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falcon/Dropbox/Student_2019_E/Supervision/E &amp; Daniel/Side Projects/Excel/Projects/"/>
    </mc:Choice>
  </mc:AlternateContent>
  <xr:revisionPtr revIDLastSave="0" documentId="13_ncr:1_{8CB65BC7-E47D-9547-8DC6-FAEC96C74E73}" xr6:coauthVersionLast="47" xr6:coauthVersionMax="47" xr10:uidLastSave="{00000000-0000-0000-0000-000000000000}"/>
  <bookViews>
    <workbookView xWindow="0" yWindow="460" windowWidth="33600" windowHeight="19400" xr2:uid="{39149889-41A2-3E4B-9FB7-E4F8BCA756E3}"/>
  </bookViews>
  <sheets>
    <sheet name="Profit Tracker" sheetId="17" r:id="rId1"/>
    <sheet name="Noncraftables" sheetId="2" r:id="rId2"/>
    <sheet name="Final" sheetId="10" r:id="rId3"/>
    <sheet name="Full Math" sheetId="16" r:id="rId4"/>
  </sheets>
  <definedNames>
    <definedName name="Percent">FacPercent[Cut Percentage]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" i="16" l="1"/>
  <c r="AJ4" i="16"/>
  <c r="AJ5" i="16"/>
  <c r="AJ6" i="16"/>
  <c r="AJ7" i="1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91" i="16"/>
  <c r="AJ92" i="16"/>
  <c r="AJ93" i="16"/>
  <c r="AJ94" i="16"/>
  <c r="AJ95" i="16"/>
  <c r="AJ96" i="16"/>
  <c r="AJ97" i="16"/>
  <c r="AJ98" i="16"/>
  <c r="AJ99" i="16"/>
  <c r="AJ100" i="16"/>
  <c r="AJ101" i="16"/>
  <c r="AJ102" i="16"/>
  <c r="AJ103" i="16"/>
  <c r="AJ104" i="16"/>
  <c r="AJ105" i="16"/>
  <c r="AJ106" i="16"/>
  <c r="AJ107" i="16"/>
  <c r="AJ108" i="16"/>
  <c r="AJ109" i="16"/>
  <c r="AJ110" i="16"/>
  <c r="AJ111" i="16"/>
  <c r="AJ112" i="16"/>
  <c r="AJ113" i="16"/>
  <c r="AJ114" i="16"/>
  <c r="AJ115" i="16"/>
  <c r="AJ116" i="16"/>
  <c r="AJ117" i="16"/>
  <c r="AJ118" i="16"/>
  <c r="AJ119" i="16"/>
  <c r="AJ120" i="16"/>
  <c r="AJ121" i="16"/>
  <c r="AJ122" i="16"/>
  <c r="AJ123" i="16"/>
  <c r="AJ124" i="16"/>
  <c r="AJ125" i="16"/>
  <c r="AJ126" i="16"/>
  <c r="AJ127" i="16"/>
  <c r="AJ128" i="16"/>
  <c r="AJ129" i="16"/>
  <c r="AJ130" i="16"/>
  <c r="AJ179" i="16"/>
  <c r="AJ180" i="16"/>
  <c r="AJ181" i="16"/>
  <c r="AJ182" i="16"/>
  <c r="AJ183" i="16"/>
  <c r="AJ184" i="16"/>
  <c r="AJ185" i="16"/>
  <c r="AJ186" i="16"/>
  <c r="AJ187" i="16"/>
  <c r="AJ188" i="16"/>
  <c r="AJ194" i="16"/>
  <c r="AJ195" i="16"/>
  <c r="AJ196" i="16"/>
  <c r="AJ197" i="16"/>
  <c r="AJ198" i="16"/>
  <c r="AJ199" i="16"/>
  <c r="AJ200" i="16"/>
  <c r="AJ201" i="16"/>
  <c r="AJ202" i="16"/>
  <c r="AJ203" i="16"/>
  <c r="AJ204" i="16"/>
  <c r="AJ205" i="16"/>
  <c r="AJ206" i="16"/>
  <c r="AJ207" i="16"/>
  <c r="AJ208" i="16"/>
  <c r="AJ209" i="16"/>
  <c r="AJ210" i="16"/>
  <c r="AJ211" i="16"/>
  <c r="AJ212" i="16"/>
  <c r="AJ213" i="16"/>
  <c r="AJ214" i="16"/>
  <c r="AJ215" i="16"/>
  <c r="AJ216" i="16"/>
  <c r="AJ217" i="16"/>
  <c r="AJ218" i="16"/>
  <c r="AJ219" i="16"/>
  <c r="AJ220" i="16"/>
  <c r="AJ221" i="16"/>
  <c r="AJ222" i="16"/>
  <c r="AJ223" i="16"/>
  <c r="AJ224" i="16"/>
  <c r="AJ225" i="16"/>
  <c r="AJ226" i="16"/>
  <c r="AJ227" i="16"/>
  <c r="AJ228" i="16"/>
  <c r="AJ229" i="16"/>
  <c r="AJ230" i="16"/>
  <c r="AJ231" i="16"/>
  <c r="AJ232" i="16"/>
  <c r="AJ233" i="16"/>
  <c r="AJ234" i="16"/>
  <c r="AJ235" i="16"/>
  <c r="AJ236" i="16"/>
  <c r="AJ237" i="16"/>
  <c r="AJ238" i="16"/>
  <c r="AJ239" i="16"/>
  <c r="AJ240" i="16"/>
  <c r="AJ241" i="16"/>
  <c r="AJ242" i="16"/>
  <c r="AJ243" i="16"/>
  <c r="AJ244" i="16"/>
  <c r="AJ245" i="16"/>
  <c r="AJ246" i="16"/>
  <c r="AJ247" i="16"/>
  <c r="AJ248" i="16"/>
  <c r="AJ249" i="16"/>
  <c r="AJ250" i="16"/>
  <c r="AJ251" i="16"/>
  <c r="AJ252" i="16"/>
  <c r="AJ253" i="16"/>
  <c r="AJ254" i="16"/>
  <c r="AJ255" i="16"/>
  <c r="AJ256" i="16"/>
  <c r="AJ257" i="16"/>
  <c r="AJ258" i="16"/>
  <c r="AJ259" i="16"/>
  <c r="AJ260" i="16"/>
  <c r="AJ261" i="16"/>
  <c r="AJ262" i="16"/>
  <c r="AJ263" i="16"/>
  <c r="AJ264" i="16"/>
  <c r="AJ265" i="16"/>
  <c r="AJ266" i="16"/>
  <c r="AJ267" i="16"/>
  <c r="AJ268" i="16"/>
  <c r="AJ269" i="16"/>
  <c r="AJ270" i="16"/>
  <c r="AJ271" i="16"/>
  <c r="AJ272" i="16"/>
  <c r="AJ273" i="16"/>
  <c r="AJ274" i="16"/>
  <c r="AJ275" i="16"/>
  <c r="AJ276" i="16"/>
  <c r="AJ277" i="16"/>
  <c r="AJ278" i="16"/>
  <c r="AJ279" i="16"/>
  <c r="AJ280" i="16"/>
  <c r="AJ281" i="16"/>
  <c r="AJ282" i="16"/>
  <c r="AJ283" i="16"/>
  <c r="AJ284" i="16"/>
  <c r="AJ285" i="16"/>
  <c r="AJ286" i="16"/>
  <c r="AJ287" i="16"/>
  <c r="AJ288" i="16"/>
  <c r="AJ289" i="16"/>
  <c r="AJ290" i="16"/>
  <c r="AJ291" i="16"/>
  <c r="AJ292" i="16"/>
  <c r="AJ293" i="16"/>
  <c r="AJ294" i="16"/>
  <c r="AJ295" i="16"/>
  <c r="AJ296" i="16"/>
  <c r="AJ297" i="16"/>
  <c r="AJ298" i="16"/>
  <c r="AJ299" i="16"/>
  <c r="AJ300" i="16"/>
  <c r="AJ301" i="16"/>
  <c r="AJ302" i="16"/>
  <c r="AJ303" i="16"/>
  <c r="AJ304" i="16"/>
  <c r="AJ305" i="16"/>
  <c r="AJ306" i="16"/>
  <c r="AJ307" i="16"/>
  <c r="AJ308" i="16"/>
  <c r="AJ309" i="16"/>
  <c r="AJ310" i="16"/>
  <c r="AJ311" i="16"/>
  <c r="AJ312" i="16"/>
  <c r="AJ313" i="16"/>
  <c r="AJ314" i="16"/>
  <c r="AJ315" i="16"/>
  <c r="AJ316" i="16"/>
  <c r="AJ317" i="16"/>
  <c r="AJ318" i="16"/>
  <c r="AJ319" i="16"/>
  <c r="AJ320" i="16"/>
  <c r="AJ321" i="16"/>
  <c r="AJ322" i="16"/>
  <c r="AJ323" i="16"/>
  <c r="AJ324" i="16"/>
  <c r="AJ325" i="16"/>
  <c r="AJ326" i="16"/>
  <c r="AJ327" i="16"/>
  <c r="AJ328" i="16"/>
  <c r="AJ329" i="16"/>
  <c r="AJ330" i="16"/>
  <c r="AJ331" i="16"/>
  <c r="AJ332" i="16"/>
  <c r="AJ333" i="16"/>
  <c r="AJ334" i="16"/>
  <c r="AJ335" i="16"/>
  <c r="AJ336" i="16"/>
  <c r="AJ337" i="16"/>
  <c r="AJ338" i="16"/>
  <c r="AJ339" i="16"/>
  <c r="AJ340" i="16"/>
  <c r="AJ341" i="16"/>
  <c r="AJ342" i="16"/>
  <c r="AJ343" i="16"/>
  <c r="AJ344" i="16"/>
  <c r="AJ345" i="16"/>
  <c r="AJ346" i="16"/>
  <c r="AJ347" i="16"/>
  <c r="AJ348" i="16"/>
  <c r="AJ349" i="16"/>
  <c r="AJ350" i="16"/>
  <c r="AJ351" i="16"/>
  <c r="AJ352" i="16"/>
  <c r="AJ353" i="16"/>
  <c r="AJ354" i="16"/>
  <c r="AJ355" i="16"/>
  <c r="AJ356" i="16"/>
  <c r="AJ357" i="16"/>
  <c r="AJ358" i="16"/>
  <c r="AJ359" i="16"/>
  <c r="AJ360" i="16"/>
  <c r="AJ361" i="16"/>
  <c r="AJ362" i="16"/>
  <c r="AJ363" i="16"/>
  <c r="AJ364" i="16"/>
  <c r="AJ365" i="16"/>
  <c r="AJ366" i="16"/>
  <c r="AJ367" i="16"/>
  <c r="AJ368" i="16"/>
  <c r="AJ369" i="16"/>
  <c r="AJ370" i="16"/>
  <c r="AJ371" i="16"/>
  <c r="AJ372" i="16"/>
  <c r="AJ373" i="16"/>
  <c r="AJ374" i="16"/>
  <c r="AJ375" i="16"/>
  <c r="AJ376" i="16"/>
  <c r="AJ377" i="16"/>
  <c r="AJ378" i="16"/>
  <c r="AJ379" i="16"/>
  <c r="AJ380" i="16"/>
  <c r="AJ381" i="16"/>
  <c r="AJ382" i="16"/>
  <c r="AJ383" i="16"/>
  <c r="AJ384" i="16"/>
  <c r="AJ385" i="16"/>
  <c r="AJ386" i="16"/>
  <c r="AJ387" i="16"/>
  <c r="AJ388" i="16"/>
  <c r="AJ389" i="16"/>
  <c r="AJ390" i="16"/>
  <c r="AJ391" i="16"/>
  <c r="AJ392" i="16"/>
  <c r="AJ393" i="16"/>
  <c r="AJ394" i="16"/>
  <c r="AJ395" i="16"/>
  <c r="AJ396" i="16"/>
  <c r="AJ397" i="16"/>
  <c r="AJ398" i="16"/>
  <c r="AJ399" i="16"/>
  <c r="AJ400" i="16"/>
  <c r="AJ401" i="16"/>
  <c r="AJ402" i="16"/>
  <c r="AJ403" i="16"/>
  <c r="AJ404" i="16"/>
  <c r="AJ405" i="16"/>
  <c r="AJ406" i="16"/>
  <c r="AJ407" i="16"/>
  <c r="AJ408" i="16"/>
  <c r="AJ409" i="16"/>
  <c r="AJ410" i="16"/>
  <c r="AJ411" i="16"/>
  <c r="AJ412" i="16"/>
  <c r="AJ413" i="16"/>
  <c r="AJ414" i="16"/>
  <c r="AJ415" i="16"/>
  <c r="AJ416" i="16"/>
  <c r="AJ417" i="16"/>
  <c r="AJ418" i="16"/>
  <c r="AJ419" i="16"/>
  <c r="AJ420" i="16"/>
  <c r="AJ421" i="16"/>
  <c r="AJ422" i="16"/>
  <c r="AJ423" i="16"/>
  <c r="AJ424" i="16"/>
  <c r="AJ425" i="16"/>
  <c r="AJ426" i="16"/>
  <c r="AJ427" i="16"/>
  <c r="AJ428" i="16"/>
  <c r="AJ430" i="16"/>
  <c r="AJ431" i="16"/>
  <c r="AJ440" i="16"/>
  <c r="AJ442" i="16"/>
  <c r="AJ443" i="16"/>
  <c r="AJ444" i="16"/>
  <c r="AJ445" i="16"/>
  <c r="AJ446" i="16"/>
  <c r="AJ447" i="16"/>
  <c r="AJ448" i="16"/>
  <c r="AJ449" i="16"/>
  <c r="AJ450" i="16"/>
  <c r="AJ451" i="16"/>
  <c r="AJ452" i="16"/>
  <c r="AJ453" i="16"/>
  <c r="AJ454" i="16"/>
  <c r="AJ455" i="16"/>
  <c r="AJ456" i="16"/>
  <c r="AJ457" i="16"/>
  <c r="AJ458" i="16"/>
  <c r="AJ459" i="16"/>
  <c r="AJ460" i="16"/>
  <c r="AJ461" i="16"/>
  <c r="AJ462" i="16"/>
  <c r="AJ463" i="16"/>
  <c r="AJ464" i="16"/>
  <c r="AJ465" i="16"/>
  <c r="AJ466" i="16"/>
  <c r="AJ467" i="16"/>
  <c r="AJ468" i="16"/>
  <c r="AJ469" i="16"/>
  <c r="AJ470" i="16"/>
  <c r="AJ471" i="16"/>
  <c r="AJ472" i="16"/>
  <c r="AJ473" i="16"/>
  <c r="AJ474" i="16"/>
  <c r="AJ475" i="16"/>
  <c r="AJ476" i="16"/>
  <c r="AJ477" i="16"/>
  <c r="AJ478" i="16"/>
  <c r="AJ479" i="16"/>
  <c r="AJ480" i="16"/>
  <c r="AJ481" i="16"/>
  <c r="AJ482" i="16"/>
  <c r="AJ483" i="16"/>
  <c r="AJ484" i="16"/>
  <c r="AJ485" i="16"/>
  <c r="AJ486" i="16"/>
  <c r="AJ489" i="16"/>
  <c r="AJ487" i="16"/>
  <c r="AJ490" i="16"/>
  <c r="AJ488" i="16"/>
  <c r="AJ491" i="16"/>
  <c r="AJ492" i="16"/>
  <c r="AJ494" i="16"/>
  <c r="AJ493" i="16"/>
  <c r="AJ495" i="16"/>
  <c r="AJ496" i="16"/>
  <c r="AJ497" i="16"/>
  <c r="AJ498" i="16"/>
  <c r="AJ499" i="16"/>
  <c r="AJ500" i="16"/>
  <c r="AJ502" i="16"/>
  <c r="AJ501" i="16"/>
  <c r="AJ503" i="16"/>
  <c r="AJ504" i="16"/>
  <c r="AJ506" i="16"/>
  <c r="AJ505" i="16"/>
  <c r="AJ507" i="16"/>
  <c r="AJ509" i="16"/>
  <c r="AJ508" i="16"/>
  <c r="AJ510" i="16"/>
  <c r="AJ511" i="16"/>
  <c r="AJ512" i="16"/>
  <c r="AJ514" i="16"/>
  <c r="AJ513" i="16"/>
  <c r="AJ535" i="16"/>
  <c r="AJ536" i="16"/>
  <c r="AJ537" i="16"/>
  <c r="AJ538" i="16"/>
  <c r="AJ539" i="16"/>
  <c r="AJ540" i="16"/>
  <c r="AJ541" i="16"/>
  <c r="AJ542" i="16"/>
  <c r="AJ543" i="16"/>
  <c r="AJ544" i="16"/>
  <c r="AJ545" i="16"/>
  <c r="AJ546" i="16"/>
  <c r="AJ547" i="16"/>
  <c r="AJ548" i="16"/>
  <c r="AJ549" i="16"/>
  <c r="AJ550" i="16"/>
  <c r="AJ551" i="16"/>
  <c r="AJ552" i="16"/>
  <c r="AJ553" i="16"/>
  <c r="AJ554" i="16"/>
  <c r="AJ555" i="16"/>
  <c r="AJ556" i="16"/>
  <c r="AJ557" i="16"/>
  <c r="AJ558" i="16"/>
  <c r="AJ559" i="16"/>
  <c r="AJ560" i="16"/>
  <c r="AJ561" i="16"/>
  <c r="AJ562" i="16"/>
  <c r="AJ563" i="16"/>
  <c r="AJ564" i="16"/>
  <c r="AJ565" i="16"/>
  <c r="AJ566" i="16"/>
  <c r="AJ567" i="16"/>
  <c r="AJ568" i="16"/>
  <c r="AJ569" i="16"/>
  <c r="AJ570" i="16"/>
  <c r="AJ571" i="16"/>
  <c r="AJ572" i="16"/>
  <c r="AJ573" i="16"/>
  <c r="AJ574" i="16"/>
  <c r="AJ575" i="16"/>
  <c r="AJ576" i="16"/>
  <c r="AJ577" i="16"/>
  <c r="AJ578" i="16"/>
  <c r="AJ579" i="16"/>
  <c r="AJ580" i="16"/>
  <c r="AJ581" i="16"/>
  <c r="AJ582" i="16"/>
  <c r="AJ583" i="16"/>
  <c r="AJ584" i="16"/>
  <c r="AJ585" i="16"/>
  <c r="AJ586" i="16"/>
  <c r="AJ587" i="16"/>
  <c r="AJ588" i="16"/>
  <c r="AJ589" i="16"/>
  <c r="AJ590" i="16"/>
  <c r="AJ591" i="16"/>
  <c r="AJ592" i="16"/>
  <c r="AJ593" i="16"/>
  <c r="AJ594" i="16"/>
  <c r="AJ595" i="16"/>
  <c r="AJ596" i="16"/>
  <c r="AJ597" i="16"/>
  <c r="AJ598" i="16"/>
  <c r="AJ599" i="16"/>
  <c r="AJ600" i="16"/>
  <c r="AJ601" i="16"/>
  <c r="AJ602" i="16"/>
  <c r="AJ603" i="16"/>
  <c r="AJ604" i="16"/>
  <c r="AJ605" i="16"/>
  <c r="AJ606" i="16"/>
  <c r="AJ607" i="16"/>
  <c r="AJ608" i="16"/>
  <c r="AJ610" i="16"/>
  <c r="AJ611" i="16"/>
  <c r="AJ612" i="16"/>
  <c r="AJ613" i="16"/>
  <c r="AJ614" i="16"/>
  <c r="AJ615" i="16"/>
  <c r="AJ616" i="16"/>
  <c r="AJ617" i="16"/>
  <c r="AJ618" i="16"/>
  <c r="AJ619" i="16"/>
  <c r="AJ620" i="16"/>
  <c r="AJ621" i="16"/>
  <c r="AJ622" i="16"/>
  <c r="AJ623" i="16"/>
  <c r="AJ624" i="16"/>
  <c r="AJ625" i="16"/>
  <c r="AJ626" i="16"/>
  <c r="AJ627" i="16"/>
  <c r="AJ628" i="16"/>
  <c r="AJ629" i="16"/>
  <c r="AJ630" i="16"/>
  <c r="AJ631" i="16"/>
  <c r="AJ632" i="16"/>
  <c r="AJ633" i="16"/>
  <c r="AJ644" i="16"/>
  <c r="AJ645" i="16"/>
  <c r="AJ646" i="16"/>
  <c r="AJ647" i="16"/>
  <c r="AJ648" i="16"/>
  <c r="AJ649" i="16"/>
  <c r="AJ650" i="16"/>
  <c r="AJ651" i="16"/>
  <c r="AJ652" i="16"/>
  <c r="AJ653" i="16"/>
  <c r="AJ655" i="16"/>
  <c r="AJ656" i="16"/>
  <c r="AJ657" i="16"/>
  <c r="AJ658" i="16"/>
  <c r="AJ659" i="16"/>
  <c r="AJ660" i="16"/>
  <c r="AJ661" i="16"/>
  <c r="AJ662" i="16"/>
  <c r="AJ663" i="16"/>
  <c r="AJ664" i="16"/>
  <c r="AJ665" i="16"/>
  <c r="AJ666" i="16"/>
  <c r="AJ667" i="16"/>
  <c r="AJ668" i="16"/>
  <c r="AJ669" i="16"/>
  <c r="AJ670" i="16"/>
  <c r="AJ671" i="16"/>
  <c r="AJ672" i="16"/>
  <c r="AJ673" i="16"/>
  <c r="AJ674" i="16"/>
  <c r="AJ675" i="16"/>
  <c r="AJ676" i="16"/>
  <c r="AJ677" i="16"/>
  <c r="AJ678" i="16"/>
  <c r="AJ679" i="16"/>
  <c r="AJ680" i="16"/>
  <c r="AJ681" i="16"/>
  <c r="AJ682" i="16"/>
  <c r="AJ683" i="16"/>
  <c r="AJ684" i="16"/>
  <c r="AJ685" i="16"/>
  <c r="AJ694" i="16"/>
  <c r="AJ695" i="16"/>
  <c r="AJ696" i="16"/>
  <c r="AJ697" i="16"/>
  <c r="AJ698" i="16"/>
  <c r="AJ699" i="16"/>
  <c r="AJ700" i="16"/>
  <c r="AJ701" i="16"/>
  <c r="AJ702" i="16"/>
  <c r="AJ703" i="16"/>
  <c r="AJ704" i="16"/>
  <c r="AJ705" i="16"/>
  <c r="AJ706" i="16"/>
  <c r="AJ707" i="16"/>
  <c r="AJ708" i="16"/>
  <c r="AJ709" i="16"/>
  <c r="AJ710" i="16"/>
  <c r="AJ711" i="16"/>
  <c r="AJ712" i="16"/>
  <c r="AJ713" i="16"/>
  <c r="AJ714" i="16"/>
  <c r="AJ715" i="16"/>
  <c r="AJ716" i="16"/>
  <c r="AJ717" i="16"/>
  <c r="AJ718" i="16"/>
  <c r="AJ719" i="16"/>
  <c r="AJ720" i="16"/>
  <c r="AJ721" i="16"/>
  <c r="AJ722" i="16"/>
  <c r="AJ723" i="16"/>
  <c r="AJ724" i="16"/>
  <c r="AJ725" i="16"/>
  <c r="AJ726" i="16"/>
  <c r="AJ727" i="16"/>
  <c r="AJ728" i="16"/>
  <c r="AJ729" i="16"/>
  <c r="AJ730" i="16"/>
  <c r="AJ731" i="16"/>
  <c r="AJ732" i="16"/>
  <c r="AJ733" i="16"/>
  <c r="AJ734" i="16"/>
  <c r="AJ735" i="16"/>
  <c r="AJ736" i="16"/>
  <c r="AJ737" i="16"/>
  <c r="AJ738" i="16"/>
  <c r="AJ744" i="16"/>
  <c r="AJ745" i="16"/>
  <c r="AJ746" i="16"/>
  <c r="AJ747" i="16"/>
  <c r="AJ748" i="16"/>
  <c r="AJ749" i="16"/>
  <c r="AJ750" i="16"/>
  <c r="AJ751" i="16"/>
  <c r="AJ752" i="16"/>
  <c r="AJ753" i="16"/>
  <c r="AJ754" i="16"/>
  <c r="AJ755" i="16"/>
  <c r="AJ756" i="16"/>
  <c r="AJ757" i="16"/>
  <c r="AJ758" i="16"/>
  <c r="AJ759" i="16"/>
  <c r="AJ760" i="16"/>
  <c r="AJ761" i="16"/>
  <c r="AJ762" i="16"/>
  <c r="AJ763" i="16"/>
  <c r="AJ764" i="16"/>
  <c r="AJ765" i="16"/>
  <c r="AJ766" i="16"/>
  <c r="AJ767" i="16"/>
  <c r="AJ768" i="16"/>
  <c r="AJ769" i="16"/>
  <c r="AJ770" i="16"/>
  <c r="AJ771" i="16"/>
  <c r="AJ772" i="16"/>
  <c r="AJ773" i="16"/>
  <c r="AJ774" i="16"/>
  <c r="AJ775" i="16"/>
  <c r="AJ776" i="16"/>
  <c r="AJ777" i="16"/>
  <c r="AJ778" i="16"/>
  <c r="AJ779" i="16"/>
  <c r="AJ780" i="16"/>
  <c r="AJ781" i="16"/>
  <c r="AJ782" i="16"/>
  <c r="AJ783" i="16"/>
  <c r="AJ784" i="16"/>
  <c r="AJ785" i="16"/>
  <c r="AJ786" i="16"/>
  <c r="AJ787" i="16"/>
  <c r="AJ788" i="16"/>
  <c r="AJ789" i="16"/>
  <c r="AJ790" i="16"/>
  <c r="AJ791" i="16"/>
  <c r="AJ792" i="16"/>
  <c r="AJ793" i="16"/>
  <c r="AJ794" i="16"/>
  <c r="AJ795" i="16"/>
  <c r="AJ796" i="16"/>
  <c r="AJ797" i="16"/>
  <c r="AJ798" i="16"/>
  <c r="AJ799" i="16"/>
  <c r="AJ800" i="16"/>
  <c r="AJ801" i="16"/>
  <c r="AJ802" i="16"/>
  <c r="AJ803" i="16"/>
  <c r="AJ804" i="16"/>
  <c r="AJ805" i="16"/>
  <c r="AJ806" i="16"/>
  <c r="AJ807" i="16"/>
  <c r="AJ808" i="16"/>
  <c r="AJ809" i="16"/>
  <c r="AJ810" i="16"/>
  <c r="AJ811" i="16"/>
  <c r="AJ812" i="16"/>
  <c r="AJ813" i="16"/>
  <c r="AJ814" i="16"/>
  <c r="AJ815" i="16"/>
  <c r="AJ816" i="16"/>
  <c r="AJ817" i="16"/>
  <c r="AJ818" i="16"/>
  <c r="AJ819" i="16"/>
  <c r="AJ820" i="16"/>
  <c r="AJ821" i="16"/>
  <c r="AJ822" i="16"/>
  <c r="AJ823" i="16"/>
  <c r="AJ824" i="16"/>
  <c r="AJ825" i="16"/>
  <c r="AJ826" i="16"/>
  <c r="AJ827" i="16"/>
  <c r="AJ828" i="16"/>
  <c r="AJ829" i="16"/>
  <c r="AJ830" i="16"/>
  <c r="AJ831" i="16"/>
  <c r="AJ832" i="16"/>
  <c r="AJ833" i="16"/>
  <c r="AJ834" i="16"/>
  <c r="AJ835" i="16"/>
  <c r="AJ836" i="16"/>
  <c r="AJ837" i="16"/>
  <c r="AJ838" i="16"/>
  <c r="AJ839" i="16"/>
  <c r="AJ840" i="16"/>
  <c r="AJ841" i="16"/>
  <c r="AJ842" i="16"/>
  <c r="AJ843" i="16"/>
  <c r="AJ844" i="16"/>
  <c r="AJ845" i="16"/>
  <c r="AJ846" i="16"/>
  <c r="AJ847" i="16"/>
  <c r="AJ848" i="16"/>
  <c r="AJ849" i="16"/>
  <c r="AJ850" i="16"/>
  <c r="AJ851" i="16"/>
  <c r="AJ852" i="16"/>
  <c r="AJ853" i="16"/>
  <c r="AJ854" i="16"/>
  <c r="AJ855" i="16"/>
  <c r="AJ856" i="16"/>
  <c r="AJ857" i="16"/>
  <c r="AJ858" i="16"/>
  <c r="AJ859" i="16"/>
  <c r="AJ860" i="16"/>
  <c r="AJ861" i="16"/>
  <c r="AJ862" i="16"/>
  <c r="AJ863" i="16"/>
  <c r="AJ864" i="16"/>
  <c r="AJ865" i="16"/>
  <c r="AJ868" i="16"/>
  <c r="AJ869" i="16"/>
  <c r="AJ870" i="16"/>
  <c r="AJ871" i="16"/>
  <c r="AJ872" i="16"/>
  <c r="AJ873" i="16"/>
  <c r="AJ867" i="16"/>
  <c r="AJ866" i="16"/>
  <c r="AJ135" i="16"/>
  <c r="AJ134" i="16"/>
  <c r="AJ133" i="16"/>
  <c r="AJ132" i="16"/>
  <c r="AJ136" i="16"/>
  <c r="AJ137" i="16"/>
  <c r="AJ131" i="16"/>
  <c r="AJ138" i="16"/>
  <c r="AJ190" i="16"/>
  <c r="AJ189" i="16"/>
  <c r="AJ192" i="16"/>
  <c r="AJ191" i="16"/>
  <c r="AJ193" i="16"/>
  <c r="AJ429" i="16"/>
  <c r="AJ437" i="16"/>
  <c r="AJ434" i="16"/>
  <c r="AJ432" i="16"/>
  <c r="AJ438" i="16"/>
  <c r="AJ439" i="16"/>
  <c r="AJ435" i="16"/>
  <c r="AJ436" i="16"/>
  <c r="AJ433" i="16"/>
  <c r="AJ441" i="16"/>
  <c r="AJ517" i="16"/>
  <c r="AJ524" i="16"/>
  <c r="AJ525" i="16"/>
  <c r="AJ518" i="16"/>
  <c r="AJ515" i="16"/>
  <c r="AJ527" i="16"/>
  <c r="AJ516" i="16"/>
  <c r="AJ526" i="16"/>
  <c r="AJ533" i="16"/>
  <c r="AJ534" i="16"/>
  <c r="AJ609" i="16"/>
  <c r="AJ529" i="16"/>
  <c r="AJ520" i="16"/>
  <c r="AJ528" i="16"/>
  <c r="AJ519" i="16"/>
  <c r="AJ522" i="16"/>
  <c r="AJ532" i="16"/>
  <c r="AJ530" i="16"/>
  <c r="AJ523" i="16"/>
  <c r="AJ531" i="16"/>
  <c r="AJ521" i="16"/>
  <c r="AJ739" i="16"/>
  <c r="AJ643" i="16"/>
  <c r="AJ641" i="16"/>
  <c r="AJ634" i="16"/>
  <c r="AJ642" i="16"/>
  <c r="AJ639" i="16"/>
  <c r="AJ637" i="16"/>
  <c r="AJ638" i="16"/>
  <c r="AJ635" i="16"/>
  <c r="AJ640" i="16"/>
  <c r="AJ636" i="16"/>
  <c r="AJ143" i="16"/>
  <c r="AJ142" i="16"/>
  <c r="AJ141" i="16"/>
  <c r="AJ140" i="16"/>
  <c r="AJ144" i="16"/>
  <c r="AJ145" i="16"/>
  <c r="AJ139" i="16"/>
  <c r="AJ146" i="16"/>
  <c r="AJ159" i="16"/>
  <c r="AJ158" i="16"/>
  <c r="AJ157" i="16"/>
  <c r="AJ156" i="16"/>
  <c r="AJ160" i="16"/>
  <c r="AJ161" i="16"/>
  <c r="AJ155" i="16"/>
  <c r="AJ162" i="16"/>
  <c r="AJ151" i="16"/>
  <c r="AJ150" i="16"/>
  <c r="AJ149" i="16"/>
  <c r="AJ148" i="16"/>
  <c r="AJ152" i="16"/>
  <c r="AJ153" i="16"/>
  <c r="AJ147" i="16"/>
  <c r="AJ154" i="16"/>
  <c r="AJ654" i="16"/>
  <c r="AJ686" i="16"/>
  <c r="AJ687" i="16"/>
  <c r="AJ688" i="16"/>
  <c r="AJ689" i="16"/>
  <c r="AJ690" i="16"/>
  <c r="AJ693" i="16"/>
  <c r="AJ692" i="16"/>
  <c r="AJ691" i="16"/>
  <c r="AJ740" i="16"/>
  <c r="AJ741" i="16"/>
  <c r="AJ742" i="16"/>
  <c r="AJ743" i="16"/>
  <c r="AJ169" i="16"/>
  <c r="AJ168" i="16"/>
  <c r="AJ166" i="16"/>
  <c r="AJ165" i="16"/>
  <c r="AJ164" i="16"/>
  <c r="AJ163" i="16"/>
  <c r="AJ167" i="16"/>
  <c r="AJ170" i="16"/>
  <c r="AJ177" i="16"/>
  <c r="AJ176" i="16"/>
  <c r="AJ174" i="16"/>
  <c r="AJ173" i="16"/>
  <c r="AJ172" i="16"/>
  <c r="AJ171" i="16"/>
  <c r="AJ175" i="16"/>
  <c r="AJ178" i="16"/>
  <c r="AJ874" i="16"/>
  <c r="AJ875" i="16"/>
  <c r="AJ876" i="16"/>
  <c r="AJ877" i="16"/>
  <c r="AJ878" i="16"/>
  <c r="AJ879" i="16"/>
  <c r="AJ880" i="16"/>
  <c r="AJ881" i="16"/>
  <c r="AJ882" i="16"/>
  <c r="AJ883" i="16"/>
  <c r="AJ884" i="16"/>
  <c r="AJ885" i="16"/>
  <c r="AJ886" i="16"/>
  <c r="AJ887" i="16"/>
  <c r="AJ888" i="16"/>
  <c r="AJ889" i="16"/>
  <c r="AJ890" i="16"/>
  <c r="AJ891" i="16"/>
  <c r="AJ892" i="16"/>
  <c r="AJ893" i="16"/>
  <c r="AJ894" i="16"/>
  <c r="AJ895" i="16"/>
  <c r="AJ896" i="16"/>
  <c r="AJ897" i="16"/>
  <c r="AJ898" i="16"/>
  <c r="AJ899" i="16"/>
  <c r="AJ900" i="16"/>
  <c r="AJ901" i="16"/>
  <c r="AJ902" i="16"/>
  <c r="AJ903" i="16"/>
  <c r="AJ904" i="16"/>
  <c r="AJ905" i="16"/>
  <c r="AJ906" i="16"/>
  <c r="AJ907" i="16"/>
  <c r="AJ908" i="16"/>
  <c r="AJ909" i="16"/>
  <c r="AJ910" i="16"/>
  <c r="AJ911" i="16"/>
  <c r="AJ912" i="16"/>
  <c r="AJ913" i="16"/>
  <c r="AJ914" i="16"/>
  <c r="AJ915" i="16"/>
  <c r="AJ916" i="16"/>
  <c r="AJ917" i="16"/>
  <c r="AJ918" i="16"/>
  <c r="AJ919" i="16"/>
  <c r="AJ920" i="16"/>
  <c r="AJ921" i="16"/>
  <c r="AJ922" i="16"/>
  <c r="AJ923" i="16"/>
  <c r="AJ924" i="16"/>
  <c r="AJ925" i="16"/>
  <c r="AJ926" i="16"/>
  <c r="AJ927" i="16"/>
  <c r="AJ928" i="16"/>
  <c r="AJ929" i="16"/>
  <c r="AJ930" i="16"/>
  <c r="AJ931" i="16"/>
  <c r="AJ932" i="16"/>
  <c r="AJ933" i="16"/>
  <c r="AJ934" i="16"/>
  <c r="AJ935" i="16"/>
  <c r="AJ936" i="16"/>
  <c r="AJ937" i="16"/>
  <c r="AJ938" i="16"/>
  <c r="AJ939" i="16"/>
  <c r="AJ940" i="16"/>
  <c r="AJ941" i="16"/>
  <c r="AJ942" i="16"/>
  <c r="AJ943" i="16"/>
  <c r="AJ944" i="16"/>
  <c r="AJ945" i="16"/>
  <c r="AJ946" i="16"/>
  <c r="AJ947" i="16"/>
  <c r="AJ948" i="16"/>
  <c r="AJ949" i="16"/>
  <c r="AJ950" i="16"/>
  <c r="AJ951" i="16"/>
  <c r="AJ952" i="16"/>
  <c r="AJ953" i="16"/>
  <c r="AJ954" i="16"/>
  <c r="AJ955" i="16"/>
  <c r="AJ956" i="16"/>
  <c r="AJ957" i="16"/>
  <c r="AJ958" i="16"/>
  <c r="AJ959" i="16"/>
  <c r="AJ960" i="16"/>
  <c r="AJ961" i="16"/>
  <c r="AJ962" i="16"/>
  <c r="AJ963" i="16"/>
  <c r="AJ964" i="16"/>
  <c r="AJ965" i="16"/>
  <c r="AJ966" i="16"/>
  <c r="AJ967" i="16"/>
  <c r="AJ968" i="16"/>
  <c r="AJ969" i="16"/>
  <c r="AJ970" i="16"/>
  <c r="AJ971" i="16"/>
  <c r="AJ972" i="16"/>
  <c r="AJ973" i="16"/>
  <c r="AJ974" i="16"/>
  <c r="AJ975" i="16"/>
  <c r="AJ976" i="16"/>
  <c r="AJ977" i="16"/>
  <c r="AJ978" i="16"/>
  <c r="AJ979" i="16"/>
  <c r="AJ980" i="16"/>
  <c r="AJ981" i="16"/>
  <c r="AJ982" i="16"/>
  <c r="AJ983" i="16"/>
  <c r="AJ984" i="16"/>
  <c r="AJ985" i="16"/>
  <c r="AJ986" i="16"/>
  <c r="AJ987" i="16"/>
  <c r="AJ988" i="16"/>
  <c r="AJ989" i="16"/>
  <c r="AJ990" i="16"/>
  <c r="AJ991" i="16"/>
  <c r="AJ992" i="16"/>
  <c r="AJ993" i="16"/>
  <c r="AJ994" i="16"/>
  <c r="AJ995" i="16"/>
  <c r="AJ996" i="16"/>
  <c r="AJ997" i="16"/>
  <c r="AJ998" i="16"/>
  <c r="AJ999" i="16"/>
  <c r="AJ1000" i="16"/>
  <c r="AJ1001" i="16"/>
  <c r="AJ1002" i="16"/>
  <c r="AJ1003" i="16"/>
  <c r="AJ1004" i="16"/>
  <c r="AJ1005" i="16"/>
  <c r="AJ1006" i="16"/>
  <c r="AJ1007" i="16"/>
  <c r="AJ1008" i="16"/>
  <c r="AJ1009" i="16"/>
  <c r="AJ1010" i="16"/>
  <c r="AJ1011" i="16"/>
  <c r="AJ1012" i="16"/>
  <c r="AJ1013" i="16"/>
  <c r="AJ1014" i="16"/>
  <c r="AJ1015" i="16"/>
  <c r="AJ1016" i="16"/>
  <c r="AJ1017" i="16"/>
  <c r="AJ1018" i="16"/>
  <c r="AJ1019" i="16"/>
  <c r="AJ1020" i="16"/>
  <c r="AJ1021" i="16"/>
  <c r="AJ1022" i="16"/>
  <c r="AJ1023" i="16"/>
  <c r="AJ1024" i="16"/>
  <c r="AJ1025" i="16"/>
  <c r="AJ1026" i="16"/>
  <c r="AJ1027" i="16"/>
  <c r="AJ1028" i="16"/>
  <c r="AJ1029" i="16"/>
  <c r="AJ1030" i="16"/>
  <c r="AJ1031" i="16"/>
  <c r="AJ1032" i="16"/>
  <c r="AJ1033" i="16"/>
  <c r="AJ1034" i="16"/>
  <c r="AJ1035" i="16"/>
  <c r="AJ1036" i="16"/>
  <c r="AJ1037" i="16"/>
  <c r="AJ1038" i="16"/>
  <c r="AJ1039" i="16"/>
  <c r="AJ1040" i="16"/>
  <c r="AJ1041" i="16"/>
  <c r="AJ1042" i="16"/>
  <c r="AJ1043" i="16"/>
  <c r="AJ1044" i="16"/>
  <c r="AJ1045" i="16"/>
  <c r="AJ1046" i="16"/>
  <c r="AJ1047" i="16"/>
  <c r="AJ1048" i="16"/>
  <c r="AJ1049" i="16"/>
  <c r="AJ1050" i="16"/>
  <c r="AJ1051" i="16"/>
  <c r="AJ1052" i="16"/>
  <c r="AJ1053" i="16"/>
  <c r="AJ1054" i="16"/>
  <c r="AJ1055" i="16"/>
  <c r="AJ1056" i="16"/>
  <c r="AJ1057" i="16"/>
  <c r="AJ1058" i="16"/>
  <c r="AJ1059" i="16"/>
  <c r="AJ1060" i="16"/>
  <c r="AJ1061" i="16"/>
  <c r="AJ1062" i="16"/>
  <c r="AJ1063" i="16"/>
  <c r="AJ1064" i="16"/>
  <c r="AJ1065" i="16"/>
  <c r="AJ1066" i="16"/>
  <c r="AJ1067" i="16"/>
  <c r="AJ1068" i="16"/>
  <c r="AJ1069" i="16"/>
  <c r="AJ1070" i="16"/>
  <c r="AJ1071" i="16"/>
  <c r="AJ1072" i="16"/>
  <c r="AJ1073" i="16"/>
  <c r="AJ1074" i="16"/>
  <c r="AJ1075" i="16"/>
  <c r="AJ1076" i="16"/>
  <c r="AJ1077" i="16"/>
  <c r="AJ1078" i="16"/>
  <c r="AJ1079" i="16"/>
  <c r="AJ1080" i="16"/>
  <c r="AJ1081" i="16"/>
  <c r="AJ1082" i="16"/>
  <c r="AJ1083" i="16"/>
  <c r="AJ1084" i="16"/>
  <c r="AJ1085" i="16"/>
  <c r="AJ1086" i="16"/>
  <c r="AJ1087" i="16"/>
  <c r="AJ1088" i="16"/>
  <c r="AJ1089" i="16"/>
  <c r="AJ1090" i="16"/>
  <c r="AJ1091" i="16"/>
  <c r="AJ1092" i="16"/>
  <c r="AJ1093" i="16"/>
  <c r="AJ1094" i="16"/>
  <c r="AJ1095" i="16"/>
  <c r="AJ1096" i="16"/>
  <c r="AJ1097" i="16"/>
  <c r="AJ1098" i="16"/>
  <c r="AJ1099" i="16"/>
  <c r="AJ1100" i="16"/>
  <c r="AJ1101" i="16"/>
  <c r="AJ1102" i="16"/>
  <c r="AJ1103" i="16"/>
  <c r="AJ1104" i="16"/>
  <c r="AJ1105" i="16"/>
  <c r="AJ1106" i="16"/>
  <c r="AJ1107" i="16"/>
  <c r="AJ1108" i="16"/>
  <c r="AJ1109" i="16"/>
  <c r="AJ1110" i="16"/>
  <c r="AJ1111" i="16"/>
  <c r="AJ1112" i="16"/>
  <c r="AJ1113" i="16"/>
  <c r="AJ1114" i="16"/>
  <c r="AJ1115" i="16"/>
  <c r="AJ1116" i="16"/>
  <c r="AJ1117" i="16"/>
  <c r="AJ1118" i="16"/>
  <c r="AJ1119" i="16"/>
  <c r="AJ1120" i="16"/>
  <c r="AJ1121" i="16"/>
  <c r="AJ1122" i="16"/>
  <c r="AJ1123" i="16"/>
  <c r="AJ1124" i="16"/>
  <c r="AJ1125" i="16"/>
  <c r="AJ1126" i="16"/>
  <c r="AJ1127" i="16"/>
  <c r="AJ1128" i="16"/>
  <c r="AJ1129" i="16"/>
  <c r="AJ1130" i="16"/>
  <c r="AJ1131" i="16"/>
  <c r="AJ1132" i="16"/>
  <c r="AJ1133" i="16"/>
  <c r="AJ1134" i="16"/>
  <c r="AJ1135" i="16"/>
  <c r="AJ1136" i="16"/>
  <c r="AJ1137" i="16"/>
  <c r="AJ1138" i="16"/>
  <c r="AJ1139" i="16"/>
  <c r="AJ1140" i="16"/>
  <c r="AJ1141" i="16"/>
  <c r="AJ1142" i="16"/>
  <c r="AJ1143" i="16"/>
  <c r="AJ1144" i="16"/>
  <c r="AJ1145" i="16"/>
  <c r="AJ1146" i="16"/>
  <c r="AJ1147" i="16"/>
  <c r="AJ1148" i="16"/>
  <c r="AJ1149" i="16"/>
  <c r="AJ1150" i="16"/>
  <c r="AJ1151" i="16"/>
  <c r="AJ1152" i="16"/>
  <c r="AJ1153" i="16"/>
  <c r="AJ1154" i="16"/>
  <c r="AJ1155" i="16"/>
  <c r="AJ1156" i="16"/>
  <c r="AJ1157" i="16"/>
  <c r="AJ1158" i="16"/>
  <c r="AJ1159" i="16"/>
  <c r="AJ1160" i="16"/>
  <c r="AJ1161" i="16"/>
  <c r="AJ1162" i="16"/>
  <c r="AJ1163" i="16"/>
  <c r="AJ1164" i="16"/>
  <c r="AJ1165" i="16"/>
  <c r="AJ1166" i="16"/>
  <c r="AJ1167" i="16"/>
  <c r="AJ1168" i="16"/>
  <c r="AJ1169" i="16"/>
  <c r="AJ1170" i="16"/>
  <c r="AJ1171" i="16"/>
  <c r="AJ1172" i="16"/>
  <c r="AJ1173" i="16"/>
  <c r="AJ1174" i="16"/>
  <c r="AJ1175" i="16"/>
  <c r="AJ1176" i="16"/>
  <c r="AJ1177" i="16"/>
  <c r="AJ1178" i="16"/>
  <c r="AJ1179" i="16"/>
  <c r="AJ1180" i="16"/>
  <c r="AJ1181" i="16"/>
  <c r="AJ1182" i="16"/>
  <c r="AJ1183" i="16"/>
  <c r="AJ1184" i="16"/>
  <c r="AJ1185" i="16"/>
  <c r="AJ1186" i="16"/>
  <c r="AJ1187" i="16"/>
  <c r="AJ1188" i="16"/>
  <c r="AJ1189" i="16"/>
  <c r="AJ1190" i="16"/>
  <c r="AJ1191" i="16"/>
  <c r="AJ1192" i="16"/>
  <c r="AJ1193" i="16"/>
  <c r="AJ1194" i="16"/>
  <c r="AJ1195" i="16"/>
  <c r="AJ1196" i="16"/>
  <c r="AJ1197" i="16"/>
  <c r="AJ1198" i="16"/>
  <c r="AJ1199" i="16"/>
  <c r="AJ1200" i="16"/>
  <c r="AJ1201" i="16"/>
  <c r="AJ1202" i="16"/>
  <c r="AJ1203" i="16"/>
  <c r="AJ1204" i="16"/>
  <c r="AJ1205" i="16"/>
  <c r="AJ1206" i="16"/>
  <c r="AJ1207" i="16"/>
  <c r="AJ1208" i="16"/>
  <c r="AJ1209" i="16"/>
  <c r="AJ1210" i="16"/>
  <c r="AJ1211" i="16"/>
  <c r="AJ1212" i="16"/>
  <c r="AJ1213" i="16"/>
  <c r="AJ1214" i="16"/>
  <c r="AJ1215" i="16"/>
  <c r="AJ1216" i="16"/>
  <c r="AJ1217" i="16"/>
  <c r="AJ1218" i="16"/>
  <c r="AJ1219" i="16"/>
  <c r="AJ1220" i="16"/>
  <c r="AJ1221" i="16"/>
  <c r="AJ1222" i="16"/>
  <c r="AJ1223" i="16"/>
  <c r="AJ1224" i="16"/>
  <c r="AJ1225" i="16"/>
  <c r="AJ1226" i="16"/>
  <c r="AJ1227" i="16"/>
  <c r="AJ1228" i="16"/>
  <c r="AJ1229" i="16"/>
  <c r="AJ1230" i="16"/>
  <c r="AJ1231" i="16"/>
  <c r="AJ1232" i="16"/>
  <c r="AJ1233" i="16"/>
  <c r="AJ1234" i="16"/>
  <c r="AJ1235" i="16"/>
  <c r="AJ1236" i="16"/>
  <c r="AJ1237" i="16"/>
  <c r="AJ1238" i="16"/>
  <c r="AJ1239" i="16"/>
  <c r="AJ1240" i="16"/>
  <c r="AJ1241" i="16"/>
  <c r="AJ1242" i="16"/>
  <c r="AJ1243" i="16"/>
  <c r="AJ1244" i="16"/>
  <c r="AJ1245" i="16"/>
  <c r="AJ1246" i="16"/>
  <c r="AJ1247" i="16"/>
  <c r="AJ1248" i="16"/>
  <c r="AJ1249" i="16"/>
  <c r="AJ1250" i="16"/>
  <c r="AJ1251" i="16"/>
  <c r="AJ1252" i="16"/>
  <c r="AJ1253" i="16"/>
  <c r="AJ1254" i="16"/>
  <c r="AJ1255" i="16"/>
  <c r="AJ1256" i="16"/>
  <c r="AJ1257" i="16"/>
  <c r="AJ1258" i="16"/>
  <c r="AJ1259" i="16"/>
  <c r="AJ1260" i="16"/>
  <c r="AJ1261" i="16"/>
  <c r="AJ1262" i="16"/>
  <c r="AJ1263" i="16"/>
  <c r="AJ1264" i="16"/>
  <c r="AJ1265" i="16"/>
  <c r="AJ1266" i="16"/>
  <c r="AJ1267" i="16"/>
  <c r="AJ1268" i="16"/>
  <c r="AJ1269" i="16"/>
  <c r="AJ1270" i="16"/>
  <c r="AJ1271" i="16"/>
  <c r="AJ1272" i="16"/>
  <c r="AJ1273" i="16"/>
  <c r="AJ1274" i="16"/>
  <c r="AJ1275" i="16"/>
  <c r="AJ1276" i="16"/>
  <c r="AJ1277" i="16"/>
  <c r="AJ1278" i="16"/>
  <c r="AJ1279" i="16"/>
  <c r="AJ1280" i="16"/>
  <c r="AJ1281" i="16"/>
  <c r="AJ1282" i="16"/>
  <c r="AJ1283" i="16"/>
  <c r="AJ1284" i="16"/>
  <c r="AJ1285" i="16"/>
  <c r="AJ1286" i="16"/>
  <c r="AJ1287" i="16"/>
  <c r="AJ1288" i="16"/>
  <c r="AJ1289" i="16"/>
  <c r="AJ1290" i="16"/>
  <c r="AJ1291" i="16"/>
  <c r="AJ1292" i="16"/>
  <c r="AJ1293" i="16"/>
  <c r="AJ1294" i="16"/>
  <c r="AJ1295" i="16"/>
  <c r="AJ1296" i="16"/>
  <c r="AJ1297" i="16"/>
  <c r="AJ1298" i="16"/>
  <c r="AJ1299" i="16"/>
  <c r="AJ1300" i="16"/>
  <c r="AJ1301" i="16"/>
  <c r="AJ1302" i="16"/>
  <c r="AJ1303" i="16"/>
  <c r="AJ1304" i="16"/>
  <c r="AJ1305" i="16"/>
  <c r="AJ1306" i="16"/>
  <c r="AJ1307" i="16"/>
  <c r="AJ1308" i="16"/>
  <c r="AJ1309" i="16"/>
  <c r="AJ1310" i="16"/>
  <c r="AJ1311" i="16"/>
  <c r="AJ1312" i="16"/>
  <c r="AJ1313" i="16"/>
  <c r="AJ1314" i="16"/>
  <c r="AJ1315" i="16"/>
  <c r="AJ1316" i="16"/>
  <c r="AJ1317" i="16"/>
  <c r="AJ1318" i="16"/>
  <c r="AJ1319" i="16"/>
  <c r="AJ1320" i="16"/>
  <c r="AJ1321" i="16"/>
  <c r="AJ1322" i="16"/>
  <c r="AJ1323" i="16"/>
  <c r="AJ1324" i="16"/>
  <c r="AJ1325" i="16"/>
  <c r="AJ1326" i="16"/>
  <c r="AJ1327" i="16"/>
  <c r="AJ1328" i="16"/>
  <c r="AJ1329" i="16"/>
  <c r="AJ1330" i="16"/>
  <c r="AJ1331" i="16"/>
  <c r="AJ1332" i="16"/>
  <c r="AJ1333" i="16"/>
  <c r="AJ1334" i="16"/>
  <c r="AJ1335" i="16"/>
  <c r="AJ1336" i="16"/>
  <c r="AJ1337" i="16"/>
  <c r="AJ1338" i="16"/>
  <c r="AJ1339" i="16"/>
  <c r="AJ1340" i="16"/>
  <c r="AJ1341" i="16"/>
  <c r="AJ1342" i="16"/>
  <c r="AJ1343" i="16"/>
  <c r="AJ1344" i="16"/>
  <c r="AJ1345" i="16"/>
  <c r="AJ1346" i="16"/>
  <c r="AJ1347" i="16"/>
  <c r="AJ1348" i="16"/>
  <c r="AJ1349" i="16"/>
  <c r="AJ1350" i="16"/>
  <c r="AJ1351" i="16"/>
  <c r="AJ1352" i="16"/>
  <c r="AJ1353" i="16"/>
  <c r="AJ1354" i="16"/>
  <c r="AJ1355" i="16"/>
  <c r="AJ1356" i="16"/>
  <c r="AJ1357" i="16"/>
  <c r="AJ1358" i="16"/>
  <c r="AJ1359" i="16"/>
  <c r="AJ1360" i="16"/>
  <c r="AJ1361" i="16"/>
  <c r="AJ1362" i="16"/>
  <c r="AJ1363" i="16"/>
  <c r="AJ1364" i="16"/>
  <c r="AJ1365" i="16"/>
  <c r="AJ1366" i="16"/>
  <c r="AJ1367" i="16"/>
  <c r="AJ1368" i="16"/>
  <c r="AJ1369" i="16"/>
  <c r="AJ1370" i="16"/>
  <c r="AJ1371" i="16"/>
  <c r="AJ1372" i="16"/>
  <c r="AJ1373" i="16"/>
  <c r="AJ1374" i="16"/>
  <c r="AJ1375" i="16"/>
  <c r="AJ1376" i="16"/>
  <c r="AJ1377" i="16"/>
  <c r="AJ1378" i="16"/>
  <c r="AJ1379" i="16"/>
  <c r="AJ1380" i="16"/>
  <c r="AJ1381" i="16"/>
  <c r="AJ1382" i="16"/>
  <c r="AJ1383" i="16"/>
  <c r="AJ1384" i="16"/>
  <c r="AJ1385" i="16"/>
  <c r="AJ1386" i="16"/>
  <c r="AJ1387" i="16"/>
  <c r="AJ1388" i="16"/>
  <c r="AJ1389" i="16"/>
  <c r="AJ1390" i="16"/>
  <c r="AJ1391" i="16"/>
  <c r="AJ1392" i="16"/>
  <c r="AJ1393" i="16"/>
  <c r="AJ1394" i="16"/>
  <c r="AJ1395" i="16"/>
  <c r="AJ1396" i="16"/>
  <c r="AJ1397" i="16"/>
  <c r="AJ1398" i="16"/>
  <c r="AJ1399" i="16"/>
  <c r="AJ1400" i="16"/>
  <c r="AJ1401" i="16"/>
  <c r="AJ1402" i="16"/>
  <c r="AJ1403" i="16"/>
  <c r="AJ1404" i="16"/>
  <c r="AJ1405" i="16"/>
  <c r="AJ1406" i="16"/>
  <c r="AJ1407" i="16"/>
  <c r="AJ1408" i="16"/>
  <c r="AJ1409" i="16"/>
  <c r="AJ1410" i="16"/>
  <c r="AJ1411" i="16"/>
  <c r="AJ1412" i="16"/>
  <c r="AJ1413" i="16"/>
  <c r="AJ1414" i="16"/>
  <c r="AJ1415" i="16"/>
  <c r="AJ1416" i="16"/>
  <c r="AJ1417" i="16"/>
  <c r="AJ1418" i="16"/>
  <c r="AJ1419" i="16"/>
  <c r="AJ1420" i="16"/>
  <c r="AJ1421" i="16"/>
  <c r="AJ1422" i="16"/>
  <c r="AJ1423" i="16"/>
  <c r="AJ1424" i="16"/>
  <c r="AJ1425" i="16"/>
  <c r="AJ1426" i="16"/>
  <c r="AJ1427" i="16"/>
  <c r="AJ1428" i="16"/>
  <c r="AJ1429" i="16"/>
  <c r="AJ1430" i="16"/>
  <c r="AJ1431" i="16"/>
  <c r="AJ1432" i="16"/>
  <c r="AJ1433" i="16"/>
  <c r="AJ1434" i="16"/>
  <c r="AJ1435" i="16"/>
  <c r="AJ1436" i="16"/>
  <c r="AJ1437" i="16"/>
  <c r="AJ1438" i="16"/>
  <c r="AJ1439" i="16"/>
  <c r="AJ1440" i="16"/>
  <c r="AJ1441" i="16"/>
  <c r="AJ1442" i="16"/>
  <c r="AJ1443" i="16"/>
  <c r="AJ1444" i="16"/>
  <c r="AJ1445" i="16"/>
  <c r="AJ1446" i="16"/>
  <c r="AJ1447" i="16"/>
  <c r="AJ1448" i="16"/>
  <c r="AJ1449" i="16"/>
  <c r="AJ1450" i="16"/>
  <c r="AJ1451" i="16"/>
  <c r="AJ1452" i="16"/>
  <c r="AJ1453" i="16"/>
  <c r="AJ1454" i="16"/>
  <c r="AJ1455" i="16"/>
  <c r="AJ1456" i="16"/>
  <c r="AJ1457" i="16"/>
  <c r="AJ1458" i="16"/>
  <c r="AJ1459" i="16"/>
  <c r="AJ1460" i="16"/>
  <c r="AJ1461" i="16"/>
  <c r="AJ1462" i="16"/>
  <c r="AJ1463" i="16"/>
  <c r="AJ1464" i="16"/>
  <c r="AJ1465" i="16"/>
  <c r="AJ1466" i="16"/>
  <c r="AJ1467" i="16"/>
  <c r="AJ1468" i="16"/>
  <c r="AJ1469" i="16"/>
  <c r="AJ1470" i="16"/>
  <c r="AJ1471" i="16"/>
  <c r="AJ1472" i="16"/>
  <c r="AJ1473" i="16"/>
  <c r="AJ1474" i="16"/>
  <c r="AJ1475" i="16"/>
  <c r="AJ1476" i="16"/>
  <c r="AJ1477" i="16"/>
  <c r="AJ1478" i="16"/>
  <c r="AJ1479" i="16"/>
  <c r="AJ1480" i="16"/>
  <c r="AJ1481" i="16"/>
  <c r="AJ1482" i="16"/>
  <c r="AJ1483" i="16"/>
  <c r="AJ1484" i="16"/>
  <c r="AJ1485" i="16"/>
  <c r="AJ1486" i="16"/>
  <c r="AJ1487" i="16"/>
  <c r="AJ1488" i="16"/>
  <c r="AJ1489" i="16"/>
  <c r="AJ1490" i="16"/>
  <c r="AJ1491" i="16"/>
  <c r="AJ1492" i="16"/>
  <c r="AJ1493" i="16"/>
  <c r="AJ1494" i="16"/>
  <c r="AJ1495" i="16"/>
  <c r="AJ1496" i="16"/>
  <c r="AJ1497" i="16"/>
  <c r="AJ1498" i="16"/>
  <c r="AJ1499" i="16"/>
  <c r="AJ1500" i="16"/>
  <c r="AJ1501" i="16"/>
  <c r="AJ1502" i="16"/>
  <c r="AJ1503" i="16"/>
  <c r="AJ1504" i="16"/>
  <c r="AJ1505" i="16"/>
  <c r="AJ1506" i="16"/>
  <c r="AJ1507" i="16"/>
  <c r="AJ1508" i="16"/>
  <c r="AJ1509" i="16"/>
  <c r="AJ1510" i="16"/>
  <c r="AJ1511" i="16"/>
  <c r="AJ1512" i="16"/>
  <c r="AJ1513" i="16"/>
  <c r="AJ1514" i="16"/>
  <c r="AJ1515" i="16"/>
  <c r="AJ1516" i="16"/>
  <c r="AJ1517" i="16"/>
  <c r="AJ1518" i="16"/>
  <c r="AJ1519" i="16"/>
  <c r="AJ1520" i="16"/>
  <c r="AJ1521" i="16"/>
  <c r="AJ1522" i="16"/>
  <c r="AJ1523" i="16"/>
  <c r="AJ1524" i="16"/>
  <c r="AJ1525" i="16"/>
  <c r="AJ1526" i="16"/>
  <c r="AJ1527" i="16"/>
  <c r="AJ1528" i="16"/>
  <c r="AJ1529" i="16"/>
  <c r="AJ1530" i="16"/>
  <c r="AJ1531" i="16"/>
  <c r="AJ1532" i="16"/>
  <c r="AJ1533" i="16"/>
  <c r="AJ1534" i="16"/>
  <c r="AJ1535" i="16"/>
  <c r="AJ1536" i="16"/>
  <c r="AJ1537" i="16"/>
  <c r="AJ1538" i="16"/>
  <c r="AJ1539" i="16"/>
  <c r="AJ1540" i="16"/>
  <c r="AJ1541" i="16"/>
  <c r="AJ1542" i="16"/>
  <c r="AJ1543" i="16"/>
  <c r="AJ1544" i="16"/>
  <c r="AJ1545" i="16"/>
  <c r="AJ1546" i="16"/>
  <c r="AJ1547" i="16"/>
  <c r="AJ1548" i="16"/>
  <c r="AJ1549" i="16"/>
  <c r="AJ1550" i="16"/>
  <c r="AJ1551" i="16"/>
  <c r="AJ1552" i="16"/>
  <c r="AJ1553" i="16"/>
  <c r="AJ1554" i="16"/>
  <c r="AJ1555" i="16"/>
  <c r="AJ1556" i="16"/>
  <c r="AJ1557" i="16"/>
  <c r="AJ1558" i="16"/>
  <c r="AJ1559" i="16"/>
  <c r="AJ1560" i="16"/>
  <c r="AJ1561" i="16"/>
  <c r="AJ1562" i="16"/>
  <c r="AJ1563" i="16"/>
  <c r="AJ1564" i="16"/>
  <c r="AJ1565" i="16"/>
  <c r="AJ1566" i="16"/>
  <c r="AJ1567" i="16"/>
  <c r="AJ1568" i="16"/>
  <c r="AJ1569" i="16"/>
  <c r="AJ1570" i="16"/>
  <c r="AJ1571" i="16"/>
  <c r="AJ1572" i="16"/>
  <c r="AJ1573" i="16"/>
  <c r="AJ1574" i="16"/>
  <c r="AJ1575" i="16"/>
  <c r="AJ1576" i="16"/>
  <c r="AJ1577" i="16"/>
  <c r="AJ1578" i="16"/>
  <c r="AJ1579" i="16"/>
  <c r="AJ1580" i="16"/>
  <c r="AJ1581" i="16"/>
  <c r="AJ1582" i="16"/>
  <c r="AJ1583" i="16"/>
  <c r="AJ1584" i="16"/>
  <c r="AJ1585" i="16"/>
  <c r="AJ1586" i="16"/>
  <c r="AJ1587" i="16"/>
  <c r="AJ1588" i="16"/>
  <c r="AJ1589" i="16"/>
  <c r="AJ1590" i="16"/>
  <c r="AJ1591" i="16"/>
  <c r="AJ1592" i="16"/>
  <c r="AJ1593" i="16"/>
  <c r="AJ1594" i="16"/>
  <c r="AJ1595" i="16"/>
  <c r="AJ1596" i="16"/>
  <c r="AJ1597" i="16"/>
  <c r="AJ1598" i="16"/>
  <c r="AJ1599" i="16"/>
  <c r="AJ1600" i="16"/>
  <c r="AJ1601" i="16"/>
  <c r="AJ1602" i="16"/>
  <c r="AJ1603" i="16"/>
  <c r="AJ1604" i="16"/>
  <c r="AJ1605" i="16"/>
  <c r="AJ1606" i="16"/>
  <c r="AJ1607" i="16"/>
  <c r="AJ1608" i="16"/>
  <c r="AJ1609" i="16"/>
  <c r="AJ1610" i="16"/>
  <c r="AJ1611" i="16"/>
  <c r="AJ1612" i="16"/>
  <c r="AJ1613" i="16"/>
  <c r="AJ1614" i="16"/>
  <c r="AJ1615" i="16"/>
  <c r="AJ1616" i="16"/>
  <c r="AJ1617" i="16"/>
  <c r="AJ1618" i="16"/>
  <c r="AJ1619" i="16"/>
  <c r="AJ1620" i="16"/>
  <c r="AJ1621" i="16"/>
  <c r="AJ1622" i="16"/>
  <c r="AJ1623" i="16"/>
  <c r="AJ1624" i="16"/>
  <c r="AJ1625" i="16"/>
  <c r="AJ1626" i="16"/>
  <c r="AJ1627" i="16"/>
  <c r="AJ1628" i="16"/>
  <c r="AJ1629" i="16"/>
  <c r="AJ1630" i="16"/>
  <c r="AJ1631" i="16"/>
  <c r="AJ1632" i="16"/>
  <c r="AJ1633" i="16"/>
  <c r="AJ1634" i="16"/>
  <c r="AJ1635" i="16"/>
  <c r="AJ1636" i="16"/>
  <c r="AJ1637" i="16"/>
  <c r="AJ1638" i="16"/>
  <c r="AJ1639" i="16"/>
  <c r="AJ1640" i="16"/>
  <c r="AJ1641" i="16"/>
  <c r="AJ1642" i="16"/>
  <c r="AJ1643" i="16"/>
  <c r="AJ1644" i="16"/>
  <c r="AJ1645" i="16"/>
  <c r="AJ1646" i="16"/>
  <c r="AJ1647" i="16"/>
  <c r="AJ1648" i="16"/>
  <c r="AJ1649" i="16"/>
  <c r="AJ1650" i="16"/>
  <c r="AJ1651" i="16"/>
  <c r="AJ1652" i="16"/>
  <c r="AJ1653" i="16"/>
  <c r="AJ1654" i="16"/>
  <c r="AJ1655" i="16"/>
  <c r="AJ1656" i="16"/>
  <c r="AJ1657" i="16"/>
  <c r="AJ1658" i="16"/>
  <c r="AJ1659" i="16"/>
  <c r="AJ1660" i="16"/>
  <c r="AJ1661" i="16"/>
  <c r="AJ1662" i="16"/>
  <c r="AJ1663" i="16"/>
  <c r="AJ1664" i="16"/>
  <c r="AJ1665" i="16"/>
  <c r="AJ1666" i="16"/>
  <c r="AJ1667" i="16"/>
  <c r="AJ1668" i="16"/>
  <c r="AJ1669" i="16"/>
  <c r="AJ1670" i="16"/>
  <c r="AJ1671" i="16"/>
  <c r="AJ1672" i="16"/>
  <c r="AJ1673" i="16"/>
  <c r="AJ1674" i="16"/>
  <c r="AJ1675" i="16"/>
  <c r="AJ1676" i="16"/>
  <c r="AJ1677" i="16"/>
  <c r="AJ1678" i="16"/>
  <c r="AJ1679" i="16"/>
  <c r="AJ1680" i="16"/>
  <c r="AJ1681" i="16"/>
  <c r="AJ1682" i="16"/>
  <c r="AJ1683" i="16"/>
  <c r="AJ1684" i="16"/>
  <c r="AJ1685" i="16"/>
  <c r="AJ1686" i="16"/>
  <c r="AJ1687" i="16"/>
  <c r="AJ1688" i="16"/>
  <c r="AJ1689" i="16"/>
  <c r="AJ1690" i="16"/>
  <c r="AJ1691" i="16"/>
  <c r="AJ1692" i="16"/>
  <c r="AJ1693" i="16"/>
  <c r="AJ1694" i="16"/>
  <c r="AJ1695" i="16"/>
  <c r="AJ1696" i="16"/>
  <c r="AJ1697" i="16"/>
  <c r="AJ1698" i="16"/>
  <c r="AJ1699" i="16"/>
  <c r="AJ1700" i="16"/>
  <c r="AJ1701" i="16"/>
  <c r="AJ1702" i="16"/>
  <c r="AJ1703" i="16"/>
  <c r="AJ1704" i="16"/>
  <c r="AJ1705" i="16"/>
  <c r="AJ1706" i="16"/>
  <c r="AJ1707" i="16"/>
  <c r="AJ1708" i="16"/>
  <c r="AJ1709" i="16"/>
  <c r="AJ1710" i="16"/>
  <c r="AJ1711" i="16"/>
  <c r="AJ1712" i="16"/>
  <c r="AJ1713" i="16"/>
  <c r="AJ1714" i="16"/>
  <c r="AJ1715" i="16"/>
  <c r="AJ1716" i="16"/>
  <c r="AJ1717" i="16"/>
  <c r="AJ1718" i="16"/>
  <c r="AJ1719" i="16"/>
  <c r="AJ1720" i="16"/>
  <c r="AJ1721" i="16"/>
  <c r="AJ1722" i="16"/>
  <c r="AJ1723" i="16"/>
  <c r="AJ1724" i="16"/>
  <c r="AJ1725" i="16"/>
  <c r="AJ1726" i="16"/>
  <c r="AJ1727" i="16"/>
  <c r="AJ1728" i="16"/>
  <c r="AJ1729" i="16"/>
  <c r="AJ1730" i="16"/>
  <c r="AJ1731" i="16"/>
  <c r="AJ1732" i="16"/>
  <c r="AJ1733" i="16"/>
  <c r="AJ1734" i="16"/>
  <c r="AJ1735" i="16"/>
  <c r="AJ1736" i="16"/>
  <c r="AJ1737" i="16"/>
  <c r="AJ1738" i="16"/>
  <c r="AJ1739" i="16"/>
  <c r="AJ1740" i="16"/>
  <c r="AJ1741" i="16"/>
  <c r="AJ1742" i="16"/>
  <c r="AJ1743" i="16"/>
  <c r="AJ1744" i="16"/>
  <c r="AJ1745" i="16"/>
  <c r="AJ1746" i="16"/>
  <c r="AJ1747" i="16"/>
  <c r="AJ1748" i="16"/>
  <c r="AJ1749" i="16"/>
  <c r="AJ1750" i="16"/>
  <c r="AJ1751" i="16"/>
  <c r="AJ1752" i="16"/>
  <c r="AJ1753" i="16"/>
  <c r="AJ1754" i="16"/>
  <c r="AJ1755" i="16"/>
  <c r="AJ1756" i="16"/>
  <c r="AJ1757" i="16"/>
  <c r="AJ1758" i="16"/>
  <c r="AJ1759" i="16"/>
  <c r="AJ1760" i="16"/>
  <c r="AJ1761" i="16"/>
  <c r="AJ1762" i="16"/>
  <c r="AJ1763" i="16"/>
  <c r="AJ1764" i="16"/>
  <c r="AJ1765" i="16"/>
  <c r="AJ1766" i="16"/>
  <c r="AJ1767" i="16"/>
  <c r="AJ1768" i="16"/>
  <c r="AJ1769" i="16"/>
  <c r="AJ1770" i="16"/>
  <c r="AJ1771" i="16"/>
  <c r="AJ1772" i="16"/>
  <c r="AJ1773" i="16"/>
  <c r="AJ1774" i="16"/>
  <c r="AJ1775" i="16"/>
  <c r="AJ1776" i="16"/>
  <c r="AJ1777" i="16"/>
  <c r="AJ1778" i="16"/>
  <c r="AJ1779" i="16"/>
  <c r="AJ1780" i="16"/>
  <c r="AJ1781" i="16"/>
  <c r="AJ1782" i="16"/>
  <c r="AJ1783" i="16"/>
  <c r="AJ1784" i="16"/>
  <c r="AJ1785" i="16"/>
  <c r="AJ1786" i="16"/>
  <c r="AJ1787" i="16"/>
  <c r="AJ1788" i="16"/>
  <c r="AJ1789" i="16"/>
  <c r="AJ1790" i="16"/>
  <c r="AJ1791" i="16"/>
  <c r="AJ1792" i="16"/>
  <c r="AJ1793" i="16"/>
  <c r="AJ1794" i="16"/>
  <c r="AJ1795" i="16"/>
  <c r="AJ1796" i="16"/>
  <c r="AJ1797" i="16"/>
  <c r="AJ1798" i="16"/>
  <c r="AJ1799" i="16"/>
  <c r="AJ1800" i="16"/>
  <c r="AJ1801" i="16"/>
  <c r="AJ1802" i="16"/>
  <c r="AJ1803" i="16"/>
  <c r="AJ1804" i="16"/>
  <c r="AJ1805" i="16"/>
  <c r="AJ1806" i="16"/>
  <c r="AJ1807" i="16"/>
  <c r="AJ1808" i="16"/>
  <c r="AJ1809" i="16"/>
  <c r="AJ1810" i="16"/>
  <c r="AJ1811" i="16"/>
  <c r="AJ1812" i="16"/>
  <c r="AJ1813" i="16"/>
  <c r="AJ1814" i="16"/>
  <c r="AJ1815" i="16"/>
  <c r="AJ1816" i="16"/>
  <c r="AJ1817" i="16"/>
  <c r="AJ1818" i="16"/>
  <c r="AJ1819" i="16"/>
  <c r="AJ1820" i="16"/>
  <c r="AJ1821" i="16"/>
  <c r="AJ1822" i="16"/>
  <c r="AJ1823" i="16"/>
  <c r="AJ1824" i="16"/>
  <c r="AJ1825" i="16"/>
  <c r="AJ1826" i="16"/>
  <c r="AJ1827" i="16"/>
  <c r="AJ1828" i="16"/>
  <c r="AJ1829" i="16"/>
  <c r="AJ1830" i="16"/>
  <c r="AJ1831" i="16"/>
  <c r="AJ1832" i="16"/>
  <c r="AJ1833" i="16"/>
  <c r="AJ1834" i="16"/>
  <c r="AJ1835" i="16"/>
  <c r="AJ1836" i="16"/>
  <c r="AJ1837" i="16"/>
  <c r="AJ1838" i="16"/>
  <c r="AJ1839" i="16"/>
  <c r="AJ1840" i="16"/>
  <c r="AJ1841" i="16"/>
  <c r="AJ1842" i="16"/>
  <c r="AJ1843" i="16"/>
  <c r="AJ1844" i="16"/>
  <c r="AJ1845" i="16"/>
  <c r="AJ1846" i="16"/>
  <c r="AJ1847" i="16"/>
  <c r="AJ1848" i="16"/>
  <c r="AJ1849" i="16"/>
  <c r="AJ1850" i="16"/>
  <c r="AJ1851" i="16"/>
  <c r="AJ1852" i="16"/>
  <c r="AJ1853" i="16"/>
  <c r="AJ1854" i="16"/>
  <c r="AJ1855" i="16"/>
  <c r="AJ1856" i="16"/>
  <c r="AJ1857" i="16"/>
  <c r="AJ1858" i="16"/>
  <c r="AJ1859" i="16"/>
  <c r="AJ1860" i="16"/>
  <c r="AJ1861" i="16"/>
  <c r="AJ1862" i="16"/>
  <c r="AJ1863" i="16"/>
  <c r="AJ1864" i="16"/>
  <c r="AJ1865" i="16"/>
  <c r="AJ1866" i="16"/>
  <c r="AJ1867" i="16"/>
  <c r="AJ1868" i="16"/>
  <c r="AJ1869" i="16"/>
  <c r="AJ1870" i="16"/>
  <c r="AJ1871" i="16"/>
  <c r="AJ1872" i="16"/>
  <c r="AJ1873" i="16"/>
  <c r="AJ1874" i="16"/>
  <c r="AJ1875" i="16"/>
  <c r="AJ1876" i="16"/>
  <c r="AJ1877" i="16"/>
  <c r="AJ1878" i="16"/>
  <c r="AJ1879" i="16"/>
  <c r="AJ1880" i="16"/>
  <c r="AJ1881" i="16"/>
  <c r="AJ1882" i="16"/>
  <c r="AJ1883" i="16"/>
  <c r="AJ1884" i="16"/>
  <c r="AJ1885" i="16"/>
  <c r="AJ1886" i="16"/>
  <c r="AJ1887" i="16"/>
  <c r="AJ1888" i="16"/>
  <c r="AJ1889" i="16"/>
  <c r="AJ1890" i="16"/>
  <c r="AJ1891" i="16"/>
  <c r="AJ1892" i="16"/>
  <c r="AJ1893" i="16"/>
  <c r="AJ1894" i="16"/>
  <c r="AJ1895" i="16"/>
  <c r="AJ1896" i="16"/>
  <c r="AJ1897" i="16"/>
  <c r="AJ1898" i="16"/>
  <c r="AJ1899" i="16"/>
  <c r="AJ1900" i="16"/>
  <c r="AJ1901" i="16"/>
  <c r="AJ1902" i="16"/>
  <c r="AJ1903" i="16"/>
  <c r="AJ1904" i="16"/>
  <c r="AJ1905" i="16"/>
  <c r="AJ1906" i="16"/>
  <c r="AJ1907" i="16"/>
  <c r="AJ1908" i="16"/>
  <c r="AJ1909" i="16"/>
  <c r="AJ1910" i="16"/>
  <c r="AJ1911" i="16"/>
  <c r="AJ1912" i="16"/>
  <c r="AJ1913" i="16"/>
  <c r="AJ1914" i="16"/>
  <c r="AJ1915" i="16"/>
  <c r="AJ1916" i="16"/>
  <c r="AJ1917" i="16"/>
  <c r="AJ1918" i="16"/>
  <c r="AJ1919" i="16"/>
  <c r="AJ1920" i="16"/>
  <c r="AJ1921" i="16"/>
  <c r="AJ1922" i="16"/>
  <c r="AJ1923" i="16"/>
  <c r="AJ1924" i="16"/>
  <c r="AJ1925" i="16"/>
  <c r="AJ1926" i="16"/>
  <c r="AJ1927" i="16"/>
  <c r="AJ1928" i="16"/>
  <c r="AJ1929" i="16"/>
  <c r="AJ1930" i="16"/>
  <c r="AJ1931" i="16"/>
  <c r="AJ1932" i="16"/>
  <c r="AJ1933" i="16"/>
  <c r="AJ1934" i="16"/>
  <c r="AJ1935" i="16"/>
  <c r="AJ1936" i="16"/>
  <c r="AJ1937" i="16"/>
  <c r="AJ1938" i="16"/>
  <c r="AJ1939" i="16"/>
  <c r="AJ1940" i="16"/>
  <c r="AJ1941" i="16"/>
  <c r="AJ1942" i="16"/>
  <c r="AJ1943" i="16"/>
  <c r="AJ1944" i="16"/>
  <c r="AJ1945" i="16"/>
  <c r="AJ1946" i="16"/>
  <c r="AJ1947" i="16"/>
  <c r="AJ1948" i="16"/>
  <c r="AJ1949" i="16"/>
  <c r="AJ1950" i="16"/>
  <c r="AJ1951" i="16"/>
  <c r="AJ1952" i="16"/>
  <c r="AJ1953" i="16"/>
  <c r="AJ1954" i="16"/>
  <c r="AJ1955" i="16"/>
  <c r="AJ1956" i="16"/>
  <c r="AJ1957" i="16"/>
  <c r="AJ1958" i="16"/>
  <c r="AJ1959" i="16"/>
  <c r="AJ1960" i="16"/>
  <c r="AJ1961" i="16"/>
  <c r="AJ1962" i="16"/>
  <c r="AJ1963" i="16"/>
  <c r="AJ1964" i="16"/>
  <c r="AJ1965" i="16"/>
  <c r="AJ1966" i="16"/>
  <c r="AJ1967" i="16"/>
  <c r="AJ1968" i="16"/>
  <c r="AJ1969" i="16"/>
  <c r="AJ1970" i="16"/>
  <c r="AJ1971" i="16"/>
  <c r="AJ1972" i="16"/>
  <c r="AJ1973" i="16"/>
  <c r="AJ1974" i="16"/>
  <c r="AJ1975" i="16"/>
  <c r="AJ1976" i="16"/>
  <c r="AJ1977" i="16"/>
  <c r="AJ1978" i="16"/>
  <c r="AJ1979" i="16"/>
  <c r="AJ1980" i="16"/>
  <c r="AJ1981" i="16"/>
  <c r="AJ1982" i="16"/>
  <c r="AJ1983" i="16"/>
  <c r="AJ1984" i="16"/>
  <c r="AJ1985" i="16"/>
  <c r="AJ1986" i="16"/>
  <c r="AJ1987" i="16"/>
  <c r="AJ1988" i="16"/>
  <c r="AJ1989" i="16"/>
  <c r="AJ1990" i="16"/>
  <c r="AJ1991" i="16"/>
  <c r="AJ1992" i="16"/>
  <c r="AJ1993" i="16"/>
  <c r="AJ1994" i="16"/>
  <c r="AJ1995" i="16"/>
  <c r="AJ1996" i="16"/>
  <c r="AJ1997" i="16"/>
  <c r="AJ1998" i="16"/>
  <c r="AJ1999" i="16"/>
  <c r="AJ2000" i="16"/>
  <c r="AJ2001" i="16"/>
  <c r="AJ2002" i="16"/>
  <c r="AJ2003" i="16"/>
  <c r="AJ2004" i="16"/>
  <c r="AJ2005" i="16"/>
  <c r="AJ2006" i="16"/>
  <c r="AJ2007" i="16"/>
  <c r="AJ2008" i="16"/>
  <c r="AJ2009" i="16"/>
  <c r="AJ2010" i="16"/>
  <c r="AJ2011" i="16"/>
  <c r="AJ2012" i="16"/>
  <c r="AJ2013" i="16"/>
  <c r="AJ2014" i="16"/>
  <c r="AJ2015" i="16"/>
  <c r="AJ2016" i="16"/>
  <c r="AJ2017" i="16"/>
  <c r="AJ2018" i="16"/>
  <c r="AJ2019" i="16"/>
  <c r="AJ2020" i="16"/>
  <c r="AJ2021" i="16"/>
  <c r="AJ2022" i="16"/>
  <c r="AJ2023" i="16"/>
  <c r="AJ2024" i="16"/>
  <c r="AJ2025" i="16"/>
  <c r="AJ2026" i="16"/>
  <c r="AJ2027" i="16"/>
  <c r="AJ2028" i="16"/>
  <c r="AJ2029" i="16"/>
  <c r="AJ2030" i="16"/>
  <c r="AJ2031" i="16"/>
  <c r="AJ2032" i="16"/>
  <c r="AJ2033" i="16"/>
  <c r="AJ2034" i="16"/>
  <c r="AJ2035" i="16"/>
  <c r="AJ2036" i="16"/>
  <c r="AJ2037" i="16"/>
  <c r="AJ2038" i="16"/>
  <c r="AJ2039" i="16"/>
  <c r="AJ2040" i="16"/>
  <c r="AJ2041" i="16"/>
  <c r="AJ2042" i="16"/>
  <c r="AJ2043" i="16"/>
  <c r="AJ2044" i="16"/>
  <c r="AJ2045" i="16"/>
  <c r="AJ2046" i="16"/>
  <c r="AJ2047" i="16"/>
  <c r="AJ2048" i="16"/>
  <c r="AJ2049" i="16"/>
  <c r="AJ2050" i="16"/>
  <c r="AJ2051" i="16"/>
  <c r="AJ2052" i="16"/>
  <c r="AJ2053" i="16"/>
  <c r="AJ2054" i="16"/>
  <c r="AJ2055" i="16"/>
  <c r="AJ2056" i="16"/>
  <c r="AJ2057" i="16"/>
  <c r="AJ2058" i="16"/>
  <c r="AJ2059" i="16"/>
  <c r="AJ2060" i="16"/>
  <c r="AJ2061" i="16"/>
  <c r="AJ2062" i="16"/>
  <c r="AJ2063" i="16"/>
  <c r="AJ2064" i="16"/>
  <c r="AJ2065" i="16"/>
  <c r="AJ2066" i="16"/>
  <c r="AJ2067" i="16"/>
  <c r="AJ2068" i="16"/>
  <c r="AJ2069" i="16"/>
  <c r="AJ2070" i="16"/>
  <c r="AJ2071" i="16"/>
  <c r="AJ2072" i="16"/>
  <c r="AJ2073" i="16"/>
  <c r="AJ2074" i="16"/>
  <c r="AJ2075" i="16"/>
  <c r="AJ2076" i="16"/>
  <c r="AJ2077" i="16"/>
  <c r="AJ2078" i="16"/>
  <c r="AJ2079" i="16"/>
  <c r="AJ2080" i="16"/>
  <c r="AJ2081" i="16"/>
  <c r="AJ2082" i="16"/>
  <c r="AJ2083" i="16"/>
  <c r="AJ2084" i="16"/>
  <c r="AJ2085" i="16"/>
  <c r="AJ2086" i="16"/>
  <c r="AJ2087" i="16"/>
  <c r="AJ2088" i="16"/>
  <c r="AJ2089" i="16"/>
  <c r="AJ2090" i="16"/>
  <c r="AJ2091" i="16"/>
  <c r="AJ2092" i="16"/>
  <c r="AJ2093" i="16"/>
  <c r="AJ2094" i="16"/>
  <c r="AJ2095" i="16"/>
  <c r="AJ2096" i="16"/>
  <c r="AJ2097" i="16"/>
  <c r="AJ2098" i="16"/>
  <c r="AJ2099" i="16"/>
  <c r="AJ2100" i="16"/>
  <c r="AJ2101" i="16"/>
  <c r="AJ2102" i="16"/>
  <c r="AJ2103" i="16"/>
  <c r="AJ2104" i="16"/>
  <c r="AJ2105" i="16"/>
  <c r="AJ2106" i="16"/>
  <c r="AJ2107" i="16"/>
  <c r="AJ2108" i="16"/>
  <c r="AJ2109" i="16"/>
  <c r="AJ2110" i="16"/>
  <c r="AJ2111" i="16"/>
  <c r="AJ2112" i="16"/>
  <c r="AJ2113" i="16"/>
  <c r="AJ2114" i="16"/>
  <c r="AJ2115" i="16"/>
  <c r="AJ2116" i="16"/>
  <c r="AJ2117" i="16"/>
  <c r="AJ2118" i="16"/>
  <c r="AJ2119" i="16"/>
  <c r="AJ2120" i="16"/>
  <c r="AJ2121" i="16"/>
  <c r="AJ2122" i="16"/>
  <c r="AJ2123" i="16"/>
  <c r="AJ2124" i="16"/>
  <c r="AJ2125" i="16"/>
  <c r="AJ2126" i="16"/>
  <c r="AJ2127" i="16"/>
  <c r="AJ2128" i="16"/>
  <c r="AJ2129" i="16"/>
  <c r="AJ2130" i="16"/>
  <c r="AJ2131" i="16"/>
  <c r="AJ2132" i="16"/>
  <c r="AJ2133" i="16"/>
  <c r="AJ2134" i="16"/>
  <c r="AJ2135" i="16"/>
  <c r="AJ2136" i="16"/>
  <c r="AJ2137" i="16"/>
  <c r="AJ2138" i="16"/>
  <c r="AJ2139" i="16"/>
  <c r="AJ2140" i="16"/>
  <c r="AJ2141" i="16"/>
  <c r="AJ2142" i="16"/>
  <c r="AJ2143" i="16"/>
  <c r="AJ2144" i="16"/>
  <c r="AJ2145" i="16"/>
  <c r="AJ2146" i="16"/>
  <c r="AJ2147" i="16"/>
  <c r="AJ2148" i="16"/>
  <c r="AJ2149" i="16"/>
  <c r="AJ2150" i="16"/>
  <c r="AJ2151" i="16"/>
  <c r="AJ2152" i="16"/>
  <c r="AJ2153" i="16"/>
  <c r="AJ2154" i="16"/>
  <c r="AJ2155" i="16"/>
  <c r="AJ2156" i="16"/>
  <c r="AJ2157" i="16"/>
  <c r="AJ2158" i="16"/>
  <c r="AJ2159" i="16"/>
  <c r="AJ2160" i="16"/>
  <c r="AJ2161" i="16"/>
  <c r="AJ2162" i="16"/>
  <c r="AJ2163" i="16"/>
  <c r="AJ2164" i="16"/>
  <c r="AJ2165" i="16"/>
  <c r="AJ2166" i="16"/>
  <c r="AJ2167" i="16"/>
  <c r="AJ2168" i="16"/>
  <c r="AJ2169" i="16"/>
  <c r="AJ2170" i="16"/>
  <c r="AJ2171" i="16"/>
  <c r="AJ2172" i="16"/>
  <c r="AJ2173" i="16"/>
  <c r="AJ2174" i="16"/>
  <c r="AJ2175" i="16"/>
  <c r="AJ2176" i="16"/>
  <c r="AJ2177" i="16"/>
  <c r="AJ2178" i="16"/>
  <c r="AJ2179" i="16"/>
  <c r="AJ2180" i="16"/>
  <c r="AJ2181" i="16"/>
  <c r="AJ2182" i="16"/>
  <c r="AJ2183" i="16"/>
  <c r="AJ2184" i="16"/>
  <c r="AJ2185" i="16"/>
  <c r="AJ2186" i="16"/>
  <c r="AJ2187" i="16"/>
  <c r="AJ2188" i="16"/>
  <c r="AJ2189" i="16"/>
  <c r="AJ2190" i="16"/>
  <c r="AJ2191" i="16"/>
  <c r="AJ2192" i="16"/>
  <c r="AJ2193" i="16"/>
  <c r="AJ2194" i="16"/>
  <c r="AJ2195" i="16"/>
  <c r="AJ2196" i="16"/>
  <c r="AJ2197" i="16"/>
  <c r="AJ2198" i="16"/>
  <c r="AJ2199" i="16"/>
  <c r="AJ2200" i="16"/>
  <c r="AJ2201" i="16"/>
  <c r="AJ2202" i="16"/>
  <c r="AJ2203" i="16"/>
  <c r="AJ2204" i="16"/>
  <c r="AJ2205" i="16"/>
  <c r="AJ2206" i="16"/>
  <c r="AJ2207" i="16"/>
  <c r="AJ2208" i="16"/>
  <c r="AJ2209" i="16"/>
  <c r="AJ2210" i="16"/>
  <c r="AJ2211" i="16"/>
  <c r="AJ2212" i="16"/>
  <c r="AJ2213" i="16"/>
  <c r="AJ2214" i="16"/>
  <c r="AJ2215" i="16"/>
  <c r="AJ2216" i="16"/>
  <c r="AJ2217" i="16"/>
  <c r="AJ2218" i="16"/>
  <c r="AJ2219" i="16"/>
  <c r="AJ2220" i="16"/>
  <c r="AJ2221" i="16"/>
  <c r="AJ2222" i="16"/>
  <c r="AJ2223" i="16"/>
  <c r="AJ2224" i="16"/>
  <c r="AJ2225" i="16"/>
  <c r="AJ2226" i="16"/>
  <c r="AJ2227" i="16"/>
  <c r="AI3" i="16"/>
  <c r="AI4" i="16"/>
  <c r="AI5" i="16"/>
  <c r="AI6" i="16"/>
  <c r="AI7" i="16"/>
  <c r="AI8" i="16"/>
  <c r="AI9" i="16"/>
  <c r="AI10" i="16"/>
  <c r="AI11" i="16"/>
  <c r="AI12" i="16"/>
  <c r="AI13" i="16"/>
  <c r="AI14" i="16"/>
  <c r="AI15" i="16"/>
  <c r="AI16" i="16"/>
  <c r="AI17" i="16"/>
  <c r="AI18" i="16"/>
  <c r="AI19" i="16"/>
  <c r="AI20" i="16"/>
  <c r="AI21" i="16"/>
  <c r="AI22" i="16"/>
  <c r="AI23" i="16"/>
  <c r="AI24" i="16"/>
  <c r="AI25" i="16"/>
  <c r="AI26" i="16"/>
  <c r="AI27" i="16"/>
  <c r="AI28" i="16"/>
  <c r="AI29" i="16"/>
  <c r="AI30" i="16"/>
  <c r="AI31" i="16"/>
  <c r="AI32" i="16"/>
  <c r="AI33" i="16"/>
  <c r="AI34" i="16"/>
  <c r="AI35" i="16"/>
  <c r="AI36" i="16"/>
  <c r="AI37" i="16"/>
  <c r="AI38" i="16"/>
  <c r="AI39" i="16"/>
  <c r="AI40" i="16"/>
  <c r="AI41" i="16"/>
  <c r="AI42" i="16"/>
  <c r="AI43" i="16"/>
  <c r="AI44" i="16"/>
  <c r="AI45" i="16"/>
  <c r="AI46" i="16"/>
  <c r="AI47" i="16"/>
  <c r="AI48" i="16"/>
  <c r="AI49" i="16"/>
  <c r="AI50" i="16"/>
  <c r="AI51" i="16"/>
  <c r="AI52" i="16"/>
  <c r="AI53" i="16"/>
  <c r="AI54" i="16"/>
  <c r="AI55" i="16"/>
  <c r="AI56" i="16"/>
  <c r="AI57" i="16"/>
  <c r="AI58" i="16"/>
  <c r="AI59" i="16"/>
  <c r="AI60" i="16"/>
  <c r="AI61" i="16"/>
  <c r="AI62" i="16"/>
  <c r="AI63" i="16"/>
  <c r="AI64" i="16"/>
  <c r="AI65" i="16"/>
  <c r="AI66" i="16"/>
  <c r="AI67" i="16"/>
  <c r="AI68" i="16"/>
  <c r="AI69" i="16"/>
  <c r="AI70" i="16"/>
  <c r="AI71" i="16"/>
  <c r="AI72" i="16"/>
  <c r="AI73" i="16"/>
  <c r="AI74" i="16"/>
  <c r="AI75" i="16"/>
  <c r="AI76" i="16"/>
  <c r="AI77" i="16"/>
  <c r="AI78" i="16"/>
  <c r="AI79" i="16"/>
  <c r="AI80" i="16"/>
  <c r="AI81" i="16"/>
  <c r="AI82" i="16"/>
  <c r="AI83" i="16"/>
  <c r="AI84" i="16"/>
  <c r="AI85" i="16"/>
  <c r="AI86" i="16"/>
  <c r="AI87" i="16"/>
  <c r="AI88" i="16"/>
  <c r="AI89" i="16"/>
  <c r="AI90" i="16"/>
  <c r="AI91" i="16"/>
  <c r="AI92" i="16"/>
  <c r="AI93" i="16"/>
  <c r="AI94" i="16"/>
  <c r="AI95" i="16"/>
  <c r="AI96" i="16"/>
  <c r="AI97" i="16"/>
  <c r="AI98" i="16"/>
  <c r="AI99" i="16"/>
  <c r="AI100" i="16"/>
  <c r="AI101" i="16"/>
  <c r="AI102" i="16"/>
  <c r="AI103" i="16"/>
  <c r="AI104" i="16"/>
  <c r="AI105" i="16"/>
  <c r="AI106" i="16"/>
  <c r="AI107" i="16"/>
  <c r="AI108" i="16"/>
  <c r="AI109" i="16"/>
  <c r="AI110" i="16"/>
  <c r="AI111" i="16"/>
  <c r="AI112" i="16"/>
  <c r="AI113" i="16"/>
  <c r="AI114" i="16"/>
  <c r="AI115" i="16"/>
  <c r="AI116" i="16"/>
  <c r="AI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79" i="16"/>
  <c r="AI180" i="16"/>
  <c r="AI181" i="16"/>
  <c r="AI182" i="16"/>
  <c r="AI183" i="16"/>
  <c r="AI184" i="16"/>
  <c r="AI185" i="16"/>
  <c r="AI186" i="16"/>
  <c r="AI187" i="16"/>
  <c r="AI188" i="16"/>
  <c r="AI194" i="16"/>
  <c r="AI195" i="16"/>
  <c r="AI196" i="16"/>
  <c r="AI197" i="16"/>
  <c r="AI198" i="16"/>
  <c r="AI199" i="16"/>
  <c r="AI200" i="16"/>
  <c r="AI201" i="16"/>
  <c r="AI202" i="16"/>
  <c r="AI203" i="16"/>
  <c r="AI204" i="16"/>
  <c r="AI205" i="16"/>
  <c r="AI206" i="16"/>
  <c r="AI207" i="16"/>
  <c r="AI208" i="16"/>
  <c r="AI209" i="16"/>
  <c r="AI210" i="16"/>
  <c r="AI211" i="16"/>
  <c r="AI212" i="16"/>
  <c r="AI213" i="16"/>
  <c r="AI214" i="16"/>
  <c r="AI215" i="16"/>
  <c r="AI216" i="16"/>
  <c r="AI217" i="16"/>
  <c r="AI218" i="16"/>
  <c r="AI219" i="16"/>
  <c r="AI220" i="16"/>
  <c r="AI221" i="16"/>
  <c r="AI222" i="16"/>
  <c r="AI223" i="16"/>
  <c r="AI224" i="16"/>
  <c r="AI225" i="16"/>
  <c r="AI226" i="16"/>
  <c r="AI227" i="16"/>
  <c r="AI228" i="16"/>
  <c r="AI229" i="16"/>
  <c r="AI230" i="16"/>
  <c r="AI231" i="16"/>
  <c r="AI232" i="16"/>
  <c r="AI233" i="16"/>
  <c r="AI234" i="16"/>
  <c r="AI235" i="16"/>
  <c r="AI236" i="16"/>
  <c r="AI237" i="16"/>
  <c r="AI238" i="16"/>
  <c r="AI239" i="16"/>
  <c r="AI240" i="16"/>
  <c r="AI241" i="16"/>
  <c r="AI242" i="16"/>
  <c r="AI243" i="16"/>
  <c r="AI244" i="16"/>
  <c r="AI245" i="16"/>
  <c r="AI246" i="16"/>
  <c r="AI247" i="16"/>
  <c r="AI248" i="16"/>
  <c r="AI249" i="16"/>
  <c r="AI250" i="16"/>
  <c r="AI251" i="16"/>
  <c r="AI252" i="16"/>
  <c r="AI253" i="16"/>
  <c r="AI254" i="16"/>
  <c r="AI255" i="16"/>
  <c r="AI256" i="16"/>
  <c r="AI257" i="16"/>
  <c r="AI258" i="16"/>
  <c r="AI259" i="16"/>
  <c r="AI260" i="16"/>
  <c r="AI261" i="16"/>
  <c r="AI262" i="16"/>
  <c r="AI263" i="16"/>
  <c r="AI264" i="16"/>
  <c r="AI265" i="16"/>
  <c r="AI266" i="16"/>
  <c r="AI267" i="16"/>
  <c r="AI268" i="16"/>
  <c r="AI269" i="16"/>
  <c r="AI270" i="16"/>
  <c r="AI271" i="16"/>
  <c r="AI272" i="16"/>
  <c r="AI273" i="16"/>
  <c r="AI274" i="16"/>
  <c r="AI275" i="16"/>
  <c r="AI276" i="16"/>
  <c r="AI277" i="16"/>
  <c r="AI278" i="16"/>
  <c r="AI279" i="16"/>
  <c r="AI280" i="16"/>
  <c r="AI281" i="16"/>
  <c r="AI282" i="16"/>
  <c r="AI283" i="16"/>
  <c r="AI284" i="16"/>
  <c r="AI285" i="16"/>
  <c r="AI286" i="16"/>
  <c r="AI287" i="16"/>
  <c r="AI288" i="16"/>
  <c r="AI289" i="16"/>
  <c r="AI290" i="16"/>
  <c r="AI291" i="16"/>
  <c r="AI292" i="16"/>
  <c r="AI293" i="16"/>
  <c r="AI294" i="16"/>
  <c r="AI295" i="16"/>
  <c r="AI296" i="16"/>
  <c r="AI297" i="16"/>
  <c r="AI298" i="16"/>
  <c r="AI299" i="16"/>
  <c r="AI300" i="16"/>
  <c r="AI301" i="16"/>
  <c r="AI302" i="16"/>
  <c r="AI303" i="16"/>
  <c r="AI304" i="16"/>
  <c r="AI305" i="16"/>
  <c r="AI306" i="16"/>
  <c r="AI307" i="16"/>
  <c r="AI308" i="16"/>
  <c r="AI309" i="16"/>
  <c r="AI310" i="16"/>
  <c r="AI311" i="16"/>
  <c r="AI312" i="16"/>
  <c r="AI313" i="16"/>
  <c r="AI314" i="16"/>
  <c r="AI315" i="16"/>
  <c r="AI316" i="16"/>
  <c r="AI317" i="16"/>
  <c r="AI318" i="16"/>
  <c r="AI319" i="16"/>
  <c r="AI320" i="16"/>
  <c r="AI321" i="16"/>
  <c r="AI322" i="16"/>
  <c r="AI323" i="16"/>
  <c r="AI324" i="16"/>
  <c r="AI325" i="16"/>
  <c r="AI326" i="16"/>
  <c r="AI327" i="16"/>
  <c r="AI328" i="16"/>
  <c r="AI329" i="16"/>
  <c r="AI330" i="16"/>
  <c r="AI331" i="16"/>
  <c r="AI332" i="16"/>
  <c r="AI333" i="16"/>
  <c r="AI334" i="16"/>
  <c r="AI335" i="16"/>
  <c r="AI336" i="16"/>
  <c r="AI337" i="16"/>
  <c r="AI338" i="16"/>
  <c r="AI339" i="16"/>
  <c r="AI340" i="16"/>
  <c r="AI341" i="16"/>
  <c r="AI342" i="16"/>
  <c r="AI343" i="16"/>
  <c r="AI344" i="16"/>
  <c r="AI345" i="16"/>
  <c r="AI346" i="16"/>
  <c r="AI347" i="16"/>
  <c r="AI348" i="16"/>
  <c r="AI349" i="16"/>
  <c r="AI350" i="16"/>
  <c r="AI351" i="16"/>
  <c r="AI352" i="16"/>
  <c r="AI353" i="16"/>
  <c r="AI354" i="16"/>
  <c r="AI355" i="16"/>
  <c r="AI356" i="16"/>
  <c r="AI357" i="16"/>
  <c r="AI358" i="16"/>
  <c r="AI359" i="16"/>
  <c r="AI360" i="16"/>
  <c r="AI361" i="16"/>
  <c r="AI362" i="16"/>
  <c r="AI363" i="16"/>
  <c r="AI364" i="16"/>
  <c r="AI365" i="16"/>
  <c r="AI366" i="16"/>
  <c r="AI367" i="16"/>
  <c r="AI368" i="16"/>
  <c r="AI369" i="16"/>
  <c r="AI370" i="16"/>
  <c r="AI371" i="16"/>
  <c r="AI372" i="16"/>
  <c r="AI373" i="16"/>
  <c r="AI374" i="16"/>
  <c r="AI375" i="16"/>
  <c r="AI376" i="16"/>
  <c r="AI377" i="16"/>
  <c r="AI378" i="16"/>
  <c r="AI379" i="16"/>
  <c r="AI380" i="16"/>
  <c r="AI381" i="16"/>
  <c r="AI382" i="16"/>
  <c r="AI383" i="16"/>
  <c r="AI384" i="16"/>
  <c r="AI385" i="16"/>
  <c r="AI386" i="16"/>
  <c r="AI387" i="16"/>
  <c r="AI388" i="16"/>
  <c r="AI389" i="16"/>
  <c r="AI390" i="16"/>
  <c r="AI391" i="16"/>
  <c r="AI392" i="16"/>
  <c r="AI393" i="16"/>
  <c r="AI394" i="16"/>
  <c r="AI395" i="16"/>
  <c r="AI396" i="16"/>
  <c r="AI397" i="16"/>
  <c r="AI398" i="16"/>
  <c r="AI399" i="16"/>
  <c r="AI400" i="16"/>
  <c r="AI401" i="16"/>
  <c r="AI402" i="16"/>
  <c r="AI403" i="16"/>
  <c r="AI404" i="16"/>
  <c r="AI405" i="16"/>
  <c r="AI406" i="16"/>
  <c r="AI407" i="16"/>
  <c r="AI408" i="16"/>
  <c r="AI409" i="16"/>
  <c r="AI410" i="16"/>
  <c r="AI411" i="16"/>
  <c r="AI412" i="16"/>
  <c r="AI413" i="16"/>
  <c r="AI414" i="16"/>
  <c r="AI415" i="16"/>
  <c r="AI416" i="16"/>
  <c r="AI417" i="16"/>
  <c r="AI418" i="16"/>
  <c r="AI419" i="16"/>
  <c r="AI420" i="16"/>
  <c r="AI421" i="16"/>
  <c r="AI422" i="16"/>
  <c r="AI423" i="16"/>
  <c r="AI424" i="16"/>
  <c r="AI425" i="16"/>
  <c r="AI426" i="16"/>
  <c r="AI427" i="16"/>
  <c r="AI428" i="16"/>
  <c r="AI430" i="16"/>
  <c r="AI431" i="16"/>
  <c r="AI440" i="16"/>
  <c r="AI442" i="16"/>
  <c r="AI443" i="16"/>
  <c r="AI444" i="16"/>
  <c r="AI445" i="16"/>
  <c r="AI446" i="16"/>
  <c r="AI447" i="16"/>
  <c r="AI448" i="16"/>
  <c r="AI449" i="16"/>
  <c r="AI450" i="16"/>
  <c r="AI451" i="16"/>
  <c r="AI452" i="16"/>
  <c r="AI453" i="16"/>
  <c r="AI454" i="16"/>
  <c r="AI455" i="16"/>
  <c r="AI456" i="16"/>
  <c r="AI457" i="16"/>
  <c r="AI458" i="16"/>
  <c r="AI459" i="16"/>
  <c r="AI460" i="16"/>
  <c r="AI461" i="16"/>
  <c r="AI462" i="16"/>
  <c r="AI463" i="16"/>
  <c r="AI464" i="16"/>
  <c r="AI465" i="16"/>
  <c r="AI466" i="16"/>
  <c r="AI467" i="16"/>
  <c r="AI468" i="16"/>
  <c r="AI469" i="16"/>
  <c r="AI470" i="16"/>
  <c r="AI471" i="16"/>
  <c r="AI472" i="16"/>
  <c r="AI473" i="16"/>
  <c r="AI474" i="16"/>
  <c r="AI475" i="16"/>
  <c r="AI476" i="16"/>
  <c r="AI477" i="16"/>
  <c r="AI478" i="16"/>
  <c r="AI479" i="16"/>
  <c r="AI480" i="16"/>
  <c r="AI481" i="16"/>
  <c r="AI482" i="16"/>
  <c r="AI483" i="16"/>
  <c r="AI484" i="16"/>
  <c r="AI485" i="16"/>
  <c r="AI486" i="16"/>
  <c r="AI489" i="16"/>
  <c r="AI487" i="16"/>
  <c r="AI490" i="16"/>
  <c r="AI488" i="16"/>
  <c r="AI491" i="16"/>
  <c r="AI492" i="16"/>
  <c r="AI494" i="16"/>
  <c r="AI493" i="16"/>
  <c r="AI495" i="16"/>
  <c r="AI496" i="16"/>
  <c r="AI497" i="16"/>
  <c r="AI498" i="16"/>
  <c r="AI499" i="16"/>
  <c r="AI500" i="16"/>
  <c r="AI502" i="16"/>
  <c r="AI501" i="16"/>
  <c r="AI503" i="16"/>
  <c r="AI504" i="16"/>
  <c r="AI506" i="16"/>
  <c r="AI505" i="16"/>
  <c r="AI507" i="16"/>
  <c r="AI509" i="16"/>
  <c r="AI508" i="16"/>
  <c r="AI510" i="16"/>
  <c r="AI511" i="16"/>
  <c r="AI512" i="16"/>
  <c r="AI514" i="16"/>
  <c r="AI513" i="16"/>
  <c r="AI535" i="16"/>
  <c r="AI536" i="16"/>
  <c r="AI537" i="16"/>
  <c r="AI538" i="16"/>
  <c r="AI539" i="16"/>
  <c r="AI540" i="16"/>
  <c r="AI541" i="16"/>
  <c r="AI542" i="16"/>
  <c r="AI543" i="16"/>
  <c r="AI544" i="16"/>
  <c r="AI545" i="16"/>
  <c r="AI546" i="16"/>
  <c r="AI547" i="16"/>
  <c r="AI548" i="16"/>
  <c r="AI549" i="16"/>
  <c r="AI550" i="16"/>
  <c r="AI551" i="16"/>
  <c r="AI552" i="16"/>
  <c r="AI553" i="16"/>
  <c r="AI554" i="16"/>
  <c r="AI555" i="16"/>
  <c r="AI556" i="16"/>
  <c r="AI557" i="16"/>
  <c r="AI558" i="16"/>
  <c r="AI559" i="16"/>
  <c r="AI560" i="16"/>
  <c r="AI561" i="16"/>
  <c r="AI562" i="16"/>
  <c r="AI563" i="16"/>
  <c r="AI564" i="16"/>
  <c r="AI565" i="16"/>
  <c r="AI566" i="16"/>
  <c r="AI567" i="16"/>
  <c r="AI568" i="16"/>
  <c r="AI569" i="16"/>
  <c r="AI570" i="16"/>
  <c r="AI571" i="16"/>
  <c r="AI572" i="16"/>
  <c r="AI573" i="16"/>
  <c r="AI574" i="16"/>
  <c r="AI575" i="16"/>
  <c r="AI576" i="16"/>
  <c r="AI577" i="16"/>
  <c r="AI578" i="16"/>
  <c r="AI579" i="16"/>
  <c r="AI580" i="16"/>
  <c r="AI581" i="16"/>
  <c r="AI582" i="16"/>
  <c r="AI583" i="16"/>
  <c r="AI584" i="16"/>
  <c r="AI585" i="16"/>
  <c r="AI586" i="16"/>
  <c r="AI587" i="16"/>
  <c r="AI588" i="16"/>
  <c r="AI589" i="16"/>
  <c r="AI590" i="16"/>
  <c r="AI591" i="16"/>
  <c r="AI592" i="16"/>
  <c r="AI593" i="16"/>
  <c r="AI594" i="16"/>
  <c r="AI595" i="16"/>
  <c r="AI596" i="16"/>
  <c r="AI597" i="16"/>
  <c r="AI598" i="16"/>
  <c r="AI599" i="16"/>
  <c r="AI600" i="16"/>
  <c r="AI601" i="16"/>
  <c r="AI602" i="16"/>
  <c r="AI603" i="16"/>
  <c r="AI604" i="16"/>
  <c r="AI605" i="16"/>
  <c r="AI606" i="16"/>
  <c r="AI607" i="16"/>
  <c r="AI608" i="16"/>
  <c r="AI610" i="16"/>
  <c r="AI611" i="16"/>
  <c r="AI612" i="16"/>
  <c r="AI613" i="16"/>
  <c r="AI614" i="16"/>
  <c r="AI615" i="16"/>
  <c r="AI616" i="16"/>
  <c r="AI617" i="16"/>
  <c r="AI618" i="16"/>
  <c r="AI619" i="16"/>
  <c r="AI620" i="16"/>
  <c r="AI621" i="16"/>
  <c r="AI622" i="16"/>
  <c r="AI623" i="16"/>
  <c r="AI624" i="16"/>
  <c r="AI625" i="16"/>
  <c r="AI626" i="16"/>
  <c r="AI627" i="16"/>
  <c r="AI628" i="16"/>
  <c r="AI629" i="16"/>
  <c r="AI630" i="16"/>
  <c r="AI631" i="16"/>
  <c r="AI632" i="16"/>
  <c r="AI633" i="16"/>
  <c r="AI644" i="16"/>
  <c r="AI645" i="16"/>
  <c r="AI646" i="16"/>
  <c r="AI647" i="16"/>
  <c r="AI648" i="16"/>
  <c r="AI649" i="16"/>
  <c r="AI650" i="16"/>
  <c r="AI651" i="16"/>
  <c r="AI652" i="16"/>
  <c r="AI653" i="16"/>
  <c r="AI655" i="16"/>
  <c r="AI656" i="16"/>
  <c r="AI657" i="16"/>
  <c r="AI658" i="16"/>
  <c r="AI659" i="16"/>
  <c r="AI660" i="16"/>
  <c r="AI661" i="16"/>
  <c r="AI662" i="16"/>
  <c r="AI663" i="16"/>
  <c r="AI664" i="16"/>
  <c r="AI665" i="16"/>
  <c r="AI666" i="16"/>
  <c r="AI667" i="16"/>
  <c r="AI668" i="16"/>
  <c r="AI669" i="16"/>
  <c r="AI670" i="16"/>
  <c r="AI671" i="16"/>
  <c r="AI672" i="16"/>
  <c r="AI673" i="16"/>
  <c r="AI674" i="16"/>
  <c r="AI675" i="16"/>
  <c r="AI676" i="16"/>
  <c r="AI677" i="16"/>
  <c r="AI678" i="16"/>
  <c r="AI679" i="16"/>
  <c r="AI680" i="16"/>
  <c r="AI681" i="16"/>
  <c r="AI682" i="16"/>
  <c r="AI683" i="16"/>
  <c r="AI684" i="16"/>
  <c r="AI685" i="16"/>
  <c r="AI694" i="16"/>
  <c r="AI695" i="16"/>
  <c r="AI696" i="16"/>
  <c r="AI697" i="16"/>
  <c r="AI698" i="16"/>
  <c r="AI699" i="16"/>
  <c r="AI700" i="16"/>
  <c r="AI701" i="16"/>
  <c r="AI702" i="16"/>
  <c r="AI703" i="16"/>
  <c r="AI704" i="16"/>
  <c r="AI705" i="16"/>
  <c r="AI706" i="16"/>
  <c r="AI707" i="16"/>
  <c r="AI708" i="16"/>
  <c r="AI709" i="16"/>
  <c r="AI710" i="16"/>
  <c r="AI711" i="16"/>
  <c r="AI712" i="16"/>
  <c r="AI713" i="16"/>
  <c r="AI714" i="16"/>
  <c r="AI715" i="16"/>
  <c r="AI716" i="16"/>
  <c r="AI717" i="16"/>
  <c r="AI718" i="16"/>
  <c r="AI719" i="16"/>
  <c r="AI720" i="16"/>
  <c r="AI721" i="16"/>
  <c r="AI722" i="16"/>
  <c r="AI723" i="16"/>
  <c r="AI724" i="16"/>
  <c r="AI725" i="16"/>
  <c r="AI726" i="16"/>
  <c r="AI727" i="16"/>
  <c r="AI728" i="16"/>
  <c r="AI729" i="16"/>
  <c r="AI730" i="16"/>
  <c r="AI731" i="16"/>
  <c r="AI732" i="16"/>
  <c r="AI733" i="16"/>
  <c r="AI734" i="16"/>
  <c r="AI735" i="16"/>
  <c r="AI736" i="16"/>
  <c r="AI737" i="16"/>
  <c r="AI738" i="16"/>
  <c r="AI744" i="16"/>
  <c r="AI745" i="16"/>
  <c r="AI746" i="16"/>
  <c r="AI747" i="16"/>
  <c r="AI748" i="16"/>
  <c r="AI749" i="16"/>
  <c r="AI750" i="16"/>
  <c r="AI751" i="16"/>
  <c r="AI752" i="16"/>
  <c r="AI753" i="16"/>
  <c r="AI754" i="16"/>
  <c r="AI755" i="16"/>
  <c r="AI756" i="16"/>
  <c r="AI757" i="16"/>
  <c r="AI758" i="16"/>
  <c r="AI759" i="16"/>
  <c r="AI760" i="16"/>
  <c r="AI761" i="16"/>
  <c r="AI762" i="16"/>
  <c r="AI763" i="16"/>
  <c r="AI764" i="16"/>
  <c r="AI765" i="16"/>
  <c r="AI766" i="16"/>
  <c r="AI767" i="16"/>
  <c r="AI768" i="16"/>
  <c r="AI769" i="16"/>
  <c r="AI770" i="16"/>
  <c r="AI771" i="16"/>
  <c r="AI772" i="16"/>
  <c r="AI773" i="16"/>
  <c r="AI774" i="16"/>
  <c r="AI775" i="16"/>
  <c r="AI776" i="16"/>
  <c r="AI777" i="16"/>
  <c r="AI778" i="16"/>
  <c r="AI779" i="16"/>
  <c r="AI780" i="16"/>
  <c r="AI781" i="16"/>
  <c r="AI782" i="16"/>
  <c r="AI783" i="16"/>
  <c r="AI784" i="16"/>
  <c r="AI785" i="16"/>
  <c r="AI786" i="16"/>
  <c r="AI787" i="16"/>
  <c r="AI788" i="16"/>
  <c r="AI789" i="16"/>
  <c r="AI790" i="16"/>
  <c r="AI791" i="16"/>
  <c r="AI792" i="16"/>
  <c r="AI793" i="16"/>
  <c r="AI794" i="16"/>
  <c r="AI795" i="16"/>
  <c r="AI796" i="16"/>
  <c r="AI797" i="16"/>
  <c r="AI798" i="16"/>
  <c r="AI799" i="16"/>
  <c r="AI800" i="16"/>
  <c r="AI801" i="16"/>
  <c r="AI802" i="16"/>
  <c r="AI803" i="16"/>
  <c r="AI804" i="16"/>
  <c r="AI805" i="16"/>
  <c r="AI806" i="16"/>
  <c r="AI807" i="16"/>
  <c r="AI808" i="16"/>
  <c r="AI809" i="16"/>
  <c r="AI810" i="16"/>
  <c r="AI811" i="16"/>
  <c r="AI812" i="16"/>
  <c r="AI813" i="16"/>
  <c r="AI814" i="16"/>
  <c r="AI815" i="16"/>
  <c r="AI816" i="16"/>
  <c r="AI817" i="16"/>
  <c r="AI818" i="16"/>
  <c r="AI819" i="16"/>
  <c r="AI820" i="16"/>
  <c r="AI821" i="16"/>
  <c r="AI822" i="16"/>
  <c r="AI823" i="16"/>
  <c r="AI824" i="16"/>
  <c r="AI825" i="16"/>
  <c r="AI826" i="16"/>
  <c r="AI827" i="16"/>
  <c r="AI828" i="16"/>
  <c r="AI829" i="16"/>
  <c r="AI830" i="16"/>
  <c r="AI831" i="16"/>
  <c r="AI832" i="16"/>
  <c r="AI833" i="16"/>
  <c r="AI834" i="16"/>
  <c r="AI835" i="16"/>
  <c r="AI836" i="16"/>
  <c r="AI837" i="16"/>
  <c r="AI838" i="16"/>
  <c r="AI839" i="16"/>
  <c r="AI840" i="16"/>
  <c r="AI841" i="16"/>
  <c r="AI842" i="16"/>
  <c r="AI843" i="16"/>
  <c r="AI844" i="16"/>
  <c r="AI845" i="16"/>
  <c r="AI846" i="16"/>
  <c r="AI847" i="16"/>
  <c r="AI848" i="16"/>
  <c r="AI849" i="16"/>
  <c r="AI850" i="16"/>
  <c r="AI851" i="16"/>
  <c r="AI852" i="16"/>
  <c r="AI853" i="16"/>
  <c r="AI854" i="16"/>
  <c r="AI855" i="16"/>
  <c r="AI856" i="16"/>
  <c r="AI857" i="16"/>
  <c r="AI858" i="16"/>
  <c r="AI859" i="16"/>
  <c r="AI860" i="16"/>
  <c r="AI861" i="16"/>
  <c r="AI862" i="16"/>
  <c r="AI863" i="16"/>
  <c r="AI864" i="16"/>
  <c r="AI865" i="16"/>
  <c r="AI868" i="16"/>
  <c r="AI869" i="16"/>
  <c r="AI870" i="16"/>
  <c r="AI871" i="16"/>
  <c r="AI872" i="16"/>
  <c r="AI873" i="16"/>
  <c r="AI867" i="16"/>
  <c r="AI866" i="16"/>
  <c r="AI135" i="16"/>
  <c r="AI134" i="16"/>
  <c r="AI133" i="16"/>
  <c r="AI132" i="16"/>
  <c r="AI136" i="16"/>
  <c r="AI137" i="16"/>
  <c r="AI131" i="16"/>
  <c r="AI138" i="16"/>
  <c r="AI190" i="16"/>
  <c r="AI189" i="16"/>
  <c r="AI192" i="16"/>
  <c r="AI191" i="16"/>
  <c r="AI193" i="16"/>
  <c r="AI429" i="16"/>
  <c r="AI437" i="16"/>
  <c r="AI434" i="16"/>
  <c r="AI432" i="16"/>
  <c r="AI438" i="16"/>
  <c r="AI439" i="16"/>
  <c r="AI435" i="16"/>
  <c r="AI436" i="16"/>
  <c r="AI433" i="16"/>
  <c r="AI441" i="16"/>
  <c r="AI517" i="16"/>
  <c r="AI524" i="16"/>
  <c r="AI525" i="16"/>
  <c r="AI518" i="16"/>
  <c r="AI515" i="16"/>
  <c r="AI527" i="16"/>
  <c r="AI516" i="16"/>
  <c r="AI526" i="16"/>
  <c r="AI533" i="16"/>
  <c r="AI534" i="16"/>
  <c r="AI609" i="16"/>
  <c r="AI529" i="16"/>
  <c r="AI520" i="16"/>
  <c r="AI528" i="16"/>
  <c r="AI519" i="16"/>
  <c r="AI522" i="16"/>
  <c r="AI532" i="16"/>
  <c r="AI530" i="16"/>
  <c r="AI523" i="16"/>
  <c r="AI531" i="16"/>
  <c r="AI521" i="16"/>
  <c r="AI739" i="16"/>
  <c r="AI643" i="16"/>
  <c r="AI641" i="16"/>
  <c r="AI634" i="16"/>
  <c r="AI642" i="16"/>
  <c r="AI639" i="16"/>
  <c r="AI637" i="16"/>
  <c r="AI638" i="16"/>
  <c r="AI635" i="16"/>
  <c r="AI640" i="16"/>
  <c r="AI636" i="16"/>
  <c r="AI143" i="16"/>
  <c r="AI142" i="16"/>
  <c r="AI141" i="16"/>
  <c r="AI140" i="16"/>
  <c r="AI144" i="16"/>
  <c r="AI145" i="16"/>
  <c r="AI139" i="16"/>
  <c r="AI146" i="16"/>
  <c r="AI159" i="16"/>
  <c r="AI158" i="16"/>
  <c r="AI157" i="16"/>
  <c r="AI156" i="16"/>
  <c r="AI160" i="16"/>
  <c r="AI161" i="16"/>
  <c r="AI155" i="16"/>
  <c r="AI162" i="16"/>
  <c r="AI151" i="16"/>
  <c r="AI150" i="16"/>
  <c r="AI149" i="16"/>
  <c r="AI148" i="16"/>
  <c r="AI152" i="16"/>
  <c r="AI153" i="16"/>
  <c r="AI147" i="16"/>
  <c r="AI154" i="16"/>
  <c r="AI654" i="16"/>
  <c r="AI686" i="16"/>
  <c r="AI687" i="16"/>
  <c r="AI688" i="16"/>
  <c r="AI689" i="16"/>
  <c r="AI690" i="16"/>
  <c r="AI693" i="16"/>
  <c r="AI692" i="16"/>
  <c r="AI691" i="16"/>
  <c r="AI740" i="16"/>
  <c r="AI741" i="16"/>
  <c r="AI742" i="16"/>
  <c r="AI743" i="16"/>
  <c r="AI169" i="16"/>
  <c r="AI168" i="16"/>
  <c r="AI166" i="16"/>
  <c r="AI165" i="16"/>
  <c r="AI164" i="16"/>
  <c r="AI163" i="16"/>
  <c r="AI167" i="16"/>
  <c r="AI170" i="16"/>
  <c r="AI177" i="16"/>
  <c r="AI176" i="16"/>
  <c r="AI174" i="16"/>
  <c r="AI173" i="16"/>
  <c r="AI172" i="16"/>
  <c r="AI171" i="16"/>
  <c r="AI175" i="16"/>
  <c r="AI178" i="16"/>
  <c r="AI874" i="16"/>
  <c r="AI875" i="16"/>
  <c r="AI876" i="16"/>
  <c r="AI877" i="16"/>
  <c r="AI878" i="16"/>
  <c r="AI879" i="16"/>
  <c r="AI880" i="16"/>
  <c r="AI881" i="16"/>
  <c r="AI882" i="16"/>
  <c r="AI883" i="16"/>
  <c r="AI884" i="16"/>
  <c r="AI885" i="16"/>
  <c r="AI886" i="16"/>
  <c r="AI887" i="16"/>
  <c r="AI888" i="16"/>
  <c r="AI889" i="16"/>
  <c r="AI890" i="16"/>
  <c r="AI891" i="16"/>
  <c r="AI892" i="16"/>
  <c r="AI893" i="16"/>
  <c r="AI894" i="16"/>
  <c r="AI895" i="16"/>
  <c r="AI896" i="16"/>
  <c r="AI897" i="16"/>
  <c r="AI898" i="16"/>
  <c r="AI899" i="16"/>
  <c r="AI900" i="16"/>
  <c r="AI901" i="16"/>
  <c r="AI902" i="16"/>
  <c r="AI903" i="16"/>
  <c r="AI904" i="16"/>
  <c r="AI905" i="16"/>
  <c r="AI906" i="16"/>
  <c r="AI907" i="16"/>
  <c r="AI908" i="16"/>
  <c r="AI909" i="16"/>
  <c r="AI910" i="16"/>
  <c r="AI911" i="16"/>
  <c r="AI912" i="16"/>
  <c r="AI913" i="16"/>
  <c r="AI914" i="16"/>
  <c r="AI915" i="16"/>
  <c r="AI916" i="16"/>
  <c r="AI917" i="16"/>
  <c r="AI918" i="16"/>
  <c r="AI919" i="16"/>
  <c r="AI920" i="16"/>
  <c r="AI921" i="16"/>
  <c r="AI922" i="16"/>
  <c r="AI923" i="16"/>
  <c r="AI924" i="16"/>
  <c r="AI925" i="16"/>
  <c r="AI926" i="16"/>
  <c r="AI927" i="16"/>
  <c r="AI928" i="16"/>
  <c r="AI929" i="16"/>
  <c r="AI930" i="16"/>
  <c r="AI931" i="16"/>
  <c r="AI932" i="16"/>
  <c r="AI933" i="16"/>
  <c r="AI934" i="16"/>
  <c r="AI935" i="16"/>
  <c r="AI936" i="16"/>
  <c r="AI937" i="16"/>
  <c r="AI938" i="16"/>
  <c r="AI939" i="16"/>
  <c r="AI940" i="16"/>
  <c r="AI941" i="16"/>
  <c r="AI942" i="16"/>
  <c r="AI943" i="16"/>
  <c r="AI944" i="16"/>
  <c r="AI945" i="16"/>
  <c r="AI946" i="16"/>
  <c r="AI947" i="16"/>
  <c r="AI948" i="16"/>
  <c r="AI949" i="16"/>
  <c r="AI950" i="16"/>
  <c r="AI951" i="16"/>
  <c r="AI952" i="16"/>
  <c r="AI953" i="16"/>
  <c r="AI954" i="16"/>
  <c r="AI955" i="16"/>
  <c r="AI956" i="16"/>
  <c r="AI957" i="16"/>
  <c r="AI958" i="16"/>
  <c r="AI959" i="16"/>
  <c r="AI960" i="16"/>
  <c r="AI961" i="16"/>
  <c r="AI962" i="16"/>
  <c r="AI963" i="16"/>
  <c r="AI964" i="16"/>
  <c r="AI965" i="16"/>
  <c r="AI966" i="16"/>
  <c r="AI967" i="16"/>
  <c r="AI968" i="16"/>
  <c r="AI969" i="16"/>
  <c r="AI970" i="16"/>
  <c r="AI971" i="16"/>
  <c r="AI972" i="16"/>
  <c r="AI973" i="16"/>
  <c r="AI974" i="16"/>
  <c r="AI975" i="16"/>
  <c r="AI976" i="16"/>
  <c r="AI977" i="16"/>
  <c r="AI978" i="16"/>
  <c r="AI979" i="16"/>
  <c r="AI980" i="16"/>
  <c r="AI981" i="16"/>
  <c r="AI982" i="16"/>
  <c r="AI983" i="16"/>
  <c r="AI984" i="16"/>
  <c r="AI985" i="16"/>
  <c r="AI986" i="16"/>
  <c r="AI987" i="16"/>
  <c r="AI988" i="16"/>
  <c r="AI989" i="16"/>
  <c r="AI990" i="16"/>
  <c r="AI991" i="16"/>
  <c r="AI992" i="16"/>
  <c r="AI993" i="16"/>
  <c r="AI994" i="16"/>
  <c r="AI995" i="16"/>
  <c r="AI996" i="16"/>
  <c r="AI997" i="16"/>
  <c r="AI998" i="16"/>
  <c r="AI999" i="16"/>
  <c r="AI1000" i="16"/>
  <c r="AI1001" i="16"/>
  <c r="AI1002" i="16"/>
  <c r="AI1003" i="16"/>
  <c r="AI1004" i="16"/>
  <c r="AI1005" i="16"/>
  <c r="AI1006" i="16"/>
  <c r="AI1007" i="16"/>
  <c r="AI1008" i="16"/>
  <c r="AI1009" i="16"/>
  <c r="AI1010" i="16"/>
  <c r="AI1011" i="16"/>
  <c r="AI1012" i="16"/>
  <c r="AI1013" i="16"/>
  <c r="AI1014" i="16"/>
  <c r="AI1015" i="16"/>
  <c r="AI1016" i="16"/>
  <c r="AI1017" i="16"/>
  <c r="AI1018" i="16"/>
  <c r="AI1019" i="16"/>
  <c r="AI1020" i="16"/>
  <c r="AI1021" i="16"/>
  <c r="AI1022" i="16"/>
  <c r="AI1023" i="16"/>
  <c r="AI1024" i="16"/>
  <c r="AI1025" i="16"/>
  <c r="AI1026" i="16"/>
  <c r="AI1027" i="16"/>
  <c r="AI1028" i="16"/>
  <c r="AI1029" i="16"/>
  <c r="AI1030" i="16"/>
  <c r="AI1031" i="16"/>
  <c r="AI1032" i="16"/>
  <c r="AI1033" i="16"/>
  <c r="AI1034" i="16"/>
  <c r="AI1035" i="16"/>
  <c r="AI1036" i="16"/>
  <c r="AI1037" i="16"/>
  <c r="AI1038" i="16"/>
  <c r="AI1039" i="16"/>
  <c r="AI1040" i="16"/>
  <c r="AI1041" i="16"/>
  <c r="AI1042" i="16"/>
  <c r="AI1043" i="16"/>
  <c r="AI1044" i="16"/>
  <c r="AI1045" i="16"/>
  <c r="AI1046" i="16"/>
  <c r="AI1047" i="16"/>
  <c r="AI1048" i="16"/>
  <c r="AI1049" i="16"/>
  <c r="AI1050" i="16"/>
  <c r="AI1051" i="16"/>
  <c r="AI1052" i="16"/>
  <c r="AI1053" i="16"/>
  <c r="AI1054" i="16"/>
  <c r="AI1055" i="16"/>
  <c r="AI1056" i="16"/>
  <c r="AI1057" i="16"/>
  <c r="AI1058" i="16"/>
  <c r="AI1059" i="16"/>
  <c r="AI1060" i="16"/>
  <c r="AI1061" i="16"/>
  <c r="AI1062" i="16"/>
  <c r="AI1063" i="16"/>
  <c r="AI1064" i="16"/>
  <c r="AI1065" i="16"/>
  <c r="AI1066" i="16"/>
  <c r="AI1067" i="16"/>
  <c r="AI1068" i="16"/>
  <c r="AI1069" i="16"/>
  <c r="AI1070" i="16"/>
  <c r="AI1071" i="16"/>
  <c r="AI1072" i="16"/>
  <c r="AI1073" i="16"/>
  <c r="AI1074" i="16"/>
  <c r="AI1075" i="16"/>
  <c r="AI1076" i="16"/>
  <c r="AI1077" i="16"/>
  <c r="AI1078" i="16"/>
  <c r="AI1079" i="16"/>
  <c r="AI1080" i="16"/>
  <c r="AI1081" i="16"/>
  <c r="AI1082" i="16"/>
  <c r="AI1083" i="16"/>
  <c r="AI1084" i="16"/>
  <c r="AI1085" i="16"/>
  <c r="AI1086" i="16"/>
  <c r="AI1087" i="16"/>
  <c r="AI1088" i="16"/>
  <c r="AI1089" i="16"/>
  <c r="AI1090" i="16"/>
  <c r="AI1091" i="16"/>
  <c r="AI1092" i="16"/>
  <c r="AI1093" i="16"/>
  <c r="AI1094" i="16"/>
  <c r="AI1095" i="16"/>
  <c r="AI1096" i="16"/>
  <c r="AI1097" i="16"/>
  <c r="AI1098" i="16"/>
  <c r="AI1099" i="16"/>
  <c r="AI1100" i="16"/>
  <c r="AI1101" i="16"/>
  <c r="AI1102" i="16"/>
  <c r="AI1103" i="16"/>
  <c r="AI1104" i="16"/>
  <c r="AI1105" i="16"/>
  <c r="AI1106" i="16"/>
  <c r="AI1107" i="16"/>
  <c r="AI1108" i="16"/>
  <c r="AI1109" i="16"/>
  <c r="AI1110" i="16"/>
  <c r="AI1111" i="16"/>
  <c r="AI1112" i="16"/>
  <c r="AI1113" i="16"/>
  <c r="AI1114" i="16"/>
  <c r="AI1115" i="16"/>
  <c r="AI1116" i="16"/>
  <c r="AI1117" i="16"/>
  <c r="AI1118" i="16"/>
  <c r="AI1119" i="16"/>
  <c r="AI1120" i="16"/>
  <c r="AI1121" i="16"/>
  <c r="AI1122" i="16"/>
  <c r="AI1123" i="16"/>
  <c r="AI1124" i="16"/>
  <c r="AI1125" i="16"/>
  <c r="AI1126" i="16"/>
  <c r="AI1127" i="16"/>
  <c r="AI1128" i="16"/>
  <c r="AI1129" i="16"/>
  <c r="AI1130" i="16"/>
  <c r="AI1131" i="16"/>
  <c r="AI1132" i="16"/>
  <c r="AI1133" i="16"/>
  <c r="AI1134" i="16"/>
  <c r="AI1135" i="16"/>
  <c r="AI1136" i="16"/>
  <c r="AI1137" i="16"/>
  <c r="AI1138" i="16"/>
  <c r="AI1139" i="16"/>
  <c r="AI1140" i="16"/>
  <c r="AI1141" i="16"/>
  <c r="AI1142" i="16"/>
  <c r="AI1143" i="16"/>
  <c r="AI1144" i="16"/>
  <c r="AI1145" i="16"/>
  <c r="AI1146" i="16"/>
  <c r="AI1147" i="16"/>
  <c r="AI1148" i="16"/>
  <c r="AI1149" i="16"/>
  <c r="AI1150" i="16"/>
  <c r="AI1151" i="16"/>
  <c r="AI1152" i="16"/>
  <c r="AI1153" i="16"/>
  <c r="AI1154" i="16"/>
  <c r="AI1155" i="16"/>
  <c r="AI1156" i="16"/>
  <c r="AI1157" i="16"/>
  <c r="AI1158" i="16"/>
  <c r="AI1159" i="16"/>
  <c r="AI1160" i="16"/>
  <c r="AI1161" i="16"/>
  <c r="AI1162" i="16"/>
  <c r="AI1163" i="16"/>
  <c r="AI1164" i="16"/>
  <c r="AI1165" i="16"/>
  <c r="AI1166" i="16"/>
  <c r="AI1167" i="16"/>
  <c r="AI1168" i="16"/>
  <c r="AI1169" i="16"/>
  <c r="AI1170" i="16"/>
  <c r="AI1171" i="16"/>
  <c r="AI1172" i="16"/>
  <c r="AI1173" i="16"/>
  <c r="AI1174" i="16"/>
  <c r="AI1175" i="16"/>
  <c r="AI1176" i="16"/>
  <c r="AI1177" i="16"/>
  <c r="AI1178" i="16"/>
  <c r="AI1179" i="16"/>
  <c r="AI1180" i="16"/>
  <c r="AI1181" i="16"/>
  <c r="AI1182" i="16"/>
  <c r="AI1183" i="16"/>
  <c r="AI1184" i="16"/>
  <c r="AI1185" i="16"/>
  <c r="AI1186" i="16"/>
  <c r="AI1187" i="16"/>
  <c r="AI1188" i="16"/>
  <c r="AI1189" i="16"/>
  <c r="AI1190" i="16"/>
  <c r="AI1191" i="16"/>
  <c r="AI1192" i="16"/>
  <c r="AI1193" i="16"/>
  <c r="AI1194" i="16"/>
  <c r="AI1195" i="16"/>
  <c r="AI1196" i="16"/>
  <c r="AI1197" i="16"/>
  <c r="AI1198" i="16"/>
  <c r="AI1199" i="16"/>
  <c r="AI1200" i="16"/>
  <c r="AI1201" i="16"/>
  <c r="AI1202" i="16"/>
  <c r="AI1203" i="16"/>
  <c r="AI1204" i="16"/>
  <c r="AI1205" i="16"/>
  <c r="AI1206" i="16"/>
  <c r="AI1207" i="16"/>
  <c r="AI1208" i="16"/>
  <c r="AI1209" i="16"/>
  <c r="AI1210" i="16"/>
  <c r="AI1211" i="16"/>
  <c r="AI1212" i="16"/>
  <c r="AI1213" i="16"/>
  <c r="AI1214" i="16"/>
  <c r="AI1215" i="16"/>
  <c r="AI1216" i="16"/>
  <c r="AI1217" i="16"/>
  <c r="AI1218" i="16"/>
  <c r="AI1219" i="16"/>
  <c r="AI1220" i="16"/>
  <c r="AI1221" i="16"/>
  <c r="AI1222" i="16"/>
  <c r="AI1223" i="16"/>
  <c r="AI1224" i="16"/>
  <c r="AI1225" i="16"/>
  <c r="AI1226" i="16"/>
  <c r="AI1227" i="16"/>
  <c r="AI1228" i="16"/>
  <c r="AI1229" i="16"/>
  <c r="AI1230" i="16"/>
  <c r="AI1231" i="16"/>
  <c r="AI1232" i="16"/>
  <c r="AI1233" i="16"/>
  <c r="AI1234" i="16"/>
  <c r="AI1235" i="16"/>
  <c r="AI1236" i="16"/>
  <c r="AI1237" i="16"/>
  <c r="AI1238" i="16"/>
  <c r="AI1239" i="16"/>
  <c r="AI1240" i="16"/>
  <c r="AI1241" i="16"/>
  <c r="AI1242" i="16"/>
  <c r="AI1243" i="16"/>
  <c r="AI1244" i="16"/>
  <c r="AI1245" i="16"/>
  <c r="AI1246" i="16"/>
  <c r="AI1247" i="16"/>
  <c r="AI1248" i="16"/>
  <c r="AI1249" i="16"/>
  <c r="AI1250" i="16"/>
  <c r="AI1251" i="16"/>
  <c r="AI1252" i="16"/>
  <c r="AI1253" i="16"/>
  <c r="AI1254" i="16"/>
  <c r="AI1255" i="16"/>
  <c r="AI1256" i="16"/>
  <c r="AI1257" i="16"/>
  <c r="AI1258" i="16"/>
  <c r="AI1259" i="16"/>
  <c r="AI1260" i="16"/>
  <c r="AI1261" i="16"/>
  <c r="AI1262" i="16"/>
  <c r="AI1263" i="16"/>
  <c r="AI1264" i="16"/>
  <c r="AI1265" i="16"/>
  <c r="AI1266" i="16"/>
  <c r="AI1267" i="16"/>
  <c r="AI1268" i="16"/>
  <c r="AI1269" i="16"/>
  <c r="AI1270" i="16"/>
  <c r="AI1271" i="16"/>
  <c r="AI1272" i="16"/>
  <c r="AI1273" i="16"/>
  <c r="AI1274" i="16"/>
  <c r="AI1275" i="16"/>
  <c r="AI1276" i="16"/>
  <c r="AI1277" i="16"/>
  <c r="AI1278" i="16"/>
  <c r="AI1279" i="16"/>
  <c r="AI1280" i="16"/>
  <c r="AI1281" i="16"/>
  <c r="AI1282" i="16"/>
  <c r="AI1283" i="16"/>
  <c r="AI1284" i="16"/>
  <c r="AI1285" i="16"/>
  <c r="AI1286" i="16"/>
  <c r="AI1287" i="16"/>
  <c r="AI1288" i="16"/>
  <c r="AI1289" i="16"/>
  <c r="AI1290" i="16"/>
  <c r="AI1291" i="16"/>
  <c r="AI1292" i="16"/>
  <c r="AI1293" i="16"/>
  <c r="AI1294" i="16"/>
  <c r="AI1295" i="16"/>
  <c r="AI1296" i="16"/>
  <c r="AI1297" i="16"/>
  <c r="AI1298" i="16"/>
  <c r="AI1299" i="16"/>
  <c r="AI1300" i="16"/>
  <c r="AI1301" i="16"/>
  <c r="AI1302" i="16"/>
  <c r="AI1303" i="16"/>
  <c r="AI1304" i="16"/>
  <c r="AI1305" i="16"/>
  <c r="AI1306" i="16"/>
  <c r="AI1307" i="16"/>
  <c r="AI1308" i="16"/>
  <c r="AI1309" i="16"/>
  <c r="AI1310" i="16"/>
  <c r="AI1311" i="16"/>
  <c r="AI1312" i="16"/>
  <c r="AI1313" i="16"/>
  <c r="AI1314" i="16"/>
  <c r="AI1315" i="16"/>
  <c r="AI1316" i="16"/>
  <c r="AI1317" i="16"/>
  <c r="AI1318" i="16"/>
  <c r="AI1319" i="16"/>
  <c r="AI1320" i="16"/>
  <c r="AI1321" i="16"/>
  <c r="AI1322" i="16"/>
  <c r="AI1323" i="16"/>
  <c r="AI1324" i="16"/>
  <c r="AI1325" i="16"/>
  <c r="AI1326" i="16"/>
  <c r="AI1327" i="16"/>
  <c r="AI1328" i="16"/>
  <c r="AI1329" i="16"/>
  <c r="AI1330" i="16"/>
  <c r="AI1331" i="16"/>
  <c r="AI1332" i="16"/>
  <c r="AI1333" i="16"/>
  <c r="AI1334" i="16"/>
  <c r="AI1335" i="16"/>
  <c r="AI1336" i="16"/>
  <c r="AI1337" i="16"/>
  <c r="AI1338" i="16"/>
  <c r="AI1339" i="16"/>
  <c r="AI1340" i="16"/>
  <c r="AI1341" i="16"/>
  <c r="AI1342" i="16"/>
  <c r="AI1343" i="16"/>
  <c r="AI1344" i="16"/>
  <c r="AI1345" i="16"/>
  <c r="AI1346" i="16"/>
  <c r="AI1347" i="16"/>
  <c r="AI1348" i="16"/>
  <c r="AI1349" i="16"/>
  <c r="AI1350" i="16"/>
  <c r="AI1351" i="16"/>
  <c r="AI1352" i="16"/>
  <c r="AI1353" i="16"/>
  <c r="AI1354" i="16"/>
  <c r="AI1355" i="16"/>
  <c r="AI1356" i="16"/>
  <c r="AI1357" i="16"/>
  <c r="AI1358" i="16"/>
  <c r="AI1359" i="16"/>
  <c r="AI1360" i="16"/>
  <c r="AI1361" i="16"/>
  <c r="AI1362" i="16"/>
  <c r="AI1363" i="16"/>
  <c r="AI1364" i="16"/>
  <c r="AI1365" i="16"/>
  <c r="AI1366" i="16"/>
  <c r="AI1367" i="16"/>
  <c r="AI1368" i="16"/>
  <c r="AI1369" i="16"/>
  <c r="AI1370" i="16"/>
  <c r="AI1371" i="16"/>
  <c r="AI1372" i="16"/>
  <c r="AI1373" i="16"/>
  <c r="AI1374" i="16"/>
  <c r="AI1375" i="16"/>
  <c r="AI1376" i="16"/>
  <c r="AI1377" i="16"/>
  <c r="AI1378" i="16"/>
  <c r="AI1379" i="16"/>
  <c r="AI1380" i="16"/>
  <c r="AI1381" i="16"/>
  <c r="AI1382" i="16"/>
  <c r="AI1383" i="16"/>
  <c r="AI1384" i="16"/>
  <c r="AI1385" i="16"/>
  <c r="AI1386" i="16"/>
  <c r="AI1387" i="16"/>
  <c r="AI1388" i="16"/>
  <c r="AI1389" i="16"/>
  <c r="AI1390" i="16"/>
  <c r="AI1391" i="16"/>
  <c r="AI1392" i="16"/>
  <c r="AI1393" i="16"/>
  <c r="AI1394" i="16"/>
  <c r="AI1395" i="16"/>
  <c r="AI1396" i="16"/>
  <c r="AI1397" i="16"/>
  <c r="AI1398" i="16"/>
  <c r="AI1399" i="16"/>
  <c r="AI1400" i="16"/>
  <c r="AI1401" i="16"/>
  <c r="AI1402" i="16"/>
  <c r="AI1403" i="16"/>
  <c r="AI1404" i="16"/>
  <c r="AI1405" i="16"/>
  <c r="AI1406" i="16"/>
  <c r="AI1407" i="16"/>
  <c r="AI1408" i="16"/>
  <c r="AI1409" i="16"/>
  <c r="AI1410" i="16"/>
  <c r="AI1411" i="16"/>
  <c r="AI1412" i="16"/>
  <c r="AI1413" i="16"/>
  <c r="AI1414" i="16"/>
  <c r="AI1415" i="16"/>
  <c r="AI1416" i="16"/>
  <c r="AI1417" i="16"/>
  <c r="AI1418" i="16"/>
  <c r="AI1419" i="16"/>
  <c r="AI1420" i="16"/>
  <c r="AI1421" i="16"/>
  <c r="AI1422" i="16"/>
  <c r="AI1423" i="16"/>
  <c r="AI1424" i="16"/>
  <c r="AI1425" i="16"/>
  <c r="AI1426" i="16"/>
  <c r="AI1427" i="16"/>
  <c r="AI1428" i="16"/>
  <c r="AI1429" i="16"/>
  <c r="AI1430" i="16"/>
  <c r="AI1431" i="16"/>
  <c r="AI1432" i="16"/>
  <c r="AI1433" i="16"/>
  <c r="AI1434" i="16"/>
  <c r="AI1435" i="16"/>
  <c r="AI1436" i="16"/>
  <c r="AI1437" i="16"/>
  <c r="AI1438" i="16"/>
  <c r="AI1439" i="16"/>
  <c r="AI1440" i="16"/>
  <c r="AI1441" i="16"/>
  <c r="AI1442" i="16"/>
  <c r="AI1443" i="16"/>
  <c r="AI1444" i="16"/>
  <c r="AI1445" i="16"/>
  <c r="AI1446" i="16"/>
  <c r="AI1447" i="16"/>
  <c r="AI1448" i="16"/>
  <c r="AI1449" i="16"/>
  <c r="AI1450" i="16"/>
  <c r="AI1451" i="16"/>
  <c r="AI1452" i="16"/>
  <c r="AI1453" i="16"/>
  <c r="AI1454" i="16"/>
  <c r="AI1455" i="16"/>
  <c r="AI1456" i="16"/>
  <c r="AI1457" i="16"/>
  <c r="AI1458" i="16"/>
  <c r="AI1459" i="16"/>
  <c r="AI1460" i="16"/>
  <c r="AI1461" i="16"/>
  <c r="AI1462" i="16"/>
  <c r="AI1463" i="16"/>
  <c r="AI1464" i="16"/>
  <c r="AI1465" i="16"/>
  <c r="AI1466" i="16"/>
  <c r="AI1467" i="16"/>
  <c r="AI1468" i="16"/>
  <c r="AI1469" i="16"/>
  <c r="AI1470" i="16"/>
  <c r="AI1471" i="16"/>
  <c r="AI1472" i="16"/>
  <c r="AI1473" i="16"/>
  <c r="AI1474" i="16"/>
  <c r="AI1475" i="16"/>
  <c r="AI1476" i="16"/>
  <c r="AI1477" i="16"/>
  <c r="AI1478" i="16"/>
  <c r="AI1479" i="16"/>
  <c r="AI1480" i="16"/>
  <c r="AI1481" i="16"/>
  <c r="AI1482" i="16"/>
  <c r="AI1483" i="16"/>
  <c r="AI1484" i="16"/>
  <c r="AI1485" i="16"/>
  <c r="AI1486" i="16"/>
  <c r="AI1487" i="16"/>
  <c r="AI1488" i="16"/>
  <c r="AI1489" i="16"/>
  <c r="AI1490" i="16"/>
  <c r="AI1491" i="16"/>
  <c r="AI1492" i="16"/>
  <c r="AI1493" i="16"/>
  <c r="AI1494" i="16"/>
  <c r="AI1495" i="16"/>
  <c r="AI1496" i="16"/>
  <c r="AI1497" i="16"/>
  <c r="AI1498" i="16"/>
  <c r="AI1499" i="16"/>
  <c r="AI1500" i="16"/>
  <c r="AI1501" i="16"/>
  <c r="AI1502" i="16"/>
  <c r="AI1503" i="16"/>
  <c r="AI1504" i="16"/>
  <c r="AI1505" i="16"/>
  <c r="AI1506" i="16"/>
  <c r="AI1507" i="16"/>
  <c r="AI1508" i="16"/>
  <c r="AI1509" i="16"/>
  <c r="AI1510" i="16"/>
  <c r="AI1511" i="16"/>
  <c r="AI1512" i="16"/>
  <c r="AI1513" i="16"/>
  <c r="AI1514" i="16"/>
  <c r="AI1515" i="16"/>
  <c r="AI1516" i="16"/>
  <c r="AI1517" i="16"/>
  <c r="AI1518" i="16"/>
  <c r="AI1519" i="16"/>
  <c r="AI1520" i="16"/>
  <c r="AI1521" i="16"/>
  <c r="AI1522" i="16"/>
  <c r="AI1523" i="16"/>
  <c r="AI1524" i="16"/>
  <c r="AI1525" i="16"/>
  <c r="AI1526" i="16"/>
  <c r="AI1527" i="16"/>
  <c r="AI1528" i="16"/>
  <c r="AI1529" i="16"/>
  <c r="AI1530" i="16"/>
  <c r="AI1531" i="16"/>
  <c r="AI1532" i="16"/>
  <c r="AI1533" i="16"/>
  <c r="AI1534" i="16"/>
  <c r="AI1535" i="16"/>
  <c r="AI1536" i="16"/>
  <c r="AI1537" i="16"/>
  <c r="AI1538" i="16"/>
  <c r="AI1539" i="16"/>
  <c r="AI1540" i="16"/>
  <c r="AI1541" i="16"/>
  <c r="AI1542" i="16"/>
  <c r="AI1543" i="16"/>
  <c r="AI1544" i="16"/>
  <c r="AI1545" i="16"/>
  <c r="AI1546" i="16"/>
  <c r="AI1547" i="16"/>
  <c r="AI1548" i="16"/>
  <c r="AI1549" i="16"/>
  <c r="AI1550" i="16"/>
  <c r="AI1551" i="16"/>
  <c r="AI1552" i="16"/>
  <c r="AI1553" i="16"/>
  <c r="AI1554" i="16"/>
  <c r="AI1555" i="16"/>
  <c r="AI1556" i="16"/>
  <c r="AI1557" i="16"/>
  <c r="AI1558" i="16"/>
  <c r="AI1559" i="16"/>
  <c r="AI1560" i="16"/>
  <c r="AI1561" i="16"/>
  <c r="AI1562" i="16"/>
  <c r="AI1563" i="16"/>
  <c r="AI1564" i="16"/>
  <c r="AI1565" i="16"/>
  <c r="AI1566" i="16"/>
  <c r="AI1567" i="16"/>
  <c r="AI1568" i="16"/>
  <c r="AI1569" i="16"/>
  <c r="AI1570" i="16"/>
  <c r="AI1571" i="16"/>
  <c r="AI1572" i="16"/>
  <c r="AI1573" i="16"/>
  <c r="AI1574" i="16"/>
  <c r="AI1575" i="16"/>
  <c r="AI1576" i="16"/>
  <c r="AI1577" i="16"/>
  <c r="AI1578" i="16"/>
  <c r="AI1579" i="16"/>
  <c r="AI1580" i="16"/>
  <c r="AI1581" i="16"/>
  <c r="AI1582" i="16"/>
  <c r="AI1583" i="16"/>
  <c r="AI1584" i="16"/>
  <c r="AI1585" i="16"/>
  <c r="AI1586" i="16"/>
  <c r="AI1587" i="16"/>
  <c r="AI1588" i="16"/>
  <c r="AI1589" i="16"/>
  <c r="AI1590" i="16"/>
  <c r="AI1591" i="16"/>
  <c r="AI1592" i="16"/>
  <c r="AI1593" i="16"/>
  <c r="AI1594" i="16"/>
  <c r="AI1595" i="16"/>
  <c r="AI1596" i="16"/>
  <c r="AI1597" i="16"/>
  <c r="AI1598" i="16"/>
  <c r="AI1599" i="16"/>
  <c r="AI1600" i="16"/>
  <c r="AI1601" i="16"/>
  <c r="AI1602" i="16"/>
  <c r="AI1603" i="16"/>
  <c r="AI1604" i="16"/>
  <c r="AI1605" i="16"/>
  <c r="AI1606" i="16"/>
  <c r="AI1607" i="16"/>
  <c r="AI1608" i="16"/>
  <c r="AI1609" i="16"/>
  <c r="AI1610" i="16"/>
  <c r="AI1611" i="16"/>
  <c r="AI1612" i="16"/>
  <c r="AI1613" i="16"/>
  <c r="AI1614" i="16"/>
  <c r="AI1615" i="16"/>
  <c r="AI1616" i="16"/>
  <c r="AI1617" i="16"/>
  <c r="AI1618" i="16"/>
  <c r="AI1619" i="16"/>
  <c r="AI1620" i="16"/>
  <c r="AI1621" i="16"/>
  <c r="AI1622" i="16"/>
  <c r="AI1623" i="16"/>
  <c r="AI1624" i="16"/>
  <c r="AI1625" i="16"/>
  <c r="AI1626" i="16"/>
  <c r="AI1627" i="16"/>
  <c r="AI1628" i="16"/>
  <c r="AI1629" i="16"/>
  <c r="AI1630" i="16"/>
  <c r="AI1631" i="16"/>
  <c r="AI1632" i="16"/>
  <c r="AI1633" i="16"/>
  <c r="AI1634" i="16"/>
  <c r="AI1635" i="16"/>
  <c r="AI1636" i="16"/>
  <c r="AI1637" i="16"/>
  <c r="AI1638" i="16"/>
  <c r="AI1639" i="16"/>
  <c r="AI1640" i="16"/>
  <c r="AI1641" i="16"/>
  <c r="AI1642" i="16"/>
  <c r="AI1643" i="16"/>
  <c r="AI1644" i="16"/>
  <c r="AI1645" i="16"/>
  <c r="AI1646" i="16"/>
  <c r="AI1647" i="16"/>
  <c r="AI1648" i="16"/>
  <c r="AI1649" i="16"/>
  <c r="AI1650" i="16"/>
  <c r="AI1651" i="16"/>
  <c r="AI1652" i="16"/>
  <c r="AI1653" i="16"/>
  <c r="AI1654" i="16"/>
  <c r="AI1655" i="16"/>
  <c r="AI1656" i="16"/>
  <c r="AI1657" i="16"/>
  <c r="AI1658" i="16"/>
  <c r="AI1659" i="16"/>
  <c r="AI1660" i="16"/>
  <c r="AI1661" i="16"/>
  <c r="AI1662" i="16"/>
  <c r="AI1663" i="16"/>
  <c r="AI1664" i="16"/>
  <c r="AI1665" i="16"/>
  <c r="AI1666" i="16"/>
  <c r="AI1667" i="16"/>
  <c r="AI1668" i="16"/>
  <c r="AI1669" i="16"/>
  <c r="AI1670" i="16"/>
  <c r="AI1671" i="16"/>
  <c r="AI1672" i="16"/>
  <c r="AI1673" i="16"/>
  <c r="AI1674" i="16"/>
  <c r="AI1675" i="16"/>
  <c r="AI1676" i="16"/>
  <c r="AI1677" i="16"/>
  <c r="AI1678" i="16"/>
  <c r="AI1679" i="16"/>
  <c r="AI1680" i="16"/>
  <c r="AI1681" i="16"/>
  <c r="AI1682" i="16"/>
  <c r="AI1683" i="16"/>
  <c r="AI1684" i="16"/>
  <c r="AI1685" i="16"/>
  <c r="AI1686" i="16"/>
  <c r="AI1687" i="16"/>
  <c r="AI1688" i="16"/>
  <c r="AI1689" i="16"/>
  <c r="AI1690" i="16"/>
  <c r="AI1691" i="16"/>
  <c r="AI1692" i="16"/>
  <c r="AI1693" i="16"/>
  <c r="AI1694" i="16"/>
  <c r="AI1695" i="16"/>
  <c r="AI1696" i="16"/>
  <c r="AI1697" i="16"/>
  <c r="AI1698" i="16"/>
  <c r="AI1699" i="16"/>
  <c r="AI1700" i="16"/>
  <c r="AI1701" i="16"/>
  <c r="AI1702" i="16"/>
  <c r="AI1703" i="16"/>
  <c r="AI1704" i="16"/>
  <c r="AI1705" i="16"/>
  <c r="AI1706" i="16"/>
  <c r="AI1707" i="16"/>
  <c r="AI1708" i="16"/>
  <c r="AI1709" i="16"/>
  <c r="AI1710" i="16"/>
  <c r="AI1711" i="16"/>
  <c r="AI1712" i="16"/>
  <c r="AI1713" i="16"/>
  <c r="AI1714" i="16"/>
  <c r="AI1715" i="16"/>
  <c r="AI1716" i="16"/>
  <c r="AI1717" i="16"/>
  <c r="AI1718" i="16"/>
  <c r="AI1719" i="16"/>
  <c r="AI1720" i="16"/>
  <c r="AI1721" i="16"/>
  <c r="AI1722" i="16"/>
  <c r="AI1723" i="16"/>
  <c r="AI1724" i="16"/>
  <c r="AI1725" i="16"/>
  <c r="AI1726" i="16"/>
  <c r="AI1727" i="16"/>
  <c r="AI1728" i="16"/>
  <c r="AI1729" i="16"/>
  <c r="AI1730" i="16"/>
  <c r="AI1731" i="16"/>
  <c r="AI1732" i="16"/>
  <c r="AI1733" i="16"/>
  <c r="AI1734" i="16"/>
  <c r="AI1735" i="16"/>
  <c r="AI1736" i="16"/>
  <c r="AI1737" i="16"/>
  <c r="AI1738" i="16"/>
  <c r="AI1739" i="16"/>
  <c r="AI1740" i="16"/>
  <c r="AI1741" i="16"/>
  <c r="AI1742" i="16"/>
  <c r="AI1743" i="16"/>
  <c r="AI1744" i="16"/>
  <c r="AI1745" i="16"/>
  <c r="AI1746" i="16"/>
  <c r="AI1747" i="16"/>
  <c r="AI1748" i="16"/>
  <c r="AI1749" i="16"/>
  <c r="AI1750" i="16"/>
  <c r="AI1751" i="16"/>
  <c r="AI1752" i="16"/>
  <c r="AI1753" i="16"/>
  <c r="AI1754" i="16"/>
  <c r="AI1755" i="16"/>
  <c r="AI1756" i="16"/>
  <c r="AI1757" i="16"/>
  <c r="AI1758" i="16"/>
  <c r="AI1759" i="16"/>
  <c r="AI1760" i="16"/>
  <c r="AI1761" i="16"/>
  <c r="AI1762" i="16"/>
  <c r="AI1763" i="16"/>
  <c r="AI1764" i="16"/>
  <c r="AI1765" i="16"/>
  <c r="AI1766" i="16"/>
  <c r="AI1767" i="16"/>
  <c r="AI1768" i="16"/>
  <c r="AI1769" i="16"/>
  <c r="AI1770" i="16"/>
  <c r="AI1771" i="16"/>
  <c r="AI1772" i="16"/>
  <c r="AI1773" i="16"/>
  <c r="AI1774" i="16"/>
  <c r="AI1775" i="16"/>
  <c r="AI1776" i="16"/>
  <c r="AI1777" i="16"/>
  <c r="AI1778" i="16"/>
  <c r="AI1779" i="16"/>
  <c r="AI1780" i="16"/>
  <c r="AI1781" i="16"/>
  <c r="AI1782" i="16"/>
  <c r="AI1783" i="16"/>
  <c r="AI1784" i="16"/>
  <c r="AI1785" i="16"/>
  <c r="AI1786" i="16"/>
  <c r="AI1787" i="16"/>
  <c r="AI1788" i="16"/>
  <c r="AI1789" i="16"/>
  <c r="AI1790" i="16"/>
  <c r="AI1791" i="16"/>
  <c r="AI1792" i="16"/>
  <c r="AI1793" i="16"/>
  <c r="AI1794" i="16"/>
  <c r="AI1795" i="16"/>
  <c r="AI1796" i="16"/>
  <c r="AI1797" i="16"/>
  <c r="AI1798" i="16"/>
  <c r="AI1799" i="16"/>
  <c r="AI1800" i="16"/>
  <c r="AI1801" i="16"/>
  <c r="AI1802" i="16"/>
  <c r="AI1803" i="16"/>
  <c r="AI1804" i="16"/>
  <c r="AI1805" i="16"/>
  <c r="AI1806" i="16"/>
  <c r="AI1807" i="16"/>
  <c r="AI1808" i="16"/>
  <c r="AI1809" i="16"/>
  <c r="AI1810" i="16"/>
  <c r="AI1811" i="16"/>
  <c r="AI1812" i="16"/>
  <c r="AI1813" i="16"/>
  <c r="AI1814" i="16"/>
  <c r="AI1815" i="16"/>
  <c r="AI1816" i="16"/>
  <c r="AI1817" i="16"/>
  <c r="AI1818" i="16"/>
  <c r="AI1819" i="16"/>
  <c r="AI1820" i="16"/>
  <c r="AI1821" i="16"/>
  <c r="AI1822" i="16"/>
  <c r="AI1823" i="16"/>
  <c r="AI1824" i="16"/>
  <c r="AI1825" i="16"/>
  <c r="AI1826" i="16"/>
  <c r="AI1827" i="16"/>
  <c r="AI1828" i="16"/>
  <c r="AI1829" i="16"/>
  <c r="AI1830" i="16"/>
  <c r="AI1831" i="16"/>
  <c r="AI1832" i="16"/>
  <c r="AI1833" i="16"/>
  <c r="AI1834" i="16"/>
  <c r="AI1835" i="16"/>
  <c r="AI1836" i="16"/>
  <c r="AI1837" i="16"/>
  <c r="AI1838" i="16"/>
  <c r="AI1839" i="16"/>
  <c r="AI1840" i="16"/>
  <c r="AI1841" i="16"/>
  <c r="AI1842" i="16"/>
  <c r="AI1843" i="16"/>
  <c r="AI1844" i="16"/>
  <c r="AI1845" i="16"/>
  <c r="AI1846" i="16"/>
  <c r="AI1847" i="16"/>
  <c r="AI1848" i="16"/>
  <c r="AI1849" i="16"/>
  <c r="AI1850" i="16"/>
  <c r="AI1851" i="16"/>
  <c r="AI1852" i="16"/>
  <c r="AI1853" i="16"/>
  <c r="AI1854" i="16"/>
  <c r="AI1855" i="16"/>
  <c r="AI1856" i="16"/>
  <c r="AI1857" i="16"/>
  <c r="AI1858" i="16"/>
  <c r="AI1859" i="16"/>
  <c r="AI1860" i="16"/>
  <c r="AI1861" i="16"/>
  <c r="AI1862" i="16"/>
  <c r="AI1863" i="16"/>
  <c r="AI1864" i="16"/>
  <c r="AI1865" i="16"/>
  <c r="AI1866" i="16"/>
  <c r="AI1867" i="16"/>
  <c r="AI1868" i="16"/>
  <c r="AI1869" i="16"/>
  <c r="AI1870" i="16"/>
  <c r="AI1871" i="16"/>
  <c r="AI1872" i="16"/>
  <c r="AI1873" i="16"/>
  <c r="AI1874" i="16"/>
  <c r="AI1875" i="16"/>
  <c r="AI1876" i="16"/>
  <c r="AI1877" i="16"/>
  <c r="AI1878" i="16"/>
  <c r="AI1879" i="16"/>
  <c r="AI1880" i="16"/>
  <c r="AI1881" i="16"/>
  <c r="AI1882" i="16"/>
  <c r="AI1883" i="16"/>
  <c r="AI1884" i="16"/>
  <c r="AI1885" i="16"/>
  <c r="AI1886" i="16"/>
  <c r="AI1887" i="16"/>
  <c r="AI1888" i="16"/>
  <c r="AI1889" i="16"/>
  <c r="AI1890" i="16"/>
  <c r="AI1891" i="16"/>
  <c r="AI1892" i="16"/>
  <c r="AI1893" i="16"/>
  <c r="AI1894" i="16"/>
  <c r="AI1895" i="16"/>
  <c r="AI1896" i="16"/>
  <c r="AI1897" i="16"/>
  <c r="AI1898" i="16"/>
  <c r="AI1899" i="16"/>
  <c r="AI1900" i="16"/>
  <c r="AI1901" i="16"/>
  <c r="AI1902" i="16"/>
  <c r="AI1903" i="16"/>
  <c r="AI1904" i="16"/>
  <c r="AI1905" i="16"/>
  <c r="AI1906" i="16"/>
  <c r="AI1907" i="16"/>
  <c r="AI1908" i="16"/>
  <c r="AI1909" i="16"/>
  <c r="AI1910" i="16"/>
  <c r="AI1911" i="16"/>
  <c r="AI1912" i="16"/>
  <c r="AI1913" i="16"/>
  <c r="AI1914" i="16"/>
  <c r="AI1915" i="16"/>
  <c r="AI1916" i="16"/>
  <c r="AI1917" i="16"/>
  <c r="AI1918" i="16"/>
  <c r="AI1919" i="16"/>
  <c r="AI1920" i="16"/>
  <c r="AI1921" i="16"/>
  <c r="AI1922" i="16"/>
  <c r="AI1923" i="16"/>
  <c r="AI1924" i="16"/>
  <c r="AI1925" i="16"/>
  <c r="AI1926" i="16"/>
  <c r="AI1927" i="16"/>
  <c r="AI1928" i="16"/>
  <c r="AI1929" i="16"/>
  <c r="AI1930" i="16"/>
  <c r="AI1931" i="16"/>
  <c r="AI1932" i="16"/>
  <c r="AI1933" i="16"/>
  <c r="AI1934" i="16"/>
  <c r="AI1935" i="16"/>
  <c r="AI1936" i="16"/>
  <c r="AI1937" i="16"/>
  <c r="AI1938" i="16"/>
  <c r="AI1939" i="16"/>
  <c r="AI1940" i="16"/>
  <c r="AI1941" i="16"/>
  <c r="AI1942" i="16"/>
  <c r="AI1943" i="16"/>
  <c r="AI1944" i="16"/>
  <c r="AI1945" i="16"/>
  <c r="AI1946" i="16"/>
  <c r="AI1947" i="16"/>
  <c r="AI1948" i="16"/>
  <c r="AI1949" i="16"/>
  <c r="AI1950" i="16"/>
  <c r="AI1951" i="16"/>
  <c r="AI1952" i="16"/>
  <c r="AI1953" i="16"/>
  <c r="AI1954" i="16"/>
  <c r="AI1955" i="16"/>
  <c r="AI1956" i="16"/>
  <c r="AI1957" i="16"/>
  <c r="AI1958" i="16"/>
  <c r="AI1959" i="16"/>
  <c r="AI1960" i="16"/>
  <c r="AI1961" i="16"/>
  <c r="AI1962" i="16"/>
  <c r="AI1963" i="16"/>
  <c r="AI1964" i="16"/>
  <c r="AI1965" i="16"/>
  <c r="AI1966" i="16"/>
  <c r="AI1967" i="16"/>
  <c r="AI1968" i="16"/>
  <c r="AI1969" i="16"/>
  <c r="AI1970" i="16"/>
  <c r="AI1971" i="16"/>
  <c r="AI1972" i="16"/>
  <c r="AI1973" i="16"/>
  <c r="AI1974" i="16"/>
  <c r="AI1975" i="16"/>
  <c r="AI1976" i="16"/>
  <c r="AI1977" i="16"/>
  <c r="AI1978" i="16"/>
  <c r="AI1979" i="16"/>
  <c r="AI1980" i="16"/>
  <c r="AI1981" i="16"/>
  <c r="AI1982" i="16"/>
  <c r="AI1983" i="16"/>
  <c r="AI1984" i="16"/>
  <c r="AI1985" i="16"/>
  <c r="AI1986" i="16"/>
  <c r="AI1987" i="16"/>
  <c r="AI1988" i="16"/>
  <c r="AI1989" i="16"/>
  <c r="AI1990" i="16"/>
  <c r="AI1991" i="16"/>
  <c r="AI1992" i="16"/>
  <c r="AI1993" i="16"/>
  <c r="AI1994" i="16"/>
  <c r="AI1995" i="16"/>
  <c r="AI1996" i="16"/>
  <c r="AI1997" i="16"/>
  <c r="AI1998" i="16"/>
  <c r="AI1999" i="16"/>
  <c r="AI2000" i="16"/>
  <c r="AI2001" i="16"/>
  <c r="AI2002" i="16"/>
  <c r="AI2003" i="16"/>
  <c r="AI2004" i="16"/>
  <c r="AI2005" i="16"/>
  <c r="AI2006" i="16"/>
  <c r="AI2007" i="16"/>
  <c r="AI2008" i="16"/>
  <c r="AI2009" i="16"/>
  <c r="AI2010" i="16"/>
  <c r="AI2011" i="16"/>
  <c r="AI2012" i="16"/>
  <c r="AI2013" i="16"/>
  <c r="AI2014" i="16"/>
  <c r="AI2015" i="16"/>
  <c r="AI2016" i="16"/>
  <c r="AI2017" i="16"/>
  <c r="AI2018" i="16"/>
  <c r="AI2019" i="16"/>
  <c r="AI2020" i="16"/>
  <c r="AI2021" i="16"/>
  <c r="AI2022" i="16"/>
  <c r="AI2023" i="16"/>
  <c r="AI2024" i="16"/>
  <c r="AI2025" i="16"/>
  <c r="AI2026" i="16"/>
  <c r="AI2027" i="16"/>
  <c r="AI2028" i="16"/>
  <c r="AI2029" i="16"/>
  <c r="AI2030" i="16"/>
  <c r="AI2031" i="16"/>
  <c r="AI2032" i="16"/>
  <c r="AI2033" i="16"/>
  <c r="AI2034" i="16"/>
  <c r="AI2035" i="16"/>
  <c r="AI2036" i="16"/>
  <c r="AI2037" i="16"/>
  <c r="AI2038" i="16"/>
  <c r="AI2039" i="16"/>
  <c r="AI2040" i="16"/>
  <c r="AI2041" i="16"/>
  <c r="AI2042" i="16"/>
  <c r="AI2043" i="16"/>
  <c r="AI2044" i="16"/>
  <c r="AI2045" i="16"/>
  <c r="AI2046" i="16"/>
  <c r="AI2047" i="16"/>
  <c r="AI2048" i="16"/>
  <c r="AI2049" i="16"/>
  <c r="AI2050" i="16"/>
  <c r="AI2051" i="16"/>
  <c r="AI2052" i="16"/>
  <c r="AI2053" i="16"/>
  <c r="AI2054" i="16"/>
  <c r="AI2055" i="16"/>
  <c r="AI2056" i="16"/>
  <c r="AI2057" i="16"/>
  <c r="AI2058" i="16"/>
  <c r="AI2059" i="16"/>
  <c r="AI2060" i="16"/>
  <c r="AI2061" i="16"/>
  <c r="AI2062" i="16"/>
  <c r="AI2063" i="16"/>
  <c r="AI2064" i="16"/>
  <c r="AI2065" i="16"/>
  <c r="AI2066" i="16"/>
  <c r="AI2067" i="16"/>
  <c r="AI2068" i="16"/>
  <c r="AI2069" i="16"/>
  <c r="AI2070" i="16"/>
  <c r="AI2071" i="16"/>
  <c r="AI2072" i="16"/>
  <c r="AI2073" i="16"/>
  <c r="AI2074" i="16"/>
  <c r="AI2075" i="16"/>
  <c r="AI2076" i="16"/>
  <c r="AI2077" i="16"/>
  <c r="AI2078" i="16"/>
  <c r="AI2079" i="16"/>
  <c r="AI2080" i="16"/>
  <c r="AI2081" i="16"/>
  <c r="AI2082" i="16"/>
  <c r="AI2083" i="16"/>
  <c r="AI2084" i="16"/>
  <c r="AI2085" i="16"/>
  <c r="AI2086" i="16"/>
  <c r="AI2087" i="16"/>
  <c r="AI2088" i="16"/>
  <c r="AI2089" i="16"/>
  <c r="AI2090" i="16"/>
  <c r="AI2091" i="16"/>
  <c r="AI2092" i="16"/>
  <c r="AI2093" i="16"/>
  <c r="AI2094" i="16"/>
  <c r="AI2095" i="16"/>
  <c r="AI2096" i="16"/>
  <c r="AI2097" i="16"/>
  <c r="AI2098" i="16"/>
  <c r="AI2099" i="16"/>
  <c r="AI2100" i="16"/>
  <c r="AI2101" i="16"/>
  <c r="AI2102" i="16"/>
  <c r="AI2103" i="16"/>
  <c r="AI2104" i="16"/>
  <c r="AI2105" i="16"/>
  <c r="AI2106" i="16"/>
  <c r="AI2107" i="16"/>
  <c r="AI2108" i="16"/>
  <c r="AI2109" i="16"/>
  <c r="AI2110" i="16"/>
  <c r="AI2111" i="16"/>
  <c r="AI2112" i="16"/>
  <c r="AI2113" i="16"/>
  <c r="AI2114" i="16"/>
  <c r="AI2115" i="16"/>
  <c r="AI2116" i="16"/>
  <c r="AI2117" i="16"/>
  <c r="AI2118" i="16"/>
  <c r="AI2119" i="16"/>
  <c r="AI2120" i="16"/>
  <c r="AI2121" i="16"/>
  <c r="AI2122" i="16"/>
  <c r="AI2123" i="16"/>
  <c r="AI2124" i="16"/>
  <c r="AI2125" i="16"/>
  <c r="AI2126" i="16"/>
  <c r="AI2127" i="16"/>
  <c r="AI2128" i="16"/>
  <c r="AI2129" i="16"/>
  <c r="AI2130" i="16"/>
  <c r="AI2131" i="16"/>
  <c r="AI2132" i="16"/>
  <c r="AI2133" i="16"/>
  <c r="AI2134" i="16"/>
  <c r="AI2135" i="16"/>
  <c r="AI2136" i="16"/>
  <c r="AI2137" i="16"/>
  <c r="AI2138" i="16"/>
  <c r="AI2139" i="16"/>
  <c r="AI2140" i="16"/>
  <c r="AI2141" i="16"/>
  <c r="AI2142" i="16"/>
  <c r="AI2143" i="16"/>
  <c r="AI2144" i="16"/>
  <c r="AI2145" i="16"/>
  <c r="AI2146" i="16"/>
  <c r="AI2147" i="16"/>
  <c r="AI2148" i="16"/>
  <c r="AI2149" i="16"/>
  <c r="AI2150" i="16"/>
  <c r="AI2151" i="16"/>
  <c r="AI2152" i="16"/>
  <c r="AI2153" i="16"/>
  <c r="AI2154" i="16"/>
  <c r="AI2155" i="16"/>
  <c r="AI2156" i="16"/>
  <c r="AI2157" i="16"/>
  <c r="AI2158" i="16"/>
  <c r="AI2159" i="16"/>
  <c r="AI2160" i="16"/>
  <c r="AI2161" i="16"/>
  <c r="AI2162" i="16"/>
  <c r="AI2163" i="16"/>
  <c r="AI2164" i="16"/>
  <c r="AI2165" i="16"/>
  <c r="AI2166" i="16"/>
  <c r="AI2167" i="16"/>
  <c r="AI2168" i="16"/>
  <c r="AI2169" i="16"/>
  <c r="AI2170" i="16"/>
  <c r="AI2171" i="16"/>
  <c r="AI2172" i="16"/>
  <c r="AI2173" i="16"/>
  <c r="AI2174" i="16"/>
  <c r="AI2175" i="16"/>
  <c r="AI2176" i="16"/>
  <c r="AI2177" i="16"/>
  <c r="AI2178" i="16"/>
  <c r="AI2179" i="16"/>
  <c r="AI2180" i="16"/>
  <c r="AI2181" i="16"/>
  <c r="AI2182" i="16"/>
  <c r="AI2183" i="16"/>
  <c r="AI2184" i="16"/>
  <c r="AI2185" i="16"/>
  <c r="AI2186" i="16"/>
  <c r="AI2187" i="16"/>
  <c r="AI2188" i="16"/>
  <c r="AI2189" i="16"/>
  <c r="AI2190" i="16"/>
  <c r="AI2191" i="16"/>
  <c r="AI2192" i="16"/>
  <c r="AI2193" i="16"/>
  <c r="AI2194" i="16"/>
  <c r="AI2195" i="16"/>
  <c r="AI2196" i="16"/>
  <c r="AI2197" i="16"/>
  <c r="AI2198" i="16"/>
  <c r="AI2199" i="16"/>
  <c r="AI2200" i="16"/>
  <c r="AI2201" i="16"/>
  <c r="AI2202" i="16"/>
  <c r="AI2203" i="16"/>
  <c r="AI2204" i="16"/>
  <c r="AI2205" i="16"/>
  <c r="AI2206" i="16"/>
  <c r="AI2207" i="16"/>
  <c r="AI2208" i="16"/>
  <c r="AI2209" i="16"/>
  <c r="AI2210" i="16"/>
  <c r="AI2211" i="16"/>
  <c r="AI2212" i="16"/>
  <c r="AI2213" i="16"/>
  <c r="AI2214" i="16"/>
  <c r="AI2215" i="16"/>
  <c r="AI2216" i="16"/>
  <c r="AI2217" i="16"/>
  <c r="AI2218" i="16"/>
  <c r="AI2219" i="16"/>
  <c r="AI2220" i="16"/>
  <c r="AI2221" i="16"/>
  <c r="AI2222" i="16"/>
  <c r="AI2223" i="16"/>
  <c r="AI2224" i="16"/>
  <c r="AI2225" i="16"/>
  <c r="AI2226" i="16"/>
  <c r="AI2227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7" i="16"/>
  <c r="AF88" i="16"/>
  <c r="AF89" i="16"/>
  <c r="AF90" i="16"/>
  <c r="AF91" i="16"/>
  <c r="AF92" i="16"/>
  <c r="AF93" i="16"/>
  <c r="AF94" i="16"/>
  <c r="AF95" i="16"/>
  <c r="AF96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79" i="16"/>
  <c r="AF180" i="16"/>
  <c r="AF181" i="16"/>
  <c r="AF182" i="16"/>
  <c r="AF183" i="16"/>
  <c r="AF184" i="16"/>
  <c r="AF185" i="16"/>
  <c r="AF186" i="16"/>
  <c r="AF187" i="16"/>
  <c r="AF188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261" i="16"/>
  <c r="AF262" i="16"/>
  <c r="AF263" i="16"/>
  <c r="AF264" i="16"/>
  <c r="AF265" i="16"/>
  <c r="AF266" i="16"/>
  <c r="AF267" i="16"/>
  <c r="AF268" i="16"/>
  <c r="AF269" i="16"/>
  <c r="AF270" i="16"/>
  <c r="AF271" i="16"/>
  <c r="AF272" i="16"/>
  <c r="AF273" i="16"/>
  <c r="AF274" i="16"/>
  <c r="AF275" i="16"/>
  <c r="AF276" i="16"/>
  <c r="AF277" i="16"/>
  <c r="AF278" i="16"/>
  <c r="AF279" i="16"/>
  <c r="AF280" i="16"/>
  <c r="AF281" i="16"/>
  <c r="AF282" i="16"/>
  <c r="AF283" i="16"/>
  <c r="AF284" i="16"/>
  <c r="AF285" i="16"/>
  <c r="AF286" i="16"/>
  <c r="AF287" i="16"/>
  <c r="AF288" i="16"/>
  <c r="AF289" i="16"/>
  <c r="AF290" i="16"/>
  <c r="AF291" i="16"/>
  <c r="AF292" i="16"/>
  <c r="AF293" i="16"/>
  <c r="AF294" i="16"/>
  <c r="AF295" i="16"/>
  <c r="AF296" i="16"/>
  <c r="AF297" i="16"/>
  <c r="AF298" i="16"/>
  <c r="AF299" i="16"/>
  <c r="AF300" i="16"/>
  <c r="AF301" i="16"/>
  <c r="AF302" i="16"/>
  <c r="AF303" i="16"/>
  <c r="AF304" i="16"/>
  <c r="AF305" i="16"/>
  <c r="AF306" i="16"/>
  <c r="AF307" i="16"/>
  <c r="AF308" i="16"/>
  <c r="AF309" i="16"/>
  <c r="AF310" i="16"/>
  <c r="AF311" i="16"/>
  <c r="AF312" i="16"/>
  <c r="AF313" i="16"/>
  <c r="AF314" i="16"/>
  <c r="AF315" i="16"/>
  <c r="AF316" i="16"/>
  <c r="AF317" i="16"/>
  <c r="AF318" i="16"/>
  <c r="AF319" i="16"/>
  <c r="AF320" i="16"/>
  <c r="AF321" i="16"/>
  <c r="AF322" i="16"/>
  <c r="AF323" i="16"/>
  <c r="AF324" i="16"/>
  <c r="AF325" i="16"/>
  <c r="AF326" i="16"/>
  <c r="AF327" i="16"/>
  <c r="AF328" i="16"/>
  <c r="AF329" i="16"/>
  <c r="AF330" i="16"/>
  <c r="AF331" i="16"/>
  <c r="AF332" i="16"/>
  <c r="AF333" i="16"/>
  <c r="AF334" i="16"/>
  <c r="AF335" i="16"/>
  <c r="AF336" i="16"/>
  <c r="AF337" i="16"/>
  <c r="AF338" i="16"/>
  <c r="AF339" i="16"/>
  <c r="AF340" i="16"/>
  <c r="AF341" i="16"/>
  <c r="AF342" i="16"/>
  <c r="AF343" i="16"/>
  <c r="AF344" i="16"/>
  <c r="AF345" i="16"/>
  <c r="AF346" i="16"/>
  <c r="AF347" i="16"/>
  <c r="AF348" i="16"/>
  <c r="AF349" i="16"/>
  <c r="AF350" i="16"/>
  <c r="AF351" i="16"/>
  <c r="AF352" i="16"/>
  <c r="AF353" i="16"/>
  <c r="AF354" i="16"/>
  <c r="AF355" i="16"/>
  <c r="AF356" i="16"/>
  <c r="AF357" i="16"/>
  <c r="AF358" i="16"/>
  <c r="AF359" i="16"/>
  <c r="AF360" i="16"/>
  <c r="AF361" i="16"/>
  <c r="AF362" i="16"/>
  <c r="AF363" i="16"/>
  <c r="AF364" i="16"/>
  <c r="AF365" i="16"/>
  <c r="AF366" i="16"/>
  <c r="AF368" i="16"/>
  <c r="AF369" i="16"/>
  <c r="AF370" i="16"/>
  <c r="AF371" i="16"/>
  <c r="AF372" i="16"/>
  <c r="AF373" i="16"/>
  <c r="AF374" i="16"/>
  <c r="AF375" i="16"/>
  <c r="AF376" i="16"/>
  <c r="AF377" i="16"/>
  <c r="AF378" i="16"/>
  <c r="AF379" i="16"/>
  <c r="AF380" i="16"/>
  <c r="AF381" i="16"/>
  <c r="AF382" i="16"/>
  <c r="AF383" i="16"/>
  <c r="AF384" i="16"/>
  <c r="AF385" i="16"/>
  <c r="AF386" i="16"/>
  <c r="AF387" i="16"/>
  <c r="AF388" i="16"/>
  <c r="AF389" i="16"/>
  <c r="AF390" i="16"/>
  <c r="AF391" i="16"/>
  <c r="AF392" i="16"/>
  <c r="AF393" i="16"/>
  <c r="AF394" i="16"/>
  <c r="AF395" i="16"/>
  <c r="AF396" i="16"/>
  <c r="AF397" i="16"/>
  <c r="AF398" i="16"/>
  <c r="AF399" i="16"/>
  <c r="AF400" i="16"/>
  <c r="AF401" i="16"/>
  <c r="AF402" i="16"/>
  <c r="AF403" i="16"/>
  <c r="AF404" i="16"/>
  <c r="AF405" i="16"/>
  <c r="AF406" i="16"/>
  <c r="AF407" i="16"/>
  <c r="AF408" i="16"/>
  <c r="AF409" i="16"/>
  <c r="AF410" i="16"/>
  <c r="AF411" i="16"/>
  <c r="AF412" i="16"/>
  <c r="AF413" i="16"/>
  <c r="AF414" i="16"/>
  <c r="AF415" i="16"/>
  <c r="AF416" i="16"/>
  <c r="AF417" i="16"/>
  <c r="AF418" i="16"/>
  <c r="AF419" i="16"/>
  <c r="AF420" i="16"/>
  <c r="AF421" i="16"/>
  <c r="AF422" i="16"/>
  <c r="AF423" i="16"/>
  <c r="AF424" i="16"/>
  <c r="AF425" i="16"/>
  <c r="AF426" i="16"/>
  <c r="AF427" i="16"/>
  <c r="AF428" i="16"/>
  <c r="AF430" i="16"/>
  <c r="AF431" i="16"/>
  <c r="AF440" i="16"/>
  <c r="AF442" i="16"/>
  <c r="AF443" i="16"/>
  <c r="AF444" i="16"/>
  <c r="AF445" i="16"/>
  <c r="AF446" i="16"/>
  <c r="AF447" i="16"/>
  <c r="AF448" i="16"/>
  <c r="AF449" i="16"/>
  <c r="AF450" i="16"/>
  <c r="AF451" i="16"/>
  <c r="AF452" i="16"/>
  <c r="AF453" i="16"/>
  <c r="AF454" i="16"/>
  <c r="AF455" i="16"/>
  <c r="AF456" i="16"/>
  <c r="AF457" i="16"/>
  <c r="AF458" i="16"/>
  <c r="AF459" i="16"/>
  <c r="AF460" i="16"/>
  <c r="AF461" i="16"/>
  <c r="AF462" i="16"/>
  <c r="AF463" i="16"/>
  <c r="AF464" i="16"/>
  <c r="AF465" i="16"/>
  <c r="AF466" i="16"/>
  <c r="AF467" i="16"/>
  <c r="AF468" i="16"/>
  <c r="AF469" i="16"/>
  <c r="AF470" i="16"/>
  <c r="AF471" i="16"/>
  <c r="AF472" i="16"/>
  <c r="AF473" i="16"/>
  <c r="AF474" i="16"/>
  <c r="AF475" i="16"/>
  <c r="AF476" i="16"/>
  <c r="AF477" i="16"/>
  <c r="AF478" i="16"/>
  <c r="AF479" i="16"/>
  <c r="AF480" i="16"/>
  <c r="AF481" i="16"/>
  <c r="AF482" i="16"/>
  <c r="AF483" i="16"/>
  <c r="AF484" i="16"/>
  <c r="AF485" i="16"/>
  <c r="AF486" i="16"/>
  <c r="AF489" i="16"/>
  <c r="AF487" i="16"/>
  <c r="AF490" i="16"/>
  <c r="AF488" i="16"/>
  <c r="AF491" i="16"/>
  <c r="AF492" i="16"/>
  <c r="AF494" i="16"/>
  <c r="AF493" i="16"/>
  <c r="AF495" i="16"/>
  <c r="AF496" i="16"/>
  <c r="AF497" i="16"/>
  <c r="AF498" i="16"/>
  <c r="AF499" i="16"/>
  <c r="AF500" i="16"/>
  <c r="AF502" i="16"/>
  <c r="AF501" i="16"/>
  <c r="AF503" i="16"/>
  <c r="AF504" i="16"/>
  <c r="AF506" i="16"/>
  <c r="AF505" i="16"/>
  <c r="AF507" i="16"/>
  <c r="AF509" i="16"/>
  <c r="AF508" i="16"/>
  <c r="AF510" i="16"/>
  <c r="AF511" i="16"/>
  <c r="AF512" i="16"/>
  <c r="AF514" i="16"/>
  <c r="AF513" i="16"/>
  <c r="AF535" i="16"/>
  <c r="AF536" i="16"/>
  <c r="AF537" i="16"/>
  <c r="AF538" i="16"/>
  <c r="AF539" i="16"/>
  <c r="AF540" i="16"/>
  <c r="AF541" i="16"/>
  <c r="AF542" i="16"/>
  <c r="AF543" i="16"/>
  <c r="AF544" i="16"/>
  <c r="AF545" i="16"/>
  <c r="AF546" i="16"/>
  <c r="AF547" i="16"/>
  <c r="AF548" i="16"/>
  <c r="AF549" i="16"/>
  <c r="AF550" i="16"/>
  <c r="AF551" i="16"/>
  <c r="AF552" i="16"/>
  <c r="AF553" i="16"/>
  <c r="AF554" i="16"/>
  <c r="AF555" i="16"/>
  <c r="AF556" i="16"/>
  <c r="AF557" i="16"/>
  <c r="AF558" i="16"/>
  <c r="AF559" i="16"/>
  <c r="AF560" i="16"/>
  <c r="AF561" i="16"/>
  <c r="AF562" i="16"/>
  <c r="AF563" i="16"/>
  <c r="AF564" i="16"/>
  <c r="AF565" i="16"/>
  <c r="AF566" i="16"/>
  <c r="AF567" i="16"/>
  <c r="AF568" i="16"/>
  <c r="AF569" i="16"/>
  <c r="AF570" i="16"/>
  <c r="AF571" i="16"/>
  <c r="AF572" i="16"/>
  <c r="AF573" i="16"/>
  <c r="AF574" i="16"/>
  <c r="AF575" i="16"/>
  <c r="AF576" i="16"/>
  <c r="AF577" i="16"/>
  <c r="AF578" i="16"/>
  <c r="AF579" i="16"/>
  <c r="AF580" i="16"/>
  <c r="AF581" i="16"/>
  <c r="AF582" i="16"/>
  <c r="AF583" i="16"/>
  <c r="AF584" i="16"/>
  <c r="AF585" i="16"/>
  <c r="AF586" i="16"/>
  <c r="AF587" i="16"/>
  <c r="AF588" i="16"/>
  <c r="AF589" i="16"/>
  <c r="AF590" i="16"/>
  <c r="AF591" i="16"/>
  <c r="AF592" i="16"/>
  <c r="AF593" i="16"/>
  <c r="AF594" i="16"/>
  <c r="AF595" i="16"/>
  <c r="AF596" i="16"/>
  <c r="AF597" i="16"/>
  <c r="AF598" i="16"/>
  <c r="AF599" i="16"/>
  <c r="AF600" i="16"/>
  <c r="AF601" i="16"/>
  <c r="AF602" i="16"/>
  <c r="AF603" i="16"/>
  <c r="AF604" i="16"/>
  <c r="AF605" i="16"/>
  <c r="AF606" i="16"/>
  <c r="AF607" i="16"/>
  <c r="AF608" i="16"/>
  <c r="AF610" i="16"/>
  <c r="AF611" i="16"/>
  <c r="AF612" i="16"/>
  <c r="AF613" i="16"/>
  <c r="AF614" i="16"/>
  <c r="AF615" i="16"/>
  <c r="AF616" i="16"/>
  <c r="AF617" i="16"/>
  <c r="AF618" i="16"/>
  <c r="AF619" i="16"/>
  <c r="AF620" i="16"/>
  <c r="AF621" i="16"/>
  <c r="AF622" i="16"/>
  <c r="AF623" i="16"/>
  <c r="AF624" i="16"/>
  <c r="AF625" i="16"/>
  <c r="AF626" i="16"/>
  <c r="AF627" i="16"/>
  <c r="AF628" i="16"/>
  <c r="AF629" i="16"/>
  <c r="AF630" i="16"/>
  <c r="AF631" i="16"/>
  <c r="AF632" i="16"/>
  <c r="AF633" i="16"/>
  <c r="AF644" i="16"/>
  <c r="AF646" i="16"/>
  <c r="AF647" i="16"/>
  <c r="AF648" i="16"/>
  <c r="AF649" i="16"/>
  <c r="AF650" i="16"/>
  <c r="AF651" i="16"/>
  <c r="AF652" i="16"/>
  <c r="AF653" i="16"/>
  <c r="AF655" i="16"/>
  <c r="AF656" i="16"/>
  <c r="AF657" i="16"/>
  <c r="AF658" i="16"/>
  <c r="AF659" i="16"/>
  <c r="AF660" i="16"/>
  <c r="AF661" i="16"/>
  <c r="AF662" i="16"/>
  <c r="AF663" i="16"/>
  <c r="AF664" i="16"/>
  <c r="AF665" i="16"/>
  <c r="AF666" i="16"/>
  <c r="AF667" i="16"/>
  <c r="AF668" i="16"/>
  <c r="AF669" i="16"/>
  <c r="AF670" i="16"/>
  <c r="AF671" i="16"/>
  <c r="AF672" i="16"/>
  <c r="AF673" i="16"/>
  <c r="AF674" i="16"/>
  <c r="AF675" i="16"/>
  <c r="AF676" i="16"/>
  <c r="AF677" i="16"/>
  <c r="AF678" i="16"/>
  <c r="AF679" i="16"/>
  <c r="AF680" i="16"/>
  <c r="AF681" i="16"/>
  <c r="AF682" i="16"/>
  <c r="AF683" i="16"/>
  <c r="AF684" i="16"/>
  <c r="AF685" i="16"/>
  <c r="AF694" i="16"/>
  <c r="AF695" i="16"/>
  <c r="AF696" i="16"/>
  <c r="AF697" i="16"/>
  <c r="AF698" i="16"/>
  <c r="AF699" i="16"/>
  <c r="AF700" i="16"/>
  <c r="AF701" i="16"/>
  <c r="AF702" i="16"/>
  <c r="AF703" i="16"/>
  <c r="AF704" i="16"/>
  <c r="AF705" i="16"/>
  <c r="AF706" i="16"/>
  <c r="AF707" i="16"/>
  <c r="AF708" i="16"/>
  <c r="AF709" i="16"/>
  <c r="AF710" i="16"/>
  <c r="AF711" i="16"/>
  <c r="AF712" i="16"/>
  <c r="AF713" i="16"/>
  <c r="AF714" i="16"/>
  <c r="AF715" i="16"/>
  <c r="AF716" i="16"/>
  <c r="AF717" i="16"/>
  <c r="AF718" i="16"/>
  <c r="AF719" i="16"/>
  <c r="AF720" i="16"/>
  <c r="AF721" i="16"/>
  <c r="AF722" i="16"/>
  <c r="AF723" i="16"/>
  <c r="AF724" i="16"/>
  <c r="AF725" i="16"/>
  <c r="AF726" i="16"/>
  <c r="AF727" i="16"/>
  <c r="AF728" i="16"/>
  <c r="AF729" i="16"/>
  <c r="AF730" i="16"/>
  <c r="AF731" i="16"/>
  <c r="AF732" i="16"/>
  <c r="AF733" i="16"/>
  <c r="AF734" i="16"/>
  <c r="AF735" i="16"/>
  <c r="AF736" i="16"/>
  <c r="AF737" i="16"/>
  <c r="AF738" i="16"/>
  <c r="AF744" i="16"/>
  <c r="AF745" i="16"/>
  <c r="AF746" i="16"/>
  <c r="AF747" i="16"/>
  <c r="AF748" i="16"/>
  <c r="AF749" i="16"/>
  <c r="AF750" i="16"/>
  <c r="AF751" i="16"/>
  <c r="AF752" i="16"/>
  <c r="AF753" i="16"/>
  <c r="AF754" i="16"/>
  <c r="AF755" i="16"/>
  <c r="AF756" i="16"/>
  <c r="AF757" i="16"/>
  <c r="AF758" i="16"/>
  <c r="AF759" i="16"/>
  <c r="AF760" i="16"/>
  <c r="AF761" i="16"/>
  <c r="AF762" i="16"/>
  <c r="AF763" i="16"/>
  <c r="AF764" i="16"/>
  <c r="AF765" i="16"/>
  <c r="AF766" i="16"/>
  <c r="AF767" i="16"/>
  <c r="AF768" i="16"/>
  <c r="AF769" i="16"/>
  <c r="AF770" i="16"/>
  <c r="AF771" i="16"/>
  <c r="AF772" i="16"/>
  <c r="AF773" i="16"/>
  <c r="AF774" i="16"/>
  <c r="AF775" i="16"/>
  <c r="AF776" i="16"/>
  <c r="AF777" i="16"/>
  <c r="AF778" i="16"/>
  <c r="AF779" i="16"/>
  <c r="AF780" i="16"/>
  <c r="AF781" i="16"/>
  <c r="AF782" i="16"/>
  <c r="AF783" i="16"/>
  <c r="AF784" i="16"/>
  <c r="AF785" i="16"/>
  <c r="AF786" i="16"/>
  <c r="AF787" i="16"/>
  <c r="AF788" i="16"/>
  <c r="AF789" i="16"/>
  <c r="AF790" i="16"/>
  <c r="AF791" i="16"/>
  <c r="AF792" i="16"/>
  <c r="AF793" i="16"/>
  <c r="AF794" i="16"/>
  <c r="AF795" i="16"/>
  <c r="AF796" i="16"/>
  <c r="AF797" i="16"/>
  <c r="AF798" i="16"/>
  <c r="AF799" i="16"/>
  <c r="AF800" i="16"/>
  <c r="AF801" i="16"/>
  <c r="AF802" i="16"/>
  <c r="AF803" i="16"/>
  <c r="AF804" i="16"/>
  <c r="AF805" i="16"/>
  <c r="AF806" i="16"/>
  <c r="AF807" i="16"/>
  <c r="AF808" i="16"/>
  <c r="AF809" i="16"/>
  <c r="AF810" i="16"/>
  <c r="AF811" i="16"/>
  <c r="AF812" i="16"/>
  <c r="AF813" i="16"/>
  <c r="AF814" i="16"/>
  <c r="AF815" i="16"/>
  <c r="AF816" i="16"/>
  <c r="AF817" i="16"/>
  <c r="AF818" i="16"/>
  <c r="AF819" i="16"/>
  <c r="AF820" i="16"/>
  <c r="AF821" i="16"/>
  <c r="AF822" i="16"/>
  <c r="AF823" i="16"/>
  <c r="AF824" i="16"/>
  <c r="AF825" i="16"/>
  <c r="AF826" i="16"/>
  <c r="AF827" i="16"/>
  <c r="AF828" i="16"/>
  <c r="AF829" i="16"/>
  <c r="AF830" i="16"/>
  <c r="AF831" i="16"/>
  <c r="AF832" i="16"/>
  <c r="AF833" i="16"/>
  <c r="AF834" i="16"/>
  <c r="AF835" i="16"/>
  <c r="AF836" i="16"/>
  <c r="AF837" i="16"/>
  <c r="AF838" i="16"/>
  <c r="AF839" i="16"/>
  <c r="AF840" i="16"/>
  <c r="AF842" i="16"/>
  <c r="AF843" i="16"/>
  <c r="AF844" i="16"/>
  <c r="AF845" i="16"/>
  <c r="AF846" i="16"/>
  <c r="AF847" i="16"/>
  <c r="AF848" i="16"/>
  <c r="AF849" i="16"/>
  <c r="AF850" i="16"/>
  <c r="AF851" i="16"/>
  <c r="AF852" i="16"/>
  <c r="AF853" i="16"/>
  <c r="AF854" i="16"/>
  <c r="AF855" i="16"/>
  <c r="AF856" i="16"/>
  <c r="AF857" i="16"/>
  <c r="AF858" i="16"/>
  <c r="AF859" i="16"/>
  <c r="AF860" i="16"/>
  <c r="AF861" i="16"/>
  <c r="AF862" i="16"/>
  <c r="AF863" i="16"/>
  <c r="AF864" i="16"/>
  <c r="AF865" i="16"/>
  <c r="AF868" i="16"/>
  <c r="AF869" i="16"/>
  <c r="AF870" i="16"/>
  <c r="AF871" i="16"/>
  <c r="AF872" i="16"/>
  <c r="AF873" i="16"/>
  <c r="AF867" i="16"/>
  <c r="AF866" i="16"/>
  <c r="AF135" i="16"/>
  <c r="AF134" i="16"/>
  <c r="AF133" i="16"/>
  <c r="AF132" i="16"/>
  <c r="AF136" i="16"/>
  <c r="AF137" i="16"/>
  <c r="AF131" i="16"/>
  <c r="AF138" i="16"/>
  <c r="AF190" i="16"/>
  <c r="AF189" i="16"/>
  <c r="AF192" i="16"/>
  <c r="AF193" i="16"/>
  <c r="AF429" i="16"/>
  <c r="AF437" i="16"/>
  <c r="AF434" i="16"/>
  <c r="AF432" i="16"/>
  <c r="AF438" i="16"/>
  <c r="AF439" i="16"/>
  <c r="AF435" i="16"/>
  <c r="AF436" i="16"/>
  <c r="AF433" i="16"/>
  <c r="AF441" i="16"/>
  <c r="AF517" i="16"/>
  <c r="AF524" i="16"/>
  <c r="AF525" i="16"/>
  <c r="AF518" i="16"/>
  <c r="AF515" i="16"/>
  <c r="AF527" i="16"/>
  <c r="AF516" i="16"/>
  <c r="AF526" i="16"/>
  <c r="AF533" i="16"/>
  <c r="AF534" i="16"/>
  <c r="AF609" i="16"/>
  <c r="AF529" i="16"/>
  <c r="AF520" i="16"/>
  <c r="AF528" i="16"/>
  <c r="AF519" i="16"/>
  <c r="AF522" i="16"/>
  <c r="AF532" i="16"/>
  <c r="AF530" i="16"/>
  <c r="AF523" i="16"/>
  <c r="AF531" i="16"/>
  <c r="AF521" i="16"/>
  <c r="AF739" i="16"/>
  <c r="AF643" i="16"/>
  <c r="AF641" i="16"/>
  <c r="AF634" i="16"/>
  <c r="AF642" i="16"/>
  <c r="AF639" i="16"/>
  <c r="AF637" i="16"/>
  <c r="AF638" i="16"/>
  <c r="AF635" i="16"/>
  <c r="AF640" i="16"/>
  <c r="AF636" i="16"/>
  <c r="AF143" i="16"/>
  <c r="AF142" i="16"/>
  <c r="AF141" i="16"/>
  <c r="AF140" i="16"/>
  <c r="AF144" i="16"/>
  <c r="AF145" i="16"/>
  <c r="AF139" i="16"/>
  <c r="AF146" i="16"/>
  <c r="AF159" i="16"/>
  <c r="AF158" i="16"/>
  <c r="AF157" i="16"/>
  <c r="AF156" i="16"/>
  <c r="AF160" i="16"/>
  <c r="AF161" i="16"/>
  <c r="AF155" i="16"/>
  <c r="AF162" i="16"/>
  <c r="AF151" i="16"/>
  <c r="AF150" i="16"/>
  <c r="AF149" i="16"/>
  <c r="AF148" i="16"/>
  <c r="AF152" i="16"/>
  <c r="AF153" i="16"/>
  <c r="AF147" i="16"/>
  <c r="AF154" i="16"/>
  <c r="AF654" i="16"/>
  <c r="AF686" i="16"/>
  <c r="AF687" i="16"/>
  <c r="AF688" i="16"/>
  <c r="AF689" i="16"/>
  <c r="AF690" i="16"/>
  <c r="AF693" i="16"/>
  <c r="AF692" i="16"/>
  <c r="AF691" i="16"/>
  <c r="AF740" i="16"/>
  <c r="AF741" i="16"/>
  <c r="AF742" i="16"/>
  <c r="AF743" i="16"/>
  <c r="AF169" i="16"/>
  <c r="AF168" i="16"/>
  <c r="AF166" i="16"/>
  <c r="AF165" i="16"/>
  <c r="AF164" i="16"/>
  <c r="AF163" i="16"/>
  <c r="AF167" i="16"/>
  <c r="AF170" i="16"/>
  <c r="AF177" i="16"/>
  <c r="AF176" i="16"/>
  <c r="AF174" i="16"/>
  <c r="AF173" i="16"/>
  <c r="AF172" i="16"/>
  <c r="AF171" i="16"/>
  <c r="AF175" i="16"/>
  <c r="AF178" i="16"/>
  <c r="AF874" i="16"/>
  <c r="AF875" i="16"/>
  <c r="AF876" i="16"/>
  <c r="AF877" i="16"/>
  <c r="AF878" i="16"/>
  <c r="AF879" i="16"/>
  <c r="AF880" i="16"/>
  <c r="AF881" i="16"/>
  <c r="AF882" i="16"/>
  <c r="AF883" i="16"/>
  <c r="AF884" i="16"/>
  <c r="AF885" i="16"/>
  <c r="AF886" i="16"/>
  <c r="AF887" i="16"/>
  <c r="AF888" i="16"/>
  <c r="AF889" i="16"/>
  <c r="AF890" i="16"/>
  <c r="AF891" i="16"/>
  <c r="AF892" i="16"/>
  <c r="AF893" i="16"/>
  <c r="AF894" i="16"/>
  <c r="AF895" i="16"/>
  <c r="AF896" i="16"/>
  <c r="AF897" i="16"/>
  <c r="AF898" i="16"/>
  <c r="AF899" i="16"/>
  <c r="AF900" i="16"/>
  <c r="AF901" i="16"/>
  <c r="AF902" i="16"/>
  <c r="AF903" i="16"/>
  <c r="AF904" i="16"/>
  <c r="AF905" i="16"/>
  <c r="AF906" i="16"/>
  <c r="AF907" i="16"/>
  <c r="AF908" i="16"/>
  <c r="AF909" i="16"/>
  <c r="AF910" i="16"/>
  <c r="AF911" i="16"/>
  <c r="AF912" i="16"/>
  <c r="AF913" i="16"/>
  <c r="AF914" i="16"/>
  <c r="AF915" i="16"/>
  <c r="AF916" i="16"/>
  <c r="AF917" i="16"/>
  <c r="AF918" i="16"/>
  <c r="AF919" i="16"/>
  <c r="AF920" i="16"/>
  <c r="AF921" i="16"/>
  <c r="AF922" i="16"/>
  <c r="AF923" i="16"/>
  <c r="AF924" i="16"/>
  <c r="AF925" i="16"/>
  <c r="AF926" i="16"/>
  <c r="AF927" i="16"/>
  <c r="AF928" i="16"/>
  <c r="AF929" i="16"/>
  <c r="AF930" i="16"/>
  <c r="AF931" i="16"/>
  <c r="AF932" i="16"/>
  <c r="AF933" i="16"/>
  <c r="AF934" i="16"/>
  <c r="AF935" i="16"/>
  <c r="AF936" i="16"/>
  <c r="AF937" i="16"/>
  <c r="AF938" i="16"/>
  <c r="AF939" i="16"/>
  <c r="AF940" i="16"/>
  <c r="AF941" i="16"/>
  <c r="AF942" i="16"/>
  <c r="AF943" i="16"/>
  <c r="AF944" i="16"/>
  <c r="AF945" i="16"/>
  <c r="AF946" i="16"/>
  <c r="AF947" i="16"/>
  <c r="AF948" i="16"/>
  <c r="AF949" i="16"/>
  <c r="AF950" i="16"/>
  <c r="AF951" i="16"/>
  <c r="AF952" i="16"/>
  <c r="AF953" i="16"/>
  <c r="AF954" i="16"/>
  <c r="AF955" i="16"/>
  <c r="AF956" i="16"/>
  <c r="AF957" i="16"/>
  <c r="AF958" i="16"/>
  <c r="AF959" i="16"/>
  <c r="AF960" i="16"/>
  <c r="AF961" i="16"/>
  <c r="AF962" i="16"/>
  <c r="AF963" i="16"/>
  <c r="AF964" i="16"/>
  <c r="AF965" i="16"/>
  <c r="AF966" i="16"/>
  <c r="AF967" i="16"/>
  <c r="AF968" i="16"/>
  <c r="AF969" i="16"/>
  <c r="AF970" i="16"/>
  <c r="AF971" i="16"/>
  <c r="AF972" i="16"/>
  <c r="AF973" i="16"/>
  <c r="AF974" i="16"/>
  <c r="AF975" i="16"/>
  <c r="AF976" i="16"/>
  <c r="AF977" i="16"/>
  <c r="AF978" i="16"/>
  <c r="AF979" i="16"/>
  <c r="AF980" i="16"/>
  <c r="AF981" i="16"/>
  <c r="AF982" i="16"/>
  <c r="AF983" i="16"/>
  <c r="AF984" i="16"/>
  <c r="AF985" i="16"/>
  <c r="AF986" i="16"/>
  <c r="AF987" i="16"/>
  <c r="AF988" i="16"/>
  <c r="AF989" i="16"/>
  <c r="AF990" i="16"/>
  <c r="AF991" i="16"/>
  <c r="AF992" i="16"/>
  <c r="AF993" i="16"/>
  <c r="AF994" i="16"/>
  <c r="AF995" i="16"/>
  <c r="AF996" i="16"/>
  <c r="AF997" i="16"/>
  <c r="AF998" i="16"/>
  <c r="AF999" i="16"/>
  <c r="AF1000" i="16"/>
  <c r="AF1001" i="16"/>
  <c r="AF1002" i="16"/>
  <c r="AF1003" i="16"/>
  <c r="AF1004" i="16"/>
  <c r="AF1005" i="16"/>
  <c r="AF1006" i="16"/>
  <c r="AF1007" i="16"/>
  <c r="AF1008" i="16"/>
  <c r="AF1009" i="16"/>
  <c r="AF1010" i="16"/>
  <c r="AF1011" i="16"/>
  <c r="AF1012" i="16"/>
  <c r="AF1013" i="16"/>
  <c r="AF1014" i="16"/>
  <c r="AF1015" i="16"/>
  <c r="AF1016" i="16"/>
  <c r="AF1017" i="16"/>
  <c r="AF1018" i="16"/>
  <c r="AF1019" i="16"/>
  <c r="AF1020" i="16"/>
  <c r="AF1021" i="16"/>
  <c r="AF1022" i="16"/>
  <c r="AF1023" i="16"/>
  <c r="AF1024" i="16"/>
  <c r="AF1025" i="16"/>
  <c r="AF1026" i="16"/>
  <c r="AF1027" i="16"/>
  <c r="AF1028" i="16"/>
  <c r="AF1029" i="16"/>
  <c r="AF1030" i="16"/>
  <c r="AF1031" i="16"/>
  <c r="AF1032" i="16"/>
  <c r="AF1033" i="16"/>
  <c r="AF1034" i="16"/>
  <c r="AF1035" i="16"/>
  <c r="AF1036" i="16"/>
  <c r="AF1037" i="16"/>
  <c r="AF1038" i="16"/>
  <c r="AF1039" i="16"/>
  <c r="AF1040" i="16"/>
  <c r="AF1041" i="16"/>
  <c r="AF1042" i="16"/>
  <c r="AF1043" i="16"/>
  <c r="AF1044" i="16"/>
  <c r="AF1045" i="16"/>
  <c r="AF1046" i="16"/>
  <c r="AF1047" i="16"/>
  <c r="AF1048" i="16"/>
  <c r="AF1049" i="16"/>
  <c r="AF1050" i="16"/>
  <c r="AF1051" i="16"/>
  <c r="AF1052" i="16"/>
  <c r="AF1053" i="16"/>
  <c r="AF1054" i="16"/>
  <c r="AF1055" i="16"/>
  <c r="AF1056" i="16"/>
  <c r="AF1057" i="16"/>
  <c r="AF1058" i="16"/>
  <c r="AF1059" i="16"/>
  <c r="AF1060" i="16"/>
  <c r="AF1061" i="16"/>
  <c r="AF1062" i="16"/>
  <c r="AF1063" i="16"/>
  <c r="AF1064" i="16"/>
  <c r="AF1065" i="16"/>
  <c r="AF1066" i="16"/>
  <c r="AF1067" i="16"/>
  <c r="AF1068" i="16"/>
  <c r="AF1069" i="16"/>
  <c r="AF1070" i="16"/>
  <c r="AF1071" i="16"/>
  <c r="AF1072" i="16"/>
  <c r="AF1073" i="16"/>
  <c r="AF1074" i="16"/>
  <c r="AF1075" i="16"/>
  <c r="AF1076" i="16"/>
  <c r="AF1077" i="16"/>
  <c r="AF1078" i="16"/>
  <c r="AF1079" i="16"/>
  <c r="AF1080" i="16"/>
  <c r="AF1081" i="16"/>
  <c r="AF1082" i="16"/>
  <c r="AF1083" i="16"/>
  <c r="AF1084" i="16"/>
  <c r="AF1085" i="16"/>
  <c r="AF1086" i="16"/>
  <c r="AF1087" i="16"/>
  <c r="AF1088" i="16"/>
  <c r="AF1089" i="16"/>
  <c r="AF1090" i="16"/>
  <c r="AF1091" i="16"/>
  <c r="AF1092" i="16"/>
  <c r="AF1093" i="16"/>
  <c r="AF1094" i="16"/>
  <c r="AF1095" i="16"/>
  <c r="AF1096" i="16"/>
  <c r="AF1097" i="16"/>
  <c r="AF1098" i="16"/>
  <c r="AF1099" i="16"/>
  <c r="AF1100" i="16"/>
  <c r="AF1101" i="16"/>
  <c r="AF1102" i="16"/>
  <c r="AF1103" i="16"/>
  <c r="AF1104" i="16"/>
  <c r="AF1105" i="16"/>
  <c r="AF1106" i="16"/>
  <c r="AF1107" i="16"/>
  <c r="AF1108" i="16"/>
  <c r="AF1109" i="16"/>
  <c r="AF1110" i="16"/>
  <c r="AF1111" i="16"/>
  <c r="AF1112" i="16"/>
  <c r="AF1113" i="16"/>
  <c r="AF1114" i="16"/>
  <c r="AF1115" i="16"/>
  <c r="AF1116" i="16"/>
  <c r="AF1117" i="16"/>
  <c r="AF1118" i="16"/>
  <c r="AF1119" i="16"/>
  <c r="AF1120" i="16"/>
  <c r="AF1121" i="16"/>
  <c r="AF1122" i="16"/>
  <c r="AF1123" i="16"/>
  <c r="AF1124" i="16"/>
  <c r="AF1125" i="16"/>
  <c r="AF1126" i="16"/>
  <c r="AF1127" i="16"/>
  <c r="AF1128" i="16"/>
  <c r="AF1129" i="16"/>
  <c r="AF1130" i="16"/>
  <c r="AF1131" i="16"/>
  <c r="AF1132" i="16"/>
  <c r="AF1133" i="16"/>
  <c r="AF1134" i="16"/>
  <c r="AF1135" i="16"/>
  <c r="AF1136" i="16"/>
  <c r="AF1137" i="16"/>
  <c r="AF1138" i="16"/>
  <c r="AF1139" i="16"/>
  <c r="AF1140" i="16"/>
  <c r="AF1141" i="16"/>
  <c r="AF1142" i="16"/>
  <c r="AF1143" i="16"/>
  <c r="AF1144" i="16"/>
  <c r="AF1145" i="16"/>
  <c r="AF1146" i="16"/>
  <c r="AF1147" i="16"/>
  <c r="AF1148" i="16"/>
  <c r="AF1149" i="16"/>
  <c r="AF1150" i="16"/>
  <c r="AF1151" i="16"/>
  <c r="AF1152" i="16"/>
  <c r="AF1153" i="16"/>
  <c r="AF1154" i="16"/>
  <c r="AF1155" i="16"/>
  <c r="AF1156" i="16"/>
  <c r="AF1157" i="16"/>
  <c r="AF1158" i="16"/>
  <c r="AF1159" i="16"/>
  <c r="AF1160" i="16"/>
  <c r="AF1161" i="16"/>
  <c r="AF1162" i="16"/>
  <c r="AF1163" i="16"/>
  <c r="AF1164" i="16"/>
  <c r="AF1165" i="16"/>
  <c r="AF1166" i="16"/>
  <c r="AF1167" i="16"/>
  <c r="AF1168" i="16"/>
  <c r="AF1169" i="16"/>
  <c r="AF1170" i="16"/>
  <c r="AF1171" i="16"/>
  <c r="AF1172" i="16"/>
  <c r="AF1173" i="16"/>
  <c r="AF1174" i="16"/>
  <c r="AF1175" i="16"/>
  <c r="AF1176" i="16"/>
  <c r="AF1177" i="16"/>
  <c r="AF1178" i="16"/>
  <c r="AF1179" i="16"/>
  <c r="AF1180" i="16"/>
  <c r="AF1181" i="16"/>
  <c r="AF1182" i="16"/>
  <c r="AF1183" i="16"/>
  <c r="AF1184" i="16"/>
  <c r="AF1185" i="16"/>
  <c r="AF1186" i="16"/>
  <c r="AF1187" i="16"/>
  <c r="AF1188" i="16"/>
  <c r="AF1189" i="16"/>
  <c r="AF1190" i="16"/>
  <c r="AF1191" i="16"/>
  <c r="AF1192" i="16"/>
  <c r="AF1193" i="16"/>
  <c r="AF1194" i="16"/>
  <c r="AF1195" i="16"/>
  <c r="AF1196" i="16"/>
  <c r="AF1197" i="16"/>
  <c r="AF1198" i="16"/>
  <c r="AF1199" i="16"/>
  <c r="AF1200" i="16"/>
  <c r="AF1201" i="16"/>
  <c r="AF1202" i="16"/>
  <c r="AF1203" i="16"/>
  <c r="AF1204" i="16"/>
  <c r="AF1205" i="16"/>
  <c r="AF1206" i="16"/>
  <c r="AF1207" i="16"/>
  <c r="AF1208" i="16"/>
  <c r="AF1209" i="16"/>
  <c r="AF1210" i="16"/>
  <c r="AF1211" i="16"/>
  <c r="AF1212" i="16"/>
  <c r="AF1213" i="16"/>
  <c r="AF1214" i="16"/>
  <c r="AF1215" i="16"/>
  <c r="AF1216" i="16"/>
  <c r="AF1217" i="16"/>
  <c r="AF1218" i="16"/>
  <c r="AF1219" i="16"/>
  <c r="AF1220" i="16"/>
  <c r="AF1221" i="16"/>
  <c r="AF1222" i="16"/>
  <c r="AF1223" i="16"/>
  <c r="AF1224" i="16"/>
  <c r="AF1225" i="16"/>
  <c r="AF1226" i="16"/>
  <c r="AF1227" i="16"/>
  <c r="AF1228" i="16"/>
  <c r="AF1229" i="16"/>
  <c r="AF1230" i="16"/>
  <c r="AF1231" i="16"/>
  <c r="AF1232" i="16"/>
  <c r="AF1233" i="16"/>
  <c r="AF1234" i="16"/>
  <c r="AF1235" i="16"/>
  <c r="AF1236" i="16"/>
  <c r="AF1237" i="16"/>
  <c r="AF1238" i="16"/>
  <c r="AF1239" i="16"/>
  <c r="AF1240" i="16"/>
  <c r="AF1241" i="16"/>
  <c r="AF1242" i="16"/>
  <c r="AF1243" i="16"/>
  <c r="AF1244" i="16"/>
  <c r="AF1245" i="16"/>
  <c r="AF1246" i="16"/>
  <c r="AF1247" i="16"/>
  <c r="AF1248" i="16"/>
  <c r="AF1249" i="16"/>
  <c r="AF1250" i="16"/>
  <c r="AF1251" i="16"/>
  <c r="AF1252" i="16"/>
  <c r="AF1253" i="16"/>
  <c r="AF1254" i="16"/>
  <c r="AF1255" i="16"/>
  <c r="AF1256" i="16"/>
  <c r="AF1257" i="16"/>
  <c r="AF1258" i="16"/>
  <c r="AF1259" i="16"/>
  <c r="AF1260" i="16"/>
  <c r="AF1261" i="16"/>
  <c r="AF1262" i="16"/>
  <c r="AF1263" i="16"/>
  <c r="AF1264" i="16"/>
  <c r="AF1265" i="16"/>
  <c r="AF1266" i="16"/>
  <c r="AF1267" i="16"/>
  <c r="AF1268" i="16"/>
  <c r="AF1269" i="16"/>
  <c r="AF1270" i="16"/>
  <c r="AF1271" i="16"/>
  <c r="AF1272" i="16"/>
  <c r="AF1273" i="16"/>
  <c r="AF1274" i="16"/>
  <c r="AF1275" i="16"/>
  <c r="AF1276" i="16"/>
  <c r="AF1277" i="16"/>
  <c r="AF1278" i="16"/>
  <c r="AF1279" i="16"/>
  <c r="AF1280" i="16"/>
  <c r="AF1281" i="16"/>
  <c r="AF1282" i="16"/>
  <c r="AF1283" i="16"/>
  <c r="AF1284" i="16"/>
  <c r="AF1285" i="16"/>
  <c r="AF1286" i="16"/>
  <c r="AF1287" i="16"/>
  <c r="AF1288" i="16"/>
  <c r="AF1289" i="16"/>
  <c r="AF1290" i="16"/>
  <c r="AF1291" i="16"/>
  <c r="AF1292" i="16"/>
  <c r="AF1293" i="16"/>
  <c r="AF1294" i="16"/>
  <c r="AF1295" i="16"/>
  <c r="AF1296" i="16"/>
  <c r="AF1297" i="16"/>
  <c r="AF1298" i="16"/>
  <c r="AF1299" i="16"/>
  <c r="AF1300" i="16"/>
  <c r="AF1301" i="16"/>
  <c r="AF1302" i="16"/>
  <c r="AF1303" i="16"/>
  <c r="AF1304" i="16"/>
  <c r="AF1305" i="16"/>
  <c r="AF1306" i="16"/>
  <c r="AF1307" i="16"/>
  <c r="AF1308" i="16"/>
  <c r="AF1309" i="16"/>
  <c r="AF1310" i="16"/>
  <c r="AF1311" i="16"/>
  <c r="AF1312" i="16"/>
  <c r="AF1313" i="16"/>
  <c r="AF1314" i="16"/>
  <c r="AF1315" i="16"/>
  <c r="AF1316" i="16"/>
  <c r="AF1317" i="16"/>
  <c r="AF1318" i="16"/>
  <c r="AF1319" i="16"/>
  <c r="AF1320" i="16"/>
  <c r="AF1321" i="16"/>
  <c r="AF1322" i="16"/>
  <c r="AF1323" i="16"/>
  <c r="AF1324" i="16"/>
  <c r="AF1325" i="16"/>
  <c r="AF1326" i="16"/>
  <c r="AF1327" i="16"/>
  <c r="AF1328" i="16"/>
  <c r="AF1329" i="16"/>
  <c r="AF1330" i="16"/>
  <c r="AF1331" i="16"/>
  <c r="AF1332" i="16"/>
  <c r="AF1333" i="16"/>
  <c r="AF1334" i="16"/>
  <c r="AF1335" i="16"/>
  <c r="AF1336" i="16"/>
  <c r="AF1337" i="16"/>
  <c r="AF1338" i="16"/>
  <c r="AF1339" i="16"/>
  <c r="AF1340" i="16"/>
  <c r="AF1341" i="16"/>
  <c r="AF1342" i="16"/>
  <c r="AF1343" i="16"/>
  <c r="AF1344" i="16"/>
  <c r="AF1345" i="16"/>
  <c r="AF1346" i="16"/>
  <c r="AF1347" i="16"/>
  <c r="AF1348" i="16"/>
  <c r="AF1349" i="16"/>
  <c r="AF1350" i="16"/>
  <c r="AF1351" i="16"/>
  <c r="AF1352" i="16"/>
  <c r="AF1353" i="16"/>
  <c r="AF1354" i="16"/>
  <c r="AF1355" i="16"/>
  <c r="AF1356" i="16"/>
  <c r="AF1357" i="16"/>
  <c r="AF1358" i="16"/>
  <c r="AF1359" i="16"/>
  <c r="AF1360" i="16"/>
  <c r="AF1361" i="16"/>
  <c r="AF1362" i="16"/>
  <c r="AF1363" i="16"/>
  <c r="AF1364" i="16"/>
  <c r="AF1365" i="16"/>
  <c r="AF1366" i="16"/>
  <c r="AF1367" i="16"/>
  <c r="AF1368" i="16"/>
  <c r="AF1369" i="16"/>
  <c r="AF1370" i="16"/>
  <c r="AF1371" i="16"/>
  <c r="AF1372" i="16"/>
  <c r="AF1373" i="16"/>
  <c r="AF1374" i="16"/>
  <c r="AF1375" i="16"/>
  <c r="AF1376" i="16"/>
  <c r="AF1377" i="16"/>
  <c r="AF1378" i="16"/>
  <c r="AF1379" i="16"/>
  <c r="AF1380" i="16"/>
  <c r="AF1381" i="16"/>
  <c r="AF1382" i="16"/>
  <c r="AF1383" i="16"/>
  <c r="AF1384" i="16"/>
  <c r="AF1385" i="16"/>
  <c r="AF1386" i="16"/>
  <c r="AF1387" i="16"/>
  <c r="AF1388" i="16"/>
  <c r="AF1389" i="16"/>
  <c r="AF1390" i="16"/>
  <c r="AF1391" i="16"/>
  <c r="AF1392" i="16"/>
  <c r="AF1393" i="16"/>
  <c r="AF1394" i="16"/>
  <c r="AF1395" i="16"/>
  <c r="AF1396" i="16"/>
  <c r="AF1397" i="16"/>
  <c r="AF1398" i="16"/>
  <c r="AF1399" i="16"/>
  <c r="AF1400" i="16"/>
  <c r="AF1401" i="16"/>
  <c r="AF1402" i="16"/>
  <c r="AF1403" i="16"/>
  <c r="AF1404" i="16"/>
  <c r="AF1405" i="16"/>
  <c r="AF1406" i="16"/>
  <c r="AF1407" i="16"/>
  <c r="AF1408" i="16"/>
  <c r="AF1409" i="16"/>
  <c r="AF1410" i="16"/>
  <c r="AF1411" i="16"/>
  <c r="AF1412" i="16"/>
  <c r="AF1413" i="16"/>
  <c r="AF1414" i="16"/>
  <c r="AF1415" i="16"/>
  <c r="AF1416" i="16"/>
  <c r="AF1417" i="16"/>
  <c r="AF1418" i="16"/>
  <c r="AF1419" i="16"/>
  <c r="AF1420" i="16"/>
  <c r="AF1421" i="16"/>
  <c r="AF1422" i="16"/>
  <c r="AF1423" i="16"/>
  <c r="AF1424" i="16"/>
  <c r="AF1425" i="16"/>
  <c r="AF1426" i="16"/>
  <c r="AF1427" i="16"/>
  <c r="AF1428" i="16"/>
  <c r="AF1429" i="16"/>
  <c r="AF1430" i="16"/>
  <c r="AF1431" i="16"/>
  <c r="AF1432" i="16"/>
  <c r="AF1433" i="16"/>
  <c r="AF1434" i="16"/>
  <c r="AF1435" i="16"/>
  <c r="AF1436" i="16"/>
  <c r="AF1437" i="16"/>
  <c r="AF1438" i="16"/>
  <c r="AF1439" i="16"/>
  <c r="AF1440" i="16"/>
  <c r="AF1441" i="16"/>
  <c r="AF1442" i="16"/>
  <c r="AF1443" i="16"/>
  <c r="AF1444" i="16"/>
  <c r="AF1445" i="16"/>
  <c r="AF1446" i="16"/>
  <c r="AF1447" i="16"/>
  <c r="AF1448" i="16"/>
  <c r="AF1449" i="16"/>
  <c r="AF1450" i="16"/>
  <c r="AF1451" i="16"/>
  <c r="AF1452" i="16"/>
  <c r="AF1453" i="16"/>
  <c r="AF1454" i="16"/>
  <c r="AF1455" i="16"/>
  <c r="AF1456" i="16"/>
  <c r="AF1457" i="16"/>
  <c r="AF1458" i="16"/>
  <c r="AF1459" i="16"/>
  <c r="AF1460" i="16"/>
  <c r="AF1461" i="16"/>
  <c r="AF1462" i="16"/>
  <c r="AF1463" i="16"/>
  <c r="AF1464" i="16"/>
  <c r="AF1465" i="16"/>
  <c r="AF1466" i="16"/>
  <c r="AF1467" i="16"/>
  <c r="AF1468" i="16"/>
  <c r="AF1469" i="16"/>
  <c r="AF1470" i="16"/>
  <c r="AF1471" i="16"/>
  <c r="AF1472" i="16"/>
  <c r="AF1473" i="16"/>
  <c r="AF1474" i="16"/>
  <c r="AF1475" i="16"/>
  <c r="AF1476" i="16"/>
  <c r="AF1477" i="16"/>
  <c r="AF1478" i="16"/>
  <c r="AF1479" i="16"/>
  <c r="AF1480" i="16"/>
  <c r="AF1481" i="16"/>
  <c r="AF1482" i="16"/>
  <c r="AF1483" i="16"/>
  <c r="AF1484" i="16"/>
  <c r="AF1485" i="16"/>
  <c r="AF1486" i="16"/>
  <c r="AF1487" i="16"/>
  <c r="AF1488" i="16"/>
  <c r="AF1489" i="16"/>
  <c r="AF1490" i="16"/>
  <c r="AF1491" i="16"/>
  <c r="AF1492" i="16"/>
  <c r="AF1493" i="16"/>
  <c r="AF1494" i="16"/>
  <c r="AF1495" i="16"/>
  <c r="AF1496" i="16"/>
  <c r="AF1497" i="16"/>
  <c r="AF1498" i="16"/>
  <c r="AF1499" i="16"/>
  <c r="AF1500" i="16"/>
  <c r="AF1501" i="16"/>
  <c r="AF1502" i="16"/>
  <c r="AF1503" i="16"/>
  <c r="AF1504" i="16"/>
  <c r="AF1505" i="16"/>
  <c r="AF1506" i="16"/>
  <c r="AF1507" i="16"/>
  <c r="AF1508" i="16"/>
  <c r="AF1509" i="16"/>
  <c r="AF1510" i="16"/>
  <c r="AF1511" i="16"/>
  <c r="AF1512" i="16"/>
  <c r="AF1513" i="16"/>
  <c r="AF1514" i="16"/>
  <c r="AF1515" i="16"/>
  <c r="AF1516" i="16"/>
  <c r="AF1517" i="16"/>
  <c r="AF1518" i="16"/>
  <c r="AF1519" i="16"/>
  <c r="AF1520" i="16"/>
  <c r="AF1521" i="16"/>
  <c r="AF1522" i="16"/>
  <c r="AF1523" i="16"/>
  <c r="AF1524" i="16"/>
  <c r="AF1525" i="16"/>
  <c r="AF1526" i="16"/>
  <c r="AF1527" i="16"/>
  <c r="AF1528" i="16"/>
  <c r="AF1529" i="16"/>
  <c r="AF1530" i="16"/>
  <c r="AF1531" i="16"/>
  <c r="AF1532" i="16"/>
  <c r="AF1533" i="16"/>
  <c r="AF1534" i="16"/>
  <c r="AF1535" i="16"/>
  <c r="AF1536" i="16"/>
  <c r="AF1537" i="16"/>
  <c r="AF1538" i="16"/>
  <c r="AF1539" i="16"/>
  <c r="AF1540" i="16"/>
  <c r="AF1541" i="16"/>
  <c r="AF1542" i="16"/>
  <c r="AF1543" i="16"/>
  <c r="AF1544" i="16"/>
  <c r="AF1545" i="16"/>
  <c r="AF1546" i="16"/>
  <c r="AF1547" i="16"/>
  <c r="AF1548" i="16"/>
  <c r="AF1549" i="16"/>
  <c r="AF1550" i="16"/>
  <c r="AF1551" i="16"/>
  <c r="AF1552" i="16"/>
  <c r="AF1553" i="16"/>
  <c r="AF1554" i="16"/>
  <c r="AF1555" i="16"/>
  <c r="AF1556" i="16"/>
  <c r="AF1557" i="16"/>
  <c r="AF1558" i="16"/>
  <c r="AF1559" i="16"/>
  <c r="AF1560" i="16"/>
  <c r="AF1561" i="16"/>
  <c r="AF1562" i="16"/>
  <c r="AF1563" i="16"/>
  <c r="AF1564" i="16"/>
  <c r="AF1565" i="16"/>
  <c r="AF1566" i="16"/>
  <c r="AF1567" i="16"/>
  <c r="AF1568" i="16"/>
  <c r="AF1569" i="16"/>
  <c r="AF1570" i="16"/>
  <c r="AF1571" i="16"/>
  <c r="AF1572" i="16"/>
  <c r="AF1573" i="16"/>
  <c r="AF1574" i="16"/>
  <c r="AF1575" i="16"/>
  <c r="AF1576" i="16"/>
  <c r="AF1577" i="16"/>
  <c r="AF1578" i="16"/>
  <c r="AF1579" i="16"/>
  <c r="AF1580" i="16"/>
  <c r="AF1581" i="16"/>
  <c r="AF1582" i="16"/>
  <c r="AF1583" i="16"/>
  <c r="AF1584" i="16"/>
  <c r="AF1585" i="16"/>
  <c r="AF1586" i="16"/>
  <c r="AF1587" i="16"/>
  <c r="AF1588" i="16"/>
  <c r="AF1589" i="16"/>
  <c r="AF1590" i="16"/>
  <c r="AF1591" i="16"/>
  <c r="AF1592" i="16"/>
  <c r="AF1593" i="16"/>
  <c r="AF1594" i="16"/>
  <c r="AF1595" i="16"/>
  <c r="AF1596" i="16"/>
  <c r="AF1597" i="16"/>
  <c r="AF1598" i="16"/>
  <c r="AF1599" i="16"/>
  <c r="AF1600" i="16"/>
  <c r="AF1601" i="16"/>
  <c r="AF1602" i="16"/>
  <c r="AF1603" i="16"/>
  <c r="AF1604" i="16"/>
  <c r="AF1605" i="16"/>
  <c r="AF1606" i="16"/>
  <c r="AF1607" i="16"/>
  <c r="AF1608" i="16"/>
  <c r="AF1609" i="16"/>
  <c r="AF1610" i="16"/>
  <c r="AF1611" i="16"/>
  <c r="AF1612" i="16"/>
  <c r="AF1613" i="16"/>
  <c r="AF1614" i="16"/>
  <c r="AF1615" i="16"/>
  <c r="AF1616" i="16"/>
  <c r="AF1617" i="16"/>
  <c r="AF1618" i="16"/>
  <c r="AF1619" i="16"/>
  <c r="AF1620" i="16"/>
  <c r="AF1621" i="16"/>
  <c r="AF1622" i="16"/>
  <c r="AF1623" i="16"/>
  <c r="AF1624" i="16"/>
  <c r="AF1625" i="16"/>
  <c r="AF1626" i="16"/>
  <c r="AF1627" i="16"/>
  <c r="AF1628" i="16"/>
  <c r="AF1629" i="16"/>
  <c r="AF1630" i="16"/>
  <c r="AF1631" i="16"/>
  <c r="AF1632" i="16"/>
  <c r="AF1633" i="16"/>
  <c r="AF1634" i="16"/>
  <c r="AF1635" i="16"/>
  <c r="AF1636" i="16"/>
  <c r="AF1637" i="16"/>
  <c r="AF1638" i="16"/>
  <c r="AF1639" i="16"/>
  <c r="AF1640" i="16"/>
  <c r="AF1641" i="16"/>
  <c r="AF1642" i="16"/>
  <c r="AF1643" i="16"/>
  <c r="AF1644" i="16"/>
  <c r="AF1645" i="16"/>
  <c r="AF1646" i="16"/>
  <c r="AF1647" i="16"/>
  <c r="AF1648" i="16"/>
  <c r="AF1649" i="16"/>
  <c r="AF1650" i="16"/>
  <c r="AF1651" i="16"/>
  <c r="AF1652" i="16"/>
  <c r="AF1653" i="16"/>
  <c r="AF1654" i="16"/>
  <c r="AF1655" i="16"/>
  <c r="AF1656" i="16"/>
  <c r="AF1657" i="16"/>
  <c r="AF1658" i="16"/>
  <c r="AF1659" i="16"/>
  <c r="AF1660" i="16"/>
  <c r="AF1661" i="16"/>
  <c r="AF1662" i="16"/>
  <c r="AF1663" i="16"/>
  <c r="AF1664" i="16"/>
  <c r="AF1665" i="16"/>
  <c r="AF1666" i="16"/>
  <c r="AF1667" i="16"/>
  <c r="AF1668" i="16"/>
  <c r="AF1669" i="16"/>
  <c r="AF1670" i="16"/>
  <c r="AF1671" i="16"/>
  <c r="AF1672" i="16"/>
  <c r="AF1673" i="16"/>
  <c r="AF1674" i="16"/>
  <c r="AF1675" i="16"/>
  <c r="AF1676" i="16"/>
  <c r="AF1677" i="16"/>
  <c r="AF1678" i="16"/>
  <c r="AF1679" i="16"/>
  <c r="AF1680" i="16"/>
  <c r="AF1681" i="16"/>
  <c r="AF1682" i="16"/>
  <c r="AF1683" i="16"/>
  <c r="AF1684" i="16"/>
  <c r="AF1685" i="16"/>
  <c r="AF1686" i="16"/>
  <c r="AF1687" i="16"/>
  <c r="AF1688" i="16"/>
  <c r="AF1689" i="16"/>
  <c r="AF1690" i="16"/>
  <c r="AF1691" i="16"/>
  <c r="AF1692" i="16"/>
  <c r="AF1693" i="16"/>
  <c r="AF1694" i="16"/>
  <c r="AF1695" i="16"/>
  <c r="AF1696" i="16"/>
  <c r="AF1697" i="16"/>
  <c r="AF1698" i="16"/>
  <c r="AF1699" i="16"/>
  <c r="AF1700" i="16"/>
  <c r="AF1701" i="16"/>
  <c r="AF1702" i="16"/>
  <c r="AF1703" i="16"/>
  <c r="AF1704" i="16"/>
  <c r="AF1705" i="16"/>
  <c r="AF1706" i="16"/>
  <c r="AF1707" i="16"/>
  <c r="AF1708" i="16"/>
  <c r="AF1709" i="16"/>
  <c r="AF1710" i="16"/>
  <c r="AF1711" i="16"/>
  <c r="AF1712" i="16"/>
  <c r="AF1713" i="16"/>
  <c r="AF1714" i="16"/>
  <c r="AF1715" i="16"/>
  <c r="AF1716" i="16"/>
  <c r="AF1717" i="16"/>
  <c r="AF1718" i="16"/>
  <c r="AF1719" i="16"/>
  <c r="AF1720" i="16"/>
  <c r="AF1721" i="16"/>
  <c r="AF1722" i="16"/>
  <c r="AF1723" i="16"/>
  <c r="AF1724" i="16"/>
  <c r="AF1725" i="16"/>
  <c r="AF1726" i="16"/>
  <c r="AF1727" i="16"/>
  <c r="AF1728" i="16"/>
  <c r="AF1729" i="16"/>
  <c r="AF1730" i="16"/>
  <c r="AF1731" i="16"/>
  <c r="AF1732" i="16"/>
  <c r="AF1733" i="16"/>
  <c r="AF1734" i="16"/>
  <c r="AF1735" i="16"/>
  <c r="AF1736" i="16"/>
  <c r="AF1737" i="16"/>
  <c r="AF1738" i="16"/>
  <c r="AF1739" i="16"/>
  <c r="AF1740" i="16"/>
  <c r="AF1741" i="16"/>
  <c r="AF1742" i="16"/>
  <c r="AF1743" i="16"/>
  <c r="AF1744" i="16"/>
  <c r="AF1745" i="16"/>
  <c r="AF1746" i="16"/>
  <c r="AF1747" i="16"/>
  <c r="AF1748" i="16"/>
  <c r="AF1749" i="16"/>
  <c r="AF1750" i="16"/>
  <c r="AF1751" i="16"/>
  <c r="AF1752" i="16"/>
  <c r="AF1753" i="16"/>
  <c r="AF1754" i="16"/>
  <c r="AF1755" i="16"/>
  <c r="AF1756" i="16"/>
  <c r="AF1757" i="16"/>
  <c r="AF1758" i="16"/>
  <c r="AF1759" i="16"/>
  <c r="AF1760" i="16"/>
  <c r="AF1761" i="16"/>
  <c r="AF1762" i="16"/>
  <c r="AF1763" i="16"/>
  <c r="AF1764" i="16"/>
  <c r="AF1765" i="16"/>
  <c r="AF1766" i="16"/>
  <c r="AF1767" i="16"/>
  <c r="AF1768" i="16"/>
  <c r="AF1769" i="16"/>
  <c r="AF1770" i="16"/>
  <c r="AF1771" i="16"/>
  <c r="AF1772" i="16"/>
  <c r="AF1773" i="16"/>
  <c r="AF1774" i="16"/>
  <c r="AF1775" i="16"/>
  <c r="AF1776" i="16"/>
  <c r="AF1777" i="16"/>
  <c r="AF1778" i="16"/>
  <c r="AF1779" i="16"/>
  <c r="AF1780" i="16"/>
  <c r="AF1781" i="16"/>
  <c r="AF1782" i="16"/>
  <c r="AF1783" i="16"/>
  <c r="AF1784" i="16"/>
  <c r="AF1785" i="16"/>
  <c r="AF1786" i="16"/>
  <c r="AF1787" i="16"/>
  <c r="AF1788" i="16"/>
  <c r="AF1789" i="16"/>
  <c r="AF1790" i="16"/>
  <c r="AF1791" i="16"/>
  <c r="AF1792" i="16"/>
  <c r="AF1793" i="16"/>
  <c r="AF1794" i="16"/>
  <c r="AF1795" i="16"/>
  <c r="AF1796" i="16"/>
  <c r="AF1797" i="16"/>
  <c r="AF1798" i="16"/>
  <c r="AF1799" i="16"/>
  <c r="AF1800" i="16"/>
  <c r="AF1801" i="16"/>
  <c r="AF1802" i="16"/>
  <c r="AF1803" i="16"/>
  <c r="AF1804" i="16"/>
  <c r="AF1805" i="16"/>
  <c r="AF1806" i="16"/>
  <c r="AF1807" i="16"/>
  <c r="AF1808" i="16"/>
  <c r="AF1809" i="16"/>
  <c r="AF1810" i="16"/>
  <c r="AF1811" i="16"/>
  <c r="AF1812" i="16"/>
  <c r="AF1813" i="16"/>
  <c r="AF1814" i="16"/>
  <c r="AF1815" i="16"/>
  <c r="AF1816" i="16"/>
  <c r="AF1817" i="16"/>
  <c r="AF1818" i="16"/>
  <c r="AF1819" i="16"/>
  <c r="AF1820" i="16"/>
  <c r="AF1821" i="16"/>
  <c r="AF1822" i="16"/>
  <c r="AF1823" i="16"/>
  <c r="AF1824" i="16"/>
  <c r="AF1825" i="16"/>
  <c r="AF1826" i="16"/>
  <c r="AF1827" i="16"/>
  <c r="AF1828" i="16"/>
  <c r="AF1829" i="16"/>
  <c r="AF1830" i="16"/>
  <c r="AF1831" i="16"/>
  <c r="AF1832" i="16"/>
  <c r="AF1833" i="16"/>
  <c r="AF1834" i="16"/>
  <c r="AF1835" i="16"/>
  <c r="AF1836" i="16"/>
  <c r="AF1837" i="16"/>
  <c r="AF1838" i="16"/>
  <c r="AF1839" i="16"/>
  <c r="AF1840" i="16"/>
  <c r="AF1841" i="16"/>
  <c r="AF1842" i="16"/>
  <c r="AF1843" i="16"/>
  <c r="AF1844" i="16"/>
  <c r="AF1845" i="16"/>
  <c r="AF1846" i="16"/>
  <c r="AF1847" i="16"/>
  <c r="AF1848" i="16"/>
  <c r="AF1849" i="16"/>
  <c r="AF1850" i="16"/>
  <c r="AF1851" i="16"/>
  <c r="AF1852" i="16"/>
  <c r="AF1853" i="16"/>
  <c r="AF1854" i="16"/>
  <c r="AF1855" i="16"/>
  <c r="AF1856" i="16"/>
  <c r="AF1857" i="16"/>
  <c r="AF1858" i="16"/>
  <c r="AF1859" i="16"/>
  <c r="AF1860" i="16"/>
  <c r="AF1861" i="16"/>
  <c r="AF1862" i="16"/>
  <c r="AF1863" i="16"/>
  <c r="AF1864" i="16"/>
  <c r="AF1865" i="16"/>
  <c r="AF1866" i="16"/>
  <c r="AF1867" i="16"/>
  <c r="AF1868" i="16"/>
  <c r="AF1869" i="16"/>
  <c r="AF1870" i="16"/>
  <c r="AF1871" i="16"/>
  <c r="AF1872" i="16"/>
  <c r="AF1873" i="16"/>
  <c r="AF1874" i="16"/>
  <c r="AF1875" i="16"/>
  <c r="AF1876" i="16"/>
  <c r="AF1877" i="16"/>
  <c r="AF1878" i="16"/>
  <c r="AF1879" i="16"/>
  <c r="AF1880" i="16"/>
  <c r="AF1881" i="16"/>
  <c r="AF1882" i="16"/>
  <c r="AF1883" i="16"/>
  <c r="AF1884" i="16"/>
  <c r="AF1885" i="16"/>
  <c r="AF1886" i="16"/>
  <c r="AF1887" i="16"/>
  <c r="AF1888" i="16"/>
  <c r="AF1889" i="16"/>
  <c r="AF1890" i="16"/>
  <c r="AF1891" i="16"/>
  <c r="AF1892" i="16"/>
  <c r="AF1893" i="16"/>
  <c r="AF1894" i="16"/>
  <c r="AF1895" i="16"/>
  <c r="AF1896" i="16"/>
  <c r="AF1897" i="16"/>
  <c r="AF1898" i="16"/>
  <c r="AF1899" i="16"/>
  <c r="AF1900" i="16"/>
  <c r="AF1901" i="16"/>
  <c r="AF1902" i="16"/>
  <c r="AF1903" i="16"/>
  <c r="AF1904" i="16"/>
  <c r="AF1905" i="16"/>
  <c r="AF1906" i="16"/>
  <c r="AF1907" i="16"/>
  <c r="AF1908" i="16"/>
  <c r="AF1909" i="16"/>
  <c r="AF1910" i="16"/>
  <c r="AF1911" i="16"/>
  <c r="AF1912" i="16"/>
  <c r="AF1913" i="16"/>
  <c r="AF1914" i="16"/>
  <c r="AF1915" i="16"/>
  <c r="AF1916" i="16"/>
  <c r="AF1917" i="16"/>
  <c r="AF1918" i="16"/>
  <c r="AF1919" i="16"/>
  <c r="AF1920" i="16"/>
  <c r="AF1921" i="16"/>
  <c r="AF1922" i="16"/>
  <c r="AF1923" i="16"/>
  <c r="AF1924" i="16"/>
  <c r="AF1925" i="16"/>
  <c r="AF1926" i="16"/>
  <c r="AF1927" i="16"/>
  <c r="AF1928" i="16"/>
  <c r="AF1929" i="16"/>
  <c r="AF1930" i="16"/>
  <c r="AF1931" i="16"/>
  <c r="AF1932" i="16"/>
  <c r="AF1933" i="16"/>
  <c r="AF1934" i="16"/>
  <c r="AF1935" i="16"/>
  <c r="AF1936" i="16"/>
  <c r="AF1937" i="16"/>
  <c r="AF1938" i="16"/>
  <c r="AF1939" i="16"/>
  <c r="AF1940" i="16"/>
  <c r="AF1941" i="16"/>
  <c r="AF1942" i="16"/>
  <c r="AF1943" i="16"/>
  <c r="AF1944" i="16"/>
  <c r="AF1945" i="16"/>
  <c r="AF1946" i="16"/>
  <c r="AF1947" i="16"/>
  <c r="AF1948" i="16"/>
  <c r="AF1949" i="16"/>
  <c r="AF1950" i="16"/>
  <c r="AF1951" i="16"/>
  <c r="AF1952" i="16"/>
  <c r="AF1953" i="16"/>
  <c r="AF1954" i="16"/>
  <c r="AF1955" i="16"/>
  <c r="AF1956" i="16"/>
  <c r="AF1957" i="16"/>
  <c r="AF1958" i="16"/>
  <c r="AF1959" i="16"/>
  <c r="AF1960" i="16"/>
  <c r="AF1961" i="16"/>
  <c r="AF1962" i="16"/>
  <c r="AF1963" i="16"/>
  <c r="AF1964" i="16"/>
  <c r="AF1965" i="16"/>
  <c r="AF1966" i="16"/>
  <c r="AF1967" i="16"/>
  <c r="AF1968" i="16"/>
  <c r="AF1969" i="16"/>
  <c r="AF1970" i="16"/>
  <c r="AF1971" i="16"/>
  <c r="AF1972" i="16"/>
  <c r="AF1973" i="16"/>
  <c r="AF1974" i="16"/>
  <c r="AF1975" i="16"/>
  <c r="AF1976" i="16"/>
  <c r="AF1977" i="16"/>
  <c r="AF1978" i="16"/>
  <c r="AF1979" i="16"/>
  <c r="AF1980" i="16"/>
  <c r="AF1981" i="16"/>
  <c r="AF1982" i="16"/>
  <c r="AF1983" i="16"/>
  <c r="AF1984" i="16"/>
  <c r="AF1985" i="16"/>
  <c r="AF1986" i="16"/>
  <c r="AF1987" i="16"/>
  <c r="AF1988" i="16"/>
  <c r="AF1989" i="16"/>
  <c r="AF1990" i="16"/>
  <c r="AF1991" i="16"/>
  <c r="AF1992" i="16"/>
  <c r="AF1993" i="16"/>
  <c r="AF1994" i="16"/>
  <c r="AF1995" i="16"/>
  <c r="AF1996" i="16"/>
  <c r="AF1997" i="16"/>
  <c r="AF1998" i="16"/>
  <c r="AF1999" i="16"/>
  <c r="AF2000" i="16"/>
  <c r="AF2001" i="16"/>
  <c r="AF2002" i="16"/>
  <c r="AF2003" i="16"/>
  <c r="AF2004" i="16"/>
  <c r="AF2005" i="16"/>
  <c r="AF2006" i="16"/>
  <c r="AF2007" i="16"/>
  <c r="AF2008" i="16"/>
  <c r="AF2009" i="16"/>
  <c r="AF2010" i="16"/>
  <c r="AF2011" i="16"/>
  <c r="AF2012" i="16"/>
  <c r="AF2013" i="16"/>
  <c r="AF2014" i="16"/>
  <c r="AF2015" i="16"/>
  <c r="AF2016" i="16"/>
  <c r="AF2017" i="16"/>
  <c r="AF2018" i="16"/>
  <c r="AF2019" i="16"/>
  <c r="AF2020" i="16"/>
  <c r="AF2021" i="16"/>
  <c r="AF2022" i="16"/>
  <c r="AF2023" i="16"/>
  <c r="AF2024" i="16"/>
  <c r="AF2025" i="16"/>
  <c r="AF2026" i="16"/>
  <c r="AF2027" i="16"/>
  <c r="AF2028" i="16"/>
  <c r="AF2029" i="16"/>
  <c r="AF2030" i="16"/>
  <c r="AF2031" i="16"/>
  <c r="AF2032" i="16"/>
  <c r="AF2033" i="16"/>
  <c r="AF2034" i="16"/>
  <c r="AF2035" i="16"/>
  <c r="AF2036" i="16"/>
  <c r="AF2037" i="16"/>
  <c r="AF2038" i="16"/>
  <c r="AF2039" i="16"/>
  <c r="AF2040" i="16"/>
  <c r="AF2041" i="16"/>
  <c r="AF2042" i="16"/>
  <c r="AF2043" i="16"/>
  <c r="AF2044" i="16"/>
  <c r="AF2045" i="16"/>
  <c r="AF2046" i="16"/>
  <c r="AF2047" i="16"/>
  <c r="AF2048" i="16"/>
  <c r="AF2049" i="16"/>
  <c r="AF2050" i="16"/>
  <c r="AF2051" i="16"/>
  <c r="AF2052" i="16"/>
  <c r="AF2053" i="16"/>
  <c r="AF2054" i="16"/>
  <c r="AF2055" i="16"/>
  <c r="AF2056" i="16"/>
  <c r="AF2057" i="16"/>
  <c r="AF2058" i="16"/>
  <c r="AF2059" i="16"/>
  <c r="AF2060" i="16"/>
  <c r="AF2061" i="16"/>
  <c r="AF2062" i="16"/>
  <c r="AF2063" i="16"/>
  <c r="AF2064" i="16"/>
  <c r="AF2065" i="16"/>
  <c r="AF2066" i="16"/>
  <c r="AF2067" i="16"/>
  <c r="AF2068" i="16"/>
  <c r="AF2069" i="16"/>
  <c r="AF2070" i="16"/>
  <c r="AF2071" i="16"/>
  <c r="AF2072" i="16"/>
  <c r="AF2073" i="16"/>
  <c r="AF2074" i="16"/>
  <c r="AF2075" i="16"/>
  <c r="AF2076" i="16"/>
  <c r="AF2077" i="16"/>
  <c r="AF2078" i="16"/>
  <c r="AF2079" i="16"/>
  <c r="AF2080" i="16"/>
  <c r="AF2081" i="16"/>
  <c r="AF2082" i="16"/>
  <c r="AF2083" i="16"/>
  <c r="AF2084" i="16"/>
  <c r="AF2085" i="16"/>
  <c r="AF2086" i="16"/>
  <c r="AF2087" i="16"/>
  <c r="AF2088" i="16"/>
  <c r="AF2089" i="16"/>
  <c r="AF2090" i="16"/>
  <c r="AF2091" i="16"/>
  <c r="AF2092" i="16"/>
  <c r="AF2093" i="16"/>
  <c r="AF2094" i="16"/>
  <c r="AF2095" i="16"/>
  <c r="AF2096" i="16"/>
  <c r="AF2097" i="16"/>
  <c r="AF2098" i="16"/>
  <c r="AF2099" i="16"/>
  <c r="AF2100" i="16"/>
  <c r="AF2101" i="16"/>
  <c r="AF2102" i="16"/>
  <c r="AF2103" i="16"/>
  <c r="AF2104" i="16"/>
  <c r="AF2105" i="16"/>
  <c r="AF2106" i="16"/>
  <c r="AF2107" i="16"/>
  <c r="AF2108" i="16"/>
  <c r="AF2109" i="16"/>
  <c r="AF2110" i="16"/>
  <c r="AF2111" i="16"/>
  <c r="AF2112" i="16"/>
  <c r="AF2113" i="16"/>
  <c r="AF2114" i="16"/>
  <c r="AF2115" i="16"/>
  <c r="AF2116" i="16"/>
  <c r="AF2117" i="16"/>
  <c r="AF2118" i="16"/>
  <c r="AF2119" i="16"/>
  <c r="AF2120" i="16"/>
  <c r="AF2121" i="16"/>
  <c r="AF2122" i="16"/>
  <c r="AF2123" i="16"/>
  <c r="AF2124" i="16"/>
  <c r="AF2125" i="16"/>
  <c r="AF2126" i="16"/>
  <c r="AF2127" i="16"/>
  <c r="AF2128" i="16"/>
  <c r="AF2129" i="16"/>
  <c r="AF2130" i="16"/>
  <c r="AF2131" i="16"/>
  <c r="AF2132" i="16"/>
  <c r="AF2133" i="16"/>
  <c r="AF2134" i="16"/>
  <c r="AF2135" i="16"/>
  <c r="AF2136" i="16"/>
  <c r="AF2137" i="16"/>
  <c r="AF2138" i="16"/>
  <c r="AF2139" i="16"/>
  <c r="AF2140" i="16"/>
  <c r="AF2141" i="16"/>
  <c r="AF2142" i="16"/>
  <c r="AF2143" i="16"/>
  <c r="AF2144" i="16"/>
  <c r="AF2145" i="16"/>
  <c r="AF2146" i="16"/>
  <c r="AF2147" i="16"/>
  <c r="AF2148" i="16"/>
  <c r="AF2149" i="16"/>
  <c r="AF2150" i="16"/>
  <c r="AF2151" i="16"/>
  <c r="AF2152" i="16"/>
  <c r="AF2153" i="16"/>
  <c r="AF2154" i="16"/>
  <c r="AF2155" i="16"/>
  <c r="AF2156" i="16"/>
  <c r="AF2157" i="16"/>
  <c r="AF2158" i="16"/>
  <c r="AF2159" i="16"/>
  <c r="AF2160" i="16"/>
  <c r="AF2161" i="16"/>
  <c r="AF2162" i="16"/>
  <c r="AF2163" i="16"/>
  <c r="AF2164" i="16"/>
  <c r="AF2165" i="16"/>
  <c r="AF2166" i="16"/>
  <c r="AF2167" i="16"/>
  <c r="AF2168" i="16"/>
  <c r="AF2169" i="16"/>
  <c r="AF2170" i="16"/>
  <c r="AF2171" i="16"/>
  <c r="AF2172" i="16"/>
  <c r="AF2173" i="16"/>
  <c r="AF2174" i="16"/>
  <c r="AF2175" i="16"/>
  <c r="AF2176" i="16"/>
  <c r="AF2177" i="16"/>
  <c r="AF2178" i="16"/>
  <c r="AF2179" i="16"/>
  <c r="AF2180" i="16"/>
  <c r="AF2181" i="16"/>
  <c r="AF2182" i="16"/>
  <c r="AF2183" i="16"/>
  <c r="AF2184" i="16"/>
  <c r="AF2185" i="16"/>
  <c r="AF2186" i="16"/>
  <c r="AF2187" i="16"/>
  <c r="AF2188" i="16"/>
  <c r="AF2189" i="16"/>
  <c r="AF2190" i="16"/>
  <c r="AF2191" i="16"/>
  <c r="AF2192" i="16"/>
  <c r="AF2193" i="16"/>
  <c r="AF2194" i="16"/>
  <c r="AF2195" i="16"/>
  <c r="AF2196" i="16"/>
  <c r="AF2197" i="16"/>
  <c r="AF2198" i="16"/>
  <c r="AF2199" i="16"/>
  <c r="AF2200" i="16"/>
  <c r="AF2201" i="16"/>
  <c r="AF2202" i="16"/>
  <c r="AF2203" i="16"/>
  <c r="AF2204" i="16"/>
  <c r="AF2205" i="16"/>
  <c r="AF2206" i="16"/>
  <c r="AF2207" i="16"/>
  <c r="AF2208" i="16"/>
  <c r="AF2209" i="16"/>
  <c r="AF2210" i="16"/>
  <c r="AF2211" i="16"/>
  <c r="AF2212" i="16"/>
  <c r="AF2213" i="16"/>
  <c r="AF2214" i="16"/>
  <c r="AF2215" i="16"/>
  <c r="AF2216" i="16"/>
  <c r="AF2217" i="16"/>
  <c r="AF2218" i="16"/>
  <c r="AF2219" i="16"/>
  <c r="AF2220" i="16"/>
  <c r="AF2221" i="16"/>
  <c r="AF2222" i="16"/>
  <c r="AF2223" i="16"/>
  <c r="AF2224" i="16"/>
  <c r="AF2225" i="16"/>
  <c r="AF2226" i="16"/>
  <c r="AF2227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7" i="16"/>
  <c r="AE88" i="16"/>
  <c r="AE89" i="16"/>
  <c r="AE90" i="16"/>
  <c r="AE91" i="16"/>
  <c r="AE92" i="16"/>
  <c r="AE93" i="16"/>
  <c r="AE94" i="16"/>
  <c r="AE95" i="16"/>
  <c r="AE96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79" i="16"/>
  <c r="AE180" i="16"/>
  <c r="AE181" i="16"/>
  <c r="AE182" i="16"/>
  <c r="AE183" i="16"/>
  <c r="AE184" i="16"/>
  <c r="AE185" i="16"/>
  <c r="AE186" i="16"/>
  <c r="AE187" i="16"/>
  <c r="AE188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30" i="16"/>
  <c r="AE431" i="16"/>
  <c r="AE440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9" i="16"/>
  <c r="AE487" i="16"/>
  <c r="AE490" i="16"/>
  <c r="AE488" i="16"/>
  <c r="AE491" i="16"/>
  <c r="AE492" i="16"/>
  <c r="AE494" i="16"/>
  <c r="AE493" i="16"/>
  <c r="AE495" i="16"/>
  <c r="AE496" i="16"/>
  <c r="AE497" i="16"/>
  <c r="AE498" i="16"/>
  <c r="AE499" i="16"/>
  <c r="AE500" i="16"/>
  <c r="AE502" i="16"/>
  <c r="AE501" i="16"/>
  <c r="AE503" i="16"/>
  <c r="AE504" i="16"/>
  <c r="AE506" i="16"/>
  <c r="AE505" i="16"/>
  <c r="AE507" i="16"/>
  <c r="AE509" i="16"/>
  <c r="AE508" i="16"/>
  <c r="AE510" i="16"/>
  <c r="AE511" i="16"/>
  <c r="AE512" i="16"/>
  <c r="AE514" i="16"/>
  <c r="AE513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44" i="16"/>
  <c r="AE646" i="16"/>
  <c r="AE647" i="16"/>
  <c r="AE648" i="16"/>
  <c r="AE649" i="16"/>
  <c r="AE650" i="16"/>
  <c r="AE651" i="16"/>
  <c r="AE652" i="16"/>
  <c r="AE653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8" i="16"/>
  <c r="AE869" i="16"/>
  <c r="AE870" i="16"/>
  <c r="AE871" i="16"/>
  <c r="AE872" i="16"/>
  <c r="AE873" i="16"/>
  <c r="AE867" i="16"/>
  <c r="AE866" i="16"/>
  <c r="AE135" i="16"/>
  <c r="AE134" i="16"/>
  <c r="AE133" i="16"/>
  <c r="AE132" i="16"/>
  <c r="AE136" i="16"/>
  <c r="AE137" i="16"/>
  <c r="AE131" i="16"/>
  <c r="AE138" i="16"/>
  <c r="AE190" i="16"/>
  <c r="AE189" i="16"/>
  <c r="AE192" i="16"/>
  <c r="AE193" i="16"/>
  <c r="AE429" i="16"/>
  <c r="AE437" i="16"/>
  <c r="AE434" i="16"/>
  <c r="AE432" i="16"/>
  <c r="AE438" i="16"/>
  <c r="AE439" i="16"/>
  <c r="AE435" i="16"/>
  <c r="AE436" i="16"/>
  <c r="AE433" i="16"/>
  <c r="AE441" i="16"/>
  <c r="AE517" i="16"/>
  <c r="AE524" i="16"/>
  <c r="AE525" i="16"/>
  <c r="AE518" i="16"/>
  <c r="AE515" i="16"/>
  <c r="AE527" i="16"/>
  <c r="AE516" i="16"/>
  <c r="AE526" i="16"/>
  <c r="AE533" i="16"/>
  <c r="AE534" i="16"/>
  <c r="AE609" i="16"/>
  <c r="AE529" i="16"/>
  <c r="AE520" i="16"/>
  <c r="AE528" i="16"/>
  <c r="AE519" i="16"/>
  <c r="AE522" i="16"/>
  <c r="AE532" i="16"/>
  <c r="AE530" i="16"/>
  <c r="AE523" i="16"/>
  <c r="AE531" i="16"/>
  <c r="AE521" i="16"/>
  <c r="AE739" i="16"/>
  <c r="AE643" i="16"/>
  <c r="AE641" i="16"/>
  <c r="AE634" i="16"/>
  <c r="AE642" i="16"/>
  <c r="AE639" i="16"/>
  <c r="AE637" i="16"/>
  <c r="AE638" i="16"/>
  <c r="AE635" i="16"/>
  <c r="AE640" i="16"/>
  <c r="AE636" i="16"/>
  <c r="AE143" i="16"/>
  <c r="AE142" i="16"/>
  <c r="AE141" i="16"/>
  <c r="AE140" i="16"/>
  <c r="AE144" i="16"/>
  <c r="AE145" i="16"/>
  <c r="AE139" i="16"/>
  <c r="AE146" i="16"/>
  <c r="AE159" i="16"/>
  <c r="AE158" i="16"/>
  <c r="AE157" i="16"/>
  <c r="AE156" i="16"/>
  <c r="AE160" i="16"/>
  <c r="AE161" i="16"/>
  <c r="AE155" i="16"/>
  <c r="AE162" i="16"/>
  <c r="AE151" i="16"/>
  <c r="AE150" i="16"/>
  <c r="AE149" i="16"/>
  <c r="AE148" i="16"/>
  <c r="AE152" i="16"/>
  <c r="AE153" i="16"/>
  <c r="AE147" i="16"/>
  <c r="AE154" i="16"/>
  <c r="AE654" i="16"/>
  <c r="AE686" i="16"/>
  <c r="AE687" i="16"/>
  <c r="AE688" i="16"/>
  <c r="AE689" i="16"/>
  <c r="AE690" i="16"/>
  <c r="AE693" i="16"/>
  <c r="AE692" i="16"/>
  <c r="AE691" i="16"/>
  <c r="AE740" i="16"/>
  <c r="AE741" i="16"/>
  <c r="AE742" i="16"/>
  <c r="AE743" i="16"/>
  <c r="AE169" i="16"/>
  <c r="AE168" i="16"/>
  <c r="AE166" i="16"/>
  <c r="AE165" i="16"/>
  <c r="AE164" i="16"/>
  <c r="AE163" i="16"/>
  <c r="AE167" i="16"/>
  <c r="AE170" i="16"/>
  <c r="AE177" i="16"/>
  <c r="AE176" i="16"/>
  <c r="AE174" i="16"/>
  <c r="AE173" i="16"/>
  <c r="AE172" i="16"/>
  <c r="AE171" i="16"/>
  <c r="AE175" i="16"/>
  <c r="AE178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1348" i="16"/>
  <c r="AE1349" i="16"/>
  <c r="AE1350" i="16"/>
  <c r="AE1351" i="16"/>
  <c r="AE1352" i="16"/>
  <c r="AE1353" i="16"/>
  <c r="AE1354" i="16"/>
  <c r="AE1355" i="16"/>
  <c r="AE1356" i="16"/>
  <c r="AE1357" i="16"/>
  <c r="AE1358" i="16"/>
  <c r="AE1359" i="16"/>
  <c r="AE1360" i="16"/>
  <c r="AE1361" i="16"/>
  <c r="AE1362" i="16"/>
  <c r="AE1363" i="16"/>
  <c r="AE1364" i="16"/>
  <c r="AE1365" i="16"/>
  <c r="AE1366" i="16"/>
  <c r="AE1367" i="16"/>
  <c r="AE1368" i="16"/>
  <c r="AE1369" i="16"/>
  <c r="AE1370" i="16"/>
  <c r="AE1371" i="16"/>
  <c r="AE1372" i="16"/>
  <c r="AE1373" i="16"/>
  <c r="AE1374" i="16"/>
  <c r="AE1375" i="16"/>
  <c r="AE1376" i="16"/>
  <c r="AE1377" i="16"/>
  <c r="AE1378" i="16"/>
  <c r="AE1379" i="16"/>
  <c r="AE1380" i="16"/>
  <c r="AE1381" i="16"/>
  <c r="AE1382" i="16"/>
  <c r="AE1383" i="16"/>
  <c r="AE1384" i="16"/>
  <c r="AE1385" i="16"/>
  <c r="AE1386" i="16"/>
  <c r="AE1387" i="16"/>
  <c r="AE1388" i="16"/>
  <c r="AE1389" i="16"/>
  <c r="AE1390" i="16"/>
  <c r="AE1391" i="16"/>
  <c r="AE1392" i="16"/>
  <c r="AE1393" i="16"/>
  <c r="AE1394" i="16"/>
  <c r="AE1395" i="16"/>
  <c r="AE1396" i="16"/>
  <c r="AE1397" i="16"/>
  <c r="AE1398" i="16"/>
  <c r="AE1399" i="16"/>
  <c r="AE1400" i="16"/>
  <c r="AE1401" i="16"/>
  <c r="AE1402" i="16"/>
  <c r="AE1403" i="16"/>
  <c r="AE1404" i="16"/>
  <c r="AE1405" i="16"/>
  <c r="AE1406" i="16"/>
  <c r="AE1407" i="16"/>
  <c r="AE1408" i="16"/>
  <c r="AE1409" i="16"/>
  <c r="AE1410" i="16"/>
  <c r="AE1411" i="16"/>
  <c r="AE1412" i="16"/>
  <c r="AE1413" i="16"/>
  <c r="AE1414" i="16"/>
  <c r="AE1415" i="16"/>
  <c r="AE1416" i="16"/>
  <c r="AE1417" i="16"/>
  <c r="AE1418" i="16"/>
  <c r="AE1419" i="16"/>
  <c r="AE1420" i="16"/>
  <c r="AE1421" i="16"/>
  <c r="AE1422" i="16"/>
  <c r="AE1423" i="16"/>
  <c r="AE1424" i="16"/>
  <c r="AE1425" i="16"/>
  <c r="AE1426" i="16"/>
  <c r="AE1427" i="16"/>
  <c r="AE1428" i="16"/>
  <c r="AE1429" i="16"/>
  <c r="AE1430" i="16"/>
  <c r="AE1431" i="16"/>
  <c r="AE1432" i="16"/>
  <c r="AE1433" i="16"/>
  <c r="AE1434" i="16"/>
  <c r="AE1435" i="16"/>
  <c r="AE1436" i="16"/>
  <c r="AE1437" i="16"/>
  <c r="AE1438" i="16"/>
  <c r="AE1439" i="16"/>
  <c r="AE1440" i="16"/>
  <c r="AE1441" i="16"/>
  <c r="AE1442" i="16"/>
  <c r="AE1443" i="16"/>
  <c r="AE1444" i="16"/>
  <c r="AE1445" i="16"/>
  <c r="AE1446" i="16"/>
  <c r="AE1447" i="16"/>
  <c r="AE1448" i="16"/>
  <c r="AE1449" i="16"/>
  <c r="AE1450" i="16"/>
  <c r="AE1451" i="16"/>
  <c r="AE1452" i="16"/>
  <c r="AE1453" i="16"/>
  <c r="AE1454" i="16"/>
  <c r="AE1455" i="16"/>
  <c r="AE1456" i="16"/>
  <c r="AE1457" i="16"/>
  <c r="AE1458" i="16"/>
  <c r="AE1459" i="16"/>
  <c r="AE1460" i="16"/>
  <c r="AE1461" i="16"/>
  <c r="AE1462" i="16"/>
  <c r="AE1463" i="16"/>
  <c r="AE1464" i="16"/>
  <c r="AE1465" i="16"/>
  <c r="AE1466" i="16"/>
  <c r="AE1467" i="16"/>
  <c r="AE1468" i="16"/>
  <c r="AE1469" i="16"/>
  <c r="AE1470" i="16"/>
  <c r="AE1471" i="16"/>
  <c r="AE1472" i="16"/>
  <c r="AE1473" i="16"/>
  <c r="AE1474" i="16"/>
  <c r="AE1475" i="16"/>
  <c r="AE1476" i="16"/>
  <c r="AE1477" i="16"/>
  <c r="AE1478" i="16"/>
  <c r="AE1479" i="16"/>
  <c r="AE1480" i="16"/>
  <c r="AE1481" i="16"/>
  <c r="AE1482" i="16"/>
  <c r="AE1483" i="16"/>
  <c r="AE1484" i="16"/>
  <c r="AE1485" i="16"/>
  <c r="AE1486" i="16"/>
  <c r="AE1487" i="16"/>
  <c r="AE1488" i="16"/>
  <c r="AE1489" i="16"/>
  <c r="AE1490" i="16"/>
  <c r="AE1491" i="16"/>
  <c r="AE1492" i="16"/>
  <c r="AE1493" i="16"/>
  <c r="AE1494" i="16"/>
  <c r="AE1495" i="16"/>
  <c r="AE1496" i="16"/>
  <c r="AE1497" i="16"/>
  <c r="AE1498" i="16"/>
  <c r="AE1499" i="16"/>
  <c r="AE1500" i="16"/>
  <c r="AE1501" i="16"/>
  <c r="AE1502" i="16"/>
  <c r="AE1503" i="16"/>
  <c r="AE1504" i="16"/>
  <c r="AE1505" i="16"/>
  <c r="AE1506" i="16"/>
  <c r="AE1507" i="16"/>
  <c r="AE1508" i="16"/>
  <c r="AE1509" i="16"/>
  <c r="AE1510" i="16"/>
  <c r="AE1511" i="16"/>
  <c r="AE1512" i="16"/>
  <c r="AE1513" i="16"/>
  <c r="AE1514" i="16"/>
  <c r="AE1515" i="16"/>
  <c r="AE1516" i="16"/>
  <c r="AE1517" i="16"/>
  <c r="AE1518" i="16"/>
  <c r="AE1519" i="16"/>
  <c r="AE1520" i="16"/>
  <c r="AE1521" i="16"/>
  <c r="AE1522" i="16"/>
  <c r="AE1523" i="16"/>
  <c r="AE1524" i="16"/>
  <c r="AE1525" i="16"/>
  <c r="AE1526" i="16"/>
  <c r="AE1527" i="16"/>
  <c r="AE1528" i="16"/>
  <c r="AE1529" i="16"/>
  <c r="AE1530" i="16"/>
  <c r="AE1531" i="16"/>
  <c r="AE1532" i="16"/>
  <c r="AE1533" i="16"/>
  <c r="AE1534" i="16"/>
  <c r="AE1535" i="16"/>
  <c r="AE1536" i="16"/>
  <c r="AE1537" i="16"/>
  <c r="AE1538" i="16"/>
  <c r="AE1539" i="16"/>
  <c r="AE1540" i="16"/>
  <c r="AE1541" i="16"/>
  <c r="AE1542" i="16"/>
  <c r="AE1543" i="16"/>
  <c r="AE1544" i="16"/>
  <c r="AE1545" i="16"/>
  <c r="AE1546" i="16"/>
  <c r="AE1547" i="16"/>
  <c r="AE1548" i="16"/>
  <c r="AE1549" i="16"/>
  <c r="AE1550" i="16"/>
  <c r="AE1551" i="16"/>
  <c r="AE1552" i="16"/>
  <c r="AE1553" i="16"/>
  <c r="AE1554" i="16"/>
  <c r="AE1555" i="16"/>
  <c r="AE1556" i="16"/>
  <c r="AE1557" i="16"/>
  <c r="AE1558" i="16"/>
  <c r="AE1559" i="16"/>
  <c r="AE1560" i="16"/>
  <c r="AE1561" i="16"/>
  <c r="AE1562" i="16"/>
  <c r="AE1563" i="16"/>
  <c r="AE1564" i="16"/>
  <c r="AE1565" i="16"/>
  <c r="AE1566" i="16"/>
  <c r="AE1567" i="16"/>
  <c r="AE1568" i="16"/>
  <c r="AE1569" i="16"/>
  <c r="AE1570" i="16"/>
  <c r="AE1571" i="16"/>
  <c r="AE1572" i="16"/>
  <c r="AE1573" i="16"/>
  <c r="AE1574" i="16"/>
  <c r="AE1575" i="16"/>
  <c r="AE1576" i="16"/>
  <c r="AE1577" i="16"/>
  <c r="AE1578" i="16"/>
  <c r="AE1579" i="16"/>
  <c r="AE1580" i="16"/>
  <c r="AE1581" i="16"/>
  <c r="AE1582" i="16"/>
  <c r="AE1583" i="16"/>
  <c r="AE1584" i="16"/>
  <c r="AE1585" i="16"/>
  <c r="AE1586" i="16"/>
  <c r="AE1587" i="16"/>
  <c r="AE1588" i="16"/>
  <c r="AE1589" i="16"/>
  <c r="AE1590" i="16"/>
  <c r="AE1591" i="16"/>
  <c r="AE1592" i="16"/>
  <c r="AE1593" i="16"/>
  <c r="AE1594" i="16"/>
  <c r="AE1595" i="16"/>
  <c r="AE1596" i="16"/>
  <c r="AE1597" i="16"/>
  <c r="AE1598" i="16"/>
  <c r="AE1599" i="16"/>
  <c r="AE1600" i="16"/>
  <c r="AE1601" i="16"/>
  <c r="AE1602" i="16"/>
  <c r="AE1603" i="16"/>
  <c r="AE1604" i="16"/>
  <c r="AE1605" i="16"/>
  <c r="AE1606" i="16"/>
  <c r="AE1607" i="16"/>
  <c r="AE1608" i="16"/>
  <c r="AE1609" i="16"/>
  <c r="AE1610" i="16"/>
  <c r="AE1611" i="16"/>
  <c r="AE1612" i="16"/>
  <c r="AE1613" i="16"/>
  <c r="AE1614" i="16"/>
  <c r="AE1615" i="16"/>
  <c r="AE1616" i="16"/>
  <c r="AE1617" i="16"/>
  <c r="AE1618" i="16"/>
  <c r="AE1619" i="16"/>
  <c r="AE1620" i="16"/>
  <c r="AE1621" i="16"/>
  <c r="AE1622" i="16"/>
  <c r="AE1623" i="16"/>
  <c r="AE1624" i="16"/>
  <c r="AE1625" i="16"/>
  <c r="AE1626" i="16"/>
  <c r="AE1627" i="16"/>
  <c r="AE1628" i="16"/>
  <c r="AE1629" i="16"/>
  <c r="AE1630" i="16"/>
  <c r="AE1631" i="16"/>
  <c r="AE1632" i="16"/>
  <c r="AE1633" i="16"/>
  <c r="AE1634" i="16"/>
  <c r="AE1635" i="16"/>
  <c r="AE1636" i="16"/>
  <c r="AE1637" i="16"/>
  <c r="AE1638" i="16"/>
  <c r="AE1639" i="16"/>
  <c r="AE1640" i="16"/>
  <c r="AE1641" i="16"/>
  <c r="AE1642" i="16"/>
  <c r="AE1643" i="16"/>
  <c r="AE1644" i="16"/>
  <c r="AE1645" i="16"/>
  <c r="AE1646" i="16"/>
  <c r="AE1647" i="16"/>
  <c r="AE1648" i="16"/>
  <c r="AE1649" i="16"/>
  <c r="AE1650" i="16"/>
  <c r="AE1651" i="16"/>
  <c r="AE1652" i="16"/>
  <c r="AE1653" i="16"/>
  <c r="AE1654" i="16"/>
  <c r="AE1655" i="16"/>
  <c r="AE1656" i="16"/>
  <c r="AE1657" i="16"/>
  <c r="AE1658" i="16"/>
  <c r="AE1659" i="16"/>
  <c r="AE1660" i="16"/>
  <c r="AE1661" i="16"/>
  <c r="AE1662" i="16"/>
  <c r="AE1663" i="16"/>
  <c r="AE1664" i="16"/>
  <c r="AE1665" i="16"/>
  <c r="AE1666" i="16"/>
  <c r="AE1667" i="16"/>
  <c r="AE1668" i="16"/>
  <c r="AE1669" i="16"/>
  <c r="AE1670" i="16"/>
  <c r="AE1671" i="16"/>
  <c r="AE1672" i="16"/>
  <c r="AE1673" i="16"/>
  <c r="AE1674" i="16"/>
  <c r="AE1675" i="16"/>
  <c r="AE1676" i="16"/>
  <c r="AE1677" i="16"/>
  <c r="AE1678" i="16"/>
  <c r="AE1679" i="16"/>
  <c r="AE1680" i="16"/>
  <c r="AE1681" i="16"/>
  <c r="AE1682" i="16"/>
  <c r="AE1683" i="16"/>
  <c r="AE1684" i="16"/>
  <c r="AE1685" i="16"/>
  <c r="AE1686" i="16"/>
  <c r="AE1687" i="16"/>
  <c r="AE1688" i="16"/>
  <c r="AE1689" i="16"/>
  <c r="AE1690" i="16"/>
  <c r="AE1691" i="16"/>
  <c r="AE1692" i="16"/>
  <c r="AE1693" i="16"/>
  <c r="AE1694" i="16"/>
  <c r="AE1695" i="16"/>
  <c r="AE1696" i="16"/>
  <c r="AE1697" i="16"/>
  <c r="AE1698" i="16"/>
  <c r="AE1699" i="16"/>
  <c r="AE1700" i="16"/>
  <c r="AE1701" i="16"/>
  <c r="AE1702" i="16"/>
  <c r="AE1703" i="16"/>
  <c r="AE1704" i="16"/>
  <c r="AE1705" i="16"/>
  <c r="AE1706" i="16"/>
  <c r="AE1707" i="16"/>
  <c r="AE1708" i="16"/>
  <c r="AE1709" i="16"/>
  <c r="AE1710" i="16"/>
  <c r="AE1711" i="16"/>
  <c r="AE1712" i="16"/>
  <c r="AE1713" i="16"/>
  <c r="AE1714" i="16"/>
  <c r="AE1715" i="16"/>
  <c r="AE1716" i="16"/>
  <c r="AE1717" i="16"/>
  <c r="AE1718" i="16"/>
  <c r="AE1719" i="16"/>
  <c r="AE1720" i="16"/>
  <c r="AE1721" i="16"/>
  <c r="AE1722" i="16"/>
  <c r="AE1723" i="16"/>
  <c r="AE1724" i="16"/>
  <c r="AE1725" i="16"/>
  <c r="AE1726" i="16"/>
  <c r="AE1727" i="16"/>
  <c r="AE1728" i="16"/>
  <c r="AE1729" i="16"/>
  <c r="AE1730" i="16"/>
  <c r="AE1731" i="16"/>
  <c r="AE1732" i="16"/>
  <c r="AE1733" i="16"/>
  <c r="AE1734" i="16"/>
  <c r="AE1735" i="16"/>
  <c r="AE1736" i="16"/>
  <c r="AE1737" i="16"/>
  <c r="AE1738" i="16"/>
  <c r="AE1739" i="16"/>
  <c r="AE1740" i="16"/>
  <c r="AE1741" i="16"/>
  <c r="AE1742" i="16"/>
  <c r="AE1743" i="16"/>
  <c r="AE1744" i="16"/>
  <c r="AE1745" i="16"/>
  <c r="AE1746" i="16"/>
  <c r="AE1747" i="16"/>
  <c r="AE1748" i="16"/>
  <c r="AE1749" i="16"/>
  <c r="AE1750" i="16"/>
  <c r="AE1751" i="16"/>
  <c r="AE1752" i="16"/>
  <c r="AE1753" i="16"/>
  <c r="AE1754" i="16"/>
  <c r="AE1755" i="16"/>
  <c r="AE1756" i="16"/>
  <c r="AE1757" i="16"/>
  <c r="AE1758" i="16"/>
  <c r="AE1759" i="16"/>
  <c r="AE1760" i="16"/>
  <c r="AE1761" i="16"/>
  <c r="AE1762" i="16"/>
  <c r="AE1763" i="16"/>
  <c r="AE1764" i="16"/>
  <c r="AE1765" i="16"/>
  <c r="AE1766" i="16"/>
  <c r="AE1767" i="16"/>
  <c r="AE1768" i="16"/>
  <c r="AE1769" i="16"/>
  <c r="AE1770" i="16"/>
  <c r="AE1771" i="16"/>
  <c r="AE1772" i="16"/>
  <c r="AE1773" i="16"/>
  <c r="AE1774" i="16"/>
  <c r="AE1775" i="16"/>
  <c r="AE1776" i="16"/>
  <c r="AE1777" i="16"/>
  <c r="AE1778" i="16"/>
  <c r="AE1779" i="16"/>
  <c r="AE1780" i="16"/>
  <c r="AE1781" i="16"/>
  <c r="AE1782" i="16"/>
  <c r="AE1783" i="16"/>
  <c r="AE1784" i="16"/>
  <c r="AE1785" i="16"/>
  <c r="AE1786" i="16"/>
  <c r="AE1787" i="16"/>
  <c r="AE1788" i="16"/>
  <c r="AE1789" i="16"/>
  <c r="AE1790" i="16"/>
  <c r="AE1791" i="16"/>
  <c r="AE1792" i="16"/>
  <c r="AE1793" i="16"/>
  <c r="AE1794" i="16"/>
  <c r="AE1795" i="16"/>
  <c r="AE1796" i="16"/>
  <c r="AE1797" i="16"/>
  <c r="AE1798" i="16"/>
  <c r="AE1799" i="16"/>
  <c r="AE1800" i="16"/>
  <c r="AE1801" i="16"/>
  <c r="AE1802" i="16"/>
  <c r="AE1803" i="16"/>
  <c r="AE1804" i="16"/>
  <c r="AE1805" i="16"/>
  <c r="AE1806" i="16"/>
  <c r="AE1807" i="16"/>
  <c r="AE1808" i="16"/>
  <c r="AE1809" i="16"/>
  <c r="AE1810" i="16"/>
  <c r="AE1811" i="16"/>
  <c r="AE1812" i="16"/>
  <c r="AE1813" i="16"/>
  <c r="AE1814" i="16"/>
  <c r="AE1815" i="16"/>
  <c r="AE1816" i="16"/>
  <c r="AE1817" i="16"/>
  <c r="AE1818" i="16"/>
  <c r="AE1819" i="16"/>
  <c r="AE1820" i="16"/>
  <c r="AE1821" i="16"/>
  <c r="AE1822" i="16"/>
  <c r="AE1823" i="16"/>
  <c r="AE1824" i="16"/>
  <c r="AE1825" i="16"/>
  <c r="AE1826" i="16"/>
  <c r="AE1827" i="16"/>
  <c r="AE1828" i="16"/>
  <c r="AE1829" i="16"/>
  <c r="AE1830" i="16"/>
  <c r="AE1831" i="16"/>
  <c r="AE1832" i="16"/>
  <c r="AE1833" i="16"/>
  <c r="AE1834" i="16"/>
  <c r="AE1835" i="16"/>
  <c r="AE1836" i="16"/>
  <c r="AE1837" i="16"/>
  <c r="AE1838" i="16"/>
  <c r="AE1839" i="16"/>
  <c r="AE1840" i="16"/>
  <c r="AE1841" i="16"/>
  <c r="AE1842" i="16"/>
  <c r="AE1843" i="16"/>
  <c r="AE1844" i="16"/>
  <c r="AE1845" i="16"/>
  <c r="AE1846" i="16"/>
  <c r="AE1847" i="16"/>
  <c r="AE1848" i="16"/>
  <c r="AE1849" i="16"/>
  <c r="AE1850" i="16"/>
  <c r="AE1851" i="16"/>
  <c r="AE1852" i="16"/>
  <c r="AE1853" i="16"/>
  <c r="AE1854" i="16"/>
  <c r="AE1855" i="16"/>
  <c r="AE1856" i="16"/>
  <c r="AE1857" i="16"/>
  <c r="AE1858" i="16"/>
  <c r="AE1859" i="16"/>
  <c r="AE1860" i="16"/>
  <c r="AE1861" i="16"/>
  <c r="AE1862" i="16"/>
  <c r="AE1863" i="16"/>
  <c r="AE1864" i="16"/>
  <c r="AE1865" i="16"/>
  <c r="AE1866" i="16"/>
  <c r="AE1867" i="16"/>
  <c r="AE1868" i="16"/>
  <c r="AE1869" i="16"/>
  <c r="AE1870" i="16"/>
  <c r="AE1871" i="16"/>
  <c r="AE1872" i="16"/>
  <c r="AE1873" i="16"/>
  <c r="AE1874" i="16"/>
  <c r="AE1875" i="16"/>
  <c r="AE1876" i="16"/>
  <c r="AE1877" i="16"/>
  <c r="AE1878" i="16"/>
  <c r="AE1879" i="16"/>
  <c r="AE1880" i="16"/>
  <c r="AE1881" i="16"/>
  <c r="AE1882" i="16"/>
  <c r="AE1883" i="16"/>
  <c r="AE1884" i="16"/>
  <c r="AE1885" i="16"/>
  <c r="AE1886" i="16"/>
  <c r="AE1887" i="16"/>
  <c r="AE1888" i="16"/>
  <c r="AE1889" i="16"/>
  <c r="AE1890" i="16"/>
  <c r="AE1891" i="16"/>
  <c r="AE1892" i="16"/>
  <c r="AE1893" i="16"/>
  <c r="AE1894" i="16"/>
  <c r="AE1895" i="16"/>
  <c r="AE1896" i="16"/>
  <c r="AE1897" i="16"/>
  <c r="AE1898" i="16"/>
  <c r="AE1899" i="16"/>
  <c r="AE1900" i="16"/>
  <c r="AE1901" i="16"/>
  <c r="AE1902" i="16"/>
  <c r="AE1903" i="16"/>
  <c r="AE1904" i="16"/>
  <c r="AE1905" i="16"/>
  <c r="AE1906" i="16"/>
  <c r="AE1907" i="16"/>
  <c r="AE1908" i="16"/>
  <c r="AE1909" i="16"/>
  <c r="AE1910" i="16"/>
  <c r="AE1911" i="16"/>
  <c r="AE1912" i="16"/>
  <c r="AE1913" i="16"/>
  <c r="AE1914" i="16"/>
  <c r="AE1915" i="16"/>
  <c r="AE1916" i="16"/>
  <c r="AE1917" i="16"/>
  <c r="AE1918" i="16"/>
  <c r="AE1919" i="16"/>
  <c r="AE1920" i="16"/>
  <c r="AE1921" i="16"/>
  <c r="AE1922" i="16"/>
  <c r="AE1923" i="16"/>
  <c r="AE1924" i="16"/>
  <c r="AE1925" i="16"/>
  <c r="AE1926" i="16"/>
  <c r="AE1927" i="16"/>
  <c r="AE1928" i="16"/>
  <c r="AE1929" i="16"/>
  <c r="AE1930" i="16"/>
  <c r="AE1931" i="16"/>
  <c r="AE1932" i="16"/>
  <c r="AE1933" i="16"/>
  <c r="AE1934" i="16"/>
  <c r="AE1935" i="16"/>
  <c r="AE1936" i="16"/>
  <c r="AE1937" i="16"/>
  <c r="AE1938" i="16"/>
  <c r="AE1939" i="16"/>
  <c r="AE1940" i="16"/>
  <c r="AE1941" i="16"/>
  <c r="AE1942" i="16"/>
  <c r="AE1943" i="16"/>
  <c r="AE1944" i="16"/>
  <c r="AE1945" i="16"/>
  <c r="AE1946" i="16"/>
  <c r="AE1947" i="16"/>
  <c r="AE1948" i="16"/>
  <c r="AE1949" i="16"/>
  <c r="AE1950" i="16"/>
  <c r="AE1951" i="16"/>
  <c r="AE1952" i="16"/>
  <c r="AE1953" i="16"/>
  <c r="AE1954" i="16"/>
  <c r="AE1955" i="16"/>
  <c r="AE1956" i="16"/>
  <c r="AE1957" i="16"/>
  <c r="AE1958" i="16"/>
  <c r="AE1959" i="16"/>
  <c r="AE1960" i="16"/>
  <c r="AE1961" i="16"/>
  <c r="AE1962" i="16"/>
  <c r="AE1963" i="16"/>
  <c r="AE1964" i="16"/>
  <c r="AE1965" i="16"/>
  <c r="AE1966" i="16"/>
  <c r="AE1967" i="16"/>
  <c r="AE1968" i="16"/>
  <c r="AE1969" i="16"/>
  <c r="AE1970" i="16"/>
  <c r="AE1971" i="16"/>
  <c r="AE1972" i="16"/>
  <c r="AE1973" i="16"/>
  <c r="AE1974" i="16"/>
  <c r="AE1975" i="16"/>
  <c r="AE1976" i="16"/>
  <c r="AE1977" i="16"/>
  <c r="AE1978" i="16"/>
  <c r="AE1979" i="16"/>
  <c r="AE1980" i="16"/>
  <c r="AE1981" i="16"/>
  <c r="AE1982" i="16"/>
  <c r="AE1983" i="16"/>
  <c r="AE1984" i="16"/>
  <c r="AE1985" i="16"/>
  <c r="AE1986" i="16"/>
  <c r="AE1987" i="16"/>
  <c r="AE1988" i="16"/>
  <c r="AE1989" i="16"/>
  <c r="AE1990" i="16"/>
  <c r="AE1991" i="16"/>
  <c r="AE1992" i="16"/>
  <c r="AE1993" i="16"/>
  <c r="AE1994" i="16"/>
  <c r="AE1995" i="16"/>
  <c r="AE1996" i="16"/>
  <c r="AE1997" i="16"/>
  <c r="AE1998" i="16"/>
  <c r="AE1999" i="16"/>
  <c r="AE2000" i="16"/>
  <c r="AE2001" i="16"/>
  <c r="AE2002" i="16"/>
  <c r="AE2003" i="16"/>
  <c r="AE2004" i="16"/>
  <c r="AE2005" i="16"/>
  <c r="AE2006" i="16"/>
  <c r="AE2007" i="16"/>
  <c r="AE2008" i="16"/>
  <c r="AE2009" i="16"/>
  <c r="AE2010" i="16"/>
  <c r="AE2011" i="16"/>
  <c r="AE2012" i="16"/>
  <c r="AE2013" i="16"/>
  <c r="AE2014" i="16"/>
  <c r="AE2015" i="16"/>
  <c r="AE2016" i="16"/>
  <c r="AE2017" i="16"/>
  <c r="AE2018" i="16"/>
  <c r="AE2019" i="16"/>
  <c r="AE2020" i="16"/>
  <c r="AE2021" i="16"/>
  <c r="AE2022" i="16"/>
  <c r="AE2023" i="16"/>
  <c r="AE2024" i="16"/>
  <c r="AE2025" i="16"/>
  <c r="AE2026" i="16"/>
  <c r="AE2027" i="16"/>
  <c r="AE2028" i="16"/>
  <c r="AE2029" i="16"/>
  <c r="AE2030" i="16"/>
  <c r="AE2031" i="16"/>
  <c r="AE2032" i="16"/>
  <c r="AE2033" i="16"/>
  <c r="AE2034" i="16"/>
  <c r="AE2035" i="16"/>
  <c r="AE2036" i="16"/>
  <c r="AE2037" i="16"/>
  <c r="AE2038" i="16"/>
  <c r="AE2039" i="16"/>
  <c r="AE2040" i="16"/>
  <c r="AE2041" i="16"/>
  <c r="AE2042" i="16"/>
  <c r="AE2043" i="16"/>
  <c r="AE2044" i="16"/>
  <c r="AE2045" i="16"/>
  <c r="AE2046" i="16"/>
  <c r="AE2047" i="16"/>
  <c r="AE2048" i="16"/>
  <c r="AE2049" i="16"/>
  <c r="AE2050" i="16"/>
  <c r="AE2051" i="16"/>
  <c r="AE2052" i="16"/>
  <c r="AE2053" i="16"/>
  <c r="AE2054" i="16"/>
  <c r="AE2055" i="16"/>
  <c r="AE2056" i="16"/>
  <c r="AE2057" i="16"/>
  <c r="AE2058" i="16"/>
  <c r="AE2059" i="16"/>
  <c r="AE2060" i="16"/>
  <c r="AE2061" i="16"/>
  <c r="AE2062" i="16"/>
  <c r="AE2063" i="16"/>
  <c r="AE2064" i="16"/>
  <c r="AE2065" i="16"/>
  <c r="AE2066" i="16"/>
  <c r="AE2067" i="16"/>
  <c r="AE2068" i="16"/>
  <c r="AE2069" i="16"/>
  <c r="AE2070" i="16"/>
  <c r="AE2071" i="16"/>
  <c r="AE2072" i="16"/>
  <c r="AE2073" i="16"/>
  <c r="AE2074" i="16"/>
  <c r="AE2075" i="16"/>
  <c r="AE2076" i="16"/>
  <c r="AE2077" i="16"/>
  <c r="AE2078" i="16"/>
  <c r="AE2079" i="16"/>
  <c r="AE2080" i="16"/>
  <c r="AE2081" i="16"/>
  <c r="AE2082" i="16"/>
  <c r="AE2083" i="16"/>
  <c r="AE2084" i="16"/>
  <c r="AE2085" i="16"/>
  <c r="AE2086" i="16"/>
  <c r="AE2087" i="16"/>
  <c r="AE2088" i="16"/>
  <c r="AE2089" i="16"/>
  <c r="AE2090" i="16"/>
  <c r="AE2091" i="16"/>
  <c r="AE2092" i="16"/>
  <c r="AE2093" i="16"/>
  <c r="AE2094" i="16"/>
  <c r="AE2095" i="16"/>
  <c r="AE2096" i="16"/>
  <c r="AE2097" i="16"/>
  <c r="AE2098" i="16"/>
  <c r="AE2099" i="16"/>
  <c r="AE2100" i="16"/>
  <c r="AE2101" i="16"/>
  <c r="AE2102" i="16"/>
  <c r="AE2103" i="16"/>
  <c r="AE2104" i="16"/>
  <c r="AE2105" i="16"/>
  <c r="AE2106" i="16"/>
  <c r="AE2107" i="16"/>
  <c r="AE2108" i="16"/>
  <c r="AE2109" i="16"/>
  <c r="AE2110" i="16"/>
  <c r="AE2111" i="16"/>
  <c r="AE2112" i="16"/>
  <c r="AE2113" i="16"/>
  <c r="AE2114" i="16"/>
  <c r="AE2115" i="16"/>
  <c r="AE2116" i="16"/>
  <c r="AE2117" i="16"/>
  <c r="AE2118" i="16"/>
  <c r="AE2119" i="16"/>
  <c r="AE2120" i="16"/>
  <c r="AE2121" i="16"/>
  <c r="AE2122" i="16"/>
  <c r="AE2123" i="16"/>
  <c r="AE2124" i="16"/>
  <c r="AE2125" i="16"/>
  <c r="AE2126" i="16"/>
  <c r="AE2127" i="16"/>
  <c r="AE2128" i="16"/>
  <c r="AE2129" i="16"/>
  <c r="AE2130" i="16"/>
  <c r="AE2131" i="16"/>
  <c r="AE2132" i="16"/>
  <c r="AE2133" i="16"/>
  <c r="AE2134" i="16"/>
  <c r="AE2135" i="16"/>
  <c r="AE2136" i="16"/>
  <c r="AE2137" i="16"/>
  <c r="AE2138" i="16"/>
  <c r="AE2139" i="16"/>
  <c r="AE2140" i="16"/>
  <c r="AE2141" i="16"/>
  <c r="AE2142" i="16"/>
  <c r="AE2143" i="16"/>
  <c r="AE2144" i="16"/>
  <c r="AE2145" i="16"/>
  <c r="AE2146" i="16"/>
  <c r="AE2147" i="16"/>
  <c r="AE2148" i="16"/>
  <c r="AE2149" i="16"/>
  <c r="AE2150" i="16"/>
  <c r="AE2151" i="16"/>
  <c r="AE2152" i="16"/>
  <c r="AE2153" i="16"/>
  <c r="AE2154" i="16"/>
  <c r="AE2155" i="16"/>
  <c r="AE2156" i="16"/>
  <c r="AE2157" i="16"/>
  <c r="AE2158" i="16"/>
  <c r="AE2159" i="16"/>
  <c r="AE2160" i="16"/>
  <c r="AE2161" i="16"/>
  <c r="AE2162" i="16"/>
  <c r="AE2163" i="16"/>
  <c r="AE2164" i="16"/>
  <c r="AE2165" i="16"/>
  <c r="AE2166" i="16"/>
  <c r="AE2167" i="16"/>
  <c r="AE2168" i="16"/>
  <c r="AE2169" i="16"/>
  <c r="AE2170" i="16"/>
  <c r="AE2171" i="16"/>
  <c r="AE2172" i="16"/>
  <c r="AE2173" i="16"/>
  <c r="AE2174" i="16"/>
  <c r="AE2175" i="16"/>
  <c r="AE2176" i="16"/>
  <c r="AE2177" i="16"/>
  <c r="AE2178" i="16"/>
  <c r="AE2179" i="16"/>
  <c r="AE2180" i="16"/>
  <c r="AE2181" i="16"/>
  <c r="AE2182" i="16"/>
  <c r="AE2183" i="16"/>
  <c r="AE2184" i="16"/>
  <c r="AE2185" i="16"/>
  <c r="AE2186" i="16"/>
  <c r="AE2187" i="16"/>
  <c r="AE2188" i="16"/>
  <c r="AE2189" i="16"/>
  <c r="AE2190" i="16"/>
  <c r="AE2191" i="16"/>
  <c r="AE2192" i="16"/>
  <c r="AE2193" i="16"/>
  <c r="AE2194" i="16"/>
  <c r="AE2195" i="16"/>
  <c r="AE2196" i="16"/>
  <c r="AE2197" i="16"/>
  <c r="AE2198" i="16"/>
  <c r="AE2199" i="16"/>
  <c r="AE2200" i="16"/>
  <c r="AE2201" i="16"/>
  <c r="AE2202" i="16"/>
  <c r="AE2203" i="16"/>
  <c r="AE2204" i="16"/>
  <c r="AE2205" i="16"/>
  <c r="AE2206" i="16"/>
  <c r="AE2207" i="16"/>
  <c r="AE2208" i="16"/>
  <c r="AE2209" i="16"/>
  <c r="AE2210" i="16"/>
  <c r="AE2211" i="16"/>
  <c r="AE2212" i="16"/>
  <c r="AE2213" i="16"/>
  <c r="AE2214" i="16"/>
  <c r="AE2215" i="16"/>
  <c r="AE2216" i="16"/>
  <c r="AE2217" i="16"/>
  <c r="AE2218" i="16"/>
  <c r="AE2219" i="16"/>
  <c r="AE2220" i="16"/>
  <c r="AE2221" i="16"/>
  <c r="AE2222" i="16"/>
  <c r="AE2223" i="16"/>
  <c r="AE2224" i="16"/>
  <c r="AE2225" i="16"/>
  <c r="AE2226" i="16"/>
  <c r="AE2227" i="16"/>
  <c r="AB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20" i="16"/>
  <c r="AB21" i="16"/>
  <c r="AB23" i="16"/>
  <c r="AB24" i="16"/>
  <c r="AB25" i="16"/>
  <c r="AB26" i="16"/>
  <c r="AB27" i="16"/>
  <c r="AB28" i="16"/>
  <c r="AB30" i="16"/>
  <c r="AB31" i="16"/>
  <c r="AB32" i="16"/>
  <c r="AB34" i="16"/>
  <c r="AB35" i="16"/>
  <c r="AB36" i="16"/>
  <c r="AB40" i="16"/>
  <c r="AB41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3" i="16"/>
  <c r="AB84" i="16"/>
  <c r="AB85" i="16"/>
  <c r="AB87" i="16"/>
  <c r="AB88" i="16"/>
  <c r="AB89" i="16"/>
  <c r="AB90" i="16"/>
  <c r="AB92" i="16"/>
  <c r="AB93" i="16"/>
  <c r="AB94" i="16"/>
  <c r="AB95" i="16"/>
  <c r="AB96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4" i="16"/>
  <c r="AB116" i="16"/>
  <c r="AB117" i="16"/>
  <c r="AB118" i="16"/>
  <c r="AB120" i="16"/>
  <c r="AB122" i="16"/>
  <c r="AB124" i="16"/>
  <c r="AB125" i="16"/>
  <c r="AB126" i="16"/>
  <c r="AB127" i="16"/>
  <c r="AB128" i="16"/>
  <c r="AB129" i="16"/>
  <c r="AB130" i="16"/>
  <c r="AB179" i="16"/>
  <c r="AB180" i="16"/>
  <c r="AB181" i="16"/>
  <c r="AB182" i="16"/>
  <c r="AB183" i="16"/>
  <c r="AB184" i="16"/>
  <c r="AB185" i="16"/>
  <c r="AB186" i="16"/>
  <c r="AB187" i="16"/>
  <c r="AB188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B215" i="16"/>
  <c r="AB216" i="16"/>
  <c r="AB217" i="16"/>
  <c r="AB218" i="16"/>
  <c r="AB219" i="16"/>
  <c r="AB220" i="16"/>
  <c r="AB221" i="16"/>
  <c r="AB222" i="16"/>
  <c r="AB223" i="16"/>
  <c r="AB224" i="16"/>
  <c r="AB225" i="16"/>
  <c r="AB226" i="16"/>
  <c r="AB227" i="16"/>
  <c r="AB228" i="16"/>
  <c r="AB229" i="16"/>
  <c r="AB230" i="16"/>
  <c r="AB231" i="16"/>
  <c r="AB232" i="16"/>
  <c r="AB233" i="16"/>
  <c r="AB234" i="16"/>
  <c r="AB235" i="16"/>
  <c r="AB236" i="16"/>
  <c r="AB237" i="16"/>
  <c r="AB238" i="16"/>
  <c r="AB239" i="16"/>
  <c r="AB240" i="16"/>
  <c r="AB241" i="16"/>
  <c r="AB242" i="16"/>
  <c r="AB243" i="16"/>
  <c r="AB244" i="16"/>
  <c r="AB245" i="16"/>
  <c r="AB246" i="16"/>
  <c r="AB247" i="16"/>
  <c r="AB248" i="16"/>
  <c r="AB249" i="16"/>
  <c r="AB250" i="16"/>
  <c r="AB251" i="16"/>
  <c r="AB252" i="16"/>
  <c r="AB253" i="16"/>
  <c r="AB254" i="16"/>
  <c r="AB255" i="16"/>
  <c r="AB256" i="16"/>
  <c r="AB257" i="16"/>
  <c r="AB258" i="16"/>
  <c r="AB259" i="16"/>
  <c r="AB260" i="16"/>
  <c r="AB261" i="16"/>
  <c r="AB262" i="16"/>
  <c r="AB263" i="16"/>
  <c r="AB264" i="16"/>
  <c r="AB265" i="16"/>
  <c r="AB266" i="16"/>
  <c r="AB267" i="16"/>
  <c r="AB268" i="16"/>
  <c r="AB269" i="16"/>
  <c r="AB270" i="16"/>
  <c r="AB271" i="16"/>
  <c r="AB272" i="16"/>
  <c r="AB273" i="16"/>
  <c r="AB275" i="16"/>
  <c r="AB276" i="16"/>
  <c r="AB277" i="16"/>
  <c r="AB278" i="16"/>
  <c r="AB279" i="16"/>
  <c r="AB280" i="16"/>
  <c r="AB281" i="16"/>
  <c r="AB282" i="16"/>
  <c r="AB283" i="16"/>
  <c r="AB284" i="16"/>
  <c r="AB285" i="16"/>
  <c r="AB286" i="16"/>
  <c r="AB287" i="16"/>
  <c r="AB288" i="16"/>
  <c r="AB289" i="16"/>
  <c r="AB290" i="16"/>
  <c r="AB291" i="16"/>
  <c r="AB292" i="16"/>
  <c r="AB293" i="16"/>
  <c r="AB294" i="16"/>
  <c r="AB295" i="16"/>
  <c r="AB296" i="16"/>
  <c r="AB297" i="16"/>
  <c r="AB298" i="16"/>
  <c r="AB299" i="16"/>
  <c r="AB300" i="16"/>
  <c r="AB301" i="16"/>
  <c r="AB302" i="16"/>
  <c r="AB303" i="16"/>
  <c r="AB304" i="16"/>
  <c r="AB305" i="16"/>
  <c r="AB306" i="16"/>
  <c r="AB307" i="16"/>
  <c r="AB308" i="16"/>
  <c r="AB309" i="16"/>
  <c r="AB310" i="16"/>
  <c r="AB311" i="16"/>
  <c r="AB312" i="16"/>
  <c r="AB313" i="16"/>
  <c r="AB314" i="16"/>
  <c r="AB315" i="16"/>
  <c r="AB316" i="16"/>
  <c r="AB317" i="16"/>
  <c r="AB318" i="16"/>
  <c r="AB319" i="16"/>
  <c r="AB320" i="16"/>
  <c r="AB321" i="16"/>
  <c r="AB322" i="16"/>
  <c r="AB323" i="16"/>
  <c r="AB324" i="16"/>
  <c r="AB325" i="16"/>
  <c r="AB326" i="16"/>
  <c r="AB327" i="16"/>
  <c r="AB328" i="16"/>
  <c r="AB329" i="16"/>
  <c r="AB330" i="16"/>
  <c r="AB331" i="16"/>
  <c r="AB332" i="16"/>
  <c r="AB333" i="16"/>
  <c r="AB334" i="16"/>
  <c r="AB335" i="16"/>
  <c r="AB336" i="16"/>
  <c r="AB337" i="16"/>
  <c r="AB338" i="16"/>
  <c r="AB339" i="16"/>
  <c r="AB340" i="16"/>
  <c r="AB341" i="16"/>
  <c r="AB342" i="16"/>
  <c r="AB343" i="16"/>
  <c r="AB344" i="16"/>
  <c r="AB345" i="16"/>
  <c r="AB346" i="16"/>
  <c r="AB348" i="16"/>
  <c r="AB349" i="16"/>
  <c r="AB350" i="16"/>
  <c r="AB351" i="16"/>
  <c r="AB352" i="16"/>
  <c r="AB353" i="16"/>
  <c r="AB354" i="16"/>
  <c r="AB355" i="16"/>
  <c r="AB357" i="16"/>
  <c r="AB358" i="16"/>
  <c r="AB359" i="16"/>
  <c r="AB360" i="16"/>
  <c r="AB361" i="16"/>
  <c r="AB362" i="16"/>
  <c r="AB363" i="16"/>
  <c r="AB364" i="16"/>
  <c r="AB365" i="16"/>
  <c r="AB366" i="16"/>
  <c r="AB369" i="16"/>
  <c r="AB370" i="16"/>
  <c r="AB371" i="16"/>
  <c r="AB372" i="16"/>
  <c r="AB373" i="16"/>
  <c r="AB374" i="16"/>
  <c r="AB375" i="16"/>
  <c r="AB376" i="16"/>
  <c r="AB377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AB400" i="16"/>
  <c r="AB401" i="16"/>
  <c r="AB402" i="16"/>
  <c r="AB403" i="16"/>
  <c r="AB404" i="16"/>
  <c r="AB405" i="16"/>
  <c r="AB406" i="16"/>
  <c r="AB407" i="16"/>
  <c r="AB408" i="16"/>
  <c r="AB409" i="16"/>
  <c r="AB410" i="16"/>
  <c r="AB411" i="16"/>
  <c r="AB412" i="16"/>
  <c r="AB413" i="16"/>
  <c r="AB414" i="16"/>
  <c r="AB415" i="16"/>
  <c r="AB416" i="16"/>
  <c r="AB417" i="16"/>
  <c r="AB418" i="16"/>
  <c r="AB419" i="16"/>
  <c r="AB420" i="16"/>
  <c r="AB421" i="16"/>
  <c r="AB422" i="16"/>
  <c r="AB423" i="16"/>
  <c r="AB424" i="16"/>
  <c r="AB425" i="16"/>
  <c r="AB426" i="16"/>
  <c r="AB427" i="16"/>
  <c r="AB428" i="16"/>
  <c r="AB430" i="16"/>
  <c r="AB431" i="16"/>
  <c r="AB440" i="16"/>
  <c r="AB442" i="16"/>
  <c r="AB443" i="16"/>
  <c r="AB444" i="16"/>
  <c r="AB445" i="16"/>
  <c r="AB446" i="16"/>
  <c r="AB447" i="16"/>
  <c r="AB448" i="16"/>
  <c r="AB449" i="16"/>
  <c r="AB450" i="16"/>
  <c r="AB451" i="16"/>
  <c r="AB453" i="16"/>
  <c r="AB454" i="16"/>
  <c r="AB455" i="16"/>
  <c r="AB456" i="16"/>
  <c r="AB457" i="16"/>
  <c r="AB458" i="16"/>
  <c r="AB459" i="16"/>
  <c r="AB460" i="16"/>
  <c r="AB461" i="16"/>
  <c r="AB462" i="16"/>
  <c r="AB463" i="16"/>
  <c r="AB464" i="16"/>
  <c r="AB465" i="16"/>
  <c r="AB466" i="16"/>
  <c r="AB467" i="16"/>
  <c r="AB468" i="16"/>
  <c r="AB469" i="16"/>
  <c r="AB470" i="16"/>
  <c r="AB471" i="16"/>
  <c r="AB472" i="16"/>
  <c r="AB473" i="16"/>
  <c r="AB474" i="16"/>
  <c r="AB475" i="16"/>
  <c r="AB476" i="16"/>
  <c r="AB477" i="16"/>
  <c r="AB478" i="16"/>
  <c r="AB479" i="16"/>
  <c r="AB480" i="16"/>
  <c r="AB481" i="16"/>
  <c r="AB482" i="16"/>
  <c r="AB483" i="16"/>
  <c r="AB484" i="16"/>
  <c r="AB485" i="16"/>
  <c r="AB486" i="16"/>
  <c r="AB489" i="16"/>
  <c r="AB487" i="16"/>
  <c r="AB490" i="16"/>
  <c r="AB488" i="16"/>
  <c r="AB491" i="16"/>
  <c r="AB492" i="16"/>
  <c r="AB494" i="16"/>
  <c r="AB493" i="16"/>
  <c r="AB495" i="16"/>
  <c r="AB496" i="16"/>
  <c r="AB497" i="16"/>
  <c r="AB498" i="16"/>
  <c r="AB499" i="16"/>
  <c r="AB500" i="16"/>
  <c r="AB502" i="16"/>
  <c r="AB501" i="16"/>
  <c r="AB503" i="16"/>
  <c r="AB504" i="16"/>
  <c r="AB506" i="16"/>
  <c r="AB505" i="16"/>
  <c r="AB507" i="16"/>
  <c r="AB509" i="16"/>
  <c r="AB508" i="16"/>
  <c r="AB510" i="16"/>
  <c r="AB511" i="16"/>
  <c r="AB512" i="16"/>
  <c r="AB514" i="16"/>
  <c r="AB513" i="16"/>
  <c r="AB535" i="16"/>
  <c r="AB536" i="16"/>
  <c r="AB537" i="16"/>
  <c r="AB538" i="16"/>
  <c r="AB539" i="16"/>
  <c r="AB540" i="16"/>
  <c r="AB541" i="16"/>
  <c r="AB542" i="16"/>
  <c r="AB543" i="16"/>
  <c r="AB544" i="16"/>
  <c r="AB545" i="16"/>
  <c r="AB546" i="16"/>
  <c r="AB547" i="16"/>
  <c r="AB548" i="16"/>
  <c r="AB549" i="16"/>
  <c r="AB550" i="16"/>
  <c r="AB551" i="16"/>
  <c r="AB552" i="16"/>
  <c r="AB553" i="16"/>
  <c r="AB554" i="16"/>
  <c r="AB555" i="16"/>
  <c r="AB556" i="16"/>
  <c r="AB557" i="16"/>
  <c r="AB558" i="16"/>
  <c r="AB559" i="16"/>
  <c r="AB560" i="16"/>
  <c r="AB561" i="16"/>
  <c r="AB562" i="16"/>
  <c r="AB563" i="16"/>
  <c r="AB564" i="16"/>
  <c r="AB565" i="16"/>
  <c r="AB566" i="16"/>
  <c r="AB567" i="16"/>
  <c r="AB568" i="16"/>
  <c r="AB569" i="16"/>
  <c r="AB570" i="16"/>
  <c r="AB571" i="16"/>
  <c r="AB572" i="16"/>
  <c r="AB573" i="16"/>
  <c r="AB574" i="16"/>
  <c r="AB575" i="16"/>
  <c r="AB576" i="16"/>
  <c r="AB577" i="16"/>
  <c r="AB578" i="16"/>
  <c r="AB580" i="16"/>
  <c r="AB581" i="16"/>
  <c r="AB582" i="16"/>
  <c r="AB583" i="16"/>
  <c r="AB584" i="16"/>
  <c r="AB585" i="16"/>
  <c r="AB586" i="16"/>
  <c r="AB587" i="16"/>
  <c r="AB588" i="16"/>
  <c r="AB589" i="16"/>
  <c r="AB590" i="16"/>
  <c r="AB591" i="16"/>
  <c r="AB592" i="16"/>
  <c r="AB593" i="16"/>
  <c r="AB594" i="16"/>
  <c r="AB595" i="16"/>
  <c r="AB596" i="16"/>
  <c r="AB597" i="16"/>
  <c r="AB598" i="16"/>
  <c r="AB599" i="16"/>
  <c r="AB600" i="16"/>
  <c r="AB601" i="16"/>
  <c r="AB602" i="16"/>
  <c r="AB603" i="16"/>
  <c r="AB604" i="16"/>
  <c r="AB605" i="16"/>
  <c r="AB606" i="16"/>
  <c r="AB607" i="16"/>
  <c r="AB608" i="16"/>
  <c r="AB610" i="16"/>
  <c r="AB611" i="16"/>
  <c r="AB612" i="16"/>
  <c r="AB613" i="16"/>
  <c r="AB614" i="16"/>
  <c r="AB615" i="16"/>
  <c r="AB616" i="16"/>
  <c r="AB617" i="16"/>
  <c r="AB618" i="16"/>
  <c r="AB619" i="16"/>
  <c r="AB620" i="16"/>
  <c r="AB621" i="16"/>
  <c r="AB622" i="16"/>
  <c r="AB623" i="16"/>
  <c r="AB624" i="16"/>
  <c r="AB625" i="16"/>
  <c r="AB626" i="16"/>
  <c r="AB627" i="16"/>
  <c r="AB628" i="16"/>
  <c r="AB629" i="16"/>
  <c r="AB630" i="16"/>
  <c r="AB632" i="16"/>
  <c r="AB633" i="16"/>
  <c r="AB644" i="16"/>
  <c r="AB646" i="16"/>
  <c r="AB647" i="16"/>
  <c r="AB648" i="16"/>
  <c r="AB649" i="16"/>
  <c r="AB650" i="16"/>
  <c r="AB651" i="16"/>
  <c r="AB652" i="16"/>
  <c r="AB653" i="16"/>
  <c r="AB655" i="16"/>
  <c r="AB656" i="16"/>
  <c r="AB657" i="16"/>
  <c r="AB658" i="16"/>
  <c r="AB659" i="16"/>
  <c r="AB660" i="16"/>
  <c r="AB661" i="16"/>
  <c r="AB662" i="16"/>
  <c r="AB663" i="16"/>
  <c r="AB664" i="16"/>
  <c r="AB665" i="16"/>
  <c r="AB666" i="16"/>
  <c r="AB667" i="16"/>
  <c r="AB668" i="16"/>
  <c r="AB669" i="16"/>
  <c r="AB670" i="16"/>
  <c r="AB671" i="16"/>
  <c r="AB672" i="16"/>
  <c r="AB673" i="16"/>
  <c r="AB674" i="16"/>
  <c r="AB675" i="16"/>
  <c r="AB676" i="16"/>
  <c r="AB677" i="16"/>
  <c r="AB678" i="16"/>
  <c r="AB679" i="16"/>
  <c r="AB680" i="16"/>
  <c r="AB681" i="16"/>
  <c r="AB682" i="16"/>
  <c r="AB683" i="16"/>
  <c r="AB684" i="16"/>
  <c r="AB685" i="16"/>
  <c r="AB694" i="16"/>
  <c r="AB695" i="16"/>
  <c r="AB696" i="16"/>
  <c r="AB697" i="16"/>
  <c r="AB698" i="16"/>
  <c r="AB699" i="16"/>
  <c r="AB700" i="16"/>
  <c r="AB701" i="16"/>
  <c r="AB702" i="16"/>
  <c r="AB703" i="16"/>
  <c r="AB704" i="16"/>
  <c r="AB705" i="16"/>
  <c r="AB706" i="16"/>
  <c r="AB707" i="16"/>
  <c r="AB708" i="16"/>
  <c r="AB709" i="16"/>
  <c r="AB710" i="16"/>
  <c r="AB711" i="16"/>
  <c r="AB712" i="16"/>
  <c r="AB713" i="16"/>
  <c r="AB718" i="16"/>
  <c r="AB719" i="16"/>
  <c r="AB720" i="16"/>
  <c r="AB721" i="16"/>
  <c r="AB722" i="16"/>
  <c r="AB723" i="16"/>
  <c r="AB724" i="16"/>
  <c r="AB725" i="16"/>
  <c r="AB726" i="16"/>
  <c r="AB727" i="16"/>
  <c r="AB728" i="16"/>
  <c r="AB729" i="16"/>
  <c r="AB730" i="16"/>
  <c r="AB731" i="16"/>
  <c r="AB732" i="16"/>
  <c r="AB733" i="16"/>
  <c r="AB734" i="16"/>
  <c r="AB735" i="16"/>
  <c r="AB736" i="16"/>
  <c r="AB737" i="16"/>
  <c r="AB738" i="16"/>
  <c r="AB744" i="16"/>
  <c r="AB745" i="16"/>
  <c r="AB746" i="16"/>
  <c r="AB747" i="16"/>
  <c r="AB748" i="16"/>
  <c r="AB749" i="16"/>
  <c r="AB750" i="16"/>
  <c r="AB751" i="16"/>
  <c r="AB752" i="16"/>
  <c r="AB753" i="16"/>
  <c r="AB754" i="16"/>
  <c r="AB755" i="16"/>
  <c r="AB756" i="16"/>
  <c r="AB757" i="16"/>
  <c r="AB758" i="16"/>
  <c r="AB760" i="16"/>
  <c r="AB761" i="16"/>
  <c r="AB762" i="16"/>
  <c r="AB763" i="16"/>
  <c r="AB764" i="16"/>
  <c r="AB765" i="16"/>
  <c r="AB766" i="16"/>
  <c r="AB767" i="16"/>
  <c r="AB768" i="16"/>
  <c r="AB769" i="16"/>
  <c r="AB770" i="16"/>
  <c r="AB771" i="16"/>
  <c r="AB772" i="16"/>
  <c r="AB773" i="16"/>
  <c r="AB774" i="16"/>
  <c r="AB775" i="16"/>
  <c r="AB776" i="16"/>
  <c r="AB777" i="16"/>
  <c r="AB778" i="16"/>
  <c r="AB780" i="16"/>
  <c r="AB781" i="16"/>
  <c r="AB782" i="16"/>
  <c r="AB783" i="16"/>
  <c r="AB784" i="16"/>
  <c r="AB785" i="16"/>
  <c r="AB786" i="16"/>
  <c r="AB787" i="16"/>
  <c r="AB788" i="16"/>
  <c r="AB789" i="16"/>
  <c r="AB790" i="16"/>
  <c r="AB791" i="16"/>
  <c r="AB792" i="16"/>
  <c r="AB793" i="16"/>
  <c r="AB794" i="16"/>
  <c r="AB795" i="16"/>
  <c r="AB796" i="16"/>
  <c r="AB797" i="16"/>
  <c r="AB798" i="16"/>
  <c r="AB799" i="16"/>
  <c r="AB800" i="16"/>
  <c r="AB801" i="16"/>
  <c r="AB802" i="16"/>
  <c r="AB803" i="16"/>
  <c r="AB804" i="16"/>
  <c r="AB805" i="16"/>
  <c r="AB806" i="16"/>
  <c r="AB807" i="16"/>
  <c r="AB808" i="16"/>
  <c r="AB809" i="16"/>
  <c r="AB810" i="16"/>
  <c r="AB811" i="16"/>
  <c r="AB812" i="16"/>
  <c r="AB813" i="16"/>
  <c r="AB814" i="16"/>
  <c r="AB815" i="16"/>
  <c r="AB816" i="16"/>
  <c r="AB817" i="16"/>
  <c r="AB818" i="16"/>
  <c r="AB819" i="16"/>
  <c r="AB820" i="16"/>
  <c r="AB821" i="16"/>
  <c r="AB822" i="16"/>
  <c r="AB823" i="16"/>
  <c r="AB824" i="16"/>
  <c r="AB825" i="16"/>
  <c r="AB826" i="16"/>
  <c r="AB827" i="16"/>
  <c r="AB828" i="16"/>
  <c r="AB830" i="16"/>
  <c r="AB831" i="16"/>
  <c r="AB832" i="16"/>
  <c r="AB833" i="16"/>
  <c r="AB834" i="16"/>
  <c r="AB835" i="16"/>
  <c r="AB837" i="16"/>
  <c r="AB838" i="16"/>
  <c r="AB839" i="16"/>
  <c r="AB840" i="16"/>
  <c r="AB843" i="16"/>
  <c r="AB844" i="16"/>
  <c r="AB845" i="16"/>
  <c r="AB846" i="16"/>
  <c r="AB847" i="16"/>
  <c r="AB848" i="16"/>
  <c r="AB849" i="16"/>
  <c r="AB850" i="16"/>
  <c r="AB851" i="16"/>
  <c r="AB852" i="16"/>
  <c r="AB853" i="16"/>
  <c r="AB854" i="16"/>
  <c r="AB855" i="16"/>
  <c r="AB856" i="16"/>
  <c r="AB857" i="16"/>
  <c r="AB858" i="16"/>
  <c r="AB859" i="16"/>
  <c r="AB860" i="16"/>
  <c r="AB861" i="16"/>
  <c r="AB862" i="16"/>
  <c r="AB868" i="16"/>
  <c r="AB869" i="16"/>
  <c r="AB870" i="16"/>
  <c r="AB871" i="16"/>
  <c r="AB872" i="16"/>
  <c r="AB873" i="16"/>
  <c r="AB867" i="16"/>
  <c r="AB866" i="16"/>
  <c r="AB135" i="16"/>
  <c r="AB134" i="16"/>
  <c r="AB133" i="16"/>
  <c r="AB132" i="16"/>
  <c r="AB136" i="16"/>
  <c r="AB137" i="16"/>
  <c r="AB131" i="16"/>
  <c r="AB138" i="16"/>
  <c r="AB190" i="16"/>
  <c r="AB189" i="16"/>
  <c r="AB193" i="16"/>
  <c r="AB429" i="16"/>
  <c r="AB437" i="16"/>
  <c r="AB434" i="16"/>
  <c r="AB432" i="16"/>
  <c r="AB438" i="16"/>
  <c r="AB439" i="16"/>
  <c r="AB435" i="16"/>
  <c r="AB436" i="16"/>
  <c r="AB433" i="16"/>
  <c r="AB441" i="16"/>
  <c r="AB517" i="16"/>
  <c r="AB524" i="16"/>
  <c r="AB525" i="16"/>
  <c r="AB518" i="16"/>
  <c r="AB515" i="16"/>
  <c r="AB527" i="16"/>
  <c r="AB516" i="16"/>
  <c r="AB526" i="16"/>
  <c r="AB533" i="16"/>
  <c r="AB534" i="16"/>
  <c r="AB609" i="16"/>
  <c r="AB529" i="16"/>
  <c r="AB520" i="16"/>
  <c r="AB528" i="16"/>
  <c r="AB519" i="16"/>
  <c r="AB522" i="16"/>
  <c r="AB532" i="16"/>
  <c r="AB530" i="16"/>
  <c r="AB523" i="16"/>
  <c r="AB531" i="16"/>
  <c r="AB521" i="16"/>
  <c r="AB739" i="16"/>
  <c r="AB643" i="16"/>
  <c r="AB642" i="16"/>
  <c r="AB639" i="16"/>
  <c r="AB637" i="16"/>
  <c r="AB638" i="16"/>
  <c r="AB635" i="16"/>
  <c r="AB640" i="16"/>
  <c r="AB636" i="16"/>
  <c r="AB143" i="16"/>
  <c r="AB142" i="16"/>
  <c r="AB141" i="16"/>
  <c r="AB140" i="16"/>
  <c r="AB144" i="16"/>
  <c r="AB145" i="16"/>
  <c r="AB139" i="16"/>
  <c r="AB146" i="16"/>
  <c r="AB159" i="16"/>
  <c r="AB158" i="16"/>
  <c r="AB157" i="16"/>
  <c r="AB156" i="16"/>
  <c r="AB160" i="16"/>
  <c r="AB161" i="16"/>
  <c r="AB155" i="16"/>
  <c r="AB162" i="16"/>
  <c r="AB151" i="16"/>
  <c r="AB150" i="16"/>
  <c r="AB149" i="16"/>
  <c r="AB148" i="16"/>
  <c r="AB152" i="16"/>
  <c r="AB153" i="16"/>
  <c r="AB147" i="16"/>
  <c r="AB154" i="16"/>
  <c r="AB654" i="16"/>
  <c r="AB686" i="16"/>
  <c r="AB687" i="16"/>
  <c r="AB688" i="16"/>
  <c r="AB689" i="16"/>
  <c r="AB690" i="16"/>
  <c r="AB693" i="16"/>
  <c r="AB692" i="16"/>
  <c r="AB691" i="16"/>
  <c r="AB740" i="16"/>
  <c r="AB741" i="16"/>
  <c r="AB742" i="16"/>
  <c r="AB743" i="16"/>
  <c r="AB874" i="16"/>
  <c r="AB875" i="16"/>
  <c r="AB876" i="16"/>
  <c r="AB877" i="16"/>
  <c r="AB878" i="16"/>
  <c r="AB879" i="16"/>
  <c r="AB880" i="16"/>
  <c r="AB881" i="16"/>
  <c r="AB882" i="16"/>
  <c r="AB883" i="16"/>
  <c r="AB884" i="16"/>
  <c r="AB885" i="16"/>
  <c r="AB886" i="16"/>
  <c r="AB887" i="16"/>
  <c r="AB889" i="16"/>
  <c r="AB890" i="16"/>
  <c r="AB891" i="16"/>
  <c r="AB892" i="16"/>
  <c r="AB893" i="16"/>
  <c r="AB894" i="16"/>
  <c r="AB895" i="16"/>
  <c r="AB896" i="16"/>
  <c r="AB897" i="16"/>
  <c r="AB898" i="16"/>
  <c r="AB899" i="16"/>
  <c r="AB900" i="16"/>
  <c r="AB901" i="16"/>
  <c r="AB902" i="16"/>
  <c r="AB903" i="16"/>
  <c r="AB904" i="16"/>
  <c r="AB905" i="16"/>
  <c r="AB906" i="16"/>
  <c r="AB907" i="16"/>
  <c r="AB908" i="16"/>
  <c r="AB909" i="16"/>
  <c r="AB910" i="16"/>
  <c r="AB911" i="16"/>
  <c r="AB912" i="16"/>
  <c r="AB913" i="16"/>
  <c r="AB914" i="16"/>
  <c r="AB915" i="16"/>
  <c r="AB916" i="16"/>
  <c r="AB917" i="16"/>
  <c r="AB918" i="16"/>
  <c r="AB919" i="16"/>
  <c r="AB920" i="16"/>
  <c r="AB921" i="16"/>
  <c r="AB922" i="16"/>
  <c r="AB923" i="16"/>
  <c r="AB924" i="16"/>
  <c r="AB925" i="16"/>
  <c r="AB926" i="16"/>
  <c r="AB927" i="16"/>
  <c r="AB928" i="16"/>
  <c r="AB929" i="16"/>
  <c r="AB930" i="16"/>
  <c r="AB931" i="16"/>
  <c r="AB932" i="16"/>
  <c r="AB933" i="16"/>
  <c r="AB934" i="16"/>
  <c r="AB935" i="16"/>
  <c r="AB936" i="16"/>
  <c r="AB937" i="16"/>
  <c r="AB938" i="16"/>
  <c r="AB939" i="16"/>
  <c r="AB940" i="16"/>
  <c r="AB941" i="16"/>
  <c r="AB942" i="16"/>
  <c r="AB943" i="16"/>
  <c r="AB944" i="16"/>
  <c r="AB945" i="16"/>
  <c r="AB946" i="16"/>
  <c r="AB947" i="16"/>
  <c r="AB948" i="16"/>
  <c r="AB949" i="16"/>
  <c r="AB950" i="16"/>
  <c r="AB951" i="16"/>
  <c r="AB952" i="16"/>
  <c r="AB953" i="16"/>
  <c r="AB954" i="16"/>
  <c r="AB955" i="16"/>
  <c r="AB956" i="16"/>
  <c r="AB957" i="16"/>
  <c r="AB958" i="16"/>
  <c r="AB959" i="16"/>
  <c r="AB960" i="16"/>
  <c r="AB961" i="16"/>
  <c r="AB962" i="16"/>
  <c r="AB963" i="16"/>
  <c r="AB964" i="16"/>
  <c r="AB965" i="16"/>
  <c r="AB966" i="16"/>
  <c r="AB967" i="16"/>
  <c r="AB968" i="16"/>
  <c r="AB969" i="16"/>
  <c r="AB970" i="16"/>
  <c r="AB971" i="16"/>
  <c r="AB972" i="16"/>
  <c r="AB973" i="16"/>
  <c r="AB974" i="16"/>
  <c r="AB975" i="16"/>
  <c r="AB976" i="16"/>
  <c r="AB977" i="16"/>
  <c r="AB978" i="16"/>
  <c r="AB979" i="16"/>
  <c r="AB980" i="16"/>
  <c r="AB981" i="16"/>
  <c r="AB982" i="16"/>
  <c r="AB983" i="16"/>
  <c r="AB984" i="16"/>
  <c r="AB985" i="16"/>
  <c r="AB986" i="16"/>
  <c r="AB987" i="16"/>
  <c r="AB988" i="16"/>
  <c r="AB989" i="16"/>
  <c r="AB990" i="16"/>
  <c r="AB991" i="16"/>
  <c r="AB992" i="16"/>
  <c r="AB993" i="16"/>
  <c r="AB994" i="16"/>
  <c r="AB995" i="16"/>
  <c r="AB996" i="16"/>
  <c r="AB997" i="16"/>
  <c r="AB998" i="16"/>
  <c r="AB999" i="16"/>
  <c r="AB1000" i="16"/>
  <c r="AB1001" i="16"/>
  <c r="AB1002" i="16"/>
  <c r="AB1003" i="16"/>
  <c r="AB1004" i="16"/>
  <c r="AB1005" i="16"/>
  <c r="AB1006" i="16"/>
  <c r="AB1007" i="16"/>
  <c r="AB1008" i="16"/>
  <c r="AB1009" i="16"/>
  <c r="AB1010" i="16"/>
  <c r="AB1011" i="16"/>
  <c r="AB1012" i="16"/>
  <c r="AB1013" i="16"/>
  <c r="AB1014" i="16"/>
  <c r="AB1015" i="16"/>
  <c r="AB1016" i="16"/>
  <c r="AB1017" i="16"/>
  <c r="AB1018" i="16"/>
  <c r="AB1019" i="16"/>
  <c r="AB1020" i="16"/>
  <c r="AB1021" i="16"/>
  <c r="AB1022" i="16"/>
  <c r="AB1023" i="16"/>
  <c r="AB1024" i="16"/>
  <c r="AB1025" i="16"/>
  <c r="AB1026" i="16"/>
  <c r="AB1027" i="16"/>
  <c r="AB1028" i="16"/>
  <c r="AB1029" i="16"/>
  <c r="AB1030" i="16"/>
  <c r="AB1031" i="16"/>
  <c r="AB1032" i="16"/>
  <c r="AB1033" i="16"/>
  <c r="AB1034" i="16"/>
  <c r="AB1035" i="16"/>
  <c r="AB1036" i="16"/>
  <c r="AB1037" i="16"/>
  <c r="AB1038" i="16"/>
  <c r="AB1039" i="16"/>
  <c r="AB1040" i="16"/>
  <c r="AB1041" i="16"/>
  <c r="AB1042" i="16"/>
  <c r="AB1043" i="16"/>
  <c r="AB1044" i="16"/>
  <c r="AB1045" i="16"/>
  <c r="AB1046" i="16"/>
  <c r="AB1047" i="16"/>
  <c r="AB1048" i="16"/>
  <c r="AB1049" i="16"/>
  <c r="AB1050" i="16"/>
  <c r="AB1051" i="16"/>
  <c r="AB1052" i="16"/>
  <c r="AB1053" i="16"/>
  <c r="AB1054" i="16"/>
  <c r="AB1055" i="16"/>
  <c r="AB1056" i="16"/>
  <c r="AB1057" i="16"/>
  <c r="AB1058" i="16"/>
  <c r="AB1059" i="16"/>
  <c r="AB1060" i="16"/>
  <c r="AB1061" i="16"/>
  <c r="AB1062" i="16"/>
  <c r="AB1063" i="16"/>
  <c r="AB1064" i="16"/>
  <c r="AB1065" i="16"/>
  <c r="AB1066" i="16"/>
  <c r="AB1067" i="16"/>
  <c r="AB1068" i="16"/>
  <c r="AB1069" i="16"/>
  <c r="AB1070" i="16"/>
  <c r="AB1071" i="16"/>
  <c r="AB1072" i="16"/>
  <c r="AB1073" i="16"/>
  <c r="AB1074" i="16"/>
  <c r="AB1075" i="16"/>
  <c r="AB1076" i="16"/>
  <c r="AB1077" i="16"/>
  <c r="AB1078" i="16"/>
  <c r="AB1079" i="16"/>
  <c r="AB1080" i="16"/>
  <c r="AB1081" i="16"/>
  <c r="AB1082" i="16"/>
  <c r="AB1083" i="16"/>
  <c r="AB1084" i="16"/>
  <c r="AB1085" i="16"/>
  <c r="AB1086" i="16"/>
  <c r="AB1087" i="16"/>
  <c r="AB1088" i="16"/>
  <c r="AB1089" i="16"/>
  <c r="AB1090" i="16"/>
  <c r="AB1091" i="16"/>
  <c r="AB1092" i="16"/>
  <c r="AB1093" i="16"/>
  <c r="AB1094" i="16"/>
  <c r="AB1095" i="16"/>
  <c r="AB1096" i="16"/>
  <c r="AB1097" i="16"/>
  <c r="AB1098" i="16"/>
  <c r="AB1099" i="16"/>
  <c r="AB1100" i="16"/>
  <c r="AB1101" i="16"/>
  <c r="AB1102" i="16"/>
  <c r="AB1103" i="16"/>
  <c r="AB1104" i="16"/>
  <c r="AB1105" i="16"/>
  <c r="AB1106" i="16"/>
  <c r="AB1107" i="16"/>
  <c r="AB1108" i="16"/>
  <c r="AB1109" i="16"/>
  <c r="AB1110" i="16"/>
  <c r="AB1111" i="16"/>
  <c r="AB1112" i="16"/>
  <c r="AB1113" i="16"/>
  <c r="AB1114" i="16"/>
  <c r="AB1115" i="16"/>
  <c r="AB1116" i="16"/>
  <c r="AB1117" i="16"/>
  <c r="AB1118" i="16"/>
  <c r="AB1119" i="16"/>
  <c r="AB1120" i="16"/>
  <c r="AB1121" i="16"/>
  <c r="AB1122" i="16"/>
  <c r="AB1123" i="16"/>
  <c r="AB1124" i="16"/>
  <c r="AB1125" i="16"/>
  <c r="AB1126" i="16"/>
  <c r="AB1127" i="16"/>
  <c r="AB1128" i="16"/>
  <c r="AB1129" i="16"/>
  <c r="AB1130" i="16"/>
  <c r="AB1131" i="16"/>
  <c r="AB1132" i="16"/>
  <c r="AB1133" i="16"/>
  <c r="AB1134" i="16"/>
  <c r="AB1135" i="16"/>
  <c r="AB1136" i="16"/>
  <c r="AB1137" i="16"/>
  <c r="AB1138" i="16"/>
  <c r="AB1139" i="16"/>
  <c r="AB1140" i="16"/>
  <c r="AB1141" i="16"/>
  <c r="AB1142" i="16"/>
  <c r="AB1143" i="16"/>
  <c r="AB1144" i="16"/>
  <c r="AB1145" i="16"/>
  <c r="AB1146" i="16"/>
  <c r="AB1147" i="16"/>
  <c r="AB1148" i="16"/>
  <c r="AB1149" i="16"/>
  <c r="AB1150" i="16"/>
  <c r="AB1151" i="16"/>
  <c r="AB1152" i="16"/>
  <c r="AB1153" i="16"/>
  <c r="AB1154" i="16"/>
  <c r="AB1155" i="16"/>
  <c r="AB1156" i="16"/>
  <c r="AB1157" i="16"/>
  <c r="AB1158" i="16"/>
  <c r="AB1159" i="16"/>
  <c r="AB1160" i="16"/>
  <c r="AB1161" i="16"/>
  <c r="AB1162" i="16"/>
  <c r="AB1163" i="16"/>
  <c r="AB1164" i="16"/>
  <c r="AB1165" i="16"/>
  <c r="AB1166" i="16"/>
  <c r="AB1167" i="16"/>
  <c r="AB1168" i="16"/>
  <c r="AB1169" i="16"/>
  <c r="AB1170" i="16"/>
  <c r="AB1171" i="16"/>
  <c r="AB1172" i="16"/>
  <c r="AB1173" i="16"/>
  <c r="AB1174" i="16"/>
  <c r="AB1175" i="16"/>
  <c r="AB1176" i="16"/>
  <c r="AB1177" i="16"/>
  <c r="AB1178" i="16"/>
  <c r="AB1179" i="16"/>
  <c r="AB1180" i="16"/>
  <c r="AB1181" i="16"/>
  <c r="AB1182" i="16"/>
  <c r="AB1183" i="16"/>
  <c r="AB1184" i="16"/>
  <c r="AB1185" i="16"/>
  <c r="AB1186" i="16"/>
  <c r="AB1187" i="16"/>
  <c r="AB1188" i="16"/>
  <c r="AB1189" i="16"/>
  <c r="AB1190" i="16"/>
  <c r="AB1191" i="16"/>
  <c r="AB1192" i="16"/>
  <c r="AB1193" i="16"/>
  <c r="AB1194" i="16"/>
  <c r="AB1195" i="16"/>
  <c r="AB1196" i="16"/>
  <c r="AB1197" i="16"/>
  <c r="AB1198" i="16"/>
  <c r="AB1199" i="16"/>
  <c r="AB1200" i="16"/>
  <c r="AB1201" i="16"/>
  <c r="AB1202" i="16"/>
  <c r="AB1203" i="16"/>
  <c r="AB1204" i="16"/>
  <c r="AB1205" i="16"/>
  <c r="AB1206" i="16"/>
  <c r="AB1207" i="16"/>
  <c r="AB1208" i="16"/>
  <c r="AB1209" i="16"/>
  <c r="AB1210" i="16"/>
  <c r="AB1211" i="16"/>
  <c r="AB1212" i="16"/>
  <c r="AB1213" i="16"/>
  <c r="AB1214" i="16"/>
  <c r="AB1215" i="16"/>
  <c r="AB1216" i="16"/>
  <c r="AB1217" i="16"/>
  <c r="AB1218" i="16"/>
  <c r="AB1219" i="16"/>
  <c r="AB1220" i="16"/>
  <c r="AB1221" i="16"/>
  <c r="AB1222" i="16"/>
  <c r="AB1223" i="16"/>
  <c r="AB1224" i="16"/>
  <c r="AB1225" i="16"/>
  <c r="AB1226" i="16"/>
  <c r="AB1227" i="16"/>
  <c r="AB1228" i="16"/>
  <c r="AB1229" i="16"/>
  <c r="AB1230" i="16"/>
  <c r="AB1231" i="16"/>
  <c r="AB1232" i="16"/>
  <c r="AB1233" i="16"/>
  <c r="AB1234" i="16"/>
  <c r="AB1235" i="16"/>
  <c r="AB1236" i="16"/>
  <c r="AB1237" i="16"/>
  <c r="AB1238" i="16"/>
  <c r="AB1239" i="16"/>
  <c r="AB1240" i="16"/>
  <c r="AB1241" i="16"/>
  <c r="AB1242" i="16"/>
  <c r="AB1243" i="16"/>
  <c r="AB1244" i="16"/>
  <c r="AB1245" i="16"/>
  <c r="AB1246" i="16"/>
  <c r="AB1247" i="16"/>
  <c r="AB1248" i="16"/>
  <c r="AB1249" i="16"/>
  <c r="AB1250" i="16"/>
  <c r="AB1251" i="16"/>
  <c r="AB1252" i="16"/>
  <c r="AB1253" i="16"/>
  <c r="AB1254" i="16"/>
  <c r="AB1255" i="16"/>
  <c r="AB1256" i="16"/>
  <c r="AB1257" i="16"/>
  <c r="AB1258" i="16"/>
  <c r="AB1259" i="16"/>
  <c r="AB1260" i="16"/>
  <c r="AB1261" i="16"/>
  <c r="AB1262" i="16"/>
  <c r="AB1263" i="16"/>
  <c r="AB1264" i="16"/>
  <c r="AB1265" i="16"/>
  <c r="AB1266" i="16"/>
  <c r="AB1267" i="16"/>
  <c r="AB1268" i="16"/>
  <c r="AB1269" i="16"/>
  <c r="AB1270" i="16"/>
  <c r="AB1271" i="16"/>
  <c r="AB1272" i="16"/>
  <c r="AB1273" i="16"/>
  <c r="AB1274" i="16"/>
  <c r="AB1275" i="16"/>
  <c r="AB1276" i="16"/>
  <c r="AB1277" i="16"/>
  <c r="AB1278" i="16"/>
  <c r="AB1279" i="16"/>
  <c r="AB1280" i="16"/>
  <c r="AB1281" i="16"/>
  <c r="AB1282" i="16"/>
  <c r="AB1283" i="16"/>
  <c r="AB1284" i="16"/>
  <c r="AB1285" i="16"/>
  <c r="AB1286" i="16"/>
  <c r="AB1287" i="16"/>
  <c r="AB1288" i="16"/>
  <c r="AB1289" i="16"/>
  <c r="AB1290" i="16"/>
  <c r="AB1291" i="16"/>
  <c r="AB1292" i="16"/>
  <c r="AB1293" i="16"/>
  <c r="AB1294" i="16"/>
  <c r="AB1295" i="16"/>
  <c r="AB1296" i="16"/>
  <c r="AB1297" i="16"/>
  <c r="AB1298" i="16"/>
  <c r="AB1299" i="16"/>
  <c r="AB1300" i="16"/>
  <c r="AB1301" i="16"/>
  <c r="AB1302" i="16"/>
  <c r="AB1303" i="16"/>
  <c r="AB1304" i="16"/>
  <c r="AB1305" i="16"/>
  <c r="AB1306" i="16"/>
  <c r="AB1307" i="16"/>
  <c r="AB1308" i="16"/>
  <c r="AB1309" i="16"/>
  <c r="AB1310" i="16"/>
  <c r="AB1311" i="16"/>
  <c r="AB1312" i="16"/>
  <c r="AB1313" i="16"/>
  <c r="AB1314" i="16"/>
  <c r="AB1315" i="16"/>
  <c r="AB1316" i="16"/>
  <c r="AB1317" i="16"/>
  <c r="AB1318" i="16"/>
  <c r="AB1319" i="16"/>
  <c r="AB1320" i="16"/>
  <c r="AB1321" i="16"/>
  <c r="AB1322" i="16"/>
  <c r="AB1323" i="16"/>
  <c r="AB1324" i="16"/>
  <c r="AB1325" i="16"/>
  <c r="AB1326" i="16"/>
  <c r="AB1327" i="16"/>
  <c r="AB1328" i="16"/>
  <c r="AB1329" i="16"/>
  <c r="AB1330" i="16"/>
  <c r="AB1331" i="16"/>
  <c r="AB1332" i="16"/>
  <c r="AB1333" i="16"/>
  <c r="AB1334" i="16"/>
  <c r="AB1335" i="16"/>
  <c r="AB1336" i="16"/>
  <c r="AB1337" i="16"/>
  <c r="AB1338" i="16"/>
  <c r="AB1339" i="16"/>
  <c r="AB1340" i="16"/>
  <c r="AB1341" i="16"/>
  <c r="AB1342" i="16"/>
  <c r="AB1343" i="16"/>
  <c r="AB1344" i="16"/>
  <c r="AB1345" i="16"/>
  <c r="AB1346" i="16"/>
  <c r="AB1347" i="16"/>
  <c r="AB1348" i="16"/>
  <c r="AB1349" i="16"/>
  <c r="AB1350" i="16"/>
  <c r="AB1351" i="16"/>
  <c r="AB1352" i="16"/>
  <c r="AB1353" i="16"/>
  <c r="AB1354" i="16"/>
  <c r="AB1355" i="16"/>
  <c r="AB1356" i="16"/>
  <c r="AB1357" i="16"/>
  <c r="AB1358" i="16"/>
  <c r="AB1359" i="16"/>
  <c r="AB1360" i="16"/>
  <c r="AB1361" i="16"/>
  <c r="AB1362" i="16"/>
  <c r="AB1363" i="16"/>
  <c r="AB1364" i="16"/>
  <c r="AB1365" i="16"/>
  <c r="AB1366" i="16"/>
  <c r="AB1367" i="16"/>
  <c r="AB1368" i="16"/>
  <c r="AB1369" i="16"/>
  <c r="AB1370" i="16"/>
  <c r="AB1371" i="16"/>
  <c r="AB1372" i="16"/>
  <c r="AB1373" i="16"/>
  <c r="AB1374" i="16"/>
  <c r="AB1375" i="16"/>
  <c r="AB1376" i="16"/>
  <c r="AB1377" i="16"/>
  <c r="AB1378" i="16"/>
  <c r="AB1379" i="16"/>
  <c r="AB1380" i="16"/>
  <c r="AB1381" i="16"/>
  <c r="AB1382" i="16"/>
  <c r="AB1383" i="16"/>
  <c r="AB1384" i="16"/>
  <c r="AB1385" i="16"/>
  <c r="AB1386" i="16"/>
  <c r="AB1387" i="16"/>
  <c r="AB1388" i="16"/>
  <c r="AB1389" i="16"/>
  <c r="AB1390" i="16"/>
  <c r="AB1391" i="16"/>
  <c r="AB1392" i="16"/>
  <c r="AB1393" i="16"/>
  <c r="AB1394" i="16"/>
  <c r="AB1395" i="16"/>
  <c r="AB1396" i="16"/>
  <c r="AB1397" i="16"/>
  <c r="AB1398" i="16"/>
  <c r="AB1399" i="16"/>
  <c r="AB1400" i="16"/>
  <c r="AB1401" i="16"/>
  <c r="AB1402" i="16"/>
  <c r="AB1403" i="16"/>
  <c r="AB1404" i="16"/>
  <c r="AB1405" i="16"/>
  <c r="AB1406" i="16"/>
  <c r="AB1407" i="16"/>
  <c r="AB1408" i="16"/>
  <c r="AB1409" i="16"/>
  <c r="AB1410" i="16"/>
  <c r="AB1411" i="16"/>
  <c r="AB1412" i="16"/>
  <c r="AB1413" i="16"/>
  <c r="AB1414" i="16"/>
  <c r="AB1415" i="16"/>
  <c r="AB1416" i="16"/>
  <c r="AB1417" i="16"/>
  <c r="AB1418" i="16"/>
  <c r="AB1419" i="16"/>
  <c r="AB1420" i="16"/>
  <c r="AB1421" i="16"/>
  <c r="AB1422" i="16"/>
  <c r="AB1423" i="16"/>
  <c r="AB1424" i="16"/>
  <c r="AB1425" i="16"/>
  <c r="AB1426" i="16"/>
  <c r="AB1427" i="16"/>
  <c r="AB1428" i="16"/>
  <c r="AB1429" i="16"/>
  <c r="AB1430" i="16"/>
  <c r="AB1431" i="16"/>
  <c r="AB1432" i="16"/>
  <c r="AB1433" i="16"/>
  <c r="AB1434" i="16"/>
  <c r="AB1435" i="16"/>
  <c r="AB1436" i="16"/>
  <c r="AB1437" i="16"/>
  <c r="AB1438" i="16"/>
  <c r="AB1439" i="16"/>
  <c r="AB1440" i="16"/>
  <c r="AB1441" i="16"/>
  <c r="AB1442" i="16"/>
  <c r="AB1443" i="16"/>
  <c r="AB1444" i="16"/>
  <c r="AB1445" i="16"/>
  <c r="AB1446" i="16"/>
  <c r="AB1447" i="16"/>
  <c r="AB1448" i="16"/>
  <c r="AB1449" i="16"/>
  <c r="AB1450" i="16"/>
  <c r="AB1451" i="16"/>
  <c r="AB1452" i="16"/>
  <c r="AB1453" i="16"/>
  <c r="AB1454" i="16"/>
  <c r="AB1455" i="16"/>
  <c r="AB1456" i="16"/>
  <c r="AB1457" i="16"/>
  <c r="AB1458" i="16"/>
  <c r="AB1459" i="16"/>
  <c r="AB1460" i="16"/>
  <c r="AB1461" i="16"/>
  <c r="AB1462" i="16"/>
  <c r="AB1463" i="16"/>
  <c r="AB1464" i="16"/>
  <c r="AB1465" i="16"/>
  <c r="AB1466" i="16"/>
  <c r="AB1467" i="16"/>
  <c r="AB1468" i="16"/>
  <c r="AB1469" i="16"/>
  <c r="AB1470" i="16"/>
  <c r="AB1471" i="16"/>
  <c r="AB1472" i="16"/>
  <c r="AB1473" i="16"/>
  <c r="AB1474" i="16"/>
  <c r="AB1475" i="16"/>
  <c r="AB1476" i="16"/>
  <c r="AB1477" i="16"/>
  <c r="AB1478" i="16"/>
  <c r="AB1479" i="16"/>
  <c r="AB1480" i="16"/>
  <c r="AB1481" i="16"/>
  <c r="AB1482" i="16"/>
  <c r="AB1483" i="16"/>
  <c r="AB1484" i="16"/>
  <c r="AB1485" i="16"/>
  <c r="AB1486" i="16"/>
  <c r="AB1487" i="16"/>
  <c r="AB1488" i="16"/>
  <c r="AB1489" i="16"/>
  <c r="AB1490" i="16"/>
  <c r="AB1491" i="16"/>
  <c r="AB1492" i="16"/>
  <c r="AB1493" i="16"/>
  <c r="AB1494" i="16"/>
  <c r="AB1495" i="16"/>
  <c r="AB1496" i="16"/>
  <c r="AB1497" i="16"/>
  <c r="AB1498" i="16"/>
  <c r="AB1499" i="16"/>
  <c r="AB1500" i="16"/>
  <c r="AB1501" i="16"/>
  <c r="AB1502" i="16"/>
  <c r="AB1503" i="16"/>
  <c r="AB1504" i="16"/>
  <c r="AB1505" i="16"/>
  <c r="AB1506" i="16"/>
  <c r="AB1507" i="16"/>
  <c r="AB1508" i="16"/>
  <c r="AB1509" i="16"/>
  <c r="AB1510" i="16"/>
  <c r="AB1511" i="16"/>
  <c r="AB1512" i="16"/>
  <c r="AB1513" i="16"/>
  <c r="AB1514" i="16"/>
  <c r="AB1515" i="16"/>
  <c r="AB1516" i="16"/>
  <c r="AB1517" i="16"/>
  <c r="AB1518" i="16"/>
  <c r="AB1519" i="16"/>
  <c r="AB1520" i="16"/>
  <c r="AB1521" i="16"/>
  <c r="AB1522" i="16"/>
  <c r="AB1523" i="16"/>
  <c r="AB1524" i="16"/>
  <c r="AB1525" i="16"/>
  <c r="AB1526" i="16"/>
  <c r="AB1527" i="16"/>
  <c r="AB1528" i="16"/>
  <c r="AB1529" i="16"/>
  <c r="AB1530" i="16"/>
  <c r="AB1531" i="16"/>
  <c r="AB1532" i="16"/>
  <c r="AB1533" i="16"/>
  <c r="AB1534" i="16"/>
  <c r="AB1535" i="16"/>
  <c r="AB1536" i="16"/>
  <c r="AB1537" i="16"/>
  <c r="AB1538" i="16"/>
  <c r="AB1539" i="16"/>
  <c r="AB1540" i="16"/>
  <c r="AB1541" i="16"/>
  <c r="AB1542" i="16"/>
  <c r="AB1543" i="16"/>
  <c r="AB1544" i="16"/>
  <c r="AB1545" i="16"/>
  <c r="AB1546" i="16"/>
  <c r="AB1547" i="16"/>
  <c r="AB1548" i="16"/>
  <c r="AB1549" i="16"/>
  <c r="AB1550" i="16"/>
  <c r="AB1551" i="16"/>
  <c r="AB1552" i="16"/>
  <c r="AB1553" i="16"/>
  <c r="AB1554" i="16"/>
  <c r="AB1555" i="16"/>
  <c r="AB1556" i="16"/>
  <c r="AB1557" i="16"/>
  <c r="AB1558" i="16"/>
  <c r="AB1559" i="16"/>
  <c r="AB1560" i="16"/>
  <c r="AB1561" i="16"/>
  <c r="AB1562" i="16"/>
  <c r="AB1563" i="16"/>
  <c r="AB1564" i="16"/>
  <c r="AB1565" i="16"/>
  <c r="AB1566" i="16"/>
  <c r="AB1567" i="16"/>
  <c r="AB1568" i="16"/>
  <c r="AB1569" i="16"/>
  <c r="AB1570" i="16"/>
  <c r="AB1571" i="16"/>
  <c r="AB1572" i="16"/>
  <c r="AB1573" i="16"/>
  <c r="AB1574" i="16"/>
  <c r="AB1575" i="16"/>
  <c r="AB1576" i="16"/>
  <c r="AB1577" i="16"/>
  <c r="AB1578" i="16"/>
  <c r="AB1579" i="16"/>
  <c r="AB1580" i="16"/>
  <c r="AB1581" i="16"/>
  <c r="AB1582" i="16"/>
  <c r="AB1583" i="16"/>
  <c r="AB1584" i="16"/>
  <c r="AB1585" i="16"/>
  <c r="AB1586" i="16"/>
  <c r="AB1587" i="16"/>
  <c r="AB1588" i="16"/>
  <c r="AB1589" i="16"/>
  <c r="AB1590" i="16"/>
  <c r="AB1591" i="16"/>
  <c r="AB1592" i="16"/>
  <c r="AB1593" i="16"/>
  <c r="AB1594" i="16"/>
  <c r="AB1595" i="16"/>
  <c r="AB1596" i="16"/>
  <c r="AB1597" i="16"/>
  <c r="AB1598" i="16"/>
  <c r="AB1599" i="16"/>
  <c r="AB1600" i="16"/>
  <c r="AB1601" i="16"/>
  <c r="AB1602" i="16"/>
  <c r="AB1603" i="16"/>
  <c r="AB1604" i="16"/>
  <c r="AB1605" i="16"/>
  <c r="AB1606" i="16"/>
  <c r="AB1607" i="16"/>
  <c r="AB1608" i="16"/>
  <c r="AB1609" i="16"/>
  <c r="AB1610" i="16"/>
  <c r="AB1611" i="16"/>
  <c r="AB1612" i="16"/>
  <c r="AB1613" i="16"/>
  <c r="AB1614" i="16"/>
  <c r="AB1615" i="16"/>
  <c r="AB1616" i="16"/>
  <c r="AB1617" i="16"/>
  <c r="AB1618" i="16"/>
  <c r="AB1619" i="16"/>
  <c r="AB1620" i="16"/>
  <c r="AB1621" i="16"/>
  <c r="AB1622" i="16"/>
  <c r="AB1623" i="16"/>
  <c r="AB1624" i="16"/>
  <c r="AB1625" i="16"/>
  <c r="AB1626" i="16"/>
  <c r="AB1627" i="16"/>
  <c r="AB1628" i="16"/>
  <c r="AB1629" i="16"/>
  <c r="AB1630" i="16"/>
  <c r="AB1631" i="16"/>
  <c r="AB1632" i="16"/>
  <c r="AB1633" i="16"/>
  <c r="AB1634" i="16"/>
  <c r="AB1635" i="16"/>
  <c r="AB1636" i="16"/>
  <c r="AB1637" i="16"/>
  <c r="AB1638" i="16"/>
  <c r="AB1639" i="16"/>
  <c r="AB1640" i="16"/>
  <c r="AB1641" i="16"/>
  <c r="AB1642" i="16"/>
  <c r="AB1643" i="16"/>
  <c r="AB1644" i="16"/>
  <c r="AB1645" i="16"/>
  <c r="AB1646" i="16"/>
  <c r="AB1647" i="16"/>
  <c r="AB1648" i="16"/>
  <c r="AB1649" i="16"/>
  <c r="AB1650" i="16"/>
  <c r="AB1651" i="16"/>
  <c r="AB1652" i="16"/>
  <c r="AB1653" i="16"/>
  <c r="AB1654" i="16"/>
  <c r="AB1655" i="16"/>
  <c r="AB1656" i="16"/>
  <c r="AB1657" i="16"/>
  <c r="AB1658" i="16"/>
  <c r="AB1659" i="16"/>
  <c r="AB1660" i="16"/>
  <c r="AB1661" i="16"/>
  <c r="AB1662" i="16"/>
  <c r="AB1663" i="16"/>
  <c r="AB1664" i="16"/>
  <c r="AB1665" i="16"/>
  <c r="AB1666" i="16"/>
  <c r="AB1667" i="16"/>
  <c r="AB1668" i="16"/>
  <c r="AB1669" i="16"/>
  <c r="AB1670" i="16"/>
  <c r="AB1671" i="16"/>
  <c r="AB1672" i="16"/>
  <c r="AB1673" i="16"/>
  <c r="AB1674" i="16"/>
  <c r="AB1675" i="16"/>
  <c r="AB1676" i="16"/>
  <c r="AB1677" i="16"/>
  <c r="AB1678" i="16"/>
  <c r="AB1679" i="16"/>
  <c r="AB1680" i="16"/>
  <c r="AB1681" i="16"/>
  <c r="AB1682" i="16"/>
  <c r="AB1683" i="16"/>
  <c r="AB1684" i="16"/>
  <c r="AB1685" i="16"/>
  <c r="AB1686" i="16"/>
  <c r="AB1687" i="16"/>
  <c r="AB1688" i="16"/>
  <c r="AB1689" i="16"/>
  <c r="AB1690" i="16"/>
  <c r="AB1691" i="16"/>
  <c r="AB1692" i="16"/>
  <c r="AB1693" i="16"/>
  <c r="AB1694" i="16"/>
  <c r="AB1695" i="16"/>
  <c r="AB1696" i="16"/>
  <c r="AB1697" i="16"/>
  <c r="AB1698" i="16"/>
  <c r="AB1699" i="16"/>
  <c r="AB1700" i="16"/>
  <c r="AB1701" i="16"/>
  <c r="AB1702" i="16"/>
  <c r="AB1703" i="16"/>
  <c r="AB1704" i="16"/>
  <c r="AB1705" i="16"/>
  <c r="AB1706" i="16"/>
  <c r="AB1707" i="16"/>
  <c r="AB1708" i="16"/>
  <c r="AB1709" i="16"/>
  <c r="AB1710" i="16"/>
  <c r="AB1711" i="16"/>
  <c r="AB1712" i="16"/>
  <c r="AB1713" i="16"/>
  <c r="AB1714" i="16"/>
  <c r="AB1715" i="16"/>
  <c r="AB1716" i="16"/>
  <c r="AB1717" i="16"/>
  <c r="AB1718" i="16"/>
  <c r="AB1719" i="16"/>
  <c r="AB1720" i="16"/>
  <c r="AB1721" i="16"/>
  <c r="AB1722" i="16"/>
  <c r="AB1723" i="16"/>
  <c r="AB1724" i="16"/>
  <c r="AB1725" i="16"/>
  <c r="AB1726" i="16"/>
  <c r="AB1727" i="16"/>
  <c r="AB1728" i="16"/>
  <c r="AB1729" i="16"/>
  <c r="AB1730" i="16"/>
  <c r="AB1731" i="16"/>
  <c r="AB1732" i="16"/>
  <c r="AB1733" i="16"/>
  <c r="AB1734" i="16"/>
  <c r="AB1735" i="16"/>
  <c r="AB1736" i="16"/>
  <c r="AB1737" i="16"/>
  <c r="AB1738" i="16"/>
  <c r="AB1739" i="16"/>
  <c r="AB1740" i="16"/>
  <c r="AB1741" i="16"/>
  <c r="AB1742" i="16"/>
  <c r="AB1743" i="16"/>
  <c r="AB1744" i="16"/>
  <c r="AB1745" i="16"/>
  <c r="AB1746" i="16"/>
  <c r="AB1747" i="16"/>
  <c r="AB1748" i="16"/>
  <c r="AB1749" i="16"/>
  <c r="AB1750" i="16"/>
  <c r="AB1751" i="16"/>
  <c r="AB1752" i="16"/>
  <c r="AB1753" i="16"/>
  <c r="AB1754" i="16"/>
  <c r="AB1755" i="16"/>
  <c r="AB1756" i="16"/>
  <c r="AB1757" i="16"/>
  <c r="AB1758" i="16"/>
  <c r="AB1759" i="16"/>
  <c r="AB1760" i="16"/>
  <c r="AB1761" i="16"/>
  <c r="AB1762" i="16"/>
  <c r="AB1763" i="16"/>
  <c r="AB1764" i="16"/>
  <c r="AB1765" i="16"/>
  <c r="AB1766" i="16"/>
  <c r="AB1767" i="16"/>
  <c r="AB1768" i="16"/>
  <c r="AB1769" i="16"/>
  <c r="AB1770" i="16"/>
  <c r="AB1771" i="16"/>
  <c r="AB1772" i="16"/>
  <c r="AB1773" i="16"/>
  <c r="AB1774" i="16"/>
  <c r="AB1775" i="16"/>
  <c r="AB1776" i="16"/>
  <c r="AB1777" i="16"/>
  <c r="AB1778" i="16"/>
  <c r="AB1779" i="16"/>
  <c r="AB1780" i="16"/>
  <c r="AB1781" i="16"/>
  <c r="AB1782" i="16"/>
  <c r="AB1783" i="16"/>
  <c r="AB1784" i="16"/>
  <c r="AB1785" i="16"/>
  <c r="AB1786" i="16"/>
  <c r="AB1787" i="16"/>
  <c r="AB1788" i="16"/>
  <c r="AB1789" i="16"/>
  <c r="AB1790" i="16"/>
  <c r="AB1791" i="16"/>
  <c r="AB1792" i="16"/>
  <c r="AB1793" i="16"/>
  <c r="AB1794" i="16"/>
  <c r="AB1795" i="16"/>
  <c r="AB1796" i="16"/>
  <c r="AB1797" i="16"/>
  <c r="AB1798" i="16"/>
  <c r="AB1799" i="16"/>
  <c r="AB1800" i="16"/>
  <c r="AB1801" i="16"/>
  <c r="AB1802" i="16"/>
  <c r="AB1803" i="16"/>
  <c r="AB1804" i="16"/>
  <c r="AB1805" i="16"/>
  <c r="AB1806" i="16"/>
  <c r="AB1807" i="16"/>
  <c r="AB1808" i="16"/>
  <c r="AB1809" i="16"/>
  <c r="AB1810" i="16"/>
  <c r="AB1811" i="16"/>
  <c r="AB1812" i="16"/>
  <c r="AB1813" i="16"/>
  <c r="AB1814" i="16"/>
  <c r="AB1815" i="16"/>
  <c r="AB1816" i="16"/>
  <c r="AB1817" i="16"/>
  <c r="AB1818" i="16"/>
  <c r="AB1819" i="16"/>
  <c r="AB1820" i="16"/>
  <c r="AB1821" i="16"/>
  <c r="AB1822" i="16"/>
  <c r="AB1823" i="16"/>
  <c r="AB1824" i="16"/>
  <c r="AB1825" i="16"/>
  <c r="AB1826" i="16"/>
  <c r="AB1827" i="16"/>
  <c r="AB1828" i="16"/>
  <c r="AB1829" i="16"/>
  <c r="AB1830" i="16"/>
  <c r="AB1831" i="16"/>
  <c r="AB1832" i="16"/>
  <c r="AB1833" i="16"/>
  <c r="AB1834" i="16"/>
  <c r="AB1835" i="16"/>
  <c r="AB1836" i="16"/>
  <c r="AB1837" i="16"/>
  <c r="AB1838" i="16"/>
  <c r="AB1839" i="16"/>
  <c r="AB1840" i="16"/>
  <c r="AB1841" i="16"/>
  <c r="AB1842" i="16"/>
  <c r="AB1843" i="16"/>
  <c r="AB1844" i="16"/>
  <c r="AB1845" i="16"/>
  <c r="AB1846" i="16"/>
  <c r="AB1847" i="16"/>
  <c r="AB1848" i="16"/>
  <c r="AB1849" i="16"/>
  <c r="AB1850" i="16"/>
  <c r="AB1851" i="16"/>
  <c r="AB1852" i="16"/>
  <c r="AB1853" i="16"/>
  <c r="AB1854" i="16"/>
  <c r="AB1855" i="16"/>
  <c r="AB1856" i="16"/>
  <c r="AB1857" i="16"/>
  <c r="AB1858" i="16"/>
  <c r="AB1859" i="16"/>
  <c r="AB1860" i="16"/>
  <c r="AB1861" i="16"/>
  <c r="AB1862" i="16"/>
  <c r="AB1863" i="16"/>
  <c r="AB1864" i="16"/>
  <c r="AB1865" i="16"/>
  <c r="AB1866" i="16"/>
  <c r="AB1867" i="16"/>
  <c r="AB1868" i="16"/>
  <c r="AB1869" i="16"/>
  <c r="AB1870" i="16"/>
  <c r="AB1871" i="16"/>
  <c r="AB1872" i="16"/>
  <c r="AB1873" i="16"/>
  <c r="AB1874" i="16"/>
  <c r="AB1875" i="16"/>
  <c r="AB1876" i="16"/>
  <c r="AB1877" i="16"/>
  <c r="AB1878" i="16"/>
  <c r="AB1879" i="16"/>
  <c r="AB1880" i="16"/>
  <c r="AB1881" i="16"/>
  <c r="AB1882" i="16"/>
  <c r="AB1883" i="16"/>
  <c r="AB1884" i="16"/>
  <c r="AB1885" i="16"/>
  <c r="AB1886" i="16"/>
  <c r="AB1887" i="16"/>
  <c r="AB1888" i="16"/>
  <c r="AB1889" i="16"/>
  <c r="AB1890" i="16"/>
  <c r="AB1891" i="16"/>
  <c r="AB1892" i="16"/>
  <c r="AB1893" i="16"/>
  <c r="AB1894" i="16"/>
  <c r="AB1895" i="16"/>
  <c r="AB1896" i="16"/>
  <c r="AB1897" i="16"/>
  <c r="AB1898" i="16"/>
  <c r="AB1899" i="16"/>
  <c r="AB1900" i="16"/>
  <c r="AB1901" i="16"/>
  <c r="AB1902" i="16"/>
  <c r="AB1903" i="16"/>
  <c r="AB1904" i="16"/>
  <c r="AB1905" i="16"/>
  <c r="AB1906" i="16"/>
  <c r="AB1907" i="16"/>
  <c r="AB1908" i="16"/>
  <c r="AB1909" i="16"/>
  <c r="AB1910" i="16"/>
  <c r="AB1911" i="16"/>
  <c r="AB1912" i="16"/>
  <c r="AB1913" i="16"/>
  <c r="AB1914" i="16"/>
  <c r="AB1915" i="16"/>
  <c r="AB1916" i="16"/>
  <c r="AB1917" i="16"/>
  <c r="AB1918" i="16"/>
  <c r="AB1919" i="16"/>
  <c r="AB1920" i="16"/>
  <c r="AB1921" i="16"/>
  <c r="AB1922" i="16"/>
  <c r="AB1923" i="16"/>
  <c r="AB1924" i="16"/>
  <c r="AB1925" i="16"/>
  <c r="AB1926" i="16"/>
  <c r="AB1927" i="16"/>
  <c r="AB1928" i="16"/>
  <c r="AB1929" i="16"/>
  <c r="AB1930" i="16"/>
  <c r="AB1931" i="16"/>
  <c r="AB1932" i="16"/>
  <c r="AB1933" i="16"/>
  <c r="AB1934" i="16"/>
  <c r="AB1935" i="16"/>
  <c r="AB1936" i="16"/>
  <c r="AB1937" i="16"/>
  <c r="AB1938" i="16"/>
  <c r="AB1939" i="16"/>
  <c r="AB1940" i="16"/>
  <c r="AB1941" i="16"/>
  <c r="AB1942" i="16"/>
  <c r="AB1943" i="16"/>
  <c r="AB1944" i="16"/>
  <c r="AB1945" i="16"/>
  <c r="AB1946" i="16"/>
  <c r="AB1947" i="16"/>
  <c r="AB1948" i="16"/>
  <c r="AB1949" i="16"/>
  <c r="AB1950" i="16"/>
  <c r="AB1951" i="16"/>
  <c r="AB1952" i="16"/>
  <c r="AB1953" i="16"/>
  <c r="AB1954" i="16"/>
  <c r="AB1955" i="16"/>
  <c r="AB1956" i="16"/>
  <c r="AB1957" i="16"/>
  <c r="AB1958" i="16"/>
  <c r="AB1959" i="16"/>
  <c r="AB1960" i="16"/>
  <c r="AB1961" i="16"/>
  <c r="AB1962" i="16"/>
  <c r="AB1963" i="16"/>
  <c r="AB1964" i="16"/>
  <c r="AB1965" i="16"/>
  <c r="AB1966" i="16"/>
  <c r="AB1967" i="16"/>
  <c r="AB1968" i="16"/>
  <c r="AB1969" i="16"/>
  <c r="AB1970" i="16"/>
  <c r="AB1971" i="16"/>
  <c r="AB1972" i="16"/>
  <c r="AB1973" i="16"/>
  <c r="AB1974" i="16"/>
  <c r="AB1975" i="16"/>
  <c r="AB1976" i="16"/>
  <c r="AB1977" i="16"/>
  <c r="AB1978" i="16"/>
  <c r="AB1979" i="16"/>
  <c r="AB1980" i="16"/>
  <c r="AB1981" i="16"/>
  <c r="AB1982" i="16"/>
  <c r="AB1983" i="16"/>
  <c r="AB1984" i="16"/>
  <c r="AB1985" i="16"/>
  <c r="AB1986" i="16"/>
  <c r="AB1987" i="16"/>
  <c r="AB1988" i="16"/>
  <c r="AB1989" i="16"/>
  <c r="AB1990" i="16"/>
  <c r="AB1991" i="16"/>
  <c r="AB1992" i="16"/>
  <c r="AB1993" i="16"/>
  <c r="AB1994" i="16"/>
  <c r="AB1995" i="16"/>
  <c r="AB1996" i="16"/>
  <c r="AB1997" i="16"/>
  <c r="AB1998" i="16"/>
  <c r="AB1999" i="16"/>
  <c r="AB2000" i="16"/>
  <c r="AB2001" i="16"/>
  <c r="AB2002" i="16"/>
  <c r="AB2003" i="16"/>
  <c r="AB2004" i="16"/>
  <c r="AB2005" i="16"/>
  <c r="AB2006" i="16"/>
  <c r="AB2007" i="16"/>
  <c r="AB2008" i="16"/>
  <c r="AB2009" i="16"/>
  <c r="AB2010" i="16"/>
  <c r="AB2011" i="16"/>
  <c r="AB2012" i="16"/>
  <c r="AB2013" i="16"/>
  <c r="AB2014" i="16"/>
  <c r="AB2015" i="16"/>
  <c r="AB2016" i="16"/>
  <c r="AB2017" i="16"/>
  <c r="AB2018" i="16"/>
  <c r="AB2019" i="16"/>
  <c r="AB2020" i="16"/>
  <c r="AB2021" i="16"/>
  <c r="AB2022" i="16"/>
  <c r="AB2023" i="16"/>
  <c r="AB2024" i="16"/>
  <c r="AB2025" i="16"/>
  <c r="AB2026" i="16"/>
  <c r="AB2027" i="16"/>
  <c r="AB2028" i="16"/>
  <c r="AB2029" i="16"/>
  <c r="AB2030" i="16"/>
  <c r="AB2031" i="16"/>
  <c r="AB2032" i="16"/>
  <c r="AB2033" i="16"/>
  <c r="AB2034" i="16"/>
  <c r="AB2035" i="16"/>
  <c r="AB2036" i="16"/>
  <c r="AB2037" i="16"/>
  <c r="AB2038" i="16"/>
  <c r="AB2039" i="16"/>
  <c r="AB2040" i="16"/>
  <c r="AB2041" i="16"/>
  <c r="AB2042" i="16"/>
  <c r="AB2043" i="16"/>
  <c r="AB2044" i="16"/>
  <c r="AB2045" i="16"/>
  <c r="AB2046" i="16"/>
  <c r="AB2047" i="16"/>
  <c r="AB2048" i="16"/>
  <c r="AB2049" i="16"/>
  <c r="AB2050" i="16"/>
  <c r="AB2051" i="16"/>
  <c r="AB2052" i="16"/>
  <c r="AB2053" i="16"/>
  <c r="AB2054" i="16"/>
  <c r="AB2055" i="16"/>
  <c r="AB2056" i="16"/>
  <c r="AB2057" i="16"/>
  <c r="AB2058" i="16"/>
  <c r="AB2059" i="16"/>
  <c r="AB2060" i="16"/>
  <c r="AB2061" i="16"/>
  <c r="AB2062" i="16"/>
  <c r="AB2063" i="16"/>
  <c r="AB2064" i="16"/>
  <c r="AB2065" i="16"/>
  <c r="AB2066" i="16"/>
  <c r="AB2067" i="16"/>
  <c r="AB2068" i="16"/>
  <c r="AB2069" i="16"/>
  <c r="AB2070" i="16"/>
  <c r="AB2071" i="16"/>
  <c r="AB2072" i="16"/>
  <c r="AB2073" i="16"/>
  <c r="AB2074" i="16"/>
  <c r="AB2075" i="16"/>
  <c r="AB2076" i="16"/>
  <c r="AB2077" i="16"/>
  <c r="AB2078" i="16"/>
  <c r="AB2079" i="16"/>
  <c r="AB2080" i="16"/>
  <c r="AB2081" i="16"/>
  <c r="AB2082" i="16"/>
  <c r="AB2083" i="16"/>
  <c r="AB2084" i="16"/>
  <c r="AB2085" i="16"/>
  <c r="AB2086" i="16"/>
  <c r="AB2087" i="16"/>
  <c r="AB2088" i="16"/>
  <c r="AB2089" i="16"/>
  <c r="AB2090" i="16"/>
  <c r="AB2091" i="16"/>
  <c r="AB2092" i="16"/>
  <c r="AB2093" i="16"/>
  <c r="AB2094" i="16"/>
  <c r="AB2095" i="16"/>
  <c r="AB2096" i="16"/>
  <c r="AB2097" i="16"/>
  <c r="AB2098" i="16"/>
  <c r="AB2099" i="16"/>
  <c r="AB2100" i="16"/>
  <c r="AB2101" i="16"/>
  <c r="AB2102" i="16"/>
  <c r="AB2103" i="16"/>
  <c r="AB2104" i="16"/>
  <c r="AB2105" i="16"/>
  <c r="AB2106" i="16"/>
  <c r="AB2107" i="16"/>
  <c r="AB2108" i="16"/>
  <c r="AB2109" i="16"/>
  <c r="AB2110" i="16"/>
  <c r="AB2111" i="16"/>
  <c r="AB2112" i="16"/>
  <c r="AB2113" i="16"/>
  <c r="AB2114" i="16"/>
  <c r="AB2115" i="16"/>
  <c r="AB2116" i="16"/>
  <c r="AB2117" i="16"/>
  <c r="AB2118" i="16"/>
  <c r="AB2119" i="16"/>
  <c r="AB2120" i="16"/>
  <c r="AB2121" i="16"/>
  <c r="AB2122" i="16"/>
  <c r="AB2123" i="16"/>
  <c r="AB2124" i="16"/>
  <c r="AB2125" i="16"/>
  <c r="AB2126" i="16"/>
  <c r="AB2127" i="16"/>
  <c r="AB2128" i="16"/>
  <c r="AB2129" i="16"/>
  <c r="AB2130" i="16"/>
  <c r="AB2131" i="16"/>
  <c r="AB2132" i="16"/>
  <c r="AB2133" i="16"/>
  <c r="AB2134" i="16"/>
  <c r="AB2135" i="16"/>
  <c r="AB2136" i="16"/>
  <c r="AB2137" i="16"/>
  <c r="AB2138" i="16"/>
  <c r="AB2139" i="16"/>
  <c r="AB2140" i="16"/>
  <c r="AB2141" i="16"/>
  <c r="AB2142" i="16"/>
  <c r="AB2143" i="16"/>
  <c r="AB2144" i="16"/>
  <c r="AB2145" i="16"/>
  <c r="AB2146" i="16"/>
  <c r="AB2147" i="16"/>
  <c r="AB2148" i="16"/>
  <c r="AB2149" i="16"/>
  <c r="AB2150" i="16"/>
  <c r="AB2151" i="16"/>
  <c r="AB2152" i="16"/>
  <c r="AB2153" i="16"/>
  <c r="AB2154" i="16"/>
  <c r="AB2155" i="16"/>
  <c r="AB2156" i="16"/>
  <c r="AB2157" i="16"/>
  <c r="AB2158" i="16"/>
  <c r="AB2159" i="16"/>
  <c r="AB2160" i="16"/>
  <c r="AB2161" i="16"/>
  <c r="AB2162" i="16"/>
  <c r="AB2163" i="16"/>
  <c r="AB2164" i="16"/>
  <c r="AB2165" i="16"/>
  <c r="AB2166" i="16"/>
  <c r="AB2167" i="16"/>
  <c r="AB2168" i="16"/>
  <c r="AB2169" i="16"/>
  <c r="AB2170" i="16"/>
  <c r="AB2171" i="16"/>
  <c r="AB2172" i="16"/>
  <c r="AB2173" i="16"/>
  <c r="AB2174" i="16"/>
  <c r="AB2175" i="16"/>
  <c r="AB2176" i="16"/>
  <c r="AB2177" i="16"/>
  <c r="AB2178" i="16"/>
  <c r="AB2179" i="16"/>
  <c r="AB2180" i="16"/>
  <c r="AB2181" i="16"/>
  <c r="AB2182" i="16"/>
  <c r="AB2183" i="16"/>
  <c r="AB2184" i="16"/>
  <c r="AB2185" i="16"/>
  <c r="AB2186" i="16"/>
  <c r="AB2187" i="16"/>
  <c r="AB2188" i="16"/>
  <c r="AB2189" i="16"/>
  <c r="AB2190" i="16"/>
  <c r="AB2191" i="16"/>
  <c r="AB2192" i="16"/>
  <c r="AB2193" i="16"/>
  <c r="AB2194" i="16"/>
  <c r="AB2195" i="16"/>
  <c r="AB2196" i="16"/>
  <c r="AB2197" i="16"/>
  <c r="AB2198" i="16"/>
  <c r="AB2199" i="16"/>
  <c r="AB2200" i="16"/>
  <c r="AB2201" i="16"/>
  <c r="AB2202" i="16"/>
  <c r="AB2203" i="16"/>
  <c r="AB2204" i="16"/>
  <c r="AB2205" i="16"/>
  <c r="AB2206" i="16"/>
  <c r="AB2207" i="16"/>
  <c r="AB2208" i="16"/>
  <c r="AB2209" i="16"/>
  <c r="AB2210" i="16"/>
  <c r="AB2211" i="16"/>
  <c r="AB2212" i="16"/>
  <c r="AB2213" i="16"/>
  <c r="AB2214" i="16"/>
  <c r="AB2215" i="16"/>
  <c r="AB2216" i="16"/>
  <c r="AB2217" i="16"/>
  <c r="AB2218" i="16"/>
  <c r="AB2219" i="16"/>
  <c r="AB2220" i="16"/>
  <c r="AB2221" i="16"/>
  <c r="AB2222" i="16"/>
  <c r="AB2223" i="16"/>
  <c r="AB2224" i="16"/>
  <c r="AB2225" i="16"/>
  <c r="AB2226" i="16"/>
  <c r="AB2227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20" i="16"/>
  <c r="AA21" i="16"/>
  <c r="AA23" i="16"/>
  <c r="AA24" i="16"/>
  <c r="AA25" i="16"/>
  <c r="AA26" i="16"/>
  <c r="AA27" i="16"/>
  <c r="AA28" i="16"/>
  <c r="AA30" i="16"/>
  <c r="AA31" i="16"/>
  <c r="AA32" i="16"/>
  <c r="AA34" i="16"/>
  <c r="AA35" i="16"/>
  <c r="AA36" i="16"/>
  <c r="AA40" i="16"/>
  <c r="AA41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3" i="16"/>
  <c r="AA84" i="16"/>
  <c r="AA85" i="16"/>
  <c r="AA87" i="16"/>
  <c r="AA88" i="16"/>
  <c r="AA89" i="16"/>
  <c r="AA90" i="16"/>
  <c r="AA92" i="16"/>
  <c r="AA93" i="16"/>
  <c r="AA94" i="16"/>
  <c r="AA95" i="16"/>
  <c r="AA96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4" i="16"/>
  <c r="AA116" i="16"/>
  <c r="AA117" i="16"/>
  <c r="AA118" i="16"/>
  <c r="AA120" i="16"/>
  <c r="AA122" i="16"/>
  <c r="AA124" i="16"/>
  <c r="AA125" i="16"/>
  <c r="AA126" i="16"/>
  <c r="AA127" i="16"/>
  <c r="AA128" i="16"/>
  <c r="AA129" i="16"/>
  <c r="AA130" i="16"/>
  <c r="AA179" i="16"/>
  <c r="AA180" i="16"/>
  <c r="AA181" i="16"/>
  <c r="AA182" i="16"/>
  <c r="AA183" i="16"/>
  <c r="AA184" i="16"/>
  <c r="AA185" i="16"/>
  <c r="AA186" i="16"/>
  <c r="AA187" i="16"/>
  <c r="AA188" i="16"/>
  <c r="AA194" i="16"/>
  <c r="AA195" i="16"/>
  <c r="AA196" i="16"/>
  <c r="AA197" i="16"/>
  <c r="AA198" i="16"/>
  <c r="AA199" i="16"/>
  <c r="AA200" i="16"/>
  <c r="AA201" i="16"/>
  <c r="AA202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AA229" i="16"/>
  <c r="AA230" i="16"/>
  <c r="AA231" i="16"/>
  <c r="AA232" i="16"/>
  <c r="AA233" i="16"/>
  <c r="AA234" i="16"/>
  <c r="AA235" i="16"/>
  <c r="AA236" i="16"/>
  <c r="AA237" i="16"/>
  <c r="AA238" i="16"/>
  <c r="AA239" i="16"/>
  <c r="AA240" i="16"/>
  <c r="AA241" i="16"/>
  <c r="AA242" i="16"/>
  <c r="AA243" i="16"/>
  <c r="AA244" i="16"/>
  <c r="AA245" i="16"/>
  <c r="AA246" i="16"/>
  <c r="AA247" i="16"/>
  <c r="AA248" i="16"/>
  <c r="AA249" i="16"/>
  <c r="AA250" i="16"/>
  <c r="AA251" i="16"/>
  <c r="AA252" i="16"/>
  <c r="AA253" i="16"/>
  <c r="AA254" i="16"/>
  <c r="AA255" i="16"/>
  <c r="AA256" i="16"/>
  <c r="AA257" i="16"/>
  <c r="AA258" i="16"/>
  <c r="AA259" i="16"/>
  <c r="AA260" i="16"/>
  <c r="AA261" i="16"/>
  <c r="AA262" i="16"/>
  <c r="AA263" i="16"/>
  <c r="AA264" i="16"/>
  <c r="AA265" i="16"/>
  <c r="AA266" i="16"/>
  <c r="AA267" i="16"/>
  <c r="AA268" i="16"/>
  <c r="AA269" i="16"/>
  <c r="AA270" i="16"/>
  <c r="AA271" i="16"/>
  <c r="AA272" i="16"/>
  <c r="AA273" i="16"/>
  <c r="AA275" i="16"/>
  <c r="AA276" i="16"/>
  <c r="AA277" i="16"/>
  <c r="AA278" i="16"/>
  <c r="AA279" i="16"/>
  <c r="AA280" i="16"/>
  <c r="AA281" i="16"/>
  <c r="AA282" i="16"/>
  <c r="AA283" i="16"/>
  <c r="AA284" i="16"/>
  <c r="AA285" i="16"/>
  <c r="AA286" i="16"/>
  <c r="AA287" i="16"/>
  <c r="AA288" i="16"/>
  <c r="AA289" i="16"/>
  <c r="AA290" i="16"/>
  <c r="AA291" i="16"/>
  <c r="AA292" i="16"/>
  <c r="AA293" i="16"/>
  <c r="AA294" i="16"/>
  <c r="AA295" i="16"/>
  <c r="AA296" i="16"/>
  <c r="AA297" i="16"/>
  <c r="AA298" i="16"/>
  <c r="AA299" i="16"/>
  <c r="AA300" i="16"/>
  <c r="AA301" i="16"/>
  <c r="AA302" i="16"/>
  <c r="AA303" i="16"/>
  <c r="AA304" i="16"/>
  <c r="AA305" i="16"/>
  <c r="AA306" i="16"/>
  <c r="AA307" i="16"/>
  <c r="AA308" i="16"/>
  <c r="AA309" i="16"/>
  <c r="AA310" i="16"/>
  <c r="AA311" i="16"/>
  <c r="AA312" i="16"/>
  <c r="AA313" i="16"/>
  <c r="AA314" i="16"/>
  <c r="AA315" i="16"/>
  <c r="AA316" i="16"/>
  <c r="AA317" i="16"/>
  <c r="AA318" i="16"/>
  <c r="AA319" i="16"/>
  <c r="AA320" i="16"/>
  <c r="AA321" i="16"/>
  <c r="AA322" i="16"/>
  <c r="AA323" i="16"/>
  <c r="AA324" i="16"/>
  <c r="AA325" i="16"/>
  <c r="AA326" i="16"/>
  <c r="AA327" i="16"/>
  <c r="AA328" i="16"/>
  <c r="AA329" i="16"/>
  <c r="AA330" i="16"/>
  <c r="AA331" i="16"/>
  <c r="AA332" i="16"/>
  <c r="AA333" i="16"/>
  <c r="AA334" i="16"/>
  <c r="AA335" i="16"/>
  <c r="AA336" i="16"/>
  <c r="AA337" i="16"/>
  <c r="AA338" i="16"/>
  <c r="AA339" i="16"/>
  <c r="AA340" i="16"/>
  <c r="AA341" i="16"/>
  <c r="AA342" i="16"/>
  <c r="AA343" i="16"/>
  <c r="AA344" i="16"/>
  <c r="AA345" i="16"/>
  <c r="AA346" i="16"/>
  <c r="AA348" i="16"/>
  <c r="AA349" i="16"/>
  <c r="AA350" i="16"/>
  <c r="AA351" i="16"/>
  <c r="AA352" i="16"/>
  <c r="AA353" i="16"/>
  <c r="AA354" i="16"/>
  <c r="AA355" i="16"/>
  <c r="AA357" i="16"/>
  <c r="AA358" i="16"/>
  <c r="AA359" i="16"/>
  <c r="AA360" i="16"/>
  <c r="AA361" i="16"/>
  <c r="AA362" i="16"/>
  <c r="AA363" i="16"/>
  <c r="AA364" i="16"/>
  <c r="AA365" i="16"/>
  <c r="AA366" i="16"/>
  <c r="AA369" i="16"/>
  <c r="AA370" i="16"/>
  <c r="AA371" i="16"/>
  <c r="AA372" i="16"/>
  <c r="AA373" i="16"/>
  <c r="AA374" i="16"/>
  <c r="AA375" i="16"/>
  <c r="AA376" i="16"/>
  <c r="AA377" i="16"/>
  <c r="AA380" i="16"/>
  <c r="AA381" i="16"/>
  <c r="AA382" i="16"/>
  <c r="AA383" i="16"/>
  <c r="AA384" i="16"/>
  <c r="AA385" i="16"/>
  <c r="AA386" i="16"/>
  <c r="AA387" i="16"/>
  <c r="AA388" i="16"/>
  <c r="AA389" i="16"/>
  <c r="AA390" i="16"/>
  <c r="AA391" i="16"/>
  <c r="AA392" i="16"/>
  <c r="AA393" i="16"/>
  <c r="AA394" i="16"/>
  <c r="AA395" i="16"/>
  <c r="AA396" i="16"/>
  <c r="AA397" i="16"/>
  <c r="AA398" i="16"/>
  <c r="AA399" i="16"/>
  <c r="AA400" i="16"/>
  <c r="AA401" i="16"/>
  <c r="AA402" i="16"/>
  <c r="AA403" i="16"/>
  <c r="AA404" i="16"/>
  <c r="AA405" i="16"/>
  <c r="AA406" i="16"/>
  <c r="AA407" i="16"/>
  <c r="AA408" i="16"/>
  <c r="AA409" i="16"/>
  <c r="AA410" i="16"/>
  <c r="AA411" i="16"/>
  <c r="AA412" i="16"/>
  <c r="AA413" i="16"/>
  <c r="AA414" i="16"/>
  <c r="AA415" i="16"/>
  <c r="AA416" i="16"/>
  <c r="AA417" i="16"/>
  <c r="AA418" i="16"/>
  <c r="AA419" i="16"/>
  <c r="AA420" i="16"/>
  <c r="AA421" i="16"/>
  <c r="AA422" i="16"/>
  <c r="AA423" i="16"/>
  <c r="AA424" i="16"/>
  <c r="AA425" i="16"/>
  <c r="AA426" i="16"/>
  <c r="AA427" i="16"/>
  <c r="AA428" i="16"/>
  <c r="AA430" i="16"/>
  <c r="AA431" i="16"/>
  <c r="AA440" i="16"/>
  <c r="AA442" i="16"/>
  <c r="AA443" i="16"/>
  <c r="AA444" i="16"/>
  <c r="AA445" i="16"/>
  <c r="AA446" i="16"/>
  <c r="AA447" i="16"/>
  <c r="AA448" i="16"/>
  <c r="AA449" i="16"/>
  <c r="AA450" i="16"/>
  <c r="AA451" i="16"/>
  <c r="AA453" i="16"/>
  <c r="AA454" i="16"/>
  <c r="AA455" i="16"/>
  <c r="AA456" i="16"/>
  <c r="AA457" i="16"/>
  <c r="AA458" i="16"/>
  <c r="AA459" i="16"/>
  <c r="AA460" i="16"/>
  <c r="AA461" i="16"/>
  <c r="AA462" i="16"/>
  <c r="AA463" i="16"/>
  <c r="AA464" i="16"/>
  <c r="AA465" i="16"/>
  <c r="AA466" i="16"/>
  <c r="AA467" i="16"/>
  <c r="AA468" i="16"/>
  <c r="AA469" i="16"/>
  <c r="AA470" i="16"/>
  <c r="AA471" i="16"/>
  <c r="AA472" i="16"/>
  <c r="AA473" i="16"/>
  <c r="AA474" i="16"/>
  <c r="AA475" i="16"/>
  <c r="AA476" i="16"/>
  <c r="AA477" i="16"/>
  <c r="AA478" i="16"/>
  <c r="AA479" i="16"/>
  <c r="AA480" i="16"/>
  <c r="AA481" i="16"/>
  <c r="AA482" i="16"/>
  <c r="AA483" i="16"/>
  <c r="AA484" i="16"/>
  <c r="AA485" i="16"/>
  <c r="AA486" i="16"/>
  <c r="AA489" i="16"/>
  <c r="AA487" i="16"/>
  <c r="AA490" i="16"/>
  <c r="AA488" i="16"/>
  <c r="AA491" i="16"/>
  <c r="AA492" i="16"/>
  <c r="AA494" i="16"/>
  <c r="AA493" i="16"/>
  <c r="AA495" i="16"/>
  <c r="AA496" i="16"/>
  <c r="AA497" i="16"/>
  <c r="AA498" i="16"/>
  <c r="AA499" i="16"/>
  <c r="AA500" i="16"/>
  <c r="AA502" i="16"/>
  <c r="AA501" i="16"/>
  <c r="AA503" i="16"/>
  <c r="AA504" i="16"/>
  <c r="AA506" i="16"/>
  <c r="AA505" i="16"/>
  <c r="AA507" i="16"/>
  <c r="AA509" i="16"/>
  <c r="AA508" i="16"/>
  <c r="AA510" i="16"/>
  <c r="AA511" i="16"/>
  <c r="AA512" i="16"/>
  <c r="AA514" i="16"/>
  <c r="AA513" i="16"/>
  <c r="AA535" i="16"/>
  <c r="AA536" i="16"/>
  <c r="AA537" i="16"/>
  <c r="AA538" i="16"/>
  <c r="AA539" i="16"/>
  <c r="AA540" i="16"/>
  <c r="AA541" i="16"/>
  <c r="AA542" i="16"/>
  <c r="AA543" i="16"/>
  <c r="AA544" i="16"/>
  <c r="AA545" i="16"/>
  <c r="AA546" i="16"/>
  <c r="AA547" i="16"/>
  <c r="AA548" i="16"/>
  <c r="AA549" i="16"/>
  <c r="AA550" i="16"/>
  <c r="AA551" i="16"/>
  <c r="AA552" i="16"/>
  <c r="AA553" i="16"/>
  <c r="AA554" i="16"/>
  <c r="AA555" i="16"/>
  <c r="AA556" i="16"/>
  <c r="AA557" i="16"/>
  <c r="AA558" i="16"/>
  <c r="AA559" i="16"/>
  <c r="AA560" i="16"/>
  <c r="AA561" i="16"/>
  <c r="AA562" i="16"/>
  <c r="AA563" i="16"/>
  <c r="AA564" i="16"/>
  <c r="AA565" i="16"/>
  <c r="AA566" i="16"/>
  <c r="AA567" i="16"/>
  <c r="AA568" i="16"/>
  <c r="AA569" i="16"/>
  <c r="AA570" i="16"/>
  <c r="AA571" i="16"/>
  <c r="AA572" i="16"/>
  <c r="AA573" i="16"/>
  <c r="AA574" i="16"/>
  <c r="AA575" i="16"/>
  <c r="AA576" i="16"/>
  <c r="AA577" i="16"/>
  <c r="AA578" i="16"/>
  <c r="AA580" i="16"/>
  <c r="AA581" i="16"/>
  <c r="AA582" i="16"/>
  <c r="AA583" i="16"/>
  <c r="AA584" i="16"/>
  <c r="AA585" i="16"/>
  <c r="AA586" i="16"/>
  <c r="AA587" i="16"/>
  <c r="AA588" i="16"/>
  <c r="AA589" i="16"/>
  <c r="AA590" i="16"/>
  <c r="AA591" i="16"/>
  <c r="AA592" i="16"/>
  <c r="AA593" i="16"/>
  <c r="AA594" i="16"/>
  <c r="AA595" i="16"/>
  <c r="AA596" i="16"/>
  <c r="AA597" i="16"/>
  <c r="AA598" i="16"/>
  <c r="AA599" i="16"/>
  <c r="AA600" i="16"/>
  <c r="AA601" i="16"/>
  <c r="AA602" i="16"/>
  <c r="AA603" i="16"/>
  <c r="AA604" i="16"/>
  <c r="AA605" i="16"/>
  <c r="AA606" i="16"/>
  <c r="AA607" i="16"/>
  <c r="AA608" i="16"/>
  <c r="AA610" i="16"/>
  <c r="AA611" i="16"/>
  <c r="AA612" i="16"/>
  <c r="AA613" i="16"/>
  <c r="AA614" i="16"/>
  <c r="AA615" i="16"/>
  <c r="AA616" i="16"/>
  <c r="AA617" i="16"/>
  <c r="AA618" i="16"/>
  <c r="AA619" i="16"/>
  <c r="AA620" i="16"/>
  <c r="AA621" i="16"/>
  <c r="AA622" i="16"/>
  <c r="AA623" i="16"/>
  <c r="AA624" i="16"/>
  <c r="AA625" i="16"/>
  <c r="AA626" i="16"/>
  <c r="AA627" i="16"/>
  <c r="AA628" i="16"/>
  <c r="AA629" i="16"/>
  <c r="AA630" i="16"/>
  <c r="AA632" i="16"/>
  <c r="AA633" i="16"/>
  <c r="AA644" i="16"/>
  <c r="AA646" i="16"/>
  <c r="AA647" i="16"/>
  <c r="AA648" i="16"/>
  <c r="AA649" i="16"/>
  <c r="AA650" i="16"/>
  <c r="AA651" i="16"/>
  <c r="AA652" i="16"/>
  <c r="AA653" i="16"/>
  <c r="AA655" i="16"/>
  <c r="AA656" i="16"/>
  <c r="AA657" i="16"/>
  <c r="AA658" i="16"/>
  <c r="AA659" i="16"/>
  <c r="AA660" i="16"/>
  <c r="AA661" i="16"/>
  <c r="AA662" i="16"/>
  <c r="AA663" i="16"/>
  <c r="AA664" i="16"/>
  <c r="AA665" i="16"/>
  <c r="AA666" i="16"/>
  <c r="AA667" i="16"/>
  <c r="AA668" i="16"/>
  <c r="AA669" i="16"/>
  <c r="AA670" i="16"/>
  <c r="AA671" i="16"/>
  <c r="AA672" i="16"/>
  <c r="AA673" i="16"/>
  <c r="AA674" i="16"/>
  <c r="AA675" i="16"/>
  <c r="AA676" i="16"/>
  <c r="AA677" i="16"/>
  <c r="AA678" i="16"/>
  <c r="AA679" i="16"/>
  <c r="AA680" i="16"/>
  <c r="AA681" i="16"/>
  <c r="AA682" i="16"/>
  <c r="AA683" i="16"/>
  <c r="AA684" i="16"/>
  <c r="AA685" i="16"/>
  <c r="AA694" i="16"/>
  <c r="AA695" i="16"/>
  <c r="AA696" i="16"/>
  <c r="AA697" i="16"/>
  <c r="AA698" i="16"/>
  <c r="AA699" i="16"/>
  <c r="AA700" i="16"/>
  <c r="AA701" i="16"/>
  <c r="AA702" i="16"/>
  <c r="AA703" i="16"/>
  <c r="AA704" i="16"/>
  <c r="AA705" i="16"/>
  <c r="AA706" i="16"/>
  <c r="AA707" i="16"/>
  <c r="AA708" i="16"/>
  <c r="AA709" i="16"/>
  <c r="AA710" i="16"/>
  <c r="AA711" i="16"/>
  <c r="AA712" i="16"/>
  <c r="AA713" i="16"/>
  <c r="AA718" i="16"/>
  <c r="AA719" i="16"/>
  <c r="AA720" i="16"/>
  <c r="AA721" i="16"/>
  <c r="AA722" i="16"/>
  <c r="AA723" i="16"/>
  <c r="AA724" i="16"/>
  <c r="AA725" i="16"/>
  <c r="AA726" i="16"/>
  <c r="AA727" i="16"/>
  <c r="AA728" i="16"/>
  <c r="AA729" i="16"/>
  <c r="AA730" i="16"/>
  <c r="AA731" i="16"/>
  <c r="AA732" i="16"/>
  <c r="AA733" i="16"/>
  <c r="AA734" i="16"/>
  <c r="AA735" i="16"/>
  <c r="AA736" i="16"/>
  <c r="AA737" i="16"/>
  <c r="AA738" i="16"/>
  <c r="AA744" i="16"/>
  <c r="AA745" i="16"/>
  <c r="AA746" i="16"/>
  <c r="AA747" i="16"/>
  <c r="AA748" i="16"/>
  <c r="AA749" i="16"/>
  <c r="AA750" i="16"/>
  <c r="AA751" i="16"/>
  <c r="AA752" i="16"/>
  <c r="AA753" i="16"/>
  <c r="AA754" i="16"/>
  <c r="AA755" i="16"/>
  <c r="AA756" i="16"/>
  <c r="AA757" i="16"/>
  <c r="AA758" i="16"/>
  <c r="AA760" i="16"/>
  <c r="AA761" i="16"/>
  <c r="AA762" i="16"/>
  <c r="AA763" i="16"/>
  <c r="AA764" i="16"/>
  <c r="AA765" i="16"/>
  <c r="AA766" i="16"/>
  <c r="AA767" i="16"/>
  <c r="AA768" i="16"/>
  <c r="AA769" i="16"/>
  <c r="AA770" i="16"/>
  <c r="AA771" i="16"/>
  <c r="AA772" i="16"/>
  <c r="AA773" i="16"/>
  <c r="AA774" i="16"/>
  <c r="AA775" i="16"/>
  <c r="AA776" i="16"/>
  <c r="AA777" i="16"/>
  <c r="AA778" i="16"/>
  <c r="AA780" i="16"/>
  <c r="AA781" i="16"/>
  <c r="AA782" i="16"/>
  <c r="AA783" i="16"/>
  <c r="AA784" i="16"/>
  <c r="AA785" i="16"/>
  <c r="AA786" i="16"/>
  <c r="AA787" i="16"/>
  <c r="AA788" i="16"/>
  <c r="AA789" i="16"/>
  <c r="AA790" i="16"/>
  <c r="AA791" i="16"/>
  <c r="AA792" i="16"/>
  <c r="AA793" i="16"/>
  <c r="AA794" i="16"/>
  <c r="AA795" i="16"/>
  <c r="AA796" i="16"/>
  <c r="AA797" i="16"/>
  <c r="AA798" i="16"/>
  <c r="AA799" i="16"/>
  <c r="AA800" i="16"/>
  <c r="AA801" i="16"/>
  <c r="AA802" i="16"/>
  <c r="AA803" i="16"/>
  <c r="AA804" i="16"/>
  <c r="AA805" i="16"/>
  <c r="AA806" i="16"/>
  <c r="AA807" i="16"/>
  <c r="AA808" i="16"/>
  <c r="AA809" i="16"/>
  <c r="AA810" i="16"/>
  <c r="AA811" i="16"/>
  <c r="AA812" i="16"/>
  <c r="AA813" i="16"/>
  <c r="AA814" i="16"/>
  <c r="AA815" i="16"/>
  <c r="AA816" i="16"/>
  <c r="AA817" i="16"/>
  <c r="AA818" i="16"/>
  <c r="AA819" i="16"/>
  <c r="AA820" i="16"/>
  <c r="AA821" i="16"/>
  <c r="AA822" i="16"/>
  <c r="AA823" i="16"/>
  <c r="AA824" i="16"/>
  <c r="AA825" i="16"/>
  <c r="AA826" i="16"/>
  <c r="AA827" i="16"/>
  <c r="AA828" i="16"/>
  <c r="AA830" i="16"/>
  <c r="AA831" i="16"/>
  <c r="AA832" i="16"/>
  <c r="AA833" i="16"/>
  <c r="AA834" i="16"/>
  <c r="AA835" i="16"/>
  <c r="AA837" i="16"/>
  <c r="AA838" i="16"/>
  <c r="AA839" i="16"/>
  <c r="AA840" i="16"/>
  <c r="AA843" i="16"/>
  <c r="AA844" i="16"/>
  <c r="AA845" i="16"/>
  <c r="AA846" i="16"/>
  <c r="AA847" i="16"/>
  <c r="AA848" i="16"/>
  <c r="AA849" i="16"/>
  <c r="AA850" i="16"/>
  <c r="AA851" i="16"/>
  <c r="AA852" i="16"/>
  <c r="AA853" i="16"/>
  <c r="AA854" i="16"/>
  <c r="AA855" i="16"/>
  <c r="AA856" i="16"/>
  <c r="AA857" i="16"/>
  <c r="AA858" i="16"/>
  <c r="AA859" i="16"/>
  <c r="AA860" i="16"/>
  <c r="AA861" i="16"/>
  <c r="AA862" i="16"/>
  <c r="AA868" i="16"/>
  <c r="AA869" i="16"/>
  <c r="AA870" i="16"/>
  <c r="AA871" i="16"/>
  <c r="AA872" i="16"/>
  <c r="AA873" i="16"/>
  <c r="AA867" i="16"/>
  <c r="AA866" i="16"/>
  <c r="AA135" i="16"/>
  <c r="AA134" i="16"/>
  <c r="AA133" i="16"/>
  <c r="AA132" i="16"/>
  <c r="AA136" i="16"/>
  <c r="AA137" i="16"/>
  <c r="AA131" i="16"/>
  <c r="AA138" i="16"/>
  <c r="AA190" i="16"/>
  <c r="AA189" i="16"/>
  <c r="AA193" i="16"/>
  <c r="AA429" i="16"/>
  <c r="AA437" i="16"/>
  <c r="AA434" i="16"/>
  <c r="AA432" i="16"/>
  <c r="AA438" i="16"/>
  <c r="AA439" i="16"/>
  <c r="AA435" i="16"/>
  <c r="AA436" i="16"/>
  <c r="AA433" i="16"/>
  <c r="AA441" i="16"/>
  <c r="AA517" i="16"/>
  <c r="AA524" i="16"/>
  <c r="AA525" i="16"/>
  <c r="AA518" i="16"/>
  <c r="AA515" i="16"/>
  <c r="AA527" i="16"/>
  <c r="AA516" i="16"/>
  <c r="AA526" i="16"/>
  <c r="AA533" i="16"/>
  <c r="AA534" i="16"/>
  <c r="AA609" i="16"/>
  <c r="AA529" i="16"/>
  <c r="AA520" i="16"/>
  <c r="AA528" i="16"/>
  <c r="AA519" i="16"/>
  <c r="AA522" i="16"/>
  <c r="AA532" i="16"/>
  <c r="AA530" i="16"/>
  <c r="AA523" i="16"/>
  <c r="AA531" i="16"/>
  <c r="AA521" i="16"/>
  <c r="AA739" i="16"/>
  <c r="AA643" i="16"/>
  <c r="AA642" i="16"/>
  <c r="AA639" i="16"/>
  <c r="AA637" i="16"/>
  <c r="AA638" i="16"/>
  <c r="AA635" i="16"/>
  <c r="AA640" i="16"/>
  <c r="AA636" i="16"/>
  <c r="AA143" i="16"/>
  <c r="AA142" i="16"/>
  <c r="AA141" i="16"/>
  <c r="AA140" i="16"/>
  <c r="AA144" i="16"/>
  <c r="AA145" i="16"/>
  <c r="AA139" i="16"/>
  <c r="AA146" i="16"/>
  <c r="AA159" i="16"/>
  <c r="AA158" i="16"/>
  <c r="AA157" i="16"/>
  <c r="AA156" i="16"/>
  <c r="AA160" i="16"/>
  <c r="AA161" i="16"/>
  <c r="AA155" i="16"/>
  <c r="AA162" i="16"/>
  <c r="AA151" i="16"/>
  <c r="AA150" i="16"/>
  <c r="AA149" i="16"/>
  <c r="AA148" i="16"/>
  <c r="AA152" i="16"/>
  <c r="AA153" i="16"/>
  <c r="AA147" i="16"/>
  <c r="AA154" i="16"/>
  <c r="AA654" i="16"/>
  <c r="AA686" i="16"/>
  <c r="AA687" i="16"/>
  <c r="AA688" i="16"/>
  <c r="AA689" i="16"/>
  <c r="AA690" i="16"/>
  <c r="AA693" i="16"/>
  <c r="AA692" i="16"/>
  <c r="AA691" i="16"/>
  <c r="AA740" i="16"/>
  <c r="AA741" i="16"/>
  <c r="AA742" i="16"/>
  <c r="AA743" i="16"/>
  <c r="AA874" i="16"/>
  <c r="AA875" i="16"/>
  <c r="AA876" i="16"/>
  <c r="AA877" i="16"/>
  <c r="AA878" i="16"/>
  <c r="AA879" i="16"/>
  <c r="AA880" i="16"/>
  <c r="AA881" i="16"/>
  <c r="AA882" i="16"/>
  <c r="AA883" i="16"/>
  <c r="AA884" i="16"/>
  <c r="AA885" i="16"/>
  <c r="AA886" i="16"/>
  <c r="AA887" i="16"/>
  <c r="AA889" i="16"/>
  <c r="AA890" i="16"/>
  <c r="AA891" i="16"/>
  <c r="AA892" i="16"/>
  <c r="AA893" i="16"/>
  <c r="AA894" i="16"/>
  <c r="AA895" i="16"/>
  <c r="AA896" i="16"/>
  <c r="AA897" i="16"/>
  <c r="AA898" i="16"/>
  <c r="AA899" i="16"/>
  <c r="AA900" i="16"/>
  <c r="AA901" i="16"/>
  <c r="AA902" i="16"/>
  <c r="AA903" i="16"/>
  <c r="AA904" i="16"/>
  <c r="AA905" i="16"/>
  <c r="AA906" i="16"/>
  <c r="AA907" i="16"/>
  <c r="AA908" i="16"/>
  <c r="AA909" i="16"/>
  <c r="AA910" i="16"/>
  <c r="AA911" i="16"/>
  <c r="AA912" i="16"/>
  <c r="AA913" i="16"/>
  <c r="AA914" i="16"/>
  <c r="AA915" i="16"/>
  <c r="AA916" i="16"/>
  <c r="AA917" i="16"/>
  <c r="AA918" i="16"/>
  <c r="AA919" i="16"/>
  <c r="AA920" i="16"/>
  <c r="AA921" i="16"/>
  <c r="AA922" i="16"/>
  <c r="AA923" i="16"/>
  <c r="AA924" i="16"/>
  <c r="AA925" i="16"/>
  <c r="AA926" i="16"/>
  <c r="AA927" i="16"/>
  <c r="AA928" i="16"/>
  <c r="AA929" i="16"/>
  <c r="AA930" i="16"/>
  <c r="AA931" i="16"/>
  <c r="AA932" i="16"/>
  <c r="AA933" i="16"/>
  <c r="AA934" i="16"/>
  <c r="AA935" i="16"/>
  <c r="AA936" i="16"/>
  <c r="AA937" i="16"/>
  <c r="AA938" i="16"/>
  <c r="AA939" i="16"/>
  <c r="AA940" i="16"/>
  <c r="AA941" i="16"/>
  <c r="AA942" i="16"/>
  <c r="AA943" i="16"/>
  <c r="AA944" i="16"/>
  <c r="AA945" i="16"/>
  <c r="AA946" i="16"/>
  <c r="AA947" i="16"/>
  <c r="AA948" i="16"/>
  <c r="AA949" i="16"/>
  <c r="AA950" i="16"/>
  <c r="AA951" i="16"/>
  <c r="AA952" i="16"/>
  <c r="AA953" i="16"/>
  <c r="AA954" i="16"/>
  <c r="AA955" i="16"/>
  <c r="AA956" i="16"/>
  <c r="AA957" i="16"/>
  <c r="AA958" i="16"/>
  <c r="AA959" i="16"/>
  <c r="AA960" i="16"/>
  <c r="AA961" i="16"/>
  <c r="AA962" i="16"/>
  <c r="AA963" i="16"/>
  <c r="AA964" i="16"/>
  <c r="AA965" i="16"/>
  <c r="AA966" i="16"/>
  <c r="AA967" i="16"/>
  <c r="AA968" i="16"/>
  <c r="AA969" i="16"/>
  <c r="AA970" i="16"/>
  <c r="AA971" i="16"/>
  <c r="AA972" i="16"/>
  <c r="AA973" i="16"/>
  <c r="AA974" i="16"/>
  <c r="AA975" i="16"/>
  <c r="AA976" i="16"/>
  <c r="AA977" i="16"/>
  <c r="AA978" i="16"/>
  <c r="AA979" i="16"/>
  <c r="AA980" i="16"/>
  <c r="AA981" i="16"/>
  <c r="AA982" i="16"/>
  <c r="AA983" i="16"/>
  <c r="AA984" i="16"/>
  <c r="AA985" i="16"/>
  <c r="AA986" i="16"/>
  <c r="AA987" i="16"/>
  <c r="AA988" i="16"/>
  <c r="AA989" i="16"/>
  <c r="AA990" i="16"/>
  <c r="AA991" i="16"/>
  <c r="AA992" i="16"/>
  <c r="AA993" i="16"/>
  <c r="AA994" i="16"/>
  <c r="AA995" i="16"/>
  <c r="AA996" i="16"/>
  <c r="AA997" i="16"/>
  <c r="AA998" i="16"/>
  <c r="AA999" i="16"/>
  <c r="AA1000" i="16"/>
  <c r="AA1001" i="16"/>
  <c r="AA1002" i="16"/>
  <c r="AA1003" i="16"/>
  <c r="AA1004" i="16"/>
  <c r="AA1005" i="16"/>
  <c r="AA1006" i="16"/>
  <c r="AA1007" i="16"/>
  <c r="AA1008" i="16"/>
  <c r="AA1009" i="16"/>
  <c r="AA1010" i="16"/>
  <c r="AA1011" i="16"/>
  <c r="AA1012" i="16"/>
  <c r="AA1013" i="16"/>
  <c r="AA1014" i="16"/>
  <c r="AA1015" i="16"/>
  <c r="AA1016" i="16"/>
  <c r="AA1017" i="16"/>
  <c r="AA1018" i="16"/>
  <c r="AA1019" i="16"/>
  <c r="AA1020" i="16"/>
  <c r="AA1021" i="16"/>
  <c r="AA1022" i="16"/>
  <c r="AA1023" i="16"/>
  <c r="AA1024" i="16"/>
  <c r="AA1025" i="16"/>
  <c r="AA1026" i="16"/>
  <c r="AA1027" i="16"/>
  <c r="AA1028" i="16"/>
  <c r="AA1029" i="16"/>
  <c r="AA1030" i="16"/>
  <c r="AA1031" i="16"/>
  <c r="AA1032" i="16"/>
  <c r="AA1033" i="16"/>
  <c r="AA1034" i="16"/>
  <c r="AA1035" i="16"/>
  <c r="AA1036" i="16"/>
  <c r="AA1037" i="16"/>
  <c r="AA1038" i="16"/>
  <c r="AA1039" i="16"/>
  <c r="AA1040" i="16"/>
  <c r="AA1041" i="16"/>
  <c r="AA1042" i="16"/>
  <c r="AA1043" i="16"/>
  <c r="AA1044" i="16"/>
  <c r="AA1045" i="16"/>
  <c r="AA1046" i="16"/>
  <c r="AA1047" i="16"/>
  <c r="AA1048" i="16"/>
  <c r="AA1049" i="16"/>
  <c r="AA1050" i="16"/>
  <c r="AA1051" i="16"/>
  <c r="AA1052" i="16"/>
  <c r="AA1053" i="16"/>
  <c r="AA1054" i="16"/>
  <c r="AA1055" i="16"/>
  <c r="AA1056" i="16"/>
  <c r="AA1057" i="16"/>
  <c r="AA1058" i="16"/>
  <c r="AA1059" i="16"/>
  <c r="AA1060" i="16"/>
  <c r="AA1061" i="16"/>
  <c r="AA1062" i="16"/>
  <c r="AA1063" i="16"/>
  <c r="AA1064" i="16"/>
  <c r="AA1065" i="16"/>
  <c r="AA1066" i="16"/>
  <c r="AA1067" i="16"/>
  <c r="AA1068" i="16"/>
  <c r="AA1069" i="16"/>
  <c r="AA1070" i="16"/>
  <c r="AA1071" i="16"/>
  <c r="AA1072" i="16"/>
  <c r="AA1073" i="16"/>
  <c r="AA1074" i="16"/>
  <c r="AA1075" i="16"/>
  <c r="AA1076" i="16"/>
  <c r="AA1077" i="16"/>
  <c r="AA1078" i="16"/>
  <c r="AA1079" i="16"/>
  <c r="AA1080" i="16"/>
  <c r="AA1081" i="16"/>
  <c r="AA1082" i="16"/>
  <c r="AA1083" i="16"/>
  <c r="AA1084" i="16"/>
  <c r="AA1085" i="16"/>
  <c r="AA1086" i="16"/>
  <c r="AA1087" i="16"/>
  <c r="AA1088" i="16"/>
  <c r="AA1089" i="16"/>
  <c r="AA1090" i="16"/>
  <c r="AA1091" i="16"/>
  <c r="AA1092" i="16"/>
  <c r="AA1093" i="16"/>
  <c r="AA1094" i="16"/>
  <c r="AA1095" i="16"/>
  <c r="AA1096" i="16"/>
  <c r="AA1097" i="16"/>
  <c r="AA1098" i="16"/>
  <c r="AA1099" i="16"/>
  <c r="AA1100" i="16"/>
  <c r="AA1101" i="16"/>
  <c r="AA1102" i="16"/>
  <c r="AA1103" i="16"/>
  <c r="AA1104" i="16"/>
  <c r="AA1105" i="16"/>
  <c r="AA1106" i="16"/>
  <c r="AA1107" i="16"/>
  <c r="AA1108" i="16"/>
  <c r="AA1109" i="16"/>
  <c r="AA1110" i="16"/>
  <c r="AA1111" i="16"/>
  <c r="AA1112" i="16"/>
  <c r="AA1113" i="16"/>
  <c r="AA1114" i="16"/>
  <c r="AA1115" i="16"/>
  <c r="AA1116" i="16"/>
  <c r="AA1117" i="16"/>
  <c r="AA1118" i="16"/>
  <c r="AA1119" i="16"/>
  <c r="AA1120" i="16"/>
  <c r="AA1121" i="16"/>
  <c r="AA1122" i="16"/>
  <c r="AA1123" i="16"/>
  <c r="AA1124" i="16"/>
  <c r="AA1125" i="16"/>
  <c r="AA1126" i="16"/>
  <c r="AA1127" i="16"/>
  <c r="AA1128" i="16"/>
  <c r="AA1129" i="16"/>
  <c r="AA1130" i="16"/>
  <c r="AA1131" i="16"/>
  <c r="AA1132" i="16"/>
  <c r="AA1133" i="16"/>
  <c r="AA1134" i="16"/>
  <c r="AA1135" i="16"/>
  <c r="AA1136" i="16"/>
  <c r="AA1137" i="16"/>
  <c r="AA1138" i="16"/>
  <c r="AA1139" i="16"/>
  <c r="AA1140" i="16"/>
  <c r="AA1141" i="16"/>
  <c r="AA1142" i="16"/>
  <c r="AA1143" i="16"/>
  <c r="AA1144" i="16"/>
  <c r="AA1145" i="16"/>
  <c r="AA1146" i="16"/>
  <c r="AA1147" i="16"/>
  <c r="AA1148" i="16"/>
  <c r="AA1149" i="16"/>
  <c r="AA1150" i="16"/>
  <c r="AA1151" i="16"/>
  <c r="AA1152" i="16"/>
  <c r="AA1153" i="16"/>
  <c r="AA1154" i="16"/>
  <c r="AA1155" i="16"/>
  <c r="AA1156" i="16"/>
  <c r="AA1157" i="16"/>
  <c r="AA1158" i="16"/>
  <c r="AA1159" i="16"/>
  <c r="AA1160" i="16"/>
  <c r="AA1161" i="16"/>
  <c r="AA1162" i="16"/>
  <c r="AA1163" i="16"/>
  <c r="AA1164" i="16"/>
  <c r="AA1165" i="16"/>
  <c r="AA1166" i="16"/>
  <c r="AA1167" i="16"/>
  <c r="AA1168" i="16"/>
  <c r="AA1169" i="16"/>
  <c r="AA1170" i="16"/>
  <c r="AA1171" i="16"/>
  <c r="AA1172" i="16"/>
  <c r="AA1173" i="16"/>
  <c r="AA1174" i="16"/>
  <c r="AA1175" i="16"/>
  <c r="AA1176" i="16"/>
  <c r="AA1177" i="16"/>
  <c r="AA1178" i="16"/>
  <c r="AA1179" i="16"/>
  <c r="AA1180" i="16"/>
  <c r="AA1181" i="16"/>
  <c r="AA1182" i="16"/>
  <c r="AA1183" i="16"/>
  <c r="AA1184" i="16"/>
  <c r="AA1185" i="16"/>
  <c r="AA1186" i="16"/>
  <c r="AA1187" i="16"/>
  <c r="AA1188" i="16"/>
  <c r="AA1189" i="16"/>
  <c r="AA1190" i="16"/>
  <c r="AA1191" i="16"/>
  <c r="AA1192" i="16"/>
  <c r="AA1193" i="16"/>
  <c r="AA1194" i="16"/>
  <c r="AA1195" i="16"/>
  <c r="AA1196" i="16"/>
  <c r="AA1197" i="16"/>
  <c r="AA1198" i="16"/>
  <c r="AA1199" i="16"/>
  <c r="AA1200" i="16"/>
  <c r="AA1201" i="16"/>
  <c r="AA1202" i="16"/>
  <c r="AA1203" i="16"/>
  <c r="AA1204" i="16"/>
  <c r="AA1205" i="16"/>
  <c r="AA1206" i="16"/>
  <c r="AA1207" i="16"/>
  <c r="AA1208" i="16"/>
  <c r="AA1209" i="16"/>
  <c r="AA1210" i="16"/>
  <c r="AA1211" i="16"/>
  <c r="AA1212" i="16"/>
  <c r="AA1213" i="16"/>
  <c r="AA1214" i="16"/>
  <c r="AA1215" i="16"/>
  <c r="AA1216" i="16"/>
  <c r="AA1217" i="16"/>
  <c r="AA1218" i="16"/>
  <c r="AA1219" i="16"/>
  <c r="AA1220" i="16"/>
  <c r="AA1221" i="16"/>
  <c r="AA1222" i="16"/>
  <c r="AA1223" i="16"/>
  <c r="AA1224" i="16"/>
  <c r="AA1225" i="16"/>
  <c r="AA1226" i="16"/>
  <c r="AA1227" i="16"/>
  <c r="AA1228" i="16"/>
  <c r="AA1229" i="16"/>
  <c r="AA1230" i="16"/>
  <c r="AA1231" i="16"/>
  <c r="AA1232" i="16"/>
  <c r="AA1233" i="16"/>
  <c r="AA1234" i="16"/>
  <c r="AA1235" i="16"/>
  <c r="AA1236" i="16"/>
  <c r="AA1237" i="16"/>
  <c r="AA1238" i="16"/>
  <c r="AA1239" i="16"/>
  <c r="AA1240" i="16"/>
  <c r="AA1241" i="16"/>
  <c r="AA1242" i="16"/>
  <c r="AA1243" i="16"/>
  <c r="AA1244" i="16"/>
  <c r="AA1245" i="16"/>
  <c r="AA1246" i="16"/>
  <c r="AA1247" i="16"/>
  <c r="AA1248" i="16"/>
  <c r="AA1249" i="16"/>
  <c r="AA1250" i="16"/>
  <c r="AA1251" i="16"/>
  <c r="AA1252" i="16"/>
  <c r="AA1253" i="16"/>
  <c r="AA1254" i="16"/>
  <c r="AA1255" i="16"/>
  <c r="AA1256" i="16"/>
  <c r="AA1257" i="16"/>
  <c r="AA1258" i="16"/>
  <c r="AA1259" i="16"/>
  <c r="AA1260" i="16"/>
  <c r="AA1261" i="16"/>
  <c r="AA1262" i="16"/>
  <c r="AA1263" i="16"/>
  <c r="AA1264" i="16"/>
  <c r="AA1265" i="16"/>
  <c r="AA1266" i="16"/>
  <c r="AA1267" i="16"/>
  <c r="AA1268" i="16"/>
  <c r="AA1269" i="16"/>
  <c r="AA1270" i="16"/>
  <c r="AA1271" i="16"/>
  <c r="AA1272" i="16"/>
  <c r="AA1273" i="16"/>
  <c r="AA1274" i="16"/>
  <c r="AA1275" i="16"/>
  <c r="AA1276" i="16"/>
  <c r="AA1277" i="16"/>
  <c r="AA1278" i="16"/>
  <c r="AA1279" i="16"/>
  <c r="AA1280" i="16"/>
  <c r="AA1281" i="16"/>
  <c r="AA1282" i="16"/>
  <c r="AA1283" i="16"/>
  <c r="AA1284" i="16"/>
  <c r="AA1285" i="16"/>
  <c r="AA1286" i="16"/>
  <c r="AA1287" i="16"/>
  <c r="AA1288" i="16"/>
  <c r="AA1289" i="16"/>
  <c r="AA1290" i="16"/>
  <c r="AA1291" i="16"/>
  <c r="AA1292" i="16"/>
  <c r="AA1293" i="16"/>
  <c r="AA1294" i="16"/>
  <c r="AA1295" i="16"/>
  <c r="AA1296" i="16"/>
  <c r="AA1297" i="16"/>
  <c r="AA1298" i="16"/>
  <c r="AA1299" i="16"/>
  <c r="AA1300" i="16"/>
  <c r="AA1301" i="16"/>
  <c r="AA1302" i="16"/>
  <c r="AA1303" i="16"/>
  <c r="AA1304" i="16"/>
  <c r="AA1305" i="16"/>
  <c r="AA1306" i="16"/>
  <c r="AA1307" i="16"/>
  <c r="AA1308" i="16"/>
  <c r="AA1309" i="16"/>
  <c r="AA1310" i="16"/>
  <c r="AA1311" i="16"/>
  <c r="AA1312" i="16"/>
  <c r="AA1313" i="16"/>
  <c r="AA1314" i="16"/>
  <c r="AA1315" i="16"/>
  <c r="AA1316" i="16"/>
  <c r="AA1317" i="16"/>
  <c r="AA1318" i="16"/>
  <c r="AA1319" i="16"/>
  <c r="AA1320" i="16"/>
  <c r="AA1321" i="16"/>
  <c r="AA1322" i="16"/>
  <c r="AA1323" i="16"/>
  <c r="AA1324" i="16"/>
  <c r="AA1325" i="16"/>
  <c r="AA1326" i="16"/>
  <c r="AA1327" i="16"/>
  <c r="AA1328" i="16"/>
  <c r="AA1329" i="16"/>
  <c r="AA1330" i="16"/>
  <c r="AA1331" i="16"/>
  <c r="AA1332" i="16"/>
  <c r="AA1333" i="16"/>
  <c r="AA1334" i="16"/>
  <c r="AA1335" i="16"/>
  <c r="AA1336" i="16"/>
  <c r="AA1337" i="16"/>
  <c r="AA1338" i="16"/>
  <c r="AA1339" i="16"/>
  <c r="AA1340" i="16"/>
  <c r="AA1341" i="16"/>
  <c r="AA1342" i="16"/>
  <c r="AA1343" i="16"/>
  <c r="AA1344" i="16"/>
  <c r="AA1345" i="16"/>
  <c r="AA1346" i="16"/>
  <c r="AA1347" i="16"/>
  <c r="AA1348" i="16"/>
  <c r="AA1349" i="16"/>
  <c r="AA1350" i="16"/>
  <c r="AA1351" i="16"/>
  <c r="AA1352" i="16"/>
  <c r="AA1353" i="16"/>
  <c r="AA1354" i="16"/>
  <c r="AA1355" i="16"/>
  <c r="AA1356" i="16"/>
  <c r="AA1357" i="16"/>
  <c r="AA1358" i="16"/>
  <c r="AA1359" i="16"/>
  <c r="AA1360" i="16"/>
  <c r="AA1361" i="16"/>
  <c r="AA1362" i="16"/>
  <c r="AA1363" i="16"/>
  <c r="AA1364" i="16"/>
  <c r="AA1365" i="16"/>
  <c r="AA1366" i="16"/>
  <c r="AA1367" i="16"/>
  <c r="AA1368" i="16"/>
  <c r="AA1369" i="16"/>
  <c r="AA1370" i="16"/>
  <c r="AA1371" i="16"/>
  <c r="AA1372" i="16"/>
  <c r="AA1373" i="16"/>
  <c r="AA1374" i="16"/>
  <c r="AA1375" i="16"/>
  <c r="AA1376" i="16"/>
  <c r="AA1377" i="16"/>
  <c r="AA1378" i="16"/>
  <c r="AA1379" i="16"/>
  <c r="AA1380" i="16"/>
  <c r="AA1381" i="16"/>
  <c r="AA1382" i="16"/>
  <c r="AA1383" i="16"/>
  <c r="AA1384" i="16"/>
  <c r="AA1385" i="16"/>
  <c r="AA1386" i="16"/>
  <c r="AA1387" i="16"/>
  <c r="AA1388" i="16"/>
  <c r="AA1389" i="16"/>
  <c r="AA1390" i="16"/>
  <c r="AA1391" i="16"/>
  <c r="AA1392" i="16"/>
  <c r="AA1393" i="16"/>
  <c r="AA1394" i="16"/>
  <c r="AA1395" i="16"/>
  <c r="AA1396" i="16"/>
  <c r="AA1397" i="16"/>
  <c r="AA1398" i="16"/>
  <c r="AA1399" i="16"/>
  <c r="AA1400" i="16"/>
  <c r="AA1401" i="16"/>
  <c r="AA1402" i="16"/>
  <c r="AA1403" i="16"/>
  <c r="AA1404" i="16"/>
  <c r="AA1405" i="16"/>
  <c r="AA1406" i="16"/>
  <c r="AA1407" i="16"/>
  <c r="AA1408" i="16"/>
  <c r="AA1409" i="16"/>
  <c r="AA1410" i="16"/>
  <c r="AA1411" i="16"/>
  <c r="AA1412" i="16"/>
  <c r="AA1413" i="16"/>
  <c r="AA1414" i="16"/>
  <c r="AA1415" i="16"/>
  <c r="AA1416" i="16"/>
  <c r="AA1417" i="16"/>
  <c r="AA1418" i="16"/>
  <c r="AA1419" i="16"/>
  <c r="AA1420" i="16"/>
  <c r="AA1421" i="16"/>
  <c r="AA1422" i="16"/>
  <c r="AA1423" i="16"/>
  <c r="AA1424" i="16"/>
  <c r="AA1425" i="16"/>
  <c r="AA1426" i="16"/>
  <c r="AA1427" i="16"/>
  <c r="AA1428" i="16"/>
  <c r="AA1429" i="16"/>
  <c r="AA1430" i="16"/>
  <c r="AA1431" i="16"/>
  <c r="AA1432" i="16"/>
  <c r="AA1433" i="16"/>
  <c r="AA1434" i="16"/>
  <c r="AA1435" i="16"/>
  <c r="AA1436" i="16"/>
  <c r="AA1437" i="16"/>
  <c r="AA1438" i="16"/>
  <c r="AA1439" i="16"/>
  <c r="AA1440" i="16"/>
  <c r="AA1441" i="16"/>
  <c r="AA1442" i="16"/>
  <c r="AA1443" i="16"/>
  <c r="AA1444" i="16"/>
  <c r="AA1445" i="16"/>
  <c r="AA1446" i="16"/>
  <c r="AA1447" i="16"/>
  <c r="AA1448" i="16"/>
  <c r="AA1449" i="16"/>
  <c r="AA1450" i="16"/>
  <c r="AA1451" i="16"/>
  <c r="AA1452" i="16"/>
  <c r="AA1453" i="16"/>
  <c r="AA1454" i="16"/>
  <c r="AA1455" i="16"/>
  <c r="AA1456" i="16"/>
  <c r="AA1457" i="16"/>
  <c r="AA1458" i="16"/>
  <c r="AA1459" i="16"/>
  <c r="AA1460" i="16"/>
  <c r="AA1461" i="16"/>
  <c r="AA1462" i="16"/>
  <c r="AA1463" i="16"/>
  <c r="AA1464" i="16"/>
  <c r="AA1465" i="16"/>
  <c r="AA1466" i="16"/>
  <c r="AA1467" i="16"/>
  <c r="AA1468" i="16"/>
  <c r="AA1469" i="16"/>
  <c r="AA1470" i="16"/>
  <c r="AA1471" i="16"/>
  <c r="AA1472" i="16"/>
  <c r="AA1473" i="16"/>
  <c r="AA1474" i="16"/>
  <c r="AA1475" i="16"/>
  <c r="AA1476" i="16"/>
  <c r="AA1477" i="16"/>
  <c r="AA1478" i="16"/>
  <c r="AA1479" i="16"/>
  <c r="AA1480" i="16"/>
  <c r="AA1481" i="16"/>
  <c r="AA1482" i="16"/>
  <c r="AA1483" i="16"/>
  <c r="AA1484" i="16"/>
  <c r="AA1485" i="16"/>
  <c r="AA1486" i="16"/>
  <c r="AA1487" i="16"/>
  <c r="AA1488" i="16"/>
  <c r="AA1489" i="16"/>
  <c r="AA1490" i="16"/>
  <c r="AA1491" i="16"/>
  <c r="AA1492" i="16"/>
  <c r="AA1493" i="16"/>
  <c r="AA1494" i="16"/>
  <c r="AA1495" i="16"/>
  <c r="AA1496" i="16"/>
  <c r="AA1497" i="16"/>
  <c r="AA1498" i="16"/>
  <c r="AA1499" i="16"/>
  <c r="AA1500" i="16"/>
  <c r="AA1501" i="16"/>
  <c r="AA1502" i="16"/>
  <c r="AA1503" i="16"/>
  <c r="AA1504" i="16"/>
  <c r="AA1505" i="16"/>
  <c r="AA1506" i="16"/>
  <c r="AA1507" i="16"/>
  <c r="AA1508" i="16"/>
  <c r="AA1509" i="16"/>
  <c r="AA1510" i="16"/>
  <c r="AA1511" i="16"/>
  <c r="AA1512" i="16"/>
  <c r="AA1513" i="16"/>
  <c r="AA1514" i="16"/>
  <c r="AA1515" i="16"/>
  <c r="AA1516" i="16"/>
  <c r="AA1517" i="16"/>
  <c r="AA1518" i="16"/>
  <c r="AA1519" i="16"/>
  <c r="AA1520" i="16"/>
  <c r="AA1521" i="16"/>
  <c r="AA1522" i="16"/>
  <c r="AA1523" i="16"/>
  <c r="AA1524" i="16"/>
  <c r="AA1525" i="16"/>
  <c r="AA1526" i="16"/>
  <c r="AA1527" i="16"/>
  <c r="AA1528" i="16"/>
  <c r="AA1529" i="16"/>
  <c r="AA1530" i="16"/>
  <c r="AA1531" i="16"/>
  <c r="AA1532" i="16"/>
  <c r="AA1533" i="16"/>
  <c r="AA1534" i="16"/>
  <c r="AA1535" i="16"/>
  <c r="AA1536" i="16"/>
  <c r="AA1537" i="16"/>
  <c r="AA1538" i="16"/>
  <c r="AA1539" i="16"/>
  <c r="AA1540" i="16"/>
  <c r="AA1541" i="16"/>
  <c r="AA1542" i="16"/>
  <c r="AA1543" i="16"/>
  <c r="AA1544" i="16"/>
  <c r="AA1545" i="16"/>
  <c r="AA1546" i="16"/>
  <c r="AA1547" i="16"/>
  <c r="AA1548" i="16"/>
  <c r="AA1549" i="16"/>
  <c r="AA1550" i="16"/>
  <c r="AA1551" i="16"/>
  <c r="AA1552" i="16"/>
  <c r="AA1553" i="16"/>
  <c r="AA1554" i="16"/>
  <c r="AA1555" i="16"/>
  <c r="AA1556" i="16"/>
  <c r="AA1557" i="16"/>
  <c r="AA1558" i="16"/>
  <c r="AA1559" i="16"/>
  <c r="AA1560" i="16"/>
  <c r="AA1561" i="16"/>
  <c r="AA1562" i="16"/>
  <c r="AA1563" i="16"/>
  <c r="AA1564" i="16"/>
  <c r="AA1565" i="16"/>
  <c r="AA1566" i="16"/>
  <c r="AA1567" i="16"/>
  <c r="AA1568" i="16"/>
  <c r="AA1569" i="16"/>
  <c r="AA1570" i="16"/>
  <c r="AA1571" i="16"/>
  <c r="AA1572" i="16"/>
  <c r="AA1573" i="16"/>
  <c r="AA1574" i="16"/>
  <c r="AA1575" i="16"/>
  <c r="AA1576" i="16"/>
  <c r="AA1577" i="16"/>
  <c r="AA1578" i="16"/>
  <c r="AA1579" i="16"/>
  <c r="AA1580" i="16"/>
  <c r="AA1581" i="16"/>
  <c r="AA1582" i="16"/>
  <c r="AA1583" i="16"/>
  <c r="AA1584" i="16"/>
  <c r="AA1585" i="16"/>
  <c r="AA1586" i="16"/>
  <c r="AA1587" i="16"/>
  <c r="AA1588" i="16"/>
  <c r="AA1589" i="16"/>
  <c r="AA1590" i="16"/>
  <c r="AA1591" i="16"/>
  <c r="AA1592" i="16"/>
  <c r="AA1593" i="16"/>
  <c r="AA1594" i="16"/>
  <c r="AA1595" i="16"/>
  <c r="AA1596" i="16"/>
  <c r="AA1597" i="16"/>
  <c r="AA1598" i="16"/>
  <c r="AA1599" i="16"/>
  <c r="AA1600" i="16"/>
  <c r="AA1601" i="16"/>
  <c r="AA1602" i="16"/>
  <c r="AA1603" i="16"/>
  <c r="AA1604" i="16"/>
  <c r="AA1605" i="16"/>
  <c r="AA1606" i="16"/>
  <c r="AA1607" i="16"/>
  <c r="AA1608" i="16"/>
  <c r="AA1609" i="16"/>
  <c r="AA1610" i="16"/>
  <c r="AA1611" i="16"/>
  <c r="AA1612" i="16"/>
  <c r="AA1613" i="16"/>
  <c r="AA1614" i="16"/>
  <c r="AA1615" i="16"/>
  <c r="AA1616" i="16"/>
  <c r="AA1617" i="16"/>
  <c r="AA1618" i="16"/>
  <c r="AA1619" i="16"/>
  <c r="AA1620" i="16"/>
  <c r="AA1621" i="16"/>
  <c r="AA1622" i="16"/>
  <c r="AA1623" i="16"/>
  <c r="AA1624" i="16"/>
  <c r="AA1625" i="16"/>
  <c r="AA1626" i="16"/>
  <c r="AA1627" i="16"/>
  <c r="AA1628" i="16"/>
  <c r="AA1629" i="16"/>
  <c r="AA1630" i="16"/>
  <c r="AA1631" i="16"/>
  <c r="AA1632" i="16"/>
  <c r="AA1633" i="16"/>
  <c r="AA1634" i="16"/>
  <c r="AA1635" i="16"/>
  <c r="AA1636" i="16"/>
  <c r="AA1637" i="16"/>
  <c r="AA1638" i="16"/>
  <c r="AA1639" i="16"/>
  <c r="AA1640" i="16"/>
  <c r="AA1641" i="16"/>
  <c r="AA1642" i="16"/>
  <c r="AA1643" i="16"/>
  <c r="AA1644" i="16"/>
  <c r="AA1645" i="16"/>
  <c r="AA1646" i="16"/>
  <c r="AA1647" i="16"/>
  <c r="AA1648" i="16"/>
  <c r="AA1649" i="16"/>
  <c r="AA1650" i="16"/>
  <c r="AA1651" i="16"/>
  <c r="AA1652" i="16"/>
  <c r="AA1653" i="16"/>
  <c r="AA1654" i="16"/>
  <c r="AA1655" i="16"/>
  <c r="AA1656" i="16"/>
  <c r="AA1657" i="16"/>
  <c r="AA1658" i="16"/>
  <c r="AA1659" i="16"/>
  <c r="AA1660" i="16"/>
  <c r="AA1661" i="16"/>
  <c r="AA1662" i="16"/>
  <c r="AA1663" i="16"/>
  <c r="AA1664" i="16"/>
  <c r="AA1665" i="16"/>
  <c r="AA1666" i="16"/>
  <c r="AA1667" i="16"/>
  <c r="AA1668" i="16"/>
  <c r="AA1669" i="16"/>
  <c r="AA1670" i="16"/>
  <c r="AA1671" i="16"/>
  <c r="AA1672" i="16"/>
  <c r="AA1673" i="16"/>
  <c r="AA1674" i="16"/>
  <c r="AA1675" i="16"/>
  <c r="AA1676" i="16"/>
  <c r="AA1677" i="16"/>
  <c r="AA1678" i="16"/>
  <c r="AA1679" i="16"/>
  <c r="AA1680" i="16"/>
  <c r="AA1681" i="16"/>
  <c r="AA1682" i="16"/>
  <c r="AA1683" i="16"/>
  <c r="AA1684" i="16"/>
  <c r="AA1685" i="16"/>
  <c r="AA1686" i="16"/>
  <c r="AA1687" i="16"/>
  <c r="AA1688" i="16"/>
  <c r="AA1689" i="16"/>
  <c r="AA1690" i="16"/>
  <c r="AA1691" i="16"/>
  <c r="AA1692" i="16"/>
  <c r="AA1693" i="16"/>
  <c r="AA1694" i="16"/>
  <c r="AA1695" i="16"/>
  <c r="AA1696" i="16"/>
  <c r="AA1697" i="16"/>
  <c r="AA1698" i="16"/>
  <c r="AA1699" i="16"/>
  <c r="AA1700" i="16"/>
  <c r="AA1701" i="16"/>
  <c r="AA1702" i="16"/>
  <c r="AA1703" i="16"/>
  <c r="AA1704" i="16"/>
  <c r="AA1705" i="16"/>
  <c r="AA1706" i="16"/>
  <c r="AA1707" i="16"/>
  <c r="AA1708" i="16"/>
  <c r="AA1709" i="16"/>
  <c r="AA1710" i="16"/>
  <c r="AA1711" i="16"/>
  <c r="AA1712" i="16"/>
  <c r="AA1713" i="16"/>
  <c r="AA1714" i="16"/>
  <c r="AA1715" i="16"/>
  <c r="AA1716" i="16"/>
  <c r="AA1717" i="16"/>
  <c r="AA1718" i="16"/>
  <c r="AA1719" i="16"/>
  <c r="AA1720" i="16"/>
  <c r="AA1721" i="16"/>
  <c r="AA1722" i="16"/>
  <c r="AA1723" i="16"/>
  <c r="AA1724" i="16"/>
  <c r="AA1725" i="16"/>
  <c r="AA1726" i="16"/>
  <c r="AA1727" i="16"/>
  <c r="AA1728" i="16"/>
  <c r="AA1729" i="16"/>
  <c r="AA1730" i="16"/>
  <c r="AA1731" i="16"/>
  <c r="AA1732" i="16"/>
  <c r="AA1733" i="16"/>
  <c r="AA1734" i="16"/>
  <c r="AA1735" i="16"/>
  <c r="AA1736" i="16"/>
  <c r="AA1737" i="16"/>
  <c r="AA1738" i="16"/>
  <c r="AA1739" i="16"/>
  <c r="AA1740" i="16"/>
  <c r="AA1741" i="16"/>
  <c r="AA1742" i="16"/>
  <c r="AA1743" i="16"/>
  <c r="AA1744" i="16"/>
  <c r="AA1745" i="16"/>
  <c r="AA1746" i="16"/>
  <c r="AA1747" i="16"/>
  <c r="AA1748" i="16"/>
  <c r="AA1749" i="16"/>
  <c r="AA1750" i="16"/>
  <c r="AA1751" i="16"/>
  <c r="AA1752" i="16"/>
  <c r="AA1753" i="16"/>
  <c r="AA1754" i="16"/>
  <c r="AA1755" i="16"/>
  <c r="AA1756" i="16"/>
  <c r="AA1757" i="16"/>
  <c r="AA1758" i="16"/>
  <c r="AA1759" i="16"/>
  <c r="AA1760" i="16"/>
  <c r="AA1761" i="16"/>
  <c r="AA1762" i="16"/>
  <c r="AA1763" i="16"/>
  <c r="AA1764" i="16"/>
  <c r="AA1765" i="16"/>
  <c r="AA1766" i="16"/>
  <c r="AA1767" i="16"/>
  <c r="AA1768" i="16"/>
  <c r="AA1769" i="16"/>
  <c r="AA1770" i="16"/>
  <c r="AA1771" i="16"/>
  <c r="AA1772" i="16"/>
  <c r="AA1773" i="16"/>
  <c r="AA1774" i="16"/>
  <c r="AA1775" i="16"/>
  <c r="AA1776" i="16"/>
  <c r="AA1777" i="16"/>
  <c r="AA1778" i="16"/>
  <c r="AA1779" i="16"/>
  <c r="AA1780" i="16"/>
  <c r="AA1781" i="16"/>
  <c r="AA1782" i="16"/>
  <c r="AA1783" i="16"/>
  <c r="AA1784" i="16"/>
  <c r="AA1785" i="16"/>
  <c r="AA1786" i="16"/>
  <c r="AA1787" i="16"/>
  <c r="AA1788" i="16"/>
  <c r="AA1789" i="16"/>
  <c r="AA1790" i="16"/>
  <c r="AA1791" i="16"/>
  <c r="AA1792" i="16"/>
  <c r="AA1793" i="16"/>
  <c r="AA1794" i="16"/>
  <c r="AA1795" i="16"/>
  <c r="AA1796" i="16"/>
  <c r="AA1797" i="16"/>
  <c r="AA1798" i="16"/>
  <c r="AA1799" i="16"/>
  <c r="AA1800" i="16"/>
  <c r="AA1801" i="16"/>
  <c r="AA1802" i="16"/>
  <c r="AA1803" i="16"/>
  <c r="AA1804" i="16"/>
  <c r="AA1805" i="16"/>
  <c r="AA1806" i="16"/>
  <c r="AA1807" i="16"/>
  <c r="AA1808" i="16"/>
  <c r="AA1809" i="16"/>
  <c r="AA1810" i="16"/>
  <c r="AA1811" i="16"/>
  <c r="AA1812" i="16"/>
  <c r="AA1813" i="16"/>
  <c r="AA1814" i="16"/>
  <c r="AA1815" i="16"/>
  <c r="AA1816" i="16"/>
  <c r="AA1817" i="16"/>
  <c r="AA1818" i="16"/>
  <c r="AA1819" i="16"/>
  <c r="AA1820" i="16"/>
  <c r="AA1821" i="16"/>
  <c r="AA1822" i="16"/>
  <c r="AA1823" i="16"/>
  <c r="AA1824" i="16"/>
  <c r="AA1825" i="16"/>
  <c r="AA1826" i="16"/>
  <c r="AA1827" i="16"/>
  <c r="AA1828" i="16"/>
  <c r="AA1829" i="16"/>
  <c r="AA1830" i="16"/>
  <c r="AA1831" i="16"/>
  <c r="AA1832" i="16"/>
  <c r="AA1833" i="16"/>
  <c r="AA1834" i="16"/>
  <c r="AA1835" i="16"/>
  <c r="AA1836" i="16"/>
  <c r="AA1837" i="16"/>
  <c r="AA1838" i="16"/>
  <c r="AA1839" i="16"/>
  <c r="AA1840" i="16"/>
  <c r="AA1841" i="16"/>
  <c r="AA1842" i="16"/>
  <c r="AA1843" i="16"/>
  <c r="AA1844" i="16"/>
  <c r="AA1845" i="16"/>
  <c r="AA1846" i="16"/>
  <c r="AA1847" i="16"/>
  <c r="AA1848" i="16"/>
  <c r="AA1849" i="16"/>
  <c r="AA1850" i="16"/>
  <c r="AA1851" i="16"/>
  <c r="AA1852" i="16"/>
  <c r="AA1853" i="16"/>
  <c r="AA1854" i="16"/>
  <c r="AA1855" i="16"/>
  <c r="AA1856" i="16"/>
  <c r="AA1857" i="16"/>
  <c r="AA1858" i="16"/>
  <c r="AA1859" i="16"/>
  <c r="AA1860" i="16"/>
  <c r="AA1861" i="16"/>
  <c r="AA1862" i="16"/>
  <c r="AA1863" i="16"/>
  <c r="AA1864" i="16"/>
  <c r="AA1865" i="16"/>
  <c r="AA1866" i="16"/>
  <c r="AA1867" i="16"/>
  <c r="AA1868" i="16"/>
  <c r="AA1869" i="16"/>
  <c r="AA1870" i="16"/>
  <c r="AA1871" i="16"/>
  <c r="AA1872" i="16"/>
  <c r="AA1873" i="16"/>
  <c r="AA1874" i="16"/>
  <c r="AA1875" i="16"/>
  <c r="AA1876" i="16"/>
  <c r="AA1877" i="16"/>
  <c r="AA1878" i="16"/>
  <c r="AA1879" i="16"/>
  <c r="AA1880" i="16"/>
  <c r="AA1881" i="16"/>
  <c r="AA1882" i="16"/>
  <c r="AA1883" i="16"/>
  <c r="AA1884" i="16"/>
  <c r="AA1885" i="16"/>
  <c r="AA1886" i="16"/>
  <c r="AA1887" i="16"/>
  <c r="AA1888" i="16"/>
  <c r="AA1889" i="16"/>
  <c r="AA1890" i="16"/>
  <c r="AA1891" i="16"/>
  <c r="AA1892" i="16"/>
  <c r="AA1893" i="16"/>
  <c r="AA1894" i="16"/>
  <c r="AA1895" i="16"/>
  <c r="AA1896" i="16"/>
  <c r="AA1897" i="16"/>
  <c r="AA1898" i="16"/>
  <c r="AA1899" i="16"/>
  <c r="AA1900" i="16"/>
  <c r="AA1901" i="16"/>
  <c r="AA1902" i="16"/>
  <c r="AA1903" i="16"/>
  <c r="AA1904" i="16"/>
  <c r="AA1905" i="16"/>
  <c r="AA1906" i="16"/>
  <c r="AA1907" i="16"/>
  <c r="AA1908" i="16"/>
  <c r="AA1909" i="16"/>
  <c r="AA1910" i="16"/>
  <c r="AA1911" i="16"/>
  <c r="AA1912" i="16"/>
  <c r="AA1913" i="16"/>
  <c r="AA1914" i="16"/>
  <c r="AA1915" i="16"/>
  <c r="AA1916" i="16"/>
  <c r="AA1917" i="16"/>
  <c r="AA1918" i="16"/>
  <c r="AA1919" i="16"/>
  <c r="AA1920" i="16"/>
  <c r="AA1921" i="16"/>
  <c r="AA1922" i="16"/>
  <c r="AA1923" i="16"/>
  <c r="AA1924" i="16"/>
  <c r="AA1925" i="16"/>
  <c r="AA1926" i="16"/>
  <c r="AA1927" i="16"/>
  <c r="AA1928" i="16"/>
  <c r="AA1929" i="16"/>
  <c r="AA1930" i="16"/>
  <c r="AA1931" i="16"/>
  <c r="AA1932" i="16"/>
  <c r="AA1933" i="16"/>
  <c r="AA1934" i="16"/>
  <c r="AA1935" i="16"/>
  <c r="AA1936" i="16"/>
  <c r="AA1937" i="16"/>
  <c r="AA1938" i="16"/>
  <c r="AA1939" i="16"/>
  <c r="AA1940" i="16"/>
  <c r="AA1941" i="16"/>
  <c r="AA1942" i="16"/>
  <c r="AA1943" i="16"/>
  <c r="AA1944" i="16"/>
  <c r="AA1945" i="16"/>
  <c r="AA1946" i="16"/>
  <c r="AA1947" i="16"/>
  <c r="AA1948" i="16"/>
  <c r="AA1949" i="16"/>
  <c r="AA1950" i="16"/>
  <c r="AA1951" i="16"/>
  <c r="AA1952" i="16"/>
  <c r="AA1953" i="16"/>
  <c r="AA1954" i="16"/>
  <c r="AA1955" i="16"/>
  <c r="AA1956" i="16"/>
  <c r="AA1957" i="16"/>
  <c r="AA1958" i="16"/>
  <c r="AA1959" i="16"/>
  <c r="AA1960" i="16"/>
  <c r="AA1961" i="16"/>
  <c r="AA1962" i="16"/>
  <c r="AA1963" i="16"/>
  <c r="AA1964" i="16"/>
  <c r="AA1965" i="16"/>
  <c r="AA1966" i="16"/>
  <c r="AA1967" i="16"/>
  <c r="AA1968" i="16"/>
  <c r="AA1969" i="16"/>
  <c r="AA1970" i="16"/>
  <c r="AA1971" i="16"/>
  <c r="AA1972" i="16"/>
  <c r="AA1973" i="16"/>
  <c r="AA1974" i="16"/>
  <c r="AA1975" i="16"/>
  <c r="AA1976" i="16"/>
  <c r="AA1977" i="16"/>
  <c r="AA1978" i="16"/>
  <c r="AA1979" i="16"/>
  <c r="AA1980" i="16"/>
  <c r="AA1981" i="16"/>
  <c r="AA1982" i="16"/>
  <c r="AA1983" i="16"/>
  <c r="AA1984" i="16"/>
  <c r="AA1985" i="16"/>
  <c r="AA1986" i="16"/>
  <c r="AA1987" i="16"/>
  <c r="AA1988" i="16"/>
  <c r="AA1989" i="16"/>
  <c r="AA1990" i="16"/>
  <c r="AA1991" i="16"/>
  <c r="AA1992" i="16"/>
  <c r="AA1993" i="16"/>
  <c r="AA1994" i="16"/>
  <c r="AA1995" i="16"/>
  <c r="AA1996" i="16"/>
  <c r="AA1997" i="16"/>
  <c r="AA1998" i="16"/>
  <c r="AA1999" i="16"/>
  <c r="AA2000" i="16"/>
  <c r="AA2001" i="16"/>
  <c r="AA2002" i="16"/>
  <c r="AA2003" i="16"/>
  <c r="AA2004" i="16"/>
  <c r="AA2005" i="16"/>
  <c r="AA2006" i="16"/>
  <c r="AA2007" i="16"/>
  <c r="AA2008" i="16"/>
  <c r="AA2009" i="16"/>
  <c r="AA2010" i="16"/>
  <c r="AA2011" i="16"/>
  <c r="AA2012" i="16"/>
  <c r="AA2013" i="16"/>
  <c r="AA2014" i="16"/>
  <c r="AA2015" i="16"/>
  <c r="AA2016" i="16"/>
  <c r="AA2017" i="16"/>
  <c r="AA2018" i="16"/>
  <c r="AA2019" i="16"/>
  <c r="AA2020" i="16"/>
  <c r="AA2021" i="16"/>
  <c r="AA2022" i="16"/>
  <c r="AA2023" i="16"/>
  <c r="AA2024" i="16"/>
  <c r="AA2025" i="16"/>
  <c r="AA2026" i="16"/>
  <c r="AA2027" i="16"/>
  <c r="AA2028" i="16"/>
  <c r="AA2029" i="16"/>
  <c r="AA2030" i="16"/>
  <c r="AA2031" i="16"/>
  <c r="AA2032" i="16"/>
  <c r="AA2033" i="16"/>
  <c r="AA2034" i="16"/>
  <c r="AA2035" i="16"/>
  <c r="AA2036" i="16"/>
  <c r="AA2037" i="16"/>
  <c r="AA2038" i="16"/>
  <c r="AA2039" i="16"/>
  <c r="AA2040" i="16"/>
  <c r="AA2041" i="16"/>
  <c r="AA2042" i="16"/>
  <c r="AA2043" i="16"/>
  <c r="AA2044" i="16"/>
  <c r="AA2045" i="16"/>
  <c r="AA2046" i="16"/>
  <c r="AA2047" i="16"/>
  <c r="AA2048" i="16"/>
  <c r="AA2049" i="16"/>
  <c r="AA2050" i="16"/>
  <c r="AA2051" i="16"/>
  <c r="AA2052" i="16"/>
  <c r="AA2053" i="16"/>
  <c r="AA2054" i="16"/>
  <c r="AA2055" i="16"/>
  <c r="AA2056" i="16"/>
  <c r="AA2057" i="16"/>
  <c r="AA2058" i="16"/>
  <c r="AA2059" i="16"/>
  <c r="AA2060" i="16"/>
  <c r="AA2061" i="16"/>
  <c r="AA2062" i="16"/>
  <c r="AA2063" i="16"/>
  <c r="AA2064" i="16"/>
  <c r="AA2065" i="16"/>
  <c r="AA2066" i="16"/>
  <c r="AA2067" i="16"/>
  <c r="AA2068" i="16"/>
  <c r="AA2069" i="16"/>
  <c r="AA2070" i="16"/>
  <c r="AA2071" i="16"/>
  <c r="AA2072" i="16"/>
  <c r="AA2073" i="16"/>
  <c r="AA2074" i="16"/>
  <c r="AA2075" i="16"/>
  <c r="AA2076" i="16"/>
  <c r="AA2077" i="16"/>
  <c r="AA2078" i="16"/>
  <c r="AA2079" i="16"/>
  <c r="AA2080" i="16"/>
  <c r="AA2081" i="16"/>
  <c r="AA2082" i="16"/>
  <c r="AA2083" i="16"/>
  <c r="AA2084" i="16"/>
  <c r="AA2085" i="16"/>
  <c r="AA2086" i="16"/>
  <c r="AA2087" i="16"/>
  <c r="AA2088" i="16"/>
  <c r="AA2089" i="16"/>
  <c r="AA2090" i="16"/>
  <c r="AA2091" i="16"/>
  <c r="AA2092" i="16"/>
  <c r="AA2093" i="16"/>
  <c r="AA2094" i="16"/>
  <c r="AA2095" i="16"/>
  <c r="AA2096" i="16"/>
  <c r="AA2097" i="16"/>
  <c r="AA2098" i="16"/>
  <c r="AA2099" i="16"/>
  <c r="AA2100" i="16"/>
  <c r="AA2101" i="16"/>
  <c r="AA2102" i="16"/>
  <c r="AA2103" i="16"/>
  <c r="AA2104" i="16"/>
  <c r="AA2105" i="16"/>
  <c r="AA2106" i="16"/>
  <c r="AA2107" i="16"/>
  <c r="AA2108" i="16"/>
  <c r="AA2109" i="16"/>
  <c r="AA2110" i="16"/>
  <c r="AA2111" i="16"/>
  <c r="AA2112" i="16"/>
  <c r="AA2113" i="16"/>
  <c r="AA2114" i="16"/>
  <c r="AA2115" i="16"/>
  <c r="AA2116" i="16"/>
  <c r="AA2117" i="16"/>
  <c r="AA2118" i="16"/>
  <c r="AA2119" i="16"/>
  <c r="AA2120" i="16"/>
  <c r="AA2121" i="16"/>
  <c r="AA2122" i="16"/>
  <c r="AA2123" i="16"/>
  <c r="AA2124" i="16"/>
  <c r="AA2125" i="16"/>
  <c r="AA2126" i="16"/>
  <c r="AA2127" i="16"/>
  <c r="AA2128" i="16"/>
  <c r="AA2129" i="16"/>
  <c r="AA2130" i="16"/>
  <c r="AA2131" i="16"/>
  <c r="AA2132" i="16"/>
  <c r="AA2133" i="16"/>
  <c r="AA2134" i="16"/>
  <c r="AA2135" i="16"/>
  <c r="AA2136" i="16"/>
  <c r="AA2137" i="16"/>
  <c r="AA2138" i="16"/>
  <c r="AA2139" i="16"/>
  <c r="AA2140" i="16"/>
  <c r="AA2141" i="16"/>
  <c r="AA2142" i="16"/>
  <c r="AA2143" i="16"/>
  <c r="AA2144" i="16"/>
  <c r="AA2145" i="16"/>
  <c r="AA2146" i="16"/>
  <c r="AA2147" i="16"/>
  <c r="AA2148" i="16"/>
  <c r="AA2149" i="16"/>
  <c r="AA2150" i="16"/>
  <c r="AA2151" i="16"/>
  <c r="AA2152" i="16"/>
  <c r="AA2153" i="16"/>
  <c r="AA2154" i="16"/>
  <c r="AA2155" i="16"/>
  <c r="AA2156" i="16"/>
  <c r="AA2157" i="16"/>
  <c r="AA2158" i="16"/>
  <c r="AA2159" i="16"/>
  <c r="AA2160" i="16"/>
  <c r="AA2161" i="16"/>
  <c r="AA2162" i="16"/>
  <c r="AA2163" i="16"/>
  <c r="AA2164" i="16"/>
  <c r="AA2165" i="16"/>
  <c r="AA2166" i="16"/>
  <c r="AA2167" i="16"/>
  <c r="AA2168" i="16"/>
  <c r="AA2169" i="16"/>
  <c r="AA2170" i="16"/>
  <c r="AA2171" i="16"/>
  <c r="AA2172" i="16"/>
  <c r="AA2173" i="16"/>
  <c r="AA2174" i="16"/>
  <c r="AA2175" i="16"/>
  <c r="AA2176" i="16"/>
  <c r="AA2177" i="16"/>
  <c r="AA2178" i="16"/>
  <c r="AA2179" i="16"/>
  <c r="AA2180" i="16"/>
  <c r="AA2181" i="16"/>
  <c r="AA2182" i="16"/>
  <c r="AA2183" i="16"/>
  <c r="AA2184" i="16"/>
  <c r="AA2185" i="16"/>
  <c r="AA2186" i="16"/>
  <c r="AA2187" i="16"/>
  <c r="AA2188" i="16"/>
  <c r="AA2189" i="16"/>
  <c r="AA2190" i="16"/>
  <c r="AA2191" i="16"/>
  <c r="AA2192" i="16"/>
  <c r="AA2193" i="16"/>
  <c r="AA2194" i="16"/>
  <c r="AA2195" i="16"/>
  <c r="AA2196" i="16"/>
  <c r="AA2197" i="16"/>
  <c r="AA2198" i="16"/>
  <c r="AA2199" i="16"/>
  <c r="AA2200" i="16"/>
  <c r="AA2201" i="16"/>
  <c r="AA2202" i="16"/>
  <c r="AA2203" i="16"/>
  <c r="AA2204" i="16"/>
  <c r="AA2205" i="16"/>
  <c r="AA2206" i="16"/>
  <c r="AA2207" i="16"/>
  <c r="AA2208" i="16"/>
  <c r="AA2209" i="16"/>
  <c r="AA2210" i="16"/>
  <c r="AA2211" i="16"/>
  <c r="AA2212" i="16"/>
  <c r="AA2213" i="16"/>
  <c r="AA2214" i="16"/>
  <c r="AA2215" i="16"/>
  <c r="AA2216" i="16"/>
  <c r="AA2217" i="16"/>
  <c r="AA2218" i="16"/>
  <c r="AA2219" i="16"/>
  <c r="AA2220" i="16"/>
  <c r="AA2221" i="16"/>
  <c r="AA2222" i="16"/>
  <c r="AA2223" i="16"/>
  <c r="AA2224" i="16"/>
  <c r="AA2225" i="16"/>
  <c r="AA2226" i="16"/>
  <c r="AA2227" i="16"/>
  <c r="X3" i="16"/>
  <c r="X4" i="16"/>
  <c r="X5" i="16"/>
  <c r="X6" i="16"/>
  <c r="X8" i="16"/>
  <c r="X9" i="16"/>
  <c r="X11" i="16"/>
  <c r="X14" i="16"/>
  <c r="X16" i="16"/>
  <c r="X18" i="16"/>
  <c r="X20" i="16"/>
  <c r="X21" i="16"/>
  <c r="X23" i="16"/>
  <c r="X24" i="16"/>
  <c r="X25" i="16"/>
  <c r="X26" i="16"/>
  <c r="X28" i="16"/>
  <c r="X30" i="16"/>
  <c r="X34" i="16"/>
  <c r="X35" i="16"/>
  <c r="X36" i="16"/>
  <c r="X37" i="16"/>
  <c r="X43" i="16"/>
  <c r="X44" i="16"/>
  <c r="X46" i="16"/>
  <c r="X48" i="16"/>
  <c r="X49" i="16"/>
  <c r="X50" i="16"/>
  <c r="X51" i="16"/>
  <c r="X52" i="16"/>
  <c r="X53" i="16"/>
  <c r="X54" i="16"/>
  <c r="X55" i="16"/>
  <c r="X56" i="16"/>
  <c r="X57" i="16"/>
  <c r="X63" i="16"/>
  <c r="X64" i="16"/>
  <c r="X65" i="16"/>
  <c r="X66" i="16"/>
  <c r="X74" i="16"/>
  <c r="X77" i="16"/>
  <c r="X78" i="16"/>
  <c r="X79" i="16"/>
  <c r="X81" i="16"/>
  <c r="X83" i="16"/>
  <c r="X84" i="16"/>
  <c r="X86" i="16"/>
  <c r="X87" i="16"/>
  <c r="X89" i="16"/>
  <c r="X90" i="16"/>
  <c r="X92" i="16"/>
  <c r="X95" i="16"/>
  <c r="X96" i="16"/>
  <c r="X100" i="16"/>
  <c r="X101" i="16"/>
  <c r="X102" i="16"/>
  <c r="X107" i="16"/>
  <c r="X108" i="16"/>
  <c r="X109" i="16"/>
  <c r="X110" i="16"/>
  <c r="X111" i="16"/>
  <c r="X113" i="16"/>
  <c r="X114" i="16"/>
  <c r="X116" i="16"/>
  <c r="X117" i="16"/>
  <c r="X118" i="16"/>
  <c r="X120" i="16"/>
  <c r="X121" i="16"/>
  <c r="X122" i="16"/>
  <c r="X124" i="16"/>
  <c r="X125" i="16"/>
  <c r="X126" i="16"/>
  <c r="X127" i="16"/>
  <c r="X128" i="16"/>
  <c r="X129" i="16"/>
  <c r="X130" i="16"/>
  <c r="X179" i="16"/>
  <c r="X180" i="16"/>
  <c r="X181" i="16"/>
  <c r="X182" i="16"/>
  <c r="X183" i="16"/>
  <c r="X184" i="16"/>
  <c r="X185" i="16"/>
  <c r="X186" i="16"/>
  <c r="X187" i="16"/>
  <c r="X188" i="16"/>
  <c r="X194" i="16"/>
  <c r="X195" i="16"/>
  <c r="X196" i="16"/>
  <c r="X197" i="16"/>
  <c r="X198" i="16"/>
  <c r="X199" i="16"/>
  <c r="X200" i="16"/>
  <c r="X201" i="16"/>
  <c r="X202" i="16"/>
  <c r="X203" i="16"/>
  <c r="X204" i="16"/>
  <c r="X205" i="16"/>
  <c r="X206" i="16"/>
  <c r="X207" i="16"/>
  <c r="X208" i="16"/>
  <c r="X209" i="16"/>
  <c r="X210" i="16"/>
  <c r="X211" i="16"/>
  <c r="X212" i="16"/>
  <c r="X213" i="16"/>
  <c r="X214" i="16"/>
  <c r="X215" i="16"/>
  <c r="X216" i="16"/>
  <c r="X217" i="16"/>
  <c r="X218" i="16"/>
  <c r="X219" i="16"/>
  <c r="X220" i="16"/>
  <c r="X221" i="16"/>
  <c r="X222" i="16"/>
  <c r="X223" i="16"/>
  <c r="X224" i="16"/>
  <c r="X225" i="16"/>
  <c r="X226" i="16"/>
  <c r="X227" i="16"/>
  <c r="X228" i="16"/>
  <c r="X229" i="16"/>
  <c r="X230" i="16"/>
  <c r="X231" i="16"/>
  <c r="X232" i="16"/>
  <c r="X233" i="16"/>
  <c r="X234" i="16"/>
  <c r="X235" i="16"/>
  <c r="X236" i="16"/>
  <c r="X237" i="16"/>
  <c r="X238" i="16"/>
  <c r="X239" i="16"/>
  <c r="X240" i="16"/>
  <c r="X241" i="16"/>
  <c r="X242" i="16"/>
  <c r="X243" i="16"/>
  <c r="X244" i="16"/>
  <c r="X245" i="16"/>
  <c r="X246" i="16"/>
  <c r="X247" i="16"/>
  <c r="X248" i="16"/>
  <c r="X249" i="16"/>
  <c r="X250" i="16"/>
  <c r="X252" i="16"/>
  <c r="X253" i="16"/>
  <c r="X254" i="16"/>
  <c r="X255" i="16"/>
  <c r="X256" i="16"/>
  <c r="X257" i="16"/>
  <c r="X258" i="16"/>
  <c r="X259" i="16"/>
  <c r="X260" i="16"/>
  <c r="X261" i="16"/>
  <c r="X262" i="16"/>
  <c r="X263" i="16"/>
  <c r="X264" i="16"/>
  <c r="X265" i="16"/>
  <c r="X266" i="16"/>
  <c r="X267" i="16"/>
  <c r="X268" i="16"/>
  <c r="X270" i="16"/>
  <c r="X271" i="16"/>
  <c r="X272" i="16"/>
  <c r="X273" i="16"/>
  <c r="X275" i="16"/>
  <c r="X276" i="16"/>
  <c r="X277" i="16"/>
  <c r="X278" i="16"/>
  <c r="X279" i="16"/>
  <c r="X280" i="16"/>
  <c r="X281" i="16"/>
  <c r="X282" i="16"/>
  <c r="X283" i="16"/>
  <c r="X284" i="16"/>
  <c r="X285" i="16"/>
  <c r="X286" i="16"/>
  <c r="X287" i="16"/>
  <c r="X288" i="16"/>
  <c r="X289" i="16"/>
  <c r="X290" i="16"/>
  <c r="X291" i="16"/>
  <c r="X292" i="16"/>
  <c r="X293" i="16"/>
  <c r="X294" i="16"/>
  <c r="X295" i="16"/>
  <c r="X296" i="16"/>
  <c r="X297" i="16"/>
  <c r="X298" i="16"/>
  <c r="X299" i="16"/>
  <c r="X300" i="16"/>
  <c r="X301" i="16"/>
  <c r="X303" i="16"/>
  <c r="X311" i="16"/>
  <c r="X312" i="16"/>
  <c r="X319" i="16"/>
  <c r="X320" i="16"/>
  <c r="X321" i="16"/>
  <c r="X322" i="16"/>
  <c r="X323" i="16"/>
  <c r="X324" i="16"/>
  <c r="X325" i="16"/>
  <c r="X326" i="16"/>
  <c r="X327" i="16"/>
  <c r="X328" i="16"/>
  <c r="X329" i="16"/>
  <c r="X330" i="16"/>
  <c r="X331" i="16"/>
  <c r="X332" i="16"/>
  <c r="X333" i="16"/>
  <c r="X334" i="16"/>
  <c r="X335" i="16"/>
  <c r="X336" i="16"/>
  <c r="X337" i="16"/>
  <c r="X338" i="16"/>
  <c r="X339" i="16"/>
  <c r="X340" i="16"/>
  <c r="X341" i="16"/>
  <c r="X342" i="16"/>
  <c r="X343" i="16"/>
  <c r="X344" i="16"/>
  <c r="X345" i="16"/>
  <c r="X346" i="16"/>
  <c r="X350" i="16"/>
  <c r="X352" i="16"/>
  <c r="X353" i="16"/>
  <c r="X354" i="16"/>
  <c r="X355" i="16"/>
  <c r="X358" i="16"/>
  <c r="X361" i="16"/>
  <c r="X362" i="16"/>
  <c r="X363" i="16"/>
  <c r="X364" i="16"/>
  <c r="X365" i="16"/>
  <c r="X366" i="16"/>
  <c r="X369" i="16"/>
  <c r="X370" i="16"/>
  <c r="X371" i="16"/>
  <c r="X372" i="16"/>
  <c r="X373" i="16"/>
  <c r="X374" i="16"/>
  <c r="X375" i="16"/>
  <c r="X376" i="16"/>
  <c r="X377" i="16"/>
  <c r="X380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30" i="16"/>
  <c r="X431" i="16"/>
  <c r="X440" i="16"/>
  <c r="X442" i="16"/>
  <c r="X443" i="16"/>
  <c r="X444" i="16"/>
  <c r="X445" i="16"/>
  <c r="X448" i="16"/>
  <c r="X449" i="16"/>
  <c r="X450" i="16"/>
  <c r="X453" i="16"/>
  <c r="X454" i="16"/>
  <c r="X455" i="16"/>
  <c r="X456" i="16"/>
  <c r="X457" i="16"/>
  <c r="X458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80" i="16"/>
  <c r="X481" i="16"/>
  <c r="X482" i="16"/>
  <c r="X483" i="16"/>
  <c r="X484" i="16"/>
  <c r="X485" i="16"/>
  <c r="X486" i="16"/>
  <c r="X489" i="16"/>
  <c r="X487" i="16"/>
  <c r="X490" i="16"/>
  <c r="X488" i="16"/>
  <c r="X491" i="16"/>
  <c r="X492" i="16"/>
  <c r="X494" i="16"/>
  <c r="X493" i="16"/>
  <c r="X495" i="16"/>
  <c r="X496" i="16"/>
  <c r="X497" i="16"/>
  <c r="X498" i="16"/>
  <c r="X499" i="16"/>
  <c r="X500" i="16"/>
  <c r="X502" i="16"/>
  <c r="X501" i="16"/>
  <c r="X503" i="16"/>
  <c r="X504" i="16"/>
  <c r="X506" i="16"/>
  <c r="X505" i="16"/>
  <c r="X507" i="16"/>
  <c r="X509" i="16"/>
  <c r="X508" i="16"/>
  <c r="X510" i="16"/>
  <c r="X511" i="16"/>
  <c r="X512" i="16"/>
  <c r="X514" i="16"/>
  <c r="X513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6" i="16"/>
  <c r="X557" i="16"/>
  <c r="X558" i="16"/>
  <c r="X559" i="16"/>
  <c r="X561" i="16"/>
  <c r="X562" i="16"/>
  <c r="X563" i="16"/>
  <c r="X564" i="16"/>
  <c r="X566" i="16"/>
  <c r="X567" i="16"/>
  <c r="X568" i="16"/>
  <c r="X569" i="16"/>
  <c r="X570" i="16"/>
  <c r="X571" i="16"/>
  <c r="X572" i="16"/>
  <c r="X573" i="16"/>
  <c r="X574" i="16"/>
  <c r="X575" i="16"/>
  <c r="X576" i="16"/>
  <c r="X577" i="16"/>
  <c r="X578" i="16"/>
  <c r="X580" i="16"/>
  <c r="X581" i="16"/>
  <c r="X582" i="16"/>
  <c r="X583" i="16"/>
  <c r="X584" i="16"/>
  <c r="X585" i="16"/>
  <c r="X586" i="16"/>
  <c r="X587" i="16"/>
  <c r="X588" i="16"/>
  <c r="X589" i="16"/>
  <c r="X590" i="16"/>
  <c r="X591" i="16"/>
  <c r="X592" i="16"/>
  <c r="X593" i="16"/>
  <c r="X594" i="16"/>
  <c r="X595" i="16"/>
  <c r="X596" i="16"/>
  <c r="X597" i="16"/>
  <c r="X598" i="16"/>
  <c r="X599" i="16"/>
  <c r="X600" i="16"/>
  <c r="X601" i="16"/>
  <c r="X602" i="16"/>
  <c r="X603" i="16"/>
  <c r="X604" i="16"/>
  <c r="X605" i="16"/>
  <c r="X606" i="16"/>
  <c r="X607" i="16"/>
  <c r="X608" i="16"/>
  <c r="X610" i="16"/>
  <c r="X611" i="16"/>
  <c r="X612" i="16"/>
  <c r="X613" i="16"/>
  <c r="X614" i="16"/>
  <c r="X615" i="16"/>
  <c r="X616" i="16"/>
  <c r="X617" i="16"/>
  <c r="X618" i="16"/>
  <c r="X619" i="16"/>
  <c r="X620" i="16"/>
  <c r="X621" i="16"/>
  <c r="X622" i="16"/>
  <c r="X623" i="16"/>
  <c r="X624" i="16"/>
  <c r="X625" i="16"/>
  <c r="X626" i="16"/>
  <c r="X627" i="16"/>
  <c r="X628" i="16"/>
  <c r="X629" i="16"/>
  <c r="X630" i="16"/>
  <c r="X632" i="16"/>
  <c r="X633" i="16"/>
  <c r="X644" i="16"/>
  <c r="X646" i="16"/>
  <c r="X647" i="16"/>
  <c r="X648" i="16"/>
  <c r="X649" i="16"/>
  <c r="X650" i="16"/>
  <c r="X651" i="16"/>
  <c r="X652" i="16"/>
  <c r="X653" i="16"/>
  <c r="X655" i="16"/>
  <c r="X656" i="16"/>
  <c r="X657" i="16"/>
  <c r="X658" i="16"/>
  <c r="X659" i="16"/>
  <c r="X660" i="16"/>
  <c r="X661" i="16"/>
  <c r="X662" i="16"/>
  <c r="X663" i="16"/>
  <c r="X664" i="16"/>
  <c r="X665" i="16"/>
  <c r="X666" i="16"/>
  <c r="X667" i="16"/>
  <c r="X668" i="16"/>
  <c r="X669" i="16"/>
  <c r="X671" i="16"/>
  <c r="X672" i="16"/>
  <c r="X673" i="16"/>
  <c r="X674" i="16"/>
  <c r="X675" i="16"/>
  <c r="X676" i="16"/>
  <c r="X677" i="16"/>
  <c r="X678" i="16"/>
  <c r="X679" i="16"/>
  <c r="X680" i="16"/>
  <c r="X681" i="16"/>
  <c r="X682" i="16"/>
  <c r="X683" i="16"/>
  <c r="X684" i="16"/>
  <c r="X685" i="16"/>
  <c r="X694" i="16"/>
  <c r="X695" i="16"/>
  <c r="X696" i="16"/>
  <c r="X697" i="16"/>
  <c r="X699" i="16"/>
  <c r="X701" i="16"/>
  <c r="X703" i="16"/>
  <c r="X704" i="16"/>
  <c r="X705" i="16"/>
  <c r="X707" i="16"/>
  <c r="X709" i="16"/>
  <c r="X710" i="16"/>
  <c r="X713" i="16"/>
  <c r="X718" i="16"/>
  <c r="X719" i="16"/>
  <c r="X720" i="16"/>
  <c r="X721" i="16"/>
  <c r="X722" i="16"/>
  <c r="X723" i="16"/>
  <c r="X724" i="16"/>
  <c r="X725" i="16"/>
  <c r="X726" i="16"/>
  <c r="X727" i="16"/>
  <c r="X728" i="16"/>
  <c r="X729" i="16"/>
  <c r="X730" i="16"/>
  <c r="X731" i="16"/>
  <c r="X732" i="16"/>
  <c r="X733" i="16"/>
  <c r="X734" i="16"/>
  <c r="X735" i="16"/>
  <c r="X736" i="16"/>
  <c r="X737" i="16"/>
  <c r="X738" i="16"/>
  <c r="X744" i="16"/>
  <c r="X745" i="16"/>
  <c r="X746" i="16"/>
  <c r="X748" i="16"/>
  <c r="X749" i="16"/>
  <c r="X750" i="16"/>
  <c r="X751" i="16"/>
  <c r="X752" i="16"/>
  <c r="X753" i="16"/>
  <c r="X754" i="16"/>
  <c r="X756" i="16"/>
  <c r="X760" i="16"/>
  <c r="X761" i="16"/>
  <c r="X762" i="16"/>
  <c r="X763" i="16"/>
  <c r="X764" i="16"/>
  <c r="X765" i="16"/>
  <c r="X766" i="16"/>
  <c r="X767" i="16"/>
  <c r="X768" i="16"/>
  <c r="X769" i="16"/>
  <c r="X770" i="16"/>
  <c r="X771" i="16"/>
  <c r="X772" i="16"/>
  <c r="X773" i="16"/>
  <c r="X774" i="16"/>
  <c r="X775" i="16"/>
  <c r="X776" i="16"/>
  <c r="X777" i="16"/>
  <c r="X778" i="16"/>
  <c r="X780" i="16"/>
  <c r="X781" i="16"/>
  <c r="X782" i="16"/>
  <c r="X783" i="16"/>
  <c r="X784" i="16"/>
  <c r="X785" i="16"/>
  <c r="X787" i="16"/>
  <c r="X788" i="16"/>
  <c r="X790" i="16"/>
  <c r="X791" i="16"/>
  <c r="X792" i="16"/>
  <c r="X793" i="16"/>
  <c r="X794" i="16"/>
  <c r="X795" i="16"/>
  <c r="X796" i="16"/>
  <c r="X797" i="16"/>
  <c r="X798" i="16"/>
  <c r="X799" i="16"/>
  <c r="X800" i="16"/>
  <c r="X801" i="16"/>
  <c r="X802" i="16"/>
  <c r="X803" i="16"/>
  <c r="X804" i="16"/>
  <c r="X805" i="16"/>
  <c r="X806" i="16"/>
  <c r="X807" i="16"/>
  <c r="X808" i="16"/>
  <c r="X809" i="16"/>
  <c r="X811" i="16"/>
  <c r="X812" i="16"/>
  <c r="X813" i="16"/>
  <c r="X814" i="16"/>
  <c r="X815" i="16"/>
  <c r="X817" i="16"/>
  <c r="X818" i="16"/>
  <c r="X819" i="16"/>
  <c r="X821" i="16"/>
  <c r="X822" i="16"/>
  <c r="X823" i="16"/>
  <c r="X824" i="16"/>
  <c r="X826" i="16"/>
  <c r="X827" i="16"/>
  <c r="X830" i="16"/>
  <c r="X831" i="16"/>
  <c r="X832" i="16"/>
  <c r="X833" i="16"/>
  <c r="X834" i="16"/>
  <c r="X837" i="16"/>
  <c r="X838" i="16"/>
  <c r="X839" i="16"/>
  <c r="X840" i="16"/>
  <c r="X843" i="16"/>
  <c r="X844" i="16"/>
  <c r="X845" i="16"/>
  <c r="X846" i="16"/>
  <c r="X848" i="16"/>
  <c r="X849" i="16"/>
  <c r="X850" i="16"/>
  <c r="X851" i="16"/>
  <c r="X853" i="16"/>
  <c r="X854" i="16"/>
  <c r="X855" i="16"/>
  <c r="X856" i="16"/>
  <c r="X860" i="16"/>
  <c r="X861" i="16"/>
  <c r="X862" i="16"/>
  <c r="X868" i="16"/>
  <c r="X869" i="16"/>
  <c r="X870" i="16"/>
  <c r="X871" i="16"/>
  <c r="X872" i="16"/>
  <c r="X873" i="16"/>
  <c r="X867" i="16"/>
  <c r="X866" i="16"/>
  <c r="X190" i="16"/>
  <c r="X189" i="16"/>
  <c r="X193" i="16"/>
  <c r="X429" i="16"/>
  <c r="X437" i="16"/>
  <c r="X434" i="16"/>
  <c r="X432" i="16"/>
  <c r="X438" i="16"/>
  <c r="X439" i="16"/>
  <c r="X435" i="16"/>
  <c r="X436" i="16"/>
  <c r="X433" i="16"/>
  <c r="X441" i="16"/>
  <c r="X517" i="16"/>
  <c r="X524" i="16"/>
  <c r="X525" i="16"/>
  <c r="X518" i="16"/>
  <c r="X515" i="16"/>
  <c r="X527" i="16"/>
  <c r="X516" i="16"/>
  <c r="X526" i="16"/>
  <c r="X534" i="16"/>
  <c r="X609" i="16"/>
  <c r="X529" i="16"/>
  <c r="X520" i="16"/>
  <c r="X528" i="16"/>
  <c r="X519" i="16"/>
  <c r="X522" i="16"/>
  <c r="X532" i="16"/>
  <c r="X530" i="16"/>
  <c r="X523" i="16"/>
  <c r="X531" i="16"/>
  <c r="X521" i="16"/>
  <c r="X643" i="16"/>
  <c r="X654" i="16"/>
  <c r="X687" i="16"/>
  <c r="X688" i="16"/>
  <c r="X689" i="16"/>
  <c r="X690" i="16"/>
  <c r="X693" i="16"/>
  <c r="X692" i="16"/>
  <c r="X691" i="16"/>
  <c r="X740" i="16"/>
  <c r="X741" i="16"/>
  <c r="X742" i="16"/>
  <c r="X874" i="16"/>
  <c r="X875" i="16"/>
  <c r="X876" i="16"/>
  <c r="X877" i="16"/>
  <c r="X878" i="16"/>
  <c r="X879" i="16"/>
  <c r="X880" i="16"/>
  <c r="X881" i="16"/>
  <c r="X882" i="16"/>
  <c r="X883" i="16"/>
  <c r="X884" i="16"/>
  <c r="X885" i="16"/>
  <c r="X886" i="16"/>
  <c r="X887" i="16"/>
  <c r="X889" i="16"/>
  <c r="X890" i="16"/>
  <c r="X891" i="16"/>
  <c r="X892" i="16"/>
  <c r="X893" i="16"/>
  <c r="X894" i="16"/>
  <c r="X895" i="16"/>
  <c r="X896" i="16"/>
  <c r="X897" i="16"/>
  <c r="X898" i="16"/>
  <c r="X899" i="16"/>
  <c r="X900" i="16"/>
  <c r="X901" i="16"/>
  <c r="X902" i="16"/>
  <c r="X903" i="16"/>
  <c r="X904" i="16"/>
  <c r="X905" i="16"/>
  <c r="X906" i="16"/>
  <c r="X907" i="16"/>
  <c r="X908" i="16"/>
  <c r="X909" i="16"/>
  <c r="X910" i="16"/>
  <c r="X911" i="16"/>
  <c r="X912" i="16"/>
  <c r="X913" i="16"/>
  <c r="X914" i="16"/>
  <c r="X915" i="16"/>
  <c r="X916" i="16"/>
  <c r="X917" i="16"/>
  <c r="X918" i="16"/>
  <c r="X919" i="16"/>
  <c r="X920" i="16"/>
  <c r="X921" i="16"/>
  <c r="X922" i="16"/>
  <c r="X923" i="16"/>
  <c r="X924" i="16"/>
  <c r="X925" i="16"/>
  <c r="X926" i="16"/>
  <c r="X927" i="16"/>
  <c r="X928" i="16"/>
  <c r="X929" i="16"/>
  <c r="X930" i="16"/>
  <c r="X931" i="16"/>
  <c r="X932" i="16"/>
  <c r="X933" i="16"/>
  <c r="X934" i="16"/>
  <c r="X935" i="16"/>
  <c r="X936" i="16"/>
  <c r="X937" i="16"/>
  <c r="X938" i="16"/>
  <c r="X939" i="16"/>
  <c r="X940" i="16"/>
  <c r="X941" i="16"/>
  <c r="X942" i="16"/>
  <c r="X943" i="16"/>
  <c r="X944" i="16"/>
  <c r="X945" i="16"/>
  <c r="X946" i="16"/>
  <c r="X947" i="16"/>
  <c r="X948" i="16"/>
  <c r="X949" i="16"/>
  <c r="X950" i="16"/>
  <c r="X951" i="16"/>
  <c r="X952" i="16"/>
  <c r="X953" i="16"/>
  <c r="X954" i="16"/>
  <c r="X955" i="16"/>
  <c r="X956" i="16"/>
  <c r="X957" i="16"/>
  <c r="X958" i="16"/>
  <c r="X959" i="16"/>
  <c r="X960" i="16"/>
  <c r="X961" i="16"/>
  <c r="X962" i="16"/>
  <c r="X963" i="16"/>
  <c r="X964" i="16"/>
  <c r="X965" i="16"/>
  <c r="X966" i="16"/>
  <c r="X967" i="16"/>
  <c r="X968" i="16"/>
  <c r="X969" i="16"/>
  <c r="X970" i="16"/>
  <c r="X971" i="16"/>
  <c r="X972" i="16"/>
  <c r="X973" i="16"/>
  <c r="X974" i="16"/>
  <c r="X975" i="16"/>
  <c r="X976" i="16"/>
  <c r="X977" i="16"/>
  <c r="X978" i="16"/>
  <c r="X979" i="16"/>
  <c r="X980" i="16"/>
  <c r="X981" i="16"/>
  <c r="X982" i="16"/>
  <c r="X983" i="16"/>
  <c r="X984" i="16"/>
  <c r="X985" i="16"/>
  <c r="X986" i="16"/>
  <c r="X987" i="16"/>
  <c r="X988" i="16"/>
  <c r="X989" i="16"/>
  <c r="X990" i="16"/>
  <c r="X991" i="16"/>
  <c r="X992" i="16"/>
  <c r="X993" i="16"/>
  <c r="X994" i="16"/>
  <c r="X995" i="16"/>
  <c r="X996" i="16"/>
  <c r="X997" i="16"/>
  <c r="X998" i="16"/>
  <c r="X999" i="16"/>
  <c r="X1000" i="16"/>
  <c r="X1001" i="16"/>
  <c r="X1002" i="16"/>
  <c r="X1003" i="16"/>
  <c r="X1004" i="16"/>
  <c r="X1005" i="16"/>
  <c r="X1006" i="16"/>
  <c r="X1007" i="16"/>
  <c r="X1008" i="16"/>
  <c r="X1009" i="16"/>
  <c r="X1010" i="16"/>
  <c r="X1011" i="16"/>
  <c r="X1012" i="16"/>
  <c r="X1013" i="16"/>
  <c r="X1014" i="16"/>
  <c r="X1015" i="16"/>
  <c r="X1016" i="16"/>
  <c r="X1017" i="16"/>
  <c r="X1018" i="16"/>
  <c r="X1019" i="16"/>
  <c r="X1020" i="16"/>
  <c r="X1021" i="16"/>
  <c r="X1022" i="16"/>
  <c r="X1023" i="16"/>
  <c r="X1024" i="16"/>
  <c r="X1025" i="16"/>
  <c r="X1026" i="16"/>
  <c r="X1027" i="16"/>
  <c r="X1028" i="16"/>
  <c r="X1029" i="16"/>
  <c r="X1030" i="16"/>
  <c r="X1031" i="16"/>
  <c r="X1032" i="16"/>
  <c r="X1033" i="16"/>
  <c r="X1034" i="16"/>
  <c r="X1035" i="16"/>
  <c r="X1036" i="16"/>
  <c r="X1037" i="16"/>
  <c r="X1038" i="16"/>
  <c r="X1039" i="16"/>
  <c r="X1040" i="16"/>
  <c r="X1041" i="16"/>
  <c r="X1042" i="16"/>
  <c r="X1043" i="16"/>
  <c r="X1044" i="16"/>
  <c r="X1045" i="16"/>
  <c r="X1046" i="16"/>
  <c r="X1047" i="16"/>
  <c r="X1048" i="16"/>
  <c r="X1049" i="16"/>
  <c r="X1050" i="16"/>
  <c r="X1051" i="16"/>
  <c r="X1052" i="16"/>
  <c r="X1053" i="16"/>
  <c r="X1054" i="16"/>
  <c r="X1055" i="16"/>
  <c r="X1056" i="16"/>
  <c r="X1057" i="16"/>
  <c r="X1058" i="16"/>
  <c r="X1059" i="16"/>
  <c r="X1060" i="16"/>
  <c r="X1061" i="16"/>
  <c r="X1062" i="16"/>
  <c r="X1063" i="16"/>
  <c r="X1064" i="16"/>
  <c r="X1065" i="16"/>
  <c r="X1066" i="16"/>
  <c r="X1067" i="16"/>
  <c r="X1068" i="16"/>
  <c r="X1069" i="16"/>
  <c r="X1070" i="16"/>
  <c r="X1071" i="16"/>
  <c r="X1072" i="16"/>
  <c r="X1073" i="16"/>
  <c r="X1074" i="16"/>
  <c r="X1075" i="16"/>
  <c r="X1076" i="16"/>
  <c r="X1077" i="16"/>
  <c r="X1078" i="16"/>
  <c r="X1079" i="16"/>
  <c r="X1080" i="16"/>
  <c r="X1081" i="16"/>
  <c r="X1082" i="16"/>
  <c r="X1083" i="16"/>
  <c r="X1084" i="16"/>
  <c r="X1085" i="16"/>
  <c r="X1086" i="16"/>
  <c r="X1087" i="16"/>
  <c r="X1088" i="16"/>
  <c r="X1089" i="16"/>
  <c r="X1090" i="16"/>
  <c r="X1091" i="16"/>
  <c r="X1092" i="16"/>
  <c r="X1093" i="16"/>
  <c r="X1094" i="16"/>
  <c r="X1095" i="16"/>
  <c r="X1096" i="16"/>
  <c r="X1097" i="16"/>
  <c r="X1098" i="16"/>
  <c r="X1099" i="16"/>
  <c r="X1100" i="16"/>
  <c r="X1101" i="16"/>
  <c r="X1102" i="16"/>
  <c r="X1103" i="16"/>
  <c r="X1104" i="16"/>
  <c r="X1105" i="16"/>
  <c r="X1106" i="16"/>
  <c r="X1107" i="16"/>
  <c r="X1108" i="16"/>
  <c r="X1109" i="16"/>
  <c r="X1110" i="16"/>
  <c r="X1111" i="16"/>
  <c r="X1112" i="16"/>
  <c r="X1113" i="16"/>
  <c r="X1114" i="16"/>
  <c r="X1115" i="16"/>
  <c r="X1116" i="16"/>
  <c r="X1117" i="16"/>
  <c r="X1118" i="16"/>
  <c r="X1119" i="16"/>
  <c r="X1120" i="16"/>
  <c r="X1121" i="16"/>
  <c r="X1122" i="16"/>
  <c r="X1123" i="16"/>
  <c r="X1124" i="16"/>
  <c r="X1125" i="16"/>
  <c r="X1126" i="16"/>
  <c r="X1127" i="16"/>
  <c r="X1128" i="16"/>
  <c r="X1129" i="16"/>
  <c r="X1130" i="16"/>
  <c r="X1131" i="16"/>
  <c r="X1132" i="16"/>
  <c r="X1133" i="16"/>
  <c r="X1134" i="16"/>
  <c r="X1135" i="16"/>
  <c r="X1136" i="16"/>
  <c r="X1137" i="16"/>
  <c r="X1138" i="16"/>
  <c r="X1139" i="16"/>
  <c r="X1140" i="16"/>
  <c r="X1141" i="16"/>
  <c r="X1142" i="16"/>
  <c r="X1143" i="16"/>
  <c r="X1144" i="16"/>
  <c r="X1145" i="16"/>
  <c r="X1146" i="16"/>
  <c r="X1147" i="16"/>
  <c r="X1148" i="16"/>
  <c r="X1149" i="16"/>
  <c r="X1150" i="16"/>
  <c r="X1151" i="16"/>
  <c r="X1152" i="16"/>
  <c r="X1153" i="16"/>
  <c r="X1154" i="16"/>
  <c r="X1155" i="16"/>
  <c r="X1156" i="16"/>
  <c r="X1157" i="16"/>
  <c r="X1158" i="16"/>
  <c r="X1159" i="16"/>
  <c r="X1160" i="16"/>
  <c r="X1161" i="16"/>
  <c r="X1162" i="16"/>
  <c r="X1163" i="16"/>
  <c r="X1164" i="16"/>
  <c r="X1165" i="16"/>
  <c r="X1166" i="16"/>
  <c r="X1167" i="16"/>
  <c r="X1168" i="16"/>
  <c r="X1169" i="16"/>
  <c r="X1170" i="16"/>
  <c r="X1171" i="16"/>
  <c r="X1172" i="16"/>
  <c r="X1173" i="16"/>
  <c r="X1174" i="16"/>
  <c r="X1175" i="16"/>
  <c r="X1176" i="16"/>
  <c r="X1177" i="16"/>
  <c r="X1178" i="16"/>
  <c r="X1179" i="16"/>
  <c r="X1180" i="16"/>
  <c r="X1181" i="16"/>
  <c r="X1182" i="16"/>
  <c r="X1183" i="16"/>
  <c r="X1184" i="16"/>
  <c r="X1185" i="16"/>
  <c r="X1186" i="16"/>
  <c r="X1187" i="16"/>
  <c r="X1188" i="16"/>
  <c r="X1189" i="16"/>
  <c r="X1190" i="16"/>
  <c r="X1191" i="16"/>
  <c r="X1192" i="16"/>
  <c r="X1193" i="16"/>
  <c r="X1194" i="16"/>
  <c r="X1195" i="16"/>
  <c r="X1196" i="16"/>
  <c r="X1197" i="16"/>
  <c r="X1198" i="16"/>
  <c r="X1199" i="16"/>
  <c r="X1200" i="16"/>
  <c r="X1201" i="16"/>
  <c r="X1202" i="16"/>
  <c r="X1203" i="16"/>
  <c r="X1204" i="16"/>
  <c r="X1205" i="16"/>
  <c r="X1206" i="16"/>
  <c r="X1207" i="16"/>
  <c r="X1208" i="16"/>
  <c r="X1209" i="16"/>
  <c r="X1210" i="16"/>
  <c r="X1211" i="16"/>
  <c r="X1212" i="16"/>
  <c r="X1213" i="16"/>
  <c r="X1214" i="16"/>
  <c r="X1215" i="16"/>
  <c r="X1216" i="16"/>
  <c r="X1217" i="16"/>
  <c r="X1218" i="16"/>
  <c r="X1219" i="16"/>
  <c r="X1220" i="16"/>
  <c r="X1221" i="16"/>
  <c r="X1222" i="16"/>
  <c r="X1223" i="16"/>
  <c r="X1224" i="16"/>
  <c r="X1225" i="16"/>
  <c r="X1226" i="16"/>
  <c r="X1227" i="16"/>
  <c r="X1228" i="16"/>
  <c r="X1229" i="16"/>
  <c r="X1230" i="16"/>
  <c r="X1231" i="16"/>
  <c r="X1232" i="16"/>
  <c r="X1233" i="16"/>
  <c r="X1234" i="16"/>
  <c r="X1235" i="16"/>
  <c r="X1236" i="16"/>
  <c r="X1237" i="16"/>
  <c r="X1238" i="16"/>
  <c r="X1239" i="16"/>
  <c r="X1240" i="16"/>
  <c r="X1241" i="16"/>
  <c r="X1242" i="16"/>
  <c r="X1243" i="16"/>
  <c r="X1244" i="16"/>
  <c r="X1245" i="16"/>
  <c r="X1246" i="16"/>
  <c r="X1247" i="16"/>
  <c r="X1248" i="16"/>
  <c r="X1249" i="16"/>
  <c r="X1250" i="16"/>
  <c r="X1251" i="16"/>
  <c r="X1252" i="16"/>
  <c r="X1253" i="16"/>
  <c r="X1254" i="16"/>
  <c r="X1255" i="16"/>
  <c r="X1256" i="16"/>
  <c r="X1257" i="16"/>
  <c r="X1258" i="16"/>
  <c r="X1259" i="16"/>
  <c r="X1260" i="16"/>
  <c r="X1261" i="16"/>
  <c r="X1262" i="16"/>
  <c r="X1263" i="16"/>
  <c r="X1264" i="16"/>
  <c r="X1265" i="16"/>
  <c r="X1266" i="16"/>
  <c r="X1267" i="16"/>
  <c r="X1268" i="16"/>
  <c r="X1269" i="16"/>
  <c r="X1270" i="16"/>
  <c r="X1271" i="16"/>
  <c r="X1272" i="16"/>
  <c r="X1273" i="16"/>
  <c r="X1274" i="16"/>
  <c r="X1275" i="16"/>
  <c r="X1276" i="16"/>
  <c r="X1277" i="16"/>
  <c r="X1278" i="16"/>
  <c r="X1279" i="16"/>
  <c r="X1280" i="16"/>
  <c r="X1281" i="16"/>
  <c r="X1282" i="16"/>
  <c r="X1283" i="16"/>
  <c r="X1284" i="16"/>
  <c r="X1285" i="16"/>
  <c r="X1286" i="16"/>
  <c r="X1287" i="16"/>
  <c r="X1288" i="16"/>
  <c r="X1289" i="16"/>
  <c r="X1290" i="16"/>
  <c r="X1291" i="16"/>
  <c r="X1292" i="16"/>
  <c r="X1293" i="16"/>
  <c r="X1294" i="16"/>
  <c r="X1295" i="16"/>
  <c r="X1296" i="16"/>
  <c r="X1297" i="16"/>
  <c r="X1298" i="16"/>
  <c r="X1299" i="16"/>
  <c r="X1300" i="16"/>
  <c r="X1301" i="16"/>
  <c r="X1302" i="16"/>
  <c r="X1303" i="16"/>
  <c r="X1304" i="16"/>
  <c r="X1305" i="16"/>
  <c r="X1306" i="16"/>
  <c r="X1307" i="16"/>
  <c r="X1308" i="16"/>
  <c r="X1309" i="16"/>
  <c r="X1310" i="16"/>
  <c r="X1311" i="16"/>
  <c r="X1312" i="16"/>
  <c r="X1313" i="16"/>
  <c r="X1314" i="16"/>
  <c r="X1315" i="16"/>
  <c r="X1316" i="16"/>
  <c r="X1317" i="16"/>
  <c r="X1318" i="16"/>
  <c r="X1319" i="16"/>
  <c r="X1320" i="16"/>
  <c r="X1321" i="16"/>
  <c r="X1322" i="16"/>
  <c r="X1323" i="16"/>
  <c r="X1324" i="16"/>
  <c r="X1325" i="16"/>
  <c r="X1326" i="16"/>
  <c r="X1327" i="16"/>
  <c r="X1328" i="16"/>
  <c r="X1329" i="16"/>
  <c r="X1330" i="16"/>
  <c r="X1331" i="16"/>
  <c r="X1332" i="16"/>
  <c r="X1333" i="16"/>
  <c r="X1334" i="16"/>
  <c r="X1335" i="16"/>
  <c r="X1336" i="16"/>
  <c r="X1337" i="16"/>
  <c r="X1338" i="16"/>
  <c r="X1339" i="16"/>
  <c r="X1340" i="16"/>
  <c r="X1341" i="16"/>
  <c r="X1342" i="16"/>
  <c r="X1343" i="16"/>
  <c r="X1344" i="16"/>
  <c r="X1345" i="16"/>
  <c r="X1346" i="16"/>
  <c r="X1347" i="16"/>
  <c r="X1348" i="16"/>
  <c r="X1349" i="16"/>
  <c r="X1350" i="16"/>
  <c r="X1351" i="16"/>
  <c r="X1352" i="16"/>
  <c r="X1353" i="16"/>
  <c r="X1354" i="16"/>
  <c r="X1355" i="16"/>
  <c r="X1356" i="16"/>
  <c r="X1357" i="16"/>
  <c r="X1358" i="16"/>
  <c r="X1359" i="16"/>
  <c r="X1360" i="16"/>
  <c r="X1361" i="16"/>
  <c r="X1362" i="16"/>
  <c r="X1363" i="16"/>
  <c r="X1364" i="16"/>
  <c r="X1365" i="16"/>
  <c r="X1366" i="16"/>
  <c r="X1367" i="16"/>
  <c r="X1368" i="16"/>
  <c r="X1369" i="16"/>
  <c r="X1370" i="16"/>
  <c r="X1371" i="16"/>
  <c r="X1372" i="16"/>
  <c r="X1373" i="16"/>
  <c r="X1374" i="16"/>
  <c r="X1375" i="16"/>
  <c r="X1376" i="16"/>
  <c r="X1377" i="16"/>
  <c r="X1378" i="16"/>
  <c r="X1379" i="16"/>
  <c r="X1380" i="16"/>
  <c r="X1381" i="16"/>
  <c r="X1382" i="16"/>
  <c r="X1383" i="16"/>
  <c r="X1384" i="16"/>
  <c r="X1385" i="16"/>
  <c r="X1386" i="16"/>
  <c r="X1387" i="16"/>
  <c r="X1388" i="16"/>
  <c r="X1389" i="16"/>
  <c r="X1390" i="16"/>
  <c r="X1391" i="16"/>
  <c r="X1392" i="16"/>
  <c r="X1393" i="16"/>
  <c r="X1394" i="16"/>
  <c r="X1395" i="16"/>
  <c r="X1396" i="16"/>
  <c r="X1397" i="16"/>
  <c r="X1398" i="16"/>
  <c r="X1399" i="16"/>
  <c r="X1400" i="16"/>
  <c r="X1401" i="16"/>
  <c r="X1402" i="16"/>
  <c r="X1403" i="16"/>
  <c r="X1404" i="16"/>
  <c r="X1405" i="16"/>
  <c r="X1406" i="16"/>
  <c r="X1407" i="16"/>
  <c r="X1408" i="16"/>
  <c r="X1409" i="16"/>
  <c r="X1410" i="16"/>
  <c r="X1411" i="16"/>
  <c r="X1412" i="16"/>
  <c r="X1413" i="16"/>
  <c r="X1414" i="16"/>
  <c r="X1415" i="16"/>
  <c r="X1416" i="16"/>
  <c r="X1417" i="16"/>
  <c r="X1418" i="16"/>
  <c r="X1419" i="16"/>
  <c r="X1420" i="16"/>
  <c r="X1421" i="16"/>
  <c r="X1422" i="16"/>
  <c r="X1423" i="16"/>
  <c r="X1424" i="16"/>
  <c r="X1425" i="16"/>
  <c r="X1426" i="16"/>
  <c r="X1427" i="16"/>
  <c r="X1428" i="16"/>
  <c r="X1429" i="16"/>
  <c r="X1430" i="16"/>
  <c r="X1431" i="16"/>
  <c r="X1432" i="16"/>
  <c r="X1433" i="16"/>
  <c r="X1434" i="16"/>
  <c r="X1435" i="16"/>
  <c r="X1436" i="16"/>
  <c r="X1437" i="16"/>
  <c r="X1438" i="16"/>
  <c r="X1439" i="16"/>
  <c r="X1440" i="16"/>
  <c r="X1441" i="16"/>
  <c r="X1442" i="16"/>
  <c r="X1443" i="16"/>
  <c r="X1444" i="16"/>
  <c r="X1445" i="16"/>
  <c r="X1446" i="16"/>
  <c r="X1447" i="16"/>
  <c r="X1448" i="16"/>
  <c r="X1449" i="16"/>
  <c r="X1450" i="16"/>
  <c r="X1451" i="16"/>
  <c r="X1452" i="16"/>
  <c r="X1453" i="16"/>
  <c r="X1454" i="16"/>
  <c r="X1455" i="16"/>
  <c r="X1456" i="16"/>
  <c r="X1457" i="16"/>
  <c r="X1458" i="16"/>
  <c r="X1459" i="16"/>
  <c r="X1460" i="16"/>
  <c r="X1461" i="16"/>
  <c r="X1462" i="16"/>
  <c r="X1463" i="16"/>
  <c r="X1464" i="16"/>
  <c r="X1465" i="16"/>
  <c r="X1466" i="16"/>
  <c r="X1467" i="16"/>
  <c r="X1468" i="16"/>
  <c r="X1469" i="16"/>
  <c r="X1470" i="16"/>
  <c r="X1471" i="16"/>
  <c r="X1472" i="16"/>
  <c r="X1473" i="16"/>
  <c r="X1474" i="16"/>
  <c r="X1475" i="16"/>
  <c r="X1476" i="16"/>
  <c r="X1477" i="16"/>
  <c r="X1478" i="16"/>
  <c r="X1479" i="16"/>
  <c r="X1480" i="16"/>
  <c r="X1481" i="16"/>
  <c r="X1482" i="16"/>
  <c r="X1483" i="16"/>
  <c r="X1484" i="16"/>
  <c r="X1485" i="16"/>
  <c r="X1486" i="16"/>
  <c r="X1487" i="16"/>
  <c r="X1488" i="16"/>
  <c r="X1489" i="16"/>
  <c r="X1490" i="16"/>
  <c r="X1491" i="16"/>
  <c r="X1492" i="16"/>
  <c r="X1493" i="16"/>
  <c r="X1494" i="16"/>
  <c r="X1495" i="16"/>
  <c r="X1496" i="16"/>
  <c r="X1497" i="16"/>
  <c r="X1498" i="16"/>
  <c r="X1499" i="16"/>
  <c r="X1500" i="16"/>
  <c r="X1501" i="16"/>
  <c r="X1502" i="16"/>
  <c r="X1503" i="16"/>
  <c r="X1504" i="16"/>
  <c r="X1505" i="16"/>
  <c r="X1506" i="16"/>
  <c r="X1507" i="16"/>
  <c r="X1508" i="16"/>
  <c r="X1509" i="16"/>
  <c r="X1510" i="16"/>
  <c r="X1511" i="16"/>
  <c r="X1512" i="16"/>
  <c r="X1513" i="16"/>
  <c r="X1514" i="16"/>
  <c r="X1515" i="16"/>
  <c r="X1516" i="16"/>
  <c r="X1517" i="16"/>
  <c r="X1518" i="16"/>
  <c r="X1519" i="16"/>
  <c r="X1520" i="16"/>
  <c r="X1521" i="16"/>
  <c r="X1522" i="16"/>
  <c r="X1523" i="16"/>
  <c r="X1524" i="16"/>
  <c r="X1525" i="16"/>
  <c r="X1526" i="16"/>
  <c r="X1527" i="16"/>
  <c r="X1528" i="16"/>
  <c r="X1529" i="16"/>
  <c r="X1530" i="16"/>
  <c r="X1531" i="16"/>
  <c r="X1532" i="16"/>
  <c r="X1533" i="16"/>
  <c r="X1534" i="16"/>
  <c r="X1535" i="16"/>
  <c r="X1536" i="16"/>
  <c r="X1537" i="16"/>
  <c r="X1538" i="16"/>
  <c r="X1539" i="16"/>
  <c r="X1540" i="16"/>
  <c r="X1541" i="16"/>
  <c r="X1542" i="16"/>
  <c r="X1543" i="16"/>
  <c r="X1544" i="16"/>
  <c r="X1545" i="16"/>
  <c r="X1546" i="16"/>
  <c r="X1547" i="16"/>
  <c r="X1548" i="16"/>
  <c r="X1549" i="16"/>
  <c r="X1550" i="16"/>
  <c r="X1551" i="16"/>
  <c r="X1552" i="16"/>
  <c r="X1553" i="16"/>
  <c r="X1554" i="16"/>
  <c r="X1555" i="16"/>
  <c r="X1556" i="16"/>
  <c r="X1557" i="16"/>
  <c r="X1558" i="16"/>
  <c r="X1559" i="16"/>
  <c r="X1560" i="16"/>
  <c r="X1561" i="16"/>
  <c r="X1562" i="16"/>
  <c r="X1563" i="16"/>
  <c r="X1564" i="16"/>
  <c r="X1565" i="16"/>
  <c r="X1566" i="16"/>
  <c r="X1567" i="16"/>
  <c r="X1568" i="16"/>
  <c r="X1569" i="16"/>
  <c r="X1570" i="16"/>
  <c r="X1571" i="16"/>
  <c r="X1572" i="16"/>
  <c r="X1573" i="16"/>
  <c r="X1574" i="16"/>
  <c r="X1575" i="16"/>
  <c r="X1576" i="16"/>
  <c r="X1577" i="16"/>
  <c r="X1578" i="16"/>
  <c r="X1579" i="16"/>
  <c r="X1580" i="16"/>
  <c r="X1581" i="16"/>
  <c r="X1582" i="16"/>
  <c r="X1583" i="16"/>
  <c r="X1584" i="16"/>
  <c r="X1585" i="16"/>
  <c r="X1586" i="16"/>
  <c r="X1587" i="16"/>
  <c r="X1588" i="16"/>
  <c r="X1589" i="16"/>
  <c r="X1590" i="16"/>
  <c r="X1591" i="16"/>
  <c r="X1592" i="16"/>
  <c r="X1593" i="16"/>
  <c r="X1594" i="16"/>
  <c r="X1595" i="16"/>
  <c r="X1596" i="16"/>
  <c r="X1597" i="16"/>
  <c r="X1598" i="16"/>
  <c r="X1599" i="16"/>
  <c r="X1600" i="16"/>
  <c r="X1601" i="16"/>
  <c r="X1602" i="16"/>
  <c r="X1603" i="16"/>
  <c r="X1604" i="16"/>
  <c r="X1605" i="16"/>
  <c r="X1606" i="16"/>
  <c r="X1607" i="16"/>
  <c r="X1608" i="16"/>
  <c r="X1609" i="16"/>
  <c r="X1610" i="16"/>
  <c r="X1611" i="16"/>
  <c r="X1612" i="16"/>
  <c r="X1613" i="16"/>
  <c r="X1614" i="16"/>
  <c r="X1615" i="16"/>
  <c r="X1616" i="16"/>
  <c r="X1617" i="16"/>
  <c r="X1618" i="16"/>
  <c r="X1619" i="16"/>
  <c r="X1620" i="16"/>
  <c r="X1621" i="16"/>
  <c r="X1622" i="16"/>
  <c r="X1623" i="16"/>
  <c r="X1624" i="16"/>
  <c r="X1625" i="16"/>
  <c r="X1626" i="16"/>
  <c r="X1627" i="16"/>
  <c r="X1628" i="16"/>
  <c r="X1629" i="16"/>
  <c r="X1630" i="16"/>
  <c r="X1631" i="16"/>
  <c r="X1632" i="16"/>
  <c r="X1633" i="16"/>
  <c r="X1634" i="16"/>
  <c r="X1635" i="16"/>
  <c r="X1636" i="16"/>
  <c r="X1637" i="16"/>
  <c r="X1638" i="16"/>
  <c r="X1639" i="16"/>
  <c r="X1640" i="16"/>
  <c r="X1641" i="16"/>
  <c r="X1642" i="16"/>
  <c r="X1643" i="16"/>
  <c r="X1644" i="16"/>
  <c r="X1645" i="16"/>
  <c r="X1646" i="16"/>
  <c r="X1647" i="16"/>
  <c r="X1648" i="16"/>
  <c r="X1649" i="16"/>
  <c r="X1650" i="16"/>
  <c r="X1651" i="16"/>
  <c r="X1652" i="16"/>
  <c r="X1653" i="16"/>
  <c r="X1654" i="16"/>
  <c r="X1655" i="16"/>
  <c r="X1656" i="16"/>
  <c r="X1657" i="16"/>
  <c r="X1658" i="16"/>
  <c r="X1659" i="16"/>
  <c r="X1660" i="16"/>
  <c r="X1661" i="16"/>
  <c r="X1662" i="16"/>
  <c r="X1663" i="16"/>
  <c r="X1664" i="16"/>
  <c r="X1665" i="16"/>
  <c r="X1666" i="16"/>
  <c r="X1667" i="16"/>
  <c r="X1668" i="16"/>
  <c r="X1669" i="16"/>
  <c r="X1670" i="16"/>
  <c r="X1671" i="16"/>
  <c r="X1672" i="16"/>
  <c r="X1673" i="16"/>
  <c r="X1674" i="16"/>
  <c r="X1675" i="16"/>
  <c r="X1676" i="16"/>
  <c r="X1677" i="16"/>
  <c r="X1678" i="16"/>
  <c r="X1679" i="16"/>
  <c r="X1680" i="16"/>
  <c r="X1681" i="16"/>
  <c r="X1682" i="16"/>
  <c r="X1683" i="16"/>
  <c r="X1684" i="16"/>
  <c r="X1685" i="16"/>
  <c r="X1686" i="16"/>
  <c r="X1687" i="16"/>
  <c r="X1688" i="16"/>
  <c r="X1689" i="16"/>
  <c r="X1690" i="16"/>
  <c r="X1691" i="16"/>
  <c r="X1692" i="16"/>
  <c r="X1693" i="16"/>
  <c r="X1694" i="16"/>
  <c r="X1695" i="16"/>
  <c r="X1696" i="16"/>
  <c r="X1697" i="16"/>
  <c r="X1698" i="16"/>
  <c r="X1699" i="16"/>
  <c r="X1700" i="16"/>
  <c r="X1701" i="16"/>
  <c r="X1702" i="16"/>
  <c r="X1703" i="16"/>
  <c r="X1704" i="16"/>
  <c r="X1705" i="16"/>
  <c r="X1706" i="16"/>
  <c r="X1707" i="16"/>
  <c r="X1708" i="16"/>
  <c r="X1709" i="16"/>
  <c r="X1710" i="16"/>
  <c r="X1711" i="16"/>
  <c r="X1712" i="16"/>
  <c r="X1713" i="16"/>
  <c r="X1714" i="16"/>
  <c r="X1715" i="16"/>
  <c r="X1716" i="16"/>
  <c r="X1717" i="16"/>
  <c r="X1718" i="16"/>
  <c r="X1719" i="16"/>
  <c r="X1720" i="16"/>
  <c r="X1721" i="16"/>
  <c r="X1722" i="16"/>
  <c r="X1723" i="16"/>
  <c r="X1724" i="16"/>
  <c r="X1725" i="16"/>
  <c r="X1726" i="16"/>
  <c r="X1727" i="16"/>
  <c r="X1728" i="16"/>
  <c r="X1729" i="16"/>
  <c r="X1730" i="16"/>
  <c r="X1731" i="16"/>
  <c r="X1732" i="16"/>
  <c r="X1733" i="16"/>
  <c r="X1734" i="16"/>
  <c r="X1735" i="16"/>
  <c r="X1736" i="16"/>
  <c r="X1737" i="16"/>
  <c r="X1738" i="16"/>
  <c r="X1739" i="16"/>
  <c r="X1740" i="16"/>
  <c r="X1741" i="16"/>
  <c r="X1742" i="16"/>
  <c r="X1743" i="16"/>
  <c r="X1744" i="16"/>
  <c r="X1745" i="16"/>
  <c r="X1746" i="16"/>
  <c r="X1747" i="16"/>
  <c r="X1748" i="16"/>
  <c r="X1749" i="16"/>
  <c r="X1750" i="16"/>
  <c r="X1751" i="16"/>
  <c r="X1752" i="16"/>
  <c r="X1753" i="16"/>
  <c r="X1754" i="16"/>
  <c r="X1755" i="16"/>
  <c r="X1756" i="16"/>
  <c r="X1757" i="16"/>
  <c r="X1758" i="16"/>
  <c r="X1759" i="16"/>
  <c r="X1760" i="16"/>
  <c r="X1761" i="16"/>
  <c r="X1762" i="16"/>
  <c r="X1763" i="16"/>
  <c r="X1764" i="16"/>
  <c r="X1765" i="16"/>
  <c r="X1766" i="16"/>
  <c r="X1767" i="16"/>
  <c r="X1768" i="16"/>
  <c r="X1769" i="16"/>
  <c r="X1770" i="16"/>
  <c r="X1771" i="16"/>
  <c r="X1772" i="16"/>
  <c r="X1773" i="16"/>
  <c r="X1774" i="16"/>
  <c r="X1775" i="16"/>
  <c r="X1776" i="16"/>
  <c r="X1777" i="16"/>
  <c r="X1778" i="16"/>
  <c r="X1779" i="16"/>
  <c r="X1780" i="16"/>
  <c r="X1781" i="16"/>
  <c r="X1782" i="16"/>
  <c r="X1783" i="16"/>
  <c r="X1784" i="16"/>
  <c r="X1785" i="16"/>
  <c r="X1786" i="16"/>
  <c r="X1787" i="16"/>
  <c r="X1788" i="16"/>
  <c r="X1789" i="16"/>
  <c r="X1790" i="16"/>
  <c r="X1791" i="16"/>
  <c r="X1792" i="16"/>
  <c r="X1793" i="16"/>
  <c r="X1794" i="16"/>
  <c r="X1795" i="16"/>
  <c r="X1796" i="16"/>
  <c r="X1797" i="16"/>
  <c r="X1798" i="16"/>
  <c r="X1799" i="16"/>
  <c r="X1800" i="16"/>
  <c r="X1801" i="16"/>
  <c r="X1802" i="16"/>
  <c r="X1803" i="16"/>
  <c r="X1804" i="16"/>
  <c r="X1805" i="16"/>
  <c r="X1806" i="16"/>
  <c r="X1807" i="16"/>
  <c r="X1808" i="16"/>
  <c r="X1809" i="16"/>
  <c r="X1810" i="16"/>
  <c r="X1811" i="16"/>
  <c r="X1812" i="16"/>
  <c r="X1813" i="16"/>
  <c r="X1814" i="16"/>
  <c r="X1815" i="16"/>
  <c r="X1816" i="16"/>
  <c r="X1817" i="16"/>
  <c r="X1818" i="16"/>
  <c r="X1819" i="16"/>
  <c r="X1820" i="16"/>
  <c r="X1821" i="16"/>
  <c r="X1822" i="16"/>
  <c r="X1823" i="16"/>
  <c r="X1824" i="16"/>
  <c r="X1825" i="16"/>
  <c r="X1826" i="16"/>
  <c r="X1827" i="16"/>
  <c r="X1828" i="16"/>
  <c r="X1829" i="16"/>
  <c r="X1830" i="16"/>
  <c r="X1831" i="16"/>
  <c r="X1832" i="16"/>
  <c r="X1833" i="16"/>
  <c r="X1834" i="16"/>
  <c r="X1835" i="16"/>
  <c r="X1836" i="16"/>
  <c r="X1837" i="16"/>
  <c r="X1838" i="16"/>
  <c r="X1839" i="16"/>
  <c r="X1840" i="16"/>
  <c r="X1841" i="16"/>
  <c r="X1842" i="16"/>
  <c r="X1843" i="16"/>
  <c r="X1844" i="16"/>
  <c r="X1845" i="16"/>
  <c r="X1846" i="16"/>
  <c r="X1847" i="16"/>
  <c r="X1848" i="16"/>
  <c r="X1849" i="16"/>
  <c r="X1850" i="16"/>
  <c r="X1851" i="16"/>
  <c r="X1852" i="16"/>
  <c r="X1853" i="16"/>
  <c r="X1854" i="16"/>
  <c r="X1855" i="16"/>
  <c r="X1856" i="16"/>
  <c r="X1857" i="16"/>
  <c r="X1858" i="16"/>
  <c r="X1859" i="16"/>
  <c r="X1860" i="16"/>
  <c r="X1861" i="16"/>
  <c r="X1862" i="16"/>
  <c r="X1863" i="16"/>
  <c r="X1864" i="16"/>
  <c r="X1865" i="16"/>
  <c r="X1866" i="16"/>
  <c r="X1867" i="16"/>
  <c r="X1868" i="16"/>
  <c r="X1869" i="16"/>
  <c r="X1870" i="16"/>
  <c r="X1871" i="16"/>
  <c r="X1872" i="16"/>
  <c r="X1873" i="16"/>
  <c r="X1874" i="16"/>
  <c r="X1875" i="16"/>
  <c r="X1876" i="16"/>
  <c r="X1877" i="16"/>
  <c r="X1878" i="16"/>
  <c r="X1879" i="16"/>
  <c r="X1880" i="16"/>
  <c r="X1881" i="16"/>
  <c r="X1882" i="16"/>
  <c r="X1883" i="16"/>
  <c r="X1884" i="16"/>
  <c r="X1885" i="16"/>
  <c r="X1886" i="16"/>
  <c r="X1887" i="16"/>
  <c r="X1888" i="16"/>
  <c r="X1889" i="16"/>
  <c r="X1890" i="16"/>
  <c r="X1891" i="16"/>
  <c r="X1892" i="16"/>
  <c r="X1893" i="16"/>
  <c r="X1894" i="16"/>
  <c r="X1895" i="16"/>
  <c r="X1896" i="16"/>
  <c r="X1897" i="16"/>
  <c r="X1898" i="16"/>
  <c r="X1899" i="16"/>
  <c r="X1900" i="16"/>
  <c r="X1901" i="16"/>
  <c r="X1902" i="16"/>
  <c r="X1903" i="16"/>
  <c r="X1904" i="16"/>
  <c r="X1905" i="16"/>
  <c r="X1906" i="16"/>
  <c r="X1907" i="16"/>
  <c r="X1908" i="16"/>
  <c r="X1909" i="16"/>
  <c r="X1910" i="16"/>
  <c r="X1911" i="16"/>
  <c r="X1912" i="16"/>
  <c r="X1913" i="16"/>
  <c r="X1914" i="16"/>
  <c r="X1915" i="16"/>
  <c r="X1916" i="16"/>
  <c r="X1917" i="16"/>
  <c r="X1918" i="16"/>
  <c r="X1919" i="16"/>
  <c r="X1920" i="16"/>
  <c r="X1921" i="16"/>
  <c r="X1922" i="16"/>
  <c r="X1923" i="16"/>
  <c r="X1924" i="16"/>
  <c r="X1925" i="16"/>
  <c r="X1926" i="16"/>
  <c r="X1927" i="16"/>
  <c r="X1928" i="16"/>
  <c r="X1929" i="16"/>
  <c r="X1930" i="16"/>
  <c r="X1931" i="16"/>
  <c r="X1932" i="16"/>
  <c r="X1933" i="16"/>
  <c r="X1934" i="16"/>
  <c r="X1935" i="16"/>
  <c r="X1936" i="16"/>
  <c r="X1937" i="16"/>
  <c r="X1938" i="16"/>
  <c r="X1939" i="16"/>
  <c r="X1940" i="16"/>
  <c r="X1941" i="16"/>
  <c r="X1942" i="16"/>
  <c r="X1943" i="16"/>
  <c r="X1944" i="16"/>
  <c r="X1945" i="16"/>
  <c r="X1946" i="16"/>
  <c r="X1947" i="16"/>
  <c r="X1948" i="16"/>
  <c r="X1949" i="16"/>
  <c r="X1950" i="16"/>
  <c r="X1951" i="16"/>
  <c r="X1952" i="16"/>
  <c r="X1953" i="16"/>
  <c r="X1954" i="16"/>
  <c r="X1955" i="16"/>
  <c r="X1956" i="16"/>
  <c r="X1957" i="16"/>
  <c r="X1958" i="16"/>
  <c r="X1959" i="16"/>
  <c r="X1960" i="16"/>
  <c r="X1961" i="16"/>
  <c r="X1962" i="16"/>
  <c r="X1963" i="16"/>
  <c r="X1964" i="16"/>
  <c r="X1965" i="16"/>
  <c r="X1966" i="16"/>
  <c r="X1967" i="16"/>
  <c r="X1968" i="16"/>
  <c r="X1969" i="16"/>
  <c r="X1970" i="16"/>
  <c r="X1971" i="16"/>
  <c r="X1972" i="16"/>
  <c r="X1973" i="16"/>
  <c r="X1974" i="16"/>
  <c r="X1975" i="16"/>
  <c r="X1976" i="16"/>
  <c r="X1977" i="16"/>
  <c r="X1978" i="16"/>
  <c r="X1979" i="16"/>
  <c r="X1980" i="16"/>
  <c r="X1981" i="16"/>
  <c r="X1982" i="16"/>
  <c r="X1983" i="16"/>
  <c r="X1984" i="16"/>
  <c r="X1985" i="16"/>
  <c r="X1986" i="16"/>
  <c r="X1987" i="16"/>
  <c r="X1988" i="16"/>
  <c r="X1989" i="16"/>
  <c r="X1990" i="16"/>
  <c r="X1991" i="16"/>
  <c r="X1992" i="16"/>
  <c r="X1993" i="16"/>
  <c r="X1994" i="16"/>
  <c r="X1995" i="16"/>
  <c r="X1996" i="16"/>
  <c r="X1997" i="16"/>
  <c r="X1998" i="16"/>
  <c r="X1999" i="16"/>
  <c r="X2000" i="16"/>
  <c r="X2001" i="16"/>
  <c r="X2002" i="16"/>
  <c r="X2003" i="16"/>
  <c r="X2004" i="16"/>
  <c r="X2005" i="16"/>
  <c r="X2006" i="16"/>
  <c r="X2007" i="16"/>
  <c r="X2008" i="16"/>
  <c r="X2009" i="16"/>
  <c r="X2010" i="16"/>
  <c r="X2011" i="16"/>
  <c r="X2012" i="16"/>
  <c r="X2013" i="16"/>
  <c r="X2014" i="16"/>
  <c r="X2015" i="16"/>
  <c r="X2016" i="16"/>
  <c r="X2017" i="16"/>
  <c r="X2018" i="16"/>
  <c r="X2019" i="16"/>
  <c r="X2020" i="16"/>
  <c r="X2021" i="16"/>
  <c r="X2022" i="16"/>
  <c r="X2023" i="16"/>
  <c r="X2024" i="16"/>
  <c r="X2025" i="16"/>
  <c r="X2026" i="16"/>
  <c r="X2027" i="16"/>
  <c r="X2028" i="16"/>
  <c r="X2029" i="16"/>
  <c r="X2030" i="16"/>
  <c r="X2031" i="16"/>
  <c r="X2032" i="16"/>
  <c r="X2033" i="16"/>
  <c r="X2034" i="16"/>
  <c r="X2035" i="16"/>
  <c r="X2036" i="16"/>
  <c r="X2037" i="16"/>
  <c r="X2038" i="16"/>
  <c r="X2039" i="16"/>
  <c r="X2040" i="16"/>
  <c r="X2041" i="16"/>
  <c r="X2042" i="16"/>
  <c r="X2043" i="16"/>
  <c r="X2044" i="16"/>
  <c r="X2045" i="16"/>
  <c r="X2046" i="16"/>
  <c r="X2047" i="16"/>
  <c r="X2048" i="16"/>
  <c r="X2049" i="16"/>
  <c r="X2050" i="16"/>
  <c r="X2051" i="16"/>
  <c r="X2052" i="16"/>
  <c r="X2053" i="16"/>
  <c r="X2054" i="16"/>
  <c r="X2055" i="16"/>
  <c r="X2056" i="16"/>
  <c r="X2057" i="16"/>
  <c r="X2058" i="16"/>
  <c r="X2059" i="16"/>
  <c r="X2060" i="16"/>
  <c r="X2061" i="16"/>
  <c r="X2062" i="16"/>
  <c r="X2063" i="16"/>
  <c r="X2064" i="16"/>
  <c r="X2065" i="16"/>
  <c r="X2066" i="16"/>
  <c r="X2067" i="16"/>
  <c r="X2068" i="16"/>
  <c r="X2069" i="16"/>
  <c r="X2070" i="16"/>
  <c r="X2071" i="16"/>
  <c r="X2072" i="16"/>
  <c r="X2073" i="16"/>
  <c r="X2074" i="16"/>
  <c r="X2075" i="16"/>
  <c r="X2076" i="16"/>
  <c r="X2077" i="16"/>
  <c r="X2078" i="16"/>
  <c r="X2079" i="16"/>
  <c r="X2080" i="16"/>
  <c r="X2081" i="16"/>
  <c r="X2082" i="16"/>
  <c r="X2083" i="16"/>
  <c r="X2084" i="16"/>
  <c r="X2085" i="16"/>
  <c r="X2086" i="16"/>
  <c r="X2087" i="16"/>
  <c r="X2088" i="16"/>
  <c r="X2089" i="16"/>
  <c r="X2090" i="16"/>
  <c r="X2091" i="16"/>
  <c r="X2092" i="16"/>
  <c r="X2093" i="16"/>
  <c r="X2094" i="16"/>
  <c r="X2095" i="16"/>
  <c r="X2096" i="16"/>
  <c r="X2097" i="16"/>
  <c r="X2098" i="16"/>
  <c r="X2099" i="16"/>
  <c r="X2100" i="16"/>
  <c r="X2101" i="16"/>
  <c r="X2102" i="16"/>
  <c r="X2103" i="16"/>
  <c r="X2104" i="16"/>
  <c r="X2105" i="16"/>
  <c r="X2106" i="16"/>
  <c r="X2107" i="16"/>
  <c r="X2108" i="16"/>
  <c r="X2109" i="16"/>
  <c r="X2110" i="16"/>
  <c r="X2111" i="16"/>
  <c r="X2112" i="16"/>
  <c r="X2113" i="16"/>
  <c r="X2114" i="16"/>
  <c r="X2115" i="16"/>
  <c r="X2116" i="16"/>
  <c r="X2117" i="16"/>
  <c r="X2118" i="16"/>
  <c r="X2119" i="16"/>
  <c r="X2120" i="16"/>
  <c r="X2121" i="16"/>
  <c r="X2122" i="16"/>
  <c r="X2123" i="16"/>
  <c r="X2124" i="16"/>
  <c r="X2125" i="16"/>
  <c r="X2126" i="16"/>
  <c r="X2127" i="16"/>
  <c r="X2128" i="16"/>
  <c r="X2129" i="16"/>
  <c r="X2130" i="16"/>
  <c r="X2131" i="16"/>
  <c r="X2132" i="16"/>
  <c r="X2133" i="16"/>
  <c r="X2134" i="16"/>
  <c r="X2135" i="16"/>
  <c r="X2136" i="16"/>
  <c r="X2137" i="16"/>
  <c r="X2138" i="16"/>
  <c r="X2139" i="16"/>
  <c r="X2140" i="16"/>
  <c r="X2141" i="16"/>
  <c r="X2142" i="16"/>
  <c r="X2143" i="16"/>
  <c r="X2144" i="16"/>
  <c r="X2145" i="16"/>
  <c r="X2146" i="16"/>
  <c r="X2147" i="16"/>
  <c r="X2148" i="16"/>
  <c r="X2149" i="16"/>
  <c r="X2150" i="16"/>
  <c r="X2151" i="16"/>
  <c r="X2152" i="16"/>
  <c r="X2153" i="16"/>
  <c r="X2154" i="16"/>
  <c r="X2155" i="16"/>
  <c r="X2156" i="16"/>
  <c r="X2157" i="16"/>
  <c r="X2158" i="16"/>
  <c r="X2159" i="16"/>
  <c r="X2160" i="16"/>
  <c r="X2161" i="16"/>
  <c r="X2162" i="16"/>
  <c r="X2163" i="16"/>
  <c r="X2164" i="16"/>
  <c r="X2165" i="16"/>
  <c r="X2166" i="16"/>
  <c r="X2167" i="16"/>
  <c r="X2168" i="16"/>
  <c r="X2169" i="16"/>
  <c r="X2170" i="16"/>
  <c r="X2171" i="16"/>
  <c r="X2172" i="16"/>
  <c r="X2173" i="16"/>
  <c r="X2174" i="16"/>
  <c r="X2175" i="16"/>
  <c r="X2176" i="16"/>
  <c r="X2177" i="16"/>
  <c r="X2178" i="16"/>
  <c r="X2179" i="16"/>
  <c r="X2180" i="16"/>
  <c r="X2181" i="16"/>
  <c r="X2182" i="16"/>
  <c r="X2183" i="16"/>
  <c r="X2184" i="16"/>
  <c r="X2185" i="16"/>
  <c r="X2186" i="16"/>
  <c r="X2187" i="16"/>
  <c r="X2188" i="16"/>
  <c r="X2189" i="16"/>
  <c r="X2190" i="16"/>
  <c r="X2191" i="16"/>
  <c r="X2192" i="16"/>
  <c r="X2193" i="16"/>
  <c r="X2194" i="16"/>
  <c r="X2195" i="16"/>
  <c r="X2196" i="16"/>
  <c r="X2197" i="16"/>
  <c r="X2198" i="16"/>
  <c r="X2199" i="16"/>
  <c r="X2200" i="16"/>
  <c r="X2201" i="16"/>
  <c r="X2202" i="16"/>
  <c r="X2203" i="16"/>
  <c r="X2204" i="16"/>
  <c r="X2205" i="16"/>
  <c r="X2206" i="16"/>
  <c r="X2207" i="16"/>
  <c r="X2208" i="16"/>
  <c r="X2209" i="16"/>
  <c r="X2210" i="16"/>
  <c r="X2211" i="16"/>
  <c r="X2212" i="16"/>
  <c r="X2213" i="16"/>
  <c r="X2214" i="16"/>
  <c r="X2215" i="16"/>
  <c r="X2216" i="16"/>
  <c r="X2217" i="16"/>
  <c r="X2218" i="16"/>
  <c r="X2219" i="16"/>
  <c r="X2220" i="16"/>
  <c r="X2221" i="16"/>
  <c r="X2222" i="16"/>
  <c r="X2223" i="16"/>
  <c r="X2224" i="16"/>
  <c r="X2225" i="16"/>
  <c r="X2226" i="16"/>
  <c r="X2227" i="16"/>
  <c r="W3" i="16"/>
  <c r="W4" i="16"/>
  <c r="W5" i="16"/>
  <c r="W6" i="16"/>
  <c r="W8" i="16"/>
  <c r="W9" i="16"/>
  <c r="W11" i="16"/>
  <c r="W14" i="16"/>
  <c r="W16" i="16"/>
  <c r="W18" i="16"/>
  <c r="W20" i="16"/>
  <c r="W21" i="16"/>
  <c r="W23" i="16"/>
  <c r="W24" i="16"/>
  <c r="W25" i="16"/>
  <c r="W26" i="16"/>
  <c r="W28" i="16"/>
  <c r="W30" i="16"/>
  <c r="W34" i="16"/>
  <c r="W35" i="16"/>
  <c r="W36" i="16"/>
  <c r="W37" i="16"/>
  <c r="W43" i="16"/>
  <c r="W44" i="16"/>
  <c r="W46" i="16"/>
  <c r="W48" i="16"/>
  <c r="W49" i="16"/>
  <c r="W50" i="16"/>
  <c r="W51" i="16"/>
  <c r="W52" i="16"/>
  <c r="W53" i="16"/>
  <c r="W54" i="16"/>
  <c r="W55" i="16"/>
  <c r="W56" i="16"/>
  <c r="W57" i="16"/>
  <c r="W63" i="16"/>
  <c r="W64" i="16"/>
  <c r="W65" i="16"/>
  <c r="W66" i="16"/>
  <c r="W74" i="16"/>
  <c r="W77" i="16"/>
  <c r="W78" i="16"/>
  <c r="W79" i="16"/>
  <c r="W81" i="16"/>
  <c r="W83" i="16"/>
  <c r="W84" i="16"/>
  <c r="W86" i="16"/>
  <c r="W87" i="16"/>
  <c r="W89" i="16"/>
  <c r="W90" i="16"/>
  <c r="W92" i="16"/>
  <c r="W95" i="16"/>
  <c r="W96" i="16"/>
  <c r="W100" i="16"/>
  <c r="W101" i="16"/>
  <c r="W102" i="16"/>
  <c r="W107" i="16"/>
  <c r="W108" i="16"/>
  <c r="W109" i="16"/>
  <c r="W110" i="16"/>
  <c r="W111" i="16"/>
  <c r="W113" i="16"/>
  <c r="W114" i="16"/>
  <c r="W116" i="16"/>
  <c r="W117" i="16"/>
  <c r="W118" i="16"/>
  <c r="W120" i="16"/>
  <c r="W121" i="16"/>
  <c r="W122" i="16"/>
  <c r="W124" i="16"/>
  <c r="W125" i="16"/>
  <c r="W126" i="16"/>
  <c r="W127" i="16"/>
  <c r="W128" i="16"/>
  <c r="W129" i="16"/>
  <c r="W130" i="16"/>
  <c r="W179" i="16"/>
  <c r="W180" i="16"/>
  <c r="W181" i="16"/>
  <c r="W182" i="16"/>
  <c r="W183" i="16"/>
  <c r="W184" i="16"/>
  <c r="W185" i="16"/>
  <c r="W186" i="16"/>
  <c r="W187" i="16"/>
  <c r="W188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70" i="16"/>
  <c r="W271" i="16"/>
  <c r="W272" i="16"/>
  <c r="W273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3" i="16"/>
  <c r="W311" i="16"/>
  <c r="W312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50" i="16"/>
  <c r="W352" i="16"/>
  <c r="W353" i="16"/>
  <c r="W354" i="16"/>
  <c r="W355" i="16"/>
  <c r="W358" i="16"/>
  <c r="W361" i="16"/>
  <c r="W362" i="16"/>
  <c r="W363" i="16"/>
  <c r="W364" i="16"/>
  <c r="W365" i="16"/>
  <c r="W366" i="16"/>
  <c r="W369" i="16"/>
  <c r="W370" i="16"/>
  <c r="W371" i="16"/>
  <c r="W372" i="16"/>
  <c r="W373" i="16"/>
  <c r="W374" i="16"/>
  <c r="W375" i="16"/>
  <c r="W376" i="16"/>
  <c r="W377" i="16"/>
  <c r="W380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30" i="16"/>
  <c r="W431" i="16"/>
  <c r="W440" i="16"/>
  <c r="W442" i="16"/>
  <c r="W443" i="16"/>
  <c r="W444" i="16"/>
  <c r="W445" i="16"/>
  <c r="W448" i="16"/>
  <c r="W449" i="16"/>
  <c r="W450" i="16"/>
  <c r="W453" i="16"/>
  <c r="W454" i="16"/>
  <c r="W455" i="16"/>
  <c r="W456" i="16"/>
  <c r="W457" i="16"/>
  <c r="W458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80" i="16"/>
  <c r="W481" i="16"/>
  <c r="W482" i="16"/>
  <c r="W483" i="16"/>
  <c r="W484" i="16"/>
  <c r="W485" i="16"/>
  <c r="W486" i="16"/>
  <c r="W489" i="16"/>
  <c r="W487" i="16"/>
  <c r="W490" i="16"/>
  <c r="W488" i="16"/>
  <c r="W491" i="16"/>
  <c r="W492" i="16"/>
  <c r="W494" i="16"/>
  <c r="W493" i="16"/>
  <c r="W495" i="16"/>
  <c r="W496" i="16"/>
  <c r="W497" i="16"/>
  <c r="W498" i="16"/>
  <c r="W499" i="16"/>
  <c r="W500" i="16"/>
  <c r="W502" i="16"/>
  <c r="W501" i="16"/>
  <c r="W503" i="16"/>
  <c r="W504" i="16"/>
  <c r="W506" i="16"/>
  <c r="W505" i="16"/>
  <c r="W507" i="16"/>
  <c r="W509" i="16"/>
  <c r="W508" i="16"/>
  <c r="W510" i="16"/>
  <c r="W511" i="16"/>
  <c r="W512" i="16"/>
  <c r="W514" i="16"/>
  <c r="W513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6" i="16"/>
  <c r="W557" i="16"/>
  <c r="W558" i="16"/>
  <c r="W559" i="16"/>
  <c r="W561" i="16"/>
  <c r="W562" i="16"/>
  <c r="W563" i="16"/>
  <c r="W564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2" i="16"/>
  <c r="W633" i="16"/>
  <c r="W644" i="16"/>
  <c r="W646" i="16"/>
  <c r="W647" i="16"/>
  <c r="W648" i="16"/>
  <c r="W649" i="16"/>
  <c r="W650" i="16"/>
  <c r="W651" i="16"/>
  <c r="W652" i="16"/>
  <c r="W653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94" i="16"/>
  <c r="W695" i="16"/>
  <c r="W696" i="16"/>
  <c r="W697" i="16"/>
  <c r="W699" i="16"/>
  <c r="W701" i="16"/>
  <c r="W703" i="16"/>
  <c r="W704" i="16"/>
  <c r="W705" i="16"/>
  <c r="W707" i="16"/>
  <c r="W709" i="16"/>
  <c r="W710" i="16"/>
  <c r="W713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44" i="16"/>
  <c r="W745" i="16"/>
  <c r="W746" i="16"/>
  <c r="W748" i="16"/>
  <c r="W749" i="16"/>
  <c r="W750" i="16"/>
  <c r="W751" i="16"/>
  <c r="W752" i="16"/>
  <c r="W753" i="16"/>
  <c r="W754" i="16"/>
  <c r="W756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80" i="16"/>
  <c r="W781" i="16"/>
  <c r="W782" i="16"/>
  <c r="W783" i="16"/>
  <c r="W784" i="16"/>
  <c r="W785" i="16"/>
  <c r="W787" i="16"/>
  <c r="W788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1" i="16"/>
  <c r="W812" i="16"/>
  <c r="W813" i="16"/>
  <c r="W814" i="16"/>
  <c r="W815" i="16"/>
  <c r="W817" i="16"/>
  <c r="W818" i="16"/>
  <c r="W819" i="16"/>
  <c r="W821" i="16"/>
  <c r="W822" i="16"/>
  <c r="W823" i="16"/>
  <c r="W824" i="16"/>
  <c r="W826" i="16"/>
  <c r="W827" i="16"/>
  <c r="W830" i="16"/>
  <c r="W831" i="16"/>
  <c r="W832" i="16"/>
  <c r="W833" i="16"/>
  <c r="W834" i="16"/>
  <c r="W837" i="16"/>
  <c r="W838" i="16"/>
  <c r="W839" i="16"/>
  <c r="W840" i="16"/>
  <c r="W843" i="16"/>
  <c r="W844" i="16"/>
  <c r="W845" i="16"/>
  <c r="W846" i="16"/>
  <c r="W848" i="16"/>
  <c r="W849" i="16"/>
  <c r="W850" i="16"/>
  <c r="W851" i="16"/>
  <c r="W853" i="16"/>
  <c r="W854" i="16"/>
  <c r="W855" i="16"/>
  <c r="W856" i="16"/>
  <c r="W860" i="16"/>
  <c r="W861" i="16"/>
  <c r="W862" i="16"/>
  <c r="W868" i="16"/>
  <c r="W869" i="16"/>
  <c r="W870" i="16"/>
  <c r="W871" i="16"/>
  <c r="W872" i="16"/>
  <c r="W873" i="16"/>
  <c r="W867" i="16"/>
  <c r="W866" i="16"/>
  <c r="W190" i="16"/>
  <c r="W189" i="16"/>
  <c r="W193" i="16"/>
  <c r="W429" i="16"/>
  <c r="W437" i="16"/>
  <c r="W434" i="16"/>
  <c r="W432" i="16"/>
  <c r="W438" i="16"/>
  <c r="W439" i="16"/>
  <c r="W435" i="16"/>
  <c r="W436" i="16"/>
  <c r="W433" i="16"/>
  <c r="W441" i="16"/>
  <c r="W517" i="16"/>
  <c r="W524" i="16"/>
  <c r="W525" i="16"/>
  <c r="W518" i="16"/>
  <c r="W515" i="16"/>
  <c r="W527" i="16"/>
  <c r="W516" i="16"/>
  <c r="W526" i="16"/>
  <c r="W534" i="16"/>
  <c r="W609" i="16"/>
  <c r="W529" i="16"/>
  <c r="W520" i="16"/>
  <c r="W528" i="16"/>
  <c r="W519" i="16"/>
  <c r="W522" i="16"/>
  <c r="W532" i="16"/>
  <c r="W530" i="16"/>
  <c r="W523" i="16"/>
  <c r="W531" i="16"/>
  <c r="W521" i="16"/>
  <c r="W643" i="16"/>
  <c r="W654" i="16"/>
  <c r="W687" i="16"/>
  <c r="W688" i="16"/>
  <c r="W689" i="16"/>
  <c r="W690" i="16"/>
  <c r="W693" i="16"/>
  <c r="W692" i="16"/>
  <c r="W691" i="16"/>
  <c r="W740" i="16"/>
  <c r="W741" i="16"/>
  <c r="W742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357" i="16"/>
  <c r="W1358" i="16"/>
  <c r="W1359" i="16"/>
  <c r="W1360" i="16"/>
  <c r="W1361" i="16"/>
  <c r="W1362" i="16"/>
  <c r="W1363" i="16"/>
  <c r="W1364" i="16"/>
  <c r="W1365" i="16"/>
  <c r="W1366" i="16"/>
  <c r="W1367" i="16"/>
  <c r="W1368" i="16"/>
  <c r="W1369" i="16"/>
  <c r="W1370" i="16"/>
  <c r="W1371" i="16"/>
  <c r="W1372" i="16"/>
  <c r="W1373" i="16"/>
  <c r="W1374" i="16"/>
  <c r="W1375" i="16"/>
  <c r="W1376" i="16"/>
  <c r="W1377" i="16"/>
  <c r="W1378" i="16"/>
  <c r="W1379" i="16"/>
  <c r="W1380" i="16"/>
  <c r="W1381" i="16"/>
  <c r="W1382" i="16"/>
  <c r="W1383" i="16"/>
  <c r="W1384" i="16"/>
  <c r="W1385" i="16"/>
  <c r="W1386" i="16"/>
  <c r="W1387" i="16"/>
  <c r="W1388" i="16"/>
  <c r="W1389" i="16"/>
  <c r="W1390" i="16"/>
  <c r="W1391" i="16"/>
  <c r="W1392" i="16"/>
  <c r="W1393" i="16"/>
  <c r="W1394" i="16"/>
  <c r="W1395" i="16"/>
  <c r="W1396" i="16"/>
  <c r="W1397" i="16"/>
  <c r="W1398" i="16"/>
  <c r="W1399" i="16"/>
  <c r="W1400" i="16"/>
  <c r="W1401" i="16"/>
  <c r="W1402" i="16"/>
  <c r="W1403" i="16"/>
  <c r="W1404" i="16"/>
  <c r="W1405" i="16"/>
  <c r="W1406" i="16"/>
  <c r="W1407" i="16"/>
  <c r="W1408" i="16"/>
  <c r="W1409" i="16"/>
  <c r="W1410" i="16"/>
  <c r="W1411" i="16"/>
  <c r="W1412" i="16"/>
  <c r="W1413" i="16"/>
  <c r="W1414" i="16"/>
  <c r="W1415" i="16"/>
  <c r="W1416" i="16"/>
  <c r="W1417" i="16"/>
  <c r="W1418" i="16"/>
  <c r="W1419" i="16"/>
  <c r="W1420" i="16"/>
  <c r="W1421" i="16"/>
  <c r="W1422" i="16"/>
  <c r="W1423" i="16"/>
  <c r="W1424" i="16"/>
  <c r="W1425" i="16"/>
  <c r="W1426" i="16"/>
  <c r="W1427" i="16"/>
  <c r="W1428" i="16"/>
  <c r="W1429" i="16"/>
  <c r="W1430" i="16"/>
  <c r="W1431" i="16"/>
  <c r="W1432" i="16"/>
  <c r="W1433" i="16"/>
  <c r="W1434" i="16"/>
  <c r="W1435" i="16"/>
  <c r="W1436" i="16"/>
  <c r="W1437" i="16"/>
  <c r="W1438" i="16"/>
  <c r="W1439" i="16"/>
  <c r="W1440" i="16"/>
  <c r="W1441" i="16"/>
  <c r="W1442" i="16"/>
  <c r="W1443" i="16"/>
  <c r="W1444" i="16"/>
  <c r="W1445" i="16"/>
  <c r="W1446" i="16"/>
  <c r="W1447" i="16"/>
  <c r="W1448" i="16"/>
  <c r="W1449" i="16"/>
  <c r="W1450" i="16"/>
  <c r="W1451" i="16"/>
  <c r="W1452" i="16"/>
  <c r="W1453" i="16"/>
  <c r="W1454" i="16"/>
  <c r="W1455" i="16"/>
  <c r="W1456" i="16"/>
  <c r="W1457" i="16"/>
  <c r="W1458" i="16"/>
  <c r="W1459" i="16"/>
  <c r="W1460" i="16"/>
  <c r="W1461" i="16"/>
  <c r="W1462" i="16"/>
  <c r="W1463" i="16"/>
  <c r="W1464" i="16"/>
  <c r="W1465" i="16"/>
  <c r="W1466" i="16"/>
  <c r="W1467" i="16"/>
  <c r="W1468" i="16"/>
  <c r="W1469" i="16"/>
  <c r="W1470" i="16"/>
  <c r="W1471" i="16"/>
  <c r="W1472" i="16"/>
  <c r="W1473" i="16"/>
  <c r="W1474" i="16"/>
  <c r="W1475" i="16"/>
  <c r="W1476" i="16"/>
  <c r="W1477" i="16"/>
  <c r="W1478" i="16"/>
  <c r="W1479" i="16"/>
  <c r="W1480" i="16"/>
  <c r="W1481" i="16"/>
  <c r="W1482" i="16"/>
  <c r="W1483" i="16"/>
  <c r="W1484" i="16"/>
  <c r="W1485" i="16"/>
  <c r="W1486" i="16"/>
  <c r="W1487" i="16"/>
  <c r="W1488" i="16"/>
  <c r="W1489" i="16"/>
  <c r="W1490" i="16"/>
  <c r="W1491" i="16"/>
  <c r="W1492" i="16"/>
  <c r="W1493" i="16"/>
  <c r="W1494" i="16"/>
  <c r="W1495" i="16"/>
  <c r="W1496" i="16"/>
  <c r="W1497" i="16"/>
  <c r="W1498" i="16"/>
  <c r="W1499" i="16"/>
  <c r="W1500" i="16"/>
  <c r="W1501" i="16"/>
  <c r="W1502" i="16"/>
  <c r="W1503" i="16"/>
  <c r="W1504" i="16"/>
  <c r="W1505" i="16"/>
  <c r="W1506" i="16"/>
  <c r="W1507" i="16"/>
  <c r="W1508" i="16"/>
  <c r="W1509" i="16"/>
  <c r="W1510" i="16"/>
  <c r="W1511" i="16"/>
  <c r="W1512" i="16"/>
  <c r="W1513" i="16"/>
  <c r="W1514" i="16"/>
  <c r="W1515" i="16"/>
  <c r="W1516" i="16"/>
  <c r="W1517" i="16"/>
  <c r="W1518" i="16"/>
  <c r="W1519" i="16"/>
  <c r="W1520" i="16"/>
  <c r="W1521" i="16"/>
  <c r="W1522" i="16"/>
  <c r="W1523" i="16"/>
  <c r="W1524" i="16"/>
  <c r="W1525" i="16"/>
  <c r="W1526" i="16"/>
  <c r="W1527" i="16"/>
  <c r="W1528" i="16"/>
  <c r="W1529" i="16"/>
  <c r="W1530" i="16"/>
  <c r="W1531" i="16"/>
  <c r="W1532" i="16"/>
  <c r="W1533" i="16"/>
  <c r="W1534" i="16"/>
  <c r="W1535" i="16"/>
  <c r="W1536" i="16"/>
  <c r="W1537" i="16"/>
  <c r="W1538" i="16"/>
  <c r="W1539" i="16"/>
  <c r="W1540" i="16"/>
  <c r="W1541" i="16"/>
  <c r="W1542" i="16"/>
  <c r="W1543" i="16"/>
  <c r="W1544" i="16"/>
  <c r="W1545" i="16"/>
  <c r="W1546" i="16"/>
  <c r="W1547" i="16"/>
  <c r="W1548" i="16"/>
  <c r="W1549" i="16"/>
  <c r="W1550" i="16"/>
  <c r="W1551" i="16"/>
  <c r="W1552" i="16"/>
  <c r="W1553" i="16"/>
  <c r="W1554" i="16"/>
  <c r="W1555" i="16"/>
  <c r="W1556" i="16"/>
  <c r="W1557" i="16"/>
  <c r="W1558" i="16"/>
  <c r="W1559" i="16"/>
  <c r="W1560" i="16"/>
  <c r="W1561" i="16"/>
  <c r="W1562" i="16"/>
  <c r="W1563" i="16"/>
  <c r="W1564" i="16"/>
  <c r="W1565" i="16"/>
  <c r="W1566" i="16"/>
  <c r="W1567" i="16"/>
  <c r="W1568" i="16"/>
  <c r="W1569" i="16"/>
  <c r="W1570" i="16"/>
  <c r="W1571" i="16"/>
  <c r="W1572" i="16"/>
  <c r="W1573" i="16"/>
  <c r="W1574" i="16"/>
  <c r="W1575" i="16"/>
  <c r="W1576" i="16"/>
  <c r="W1577" i="16"/>
  <c r="W1578" i="16"/>
  <c r="W1579" i="16"/>
  <c r="W1580" i="16"/>
  <c r="W1581" i="16"/>
  <c r="W1582" i="16"/>
  <c r="W1583" i="16"/>
  <c r="W1584" i="16"/>
  <c r="W1585" i="16"/>
  <c r="W1586" i="16"/>
  <c r="W1587" i="16"/>
  <c r="W1588" i="16"/>
  <c r="W1589" i="16"/>
  <c r="W1590" i="16"/>
  <c r="W1591" i="16"/>
  <c r="W1592" i="16"/>
  <c r="W1593" i="16"/>
  <c r="W1594" i="16"/>
  <c r="W1595" i="16"/>
  <c r="W1596" i="16"/>
  <c r="W1597" i="16"/>
  <c r="W1598" i="16"/>
  <c r="W1599" i="16"/>
  <c r="W1600" i="16"/>
  <c r="W1601" i="16"/>
  <c r="W1602" i="16"/>
  <c r="W1603" i="16"/>
  <c r="W1604" i="16"/>
  <c r="W1605" i="16"/>
  <c r="W1606" i="16"/>
  <c r="W1607" i="16"/>
  <c r="W1608" i="16"/>
  <c r="W1609" i="16"/>
  <c r="W1610" i="16"/>
  <c r="W1611" i="16"/>
  <c r="W1612" i="16"/>
  <c r="W1613" i="16"/>
  <c r="W1614" i="16"/>
  <c r="W1615" i="16"/>
  <c r="W1616" i="16"/>
  <c r="W1617" i="16"/>
  <c r="W1618" i="16"/>
  <c r="W1619" i="16"/>
  <c r="W1620" i="16"/>
  <c r="W1621" i="16"/>
  <c r="W1622" i="16"/>
  <c r="W1623" i="16"/>
  <c r="W1624" i="16"/>
  <c r="W1625" i="16"/>
  <c r="W1626" i="16"/>
  <c r="W1627" i="16"/>
  <c r="W1628" i="16"/>
  <c r="W1629" i="16"/>
  <c r="W1630" i="16"/>
  <c r="W1631" i="16"/>
  <c r="W1632" i="16"/>
  <c r="W1633" i="16"/>
  <c r="W1634" i="16"/>
  <c r="W1635" i="16"/>
  <c r="W1636" i="16"/>
  <c r="W1637" i="16"/>
  <c r="W1638" i="16"/>
  <c r="W1639" i="16"/>
  <c r="W1640" i="16"/>
  <c r="W1641" i="16"/>
  <c r="W1642" i="16"/>
  <c r="W1643" i="16"/>
  <c r="W1644" i="16"/>
  <c r="W1645" i="16"/>
  <c r="W1646" i="16"/>
  <c r="W1647" i="16"/>
  <c r="W1648" i="16"/>
  <c r="W1649" i="16"/>
  <c r="W1650" i="16"/>
  <c r="W1651" i="16"/>
  <c r="W1652" i="16"/>
  <c r="W1653" i="16"/>
  <c r="W1654" i="16"/>
  <c r="W1655" i="16"/>
  <c r="W1656" i="16"/>
  <c r="W1657" i="16"/>
  <c r="W1658" i="16"/>
  <c r="W1659" i="16"/>
  <c r="W1660" i="16"/>
  <c r="W1661" i="16"/>
  <c r="W1662" i="16"/>
  <c r="W1663" i="16"/>
  <c r="W1664" i="16"/>
  <c r="W1665" i="16"/>
  <c r="W1666" i="16"/>
  <c r="W1667" i="16"/>
  <c r="W1668" i="16"/>
  <c r="W1669" i="16"/>
  <c r="W1670" i="16"/>
  <c r="W1671" i="16"/>
  <c r="W1672" i="16"/>
  <c r="W1673" i="16"/>
  <c r="W1674" i="16"/>
  <c r="W1675" i="16"/>
  <c r="W1676" i="16"/>
  <c r="W1677" i="16"/>
  <c r="W1678" i="16"/>
  <c r="W1679" i="16"/>
  <c r="W1680" i="16"/>
  <c r="W1681" i="16"/>
  <c r="W1682" i="16"/>
  <c r="W1683" i="16"/>
  <c r="W1684" i="16"/>
  <c r="W1685" i="16"/>
  <c r="W1686" i="16"/>
  <c r="W1687" i="16"/>
  <c r="W1688" i="16"/>
  <c r="W1689" i="16"/>
  <c r="W1690" i="16"/>
  <c r="W1691" i="16"/>
  <c r="W1692" i="16"/>
  <c r="W1693" i="16"/>
  <c r="W1694" i="16"/>
  <c r="W1695" i="16"/>
  <c r="W1696" i="16"/>
  <c r="W1697" i="16"/>
  <c r="W1698" i="16"/>
  <c r="W1699" i="16"/>
  <c r="W1700" i="16"/>
  <c r="W1701" i="16"/>
  <c r="W1702" i="16"/>
  <c r="W1703" i="16"/>
  <c r="W1704" i="16"/>
  <c r="W1705" i="16"/>
  <c r="W1706" i="16"/>
  <c r="W1707" i="16"/>
  <c r="W1708" i="16"/>
  <c r="W1709" i="16"/>
  <c r="W1710" i="16"/>
  <c r="W1711" i="16"/>
  <c r="W1712" i="16"/>
  <c r="W1713" i="16"/>
  <c r="W1714" i="16"/>
  <c r="W1715" i="16"/>
  <c r="W1716" i="16"/>
  <c r="W1717" i="16"/>
  <c r="W1718" i="16"/>
  <c r="W1719" i="16"/>
  <c r="W1720" i="16"/>
  <c r="W1721" i="16"/>
  <c r="W1722" i="16"/>
  <c r="W1723" i="16"/>
  <c r="W1724" i="16"/>
  <c r="W1725" i="16"/>
  <c r="W1726" i="16"/>
  <c r="W1727" i="16"/>
  <c r="W1728" i="16"/>
  <c r="W1729" i="16"/>
  <c r="W1730" i="16"/>
  <c r="W1731" i="16"/>
  <c r="W1732" i="16"/>
  <c r="W1733" i="16"/>
  <c r="W1734" i="16"/>
  <c r="W1735" i="16"/>
  <c r="W1736" i="16"/>
  <c r="W1737" i="16"/>
  <c r="W1738" i="16"/>
  <c r="W1739" i="16"/>
  <c r="W1740" i="16"/>
  <c r="W1741" i="16"/>
  <c r="W1742" i="16"/>
  <c r="W1743" i="16"/>
  <c r="W1744" i="16"/>
  <c r="W1745" i="16"/>
  <c r="W1746" i="16"/>
  <c r="W1747" i="16"/>
  <c r="W1748" i="16"/>
  <c r="W1749" i="16"/>
  <c r="W1750" i="16"/>
  <c r="W1751" i="16"/>
  <c r="W1752" i="16"/>
  <c r="W1753" i="16"/>
  <c r="W1754" i="16"/>
  <c r="W1755" i="16"/>
  <c r="W1756" i="16"/>
  <c r="W1757" i="16"/>
  <c r="W1758" i="16"/>
  <c r="W1759" i="16"/>
  <c r="W1760" i="16"/>
  <c r="W1761" i="16"/>
  <c r="W1762" i="16"/>
  <c r="W1763" i="16"/>
  <c r="W1764" i="16"/>
  <c r="W1765" i="16"/>
  <c r="W1766" i="16"/>
  <c r="W1767" i="16"/>
  <c r="W1768" i="16"/>
  <c r="W1769" i="16"/>
  <c r="W1770" i="16"/>
  <c r="W1771" i="16"/>
  <c r="W1772" i="16"/>
  <c r="W1773" i="16"/>
  <c r="W1774" i="16"/>
  <c r="W1775" i="16"/>
  <c r="W1776" i="16"/>
  <c r="W1777" i="16"/>
  <c r="W1778" i="16"/>
  <c r="W1779" i="16"/>
  <c r="W1780" i="16"/>
  <c r="W1781" i="16"/>
  <c r="W1782" i="16"/>
  <c r="W1783" i="16"/>
  <c r="W1784" i="16"/>
  <c r="W1785" i="16"/>
  <c r="W1786" i="16"/>
  <c r="W1787" i="16"/>
  <c r="W1788" i="16"/>
  <c r="W1789" i="16"/>
  <c r="W1790" i="16"/>
  <c r="W1791" i="16"/>
  <c r="W1792" i="16"/>
  <c r="W1793" i="16"/>
  <c r="W1794" i="16"/>
  <c r="W1795" i="16"/>
  <c r="W1796" i="16"/>
  <c r="W1797" i="16"/>
  <c r="W1798" i="16"/>
  <c r="W1799" i="16"/>
  <c r="W1800" i="16"/>
  <c r="W1801" i="16"/>
  <c r="W1802" i="16"/>
  <c r="W1803" i="16"/>
  <c r="W1804" i="16"/>
  <c r="W1805" i="16"/>
  <c r="W1806" i="16"/>
  <c r="W1807" i="16"/>
  <c r="W1808" i="16"/>
  <c r="W1809" i="16"/>
  <c r="W1810" i="16"/>
  <c r="W1811" i="16"/>
  <c r="W1812" i="16"/>
  <c r="W1813" i="16"/>
  <c r="W1814" i="16"/>
  <c r="W1815" i="16"/>
  <c r="W1816" i="16"/>
  <c r="W1817" i="16"/>
  <c r="W1818" i="16"/>
  <c r="W1819" i="16"/>
  <c r="W1820" i="16"/>
  <c r="W1821" i="16"/>
  <c r="W1822" i="16"/>
  <c r="W1823" i="16"/>
  <c r="W1824" i="16"/>
  <c r="W1825" i="16"/>
  <c r="W1826" i="16"/>
  <c r="W1827" i="16"/>
  <c r="W1828" i="16"/>
  <c r="W1829" i="16"/>
  <c r="W1830" i="16"/>
  <c r="W1831" i="16"/>
  <c r="W1832" i="16"/>
  <c r="W1833" i="16"/>
  <c r="W1834" i="16"/>
  <c r="W1835" i="16"/>
  <c r="W1836" i="16"/>
  <c r="W1837" i="16"/>
  <c r="W1838" i="16"/>
  <c r="W1839" i="16"/>
  <c r="W1840" i="16"/>
  <c r="W1841" i="16"/>
  <c r="W1842" i="16"/>
  <c r="W1843" i="16"/>
  <c r="W1844" i="16"/>
  <c r="W1845" i="16"/>
  <c r="W1846" i="16"/>
  <c r="W1847" i="16"/>
  <c r="W1848" i="16"/>
  <c r="W1849" i="16"/>
  <c r="W1850" i="16"/>
  <c r="W1851" i="16"/>
  <c r="W1852" i="16"/>
  <c r="W1853" i="16"/>
  <c r="W1854" i="16"/>
  <c r="W1855" i="16"/>
  <c r="W1856" i="16"/>
  <c r="W1857" i="16"/>
  <c r="W1858" i="16"/>
  <c r="W1859" i="16"/>
  <c r="W1860" i="16"/>
  <c r="W1861" i="16"/>
  <c r="W1862" i="16"/>
  <c r="W1863" i="16"/>
  <c r="W1864" i="16"/>
  <c r="W1865" i="16"/>
  <c r="W1866" i="16"/>
  <c r="W1867" i="16"/>
  <c r="W1868" i="16"/>
  <c r="W1869" i="16"/>
  <c r="W1870" i="16"/>
  <c r="W1871" i="16"/>
  <c r="W1872" i="16"/>
  <c r="W1873" i="16"/>
  <c r="W1874" i="16"/>
  <c r="W1875" i="16"/>
  <c r="W1876" i="16"/>
  <c r="W1877" i="16"/>
  <c r="W1878" i="16"/>
  <c r="W1879" i="16"/>
  <c r="W1880" i="16"/>
  <c r="W1881" i="16"/>
  <c r="W1882" i="16"/>
  <c r="W1883" i="16"/>
  <c r="W1884" i="16"/>
  <c r="W1885" i="16"/>
  <c r="W1886" i="16"/>
  <c r="W1887" i="16"/>
  <c r="W1888" i="16"/>
  <c r="W1889" i="16"/>
  <c r="W1890" i="16"/>
  <c r="W1891" i="16"/>
  <c r="W1892" i="16"/>
  <c r="W1893" i="16"/>
  <c r="W1894" i="16"/>
  <c r="W1895" i="16"/>
  <c r="W1896" i="16"/>
  <c r="W1897" i="16"/>
  <c r="W1898" i="16"/>
  <c r="W1899" i="16"/>
  <c r="W1900" i="16"/>
  <c r="W1901" i="16"/>
  <c r="W1902" i="16"/>
  <c r="W1903" i="16"/>
  <c r="W1904" i="16"/>
  <c r="W1905" i="16"/>
  <c r="W1906" i="16"/>
  <c r="W1907" i="16"/>
  <c r="W1908" i="16"/>
  <c r="W1909" i="16"/>
  <c r="W1910" i="16"/>
  <c r="W1911" i="16"/>
  <c r="W1912" i="16"/>
  <c r="W1913" i="16"/>
  <c r="W1914" i="16"/>
  <c r="W1915" i="16"/>
  <c r="W1916" i="16"/>
  <c r="W1917" i="16"/>
  <c r="W1918" i="16"/>
  <c r="W1919" i="16"/>
  <c r="W1920" i="16"/>
  <c r="W1921" i="16"/>
  <c r="W1922" i="16"/>
  <c r="W1923" i="16"/>
  <c r="W1924" i="16"/>
  <c r="W1925" i="16"/>
  <c r="W1926" i="16"/>
  <c r="W1927" i="16"/>
  <c r="W1928" i="16"/>
  <c r="W1929" i="16"/>
  <c r="W1930" i="16"/>
  <c r="W1931" i="16"/>
  <c r="W1932" i="16"/>
  <c r="W1933" i="16"/>
  <c r="W1934" i="16"/>
  <c r="W1935" i="16"/>
  <c r="W1936" i="16"/>
  <c r="W1937" i="16"/>
  <c r="W1938" i="16"/>
  <c r="W1939" i="16"/>
  <c r="W1940" i="16"/>
  <c r="W1941" i="16"/>
  <c r="W1942" i="16"/>
  <c r="W1943" i="16"/>
  <c r="W1944" i="16"/>
  <c r="W1945" i="16"/>
  <c r="W1946" i="16"/>
  <c r="W1947" i="16"/>
  <c r="W1948" i="16"/>
  <c r="W1949" i="16"/>
  <c r="W1950" i="16"/>
  <c r="W1951" i="16"/>
  <c r="W1952" i="16"/>
  <c r="W1953" i="16"/>
  <c r="W1954" i="16"/>
  <c r="W1955" i="16"/>
  <c r="W1956" i="16"/>
  <c r="W1957" i="16"/>
  <c r="W1958" i="16"/>
  <c r="W1959" i="16"/>
  <c r="W1960" i="16"/>
  <c r="W1961" i="16"/>
  <c r="W1962" i="16"/>
  <c r="W1963" i="16"/>
  <c r="W1964" i="16"/>
  <c r="W1965" i="16"/>
  <c r="W1966" i="16"/>
  <c r="W1967" i="16"/>
  <c r="W1968" i="16"/>
  <c r="W1969" i="16"/>
  <c r="W1970" i="16"/>
  <c r="W1971" i="16"/>
  <c r="W1972" i="16"/>
  <c r="W1973" i="16"/>
  <c r="W1974" i="16"/>
  <c r="W1975" i="16"/>
  <c r="W1976" i="16"/>
  <c r="W1977" i="16"/>
  <c r="W1978" i="16"/>
  <c r="W1979" i="16"/>
  <c r="W1980" i="16"/>
  <c r="W1981" i="16"/>
  <c r="W1982" i="16"/>
  <c r="W1983" i="16"/>
  <c r="W1984" i="16"/>
  <c r="W1985" i="16"/>
  <c r="W1986" i="16"/>
  <c r="W1987" i="16"/>
  <c r="W1988" i="16"/>
  <c r="W1989" i="16"/>
  <c r="W1990" i="16"/>
  <c r="W1991" i="16"/>
  <c r="W1992" i="16"/>
  <c r="W1993" i="16"/>
  <c r="W1994" i="16"/>
  <c r="W1995" i="16"/>
  <c r="W1996" i="16"/>
  <c r="W1997" i="16"/>
  <c r="W1998" i="16"/>
  <c r="W1999" i="16"/>
  <c r="W2000" i="16"/>
  <c r="W2001" i="16"/>
  <c r="W2002" i="16"/>
  <c r="W2003" i="16"/>
  <c r="W2004" i="16"/>
  <c r="W2005" i="16"/>
  <c r="W2006" i="16"/>
  <c r="W2007" i="16"/>
  <c r="W2008" i="16"/>
  <c r="W2009" i="16"/>
  <c r="W2010" i="16"/>
  <c r="W2011" i="16"/>
  <c r="W2012" i="16"/>
  <c r="W2013" i="16"/>
  <c r="W2014" i="16"/>
  <c r="W2015" i="16"/>
  <c r="W2016" i="16"/>
  <c r="W2017" i="16"/>
  <c r="W2018" i="16"/>
  <c r="W2019" i="16"/>
  <c r="W2020" i="16"/>
  <c r="W2021" i="16"/>
  <c r="W2022" i="16"/>
  <c r="W2023" i="16"/>
  <c r="W2024" i="16"/>
  <c r="W2025" i="16"/>
  <c r="W2026" i="16"/>
  <c r="W2027" i="16"/>
  <c r="W2028" i="16"/>
  <c r="W2029" i="16"/>
  <c r="W2030" i="16"/>
  <c r="W2031" i="16"/>
  <c r="W2032" i="16"/>
  <c r="W2033" i="16"/>
  <c r="W2034" i="16"/>
  <c r="W2035" i="16"/>
  <c r="W2036" i="16"/>
  <c r="W2037" i="16"/>
  <c r="W2038" i="16"/>
  <c r="W2039" i="16"/>
  <c r="W2040" i="16"/>
  <c r="W2041" i="16"/>
  <c r="W2042" i="16"/>
  <c r="W2043" i="16"/>
  <c r="W2044" i="16"/>
  <c r="W2045" i="16"/>
  <c r="W2046" i="16"/>
  <c r="W2047" i="16"/>
  <c r="W2048" i="16"/>
  <c r="W2049" i="16"/>
  <c r="W2050" i="16"/>
  <c r="W2051" i="16"/>
  <c r="W2052" i="16"/>
  <c r="W2053" i="16"/>
  <c r="W2054" i="16"/>
  <c r="W2055" i="16"/>
  <c r="W2056" i="16"/>
  <c r="W2057" i="16"/>
  <c r="W2058" i="16"/>
  <c r="W2059" i="16"/>
  <c r="W2060" i="16"/>
  <c r="W2061" i="16"/>
  <c r="W2062" i="16"/>
  <c r="W2063" i="16"/>
  <c r="W2064" i="16"/>
  <c r="W2065" i="16"/>
  <c r="W2066" i="16"/>
  <c r="W2067" i="16"/>
  <c r="W2068" i="16"/>
  <c r="W2069" i="16"/>
  <c r="W2070" i="16"/>
  <c r="W2071" i="16"/>
  <c r="W2072" i="16"/>
  <c r="W2073" i="16"/>
  <c r="W2074" i="16"/>
  <c r="W2075" i="16"/>
  <c r="W2076" i="16"/>
  <c r="W2077" i="16"/>
  <c r="W2078" i="16"/>
  <c r="W2079" i="16"/>
  <c r="W2080" i="16"/>
  <c r="W2081" i="16"/>
  <c r="W2082" i="16"/>
  <c r="W2083" i="16"/>
  <c r="W2084" i="16"/>
  <c r="W2085" i="16"/>
  <c r="W2086" i="16"/>
  <c r="W2087" i="16"/>
  <c r="W2088" i="16"/>
  <c r="W2089" i="16"/>
  <c r="W2090" i="16"/>
  <c r="W2091" i="16"/>
  <c r="W2092" i="16"/>
  <c r="W2093" i="16"/>
  <c r="W2094" i="16"/>
  <c r="W2095" i="16"/>
  <c r="W2096" i="16"/>
  <c r="W2097" i="16"/>
  <c r="W2098" i="16"/>
  <c r="W2099" i="16"/>
  <c r="W2100" i="16"/>
  <c r="W2101" i="16"/>
  <c r="W2102" i="16"/>
  <c r="W2103" i="16"/>
  <c r="W2104" i="16"/>
  <c r="W2105" i="16"/>
  <c r="W2106" i="16"/>
  <c r="W2107" i="16"/>
  <c r="W2108" i="16"/>
  <c r="W2109" i="16"/>
  <c r="W2110" i="16"/>
  <c r="W2111" i="16"/>
  <c r="W2112" i="16"/>
  <c r="W2113" i="16"/>
  <c r="W2114" i="16"/>
  <c r="W2115" i="16"/>
  <c r="W2116" i="16"/>
  <c r="W2117" i="16"/>
  <c r="W2118" i="16"/>
  <c r="W2119" i="16"/>
  <c r="W2120" i="16"/>
  <c r="W2121" i="16"/>
  <c r="W2122" i="16"/>
  <c r="W2123" i="16"/>
  <c r="W2124" i="16"/>
  <c r="W2125" i="16"/>
  <c r="W2126" i="16"/>
  <c r="W2127" i="16"/>
  <c r="W2128" i="16"/>
  <c r="W2129" i="16"/>
  <c r="W2130" i="16"/>
  <c r="W2131" i="16"/>
  <c r="W2132" i="16"/>
  <c r="W2133" i="16"/>
  <c r="W2134" i="16"/>
  <c r="W2135" i="16"/>
  <c r="W2136" i="16"/>
  <c r="W2137" i="16"/>
  <c r="W2138" i="16"/>
  <c r="W2139" i="16"/>
  <c r="W2140" i="16"/>
  <c r="W2141" i="16"/>
  <c r="W2142" i="16"/>
  <c r="W2143" i="16"/>
  <c r="W2144" i="16"/>
  <c r="W2145" i="16"/>
  <c r="W2146" i="16"/>
  <c r="W2147" i="16"/>
  <c r="W2148" i="16"/>
  <c r="W2149" i="16"/>
  <c r="W2150" i="16"/>
  <c r="W2151" i="16"/>
  <c r="W2152" i="16"/>
  <c r="W2153" i="16"/>
  <c r="W2154" i="16"/>
  <c r="W2155" i="16"/>
  <c r="W2156" i="16"/>
  <c r="W2157" i="16"/>
  <c r="W2158" i="16"/>
  <c r="W2159" i="16"/>
  <c r="W2160" i="16"/>
  <c r="W2161" i="16"/>
  <c r="W2162" i="16"/>
  <c r="W2163" i="16"/>
  <c r="W2164" i="16"/>
  <c r="W2165" i="16"/>
  <c r="W2166" i="16"/>
  <c r="W2167" i="16"/>
  <c r="W2168" i="16"/>
  <c r="W2169" i="16"/>
  <c r="W2170" i="16"/>
  <c r="W2171" i="16"/>
  <c r="W2172" i="16"/>
  <c r="W2173" i="16"/>
  <c r="W2174" i="16"/>
  <c r="W2175" i="16"/>
  <c r="W2176" i="16"/>
  <c r="W2177" i="16"/>
  <c r="W2178" i="16"/>
  <c r="W2179" i="16"/>
  <c r="W2180" i="16"/>
  <c r="W2181" i="16"/>
  <c r="W2182" i="16"/>
  <c r="W2183" i="16"/>
  <c r="W2184" i="16"/>
  <c r="W2185" i="16"/>
  <c r="W2186" i="16"/>
  <c r="W2187" i="16"/>
  <c r="W2188" i="16"/>
  <c r="W2189" i="16"/>
  <c r="W2190" i="16"/>
  <c r="W2191" i="16"/>
  <c r="W2192" i="16"/>
  <c r="W2193" i="16"/>
  <c r="W2194" i="16"/>
  <c r="W2195" i="16"/>
  <c r="W2196" i="16"/>
  <c r="W2197" i="16"/>
  <c r="W2198" i="16"/>
  <c r="W2199" i="16"/>
  <c r="W2200" i="16"/>
  <c r="W2201" i="16"/>
  <c r="W2202" i="16"/>
  <c r="W2203" i="16"/>
  <c r="W2204" i="16"/>
  <c r="W2205" i="16"/>
  <c r="W2206" i="16"/>
  <c r="W2207" i="16"/>
  <c r="W2208" i="16"/>
  <c r="W2209" i="16"/>
  <c r="W2210" i="16"/>
  <c r="W2211" i="16"/>
  <c r="W2212" i="16"/>
  <c r="W2213" i="16"/>
  <c r="W2214" i="16"/>
  <c r="W2215" i="16"/>
  <c r="W2216" i="16"/>
  <c r="W2217" i="16"/>
  <c r="W2218" i="16"/>
  <c r="W2219" i="16"/>
  <c r="W2220" i="16"/>
  <c r="W2221" i="16"/>
  <c r="W2222" i="16"/>
  <c r="W2223" i="16"/>
  <c r="W2224" i="16"/>
  <c r="W2225" i="16"/>
  <c r="W2226" i="16"/>
  <c r="W2227" i="16"/>
  <c r="T3" i="16"/>
  <c r="T4" i="16"/>
  <c r="T9" i="16"/>
  <c r="T16" i="16"/>
  <c r="T23" i="16"/>
  <c r="T25" i="16"/>
  <c r="T28" i="16"/>
  <c r="T38" i="16"/>
  <c r="T43" i="16"/>
  <c r="T48" i="16"/>
  <c r="T52" i="16"/>
  <c r="T63" i="16"/>
  <c r="T64" i="16"/>
  <c r="T65" i="16"/>
  <c r="T66" i="16"/>
  <c r="T74" i="16"/>
  <c r="T77" i="16"/>
  <c r="T83" i="16"/>
  <c r="T85" i="16"/>
  <c r="T88" i="16"/>
  <c r="T90" i="16"/>
  <c r="T91" i="16"/>
  <c r="T93" i="16"/>
  <c r="T100" i="16"/>
  <c r="T101" i="16"/>
  <c r="T102" i="16"/>
  <c r="T106" i="16"/>
  <c r="T108" i="16"/>
  <c r="T109" i="16"/>
  <c r="T114" i="16"/>
  <c r="T116" i="16"/>
  <c r="T117" i="16"/>
  <c r="T120" i="16"/>
  <c r="T122" i="16"/>
  <c r="T124" i="16"/>
  <c r="T125" i="16"/>
  <c r="T128" i="16"/>
  <c r="T129" i="16"/>
  <c r="T130" i="16"/>
  <c r="T179" i="16"/>
  <c r="T180" i="16"/>
  <c r="T181" i="16"/>
  <c r="T183" i="16"/>
  <c r="T184" i="16"/>
  <c r="T185" i="16"/>
  <c r="T186" i="16"/>
  <c r="T187" i="16"/>
  <c r="T194" i="16"/>
  <c r="T195" i="16"/>
  <c r="T196" i="16"/>
  <c r="T197" i="16"/>
  <c r="T200" i="16"/>
  <c r="T201" i="16"/>
  <c r="T202" i="16"/>
  <c r="T203" i="16"/>
  <c r="T204" i="16"/>
  <c r="T205" i="16"/>
  <c r="T206" i="16"/>
  <c r="T207" i="16"/>
  <c r="T210" i="16"/>
  <c r="T211" i="16"/>
  <c r="T212" i="16"/>
  <c r="T213" i="16"/>
  <c r="T214" i="16"/>
  <c r="T219" i="16"/>
  <c r="T222" i="16"/>
  <c r="T223" i="16"/>
  <c r="T224" i="16"/>
  <c r="T225" i="16"/>
  <c r="T226" i="16"/>
  <c r="T227" i="16"/>
  <c r="T231" i="16"/>
  <c r="T233" i="16"/>
  <c r="T234" i="16"/>
  <c r="T235" i="16"/>
  <c r="T236" i="16"/>
  <c r="T237" i="16"/>
  <c r="T246" i="16"/>
  <c r="T247" i="16"/>
  <c r="T248" i="16"/>
  <c r="T249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9" i="16"/>
  <c r="T270" i="16"/>
  <c r="T271" i="16"/>
  <c r="T272" i="16"/>
  <c r="T273" i="16"/>
  <c r="T275" i="16"/>
  <c r="T276" i="16"/>
  <c r="T277" i="16"/>
  <c r="T279" i="16"/>
  <c r="T280" i="16"/>
  <c r="T281" i="16"/>
  <c r="T282" i="16"/>
  <c r="T283" i="16"/>
  <c r="T284" i="16"/>
  <c r="T286" i="16"/>
  <c r="T287" i="16"/>
  <c r="T288" i="16"/>
  <c r="T289" i="16"/>
  <c r="T290" i="16"/>
  <c r="T291" i="16"/>
  <c r="T292" i="16"/>
  <c r="T293" i="16"/>
  <c r="T294" i="16"/>
  <c r="T296" i="16"/>
  <c r="T297" i="16"/>
  <c r="T298" i="16"/>
  <c r="T299" i="16"/>
  <c r="T300" i="16"/>
  <c r="T301" i="16"/>
  <c r="T303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4" i="16"/>
  <c r="T335" i="16"/>
  <c r="T336" i="16"/>
  <c r="T340" i="16"/>
  <c r="T341" i="16"/>
  <c r="T342" i="16"/>
  <c r="T343" i="16"/>
  <c r="T344" i="16"/>
  <c r="T346" i="16"/>
  <c r="T352" i="16"/>
  <c r="T354" i="16"/>
  <c r="T355" i="16"/>
  <c r="T358" i="16"/>
  <c r="T361" i="16"/>
  <c r="T362" i="16"/>
  <c r="T363" i="16"/>
  <c r="T364" i="16"/>
  <c r="T365" i="16"/>
  <c r="T366" i="16"/>
  <c r="T369" i="16"/>
  <c r="T380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6" i="16"/>
  <c r="T430" i="16"/>
  <c r="T431" i="16"/>
  <c r="T440" i="16"/>
  <c r="T442" i="16"/>
  <c r="T443" i="16"/>
  <c r="T444" i="16"/>
  <c r="T445" i="16"/>
  <c r="T449" i="16"/>
  <c r="T450" i="16"/>
  <c r="T453" i="16"/>
  <c r="T455" i="16"/>
  <c r="T457" i="16"/>
  <c r="T466" i="16"/>
  <c r="T467" i="16"/>
  <c r="T471" i="16"/>
  <c r="T473" i="16"/>
  <c r="T474" i="16"/>
  <c r="T476" i="16"/>
  <c r="T477" i="16"/>
  <c r="T478" i="16"/>
  <c r="T481" i="16"/>
  <c r="T482" i="16"/>
  <c r="T483" i="16"/>
  <c r="T485" i="16"/>
  <c r="T486" i="16"/>
  <c r="T489" i="16"/>
  <c r="T487" i="16"/>
  <c r="T490" i="16"/>
  <c r="T488" i="16"/>
  <c r="T491" i="16"/>
  <c r="T492" i="16"/>
  <c r="T494" i="16"/>
  <c r="T493" i="16"/>
  <c r="T495" i="16"/>
  <c r="T496" i="16"/>
  <c r="T497" i="16"/>
  <c r="T498" i="16"/>
  <c r="T499" i="16"/>
  <c r="T500" i="16"/>
  <c r="T502" i="16"/>
  <c r="T501" i="16"/>
  <c r="T503" i="16"/>
  <c r="T504" i="16"/>
  <c r="T506" i="16"/>
  <c r="T505" i="16"/>
  <c r="T507" i="16"/>
  <c r="T509" i="16"/>
  <c r="T508" i="16"/>
  <c r="T510" i="16"/>
  <c r="T511" i="16"/>
  <c r="T512" i="16"/>
  <c r="T514" i="16"/>
  <c r="T513" i="16"/>
  <c r="T535" i="16"/>
  <c r="T536" i="16"/>
  <c r="T537" i="16"/>
  <c r="T538" i="16"/>
  <c r="T539" i="16"/>
  <c r="T540" i="16"/>
  <c r="T541" i="16"/>
  <c r="T542" i="16"/>
  <c r="T544" i="16"/>
  <c r="T545" i="16"/>
  <c r="T546" i="16"/>
  <c r="T547" i="16"/>
  <c r="T548" i="16"/>
  <c r="T550" i="16"/>
  <c r="T551" i="16"/>
  <c r="T552" i="16"/>
  <c r="T556" i="16"/>
  <c r="T557" i="16"/>
  <c r="T558" i="16"/>
  <c r="T559" i="16"/>
  <c r="T561" i="16"/>
  <c r="T564" i="16"/>
  <c r="T572" i="16"/>
  <c r="T573" i="16"/>
  <c r="T574" i="16"/>
  <c r="T576" i="16"/>
  <c r="T577" i="16"/>
  <c r="T578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10" i="16"/>
  <c r="T611" i="16"/>
  <c r="T612" i="16"/>
  <c r="T614" i="16"/>
  <c r="T615" i="16"/>
  <c r="T616" i="16"/>
  <c r="T617" i="16"/>
  <c r="T618" i="16"/>
  <c r="T620" i="16"/>
  <c r="T621" i="16"/>
  <c r="T622" i="16"/>
  <c r="T623" i="16"/>
  <c r="T624" i="16"/>
  <c r="T625" i="16"/>
  <c r="T626" i="16"/>
  <c r="T627" i="16"/>
  <c r="T628" i="16"/>
  <c r="T629" i="16"/>
  <c r="T630" i="16"/>
  <c r="T632" i="16"/>
  <c r="T633" i="16"/>
  <c r="T644" i="16"/>
  <c r="T646" i="16"/>
  <c r="T647" i="16"/>
  <c r="T648" i="16"/>
  <c r="T649" i="16"/>
  <c r="T650" i="16"/>
  <c r="T652" i="16"/>
  <c r="T653" i="16"/>
  <c r="T655" i="16"/>
  <c r="T656" i="16"/>
  <c r="T657" i="16"/>
  <c r="T659" i="16"/>
  <c r="T660" i="16"/>
  <c r="T662" i="16"/>
  <c r="T665" i="16"/>
  <c r="T666" i="16"/>
  <c r="T667" i="16"/>
  <c r="T671" i="16"/>
  <c r="T672" i="16"/>
  <c r="T673" i="16"/>
  <c r="T677" i="16"/>
  <c r="T679" i="16"/>
  <c r="T680" i="16"/>
  <c r="T681" i="16"/>
  <c r="T685" i="16"/>
  <c r="T694" i="16"/>
  <c r="T695" i="16"/>
  <c r="T696" i="16"/>
  <c r="T697" i="16"/>
  <c r="T699" i="16"/>
  <c r="T703" i="16"/>
  <c r="T704" i="16"/>
  <c r="T707" i="16"/>
  <c r="T709" i="16"/>
  <c r="T710" i="16"/>
  <c r="T713" i="16"/>
  <c r="T718" i="16"/>
  <c r="T719" i="16"/>
  <c r="T720" i="16"/>
  <c r="T721" i="16"/>
  <c r="T722" i="16"/>
  <c r="T723" i="16"/>
  <c r="T733" i="16"/>
  <c r="T734" i="16"/>
  <c r="T735" i="16"/>
  <c r="T736" i="16"/>
  <c r="T737" i="16"/>
  <c r="T738" i="16"/>
  <c r="T744" i="16"/>
  <c r="T748" i="16"/>
  <c r="T749" i="16"/>
  <c r="T750" i="16"/>
  <c r="T757" i="16"/>
  <c r="T760" i="16"/>
  <c r="T761" i="16"/>
  <c r="T763" i="16"/>
  <c r="T764" i="16"/>
  <c r="T765" i="16"/>
  <c r="T770" i="16"/>
  <c r="T772" i="16"/>
  <c r="T773" i="16"/>
  <c r="T774" i="16"/>
  <c r="T776" i="16"/>
  <c r="T781" i="16"/>
  <c r="T782" i="16"/>
  <c r="T783" i="16"/>
  <c r="T784" i="16"/>
  <c r="T785" i="16"/>
  <c r="T789" i="16"/>
  <c r="T790" i="16"/>
  <c r="T791" i="16"/>
  <c r="T792" i="16"/>
  <c r="T793" i="16"/>
  <c r="T800" i="16"/>
  <c r="T802" i="16"/>
  <c r="T803" i="16"/>
  <c r="T804" i="16"/>
  <c r="T805" i="16"/>
  <c r="T807" i="16"/>
  <c r="T811" i="16"/>
  <c r="T812" i="16"/>
  <c r="T813" i="16"/>
  <c r="T814" i="16"/>
  <c r="T815" i="16"/>
  <c r="T819" i="16"/>
  <c r="T820" i="16"/>
  <c r="T821" i="16"/>
  <c r="T823" i="16"/>
  <c r="T824" i="16"/>
  <c r="T826" i="16"/>
  <c r="T827" i="16"/>
  <c r="T830" i="16"/>
  <c r="T831" i="16"/>
  <c r="T832" i="16"/>
  <c r="T834" i="16"/>
  <c r="T837" i="16"/>
  <c r="T838" i="16"/>
  <c r="T839" i="16"/>
  <c r="T840" i="16"/>
  <c r="T843" i="16"/>
  <c r="T844" i="16"/>
  <c r="T845" i="16"/>
  <c r="T846" i="16"/>
  <c r="T848" i="16"/>
  <c r="T849" i="16"/>
  <c r="T850" i="16"/>
  <c r="T853" i="16"/>
  <c r="T854" i="16"/>
  <c r="T855" i="16"/>
  <c r="T861" i="16"/>
  <c r="T862" i="16"/>
  <c r="T868" i="16"/>
  <c r="T869" i="16"/>
  <c r="T870" i="16"/>
  <c r="T871" i="16"/>
  <c r="T872" i="16"/>
  <c r="T873" i="16"/>
  <c r="T867" i="16"/>
  <c r="T866" i="16"/>
  <c r="T437" i="16"/>
  <c r="T435" i="16"/>
  <c r="T436" i="16"/>
  <c r="T433" i="16"/>
  <c r="T517" i="16"/>
  <c r="T524" i="16"/>
  <c r="T515" i="16"/>
  <c r="T527" i="16"/>
  <c r="T534" i="16"/>
  <c r="T529" i="16"/>
  <c r="T528" i="16"/>
  <c r="T532" i="16"/>
  <c r="T530" i="16"/>
  <c r="T531" i="16"/>
  <c r="T654" i="16"/>
  <c r="T740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S3" i="16"/>
  <c r="S4" i="16"/>
  <c r="S9" i="16"/>
  <c r="S16" i="16"/>
  <c r="S23" i="16"/>
  <c r="S25" i="16"/>
  <c r="S28" i="16"/>
  <c r="S38" i="16"/>
  <c r="S43" i="16"/>
  <c r="S48" i="16"/>
  <c r="S52" i="16"/>
  <c r="S63" i="16"/>
  <c r="S64" i="16"/>
  <c r="S65" i="16"/>
  <c r="S66" i="16"/>
  <c r="S74" i="16"/>
  <c r="S77" i="16"/>
  <c r="S83" i="16"/>
  <c r="S85" i="16"/>
  <c r="S88" i="16"/>
  <c r="S90" i="16"/>
  <c r="S91" i="16"/>
  <c r="S93" i="16"/>
  <c r="S100" i="16"/>
  <c r="S101" i="16"/>
  <c r="S102" i="16"/>
  <c r="S106" i="16"/>
  <c r="S108" i="16"/>
  <c r="S109" i="16"/>
  <c r="S114" i="16"/>
  <c r="S116" i="16"/>
  <c r="S117" i="16"/>
  <c r="S120" i="16"/>
  <c r="S122" i="16"/>
  <c r="S124" i="16"/>
  <c r="S125" i="16"/>
  <c r="S128" i="16"/>
  <c r="S129" i="16"/>
  <c r="S130" i="16"/>
  <c r="S179" i="16"/>
  <c r="S180" i="16"/>
  <c r="S181" i="16"/>
  <c r="S183" i="16"/>
  <c r="S184" i="16"/>
  <c r="S185" i="16"/>
  <c r="S186" i="16"/>
  <c r="S187" i="16"/>
  <c r="S194" i="16"/>
  <c r="S195" i="16"/>
  <c r="S196" i="16"/>
  <c r="S197" i="16"/>
  <c r="S200" i="16"/>
  <c r="S201" i="16"/>
  <c r="S202" i="16"/>
  <c r="S203" i="16"/>
  <c r="S204" i="16"/>
  <c r="S205" i="16"/>
  <c r="S206" i="16"/>
  <c r="S207" i="16"/>
  <c r="S210" i="16"/>
  <c r="S211" i="16"/>
  <c r="S212" i="16"/>
  <c r="S213" i="16"/>
  <c r="S214" i="16"/>
  <c r="S219" i="16"/>
  <c r="S222" i="16"/>
  <c r="S223" i="16"/>
  <c r="S224" i="16"/>
  <c r="S225" i="16"/>
  <c r="S226" i="16"/>
  <c r="S227" i="16"/>
  <c r="S231" i="16"/>
  <c r="S233" i="16"/>
  <c r="S234" i="16"/>
  <c r="S235" i="16"/>
  <c r="S236" i="16"/>
  <c r="S237" i="16"/>
  <c r="S246" i="16"/>
  <c r="S247" i="16"/>
  <c r="S248" i="16"/>
  <c r="S249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9" i="16"/>
  <c r="S270" i="16"/>
  <c r="S271" i="16"/>
  <c r="S272" i="16"/>
  <c r="S273" i="16"/>
  <c r="S275" i="16"/>
  <c r="S276" i="16"/>
  <c r="S277" i="16"/>
  <c r="S279" i="16"/>
  <c r="S280" i="16"/>
  <c r="S281" i="16"/>
  <c r="S282" i="16"/>
  <c r="S283" i="16"/>
  <c r="S284" i="16"/>
  <c r="S286" i="16"/>
  <c r="S287" i="16"/>
  <c r="S288" i="16"/>
  <c r="S289" i="16"/>
  <c r="S290" i="16"/>
  <c r="S291" i="16"/>
  <c r="S292" i="16"/>
  <c r="S293" i="16"/>
  <c r="S294" i="16"/>
  <c r="S296" i="16"/>
  <c r="S297" i="16"/>
  <c r="S298" i="16"/>
  <c r="S299" i="16"/>
  <c r="S300" i="16"/>
  <c r="S301" i="16"/>
  <c r="S303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4" i="16"/>
  <c r="S335" i="16"/>
  <c r="S336" i="16"/>
  <c r="S340" i="16"/>
  <c r="S341" i="16"/>
  <c r="S342" i="16"/>
  <c r="S343" i="16"/>
  <c r="S344" i="16"/>
  <c r="S346" i="16"/>
  <c r="S352" i="16"/>
  <c r="S354" i="16"/>
  <c r="S355" i="16"/>
  <c r="S358" i="16"/>
  <c r="S361" i="16"/>
  <c r="S362" i="16"/>
  <c r="S363" i="16"/>
  <c r="S364" i="16"/>
  <c r="S365" i="16"/>
  <c r="S366" i="16"/>
  <c r="S369" i="16"/>
  <c r="S380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6" i="16"/>
  <c r="S430" i="16"/>
  <c r="S431" i="16"/>
  <c r="S440" i="16"/>
  <c r="S442" i="16"/>
  <c r="S443" i="16"/>
  <c r="S444" i="16"/>
  <c r="S445" i="16"/>
  <c r="S449" i="16"/>
  <c r="S450" i="16"/>
  <c r="S453" i="16"/>
  <c r="S455" i="16"/>
  <c r="S457" i="16"/>
  <c r="S466" i="16"/>
  <c r="S467" i="16"/>
  <c r="S471" i="16"/>
  <c r="S473" i="16"/>
  <c r="S474" i="16"/>
  <c r="S476" i="16"/>
  <c r="S477" i="16"/>
  <c r="S478" i="16"/>
  <c r="S481" i="16"/>
  <c r="S482" i="16"/>
  <c r="S483" i="16"/>
  <c r="S485" i="16"/>
  <c r="S486" i="16"/>
  <c r="S489" i="16"/>
  <c r="S487" i="16"/>
  <c r="S490" i="16"/>
  <c r="S488" i="16"/>
  <c r="S491" i="16"/>
  <c r="S492" i="16"/>
  <c r="S494" i="16"/>
  <c r="S493" i="16"/>
  <c r="S495" i="16"/>
  <c r="S496" i="16"/>
  <c r="S497" i="16"/>
  <c r="S498" i="16"/>
  <c r="S499" i="16"/>
  <c r="S500" i="16"/>
  <c r="S502" i="16"/>
  <c r="S501" i="16"/>
  <c r="S503" i="16"/>
  <c r="S504" i="16"/>
  <c r="S506" i="16"/>
  <c r="S505" i="16"/>
  <c r="S507" i="16"/>
  <c r="S509" i="16"/>
  <c r="S508" i="16"/>
  <c r="S510" i="16"/>
  <c r="S511" i="16"/>
  <c r="S512" i="16"/>
  <c r="S514" i="16"/>
  <c r="S513" i="16"/>
  <c r="S535" i="16"/>
  <c r="S536" i="16"/>
  <c r="S537" i="16"/>
  <c r="S538" i="16"/>
  <c r="S539" i="16"/>
  <c r="S540" i="16"/>
  <c r="S541" i="16"/>
  <c r="S542" i="16"/>
  <c r="S544" i="16"/>
  <c r="S545" i="16"/>
  <c r="S546" i="16"/>
  <c r="S547" i="16"/>
  <c r="S548" i="16"/>
  <c r="S550" i="16"/>
  <c r="S551" i="16"/>
  <c r="S552" i="16"/>
  <c r="S556" i="16"/>
  <c r="S557" i="16"/>
  <c r="S558" i="16"/>
  <c r="S559" i="16"/>
  <c r="S561" i="16"/>
  <c r="S564" i="16"/>
  <c r="S572" i="16"/>
  <c r="S573" i="16"/>
  <c r="S574" i="16"/>
  <c r="S576" i="16"/>
  <c r="S577" i="16"/>
  <c r="S578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10" i="16"/>
  <c r="S611" i="16"/>
  <c r="S612" i="16"/>
  <c r="S614" i="16"/>
  <c r="S615" i="16"/>
  <c r="S616" i="16"/>
  <c r="S617" i="16"/>
  <c r="S618" i="16"/>
  <c r="S620" i="16"/>
  <c r="S621" i="16"/>
  <c r="S622" i="16"/>
  <c r="S623" i="16"/>
  <c r="S624" i="16"/>
  <c r="S625" i="16"/>
  <c r="S626" i="16"/>
  <c r="S627" i="16"/>
  <c r="S628" i="16"/>
  <c r="S629" i="16"/>
  <c r="S630" i="16"/>
  <c r="S632" i="16"/>
  <c r="S633" i="16"/>
  <c r="S644" i="16"/>
  <c r="S646" i="16"/>
  <c r="S647" i="16"/>
  <c r="S648" i="16"/>
  <c r="S649" i="16"/>
  <c r="S650" i="16"/>
  <c r="S652" i="16"/>
  <c r="S653" i="16"/>
  <c r="S655" i="16"/>
  <c r="S656" i="16"/>
  <c r="S657" i="16"/>
  <c r="S659" i="16"/>
  <c r="S660" i="16"/>
  <c r="S662" i="16"/>
  <c r="S665" i="16"/>
  <c r="S666" i="16"/>
  <c r="S667" i="16"/>
  <c r="S671" i="16"/>
  <c r="S672" i="16"/>
  <c r="S673" i="16"/>
  <c r="S677" i="16"/>
  <c r="S679" i="16"/>
  <c r="S680" i="16"/>
  <c r="S681" i="16"/>
  <c r="S685" i="16"/>
  <c r="S694" i="16"/>
  <c r="S695" i="16"/>
  <c r="S696" i="16"/>
  <c r="S697" i="16"/>
  <c r="S699" i="16"/>
  <c r="S703" i="16"/>
  <c r="S704" i="16"/>
  <c r="S707" i="16"/>
  <c r="S709" i="16"/>
  <c r="S710" i="16"/>
  <c r="S713" i="16"/>
  <c r="S718" i="16"/>
  <c r="S719" i="16"/>
  <c r="S720" i="16"/>
  <c r="S721" i="16"/>
  <c r="S722" i="16"/>
  <c r="S723" i="16"/>
  <c r="S733" i="16"/>
  <c r="S734" i="16"/>
  <c r="S735" i="16"/>
  <c r="S736" i="16"/>
  <c r="S737" i="16"/>
  <c r="S738" i="16"/>
  <c r="S744" i="16"/>
  <c r="S748" i="16"/>
  <c r="S749" i="16"/>
  <c r="S750" i="16"/>
  <c r="S757" i="16"/>
  <c r="S760" i="16"/>
  <c r="S761" i="16"/>
  <c r="S763" i="16"/>
  <c r="S764" i="16"/>
  <c r="S765" i="16"/>
  <c r="S770" i="16"/>
  <c r="S772" i="16"/>
  <c r="S773" i="16"/>
  <c r="S774" i="16"/>
  <c r="S776" i="16"/>
  <c r="S781" i="16"/>
  <c r="S782" i="16"/>
  <c r="S783" i="16"/>
  <c r="S784" i="16"/>
  <c r="S785" i="16"/>
  <c r="S789" i="16"/>
  <c r="S790" i="16"/>
  <c r="S791" i="16"/>
  <c r="S792" i="16"/>
  <c r="S793" i="16"/>
  <c r="S800" i="16"/>
  <c r="S802" i="16"/>
  <c r="S803" i="16"/>
  <c r="S804" i="16"/>
  <c r="S805" i="16"/>
  <c r="S807" i="16"/>
  <c r="S811" i="16"/>
  <c r="S812" i="16"/>
  <c r="S813" i="16"/>
  <c r="S814" i="16"/>
  <c r="S815" i="16"/>
  <c r="S819" i="16"/>
  <c r="S820" i="16"/>
  <c r="S821" i="16"/>
  <c r="S823" i="16"/>
  <c r="S824" i="16"/>
  <c r="S826" i="16"/>
  <c r="S827" i="16"/>
  <c r="S830" i="16"/>
  <c r="S831" i="16"/>
  <c r="S832" i="16"/>
  <c r="S834" i="16"/>
  <c r="S837" i="16"/>
  <c r="S838" i="16"/>
  <c r="S839" i="16"/>
  <c r="S840" i="16"/>
  <c r="S843" i="16"/>
  <c r="S844" i="16"/>
  <c r="S845" i="16"/>
  <c r="S846" i="16"/>
  <c r="S848" i="16"/>
  <c r="S849" i="16"/>
  <c r="S850" i="16"/>
  <c r="S853" i="16"/>
  <c r="S854" i="16"/>
  <c r="S855" i="16"/>
  <c r="S861" i="16"/>
  <c r="S862" i="16"/>
  <c r="S868" i="16"/>
  <c r="S869" i="16"/>
  <c r="S870" i="16"/>
  <c r="S871" i="16"/>
  <c r="S872" i="16"/>
  <c r="S873" i="16"/>
  <c r="S867" i="16"/>
  <c r="S866" i="16"/>
  <c r="S437" i="16"/>
  <c r="S435" i="16"/>
  <c r="S436" i="16"/>
  <c r="S433" i="16"/>
  <c r="S517" i="16"/>
  <c r="S524" i="16"/>
  <c r="S515" i="16"/>
  <c r="S527" i="16"/>
  <c r="S534" i="16"/>
  <c r="S529" i="16"/>
  <c r="S528" i="16"/>
  <c r="S532" i="16"/>
  <c r="S530" i="16"/>
  <c r="S531" i="16"/>
  <c r="S654" i="16"/>
  <c r="S740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BB3" i="16"/>
  <c r="AY3" i="16"/>
  <c r="AV3" i="16"/>
  <c r="AV4" i="16"/>
  <c r="AV5" i="16"/>
  <c r="AV6" i="16"/>
  <c r="AV7" i="16"/>
  <c r="AV8" i="16"/>
  <c r="AV9" i="16"/>
  <c r="AV10" i="16"/>
  <c r="AV11" i="16"/>
  <c r="AV12" i="16"/>
  <c r="AV13" i="16"/>
  <c r="AV14" i="16"/>
  <c r="AV15" i="16"/>
  <c r="AV16" i="16"/>
  <c r="AV17" i="16"/>
  <c r="AV18" i="16"/>
  <c r="AV19" i="16"/>
  <c r="AV20" i="16"/>
  <c r="AV21" i="16"/>
  <c r="AV22" i="16"/>
  <c r="AV23" i="16"/>
  <c r="AV24" i="16"/>
  <c r="AV25" i="16"/>
  <c r="AV26" i="16"/>
  <c r="AV27" i="16"/>
  <c r="AV28" i="16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85" i="16"/>
  <c r="AV86" i="16"/>
  <c r="AV87" i="16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AV104" i="16"/>
  <c r="AV105" i="16"/>
  <c r="AV106" i="16"/>
  <c r="AV107" i="16"/>
  <c r="AV108" i="16"/>
  <c r="AV109" i="16"/>
  <c r="AV110" i="16"/>
  <c r="AV111" i="16"/>
  <c r="AV112" i="16"/>
  <c r="AV113" i="16"/>
  <c r="AV114" i="16"/>
  <c r="AV115" i="16"/>
  <c r="AV116" i="16"/>
  <c r="AV117" i="16"/>
  <c r="AV118" i="16"/>
  <c r="AV119" i="16"/>
  <c r="AV120" i="16"/>
  <c r="AV121" i="16"/>
  <c r="AV122" i="16"/>
  <c r="AV123" i="16"/>
  <c r="AV124" i="16"/>
  <c r="AV125" i="16"/>
  <c r="AV126" i="16"/>
  <c r="AV127" i="16"/>
  <c r="AV128" i="16"/>
  <c r="AV129" i="16"/>
  <c r="AV130" i="16"/>
  <c r="AV179" i="16"/>
  <c r="AV180" i="16"/>
  <c r="AV181" i="16"/>
  <c r="AV182" i="16"/>
  <c r="AV183" i="16"/>
  <c r="AV184" i="16"/>
  <c r="AV185" i="16"/>
  <c r="AV186" i="16"/>
  <c r="AV187" i="16"/>
  <c r="AV188" i="16"/>
  <c r="AV194" i="16"/>
  <c r="AV195" i="16"/>
  <c r="AV196" i="16"/>
  <c r="AV197" i="16"/>
  <c r="AV198" i="16"/>
  <c r="AV199" i="16"/>
  <c r="AV200" i="16"/>
  <c r="AV201" i="16"/>
  <c r="AV202" i="16"/>
  <c r="AV203" i="16"/>
  <c r="AV204" i="16"/>
  <c r="AV205" i="16"/>
  <c r="AV206" i="16"/>
  <c r="AV207" i="16"/>
  <c r="AV208" i="16"/>
  <c r="AV209" i="16"/>
  <c r="AV210" i="16"/>
  <c r="AV211" i="16"/>
  <c r="AV212" i="16"/>
  <c r="AV213" i="16"/>
  <c r="AV214" i="16"/>
  <c r="AV215" i="16"/>
  <c r="AV216" i="16"/>
  <c r="AV217" i="16"/>
  <c r="AV218" i="16"/>
  <c r="AV219" i="16"/>
  <c r="AV220" i="16"/>
  <c r="AV221" i="16"/>
  <c r="AV222" i="16"/>
  <c r="AV223" i="16"/>
  <c r="AV224" i="16"/>
  <c r="AV225" i="16"/>
  <c r="AV226" i="16"/>
  <c r="AV227" i="16"/>
  <c r="AV228" i="16"/>
  <c r="AV229" i="16"/>
  <c r="AV230" i="16"/>
  <c r="AV231" i="16"/>
  <c r="AV232" i="16"/>
  <c r="AV233" i="16"/>
  <c r="AV234" i="16"/>
  <c r="AV235" i="16"/>
  <c r="AV236" i="16"/>
  <c r="AV237" i="16"/>
  <c r="AV238" i="16"/>
  <c r="AV239" i="16"/>
  <c r="AV240" i="16"/>
  <c r="AV241" i="16"/>
  <c r="AV242" i="16"/>
  <c r="AV243" i="16"/>
  <c r="AV244" i="16"/>
  <c r="AV245" i="16"/>
  <c r="AV246" i="16"/>
  <c r="AV247" i="16"/>
  <c r="AV248" i="16"/>
  <c r="AV249" i="16"/>
  <c r="AV250" i="16"/>
  <c r="AV251" i="16"/>
  <c r="AV252" i="16"/>
  <c r="AV253" i="16"/>
  <c r="AV254" i="16"/>
  <c r="AV255" i="16"/>
  <c r="AV256" i="16"/>
  <c r="AV257" i="16"/>
  <c r="AV258" i="16"/>
  <c r="AV259" i="16"/>
  <c r="AV260" i="16"/>
  <c r="AV261" i="16"/>
  <c r="AV262" i="16"/>
  <c r="AV263" i="16"/>
  <c r="AV264" i="16"/>
  <c r="AV265" i="16"/>
  <c r="AV266" i="16"/>
  <c r="AV267" i="16"/>
  <c r="AV268" i="16"/>
  <c r="AV269" i="16"/>
  <c r="AV270" i="16"/>
  <c r="AV271" i="16"/>
  <c r="AV272" i="16"/>
  <c r="AV273" i="16"/>
  <c r="AV274" i="16"/>
  <c r="AV275" i="16"/>
  <c r="AV276" i="16"/>
  <c r="AV277" i="16"/>
  <c r="AV278" i="16"/>
  <c r="AV279" i="16"/>
  <c r="AV280" i="16"/>
  <c r="AV281" i="16"/>
  <c r="AV282" i="16"/>
  <c r="AV283" i="16"/>
  <c r="AV284" i="16"/>
  <c r="AV285" i="16"/>
  <c r="AV286" i="16"/>
  <c r="AV287" i="16"/>
  <c r="AV288" i="16"/>
  <c r="AV289" i="16"/>
  <c r="AV290" i="16"/>
  <c r="AV291" i="16"/>
  <c r="AV292" i="16"/>
  <c r="AV293" i="16"/>
  <c r="AV294" i="16"/>
  <c r="AV295" i="16"/>
  <c r="AV296" i="16"/>
  <c r="AV297" i="16"/>
  <c r="AV298" i="16"/>
  <c r="AV299" i="16"/>
  <c r="AV300" i="16"/>
  <c r="AV301" i="16"/>
  <c r="AV302" i="16"/>
  <c r="AV303" i="16"/>
  <c r="AV304" i="16"/>
  <c r="AV305" i="16"/>
  <c r="AV306" i="16"/>
  <c r="AV307" i="16"/>
  <c r="AV308" i="16"/>
  <c r="AV309" i="16"/>
  <c r="AV310" i="16"/>
  <c r="AV311" i="16"/>
  <c r="AV312" i="16"/>
  <c r="AV313" i="16"/>
  <c r="AV314" i="16"/>
  <c r="AV315" i="16"/>
  <c r="AV316" i="16"/>
  <c r="AV317" i="16"/>
  <c r="AV318" i="16"/>
  <c r="AV319" i="16"/>
  <c r="AV320" i="16"/>
  <c r="AV321" i="16"/>
  <c r="AV322" i="16"/>
  <c r="AV323" i="16"/>
  <c r="AV324" i="16"/>
  <c r="AV325" i="16"/>
  <c r="AV326" i="16"/>
  <c r="AV327" i="16"/>
  <c r="AV328" i="16"/>
  <c r="AV329" i="16"/>
  <c r="AV330" i="16"/>
  <c r="AV331" i="16"/>
  <c r="AV332" i="16"/>
  <c r="AV333" i="16"/>
  <c r="AV334" i="16"/>
  <c r="AV335" i="16"/>
  <c r="AV336" i="16"/>
  <c r="AV337" i="16"/>
  <c r="AV338" i="16"/>
  <c r="AV339" i="16"/>
  <c r="AV340" i="16"/>
  <c r="AV341" i="16"/>
  <c r="AV342" i="16"/>
  <c r="AV343" i="16"/>
  <c r="AV344" i="16"/>
  <c r="AV345" i="16"/>
  <c r="AV346" i="16"/>
  <c r="AV347" i="16"/>
  <c r="AV348" i="16"/>
  <c r="AV349" i="16"/>
  <c r="AV350" i="16"/>
  <c r="AV351" i="16"/>
  <c r="AV352" i="16"/>
  <c r="AV353" i="16"/>
  <c r="AV354" i="16"/>
  <c r="AV355" i="16"/>
  <c r="AV356" i="16"/>
  <c r="AV357" i="16"/>
  <c r="AV358" i="16"/>
  <c r="AV359" i="16"/>
  <c r="AV360" i="16"/>
  <c r="AV361" i="16"/>
  <c r="AV362" i="16"/>
  <c r="AV363" i="16"/>
  <c r="AV364" i="16"/>
  <c r="AV365" i="16"/>
  <c r="AV366" i="16"/>
  <c r="AV367" i="16"/>
  <c r="AV368" i="16"/>
  <c r="AV369" i="16"/>
  <c r="AV370" i="16"/>
  <c r="AV371" i="16"/>
  <c r="AV372" i="16"/>
  <c r="AV373" i="16"/>
  <c r="AV374" i="16"/>
  <c r="AV375" i="16"/>
  <c r="AV376" i="16"/>
  <c r="AV377" i="16"/>
  <c r="AV378" i="16"/>
  <c r="AV379" i="16"/>
  <c r="AV380" i="16"/>
  <c r="AV381" i="16"/>
  <c r="AV382" i="16"/>
  <c r="AV383" i="16"/>
  <c r="AV384" i="16"/>
  <c r="AV385" i="16"/>
  <c r="AV386" i="16"/>
  <c r="AV387" i="16"/>
  <c r="AV388" i="16"/>
  <c r="AV389" i="16"/>
  <c r="AV390" i="16"/>
  <c r="AV391" i="16"/>
  <c r="AV392" i="16"/>
  <c r="AV393" i="16"/>
  <c r="AV394" i="16"/>
  <c r="AV395" i="16"/>
  <c r="AV396" i="16"/>
  <c r="AV397" i="16"/>
  <c r="AV398" i="16"/>
  <c r="AV399" i="16"/>
  <c r="AV400" i="16"/>
  <c r="AV401" i="16"/>
  <c r="AV402" i="16"/>
  <c r="AV403" i="16"/>
  <c r="AV404" i="16"/>
  <c r="AV405" i="16"/>
  <c r="AV406" i="16"/>
  <c r="AV407" i="16"/>
  <c r="AV408" i="16"/>
  <c r="AV409" i="16"/>
  <c r="AV410" i="16"/>
  <c r="AV411" i="16"/>
  <c r="AV412" i="16"/>
  <c r="AV413" i="16"/>
  <c r="AV414" i="16"/>
  <c r="AV415" i="16"/>
  <c r="AV416" i="16"/>
  <c r="AV417" i="16"/>
  <c r="AV418" i="16"/>
  <c r="AV419" i="16"/>
  <c r="AV420" i="16"/>
  <c r="AV421" i="16"/>
  <c r="AV422" i="16"/>
  <c r="AV423" i="16"/>
  <c r="AV424" i="16"/>
  <c r="AV425" i="16"/>
  <c r="AV426" i="16"/>
  <c r="AV427" i="16"/>
  <c r="AV428" i="16"/>
  <c r="AV430" i="16"/>
  <c r="AV431" i="16"/>
  <c r="AV440" i="16"/>
  <c r="AV442" i="16"/>
  <c r="AV443" i="16"/>
  <c r="AV444" i="16"/>
  <c r="AV445" i="16"/>
  <c r="AV446" i="16"/>
  <c r="AV447" i="16"/>
  <c r="AV448" i="16"/>
  <c r="AV449" i="16"/>
  <c r="AV450" i="16"/>
  <c r="AV451" i="16"/>
  <c r="AV452" i="16"/>
  <c r="AV453" i="16"/>
  <c r="AV454" i="16"/>
  <c r="AV455" i="16"/>
  <c r="AV456" i="16"/>
  <c r="AV457" i="16"/>
  <c r="AV458" i="16"/>
  <c r="AV459" i="16"/>
  <c r="AV460" i="16"/>
  <c r="AV461" i="16"/>
  <c r="AV462" i="16"/>
  <c r="AV463" i="16"/>
  <c r="AV464" i="16"/>
  <c r="AV465" i="16"/>
  <c r="AV466" i="16"/>
  <c r="AV467" i="16"/>
  <c r="AV468" i="16"/>
  <c r="AV469" i="16"/>
  <c r="AV470" i="16"/>
  <c r="AV471" i="16"/>
  <c r="AV472" i="16"/>
  <c r="AV473" i="16"/>
  <c r="AV474" i="16"/>
  <c r="AV475" i="16"/>
  <c r="AV476" i="16"/>
  <c r="AV477" i="16"/>
  <c r="AV478" i="16"/>
  <c r="AV479" i="16"/>
  <c r="AV480" i="16"/>
  <c r="AV481" i="16"/>
  <c r="AV482" i="16"/>
  <c r="AV483" i="16"/>
  <c r="AV484" i="16"/>
  <c r="AV485" i="16"/>
  <c r="AV486" i="16"/>
  <c r="AV489" i="16"/>
  <c r="AV487" i="16"/>
  <c r="AV490" i="16"/>
  <c r="AV488" i="16"/>
  <c r="AV491" i="16"/>
  <c r="AV492" i="16"/>
  <c r="AV494" i="16"/>
  <c r="AV493" i="16"/>
  <c r="AV495" i="16"/>
  <c r="AV496" i="16"/>
  <c r="AV497" i="16"/>
  <c r="AV498" i="16"/>
  <c r="AV499" i="16"/>
  <c r="AV500" i="16"/>
  <c r="AV502" i="16"/>
  <c r="AV501" i="16"/>
  <c r="AV503" i="16"/>
  <c r="AV504" i="16"/>
  <c r="AV506" i="16"/>
  <c r="AV505" i="16"/>
  <c r="AV507" i="16"/>
  <c r="AV509" i="16"/>
  <c r="AV508" i="16"/>
  <c r="AV510" i="16"/>
  <c r="AV511" i="16"/>
  <c r="AV512" i="16"/>
  <c r="AV514" i="16"/>
  <c r="AV513" i="16"/>
  <c r="AV535" i="16"/>
  <c r="AV536" i="16"/>
  <c r="AV537" i="16"/>
  <c r="AV538" i="16"/>
  <c r="AV539" i="16"/>
  <c r="AV540" i="16"/>
  <c r="AV541" i="16"/>
  <c r="AV542" i="16"/>
  <c r="AV543" i="16"/>
  <c r="AV544" i="16"/>
  <c r="AV545" i="16"/>
  <c r="AV546" i="16"/>
  <c r="AV547" i="16"/>
  <c r="AV548" i="16"/>
  <c r="AV549" i="16"/>
  <c r="AV550" i="16"/>
  <c r="AV551" i="16"/>
  <c r="AV552" i="16"/>
  <c r="AV553" i="16"/>
  <c r="AV554" i="16"/>
  <c r="AV555" i="16"/>
  <c r="AV556" i="16"/>
  <c r="AV557" i="16"/>
  <c r="AV558" i="16"/>
  <c r="AV559" i="16"/>
  <c r="AV560" i="16"/>
  <c r="AV561" i="16"/>
  <c r="AV562" i="16"/>
  <c r="AV563" i="16"/>
  <c r="AV564" i="16"/>
  <c r="AV565" i="16"/>
  <c r="AV566" i="16"/>
  <c r="AV567" i="16"/>
  <c r="AV568" i="16"/>
  <c r="AV569" i="16"/>
  <c r="AV570" i="16"/>
  <c r="AV571" i="16"/>
  <c r="AV572" i="16"/>
  <c r="AV573" i="16"/>
  <c r="AV574" i="16"/>
  <c r="AV575" i="16"/>
  <c r="AV576" i="16"/>
  <c r="AV577" i="16"/>
  <c r="AV578" i="16"/>
  <c r="AV579" i="16"/>
  <c r="AV580" i="16"/>
  <c r="AV581" i="16"/>
  <c r="AV582" i="16"/>
  <c r="AV583" i="16"/>
  <c r="AV584" i="16"/>
  <c r="AV585" i="16"/>
  <c r="AV586" i="16"/>
  <c r="AV587" i="16"/>
  <c r="AV588" i="16"/>
  <c r="AV589" i="16"/>
  <c r="AV590" i="16"/>
  <c r="AV591" i="16"/>
  <c r="AV592" i="16"/>
  <c r="AV593" i="16"/>
  <c r="AV594" i="16"/>
  <c r="AV595" i="16"/>
  <c r="AV596" i="16"/>
  <c r="AV597" i="16"/>
  <c r="AV598" i="16"/>
  <c r="AV599" i="16"/>
  <c r="AV600" i="16"/>
  <c r="AV601" i="16"/>
  <c r="AV602" i="16"/>
  <c r="AV603" i="16"/>
  <c r="AV604" i="16"/>
  <c r="AV605" i="16"/>
  <c r="AV606" i="16"/>
  <c r="AV607" i="16"/>
  <c r="AV608" i="16"/>
  <c r="AV610" i="16"/>
  <c r="AV611" i="16"/>
  <c r="AV612" i="16"/>
  <c r="AV613" i="16"/>
  <c r="AV614" i="16"/>
  <c r="AV615" i="16"/>
  <c r="AV616" i="16"/>
  <c r="AV617" i="16"/>
  <c r="AV618" i="16"/>
  <c r="AV619" i="16"/>
  <c r="AV620" i="16"/>
  <c r="AV621" i="16"/>
  <c r="AV622" i="16"/>
  <c r="AV623" i="16"/>
  <c r="AV624" i="16"/>
  <c r="AV625" i="16"/>
  <c r="AV626" i="16"/>
  <c r="AV627" i="16"/>
  <c r="AV628" i="16"/>
  <c r="AV629" i="16"/>
  <c r="AV630" i="16"/>
  <c r="AV631" i="16"/>
  <c r="AV632" i="16"/>
  <c r="AV633" i="16"/>
  <c r="AV644" i="16"/>
  <c r="AV645" i="16"/>
  <c r="AV646" i="16"/>
  <c r="AV647" i="16"/>
  <c r="AV648" i="16"/>
  <c r="AV649" i="16"/>
  <c r="AV650" i="16"/>
  <c r="AV651" i="16"/>
  <c r="AV652" i="16"/>
  <c r="AV653" i="16"/>
  <c r="AV655" i="16"/>
  <c r="AV656" i="16"/>
  <c r="AV657" i="16"/>
  <c r="AV658" i="16"/>
  <c r="AV659" i="16"/>
  <c r="AV660" i="16"/>
  <c r="AV661" i="16"/>
  <c r="AV662" i="16"/>
  <c r="AV663" i="16"/>
  <c r="AV664" i="16"/>
  <c r="AV665" i="16"/>
  <c r="AV666" i="16"/>
  <c r="AV667" i="16"/>
  <c r="AV668" i="16"/>
  <c r="AV669" i="16"/>
  <c r="AV670" i="16"/>
  <c r="AV671" i="16"/>
  <c r="AV672" i="16"/>
  <c r="AV673" i="16"/>
  <c r="AV674" i="16"/>
  <c r="AV675" i="16"/>
  <c r="AV676" i="16"/>
  <c r="AV677" i="16"/>
  <c r="AV678" i="16"/>
  <c r="AV679" i="16"/>
  <c r="AV680" i="16"/>
  <c r="AV681" i="16"/>
  <c r="AV682" i="16"/>
  <c r="AV683" i="16"/>
  <c r="AV684" i="16"/>
  <c r="AV685" i="16"/>
  <c r="AV694" i="16"/>
  <c r="AV695" i="16"/>
  <c r="AV696" i="16"/>
  <c r="AV697" i="16"/>
  <c r="AV698" i="16"/>
  <c r="AV699" i="16"/>
  <c r="AV700" i="16"/>
  <c r="AV701" i="16"/>
  <c r="AV702" i="16"/>
  <c r="AV703" i="16"/>
  <c r="AV704" i="16"/>
  <c r="AV705" i="16"/>
  <c r="AV706" i="16"/>
  <c r="AV707" i="16"/>
  <c r="AV708" i="16"/>
  <c r="AV709" i="16"/>
  <c r="AV710" i="16"/>
  <c r="AV711" i="16"/>
  <c r="AV712" i="16"/>
  <c r="AV713" i="16"/>
  <c r="AV714" i="16"/>
  <c r="AV715" i="16"/>
  <c r="AV716" i="16"/>
  <c r="AV717" i="16"/>
  <c r="AV718" i="16"/>
  <c r="AV719" i="16"/>
  <c r="AV720" i="16"/>
  <c r="AV721" i="16"/>
  <c r="AV722" i="16"/>
  <c r="AV723" i="16"/>
  <c r="AV724" i="16"/>
  <c r="AV725" i="16"/>
  <c r="AV726" i="16"/>
  <c r="AV727" i="16"/>
  <c r="AV728" i="16"/>
  <c r="AV729" i="16"/>
  <c r="AV730" i="16"/>
  <c r="AV731" i="16"/>
  <c r="AV732" i="16"/>
  <c r="AV733" i="16"/>
  <c r="AV734" i="16"/>
  <c r="AV735" i="16"/>
  <c r="AV736" i="16"/>
  <c r="AV737" i="16"/>
  <c r="AV738" i="16"/>
  <c r="AV744" i="16"/>
  <c r="AV745" i="16"/>
  <c r="AV746" i="16"/>
  <c r="AV747" i="16"/>
  <c r="AV748" i="16"/>
  <c r="AV749" i="16"/>
  <c r="AV750" i="16"/>
  <c r="AV751" i="16"/>
  <c r="AV752" i="16"/>
  <c r="AV753" i="16"/>
  <c r="AV754" i="16"/>
  <c r="AV755" i="16"/>
  <c r="AV756" i="16"/>
  <c r="AV757" i="16"/>
  <c r="AV758" i="16"/>
  <c r="AV759" i="16"/>
  <c r="AV760" i="16"/>
  <c r="AV761" i="16"/>
  <c r="AV762" i="16"/>
  <c r="AV763" i="16"/>
  <c r="AV764" i="16"/>
  <c r="AV765" i="16"/>
  <c r="AV766" i="16"/>
  <c r="AV767" i="16"/>
  <c r="AV768" i="16"/>
  <c r="AV769" i="16"/>
  <c r="AV770" i="16"/>
  <c r="AV771" i="16"/>
  <c r="AV772" i="16"/>
  <c r="AV773" i="16"/>
  <c r="AV774" i="16"/>
  <c r="AV775" i="16"/>
  <c r="AV776" i="16"/>
  <c r="AV777" i="16"/>
  <c r="AV778" i="16"/>
  <c r="AV779" i="16"/>
  <c r="AV780" i="16"/>
  <c r="AV781" i="16"/>
  <c r="AV782" i="16"/>
  <c r="AV783" i="16"/>
  <c r="AV784" i="16"/>
  <c r="AV785" i="16"/>
  <c r="AV786" i="16"/>
  <c r="AV787" i="16"/>
  <c r="AV788" i="16"/>
  <c r="AV789" i="16"/>
  <c r="AV790" i="16"/>
  <c r="AV791" i="16"/>
  <c r="AV792" i="16"/>
  <c r="AV793" i="16"/>
  <c r="AV794" i="16"/>
  <c r="AV795" i="16"/>
  <c r="AV796" i="16"/>
  <c r="AV797" i="16"/>
  <c r="AV798" i="16"/>
  <c r="AV799" i="16"/>
  <c r="AV800" i="16"/>
  <c r="AV801" i="16"/>
  <c r="AV802" i="16"/>
  <c r="AV803" i="16"/>
  <c r="AV804" i="16"/>
  <c r="AV805" i="16"/>
  <c r="AV806" i="16"/>
  <c r="AV807" i="16"/>
  <c r="AV808" i="16"/>
  <c r="AV809" i="16"/>
  <c r="AV810" i="16"/>
  <c r="AV811" i="16"/>
  <c r="AV812" i="16"/>
  <c r="AV813" i="16"/>
  <c r="AV814" i="16"/>
  <c r="AV815" i="16"/>
  <c r="AV816" i="16"/>
  <c r="AV817" i="16"/>
  <c r="AV818" i="16"/>
  <c r="AV819" i="16"/>
  <c r="AV820" i="16"/>
  <c r="AV821" i="16"/>
  <c r="AV822" i="16"/>
  <c r="AV823" i="16"/>
  <c r="AV824" i="16"/>
  <c r="AV825" i="16"/>
  <c r="AV826" i="16"/>
  <c r="AV827" i="16"/>
  <c r="AV828" i="16"/>
  <c r="AV829" i="16"/>
  <c r="AV830" i="16"/>
  <c r="AV831" i="16"/>
  <c r="AV832" i="16"/>
  <c r="AV833" i="16"/>
  <c r="AV834" i="16"/>
  <c r="AV835" i="16"/>
  <c r="AV836" i="16"/>
  <c r="AV837" i="16"/>
  <c r="AV838" i="16"/>
  <c r="AV839" i="16"/>
  <c r="AV840" i="16"/>
  <c r="AV841" i="16"/>
  <c r="AV842" i="16"/>
  <c r="AV843" i="16"/>
  <c r="AV844" i="16"/>
  <c r="AV845" i="16"/>
  <c r="AV846" i="16"/>
  <c r="AV847" i="16"/>
  <c r="AV848" i="16"/>
  <c r="AV849" i="16"/>
  <c r="AV850" i="16"/>
  <c r="AV851" i="16"/>
  <c r="AV852" i="16"/>
  <c r="AV853" i="16"/>
  <c r="AV854" i="16"/>
  <c r="AV855" i="16"/>
  <c r="AV856" i="16"/>
  <c r="AV857" i="16"/>
  <c r="AV858" i="16"/>
  <c r="AV859" i="16"/>
  <c r="AV860" i="16"/>
  <c r="AV861" i="16"/>
  <c r="AV862" i="16"/>
  <c r="AV863" i="16"/>
  <c r="AV864" i="16"/>
  <c r="AV865" i="16"/>
  <c r="AV868" i="16"/>
  <c r="AV869" i="16"/>
  <c r="AV870" i="16"/>
  <c r="AV871" i="16"/>
  <c r="AV872" i="16"/>
  <c r="AV873" i="16"/>
  <c r="AV867" i="16"/>
  <c r="AV866" i="16"/>
  <c r="AV135" i="16"/>
  <c r="AV134" i="16"/>
  <c r="AV133" i="16"/>
  <c r="AV132" i="16"/>
  <c r="AV136" i="16"/>
  <c r="AV137" i="16"/>
  <c r="AV131" i="16"/>
  <c r="AV138" i="16"/>
  <c r="AV190" i="16"/>
  <c r="AV189" i="16"/>
  <c r="AV192" i="16"/>
  <c r="AV191" i="16"/>
  <c r="AV193" i="16"/>
  <c r="AV429" i="16"/>
  <c r="AV437" i="16"/>
  <c r="AV434" i="16"/>
  <c r="AV432" i="16"/>
  <c r="AV438" i="16"/>
  <c r="AV439" i="16"/>
  <c r="AV435" i="16"/>
  <c r="AV436" i="16"/>
  <c r="AV433" i="16"/>
  <c r="AV441" i="16"/>
  <c r="AV517" i="16"/>
  <c r="AV524" i="16"/>
  <c r="AV525" i="16"/>
  <c r="AV518" i="16"/>
  <c r="AV515" i="16"/>
  <c r="AV527" i="16"/>
  <c r="AV516" i="16"/>
  <c r="AV526" i="16"/>
  <c r="AV533" i="16"/>
  <c r="AV534" i="16"/>
  <c r="AV609" i="16"/>
  <c r="AV529" i="16"/>
  <c r="AV520" i="16"/>
  <c r="AV528" i="16"/>
  <c r="AV519" i="16"/>
  <c r="AV522" i="16"/>
  <c r="AV532" i="16"/>
  <c r="AV530" i="16"/>
  <c r="AV523" i="16"/>
  <c r="AV531" i="16"/>
  <c r="AV521" i="16"/>
  <c r="AV739" i="16"/>
  <c r="AV643" i="16"/>
  <c r="AV641" i="16"/>
  <c r="AV634" i="16"/>
  <c r="AV642" i="16"/>
  <c r="AV639" i="16"/>
  <c r="AV637" i="16"/>
  <c r="AV638" i="16"/>
  <c r="AV635" i="16"/>
  <c r="AV640" i="16"/>
  <c r="AV636" i="16"/>
  <c r="AV143" i="16"/>
  <c r="AV142" i="16"/>
  <c r="AV141" i="16"/>
  <c r="AV140" i="16"/>
  <c r="AV144" i="16"/>
  <c r="AV145" i="16"/>
  <c r="AV139" i="16"/>
  <c r="AV146" i="16"/>
  <c r="AV159" i="16"/>
  <c r="AV158" i="16"/>
  <c r="AV157" i="16"/>
  <c r="AV156" i="16"/>
  <c r="AV160" i="16"/>
  <c r="AV161" i="16"/>
  <c r="AV155" i="16"/>
  <c r="AV162" i="16"/>
  <c r="AV151" i="16"/>
  <c r="AV150" i="16"/>
  <c r="AV149" i="16"/>
  <c r="AV148" i="16"/>
  <c r="AV152" i="16"/>
  <c r="AV153" i="16"/>
  <c r="AV147" i="16"/>
  <c r="AV154" i="16"/>
  <c r="AV654" i="16"/>
  <c r="AV686" i="16"/>
  <c r="AV687" i="16"/>
  <c r="AV688" i="16"/>
  <c r="AV689" i="16"/>
  <c r="AV690" i="16"/>
  <c r="AV693" i="16"/>
  <c r="AV692" i="16"/>
  <c r="AV691" i="16"/>
  <c r="AV740" i="16"/>
  <c r="AV741" i="16"/>
  <c r="AV742" i="16"/>
  <c r="AV743" i="16"/>
  <c r="AV169" i="16"/>
  <c r="AV168" i="16"/>
  <c r="AV166" i="16"/>
  <c r="AV165" i="16"/>
  <c r="AV164" i="16"/>
  <c r="AV163" i="16"/>
  <c r="AV167" i="16"/>
  <c r="AV170" i="16"/>
  <c r="AV177" i="16"/>
  <c r="AV176" i="16"/>
  <c r="AV174" i="16"/>
  <c r="AV173" i="16"/>
  <c r="AV172" i="16"/>
  <c r="AV171" i="16"/>
  <c r="AV175" i="16"/>
  <c r="AV178" i="16"/>
  <c r="AV874" i="16"/>
  <c r="AV875" i="16"/>
  <c r="AV876" i="16"/>
  <c r="AV877" i="16"/>
  <c r="AV878" i="16"/>
  <c r="AV879" i="16"/>
  <c r="AV880" i="16"/>
  <c r="AV881" i="16"/>
  <c r="AV882" i="16"/>
  <c r="AV883" i="16"/>
  <c r="AV884" i="16"/>
  <c r="AV885" i="16"/>
  <c r="AV886" i="16"/>
  <c r="AV887" i="16"/>
  <c r="AV888" i="16"/>
  <c r="AV889" i="16"/>
  <c r="AV890" i="16"/>
  <c r="AV891" i="16"/>
  <c r="AV892" i="16"/>
  <c r="AV893" i="16"/>
  <c r="AV894" i="16"/>
  <c r="AV895" i="16"/>
  <c r="AV896" i="16"/>
  <c r="AV897" i="16"/>
  <c r="AV898" i="16"/>
  <c r="AV899" i="16"/>
  <c r="AV900" i="16"/>
  <c r="AV901" i="16"/>
  <c r="AV902" i="16"/>
  <c r="AV903" i="16"/>
  <c r="AV904" i="16"/>
  <c r="AV905" i="16"/>
  <c r="AV906" i="16"/>
  <c r="AV907" i="16"/>
  <c r="AV908" i="16"/>
  <c r="AV909" i="16"/>
  <c r="AV910" i="16"/>
  <c r="AV911" i="16"/>
  <c r="AV912" i="16"/>
  <c r="AV913" i="16"/>
  <c r="AV914" i="16"/>
  <c r="AV915" i="16"/>
  <c r="AV916" i="16"/>
  <c r="AV917" i="16"/>
  <c r="AV918" i="16"/>
  <c r="AV919" i="16"/>
  <c r="AV920" i="16"/>
  <c r="AV921" i="16"/>
  <c r="AV922" i="16"/>
  <c r="AV923" i="16"/>
  <c r="AV924" i="16"/>
  <c r="AV925" i="16"/>
  <c r="AV926" i="16"/>
  <c r="AV927" i="16"/>
  <c r="AV928" i="16"/>
  <c r="AV929" i="16"/>
  <c r="AV930" i="16"/>
  <c r="AV931" i="16"/>
  <c r="AV932" i="16"/>
  <c r="AV933" i="16"/>
  <c r="AV934" i="16"/>
  <c r="AV935" i="16"/>
  <c r="AV936" i="16"/>
  <c r="AV937" i="16"/>
  <c r="AV938" i="16"/>
  <c r="AV939" i="16"/>
  <c r="AV940" i="16"/>
  <c r="AV941" i="16"/>
  <c r="AV942" i="16"/>
  <c r="AV943" i="16"/>
  <c r="AV944" i="16"/>
  <c r="AV945" i="16"/>
  <c r="AV946" i="16"/>
  <c r="AV947" i="16"/>
  <c r="AV948" i="16"/>
  <c r="AV949" i="16"/>
  <c r="AV950" i="16"/>
  <c r="AV951" i="16"/>
  <c r="AV952" i="16"/>
  <c r="AV953" i="16"/>
  <c r="AV954" i="16"/>
  <c r="AV955" i="16"/>
  <c r="AV956" i="16"/>
  <c r="AV957" i="16"/>
  <c r="AV958" i="16"/>
  <c r="AV959" i="16"/>
  <c r="AV960" i="16"/>
  <c r="AV961" i="16"/>
  <c r="AV962" i="16"/>
  <c r="AV963" i="16"/>
  <c r="AV964" i="16"/>
  <c r="AV965" i="16"/>
  <c r="AV966" i="16"/>
  <c r="AV967" i="16"/>
  <c r="AV968" i="16"/>
  <c r="AV969" i="16"/>
  <c r="AV970" i="16"/>
  <c r="AV971" i="16"/>
  <c r="AV972" i="16"/>
  <c r="AV973" i="16"/>
  <c r="AV974" i="16"/>
  <c r="AV975" i="16"/>
  <c r="AV976" i="16"/>
  <c r="AV977" i="16"/>
  <c r="AV978" i="16"/>
  <c r="AV979" i="16"/>
  <c r="AV980" i="16"/>
  <c r="AV981" i="16"/>
  <c r="AV982" i="16"/>
  <c r="AV983" i="16"/>
  <c r="AV984" i="16"/>
  <c r="AV985" i="16"/>
  <c r="AV986" i="16"/>
  <c r="AV987" i="16"/>
  <c r="AV988" i="16"/>
  <c r="AV989" i="16"/>
  <c r="AV990" i="16"/>
  <c r="AV991" i="16"/>
  <c r="AV992" i="16"/>
  <c r="AV993" i="16"/>
  <c r="AV994" i="16"/>
  <c r="AV995" i="16"/>
  <c r="AV996" i="16"/>
  <c r="AV997" i="16"/>
  <c r="AV998" i="16"/>
  <c r="AV999" i="16"/>
  <c r="AV1000" i="16"/>
  <c r="AV1001" i="16"/>
  <c r="AV1002" i="16"/>
  <c r="AV1003" i="16"/>
  <c r="AV1004" i="16"/>
  <c r="AV1005" i="16"/>
  <c r="AV1006" i="16"/>
  <c r="AV1007" i="16"/>
  <c r="AV1008" i="16"/>
  <c r="AV1009" i="16"/>
  <c r="AV1010" i="16"/>
  <c r="AV1011" i="16"/>
  <c r="AV1012" i="16"/>
  <c r="AV1013" i="16"/>
  <c r="AV1014" i="16"/>
  <c r="AV1015" i="16"/>
  <c r="AV1016" i="16"/>
  <c r="AV1017" i="16"/>
  <c r="AV1018" i="16"/>
  <c r="AV1019" i="16"/>
  <c r="AV1020" i="16"/>
  <c r="AV1021" i="16"/>
  <c r="AV1022" i="16"/>
  <c r="AV1023" i="16"/>
  <c r="AV1024" i="16"/>
  <c r="AV1025" i="16"/>
  <c r="AV1026" i="16"/>
  <c r="AV1027" i="16"/>
  <c r="AV1028" i="16"/>
  <c r="AV1029" i="16"/>
  <c r="AV1030" i="16"/>
  <c r="AV1031" i="16"/>
  <c r="AV1032" i="16"/>
  <c r="AV1033" i="16"/>
  <c r="AV1034" i="16"/>
  <c r="AV1035" i="16"/>
  <c r="AV1036" i="16"/>
  <c r="AV1037" i="16"/>
  <c r="AV1038" i="16"/>
  <c r="AV1039" i="16"/>
  <c r="AV1040" i="16"/>
  <c r="AV1041" i="16"/>
  <c r="AV1042" i="16"/>
  <c r="AV1043" i="16"/>
  <c r="AV1044" i="16"/>
  <c r="AV1045" i="16"/>
  <c r="AV1046" i="16"/>
  <c r="AV1047" i="16"/>
  <c r="AV1048" i="16"/>
  <c r="AV1049" i="16"/>
  <c r="AV1050" i="16"/>
  <c r="AV1051" i="16"/>
  <c r="AV1052" i="16"/>
  <c r="AV1053" i="16"/>
  <c r="AV1054" i="16"/>
  <c r="AV1055" i="16"/>
  <c r="AV1056" i="16"/>
  <c r="AV1057" i="16"/>
  <c r="AV1058" i="16"/>
  <c r="AV1059" i="16"/>
  <c r="AV1060" i="16"/>
  <c r="AV1061" i="16"/>
  <c r="AV1062" i="16"/>
  <c r="AV1063" i="16"/>
  <c r="AV1064" i="16"/>
  <c r="AV1065" i="16"/>
  <c r="AV1066" i="16"/>
  <c r="AV1067" i="16"/>
  <c r="AV1068" i="16"/>
  <c r="AV1069" i="16"/>
  <c r="AV1070" i="16"/>
  <c r="AV1071" i="16"/>
  <c r="AV1072" i="16"/>
  <c r="AV1073" i="16"/>
  <c r="AV1074" i="16"/>
  <c r="AV1075" i="16"/>
  <c r="AV1076" i="16"/>
  <c r="AV1077" i="16"/>
  <c r="AV1078" i="16"/>
  <c r="AV1079" i="16"/>
  <c r="AV1080" i="16"/>
  <c r="AV1081" i="16"/>
  <c r="AV1082" i="16"/>
  <c r="AV1083" i="16"/>
  <c r="AV1084" i="16"/>
  <c r="AV1085" i="16"/>
  <c r="AV1086" i="16"/>
  <c r="AV1087" i="16"/>
  <c r="AV1088" i="16"/>
  <c r="AV1089" i="16"/>
  <c r="AV1090" i="16"/>
  <c r="AV1091" i="16"/>
  <c r="AV1092" i="16"/>
  <c r="AV1093" i="16"/>
  <c r="AV1094" i="16"/>
  <c r="AV1095" i="16"/>
  <c r="AV1096" i="16"/>
  <c r="AV1097" i="16"/>
  <c r="AV1098" i="16"/>
  <c r="AV1099" i="16"/>
  <c r="AV1100" i="16"/>
  <c r="AV1101" i="16"/>
  <c r="AV1102" i="16"/>
  <c r="AV1103" i="16"/>
  <c r="AV1104" i="16"/>
  <c r="AV1105" i="16"/>
  <c r="AV1106" i="16"/>
  <c r="AV1107" i="16"/>
  <c r="AV1108" i="16"/>
  <c r="AV1109" i="16"/>
  <c r="AV1110" i="16"/>
  <c r="AV1111" i="16"/>
  <c r="AV1112" i="16"/>
  <c r="AV1113" i="16"/>
  <c r="AV1114" i="16"/>
  <c r="AV1115" i="16"/>
  <c r="AV1116" i="16"/>
  <c r="AV1117" i="16"/>
  <c r="AV1118" i="16"/>
  <c r="AV1119" i="16"/>
  <c r="AV1120" i="16"/>
  <c r="AV1121" i="16"/>
  <c r="AV1122" i="16"/>
  <c r="AV1123" i="16"/>
  <c r="AV1124" i="16"/>
  <c r="AV1125" i="16"/>
  <c r="AV1126" i="16"/>
  <c r="AV1127" i="16"/>
  <c r="AV1128" i="16"/>
  <c r="AV1129" i="16"/>
  <c r="AV1130" i="16"/>
  <c r="AV1131" i="16"/>
  <c r="AV1132" i="16"/>
  <c r="AV1133" i="16"/>
  <c r="AV1134" i="16"/>
  <c r="AV1135" i="16"/>
  <c r="AV1136" i="16"/>
  <c r="AV1137" i="16"/>
  <c r="AV1138" i="16"/>
  <c r="AV1139" i="16"/>
  <c r="AV1140" i="16"/>
  <c r="AV1141" i="16"/>
  <c r="AV1142" i="16"/>
  <c r="AV1143" i="16"/>
  <c r="AV1144" i="16"/>
  <c r="AV1145" i="16"/>
  <c r="AV1146" i="16"/>
  <c r="AV1147" i="16"/>
  <c r="AV1148" i="16"/>
  <c r="AV1149" i="16"/>
  <c r="AV1150" i="16"/>
  <c r="AV1151" i="16"/>
  <c r="AV1152" i="16"/>
  <c r="AV1153" i="16"/>
  <c r="AV1154" i="16"/>
  <c r="AV1155" i="16"/>
  <c r="AV1156" i="16"/>
  <c r="AV1157" i="16"/>
  <c r="AV1158" i="16"/>
  <c r="AV1159" i="16"/>
  <c r="AV1160" i="16"/>
  <c r="AV1161" i="16"/>
  <c r="AV1162" i="16"/>
  <c r="AV1163" i="16"/>
  <c r="AV1164" i="16"/>
  <c r="AV1165" i="16"/>
  <c r="AV1166" i="16"/>
  <c r="AV1167" i="16"/>
  <c r="AV1168" i="16"/>
  <c r="AV1169" i="16"/>
  <c r="AV1170" i="16"/>
  <c r="AV1171" i="16"/>
  <c r="AV1172" i="16"/>
  <c r="AV1173" i="16"/>
  <c r="AV1174" i="16"/>
  <c r="AV1175" i="16"/>
  <c r="AV1176" i="16"/>
  <c r="AV1177" i="16"/>
  <c r="AV1178" i="16"/>
  <c r="AV1179" i="16"/>
  <c r="AV1180" i="16"/>
  <c r="AV1181" i="16"/>
  <c r="AV1182" i="16"/>
  <c r="AV1183" i="16"/>
  <c r="AV1184" i="16"/>
  <c r="AV1185" i="16"/>
  <c r="AV1186" i="16"/>
  <c r="AV1187" i="16"/>
  <c r="AV1188" i="16"/>
  <c r="AV1189" i="16"/>
  <c r="AV1190" i="16"/>
  <c r="AV1191" i="16"/>
  <c r="AV1192" i="16"/>
  <c r="AV1193" i="16"/>
  <c r="AV1194" i="16"/>
  <c r="AV1195" i="16"/>
  <c r="AV1196" i="16"/>
  <c r="AV1197" i="16"/>
  <c r="AV1198" i="16"/>
  <c r="AV1199" i="16"/>
  <c r="AV1200" i="16"/>
  <c r="AV1201" i="16"/>
  <c r="AV1202" i="16"/>
  <c r="AV1203" i="16"/>
  <c r="AV1204" i="16"/>
  <c r="AV1205" i="16"/>
  <c r="AV1206" i="16"/>
  <c r="AV1207" i="16"/>
  <c r="AV1208" i="16"/>
  <c r="AV1209" i="16"/>
  <c r="AV1210" i="16"/>
  <c r="AV1211" i="16"/>
  <c r="AV1212" i="16"/>
  <c r="AV1213" i="16"/>
  <c r="AV1214" i="16"/>
  <c r="AV1215" i="16"/>
  <c r="AV1216" i="16"/>
  <c r="AV1217" i="16"/>
  <c r="AV1218" i="16"/>
  <c r="AV1219" i="16"/>
  <c r="AV1220" i="16"/>
  <c r="AV1221" i="16"/>
  <c r="AV1222" i="16"/>
  <c r="AV1223" i="16"/>
  <c r="AV1224" i="16"/>
  <c r="AV1225" i="16"/>
  <c r="AV1226" i="16"/>
  <c r="AV1227" i="16"/>
  <c r="AV1228" i="16"/>
  <c r="AV1229" i="16"/>
  <c r="AV1230" i="16"/>
  <c r="AV1231" i="16"/>
  <c r="AV1232" i="16"/>
  <c r="AV1233" i="16"/>
  <c r="AV1234" i="16"/>
  <c r="AV1235" i="16"/>
  <c r="AV1236" i="16"/>
  <c r="AV1237" i="16"/>
  <c r="AV1238" i="16"/>
  <c r="AV1239" i="16"/>
  <c r="AV1240" i="16"/>
  <c r="AV1241" i="16"/>
  <c r="AV1242" i="16"/>
  <c r="AV1243" i="16"/>
  <c r="AV1244" i="16"/>
  <c r="AV1245" i="16"/>
  <c r="AV1246" i="16"/>
  <c r="AV1247" i="16"/>
  <c r="AV1248" i="16"/>
  <c r="AV1249" i="16"/>
  <c r="AV1250" i="16"/>
  <c r="AV1251" i="16"/>
  <c r="AV1252" i="16"/>
  <c r="AV1253" i="16"/>
  <c r="AV1254" i="16"/>
  <c r="AV1255" i="16"/>
  <c r="AV1256" i="16"/>
  <c r="AV1257" i="16"/>
  <c r="AV1258" i="16"/>
  <c r="AV1259" i="16"/>
  <c r="AV1260" i="16"/>
  <c r="AV1261" i="16"/>
  <c r="AV1262" i="16"/>
  <c r="AV1263" i="16"/>
  <c r="AV1264" i="16"/>
  <c r="AV1265" i="16"/>
  <c r="AV1266" i="16"/>
  <c r="AV1267" i="16"/>
  <c r="AV1268" i="16"/>
  <c r="AV1269" i="16"/>
  <c r="AV1270" i="16"/>
  <c r="AV1271" i="16"/>
  <c r="AV1272" i="16"/>
  <c r="AV1273" i="16"/>
  <c r="AV1274" i="16"/>
  <c r="AV1275" i="16"/>
  <c r="AV1276" i="16"/>
  <c r="AV1277" i="16"/>
  <c r="AV1278" i="16"/>
  <c r="AV1279" i="16"/>
  <c r="AV1280" i="16"/>
  <c r="AV1281" i="16"/>
  <c r="AV1282" i="16"/>
  <c r="AV1283" i="16"/>
  <c r="AV1284" i="16"/>
  <c r="AV1285" i="16"/>
  <c r="AV1286" i="16"/>
  <c r="AV1287" i="16"/>
  <c r="AV1288" i="16"/>
  <c r="AV1289" i="16"/>
  <c r="AV1290" i="16"/>
  <c r="AV1291" i="16"/>
  <c r="AV1292" i="16"/>
  <c r="AV1293" i="16"/>
  <c r="AV1294" i="16"/>
  <c r="AV1295" i="16"/>
  <c r="AV1296" i="16"/>
  <c r="AV1297" i="16"/>
  <c r="AV1298" i="16"/>
  <c r="AV1299" i="16"/>
  <c r="AV1300" i="16"/>
  <c r="AV1301" i="16"/>
  <c r="AV1302" i="16"/>
  <c r="AV1303" i="16"/>
  <c r="AV1304" i="16"/>
  <c r="AV1305" i="16"/>
  <c r="AV1306" i="16"/>
  <c r="AV1307" i="16"/>
  <c r="AV1308" i="16"/>
  <c r="AV1309" i="16"/>
  <c r="AV1310" i="16"/>
  <c r="AV1311" i="16"/>
  <c r="AV1312" i="16"/>
  <c r="AV1313" i="16"/>
  <c r="AV1314" i="16"/>
  <c r="AV1315" i="16"/>
  <c r="AV1316" i="16"/>
  <c r="AV1317" i="16"/>
  <c r="AV1318" i="16"/>
  <c r="AV1319" i="16"/>
  <c r="AV1320" i="16"/>
  <c r="AV1321" i="16"/>
  <c r="AV1322" i="16"/>
  <c r="AV1323" i="16"/>
  <c r="AV1324" i="16"/>
  <c r="AV1325" i="16"/>
  <c r="AV1326" i="16"/>
  <c r="AV1327" i="16"/>
  <c r="AV1328" i="16"/>
  <c r="AV1329" i="16"/>
  <c r="AV1330" i="16"/>
  <c r="AV1331" i="16"/>
  <c r="AV1332" i="16"/>
  <c r="AV1333" i="16"/>
  <c r="AV1334" i="16"/>
  <c r="AV1335" i="16"/>
  <c r="AV1336" i="16"/>
  <c r="AV1337" i="16"/>
  <c r="AV1338" i="16"/>
  <c r="AV1339" i="16"/>
  <c r="AV1340" i="16"/>
  <c r="AV1341" i="16"/>
  <c r="AV1342" i="16"/>
  <c r="AV1343" i="16"/>
  <c r="AV1344" i="16"/>
  <c r="AV1345" i="16"/>
  <c r="AV1346" i="16"/>
  <c r="AV1347" i="16"/>
  <c r="AV1348" i="16"/>
  <c r="AV1349" i="16"/>
  <c r="AV1350" i="16"/>
  <c r="AV1351" i="16"/>
  <c r="AV1352" i="16"/>
  <c r="AV1353" i="16"/>
  <c r="AV1354" i="16"/>
  <c r="AV1355" i="16"/>
  <c r="AV1356" i="16"/>
  <c r="AV1357" i="16"/>
  <c r="AV1358" i="16"/>
  <c r="AV1359" i="16"/>
  <c r="AV1360" i="16"/>
  <c r="AV1361" i="16"/>
  <c r="AV1362" i="16"/>
  <c r="AV1363" i="16"/>
  <c r="AV1364" i="16"/>
  <c r="AV1365" i="16"/>
  <c r="AV1366" i="16"/>
  <c r="AV1367" i="16"/>
  <c r="AV1368" i="16"/>
  <c r="AV1369" i="16"/>
  <c r="AV1370" i="16"/>
  <c r="AV1371" i="16"/>
  <c r="AV1372" i="16"/>
  <c r="AV1373" i="16"/>
  <c r="AV1374" i="16"/>
  <c r="AV1375" i="16"/>
  <c r="AV1376" i="16"/>
  <c r="AV1377" i="16"/>
  <c r="AV1378" i="16"/>
  <c r="AV1379" i="16"/>
  <c r="AV1380" i="16"/>
  <c r="AV1381" i="16"/>
  <c r="AV1382" i="16"/>
  <c r="AV1383" i="16"/>
  <c r="AV1384" i="16"/>
  <c r="AV1385" i="16"/>
  <c r="AV1386" i="16"/>
  <c r="AV1387" i="16"/>
  <c r="AV1388" i="16"/>
  <c r="AV1389" i="16"/>
  <c r="AV1390" i="16"/>
  <c r="AV1391" i="16"/>
  <c r="AV1392" i="16"/>
  <c r="AV1393" i="16"/>
  <c r="AV1394" i="16"/>
  <c r="AV1395" i="16"/>
  <c r="AV1396" i="16"/>
  <c r="AV1397" i="16"/>
  <c r="AV1398" i="16"/>
  <c r="AV1399" i="16"/>
  <c r="AV1400" i="16"/>
  <c r="AV1401" i="16"/>
  <c r="AV1402" i="16"/>
  <c r="AV1403" i="16"/>
  <c r="AV1404" i="16"/>
  <c r="AV1405" i="16"/>
  <c r="AV1406" i="16"/>
  <c r="AV1407" i="16"/>
  <c r="AV1408" i="16"/>
  <c r="AV1409" i="16"/>
  <c r="AV1410" i="16"/>
  <c r="AV1411" i="16"/>
  <c r="AV1412" i="16"/>
  <c r="AV1413" i="16"/>
  <c r="AV1414" i="16"/>
  <c r="AV1415" i="16"/>
  <c r="AV1416" i="16"/>
  <c r="AV1417" i="16"/>
  <c r="AV1418" i="16"/>
  <c r="AV1419" i="16"/>
  <c r="AV1420" i="16"/>
  <c r="AV1421" i="16"/>
  <c r="AV1422" i="16"/>
  <c r="AV1423" i="16"/>
  <c r="AV1424" i="16"/>
  <c r="AV1425" i="16"/>
  <c r="AV1426" i="16"/>
  <c r="AV1427" i="16"/>
  <c r="AV1428" i="16"/>
  <c r="AV1429" i="16"/>
  <c r="AV1430" i="16"/>
  <c r="AV1431" i="16"/>
  <c r="AV1432" i="16"/>
  <c r="AV1433" i="16"/>
  <c r="AV1434" i="16"/>
  <c r="AV1435" i="16"/>
  <c r="AV1436" i="16"/>
  <c r="AV1437" i="16"/>
  <c r="AV1438" i="16"/>
  <c r="AV1439" i="16"/>
  <c r="AV1440" i="16"/>
  <c r="AV1441" i="16"/>
  <c r="AV1442" i="16"/>
  <c r="AV1443" i="16"/>
  <c r="AV1444" i="16"/>
  <c r="AV1445" i="16"/>
  <c r="AV1446" i="16"/>
  <c r="AV1447" i="16"/>
  <c r="AV1448" i="16"/>
  <c r="AV1449" i="16"/>
  <c r="AV1450" i="16"/>
  <c r="AV1451" i="16"/>
  <c r="AV1452" i="16"/>
  <c r="AV1453" i="16"/>
  <c r="AV1454" i="16"/>
  <c r="AV1455" i="16"/>
  <c r="AV1456" i="16"/>
  <c r="AV1457" i="16"/>
  <c r="AV1458" i="16"/>
  <c r="AV1459" i="16"/>
  <c r="AV1460" i="16"/>
  <c r="AV1461" i="16"/>
  <c r="AV1462" i="16"/>
  <c r="AV1463" i="16"/>
  <c r="AV1464" i="16"/>
  <c r="AV1465" i="16"/>
  <c r="AV1466" i="16"/>
  <c r="AV1467" i="16"/>
  <c r="AV1468" i="16"/>
  <c r="AV1469" i="16"/>
  <c r="AV1470" i="16"/>
  <c r="AV1471" i="16"/>
  <c r="AV1472" i="16"/>
  <c r="AV1473" i="16"/>
  <c r="AV1474" i="16"/>
  <c r="AV1475" i="16"/>
  <c r="AV1476" i="16"/>
  <c r="AV1477" i="16"/>
  <c r="AV1478" i="16"/>
  <c r="AV1479" i="16"/>
  <c r="AV1480" i="16"/>
  <c r="AV1481" i="16"/>
  <c r="AV1482" i="16"/>
  <c r="AV1483" i="16"/>
  <c r="AV1484" i="16"/>
  <c r="AV1485" i="16"/>
  <c r="AV1486" i="16"/>
  <c r="AV1487" i="16"/>
  <c r="AV1488" i="16"/>
  <c r="AV1489" i="16"/>
  <c r="AV1490" i="16"/>
  <c r="AV1491" i="16"/>
  <c r="AV1492" i="16"/>
  <c r="AV1493" i="16"/>
  <c r="AV1494" i="16"/>
  <c r="AV1495" i="16"/>
  <c r="AV1496" i="16"/>
  <c r="AV1497" i="16"/>
  <c r="AV1498" i="16"/>
  <c r="AV1499" i="16"/>
  <c r="AV1500" i="16"/>
  <c r="AV1501" i="16"/>
  <c r="AV1502" i="16"/>
  <c r="AV1503" i="16"/>
  <c r="AV1504" i="16"/>
  <c r="AV1505" i="16"/>
  <c r="AV1506" i="16"/>
  <c r="AV1507" i="16"/>
  <c r="AV1508" i="16"/>
  <c r="AV1509" i="16"/>
  <c r="AV1510" i="16"/>
  <c r="AV1511" i="16"/>
  <c r="AV1512" i="16"/>
  <c r="AV1513" i="16"/>
  <c r="AV1514" i="16"/>
  <c r="AV1515" i="16"/>
  <c r="AV1516" i="16"/>
  <c r="AV1517" i="16"/>
  <c r="AV1518" i="16"/>
  <c r="AV1519" i="16"/>
  <c r="AV1520" i="16"/>
  <c r="AV1521" i="16"/>
  <c r="AV1522" i="16"/>
  <c r="AV1523" i="16"/>
  <c r="AV1524" i="16"/>
  <c r="AV1525" i="16"/>
  <c r="AV1526" i="16"/>
  <c r="AV1527" i="16"/>
  <c r="AV1528" i="16"/>
  <c r="AV1529" i="16"/>
  <c r="AV1530" i="16"/>
  <c r="AV1531" i="16"/>
  <c r="AV1532" i="16"/>
  <c r="AV1533" i="16"/>
  <c r="AV1534" i="16"/>
  <c r="AV1535" i="16"/>
  <c r="AV1536" i="16"/>
  <c r="AV1537" i="16"/>
  <c r="AV1538" i="16"/>
  <c r="AV1539" i="16"/>
  <c r="AV1540" i="16"/>
  <c r="AV1541" i="16"/>
  <c r="AV1542" i="16"/>
  <c r="AV1543" i="16"/>
  <c r="AV1544" i="16"/>
  <c r="AV1545" i="16"/>
  <c r="AV1546" i="16"/>
  <c r="AV1547" i="16"/>
  <c r="AV1548" i="16"/>
  <c r="AV1549" i="16"/>
  <c r="AV1550" i="16"/>
  <c r="AV1551" i="16"/>
  <c r="AV1552" i="16"/>
  <c r="AV1553" i="16"/>
  <c r="AV1554" i="16"/>
  <c r="AV1555" i="16"/>
  <c r="AV1556" i="16"/>
  <c r="AV1557" i="16"/>
  <c r="AV1558" i="16"/>
  <c r="AV1559" i="16"/>
  <c r="AV1560" i="16"/>
  <c r="AV1561" i="16"/>
  <c r="AV1562" i="16"/>
  <c r="AV1563" i="16"/>
  <c r="AV1564" i="16"/>
  <c r="AV1565" i="16"/>
  <c r="AV1566" i="16"/>
  <c r="AV1567" i="16"/>
  <c r="AV1568" i="16"/>
  <c r="AV1569" i="16"/>
  <c r="AV1570" i="16"/>
  <c r="AV1571" i="16"/>
  <c r="AV1572" i="16"/>
  <c r="AV1573" i="16"/>
  <c r="AV1574" i="16"/>
  <c r="AV1575" i="16"/>
  <c r="AV1576" i="16"/>
  <c r="AV1577" i="16"/>
  <c r="AV1578" i="16"/>
  <c r="AV1579" i="16"/>
  <c r="AV1580" i="16"/>
  <c r="AV1581" i="16"/>
  <c r="AV1582" i="16"/>
  <c r="AV1583" i="16"/>
  <c r="AV1584" i="16"/>
  <c r="AV1585" i="16"/>
  <c r="AV1586" i="16"/>
  <c r="AV1587" i="16"/>
  <c r="AV1588" i="16"/>
  <c r="AV1589" i="16"/>
  <c r="AV1590" i="16"/>
  <c r="AV1591" i="16"/>
  <c r="AV1592" i="16"/>
  <c r="AV1593" i="16"/>
  <c r="AV1594" i="16"/>
  <c r="AV1595" i="16"/>
  <c r="AV1596" i="16"/>
  <c r="AV1597" i="16"/>
  <c r="AV1598" i="16"/>
  <c r="AV1599" i="16"/>
  <c r="AV1600" i="16"/>
  <c r="AV1601" i="16"/>
  <c r="AV1602" i="16"/>
  <c r="AV1603" i="16"/>
  <c r="AV1604" i="16"/>
  <c r="AV1605" i="16"/>
  <c r="AV1606" i="16"/>
  <c r="AV1607" i="16"/>
  <c r="AV1608" i="16"/>
  <c r="AV1609" i="16"/>
  <c r="AV1610" i="16"/>
  <c r="AV1611" i="16"/>
  <c r="AV1612" i="16"/>
  <c r="AV1613" i="16"/>
  <c r="AV1614" i="16"/>
  <c r="AV1615" i="16"/>
  <c r="AV1616" i="16"/>
  <c r="AV1617" i="16"/>
  <c r="AV1618" i="16"/>
  <c r="AV1619" i="16"/>
  <c r="AV1620" i="16"/>
  <c r="AV1621" i="16"/>
  <c r="AV1622" i="16"/>
  <c r="AV1623" i="16"/>
  <c r="AV1624" i="16"/>
  <c r="AV1625" i="16"/>
  <c r="AV1626" i="16"/>
  <c r="AV1627" i="16"/>
  <c r="AV1628" i="16"/>
  <c r="AV1629" i="16"/>
  <c r="AV1630" i="16"/>
  <c r="AV1631" i="16"/>
  <c r="AV1632" i="16"/>
  <c r="AV1633" i="16"/>
  <c r="AV1634" i="16"/>
  <c r="AV1635" i="16"/>
  <c r="AV1636" i="16"/>
  <c r="AV1637" i="16"/>
  <c r="AV1638" i="16"/>
  <c r="AV1639" i="16"/>
  <c r="AV1640" i="16"/>
  <c r="AV1641" i="16"/>
  <c r="AV1642" i="16"/>
  <c r="AV1643" i="16"/>
  <c r="AV1644" i="16"/>
  <c r="AV1645" i="16"/>
  <c r="AV1646" i="16"/>
  <c r="AV1647" i="16"/>
  <c r="AV1648" i="16"/>
  <c r="AV1649" i="16"/>
  <c r="AV1650" i="16"/>
  <c r="AV1651" i="16"/>
  <c r="AV1652" i="16"/>
  <c r="AV1653" i="16"/>
  <c r="AV1654" i="16"/>
  <c r="AV1655" i="16"/>
  <c r="AV1656" i="16"/>
  <c r="AV1657" i="16"/>
  <c r="AV1658" i="16"/>
  <c r="AV1659" i="16"/>
  <c r="AV1660" i="16"/>
  <c r="AV1661" i="16"/>
  <c r="AV1662" i="16"/>
  <c r="AV1663" i="16"/>
  <c r="AV1664" i="16"/>
  <c r="AV1665" i="16"/>
  <c r="AV1666" i="16"/>
  <c r="AV1667" i="16"/>
  <c r="AV1668" i="16"/>
  <c r="AV1669" i="16"/>
  <c r="AV1670" i="16"/>
  <c r="AV1671" i="16"/>
  <c r="AV1672" i="16"/>
  <c r="AV1673" i="16"/>
  <c r="AV1674" i="16"/>
  <c r="AV1675" i="16"/>
  <c r="AV1676" i="16"/>
  <c r="AV1677" i="16"/>
  <c r="AV1678" i="16"/>
  <c r="AV1679" i="16"/>
  <c r="AV1680" i="16"/>
  <c r="AV1681" i="16"/>
  <c r="AV1682" i="16"/>
  <c r="AV1683" i="16"/>
  <c r="AV1684" i="16"/>
  <c r="AV1685" i="16"/>
  <c r="AV1686" i="16"/>
  <c r="AV1687" i="16"/>
  <c r="AV1688" i="16"/>
  <c r="AV1689" i="16"/>
  <c r="AV1690" i="16"/>
  <c r="AV1691" i="16"/>
  <c r="AV1692" i="16"/>
  <c r="AV1693" i="16"/>
  <c r="AV1694" i="16"/>
  <c r="AV1695" i="16"/>
  <c r="AV1696" i="16"/>
  <c r="AV1697" i="16"/>
  <c r="AV1698" i="16"/>
  <c r="AV1699" i="16"/>
  <c r="AV1700" i="16"/>
  <c r="AV1701" i="16"/>
  <c r="AV1702" i="16"/>
  <c r="AV1703" i="16"/>
  <c r="AV1704" i="16"/>
  <c r="AV1705" i="16"/>
  <c r="AV1706" i="16"/>
  <c r="AV1707" i="16"/>
  <c r="AV1708" i="16"/>
  <c r="AV1709" i="16"/>
  <c r="AV1710" i="16"/>
  <c r="AV1711" i="16"/>
  <c r="AV1712" i="16"/>
  <c r="AV1713" i="16"/>
  <c r="AV1714" i="16"/>
  <c r="AV1715" i="16"/>
  <c r="AV1716" i="16"/>
  <c r="AV1717" i="16"/>
  <c r="AV1718" i="16"/>
  <c r="AV1719" i="16"/>
  <c r="AV1720" i="16"/>
  <c r="AV1721" i="16"/>
  <c r="AV1722" i="16"/>
  <c r="AV1723" i="16"/>
  <c r="AV1724" i="16"/>
  <c r="AV1725" i="16"/>
  <c r="AV1726" i="16"/>
  <c r="AV1727" i="16"/>
  <c r="AV1728" i="16"/>
  <c r="AV1729" i="16"/>
  <c r="AV1730" i="16"/>
  <c r="AV1731" i="16"/>
  <c r="AV1732" i="16"/>
  <c r="AV1733" i="16"/>
  <c r="AV1734" i="16"/>
  <c r="AV1735" i="16"/>
  <c r="AV1736" i="16"/>
  <c r="AV1737" i="16"/>
  <c r="AV1738" i="16"/>
  <c r="AV1739" i="16"/>
  <c r="AV1740" i="16"/>
  <c r="AV1741" i="16"/>
  <c r="AV1742" i="16"/>
  <c r="AV1743" i="16"/>
  <c r="AV1744" i="16"/>
  <c r="AV1745" i="16"/>
  <c r="AV1746" i="16"/>
  <c r="AV1747" i="16"/>
  <c r="AV1748" i="16"/>
  <c r="AV1749" i="16"/>
  <c r="AV1750" i="16"/>
  <c r="AV1751" i="16"/>
  <c r="AV1752" i="16"/>
  <c r="AV1753" i="16"/>
  <c r="AV1754" i="16"/>
  <c r="AV1755" i="16"/>
  <c r="AV1756" i="16"/>
  <c r="AV1757" i="16"/>
  <c r="AV1758" i="16"/>
  <c r="AV1759" i="16"/>
  <c r="AV1760" i="16"/>
  <c r="AV1761" i="16"/>
  <c r="AV1762" i="16"/>
  <c r="AV1763" i="16"/>
  <c r="AV1764" i="16"/>
  <c r="AV1765" i="16"/>
  <c r="AV1766" i="16"/>
  <c r="AV1767" i="16"/>
  <c r="AV1768" i="16"/>
  <c r="AV1769" i="16"/>
  <c r="AV1770" i="16"/>
  <c r="AV1771" i="16"/>
  <c r="AV1772" i="16"/>
  <c r="AV1773" i="16"/>
  <c r="AV1774" i="16"/>
  <c r="AV1775" i="16"/>
  <c r="AV1776" i="16"/>
  <c r="AV1777" i="16"/>
  <c r="AV1778" i="16"/>
  <c r="AV1779" i="16"/>
  <c r="AV1780" i="16"/>
  <c r="AV1781" i="16"/>
  <c r="AV1782" i="16"/>
  <c r="AV1783" i="16"/>
  <c r="AV1784" i="16"/>
  <c r="AV1785" i="16"/>
  <c r="AV1786" i="16"/>
  <c r="AV1787" i="16"/>
  <c r="AV1788" i="16"/>
  <c r="AV1789" i="16"/>
  <c r="AV1790" i="16"/>
  <c r="AV1791" i="16"/>
  <c r="AV1792" i="16"/>
  <c r="AV1793" i="16"/>
  <c r="AV1794" i="16"/>
  <c r="AV1795" i="16"/>
  <c r="AV1796" i="16"/>
  <c r="AV1797" i="16"/>
  <c r="AV1798" i="16"/>
  <c r="AV1799" i="16"/>
  <c r="AV1800" i="16"/>
  <c r="AV1801" i="16"/>
  <c r="AV1802" i="16"/>
  <c r="AV1803" i="16"/>
  <c r="AV1804" i="16"/>
  <c r="AV1805" i="16"/>
  <c r="AV1806" i="16"/>
  <c r="AV1807" i="16"/>
  <c r="AV1808" i="16"/>
  <c r="AV1809" i="16"/>
  <c r="AV1810" i="16"/>
  <c r="AV1811" i="16"/>
  <c r="AV1812" i="16"/>
  <c r="AV1813" i="16"/>
  <c r="AV1814" i="16"/>
  <c r="AV1815" i="16"/>
  <c r="AV1816" i="16"/>
  <c r="AV1817" i="16"/>
  <c r="AV1818" i="16"/>
  <c r="AV1819" i="16"/>
  <c r="AV1820" i="16"/>
  <c r="AV1821" i="16"/>
  <c r="AV1822" i="16"/>
  <c r="AV1823" i="16"/>
  <c r="AV1824" i="16"/>
  <c r="AV1825" i="16"/>
  <c r="AV1826" i="16"/>
  <c r="AV1827" i="16"/>
  <c r="AV1828" i="16"/>
  <c r="AV1829" i="16"/>
  <c r="AV1830" i="16"/>
  <c r="AV1831" i="16"/>
  <c r="AV1832" i="16"/>
  <c r="AV1833" i="16"/>
  <c r="AV1834" i="16"/>
  <c r="AV1835" i="16"/>
  <c r="AV1836" i="16"/>
  <c r="AV1837" i="16"/>
  <c r="AV1838" i="16"/>
  <c r="AV1839" i="16"/>
  <c r="AV1840" i="16"/>
  <c r="AV1841" i="16"/>
  <c r="AV1842" i="16"/>
  <c r="AV1843" i="16"/>
  <c r="AV1844" i="16"/>
  <c r="AV1845" i="16"/>
  <c r="AV1846" i="16"/>
  <c r="AV1847" i="16"/>
  <c r="AV1848" i="16"/>
  <c r="AV1849" i="16"/>
  <c r="AV1850" i="16"/>
  <c r="AV1851" i="16"/>
  <c r="AV1852" i="16"/>
  <c r="AV1853" i="16"/>
  <c r="AV1854" i="16"/>
  <c r="AV1855" i="16"/>
  <c r="AV1856" i="16"/>
  <c r="AV1857" i="16"/>
  <c r="AV1858" i="16"/>
  <c r="AV1859" i="16"/>
  <c r="AV1860" i="16"/>
  <c r="AV1861" i="16"/>
  <c r="AV1862" i="16"/>
  <c r="AV1863" i="16"/>
  <c r="AV1864" i="16"/>
  <c r="AV1865" i="16"/>
  <c r="AV1866" i="16"/>
  <c r="AV1867" i="16"/>
  <c r="AV1868" i="16"/>
  <c r="AV1869" i="16"/>
  <c r="AV1870" i="16"/>
  <c r="AV1871" i="16"/>
  <c r="AV1872" i="16"/>
  <c r="AV1873" i="16"/>
  <c r="AV1874" i="16"/>
  <c r="AV1875" i="16"/>
  <c r="AV1876" i="16"/>
  <c r="AV1877" i="16"/>
  <c r="AV1878" i="16"/>
  <c r="AV1879" i="16"/>
  <c r="AV1880" i="16"/>
  <c r="AV1881" i="16"/>
  <c r="AV1882" i="16"/>
  <c r="AV1883" i="16"/>
  <c r="AV1884" i="16"/>
  <c r="AV1885" i="16"/>
  <c r="AV1886" i="16"/>
  <c r="AV1887" i="16"/>
  <c r="AV1888" i="16"/>
  <c r="AV1889" i="16"/>
  <c r="AV1890" i="16"/>
  <c r="AV1891" i="16"/>
  <c r="AV1892" i="16"/>
  <c r="AV1893" i="16"/>
  <c r="AV1894" i="16"/>
  <c r="AV1895" i="16"/>
  <c r="AV1896" i="16"/>
  <c r="AV1897" i="16"/>
  <c r="AV1898" i="16"/>
  <c r="AV1899" i="16"/>
  <c r="AV1900" i="16"/>
  <c r="AV1901" i="16"/>
  <c r="AV1902" i="16"/>
  <c r="AV1903" i="16"/>
  <c r="AV1904" i="16"/>
  <c r="AV1905" i="16"/>
  <c r="AV1906" i="16"/>
  <c r="AV1907" i="16"/>
  <c r="AV1908" i="16"/>
  <c r="AV1909" i="16"/>
  <c r="AV1910" i="16"/>
  <c r="AV1911" i="16"/>
  <c r="AV1912" i="16"/>
  <c r="AV1913" i="16"/>
  <c r="AV1914" i="16"/>
  <c r="AV1915" i="16"/>
  <c r="AV1916" i="16"/>
  <c r="AV1917" i="16"/>
  <c r="AV1918" i="16"/>
  <c r="AV1919" i="16"/>
  <c r="AV1920" i="16"/>
  <c r="AV1921" i="16"/>
  <c r="AV1922" i="16"/>
  <c r="AV1923" i="16"/>
  <c r="AV1924" i="16"/>
  <c r="AV1925" i="16"/>
  <c r="AV1926" i="16"/>
  <c r="AV1927" i="16"/>
  <c r="AV1928" i="16"/>
  <c r="AV1929" i="16"/>
  <c r="AV1930" i="16"/>
  <c r="AV1931" i="16"/>
  <c r="AV1932" i="16"/>
  <c r="AV1933" i="16"/>
  <c r="AV1934" i="16"/>
  <c r="AV1935" i="16"/>
  <c r="AV1936" i="16"/>
  <c r="AV1937" i="16"/>
  <c r="AV1938" i="16"/>
  <c r="AV1939" i="16"/>
  <c r="AV1940" i="16"/>
  <c r="AV1941" i="16"/>
  <c r="AV1942" i="16"/>
  <c r="AV1943" i="16"/>
  <c r="AV1944" i="16"/>
  <c r="AV1945" i="16"/>
  <c r="AV1946" i="16"/>
  <c r="AV1947" i="16"/>
  <c r="AV1948" i="16"/>
  <c r="AV1949" i="16"/>
  <c r="AV1950" i="16"/>
  <c r="AV1951" i="16"/>
  <c r="AV1952" i="16"/>
  <c r="AV1953" i="16"/>
  <c r="AV1954" i="16"/>
  <c r="AV1955" i="16"/>
  <c r="AV1956" i="16"/>
  <c r="AV1957" i="16"/>
  <c r="AV1958" i="16"/>
  <c r="AV1959" i="16"/>
  <c r="AV1960" i="16"/>
  <c r="AV1961" i="16"/>
  <c r="AV1962" i="16"/>
  <c r="AV1963" i="16"/>
  <c r="AV1964" i="16"/>
  <c r="AV1965" i="16"/>
  <c r="AV1966" i="16"/>
  <c r="AV1967" i="16"/>
  <c r="AV1968" i="16"/>
  <c r="AV1969" i="16"/>
  <c r="AV1970" i="16"/>
  <c r="AV1971" i="16"/>
  <c r="AV1972" i="16"/>
  <c r="AV1973" i="16"/>
  <c r="AV1974" i="16"/>
  <c r="AV1975" i="16"/>
  <c r="AV1976" i="16"/>
  <c r="AV1977" i="16"/>
  <c r="AV1978" i="16"/>
  <c r="AV1979" i="16"/>
  <c r="AV1980" i="16"/>
  <c r="AV1981" i="16"/>
  <c r="AV1982" i="16"/>
  <c r="AV1983" i="16"/>
  <c r="AV1984" i="16"/>
  <c r="AV1985" i="16"/>
  <c r="AV1986" i="16"/>
  <c r="AV1987" i="16"/>
  <c r="AV1988" i="16"/>
  <c r="AV1989" i="16"/>
  <c r="AV1990" i="16"/>
  <c r="AV1991" i="16"/>
  <c r="AV1992" i="16"/>
  <c r="AV1993" i="16"/>
  <c r="AV1994" i="16"/>
  <c r="AV1995" i="16"/>
  <c r="AV1996" i="16"/>
  <c r="AV1997" i="16"/>
  <c r="AV1998" i="16"/>
  <c r="AV1999" i="16"/>
  <c r="AV2000" i="16"/>
  <c r="AV2001" i="16"/>
  <c r="AV2002" i="16"/>
  <c r="AV2003" i="16"/>
  <c r="AV2004" i="16"/>
  <c r="AV2005" i="16"/>
  <c r="AV2006" i="16"/>
  <c r="AV2007" i="16"/>
  <c r="AV2008" i="16"/>
  <c r="AV2009" i="16"/>
  <c r="AV2010" i="16"/>
  <c r="AV2011" i="16"/>
  <c r="AV2012" i="16"/>
  <c r="AV2013" i="16"/>
  <c r="AV2014" i="16"/>
  <c r="AV2015" i="16"/>
  <c r="AV2016" i="16"/>
  <c r="AV2017" i="16"/>
  <c r="AV2018" i="16"/>
  <c r="AV2019" i="16"/>
  <c r="AV2020" i="16"/>
  <c r="AV2021" i="16"/>
  <c r="AV2022" i="16"/>
  <c r="AV2023" i="16"/>
  <c r="AV2024" i="16"/>
  <c r="AV2025" i="16"/>
  <c r="AV2026" i="16"/>
  <c r="AV2027" i="16"/>
  <c r="AV2028" i="16"/>
  <c r="AV2029" i="16"/>
  <c r="AV2030" i="16"/>
  <c r="AV2031" i="16"/>
  <c r="AV2032" i="16"/>
  <c r="AV2033" i="16"/>
  <c r="AV2034" i="16"/>
  <c r="AV2035" i="16"/>
  <c r="AV2036" i="16"/>
  <c r="AV2037" i="16"/>
  <c r="AV2038" i="16"/>
  <c r="AV2039" i="16"/>
  <c r="AV2040" i="16"/>
  <c r="AV2041" i="16"/>
  <c r="AV2042" i="16"/>
  <c r="AV2043" i="16"/>
  <c r="AV2044" i="16"/>
  <c r="AV2045" i="16"/>
  <c r="AV2046" i="16"/>
  <c r="AV2047" i="16"/>
  <c r="AV2048" i="16"/>
  <c r="AV2049" i="16"/>
  <c r="AV2050" i="16"/>
  <c r="AV2051" i="16"/>
  <c r="AV2052" i="16"/>
  <c r="AV2053" i="16"/>
  <c r="AV2054" i="16"/>
  <c r="AV2055" i="16"/>
  <c r="AV2056" i="16"/>
  <c r="AV2057" i="16"/>
  <c r="AV2058" i="16"/>
  <c r="AV2059" i="16"/>
  <c r="AV2060" i="16"/>
  <c r="AV2061" i="16"/>
  <c r="AV2062" i="16"/>
  <c r="AV2063" i="16"/>
  <c r="AV2064" i="16"/>
  <c r="AV2065" i="16"/>
  <c r="AV2066" i="16"/>
  <c r="AV2067" i="16"/>
  <c r="AV2068" i="16"/>
  <c r="AV2069" i="16"/>
  <c r="AV2070" i="16"/>
  <c r="AV2071" i="16"/>
  <c r="AV2072" i="16"/>
  <c r="AV2073" i="16"/>
  <c r="AV2074" i="16"/>
  <c r="AV2075" i="16"/>
  <c r="AV2076" i="16"/>
  <c r="AV2077" i="16"/>
  <c r="AV2078" i="16"/>
  <c r="AV2079" i="16"/>
  <c r="AV2080" i="16"/>
  <c r="AV2081" i="16"/>
  <c r="AV2082" i="16"/>
  <c r="AV2083" i="16"/>
  <c r="AV2084" i="16"/>
  <c r="AV2085" i="16"/>
  <c r="AV2086" i="16"/>
  <c r="AV2087" i="16"/>
  <c r="AV2088" i="16"/>
  <c r="AV2089" i="16"/>
  <c r="AV2090" i="16"/>
  <c r="AV2091" i="16"/>
  <c r="AV2092" i="16"/>
  <c r="AV2093" i="16"/>
  <c r="AV2094" i="16"/>
  <c r="AV2095" i="16"/>
  <c r="AV2096" i="16"/>
  <c r="AV2097" i="16"/>
  <c r="AV2098" i="16"/>
  <c r="AV2099" i="16"/>
  <c r="AV2100" i="16"/>
  <c r="AV2101" i="16"/>
  <c r="AV2102" i="16"/>
  <c r="AV2103" i="16"/>
  <c r="AV2104" i="16"/>
  <c r="AV2105" i="16"/>
  <c r="AV2106" i="16"/>
  <c r="AV2107" i="16"/>
  <c r="AV2108" i="16"/>
  <c r="AV2109" i="16"/>
  <c r="AV2110" i="16"/>
  <c r="AV2111" i="16"/>
  <c r="AV2112" i="16"/>
  <c r="AV2113" i="16"/>
  <c r="AV2114" i="16"/>
  <c r="AV2115" i="16"/>
  <c r="AV2116" i="16"/>
  <c r="AV2117" i="16"/>
  <c r="AV2118" i="16"/>
  <c r="AV2119" i="16"/>
  <c r="AV2120" i="16"/>
  <c r="AV2121" i="16"/>
  <c r="AV2122" i="16"/>
  <c r="AV2123" i="16"/>
  <c r="AV2124" i="16"/>
  <c r="AV2125" i="16"/>
  <c r="AV2126" i="16"/>
  <c r="AV2127" i="16"/>
  <c r="AV2128" i="16"/>
  <c r="AV2129" i="16"/>
  <c r="AV2130" i="16"/>
  <c r="AV2131" i="16"/>
  <c r="AV2132" i="16"/>
  <c r="AV2133" i="16"/>
  <c r="AV2134" i="16"/>
  <c r="AV2135" i="16"/>
  <c r="AV2136" i="16"/>
  <c r="AV2137" i="16"/>
  <c r="AV2138" i="16"/>
  <c r="AV2139" i="16"/>
  <c r="AV2140" i="16"/>
  <c r="AV2141" i="16"/>
  <c r="AV2142" i="16"/>
  <c r="AV2143" i="16"/>
  <c r="AV2144" i="16"/>
  <c r="AV2145" i="16"/>
  <c r="AV2146" i="16"/>
  <c r="AV2147" i="16"/>
  <c r="AV2148" i="16"/>
  <c r="AV2149" i="16"/>
  <c r="AV2150" i="16"/>
  <c r="AV2151" i="16"/>
  <c r="AV2152" i="16"/>
  <c r="AV2153" i="16"/>
  <c r="AV2154" i="16"/>
  <c r="AV2155" i="16"/>
  <c r="AV2156" i="16"/>
  <c r="AV2157" i="16"/>
  <c r="AV2158" i="16"/>
  <c r="AV2159" i="16"/>
  <c r="AV2160" i="16"/>
  <c r="AV2161" i="16"/>
  <c r="AV2162" i="16"/>
  <c r="AV2163" i="16"/>
  <c r="AV2164" i="16"/>
  <c r="AV2165" i="16"/>
  <c r="AV2166" i="16"/>
  <c r="AV2167" i="16"/>
  <c r="AV2168" i="16"/>
  <c r="AV2169" i="16"/>
  <c r="AV2170" i="16"/>
  <c r="AV2171" i="16"/>
  <c r="AV2172" i="16"/>
  <c r="AV2173" i="16"/>
  <c r="AV2174" i="16"/>
  <c r="AV2175" i="16"/>
  <c r="AV2176" i="16"/>
  <c r="AV2177" i="16"/>
  <c r="AV2178" i="16"/>
  <c r="AV2179" i="16"/>
  <c r="AV2180" i="16"/>
  <c r="AV2181" i="16"/>
  <c r="AV2182" i="16"/>
  <c r="AV2183" i="16"/>
  <c r="AV2184" i="16"/>
  <c r="AV2185" i="16"/>
  <c r="AV2186" i="16"/>
  <c r="AV2187" i="16"/>
  <c r="AV2188" i="16"/>
  <c r="AV2189" i="16"/>
  <c r="AV2190" i="16"/>
  <c r="AV2191" i="16"/>
  <c r="AV2192" i="16"/>
  <c r="AV2193" i="16"/>
  <c r="AV2194" i="16"/>
  <c r="AV2195" i="16"/>
  <c r="AV2196" i="16"/>
  <c r="AV2197" i="16"/>
  <c r="AV2198" i="16"/>
  <c r="AV2199" i="16"/>
  <c r="AV2200" i="16"/>
  <c r="AV2201" i="16"/>
  <c r="AV2202" i="16"/>
  <c r="AV2203" i="16"/>
  <c r="AV2204" i="16"/>
  <c r="AV2205" i="16"/>
  <c r="AV2206" i="16"/>
  <c r="AV2207" i="16"/>
  <c r="AV2208" i="16"/>
  <c r="AV2209" i="16"/>
  <c r="AV2210" i="16"/>
  <c r="AV2211" i="16"/>
  <c r="AV2212" i="16"/>
  <c r="AV2213" i="16"/>
  <c r="AV2214" i="16"/>
  <c r="AV2215" i="16"/>
  <c r="AV2216" i="16"/>
  <c r="AV2217" i="16"/>
  <c r="AV2218" i="16"/>
  <c r="AV2219" i="16"/>
  <c r="AV2220" i="16"/>
  <c r="AV2221" i="16"/>
  <c r="AV2222" i="16"/>
  <c r="AV2223" i="16"/>
  <c r="AV2224" i="16"/>
  <c r="AV2225" i="16"/>
  <c r="AV2226" i="16"/>
  <c r="AV2227" i="16"/>
  <c r="AS3" i="16"/>
  <c r="AS4" i="16"/>
  <c r="AS5" i="16"/>
  <c r="AS6" i="16"/>
  <c r="AS7" i="16"/>
  <c r="AS8" i="16"/>
  <c r="AS9" i="16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1" i="16"/>
  <c r="AS82" i="16"/>
  <c r="AS83" i="16"/>
  <c r="AS84" i="16"/>
  <c r="AS85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AS106" i="16"/>
  <c r="AS107" i="16"/>
  <c r="AS108" i="16"/>
  <c r="AS109" i="16"/>
  <c r="AS110" i="16"/>
  <c r="AS111" i="16"/>
  <c r="AS112" i="16"/>
  <c r="AS113" i="16"/>
  <c r="AS114" i="16"/>
  <c r="AS115" i="16"/>
  <c r="AS116" i="16"/>
  <c r="AS117" i="16"/>
  <c r="AS118" i="16"/>
  <c r="AS119" i="16"/>
  <c r="AS120" i="16"/>
  <c r="AS121" i="16"/>
  <c r="AS122" i="16"/>
  <c r="AS123" i="16"/>
  <c r="AS124" i="16"/>
  <c r="AS125" i="16"/>
  <c r="AS126" i="16"/>
  <c r="AS127" i="16"/>
  <c r="AS128" i="16"/>
  <c r="AS129" i="16"/>
  <c r="AS130" i="16"/>
  <c r="AS179" i="16"/>
  <c r="AS180" i="16"/>
  <c r="AS181" i="16"/>
  <c r="AS182" i="16"/>
  <c r="AS183" i="16"/>
  <c r="AS184" i="16"/>
  <c r="AS185" i="16"/>
  <c r="AS186" i="16"/>
  <c r="AS187" i="16"/>
  <c r="AS188" i="16"/>
  <c r="AS194" i="16"/>
  <c r="AS195" i="16"/>
  <c r="AS196" i="16"/>
  <c r="AS197" i="16"/>
  <c r="AS198" i="16"/>
  <c r="AS199" i="16"/>
  <c r="AS200" i="16"/>
  <c r="AS201" i="16"/>
  <c r="AS202" i="16"/>
  <c r="AS203" i="16"/>
  <c r="AS204" i="16"/>
  <c r="AS205" i="16"/>
  <c r="AS206" i="16"/>
  <c r="AS207" i="16"/>
  <c r="AS208" i="16"/>
  <c r="AS209" i="16"/>
  <c r="AS210" i="16"/>
  <c r="AS211" i="16"/>
  <c r="AS212" i="16"/>
  <c r="AS213" i="16"/>
  <c r="AS214" i="16"/>
  <c r="AS215" i="16"/>
  <c r="AS216" i="16"/>
  <c r="AS217" i="16"/>
  <c r="AS218" i="16"/>
  <c r="AS219" i="16"/>
  <c r="AS220" i="16"/>
  <c r="AS221" i="16"/>
  <c r="AS222" i="16"/>
  <c r="AS223" i="16"/>
  <c r="AS224" i="16"/>
  <c r="AS225" i="16"/>
  <c r="AS226" i="16"/>
  <c r="AS227" i="16"/>
  <c r="AS228" i="16"/>
  <c r="AS229" i="16"/>
  <c r="AS230" i="16"/>
  <c r="AS231" i="16"/>
  <c r="AS232" i="16"/>
  <c r="AS233" i="16"/>
  <c r="AS234" i="16"/>
  <c r="AS235" i="16"/>
  <c r="AS236" i="16"/>
  <c r="AS237" i="16"/>
  <c r="AS238" i="16"/>
  <c r="AS239" i="16"/>
  <c r="AS240" i="16"/>
  <c r="AS241" i="16"/>
  <c r="AS242" i="16"/>
  <c r="AS243" i="16"/>
  <c r="AS244" i="16"/>
  <c r="AS245" i="16"/>
  <c r="AS246" i="16"/>
  <c r="AS247" i="16"/>
  <c r="AS248" i="16"/>
  <c r="AS249" i="16"/>
  <c r="AS250" i="16"/>
  <c r="AS251" i="16"/>
  <c r="AS252" i="16"/>
  <c r="AS253" i="16"/>
  <c r="AS254" i="16"/>
  <c r="AS255" i="16"/>
  <c r="AS256" i="16"/>
  <c r="AS257" i="16"/>
  <c r="AS258" i="16"/>
  <c r="AS259" i="16"/>
  <c r="AS260" i="16"/>
  <c r="AS261" i="16"/>
  <c r="AS262" i="16"/>
  <c r="AS263" i="16"/>
  <c r="AS264" i="16"/>
  <c r="AS265" i="16"/>
  <c r="AS266" i="16"/>
  <c r="AS267" i="16"/>
  <c r="AS268" i="16"/>
  <c r="AS269" i="16"/>
  <c r="AS270" i="16"/>
  <c r="AS271" i="16"/>
  <c r="AS272" i="16"/>
  <c r="AS273" i="16"/>
  <c r="AS274" i="16"/>
  <c r="AS275" i="16"/>
  <c r="AS276" i="16"/>
  <c r="AS277" i="16"/>
  <c r="AS278" i="16"/>
  <c r="AS279" i="16"/>
  <c r="AS280" i="16"/>
  <c r="AS281" i="16"/>
  <c r="AS282" i="16"/>
  <c r="AS283" i="16"/>
  <c r="AS284" i="16"/>
  <c r="AS285" i="16"/>
  <c r="AS286" i="16"/>
  <c r="AS287" i="16"/>
  <c r="AS288" i="16"/>
  <c r="AS289" i="16"/>
  <c r="AS290" i="16"/>
  <c r="AS291" i="16"/>
  <c r="AS292" i="16"/>
  <c r="AS293" i="16"/>
  <c r="AS294" i="16"/>
  <c r="AS295" i="16"/>
  <c r="AS296" i="16"/>
  <c r="AS297" i="16"/>
  <c r="AS298" i="16"/>
  <c r="AS299" i="16"/>
  <c r="AS300" i="16"/>
  <c r="AS301" i="16"/>
  <c r="AS302" i="16"/>
  <c r="AS303" i="16"/>
  <c r="AS304" i="16"/>
  <c r="AS305" i="16"/>
  <c r="AS306" i="16"/>
  <c r="AS307" i="16"/>
  <c r="AS308" i="16"/>
  <c r="AS309" i="16"/>
  <c r="AS310" i="16"/>
  <c r="AS311" i="16"/>
  <c r="AS312" i="16"/>
  <c r="AS313" i="16"/>
  <c r="AS314" i="16"/>
  <c r="AS315" i="16"/>
  <c r="AS316" i="16"/>
  <c r="AS317" i="16"/>
  <c r="AS318" i="16"/>
  <c r="AS319" i="16"/>
  <c r="AS320" i="16"/>
  <c r="AS321" i="16"/>
  <c r="AS322" i="16"/>
  <c r="AS323" i="16"/>
  <c r="AS324" i="16"/>
  <c r="AS325" i="16"/>
  <c r="AS326" i="16"/>
  <c r="AS327" i="16"/>
  <c r="AS328" i="16"/>
  <c r="AS329" i="16"/>
  <c r="AS330" i="16"/>
  <c r="AS331" i="16"/>
  <c r="AS332" i="16"/>
  <c r="AS333" i="16"/>
  <c r="AS334" i="16"/>
  <c r="AS335" i="16"/>
  <c r="AS336" i="16"/>
  <c r="AS337" i="16"/>
  <c r="AS338" i="16"/>
  <c r="AS339" i="16"/>
  <c r="AS340" i="16"/>
  <c r="AS341" i="16"/>
  <c r="AS342" i="16"/>
  <c r="AS343" i="16"/>
  <c r="AS344" i="16"/>
  <c r="AS345" i="16"/>
  <c r="AS346" i="16"/>
  <c r="AS347" i="16"/>
  <c r="AS348" i="16"/>
  <c r="AS349" i="16"/>
  <c r="AS350" i="16"/>
  <c r="AS351" i="16"/>
  <c r="AS352" i="16"/>
  <c r="AS353" i="16"/>
  <c r="AS354" i="16"/>
  <c r="AS355" i="16"/>
  <c r="AS356" i="16"/>
  <c r="AS357" i="16"/>
  <c r="AS358" i="16"/>
  <c r="AS359" i="16"/>
  <c r="AS360" i="16"/>
  <c r="AS361" i="16"/>
  <c r="AS362" i="16"/>
  <c r="AS363" i="16"/>
  <c r="AS364" i="16"/>
  <c r="AS365" i="16"/>
  <c r="AS366" i="16"/>
  <c r="AS367" i="16"/>
  <c r="AS368" i="16"/>
  <c r="AS369" i="16"/>
  <c r="AS370" i="16"/>
  <c r="AS371" i="16"/>
  <c r="AS372" i="16"/>
  <c r="AS373" i="16"/>
  <c r="AS374" i="16"/>
  <c r="AS375" i="16"/>
  <c r="AS376" i="16"/>
  <c r="AS377" i="16"/>
  <c r="AS378" i="16"/>
  <c r="AS379" i="16"/>
  <c r="AS380" i="16"/>
  <c r="AS381" i="16"/>
  <c r="AS382" i="16"/>
  <c r="AS383" i="16"/>
  <c r="AS384" i="16"/>
  <c r="AS385" i="16"/>
  <c r="AS386" i="16"/>
  <c r="AS387" i="16"/>
  <c r="AS388" i="16"/>
  <c r="AS389" i="16"/>
  <c r="AS390" i="16"/>
  <c r="AS391" i="16"/>
  <c r="AS392" i="16"/>
  <c r="AS393" i="16"/>
  <c r="AS394" i="16"/>
  <c r="AS395" i="16"/>
  <c r="AS396" i="16"/>
  <c r="AS397" i="16"/>
  <c r="AS398" i="16"/>
  <c r="AS399" i="16"/>
  <c r="AS400" i="16"/>
  <c r="AS401" i="16"/>
  <c r="AS402" i="16"/>
  <c r="AS403" i="16"/>
  <c r="AS404" i="16"/>
  <c r="AS405" i="16"/>
  <c r="AS406" i="16"/>
  <c r="AS407" i="16"/>
  <c r="AS408" i="16"/>
  <c r="AS409" i="16"/>
  <c r="AS410" i="16"/>
  <c r="AS411" i="16"/>
  <c r="AS412" i="16"/>
  <c r="AS413" i="16"/>
  <c r="AS414" i="16"/>
  <c r="AS415" i="16"/>
  <c r="AS416" i="16"/>
  <c r="AS417" i="16"/>
  <c r="AS418" i="16"/>
  <c r="AS419" i="16"/>
  <c r="AS420" i="16"/>
  <c r="AS421" i="16"/>
  <c r="AS422" i="16"/>
  <c r="AS423" i="16"/>
  <c r="AS424" i="16"/>
  <c r="AS425" i="16"/>
  <c r="AS426" i="16"/>
  <c r="AS427" i="16"/>
  <c r="AS428" i="16"/>
  <c r="AS430" i="16"/>
  <c r="AS431" i="16"/>
  <c r="AS440" i="16"/>
  <c r="AS442" i="16"/>
  <c r="AS443" i="16"/>
  <c r="AS444" i="16"/>
  <c r="AS445" i="16"/>
  <c r="AS446" i="16"/>
  <c r="AS447" i="16"/>
  <c r="AS448" i="16"/>
  <c r="AS449" i="16"/>
  <c r="AS450" i="16"/>
  <c r="AS451" i="16"/>
  <c r="AS452" i="16"/>
  <c r="AS453" i="16"/>
  <c r="AS454" i="16"/>
  <c r="AS455" i="16"/>
  <c r="AS456" i="16"/>
  <c r="AS457" i="16"/>
  <c r="AS458" i="16"/>
  <c r="AS459" i="16"/>
  <c r="AS460" i="16"/>
  <c r="AS461" i="16"/>
  <c r="AS462" i="16"/>
  <c r="AS463" i="16"/>
  <c r="AS464" i="16"/>
  <c r="AS465" i="16"/>
  <c r="AS466" i="16"/>
  <c r="AS467" i="16"/>
  <c r="AS468" i="16"/>
  <c r="AS469" i="16"/>
  <c r="AS470" i="16"/>
  <c r="AS471" i="16"/>
  <c r="AS472" i="16"/>
  <c r="AS473" i="16"/>
  <c r="AS474" i="16"/>
  <c r="AS475" i="16"/>
  <c r="AS476" i="16"/>
  <c r="AS477" i="16"/>
  <c r="AS478" i="16"/>
  <c r="AS479" i="16"/>
  <c r="AS480" i="16"/>
  <c r="AS481" i="16"/>
  <c r="AS482" i="16"/>
  <c r="AS483" i="16"/>
  <c r="AS484" i="16"/>
  <c r="AS485" i="16"/>
  <c r="AS486" i="16"/>
  <c r="AS489" i="16"/>
  <c r="AS487" i="16"/>
  <c r="AS490" i="16"/>
  <c r="AS488" i="16"/>
  <c r="AS491" i="16"/>
  <c r="AS492" i="16"/>
  <c r="AS494" i="16"/>
  <c r="AS493" i="16"/>
  <c r="AS495" i="16"/>
  <c r="AS496" i="16"/>
  <c r="AS497" i="16"/>
  <c r="AS498" i="16"/>
  <c r="AS499" i="16"/>
  <c r="AS500" i="16"/>
  <c r="AS502" i="16"/>
  <c r="AS501" i="16"/>
  <c r="AS503" i="16"/>
  <c r="AS504" i="16"/>
  <c r="AS506" i="16"/>
  <c r="AS505" i="16"/>
  <c r="AS507" i="16"/>
  <c r="AS509" i="16"/>
  <c r="AS508" i="16"/>
  <c r="AS510" i="16"/>
  <c r="AS511" i="16"/>
  <c r="AS512" i="16"/>
  <c r="AS514" i="16"/>
  <c r="AS513" i="16"/>
  <c r="AS535" i="16"/>
  <c r="AS536" i="16"/>
  <c r="AS537" i="16"/>
  <c r="AS538" i="16"/>
  <c r="AS539" i="16"/>
  <c r="AS540" i="16"/>
  <c r="AS541" i="16"/>
  <c r="AS542" i="16"/>
  <c r="AS543" i="16"/>
  <c r="AS544" i="16"/>
  <c r="AS545" i="16"/>
  <c r="AS546" i="16"/>
  <c r="AS547" i="16"/>
  <c r="AS548" i="16"/>
  <c r="AS549" i="16"/>
  <c r="AS550" i="16"/>
  <c r="AS551" i="16"/>
  <c r="AS552" i="16"/>
  <c r="AS553" i="16"/>
  <c r="AS554" i="16"/>
  <c r="AS555" i="16"/>
  <c r="AS556" i="16"/>
  <c r="AS557" i="16"/>
  <c r="AS558" i="16"/>
  <c r="AS559" i="16"/>
  <c r="AS560" i="16"/>
  <c r="AS561" i="16"/>
  <c r="AS562" i="16"/>
  <c r="AS563" i="16"/>
  <c r="AS564" i="16"/>
  <c r="AS565" i="16"/>
  <c r="AS566" i="16"/>
  <c r="AS567" i="16"/>
  <c r="AS568" i="16"/>
  <c r="AS569" i="16"/>
  <c r="AS570" i="16"/>
  <c r="AS571" i="16"/>
  <c r="AS572" i="16"/>
  <c r="AS573" i="16"/>
  <c r="AS574" i="16"/>
  <c r="AS575" i="16"/>
  <c r="AS576" i="16"/>
  <c r="AS577" i="16"/>
  <c r="AS578" i="16"/>
  <c r="AS579" i="16"/>
  <c r="AS580" i="16"/>
  <c r="AS581" i="16"/>
  <c r="AS582" i="16"/>
  <c r="AS583" i="16"/>
  <c r="AS584" i="16"/>
  <c r="AS585" i="16"/>
  <c r="AS586" i="16"/>
  <c r="AS587" i="16"/>
  <c r="AS588" i="16"/>
  <c r="AS589" i="16"/>
  <c r="AS590" i="16"/>
  <c r="AS591" i="16"/>
  <c r="AS592" i="16"/>
  <c r="AS593" i="16"/>
  <c r="AS594" i="16"/>
  <c r="AS595" i="16"/>
  <c r="AS596" i="16"/>
  <c r="AS597" i="16"/>
  <c r="AS598" i="16"/>
  <c r="AS599" i="16"/>
  <c r="AS600" i="16"/>
  <c r="AS601" i="16"/>
  <c r="AS602" i="16"/>
  <c r="AS603" i="16"/>
  <c r="AS604" i="16"/>
  <c r="AS605" i="16"/>
  <c r="AS606" i="16"/>
  <c r="AS607" i="16"/>
  <c r="AS608" i="16"/>
  <c r="AS610" i="16"/>
  <c r="AS611" i="16"/>
  <c r="AS612" i="16"/>
  <c r="AS613" i="16"/>
  <c r="AS614" i="16"/>
  <c r="AS615" i="16"/>
  <c r="AS616" i="16"/>
  <c r="AS617" i="16"/>
  <c r="AS618" i="16"/>
  <c r="AS619" i="16"/>
  <c r="AS620" i="16"/>
  <c r="AS621" i="16"/>
  <c r="AS622" i="16"/>
  <c r="AS623" i="16"/>
  <c r="AS624" i="16"/>
  <c r="AS625" i="16"/>
  <c r="AS626" i="16"/>
  <c r="AS627" i="16"/>
  <c r="AS628" i="16"/>
  <c r="AS629" i="16"/>
  <c r="AS630" i="16"/>
  <c r="AS631" i="16"/>
  <c r="AS632" i="16"/>
  <c r="AS633" i="16"/>
  <c r="AS644" i="16"/>
  <c r="AS645" i="16"/>
  <c r="AS646" i="16"/>
  <c r="AS647" i="16"/>
  <c r="AS648" i="16"/>
  <c r="AS649" i="16"/>
  <c r="AS650" i="16"/>
  <c r="AS651" i="16"/>
  <c r="AS652" i="16"/>
  <c r="AS653" i="16"/>
  <c r="AS655" i="16"/>
  <c r="AS656" i="16"/>
  <c r="AS657" i="16"/>
  <c r="AS658" i="16"/>
  <c r="AS659" i="16"/>
  <c r="AS660" i="16"/>
  <c r="AS661" i="16"/>
  <c r="AS662" i="16"/>
  <c r="AS663" i="16"/>
  <c r="AS664" i="16"/>
  <c r="AS665" i="16"/>
  <c r="AS666" i="16"/>
  <c r="AS667" i="16"/>
  <c r="AS668" i="16"/>
  <c r="AS669" i="16"/>
  <c r="AS670" i="16"/>
  <c r="AS671" i="16"/>
  <c r="AS672" i="16"/>
  <c r="AS673" i="16"/>
  <c r="AS674" i="16"/>
  <c r="AS675" i="16"/>
  <c r="AS676" i="16"/>
  <c r="AS677" i="16"/>
  <c r="AS678" i="16"/>
  <c r="AS679" i="16"/>
  <c r="AS680" i="16"/>
  <c r="AS681" i="16"/>
  <c r="AS682" i="16"/>
  <c r="AS683" i="16"/>
  <c r="AS684" i="16"/>
  <c r="AS685" i="16"/>
  <c r="AS694" i="16"/>
  <c r="AS695" i="16"/>
  <c r="AS696" i="16"/>
  <c r="AS697" i="16"/>
  <c r="AS698" i="16"/>
  <c r="AS699" i="16"/>
  <c r="AS700" i="16"/>
  <c r="AS701" i="16"/>
  <c r="AS702" i="16"/>
  <c r="AS703" i="16"/>
  <c r="AS704" i="16"/>
  <c r="AS705" i="16"/>
  <c r="AS706" i="16"/>
  <c r="AS707" i="16"/>
  <c r="AS708" i="16"/>
  <c r="AS709" i="16"/>
  <c r="AS710" i="16"/>
  <c r="AS711" i="16"/>
  <c r="AS712" i="16"/>
  <c r="AS713" i="16"/>
  <c r="AS714" i="16"/>
  <c r="AS715" i="16"/>
  <c r="AS716" i="16"/>
  <c r="AS717" i="16"/>
  <c r="AS718" i="16"/>
  <c r="AS719" i="16"/>
  <c r="AS720" i="16"/>
  <c r="AS721" i="16"/>
  <c r="AS722" i="16"/>
  <c r="AS723" i="16"/>
  <c r="AS724" i="16"/>
  <c r="AS725" i="16"/>
  <c r="AS726" i="16"/>
  <c r="AS727" i="16"/>
  <c r="AS728" i="16"/>
  <c r="AS729" i="16"/>
  <c r="AS730" i="16"/>
  <c r="AS731" i="16"/>
  <c r="AS732" i="16"/>
  <c r="AS733" i="16"/>
  <c r="AS734" i="16"/>
  <c r="AS735" i="16"/>
  <c r="AS736" i="16"/>
  <c r="AS737" i="16"/>
  <c r="AS738" i="16"/>
  <c r="AS744" i="16"/>
  <c r="AS745" i="16"/>
  <c r="AS746" i="16"/>
  <c r="AS747" i="16"/>
  <c r="AS748" i="16"/>
  <c r="AS749" i="16"/>
  <c r="AS750" i="16"/>
  <c r="AS751" i="16"/>
  <c r="AS752" i="16"/>
  <c r="AS753" i="16"/>
  <c r="AS754" i="16"/>
  <c r="AS755" i="16"/>
  <c r="AS756" i="16"/>
  <c r="AS757" i="16"/>
  <c r="AS758" i="16"/>
  <c r="AS759" i="16"/>
  <c r="AS760" i="16"/>
  <c r="AS761" i="16"/>
  <c r="AS762" i="16"/>
  <c r="AS763" i="16"/>
  <c r="AS764" i="16"/>
  <c r="AS765" i="16"/>
  <c r="AS766" i="16"/>
  <c r="AS767" i="16"/>
  <c r="AS768" i="16"/>
  <c r="AS769" i="16"/>
  <c r="AS770" i="16"/>
  <c r="AS771" i="16"/>
  <c r="AS772" i="16"/>
  <c r="AS773" i="16"/>
  <c r="AS774" i="16"/>
  <c r="AS775" i="16"/>
  <c r="AS776" i="16"/>
  <c r="AS777" i="16"/>
  <c r="AS778" i="16"/>
  <c r="AS779" i="16"/>
  <c r="AS780" i="16"/>
  <c r="AS781" i="16"/>
  <c r="AS782" i="16"/>
  <c r="AS783" i="16"/>
  <c r="AS784" i="16"/>
  <c r="AS785" i="16"/>
  <c r="AS786" i="16"/>
  <c r="AS787" i="16"/>
  <c r="AS788" i="16"/>
  <c r="AS789" i="16"/>
  <c r="AS790" i="16"/>
  <c r="AS791" i="16"/>
  <c r="AS792" i="16"/>
  <c r="AS793" i="16"/>
  <c r="AS794" i="16"/>
  <c r="AS795" i="16"/>
  <c r="AS796" i="16"/>
  <c r="AS797" i="16"/>
  <c r="AS798" i="16"/>
  <c r="AS799" i="16"/>
  <c r="AS800" i="16"/>
  <c r="AS801" i="16"/>
  <c r="AS802" i="16"/>
  <c r="AS803" i="16"/>
  <c r="AS804" i="16"/>
  <c r="AS805" i="16"/>
  <c r="AS806" i="16"/>
  <c r="AS807" i="16"/>
  <c r="AS808" i="16"/>
  <c r="AS809" i="16"/>
  <c r="AS810" i="16"/>
  <c r="AS811" i="16"/>
  <c r="AS812" i="16"/>
  <c r="AS813" i="16"/>
  <c r="AS814" i="16"/>
  <c r="AS815" i="16"/>
  <c r="AS816" i="16"/>
  <c r="AS817" i="16"/>
  <c r="AS818" i="16"/>
  <c r="AS819" i="16"/>
  <c r="AS820" i="16"/>
  <c r="AS821" i="16"/>
  <c r="AS822" i="16"/>
  <c r="AS823" i="16"/>
  <c r="AS824" i="16"/>
  <c r="AS825" i="16"/>
  <c r="AS826" i="16"/>
  <c r="AS827" i="16"/>
  <c r="AS828" i="16"/>
  <c r="AS829" i="16"/>
  <c r="AS830" i="16"/>
  <c r="AS831" i="16"/>
  <c r="AS832" i="16"/>
  <c r="AS833" i="16"/>
  <c r="AS834" i="16"/>
  <c r="AS835" i="16"/>
  <c r="AS836" i="16"/>
  <c r="AS837" i="16"/>
  <c r="AS838" i="16"/>
  <c r="AS839" i="16"/>
  <c r="AS840" i="16"/>
  <c r="AS841" i="16"/>
  <c r="AS842" i="16"/>
  <c r="AS843" i="16"/>
  <c r="AS844" i="16"/>
  <c r="AS845" i="16"/>
  <c r="AS846" i="16"/>
  <c r="AS847" i="16"/>
  <c r="AS848" i="16"/>
  <c r="AS849" i="16"/>
  <c r="AS850" i="16"/>
  <c r="AS851" i="16"/>
  <c r="AS852" i="16"/>
  <c r="AS853" i="16"/>
  <c r="AS854" i="16"/>
  <c r="AS855" i="16"/>
  <c r="AS856" i="16"/>
  <c r="AS857" i="16"/>
  <c r="AS858" i="16"/>
  <c r="AS859" i="16"/>
  <c r="AS860" i="16"/>
  <c r="AS861" i="16"/>
  <c r="AS862" i="16"/>
  <c r="AS863" i="16"/>
  <c r="AS864" i="16"/>
  <c r="AS865" i="16"/>
  <c r="AS868" i="16"/>
  <c r="AS869" i="16"/>
  <c r="AS870" i="16"/>
  <c r="AS871" i="16"/>
  <c r="AS872" i="16"/>
  <c r="AS873" i="16"/>
  <c r="AS867" i="16"/>
  <c r="AS866" i="16"/>
  <c r="AS135" i="16"/>
  <c r="AS134" i="16"/>
  <c r="AS133" i="16"/>
  <c r="AS132" i="16"/>
  <c r="AS136" i="16"/>
  <c r="AS137" i="16"/>
  <c r="AS131" i="16"/>
  <c r="AS138" i="16"/>
  <c r="AS190" i="16"/>
  <c r="AS189" i="16"/>
  <c r="AS192" i="16"/>
  <c r="AS191" i="16"/>
  <c r="AS193" i="16"/>
  <c r="AS429" i="16"/>
  <c r="AS437" i="16"/>
  <c r="AS434" i="16"/>
  <c r="AS432" i="16"/>
  <c r="AS438" i="16"/>
  <c r="AS439" i="16"/>
  <c r="AS435" i="16"/>
  <c r="AS436" i="16"/>
  <c r="AS433" i="16"/>
  <c r="AS441" i="16"/>
  <c r="AS517" i="16"/>
  <c r="AS524" i="16"/>
  <c r="AS525" i="16"/>
  <c r="AS518" i="16"/>
  <c r="AS515" i="16"/>
  <c r="AS527" i="16"/>
  <c r="AS516" i="16"/>
  <c r="AS526" i="16"/>
  <c r="AS533" i="16"/>
  <c r="AS534" i="16"/>
  <c r="AS609" i="16"/>
  <c r="AS529" i="16"/>
  <c r="AS520" i="16"/>
  <c r="AS528" i="16"/>
  <c r="AS519" i="16"/>
  <c r="AS522" i="16"/>
  <c r="AS532" i="16"/>
  <c r="AS530" i="16"/>
  <c r="AS523" i="16"/>
  <c r="AS531" i="16"/>
  <c r="AS521" i="16"/>
  <c r="AS739" i="16"/>
  <c r="AS643" i="16"/>
  <c r="AS641" i="16"/>
  <c r="AS634" i="16"/>
  <c r="AS642" i="16"/>
  <c r="AS639" i="16"/>
  <c r="AS637" i="16"/>
  <c r="AS638" i="16"/>
  <c r="AS635" i="16"/>
  <c r="AS640" i="16"/>
  <c r="AS636" i="16"/>
  <c r="AS143" i="16"/>
  <c r="AS142" i="16"/>
  <c r="AS141" i="16"/>
  <c r="AS140" i="16"/>
  <c r="AS144" i="16"/>
  <c r="AS145" i="16"/>
  <c r="AS139" i="16"/>
  <c r="AS146" i="16"/>
  <c r="AS159" i="16"/>
  <c r="AS158" i="16"/>
  <c r="AS157" i="16"/>
  <c r="AS156" i="16"/>
  <c r="AS160" i="16"/>
  <c r="AS161" i="16"/>
  <c r="AS155" i="16"/>
  <c r="AS162" i="16"/>
  <c r="AS151" i="16"/>
  <c r="AS150" i="16"/>
  <c r="AS149" i="16"/>
  <c r="AS148" i="16"/>
  <c r="AS152" i="16"/>
  <c r="AS153" i="16"/>
  <c r="AS147" i="16"/>
  <c r="AS154" i="16"/>
  <c r="AS654" i="16"/>
  <c r="AS686" i="16"/>
  <c r="AS687" i="16"/>
  <c r="AS688" i="16"/>
  <c r="AS689" i="16"/>
  <c r="AS690" i="16"/>
  <c r="AS693" i="16"/>
  <c r="AS692" i="16"/>
  <c r="AS691" i="16"/>
  <c r="AS740" i="16"/>
  <c r="AS741" i="16"/>
  <c r="AS742" i="16"/>
  <c r="AS743" i="16"/>
  <c r="AS169" i="16"/>
  <c r="AS168" i="16"/>
  <c r="AS166" i="16"/>
  <c r="AS165" i="16"/>
  <c r="AS164" i="16"/>
  <c r="AS163" i="16"/>
  <c r="AS167" i="16"/>
  <c r="AS170" i="16"/>
  <c r="AS177" i="16"/>
  <c r="AS176" i="16"/>
  <c r="AS174" i="16"/>
  <c r="AS173" i="16"/>
  <c r="AS172" i="16"/>
  <c r="AS171" i="16"/>
  <c r="AS175" i="16"/>
  <c r="AS178" i="16"/>
  <c r="AS874" i="16"/>
  <c r="AS875" i="16"/>
  <c r="AS876" i="16"/>
  <c r="AS877" i="16"/>
  <c r="AS878" i="16"/>
  <c r="AS879" i="16"/>
  <c r="AS880" i="16"/>
  <c r="AS881" i="16"/>
  <c r="AS882" i="16"/>
  <c r="AS883" i="16"/>
  <c r="AS884" i="16"/>
  <c r="AS885" i="16"/>
  <c r="AS886" i="16"/>
  <c r="AS887" i="16"/>
  <c r="AS888" i="16"/>
  <c r="AS889" i="16"/>
  <c r="AS890" i="16"/>
  <c r="AS891" i="16"/>
  <c r="AS892" i="16"/>
  <c r="AS893" i="16"/>
  <c r="AS894" i="16"/>
  <c r="AS895" i="16"/>
  <c r="AS896" i="16"/>
  <c r="AS897" i="16"/>
  <c r="AS898" i="16"/>
  <c r="AS899" i="16"/>
  <c r="AS900" i="16"/>
  <c r="AS901" i="16"/>
  <c r="AS902" i="16"/>
  <c r="AS903" i="16"/>
  <c r="AS904" i="16"/>
  <c r="AS905" i="16"/>
  <c r="AS906" i="16"/>
  <c r="AS907" i="16"/>
  <c r="AS908" i="16"/>
  <c r="AS909" i="16"/>
  <c r="AS910" i="16"/>
  <c r="AS911" i="16"/>
  <c r="AS912" i="16"/>
  <c r="AS913" i="16"/>
  <c r="AS914" i="16"/>
  <c r="AS915" i="16"/>
  <c r="AS916" i="16"/>
  <c r="AS917" i="16"/>
  <c r="AS918" i="16"/>
  <c r="AS919" i="16"/>
  <c r="AS920" i="16"/>
  <c r="AS921" i="16"/>
  <c r="AS922" i="16"/>
  <c r="AS923" i="16"/>
  <c r="AS924" i="16"/>
  <c r="AS925" i="16"/>
  <c r="AS926" i="16"/>
  <c r="AS927" i="16"/>
  <c r="AS928" i="16"/>
  <c r="AS929" i="16"/>
  <c r="AS930" i="16"/>
  <c r="AS931" i="16"/>
  <c r="AS932" i="16"/>
  <c r="AS933" i="16"/>
  <c r="AS934" i="16"/>
  <c r="AS935" i="16"/>
  <c r="AS936" i="16"/>
  <c r="AS937" i="16"/>
  <c r="AS938" i="16"/>
  <c r="AS939" i="16"/>
  <c r="AS940" i="16"/>
  <c r="AS941" i="16"/>
  <c r="AS942" i="16"/>
  <c r="AS943" i="16"/>
  <c r="AS944" i="16"/>
  <c r="AS945" i="16"/>
  <c r="AS946" i="16"/>
  <c r="AS947" i="16"/>
  <c r="AS948" i="16"/>
  <c r="AS949" i="16"/>
  <c r="AS950" i="16"/>
  <c r="AS951" i="16"/>
  <c r="AS952" i="16"/>
  <c r="AS953" i="16"/>
  <c r="AS954" i="16"/>
  <c r="AS955" i="16"/>
  <c r="AS956" i="16"/>
  <c r="AS957" i="16"/>
  <c r="AS958" i="16"/>
  <c r="AS959" i="16"/>
  <c r="AS960" i="16"/>
  <c r="AS961" i="16"/>
  <c r="AS962" i="16"/>
  <c r="AS963" i="16"/>
  <c r="AS964" i="16"/>
  <c r="AS965" i="16"/>
  <c r="AS966" i="16"/>
  <c r="AS967" i="16"/>
  <c r="AS968" i="16"/>
  <c r="AS969" i="16"/>
  <c r="AS970" i="16"/>
  <c r="AS971" i="16"/>
  <c r="AS972" i="16"/>
  <c r="AS973" i="16"/>
  <c r="AS974" i="16"/>
  <c r="AS975" i="16"/>
  <c r="AS976" i="16"/>
  <c r="AS977" i="16"/>
  <c r="AS978" i="16"/>
  <c r="AS979" i="16"/>
  <c r="AS980" i="16"/>
  <c r="AS981" i="16"/>
  <c r="AS982" i="16"/>
  <c r="AS983" i="16"/>
  <c r="AS984" i="16"/>
  <c r="AS985" i="16"/>
  <c r="AS986" i="16"/>
  <c r="AS987" i="16"/>
  <c r="AS988" i="16"/>
  <c r="AS989" i="16"/>
  <c r="AS990" i="16"/>
  <c r="AS991" i="16"/>
  <c r="AS992" i="16"/>
  <c r="AS993" i="16"/>
  <c r="AS994" i="16"/>
  <c r="AS995" i="16"/>
  <c r="AS996" i="16"/>
  <c r="AS997" i="16"/>
  <c r="AS998" i="16"/>
  <c r="AS999" i="16"/>
  <c r="AS1000" i="16"/>
  <c r="AS1001" i="16"/>
  <c r="AS1002" i="16"/>
  <c r="AS1003" i="16"/>
  <c r="AS1004" i="16"/>
  <c r="AS1005" i="16"/>
  <c r="AS1006" i="16"/>
  <c r="AS1007" i="16"/>
  <c r="AS1008" i="16"/>
  <c r="AS1009" i="16"/>
  <c r="AS1010" i="16"/>
  <c r="AS1011" i="16"/>
  <c r="AS1012" i="16"/>
  <c r="AS1013" i="16"/>
  <c r="AS1014" i="16"/>
  <c r="AS1015" i="16"/>
  <c r="AS1016" i="16"/>
  <c r="AS1017" i="16"/>
  <c r="AS1018" i="16"/>
  <c r="AS1019" i="16"/>
  <c r="AS1020" i="16"/>
  <c r="AS1021" i="16"/>
  <c r="AS1022" i="16"/>
  <c r="AS1023" i="16"/>
  <c r="AS1024" i="16"/>
  <c r="AS1025" i="16"/>
  <c r="AS1026" i="16"/>
  <c r="AS1027" i="16"/>
  <c r="AS1028" i="16"/>
  <c r="AS1029" i="16"/>
  <c r="AS1030" i="16"/>
  <c r="AS1031" i="16"/>
  <c r="AS1032" i="16"/>
  <c r="AS1033" i="16"/>
  <c r="AS1034" i="16"/>
  <c r="AS1035" i="16"/>
  <c r="AS1036" i="16"/>
  <c r="AS1037" i="16"/>
  <c r="AS1038" i="16"/>
  <c r="AS1039" i="16"/>
  <c r="AS1040" i="16"/>
  <c r="AS1041" i="16"/>
  <c r="AS1042" i="16"/>
  <c r="AS1043" i="16"/>
  <c r="AS1044" i="16"/>
  <c r="AS1045" i="16"/>
  <c r="AS1046" i="16"/>
  <c r="AS1047" i="16"/>
  <c r="AS1048" i="16"/>
  <c r="AS1049" i="16"/>
  <c r="AS1050" i="16"/>
  <c r="AS1051" i="16"/>
  <c r="AS1052" i="16"/>
  <c r="AS1053" i="16"/>
  <c r="AS1054" i="16"/>
  <c r="AS1055" i="16"/>
  <c r="AS1056" i="16"/>
  <c r="AS1057" i="16"/>
  <c r="AS1058" i="16"/>
  <c r="AS1059" i="16"/>
  <c r="AS1060" i="16"/>
  <c r="AS1061" i="16"/>
  <c r="AS1062" i="16"/>
  <c r="AS1063" i="16"/>
  <c r="AS1064" i="16"/>
  <c r="AS1065" i="16"/>
  <c r="AS1066" i="16"/>
  <c r="AS1067" i="16"/>
  <c r="AS1068" i="16"/>
  <c r="AS1069" i="16"/>
  <c r="AS1070" i="16"/>
  <c r="AS1071" i="16"/>
  <c r="AS1072" i="16"/>
  <c r="AS1073" i="16"/>
  <c r="AS1074" i="16"/>
  <c r="AS1075" i="16"/>
  <c r="AS1076" i="16"/>
  <c r="AS1077" i="16"/>
  <c r="AS1078" i="16"/>
  <c r="AS1079" i="16"/>
  <c r="AS1080" i="16"/>
  <c r="AS1081" i="16"/>
  <c r="AS1082" i="16"/>
  <c r="AS1083" i="16"/>
  <c r="AS1084" i="16"/>
  <c r="AS1085" i="16"/>
  <c r="AS1086" i="16"/>
  <c r="AS1087" i="16"/>
  <c r="AS1088" i="16"/>
  <c r="AS1089" i="16"/>
  <c r="AS1090" i="16"/>
  <c r="AS1091" i="16"/>
  <c r="AS1092" i="16"/>
  <c r="AS1093" i="16"/>
  <c r="AS1094" i="16"/>
  <c r="AS1095" i="16"/>
  <c r="AS1096" i="16"/>
  <c r="AS1097" i="16"/>
  <c r="AS1098" i="16"/>
  <c r="AS1099" i="16"/>
  <c r="AS1100" i="16"/>
  <c r="AS1101" i="16"/>
  <c r="AS1102" i="16"/>
  <c r="AS1103" i="16"/>
  <c r="AS1104" i="16"/>
  <c r="AS1105" i="16"/>
  <c r="AS1106" i="16"/>
  <c r="AS1107" i="16"/>
  <c r="AS1108" i="16"/>
  <c r="AS1109" i="16"/>
  <c r="AS1110" i="16"/>
  <c r="AS1111" i="16"/>
  <c r="AS1112" i="16"/>
  <c r="AS1113" i="16"/>
  <c r="AS1114" i="16"/>
  <c r="AS1115" i="16"/>
  <c r="AS1116" i="16"/>
  <c r="AS1117" i="16"/>
  <c r="AS1118" i="16"/>
  <c r="AS1119" i="16"/>
  <c r="AS1120" i="16"/>
  <c r="AS1121" i="16"/>
  <c r="AS1122" i="16"/>
  <c r="AS1123" i="16"/>
  <c r="AS1124" i="16"/>
  <c r="AS1125" i="16"/>
  <c r="AS1126" i="16"/>
  <c r="AS1127" i="16"/>
  <c r="AS1128" i="16"/>
  <c r="AS1129" i="16"/>
  <c r="AS1130" i="16"/>
  <c r="AS1131" i="16"/>
  <c r="AS1132" i="16"/>
  <c r="AS1133" i="16"/>
  <c r="AS1134" i="16"/>
  <c r="AS1135" i="16"/>
  <c r="AS1136" i="16"/>
  <c r="AS1137" i="16"/>
  <c r="AS1138" i="16"/>
  <c r="AS1139" i="16"/>
  <c r="AS1140" i="16"/>
  <c r="AS1141" i="16"/>
  <c r="AS1142" i="16"/>
  <c r="AS1143" i="16"/>
  <c r="AS1144" i="16"/>
  <c r="AS1145" i="16"/>
  <c r="AS1146" i="16"/>
  <c r="AS1147" i="16"/>
  <c r="AS1148" i="16"/>
  <c r="AS1149" i="16"/>
  <c r="AS1150" i="16"/>
  <c r="AS1151" i="16"/>
  <c r="AS1152" i="16"/>
  <c r="AS1153" i="16"/>
  <c r="AS1154" i="16"/>
  <c r="AS1155" i="16"/>
  <c r="AS1156" i="16"/>
  <c r="AS1157" i="16"/>
  <c r="AS1158" i="16"/>
  <c r="AS1159" i="16"/>
  <c r="AS1160" i="16"/>
  <c r="AS1161" i="16"/>
  <c r="AS1162" i="16"/>
  <c r="AS1163" i="16"/>
  <c r="AS1164" i="16"/>
  <c r="AS1165" i="16"/>
  <c r="AS1166" i="16"/>
  <c r="AS1167" i="16"/>
  <c r="AS1168" i="16"/>
  <c r="AS1169" i="16"/>
  <c r="AS1170" i="16"/>
  <c r="AS1171" i="16"/>
  <c r="AS1172" i="16"/>
  <c r="AS1173" i="16"/>
  <c r="AS1174" i="16"/>
  <c r="AS1175" i="16"/>
  <c r="AS1176" i="16"/>
  <c r="AS1177" i="16"/>
  <c r="AS1178" i="16"/>
  <c r="AS1179" i="16"/>
  <c r="AS1180" i="16"/>
  <c r="AS1181" i="16"/>
  <c r="AS1182" i="16"/>
  <c r="AS1183" i="16"/>
  <c r="AS1184" i="16"/>
  <c r="AS1185" i="16"/>
  <c r="AS1186" i="16"/>
  <c r="AS1187" i="16"/>
  <c r="AS1188" i="16"/>
  <c r="AS1189" i="16"/>
  <c r="AS1190" i="16"/>
  <c r="AS1191" i="16"/>
  <c r="AS1192" i="16"/>
  <c r="AS1193" i="16"/>
  <c r="AS1194" i="16"/>
  <c r="AS1195" i="16"/>
  <c r="AS1196" i="16"/>
  <c r="AS1197" i="16"/>
  <c r="AS1198" i="16"/>
  <c r="AS1199" i="16"/>
  <c r="AS1200" i="16"/>
  <c r="AS1201" i="16"/>
  <c r="AS1202" i="16"/>
  <c r="AS1203" i="16"/>
  <c r="AS1204" i="16"/>
  <c r="AS1205" i="16"/>
  <c r="AS1206" i="16"/>
  <c r="AS1207" i="16"/>
  <c r="AS1208" i="16"/>
  <c r="AS1209" i="16"/>
  <c r="AS1210" i="16"/>
  <c r="AS1211" i="16"/>
  <c r="AS1212" i="16"/>
  <c r="AS1213" i="16"/>
  <c r="AS1214" i="16"/>
  <c r="AS1215" i="16"/>
  <c r="AS1216" i="16"/>
  <c r="AS1217" i="16"/>
  <c r="AS1218" i="16"/>
  <c r="AS1219" i="16"/>
  <c r="AS1220" i="16"/>
  <c r="AS1221" i="16"/>
  <c r="AS1222" i="16"/>
  <c r="AS1223" i="16"/>
  <c r="AS1224" i="16"/>
  <c r="AS1225" i="16"/>
  <c r="AS1226" i="16"/>
  <c r="AS1227" i="16"/>
  <c r="AS1228" i="16"/>
  <c r="AS1229" i="16"/>
  <c r="AS1230" i="16"/>
  <c r="AS1231" i="16"/>
  <c r="AS1232" i="16"/>
  <c r="AS1233" i="16"/>
  <c r="AS1234" i="16"/>
  <c r="AS1235" i="16"/>
  <c r="AS1236" i="16"/>
  <c r="AS1237" i="16"/>
  <c r="AS1238" i="16"/>
  <c r="AS1239" i="16"/>
  <c r="AS1240" i="16"/>
  <c r="AS1241" i="16"/>
  <c r="AS1242" i="16"/>
  <c r="AS1243" i="16"/>
  <c r="AS1244" i="16"/>
  <c r="AS1245" i="16"/>
  <c r="AS1246" i="16"/>
  <c r="AS1247" i="16"/>
  <c r="AS1248" i="16"/>
  <c r="AS1249" i="16"/>
  <c r="AS1250" i="16"/>
  <c r="AS1251" i="16"/>
  <c r="AS1252" i="16"/>
  <c r="AS1253" i="16"/>
  <c r="AS1254" i="16"/>
  <c r="AS1255" i="16"/>
  <c r="AS1256" i="16"/>
  <c r="AS1257" i="16"/>
  <c r="AS1258" i="16"/>
  <c r="AS1259" i="16"/>
  <c r="AS1260" i="16"/>
  <c r="AS1261" i="16"/>
  <c r="AS1262" i="16"/>
  <c r="AS1263" i="16"/>
  <c r="AS1264" i="16"/>
  <c r="AS1265" i="16"/>
  <c r="AS1266" i="16"/>
  <c r="AS1267" i="16"/>
  <c r="AS1268" i="16"/>
  <c r="AS1269" i="16"/>
  <c r="AS1270" i="16"/>
  <c r="AS1271" i="16"/>
  <c r="AS1272" i="16"/>
  <c r="AS1273" i="16"/>
  <c r="AS1274" i="16"/>
  <c r="AS1275" i="16"/>
  <c r="AS1276" i="16"/>
  <c r="AS1277" i="16"/>
  <c r="AS1278" i="16"/>
  <c r="AS1279" i="16"/>
  <c r="AS1280" i="16"/>
  <c r="AS1281" i="16"/>
  <c r="AS1282" i="16"/>
  <c r="AS1283" i="16"/>
  <c r="AS1284" i="16"/>
  <c r="AS1285" i="16"/>
  <c r="AS1286" i="16"/>
  <c r="AS1287" i="16"/>
  <c r="AS1288" i="16"/>
  <c r="AS1289" i="16"/>
  <c r="AS1290" i="16"/>
  <c r="AS1291" i="16"/>
  <c r="AS1292" i="16"/>
  <c r="AS1293" i="16"/>
  <c r="AS1294" i="16"/>
  <c r="AS1295" i="16"/>
  <c r="AS1296" i="16"/>
  <c r="AS1297" i="16"/>
  <c r="AS1298" i="16"/>
  <c r="AS1299" i="16"/>
  <c r="AS1300" i="16"/>
  <c r="AS1301" i="16"/>
  <c r="AS1302" i="16"/>
  <c r="AS1303" i="16"/>
  <c r="AS1304" i="16"/>
  <c r="AS1305" i="16"/>
  <c r="AS1306" i="16"/>
  <c r="AS1307" i="16"/>
  <c r="AS1308" i="16"/>
  <c r="AS1309" i="16"/>
  <c r="AS1310" i="16"/>
  <c r="AS1311" i="16"/>
  <c r="AS1312" i="16"/>
  <c r="AS1313" i="16"/>
  <c r="AS1314" i="16"/>
  <c r="AS1315" i="16"/>
  <c r="AS1316" i="16"/>
  <c r="AS1317" i="16"/>
  <c r="AS1318" i="16"/>
  <c r="AS1319" i="16"/>
  <c r="AS1320" i="16"/>
  <c r="AS1321" i="16"/>
  <c r="AS1322" i="16"/>
  <c r="AS1323" i="16"/>
  <c r="AS1324" i="16"/>
  <c r="AS1325" i="16"/>
  <c r="AS1326" i="16"/>
  <c r="AS1327" i="16"/>
  <c r="AS1328" i="16"/>
  <c r="AS1329" i="16"/>
  <c r="AS1330" i="16"/>
  <c r="AS1331" i="16"/>
  <c r="AS1332" i="16"/>
  <c r="AS1333" i="16"/>
  <c r="AS1334" i="16"/>
  <c r="AS1335" i="16"/>
  <c r="AS1336" i="16"/>
  <c r="AS1337" i="16"/>
  <c r="AS1338" i="16"/>
  <c r="AS1339" i="16"/>
  <c r="AS1340" i="16"/>
  <c r="AS1341" i="16"/>
  <c r="AS1342" i="16"/>
  <c r="AS1343" i="16"/>
  <c r="AS1344" i="16"/>
  <c r="AS1345" i="16"/>
  <c r="AS1346" i="16"/>
  <c r="AS1347" i="16"/>
  <c r="AS1348" i="16"/>
  <c r="AS1349" i="16"/>
  <c r="AS1350" i="16"/>
  <c r="AS1351" i="16"/>
  <c r="AS1352" i="16"/>
  <c r="AS1353" i="16"/>
  <c r="AS1354" i="16"/>
  <c r="AS1355" i="16"/>
  <c r="AS1356" i="16"/>
  <c r="AS1357" i="16"/>
  <c r="AS1358" i="16"/>
  <c r="AS1359" i="16"/>
  <c r="AS1360" i="16"/>
  <c r="AS1361" i="16"/>
  <c r="AS1362" i="16"/>
  <c r="AS1363" i="16"/>
  <c r="AS1364" i="16"/>
  <c r="AS1365" i="16"/>
  <c r="AS1366" i="16"/>
  <c r="AS1367" i="16"/>
  <c r="AS1368" i="16"/>
  <c r="AS1369" i="16"/>
  <c r="AS1370" i="16"/>
  <c r="AS1371" i="16"/>
  <c r="AS1372" i="16"/>
  <c r="AS1373" i="16"/>
  <c r="AS1374" i="16"/>
  <c r="AS1375" i="16"/>
  <c r="AS1376" i="16"/>
  <c r="AS1377" i="16"/>
  <c r="AS1378" i="16"/>
  <c r="AS1379" i="16"/>
  <c r="AS1380" i="16"/>
  <c r="AS1381" i="16"/>
  <c r="AS1382" i="16"/>
  <c r="AS1383" i="16"/>
  <c r="AS1384" i="16"/>
  <c r="AS1385" i="16"/>
  <c r="AS1386" i="16"/>
  <c r="AS1387" i="16"/>
  <c r="AS1388" i="16"/>
  <c r="AS1389" i="16"/>
  <c r="AS1390" i="16"/>
  <c r="AS1391" i="16"/>
  <c r="AS1392" i="16"/>
  <c r="AS1393" i="16"/>
  <c r="AS1394" i="16"/>
  <c r="AS1395" i="16"/>
  <c r="AS1396" i="16"/>
  <c r="AS1397" i="16"/>
  <c r="AS1398" i="16"/>
  <c r="AS1399" i="16"/>
  <c r="AS1400" i="16"/>
  <c r="AS1401" i="16"/>
  <c r="AS1402" i="16"/>
  <c r="AS1403" i="16"/>
  <c r="AS1404" i="16"/>
  <c r="AS1405" i="16"/>
  <c r="AS1406" i="16"/>
  <c r="AS1407" i="16"/>
  <c r="AS1408" i="16"/>
  <c r="AS1409" i="16"/>
  <c r="AS1410" i="16"/>
  <c r="AS1411" i="16"/>
  <c r="AS1412" i="16"/>
  <c r="AS1413" i="16"/>
  <c r="AS1414" i="16"/>
  <c r="AS1415" i="16"/>
  <c r="AS1416" i="16"/>
  <c r="AS1417" i="16"/>
  <c r="AS1418" i="16"/>
  <c r="AS1419" i="16"/>
  <c r="AS1420" i="16"/>
  <c r="AS1421" i="16"/>
  <c r="AS1422" i="16"/>
  <c r="AS1423" i="16"/>
  <c r="AS1424" i="16"/>
  <c r="AS1425" i="16"/>
  <c r="AS1426" i="16"/>
  <c r="AS1427" i="16"/>
  <c r="AS1428" i="16"/>
  <c r="AS1429" i="16"/>
  <c r="AS1430" i="16"/>
  <c r="AS1431" i="16"/>
  <c r="AS1432" i="16"/>
  <c r="AS1433" i="16"/>
  <c r="AS1434" i="16"/>
  <c r="AS1435" i="16"/>
  <c r="AS1436" i="16"/>
  <c r="AS1437" i="16"/>
  <c r="AS1438" i="16"/>
  <c r="AS1439" i="16"/>
  <c r="AS1440" i="16"/>
  <c r="AS1441" i="16"/>
  <c r="AS1442" i="16"/>
  <c r="AS1443" i="16"/>
  <c r="AS1444" i="16"/>
  <c r="AS1445" i="16"/>
  <c r="AS1446" i="16"/>
  <c r="AS1447" i="16"/>
  <c r="AS1448" i="16"/>
  <c r="AS1449" i="16"/>
  <c r="AS1450" i="16"/>
  <c r="AS1451" i="16"/>
  <c r="AS1452" i="16"/>
  <c r="AS1453" i="16"/>
  <c r="AS1454" i="16"/>
  <c r="AS1455" i="16"/>
  <c r="AS1456" i="16"/>
  <c r="AS1457" i="16"/>
  <c r="AS1458" i="16"/>
  <c r="AS1459" i="16"/>
  <c r="AS1460" i="16"/>
  <c r="AS1461" i="16"/>
  <c r="AS1462" i="16"/>
  <c r="AS1463" i="16"/>
  <c r="AS1464" i="16"/>
  <c r="AS1465" i="16"/>
  <c r="AS1466" i="16"/>
  <c r="AS1467" i="16"/>
  <c r="AS1468" i="16"/>
  <c r="AS1469" i="16"/>
  <c r="AS1470" i="16"/>
  <c r="AS1471" i="16"/>
  <c r="AS1472" i="16"/>
  <c r="AS1473" i="16"/>
  <c r="AS1474" i="16"/>
  <c r="AS1475" i="16"/>
  <c r="AS1476" i="16"/>
  <c r="AS1477" i="16"/>
  <c r="AS1478" i="16"/>
  <c r="AS1479" i="16"/>
  <c r="AS1480" i="16"/>
  <c r="AS1481" i="16"/>
  <c r="AS1482" i="16"/>
  <c r="AS1483" i="16"/>
  <c r="AS1484" i="16"/>
  <c r="AS1485" i="16"/>
  <c r="AS1486" i="16"/>
  <c r="AS1487" i="16"/>
  <c r="AS1488" i="16"/>
  <c r="AS1489" i="16"/>
  <c r="AS1490" i="16"/>
  <c r="AS1491" i="16"/>
  <c r="AS1492" i="16"/>
  <c r="AS1493" i="16"/>
  <c r="AS1494" i="16"/>
  <c r="AS1495" i="16"/>
  <c r="AS1496" i="16"/>
  <c r="AS1497" i="16"/>
  <c r="AS1498" i="16"/>
  <c r="AS1499" i="16"/>
  <c r="AS1500" i="16"/>
  <c r="AS1501" i="16"/>
  <c r="AS1502" i="16"/>
  <c r="AS1503" i="16"/>
  <c r="AS1504" i="16"/>
  <c r="AS1505" i="16"/>
  <c r="AS1506" i="16"/>
  <c r="AS1507" i="16"/>
  <c r="AS1508" i="16"/>
  <c r="AS1509" i="16"/>
  <c r="AS1510" i="16"/>
  <c r="AS1511" i="16"/>
  <c r="AS1512" i="16"/>
  <c r="AS1513" i="16"/>
  <c r="AS1514" i="16"/>
  <c r="AS1515" i="16"/>
  <c r="AS1516" i="16"/>
  <c r="AS1517" i="16"/>
  <c r="AS1518" i="16"/>
  <c r="AS1519" i="16"/>
  <c r="AS1520" i="16"/>
  <c r="AS1521" i="16"/>
  <c r="AS1522" i="16"/>
  <c r="AS1523" i="16"/>
  <c r="AS1524" i="16"/>
  <c r="AS1525" i="16"/>
  <c r="AS1526" i="16"/>
  <c r="AS1527" i="16"/>
  <c r="AS1528" i="16"/>
  <c r="AS1529" i="16"/>
  <c r="AS1530" i="16"/>
  <c r="AS1531" i="16"/>
  <c r="AS1532" i="16"/>
  <c r="AS1533" i="16"/>
  <c r="AS1534" i="16"/>
  <c r="AS1535" i="16"/>
  <c r="AS1536" i="16"/>
  <c r="AS1537" i="16"/>
  <c r="AS1538" i="16"/>
  <c r="AS1539" i="16"/>
  <c r="AS1540" i="16"/>
  <c r="AS1541" i="16"/>
  <c r="AS1542" i="16"/>
  <c r="AS1543" i="16"/>
  <c r="AS1544" i="16"/>
  <c r="AS1545" i="16"/>
  <c r="AS1546" i="16"/>
  <c r="AS1547" i="16"/>
  <c r="AS1548" i="16"/>
  <c r="AS1549" i="16"/>
  <c r="AS1550" i="16"/>
  <c r="AS1551" i="16"/>
  <c r="AS1552" i="16"/>
  <c r="AS1553" i="16"/>
  <c r="AS1554" i="16"/>
  <c r="AS1555" i="16"/>
  <c r="AS1556" i="16"/>
  <c r="AS1557" i="16"/>
  <c r="AS1558" i="16"/>
  <c r="AS1559" i="16"/>
  <c r="AS1560" i="16"/>
  <c r="AS1561" i="16"/>
  <c r="AS1562" i="16"/>
  <c r="AS1563" i="16"/>
  <c r="AS1564" i="16"/>
  <c r="AS1565" i="16"/>
  <c r="AS1566" i="16"/>
  <c r="AS1567" i="16"/>
  <c r="AS1568" i="16"/>
  <c r="AS1569" i="16"/>
  <c r="AS1570" i="16"/>
  <c r="AS1571" i="16"/>
  <c r="AS1572" i="16"/>
  <c r="AS1573" i="16"/>
  <c r="AS1574" i="16"/>
  <c r="AS1575" i="16"/>
  <c r="AS1576" i="16"/>
  <c r="AS1577" i="16"/>
  <c r="AS1578" i="16"/>
  <c r="AS1579" i="16"/>
  <c r="AS1580" i="16"/>
  <c r="AS1581" i="16"/>
  <c r="AS1582" i="16"/>
  <c r="AS1583" i="16"/>
  <c r="AS1584" i="16"/>
  <c r="AS1585" i="16"/>
  <c r="AS1586" i="16"/>
  <c r="AS1587" i="16"/>
  <c r="AS1588" i="16"/>
  <c r="AS1589" i="16"/>
  <c r="AS1590" i="16"/>
  <c r="AS1591" i="16"/>
  <c r="AS1592" i="16"/>
  <c r="AS1593" i="16"/>
  <c r="AS1594" i="16"/>
  <c r="AS1595" i="16"/>
  <c r="AS1596" i="16"/>
  <c r="AS1597" i="16"/>
  <c r="AS1598" i="16"/>
  <c r="AS1599" i="16"/>
  <c r="AS1600" i="16"/>
  <c r="AS1601" i="16"/>
  <c r="AS1602" i="16"/>
  <c r="AS1603" i="16"/>
  <c r="AS1604" i="16"/>
  <c r="AS1605" i="16"/>
  <c r="AS1606" i="16"/>
  <c r="AS1607" i="16"/>
  <c r="AS1608" i="16"/>
  <c r="AS1609" i="16"/>
  <c r="AS1610" i="16"/>
  <c r="AS1611" i="16"/>
  <c r="AS1612" i="16"/>
  <c r="AS1613" i="16"/>
  <c r="AS1614" i="16"/>
  <c r="AS1615" i="16"/>
  <c r="AS1616" i="16"/>
  <c r="AS1617" i="16"/>
  <c r="AS1618" i="16"/>
  <c r="AS1619" i="16"/>
  <c r="AS1620" i="16"/>
  <c r="AS1621" i="16"/>
  <c r="AS1622" i="16"/>
  <c r="AS1623" i="16"/>
  <c r="AS1624" i="16"/>
  <c r="AS1625" i="16"/>
  <c r="AS1626" i="16"/>
  <c r="AS1627" i="16"/>
  <c r="AS1628" i="16"/>
  <c r="AS1629" i="16"/>
  <c r="AS1630" i="16"/>
  <c r="AS1631" i="16"/>
  <c r="AS1632" i="16"/>
  <c r="AS1633" i="16"/>
  <c r="AS1634" i="16"/>
  <c r="AS1635" i="16"/>
  <c r="AS1636" i="16"/>
  <c r="AS1637" i="16"/>
  <c r="AS1638" i="16"/>
  <c r="AS1639" i="16"/>
  <c r="AS1640" i="16"/>
  <c r="AS1641" i="16"/>
  <c r="AS1642" i="16"/>
  <c r="AS1643" i="16"/>
  <c r="AS1644" i="16"/>
  <c r="AS1645" i="16"/>
  <c r="AS1646" i="16"/>
  <c r="AS1647" i="16"/>
  <c r="AS1648" i="16"/>
  <c r="AS1649" i="16"/>
  <c r="AS1650" i="16"/>
  <c r="AS1651" i="16"/>
  <c r="AS1652" i="16"/>
  <c r="AS1653" i="16"/>
  <c r="AS1654" i="16"/>
  <c r="AS1655" i="16"/>
  <c r="AS1656" i="16"/>
  <c r="AS1657" i="16"/>
  <c r="AS1658" i="16"/>
  <c r="AS1659" i="16"/>
  <c r="AS1660" i="16"/>
  <c r="AS1661" i="16"/>
  <c r="AS1662" i="16"/>
  <c r="AS1663" i="16"/>
  <c r="AS1664" i="16"/>
  <c r="AS1665" i="16"/>
  <c r="AS1666" i="16"/>
  <c r="AS1667" i="16"/>
  <c r="AS1668" i="16"/>
  <c r="AS1669" i="16"/>
  <c r="AS1670" i="16"/>
  <c r="AS1671" i="16"/>
  <c r="AS1672" i="16"/>
  <c r="AS1673" i="16"/>
  <c r="AS1674" i="16"/>
  <c r="AS1675" i="16"/>
  <c r="AS1676" i="16"/>
  <c r="AS1677" i="16"/>
  <c r="AS1678" i="16"/>
  <c r="AS1679" i="16"/>
  <c r="AS1680" i="16"/>
  <c r="AS1681" i="16"/>
  <c r="AS1682" i="16"/>
  <c r="AS1683" i="16"/>
  <c r="AS1684" i="16"/>
  <c r="AS1685" i="16"/>
  <c r="AS1686" i="16"/>
  <c r="AS1687" i="16"/>
  <c r="AS1688" i="16"/>
  <c r="AS1689" i="16"/>
  <c r="AS1690" i="16"/>
  <c r="AS1691" i="16"/>
  <c r="AS1692" i="16"/>
  <c r="AS1693" i="16"/>
  <c r="AS1694" i="16"/>
  <c r="AS1695" i="16"/>
  <c r="AS1696" i="16"/>
  <c r="AS1697" i="16"/>
  <c r="AS1698" i="16"/>
  <c r="AS1699" i="16"/>
  <c r="AS1700" i="16"/>
  <c r="AS1701" i="16"/>
  <c r="AS1702" i="16"/>
  <c r="AS1703" i="16"/>
  <c r="AS1704" i="16"/>
  <c r="AS1705" i="16"/>
  <c r="AS1706" i="16"/>
  <c r="AS1707" i="16"/>
  <c r="AS1708" i="16"/>
  <c r="AS1709" i="16"/>
  <c r="AS1710" i="16"/>
  <c r="AS1711" i="16"/>
  <c r="AS1712" i="16"/>
  <c r="AS1713" i="16"/>
  <c r="AS1714" i="16"/>
  <c r="AS1715" i="16"/>
  <c r="AS1716" i="16"/>
  <c r="AS1717" i="16"/>
  <c r="AS1718" i="16"/>
  <c r="AS1719" i="16"/>
  <c r="AS1720" i="16"/>
  <c r="AS1721" i="16"/>
  <c r="AS1722" i="16"/>
  <c r="AS1723" i="16"/>
  <c r="AS1724" i="16"/>
  <c r="AS1725" i="16"/>
  <c r="AS1726" i="16"/>
  <c r="AS1727" i="16"/>
  <c r="AS1728" i="16"/>
  <c r="AS1729" i="16"/>
  <c r="AS1730" i="16"/>
  <c r="AS1731" i="16"/>
  <c r="AS1732" i="16"/>
  <c r="AS1733" i="16"/>
  <c r="AS1734" i="16"/>
  <c r="AS1735" i="16"/>
  <c r="AS1736" i="16"/>
  <c r="AS1737" i="16"/>
  <c r="AS1738" i="16"/>
  <c r="AS1739" i="16"/>
  <c r="AS1740" i="16"/>
  <c r="AS1741" i="16"/>
  <c r="AS1742" i="16"/>
  <c r="AS1743" i="16"/>
  <c r="AS1744" i="16"/>
  <c r="AS1745" i="16"/>
  <c r="AS1746" i="16"/>
  <c r="AS1747" i="16"/>
  <c r="AS1748" i="16"/>
  <c r="AS1749" i="16"/>
  <c r="AS1750" i="16"/>
  <c r="AS1751" i="16"/>
  <c r="AS1752" i="16"/>
  <c r="AS1753" i="16"/>
  <c r="AS1754" i="16"/>
  <c r="AS1755" i="16"/>
  <c r="AS1756" i="16"/>
  <c r="AS1757" i="16"/>
  <c r="AS1758" i="16"/>
  <c r="AS1759" i="16"/>
  <c r="AS1760" i="16"/>
  <c r="AS1761" i="16"/>
  <c r="AS1762" i="16"/>
  <c r="AS1763" i="16"/>
  <c r="AS1764" i="16"/>
  <c r="AS1765" i="16"/>
  <c r="AS1766" i="16"/>
  <c r="AS1767" i="16"/>
  <c r="AS1768" i="16"/>
  <c r="AS1769" i="16"/>
  <c r="AS1770" i="16"/>
  <c r="AS1771" i="16"/>
  <c r="AS1772" i="16"/>
  <c r="AS1773" i="16"/>
  <c r="AS1774" i="16"/>
  <c r="AS1775" i="16"/>
  <c r="AS1776" i="16"/>
  <c r="AS1777" i="16"/>
  <c r="AS1778" i="16"/>
  <c r="AS1779" i="16"/>
  <c r="AS1780" i="16"/>
  <c r="AS1781" i="16"/>
  <c r="AS1782" i="16"/>
  <c r="AS1783" i="16"/>
  <c r="AS1784" i="16"/>
  <c r="AS1785" i="16"/>
  <c r="AS1786" i="16"/>
  <c r="AS1787" i="16"/>
  <c r="AS1788" i="16"/>
  <c r="AS1789" i="16"/>
  <c r="AS1790" i="16"/>
  <c r="AS1791" i="16"/>
  <c r="AS1792" i="16"/>
  <c r="AS1793" i="16"/>
  <c r="AS1794" i="16"/>
  <c r="AS1795" i="16"/>
  <c r="AS1796" i="16"/>
  <c r="AS1797" i="16"/>
  <c r="AS1798" i="16"/>
  <c r="AS1799" i="16"/>
  <c r="AS1800" i="16"/>
  <c r="AS1801" i="16"/>
  <c r="AS1802" i="16"/>
  <c r="AS1803" i="16"/>
  <c r="AS1804" i="16"/>
  <c r="AS1805" i="16"/>
  <c r="AS1806" i="16"/>
  <c r="AS1807" i="16"/>
  <c r="AS1808" i="16"/>
  <c r="AS1809" i="16"/>
  <c r="AS1810" i="16"/>
  <c r="AS1811" i="16"/>
  <c r="AS1812" i="16"/>
  <c r="AS1813" i="16"/>
  <c r="AS1814" i="16"/>
  <c r="AS1815" i="16"/>
  <c r="AS1816" i="16"/>
  <c r="AS1817" i="16"/>
  <c r="AS1818" i="16"/>
  <c r="AS1819" i="16"/>
  <c r="AS1820" i="16"/>
  <c r="AS1821" i="16"/>
  <c r="AS1822" i="16"/>
  <c r="AS1823" i="16"/>
  <c r="AS1824" i="16"/>
  <c r="AS1825" i="16"/>
  <c r="AS1826" i="16"/>
  <c r="AS1827" i="16"/>
  <c r="AS1828" i="16"/>
  <c r="AS1829" i="16"/>
  <c r="AS1830" i="16"/>
  <c r="AS1831" i="16"/>
  <c r="AS1832" i="16"/>
  <c r="AS1833" i="16"/>
  <c r="AS1834" i="16"/>
  <c r="AS1835" i="16"/>
  <c r="AS1836" i="16"/>
  <c r="AS1837" i="16"/>
  <c r="AS1838" i="16"/>
  <c r="AS1839" i="16"/>
  <c r="AS1840" i="16"/>
  <c r="AS1841" i="16"/>
  <c r="AS1842" i="16"/>
  <c r="AS1843" i="16"/>
  <c r="AS1844" i="16"/>
  <c r="AS1845" i="16"/>
  <c r="AS1846" i="16"/>
  <c r="AS1847" i="16"/>
  <c r="AS1848" i="16"/>
  <c r="AS1849" i="16"/>
  <c r="AS1850" i="16"/>
  <c r="AS1851" i="16"/>
  <c r="AS1852" i="16"/>
  <c r="AS1853" i="16"/>
  <c r="AS1854" i="16"/>
  <c r="AS1855" i="16"/>
  <c r="AS1856" i="16"/>
  <c r="AS1857" i="16"/>
  <c r="AS1858" i="16"/>
  <c r="AS1859" i="16"/>
  <c r="AS1860" i="16"/>
  <c r="AS1861" i="16"/>
  <c r="AS1862" i="16"/>
  <c r="AS1863" i="16"/>
  <c r="AS1864" i="16"/>
  <c r="AS1865" i="16"/>
  <c r="AS1866" i="16"/>
  <c r="AS1867" i="16"/>
  <c r="AS1868" i="16"/>
  <c r="AS1869" i="16"/>
  <c r="AS1870" i="16"/>
  <c r="AS1871" i="16"/>
  <c r="AS1872" i="16"/>
  <c r="AS1873" i="16"/>
  <c r="AS1874" i="16"/>
  <c r="AS1875" i="16"/>
  <c r="AS1876" i="16"/>
  <c r="AS1877" i="16"/>
  <c r="AS1878" i="16"/>
  <c r="AS1879" i="16"/>
  <c r="AS1880" i="16"/>
  <c r="AS1881" i="16"/>
  <c r="AS1882" i="16"/>
  <c r="AS1883" i="16"/>
  <c r="AS1884" i="16"/>
  <c r="AS1885" i="16"/>
  <c r="AS1886" i="16"/>
  <c r="AS1887" i="16"/>
  <c r="AS1888" i="16"/>
  <c r="AS1889" i="16"/>
  <c r="AS1890" i="16"/>
  <c r="AS1891" i="16"/>
  <c r="AS1892" i="16"/>
  <c r="AS1893" i="16"/>
  <c r="AS1894" i="16"/>
  <c r="AS1895" i="16"/>
  <c r="AS1896" i="16"/>
  <c r="AS1897" i="16"/>
  <c r="AS1898" i="16"/>
  <c r="AS1899" i="16"/>
  <c r="AS1900" i="16"/>
  <c r="AS1901" i="16"/>
  <c r="AS1902" i="16"/>
  <c r="AS1903" i="16"/>
  <c r="AS1904" i="16"/>
  <c r="AS1905" i="16"/>
  <c r="AS1906" i="16"/>
  <c r="AS1907" i="16"/>
  <c r="AS1908" i="16"/>
  <c r="AS1909" i="16"/>
  <c r="AS1910" i="16"/>
  <c r="AS1911" i="16"/>
  <c r="AS1912" i="16"/>
  <c r="AS1913" i="16"/>
  <c r="AS1914" i="16"/>
  <c r="AS1915" i="16"/>
  <c r="AS1916" i="16"/>
  <c r="AS1917" i="16"/>
  <c r="AS1918" i="16"/>
  <c r="AS1919" i="16"/>
  <c r="AS1920" i="16"/>
  <c r="AS1921" i="16"/>
  <c r="AS1922" i="16"/>
  <c r="AS1923" i="16"/>
  <c r="AS1924" i="16"/>
  <c r="AS1925" i="16"/>
  <c r="AS1926" i="16"/>
  <c r="AS1927" i="16"/>
  <c r="AS1928" i="16"/>
  <c r="AS1929" i="16"/>
  <c r="AS1930" i="16"/>
  <c r="AS1931" i="16"/>
  <c r="AS1932" i="16"/>
  <c r="AS1933" i="16"/>
  <c r="AS1934" i="16"/>
  <c r="AS1935" i="16"/>
  <c r="AS1936" i="16"/>
  <c r="AS1937" i="16"/>
  <c r="AS1938" i="16"/>
  <c r="AS1939" i="16"/>
  <c r="AS1940" i="16"/>
  <c r="AS1941" i="16"/>
  <c r="AS1942" i="16"/>
  <c r="AS1943" i="16"/>
  <c r="AS1944" i="16"/>
  <c r="AS1945" i="16"/>
  <c r="AS1946" i="16"/>
  <c r="AS1947" i="16"/>
  <c r="AS1948" i="16"/>
  <c r="AS1949" i="16"/>
  <c r="AS1950" i="16"/>
  <c r="AS1951" i="16"/>
  <c r="AS1952" i="16"/>
  <c r="AS1953" i="16"/>
  <c r="AS1954" i="16"/>
  <c r="AS1955" i="16"/>
  <c r="AS1956" i="16"/>
  <c r="AS1957" i="16"/>
  <c r="AS1958" i="16"/>
  <c r="AS1959" i="16"/>
  <c r="AS1960" i="16"/>
  <c r="AS1961" i="16"/>
  <c r="AS1962" i="16"/>
  <c r="AS1963" i="16"/>
  <c r="AS1964" i="16"/>
  <c r="AS1965" i="16"/>
  <c r="AS1966" i="16"/>
  <c r="AS1967" i="16"/>
  <c r="AS1968" i="16"/>
  <c r="AS1969" i="16"/>
  <c r="AS1970" i="16"/>
  <c r="AS1971" i="16"/>
  <c r="AS1972" i="16"/>
  <c r="AS1973" i="16"/>
  <c r="AS1974" i="16"/>
  <c r="AS1975" i="16"/>
  <c r="AS1976" i="16"/>
  <c r="AS1977" i="16"/>
  <c r="AS1978" i="16"/>
  <c r="AS1979" i="16"/>
  <c r="AS1980" i="16"/>
  <c r="AS1981" i="16"/>
  <c r="AS1982" i="16"/>
  <c r="AS1983" i="16"/>
  <c r="AS1984" i="16"/>
  <c r="AS1985" i="16"/>
  <c r="AS1986" i="16"/>
  <c r="AS1987" i="16"/>
  <c r="AS1988" i="16"/>
  <c r="AS1989" i="16"/>
  <c r="AS1990" i="16"/>
  <c r="AS1991" i="16"/>
  <c r="AS1992" i="16"/>
  <c r="AS1993" i="16"/>
  <c r="AS1994" i="16"/>
  <c r="AS1995" i="16"/>
  <c r="AS1996" i="16"/>
  <c r="AS1997" i="16"/>
  <c r="AS1998" i="16"/>
  <c r="AS1999" i="16"/>
  <c r="AS2000" i="16"/>
  <c r="AS2001" i="16"/>
  <c r="AS2002" i="16"/>
  <c r="AS2003" i="16"/>
  <c r="AS2004" i="16"/>
  <c r="AS2005" i="16"/>
  <c r="AS2006" i="16"/>
  <c r="AS2007" i="16"/>
  <c r="AS2008" i="16"/>
  <c r="AS2009" i="16"/>
  <c r="AS2010" i="16"/>
  <c r="AS2011" i="16"/>
  <c r="AS2012" i="16"/>
  <c r="AS2013" i="16"/>
  <c r="AS2014" i="16"/>
  <c r="AS2015" i="16"/>
  <c r="AS2016" i="16"/>
  <c r="AS2017" i="16"/>
  <c r="AS2018" i="16"/>
  <c r="AS2019" i="16"/>
  <c r="AS2020" i="16"/>
  <c r="AS2021" i="16"/>
  <c r="AS2022" i="16"/>
  <c r="AS2023" i="16"/>
  <c r="AS2024" i="16"/>
  <c r="AS2025" i="16"/>
  <c r="AS2026" i="16"/>
  <c r="AS2027" i="16"/>
  <c r="AS2028" i="16"/>
  <c r="AS2029" i="16"/>
  <c r="AS2030" i="16"/>
  <c r="AS2031" i="16"/>
  <c r="AS2032" i="16"/>
  <c r="AS2033" i="16"/>
  <c r="AS2034" i="16"/>
  <c r="AS2035" i="16"/>
  <c r="AS2036" i="16"/>
  <c r="AS2037" i="16"/>
  <c r="AS2038" i="16"/>
  <c r="AS2039" i="16"/>
  <c r="AS2040" i="16"/>
  <c r="AS2041" i="16"/>
  <c r="AS2042" i="16"/>
  <c r="AS2043" i="16"/>
  <c r="AS2044" i="16"/>
  <c r="AS2045" i="16"/>
  <c r="AS2046" i="16"/>
  <c r="AS2047" i="16"/>
  <c r="AS2048" i="16"/>
  <c r="AS2049" i="16"/>
  <c r="AS2050" i="16"/>
  <c r="AS2051" i="16"/>
  <c r="AS2052" i="16"/>
  <c r="AS2053" i="16"/>
  <c r="AS2054" i="16"/>
  <c r="AS2055" i="16"/>
  <c r="AS2056" i="16"/>
  <c r="AS2057" i="16"/>
  <c r="AS2058" i="16"/>
  <c r="AS2059" i="16"/>
  <c r="AS2060" i="16"/>
  <c r="AS2061" i="16"/>
  <c r="AS2062" i="16"/>
  <c r="AS2063" i="16"/>
  <c r="AS2064" i="16"/>
  <c r="AS2065" i="16"/>
  <c r="AS2066" i="16"/>
  <c r="AS2067" i="16"/>
  <c r="AS2068" i="16"/>
  <c r="AS2069" i="16"/>
  <c r="AS2070" i="16"/>
  <c r="AS2071" i="16"/>
  <c r="AS2072" i="16"/>
  <c r="AS2073" i="16"/>
  <c r="AS2074" i="16"/>
  <c r="AS2075" i="16"/>
  <c r="AS2076" i="16"/>
  <c r="AS2077" i="16"/>
  <c r="AS2078" i="16"/>
  <c r="AS2079" i="16"/>
  <c r="AS2080" i="16"/>
  <c r="AS2081" i="16"/>
  <c r="AS2082" i="16"/>
  <c r="AS2083" i="16"/>
  <c r="AS2084" i="16"/>
  <c r="AS2085" i="16"/>
  <c r="AS2086" i="16"/>
  <c r="AS2087" i="16"/>
  <c r="AS2088" i="16"/>
  <c r="AS2089" i="16"/>
  <c r="AS2090" i="16"/>
  <c r="AS2091" i="16"/>
  <c r="AS2092" i="16"/>
  <c r="AS2093" i="16"/>
  <c r="AS2094" i="16"/>
  <c r="AS2095" i="16"/>
  <c r="AS2096" i="16"/>
  <c r="AS2097" i="16"/>
  <c r="AS2098" i="16"/>
  <c r="AS2099" i="16"/>
  <c r="AS2100" i="16"/>
  <c r="AS2101" i="16"/>
  <c r="AS2102" i="16"/>
  <c r="AS2103" i="16"/>
  <c r="AS2104" i="16"/>
  <c r="AS2105" i="16"/>
  <c r="AS2106" i="16"/>
  <c r="AS2107" i="16"/>
  <c r="AS2108" i="16"/>
  <c r="AS2109" i="16"/>
  <c r="AS2110" i="16"/>
  <c r="AS2111" i="16"/>
  <c r="AS2112" i="16"/>
  <c r="AS2113" i="16"/>
  <c r="AS2114" i="16"/>
  <c r="AS2115" i="16"/>
  <c r="AS2116" i="16"/>
  <c r="AS2117" i="16"/>
  <c r="AS2118" i="16"/>
  <c r="AS2119" i="16"/>
  <c r="AS2120" i="16"/>
  <c r="AS2121" i="16"/>
  <c r="AS2122" i="16"/>
  <c r="AS2123" i="16"/>
  <c r="AS2124" i="16"/>
  <c r="AS2125" i="16"/>
  <c r="AS2126" i="16"/>
  <c r="AS2127" i="16"/>
  <c r="AS2128" i="16"/>
  <c r="AS2129" i="16"/>
  <c r="AS2130" i="16"/>
  <c r="AS2131" i="16"/>
  <c r="AS2132" i="16"/>
  <c r="AS2133" i="16"/>
  <c r="AS2134" i="16"/>
  <c r="AS2135" i="16"/>
  <c r="AS2136" i="16"/>
  <c r="AS2137" i="16"/>
  <c r="AS2138" i="16"/>
  <c r="AS2139" i="16"/>
  <c r="AS2140" i="16"/>
  <c r="AS2141" i="16"/>
  <c r="AS2142" i="16"/>
  <c r="AS2143" i="16"/>
  <c r="AS2144" i="16"/>
  <c r="AS2145" i="16"/>
  <c r="AS2146" i="16"/>
  <c r="AS2147" i="16"/>
  <c r="AS2148" i="16"/>
  <c r="AS2149" i="16"/>
  <c r="AS2150" i="16"/>
  <c r="AS2151" i="16"/>
  <c r="AS2152" i="16"/>
  <c r="AS2153" i="16"/>
  <c r="AS2154" i="16"/>
  <c r="AS2155" i="16"/>
  <c r="AS2156" i="16"/>
  <c r="AS2157" i="16"/>
  <c r="AS2158" i="16"/>
  <c r="AS2159" i="16"/>
  <c r="AS2160" i="16"/>
  <c r="AS2161" i="16"/>
  <c r="AS2162" i="16"/>
  <c r="AS2163" i="16"/>
  <c r="AS2164" i="16"/>
  <c r="AS2165" i="16"/>
  <c r="AS2166" i="16"/>
  <c r="AS2167" i="16"/>
  <c r="AS2168" i="16"/>
  <c r="AS2169" i="16"/>
  <c r="AS2170" i="16"/>
  <c r="AS2171" i="16"/>
  <c r="AS2172" i="16"/>
  <c r="AS2173" i="16"/>
  <c r="AS2174" i="16"/>
  <c r="AS2175" i="16"/>
  <c r="AS2176" i="16"/>
  <c r="AS2177" i="16"/>
  <c r="AS2178" i="16"/>
  <c r="AS2179" i="16"/>
  <c r="AS2180" i="16"/>
  <c r="AS2181" i="16"/>
  <c r="AS2182" i="16"/>
  <c r="AS2183" i="16"/>
  <c r="AS2184" i="16"/>
  <c r="AS2185" i="16"/>
  <c r="AS2186" i="16"/>
  <c r="AS2187" i="16"/>
  <c r="AS2188" i="16"/>
  <c r="AS2189" i="16"/>
  <c r="AS2190" i="16"/>
  <c r="AS2191" i="16"/>
  <c r="AS2192" i="16"/>
  <c r="AS2193" i="16"/>
  <c r="AS2194" i="16"/>
  <c r="AS2195" i="16"/>
  <c r="AS2196" i="16"/>
  <c r="AS2197" i="16"/>
  <c r="AS2198" i="16"/>
  <c r="AS2199" i="16"/>
  <c r="AS2200" i="16"/>
  <c r="AS2201" i="16"/>
  <c r="AS2202" i="16"/>
  <c r="AS2203" i="16"/>
  <c r="AS2204" i="16"/>
  <c r="AS2205" i="16"/>
  <c r="AS2206" i="16"/>
  <c r="AS2207" i="16"/>
  <c r="AS2208" i="16"/>
  <c r="AS2209" i="16"/>
  <c r="AS2210" i="16"/>
  <c r="AS2211" i="16"/>
  <c r="AS2212" i="16"/>
  <c r="AS2213" i="16"/>
  <c r="AS2214" i="16"/>
  <c r="AS2215" i="16"/>
  <c r="AS2216" i="16"/>
  <c r="AS2217" i="16"/>
  <c r="AS2218" i="16"/>
  <c r="AS2219" i="16"/>
  <c r="AS2220" i="16"/>
  <c r="AS2221" i="16"/>
  <c r="AS2222" i="16"/>
  <c r="AS2223" i="16"/>
  <c r="AS2224" i="16"/>
  <c r="AS2225" i="16"/>
  <c r="AS2226" i="16"/>
  <c r="AS2227" i="16"/>
  <c r="AP3" i="16"/>
  <c r="AP4" i="16"/>
  <c r="AP5" i="16"/>
  <c r="AP6" i="16"/>
  <c r="AP7" i="16"/>
  <c r="AP8" i="16"/>
  <c r="AP9" i="16"/>
  <c r="AP10" i="16"/>
  <c r="AP11" i="16"/>
  <c r="AP12" i="16"/>
  <c r="AP13" i="16"/>
  <c r="AP14" i="16"/>
  <c r="AP15" i="16"/>
  <c r="AP16" i="16"/>
  <c r="AP17" i="16"/>
  <c r="AP18" i="16"/>
  <c r="AP19" i="16"/>
  <c r="AP20" i="16"/>
  <c r="AP21" i="16"/>
  <c r="AP22" i="16"/>
  <c r="AP23" i="16"/>
  <c r="AP24" i="16"/>
  <c r="AP25" i="16"/>
  <c r="AP26" i="16"/>
  <c r="AP27" i="16"/>
  <c r="AP28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AP84" i="16"/>
  <c r="AP85" i="16"/>
  <c r="AP86" i="16"/>
  <c r="AP87" i="16"/>
  <c r="AP88" i="16"/>
  <c r="AP89" i="16"/>
  <c r="AP90" i="16"/>
  <c r="AP91" i="16"/>
  <c r="AP92" i="16"/>
  <c r="AP93" i="16"/>
  <c r="AP94" i="16"/>
  <c r="AP95" i="16"/>
  <c r="AP96" i="16"/>
  <c r="AP97" i="16"/>
  <c r="AP98" i="16"/>
  <c r="AP99" i="16"/>
  <c r="AP100" i="16"/>
  <c r="AP101" i="16"/>
  <c r="AP102" i="16"/>
  <c r="AP103" i="16"/>
  <c r="AP104" i="16"/>
  <c r="AP105" i="16"/>
  <c r="AP106" i="16"/>
  <c r="AP107" i="16"/>
  <c r="AP108" i="16"/>
  <c r="AP109" i="16"/>
  <c r="AP110" i="16"/>
  <c r="AP111" i="16"/>
  <c r="AP112" i="16"/>
  <c r="AP113" i="16"/>
  <c r="AP114" i="16"/>
  <c r="AP115" i="16"/>
  <c r="AP116" i="16"/>
  <c r="AP117" i="16"/>
  <c r="AP118" i="16"/>
  <c r="AP119" i="16"/>
  <c r="AP120" i="16"/>
  <c r="AP121" i="16"/>
  <c r="AP122" i="16"/>
  <c r="AP123" i="16"/>
  <c r="AP124" i="16"/>
  <c r="AP125" i="16"/>
  <c r="AP126" i="16"/>
  <c r="AP127" i="16"/>
  <c r="AP128" i="16"/>
  <c r="AP129" i="16"/>
  <c r="AP130" i="16"/>
  <c r="AP179" i="16"/>
  <c r="AP180" i="16"/>
  <c r="AP181" i="16"/>
  <c r="AP182" i="16"/>
  <c r="AP183" i="16"/>
  <c r="AP184" i="16"/>
  <c r="AP185" i="16"/>
  <c r="AP186" i="16"/>
  <c r="AP187" i="16"/>
  <c r="AP188" i="16"/>
  <c r="AP194" i="16"/>
  <c r="AP195" i="16"/>
  <c r="AP196" i="16"/>
  <c r="AP197" i="16"/>
  <c r="AP198" i="16"/>
  <c r="AP199" i="16"/>
  <c r="AP200" i="16"/>
  <c r="AP201" i="16"/>
  <c r="AP202" i="16"/>
  <c r="AP203" i="16"/>
  <c r="AP204" i="16"/>
  <c r="AP205" i="16"/>
  <c r="AP206" i="16"/>
  <c r="AP207" i="16"/>
  <c r="AP208" i="16"/>
  <c r="AP209" i="16"/>
  <c r="AP210" i="16"/>
  <c r="AP211" i="16"/>
  <c r="AP212" i="16"/>
  <c r="AP213" i="16"/>
  <c r="AP214" i="16"/>
  <c r="AP215" i="16"/>
  <c r="AP216" i="16"/>
  <c r="AP217" i="16"/>
  <c r="AP218" i="16"/>
  <c r="AP219" i="16"/>
  <c r="AP220" i="16"/>
  <c r="AP221" i="16"/>
  <c r="AP222" i="16"/>
  <c r="AP223" i="16"/>
  <c r="AP224" i="16"/>
  <c r="AP225" i="16"/>
  <c r="AP226" i="16"/>
  <c r="AP227" i="16"/>
  <c r="AP228" i="16"/>
  <c r="AP229" i="16"/>
  <c r="AP230" i="16"/>
  <c r="AP231" i="16"/>
  <c r="AP232" i="16"/>
  <c r="AP233" i="16"/>
  <c r="AP234" i="16"/>
  <c r="AP235" i="16"/>
  <c r="AP236" i="16"/>
  <c r="AP237" i="16"/>
  <c r="AP238" i="16"/>
  <c r="AP239" i="16"/>
  <c r="AP240" i="16"/>
  <c r="AP241" i="16"/>
  <c r="AP242" i="16"/>
  <c r="AP243" i="16"/>
  <c r="AP244" i="16"/>
  <c r="AP245" i="16"/>
  <c r="AP246" i="16"/>
  <c r="AP247" i="16"/>
  <c r="AP248" i="16"/>
  <c r="AP249" i="16"/>
  <c r="AP250" i="16"/>
  <c r="AP251" i="16"/>
  <c r="AP252" i="16"/>
  <c r="AP253" i="16"/>
  <c r="AP254" i="16"/>
  <c r="AP255" i="16"/>
  <c r="AP256" i="16"/>
  <c r="AP257" i="16"/>
  <c r="AP258" i="16"/>
  <c r="AP259" i="16"/>
  <c r="AP260" i="16"/>
  <c r="AP261" i="16"/>
  <c r="AP262" i="16"/>
  <c r="AP263" i="16"/>
  <c r="AP264" i="16"/>
  <c r="AP265" i="16"/>
  <c r="AP266" i="16"/>
  <c r="AP267" i="16"/>
  <c r="AP268" i="16"/>
  <c r="AP269" i="16"/>
  <c r="AP270" i="16"/>
  <c r="AP271" i="16"/>
  <c r="AP272" i="16"/>
  <c r="AP273" i="16"/>
  <c r="AP274" i="16"/>
  <c r="AP275" i="16"/>
  <c r="AP276" i="16"/>
  <c r="AP277" i="16"/>
  <c r="AP278" i="16"/>
  <c r="AP279" i="16"/>
  <c r="AP280" i="16"/>
  <c r="AP281" i="16"/>
  <c r="AP282" i="16"/>
  <c r="AP283" i="16"/>
  <c r="AP284" i="16"/>
  <c r="AP285" i="16"/>
  <c r="AP286" i="16"/>
  <c r="AP287" i="16"/>
  <c r="AP288" i="16"/>
  <c r="AP289" i="16"/>
  <c r="AP290" i="16"/>
  <c r="AP291" i="16"/>
  <c r="AP292" i="16"/>
  <c r="AP293" i="16"/>
  <c r="AP294" i="16"/>
  <c r="AP295" i="16"/>
  <c r="AP296" i="16"/>
  <c r="AP297" i="16"/>
  <c r="AP298" i="16"/>
  <c r="AP299" i="16"/>
  <c r="AP300" i="16"/>
  <c r="AP301" i="16"/>
  <c r="AP302" i="16"/>
  <c r="AP303" i="16"/>
  <c r="AP304" i="16"/>
  <c r="AP305" i="16"/>
  <c r="AP306" i="16"/>
  <c r="AP307" i="16"/>
  <c r="AP308" i="16"/>
  <c r="AP309" i="16"/>
  <c r="AP310" i="16"/>
  <c r="AP311" i="16"/>
  <c r="AP312" i="16"/>
  <c r="AP313" i="16"/>
  <c r="AP314" i="16"/>
  <c r="AP315" i="16"/>
  <c r="AP316" i="16"/>
  <c r="AP317" i="16"/>
  <c r="AP318" i="16"/>
  <c r="AP319" i="16"/>
  <c r="AP320" i="16"/>
  <c r="AP321" i="16"/>
  <c r="AP322" i="16"/>
  <c r="AP323" i="16"/>
  <c r="AP324" i="16"/>
  <c r="AP325" i="16"/>
  <c r="AP326" i="16"/>
  <c r="AP327" i="16"/>
  <c r="AP328" i="16"/>
  <c r="AP329" i="16"/>
  <c r="AP330" i="16"/>
  <c r="AP331" i="16"/>
  <c r="AP332" i="16"/>
  <c r="AP333" i="16"/>
  <c r="AP334" i="16"/>
  <c r="AP335" i="16"/>
  <c r="AP336" i="16"/>
  <c r="AP337" i="16"/>
  <c r="AP338" i="16"/>
  <c r="AP339" i="16"/>
  <c r="AP340" i="16"/>
  <c r="AP341" i="16"/>
  <c r="AP342" i="16"/>
  <c r="AP343" i="16"/>
  <c r="AP344" i="16"/>
  <c r="AP345" i="16"/>
  <c r="AP346" i="16"/>
  <c r="AP347" i="16"/>
  <c r="AP348" i="16"/>
  <c r="AP349" i="16"/>
  <c r="AP350" i="16"/>
  <c r="AP351" i="16"/>
  <c r="AP352" i="16"/>
  <c r="AP353" i="16"/>
  <c r="AP354" i="16"/>
  <c r="AP355" i="16"/>
  <c r="AP356" i="16"/>
  <c r="AP357" i="16"/>
  <c r="AP358" i="16"/>
  <c r="AP359" i="16"/>
  <c r="AP360" i="16"/>
  <c r="AP361" i="16"/>
  <c r="AP362" i="16"/>
  <c r="AP363" i="16"/>
  <c r="AP364" i="16"/>
  <c r="AP365" i="16"/>
  <c r="AP366" i="16"/>
  <c r="AP367" i="16"/>
  <c r="AP368" i="16"/>
  <c r="AP369" i="16"/>
  <c r="AP370" i="16"/>
  <c r="AP371" i="16"/>
  <c r="AP372" i="16"/>
  <c r="AP373" i="16"/>
  <c r="AP374" i="16"/>
  <c r="AP375" i="16"/>
  <c r="AP376" i="16"/>
  <c r="AP377" i="16"/>
  <c r="AP378" i="16"/>
  <c r="AP379" i="16"/>
  <c r="AP380" i="16"/>
  <c r="AP381" i="16"/>
  <c r="AP382" i="16"/>
  <c r="AP383" i="16"/>
  <c r="AP384" i="16"/>
  <c r="AP385" i="16"/>
  <c r="AP386" i="16"/>
  <c r="AP387" i="16"/>
  <c r="AP388" i="16"/>
  <c r="AP389" i="16"/>
  <c r="AP390" i="16"/>
  <c r="AP391" i="16"/>
  <c r="AP392" i="16"/>
  <c r="AP393" i="16"/>
  <c r="AP394" i="16"/>
  <c r="AP395" i="16"/>
  <c r="AP396" i="16"/>
  <c r="AP397" i="16"/>
  <c r="AP398" i="16"/>
  <c r="AP399" i="16"/>
  <c r="AP400" i="16"/>
  <c r="AP401" i="16"/>
  <c r="AP402" i="16"/>
  <c r="AP403" i="16"/>
  <c r="AP404" i="16"/>
  <c r="AP405" i="16"/>
  <c r="AP406" i="16"/>
  <c r="AP407" i="16"/>
  <c r="AP408" i="16"/>
  <c r="AP409" i="16"/>
  <c r="AP410" i="16"/>
  <c r="AP411" i="16"/>
  <c r="AP412" i="16"/>
  <c r="AP413" i="16"/>
  <c r="AP414" i="16"/>
  <c r="AP415" i="16"/>
  <c r="AP416" i="16"/>
  <c r="AP417" i="16"/>
  <c r="AP418" i="16"/>
  <c r="AP419" i="16"/>
  <c r="AP420" i="16"/>
  <c r="AP421" i="16"/>
  <c r="AP422" i="16"/>
  <c r="AP423" i="16"/>
  <c r="AP424" i="16"/>
  <c r="AP425" i="16"/>
  <c r="AP426" i="16"/>
  <c r="AP427" i="16"/>
  <c r="AP428" i="16"/>
  <c r="AP430" i="16"/>
  <c r="AP431" i="16"/>
  <c r="AP440" i="16"/>
  <c r="AP442" i="16"/>
  <c r="AP443" i="16"/>
  <c r="AP444" i="16"/>
  <c r="AP445" i="16"/>
  <c r="AP446" i="16"/>
  <c r="AP447" i="16"/>
  <c r="AP448" i="16"/>
  <c r="AP449" i="16"/>
  <c r="AP450" i="16"/>
  <c r="AP451" i="16"/>
  <c r="AP452" i="16"/>
  <c r="AP453" i="16"/>
  <c r="AP454" i="16"/>
  <c r="AP455" i="16"/>
  <c r="AP456" i="16"/>
  <c r="AP457" i="16"/>
  <c r="AP458" i="16"/>
  <c r="AP459" i="16"/>
  <c r="AP460" i="16"/>
  <c r="AP461" i="16"/>
  <c r="AP462" i="16"/>
  <c r="AP463" i="16"/>
  <c r="AP464" i="16"/>
  <c r="AP465" i="16"/>
  <c r="AP466" i="16"/>
  <c r="AP467" i="16"/>
  <c r="AP468" i="16"/>
  <c r="AP469" i="16"/>
  <c r="AP470" i="16"/>
  <c r="AP471" i="16"/>
  <c r="AP472" i="16"/>
  <c r="AP473" i="16"/>
  <c r="AP474" i="16"/>
  <c r="AP475" i="16"/>
  <c r="AP476" i="16"/>
  <c r="AP477" i="16"/>
  <c r="AP478" i="16"/>
  <c r="AP479" i="16"/>
  <c r="AP480" i="16"/>
  <c r="AP481" i="16"/>
  <c r="AP482" i="16"/>
  <c r="AP483" i="16"/>
  <c r="AP484" i="16"/>
  <c r="AP485" i="16"/>
  <c r="AP486" i="16"/>
  <c r="AP489" i="16"/>
  <c r="AP487" i="16"/>
  <c r="AP490" i="16"/>
  <c r="AP488" i="16"/>
  <c r="AP491" i="16"/>
  <c r="AP492" i="16"/>
  <c r="AP494" i="16"/>
  <c r="AP493" i="16"/>
  <c r="AP495" i="16"/>
  <c r="AP496" i="16"/>
  <c r="AP497" i="16"/>
  <c r="AP498" i="16"/>
  <c r="AP499" i="16"/>
  <c r="AP500" i="16"/>
  <c r="AP502" i="16"/>
  <c r="AP501" i="16"/>
  <c r="AP503" i="16"/>
  <c r="AP504" i="16"/>
  <c r="AP506" i="16"/>
  <c r="AP505" i="16"/>
  <c r="AP507" i="16"/>
  <c r="AP509" i="16"/>
  <c r="AP508" i="16"/>
  <c r="AP510" i="16"/>
  <c r="AP511" i="16"/>
  <c r="AP512" i="16"/>
  <c r="AP514" i="16"/>
  <c r="AP513" i="16"/>
  <c r="AP535" i="16"/>
  <c r="AP536" i="16"/>
  <c r="AP537" i="16"/>
  <c r="AP538" i="16"/>
  <c r="AP539" i="16"/>
  <c r="AP540" i="16"/>
  <c r="AP541" i="16"/>
  <c r="AP542" i="16"/>
  <c r="AP543" i="16"/>
  <c r="AP544" i="16"/>
  <c r="AP545" i="16"/>
  <c r="AP546" i="16"/>
  <c r="AP547" i="16"/>
  <c r="AP548" i="16"/>
  <c r="AP549" i="16"/>
  <c r="AP550" i="16"/>
  <c r="AP551" i="16"/>
  <c r="AP552" i="16"/>
  <c r="AP553" i="16"/>
  <c r="AP554" i="16"/>
  <c r="AP555" i="16"/>
  <c r="AP556" i="16"/>
  <c r="AP557" i="16"/>
  <c r="AP558" i="16"/>
  <c r="AP559" i="16"/>
  <c r="AP560" i="16"/>
  <c r="AP561" i="16"/>
  <c r="AP562" i="16"/>
  <c r="AP563" i="16"/>
  <c r="AP564" i="16"/>
  <c r="AP565" i="16"/>
  <c r="AP566" i="16"/>
  <c r="AP567" i="16"/>
  <c r="AP568" i="16"/>
  <c r="AP569" i="16"/>
  <c r="AP570" i="16"/>
  <c r="AP571" i="16"/>
  <c r="AP572" i="16"/>
  <c r="AP573" i="16"/>
  <c r="AP574" i="16"/>
  <c r="AP575" i="16"/>
  <c r="AP576" i="16"/>
  <c r="AP577" i="16"/>
  <c r="AP578" i="16"/>
  <c r="AP579" i="16"/>
  <c r="AP580" i="16"/>
  <c r="AP581" i="16"/>
  <c r="AP582" i="16"/>
  <c r="AP583" i="16"/>
  <c r="AP584" i="16"/>
  <c r="AP585" i="16"/>
  <c r="AP586" i="16"/>
  <c r="AP587" i="16"/>
  <c r="AP588" i="16"/>
  <c r="AP589" i="16"/>
  <c r="AP590" i="16"/>
  <c r="AP591" i="16"/>
  <c r="AP592" i="16"/>
  <c r="AP593" i="16"/>
  <c r="AP594" i="16"/>
  <c r="AP595" i="16"/>
  <c r="AP596" i="16"/>
  <c r="AP597" i="16"/>
  <c r="AP598" i="16"/>
  <c r="AP599" i="16"/>
  <c r="AP600" i="16"/>
  <c r="AP601" i="16"/>
  <c r="AP602" i="16"/>
  <c r="AP603" i="16"/>
  <c r="AP604" i="16"/>
  <c r="AP605" i="16"/>
  <c r="AP606" i="16"/>
  <c r="AP607" i="16"/>
  <c r="AP608" i="16"/>
  <c r="AP610" i="16"/>
  <c r="AP611" i="16"/>
  <c r="AP612" i="16"/>
  <c r="AP613" i="16"/>
  <c r="AP614" i="16"/>
  <c r="AP615" i="16"/>
  <c r="AP616" i="16"/>
  <c r="AP617" i="16"/>
  <c r="AP618" i="16"/>
  <c r="AP619" i="16"/>
  <c r="AP620" i="16"/>
  <c r="AP621" i="16"/>
  <c r="AP622" i="16"/>
  <c r="AP623" i="16"/>
  <c r="AP624" i="16"/>
  <c r="AP625" i="16"/>
  <c r="AP626" i="16"/>
  <c r="AP627" i="16"/>
  <c r="AP628" i="16"/>
  <c r="AP629" i="16"/>
  <c r="AP630" i="16"/>
  <c r="AP631" i="16"/>
  <c r="AP632" i="16"/>
  <c r="AP633" i="16"/>
  <c r="AP644" i="16"/>
  <c r="AP645" i="16"/>
  <c r="AP646" i="16"/>
  <c r="AP647" i="16"/>
  <c r="AP648" i="16"/>
  <c r="AP649" i="16"/>
  <c r="AP650" i="16"/>
  <c r="AP651" i="16"/>
  <c r="AP652" i="16"/>
  <c r="AP653" i="16"/>
  <c r="AP655" i="16"/>
  <c r="AP656" i="16"/>
  <c r="AP657" i="16"/>
  <c r="AP658" i="16"/>
  <c r="AP659" i="16"/>
  <c r="AP660" i="16"/>
  <c r="AP661" i="16"/>
  <c r="AP662" i="16"/>
  <c r="AP663" i="16"/>
  <c r="AP664" i="16"/>
  <c r="AP665" i="16"/>
  <c r="AP666" i="16"/>
  <c r="AP667" i="16"/>
  <c r="AP668" i="16"/>
  <c r="AP669" i="16"/>
  <c r="AP670" i="16"/>
  <c r="AP671" i="16"/>
  <c r="AP672" i="16"/>
  <c r="AP673" i="16"/>
  <c r="AP674" i="16"/>
  <c r="AP675" i="16"/>
  <c r="AP676" i="16"/>
  <c r="AP677" i="16"/>
  <c r="AP678" i="16"/>
  <c r="AP679" i="16"/>
  <c r="AP680" i="16"/>
  <c r="AP681" i="16"/>
  <c r="AP682" i="16"/>
  <c r="AP683" i="16"/>
  <c r="AP684" i="16"/>
  <c r="AP685" i="16"/>
  <c r="AP694" i="16"/>
  <c r="AP695" i="16"/>
  <c r="AP696" i="16"/>
  <c r="AP697" i="16"/>
  <c r="AP698" i="16"/>
  <c r="AP699" i="16"/>
  <c r="AP700" i="16"/>
  <c r="AP701" i="16"/>
  <c r="AP702" i="16"/>
  <c r="AP703" i="16"/>
  <c r="AP704" i="16"/>
  <c r="AP705" i="16"/>
  <c r="AP706" i="16"/>
  <c r="AP707" i="16"/>
  <c r="AP708" i="16"/>
  <c r="AP709" i="16"/>
  <c r="AP710" i="16"/>
  <c r="AP711" i="16"/>
  <c r="AP712" i="16"/>
  <c r="AP713" i="16"/>
  <c r="AP714" i="16"/>
  <c r="AP715" i="16"/>
  <c r="AP716" i="16"/>
  <c r="AP717" i="16"/>
  <c r="AP718" i="16"/>
  <c r="AP719" i="16"/>
  <c r="AP720" i="16"/>
  <c r="AP721" i="16"/>
  <c r="AP722" i="16"/>
  <c r="AP723" i="16"/>
  <c r="AP724" i="16"/>
  <c r="AP725" i="16"/>
  <c r="AP726" i="16"/>
  <c r="AP727" i="16"/>
  <c r="AP728" i="16"/>
  <c r="AP729" i="16"/>
  <c r="AP730" i="16"/>
  <c r="AP731" i="16"/>
  <c r="AP732" i="16"/>
  <c r="AP733" i="16"/>
  <c r="AP734" i="16"/>
  <c r="AP735" i="16"/>
  <c r="AP736" i="16"/>
  <c r="AP737" i="16"/>
  <c r="AP738" i="16"/>
  <c r="AP744" i="16"/>
  <c r="AP745" i="16"/>
  <c r="AP746" i="16"/>
  <c r="AP747" i="16"/>
  <c r="AP748" i="16"/>
  <c r="AP749" i="16"/>
  <c r="AP750" i="16"/>
  <c r="AP751" i="16"/>
  <c r="AP752" i="16"/>
  <c r="AP753" i="16"/>
  <c r="AP754" i="16"/>
  <c r="AP755" i="16"/>
  <c r="AP756" i="16"/>
  <c r="AP757" i="16"/>
  <c r="AP758" i="16"/>
  <c r="AP759" i="16"/>
  <c r="AP760" i="16"/>
  <c r="AP761" i="16"/>
  <c r="AP762" i="16"/>
  <c r="AP763" i="16"/>
  <c r="AP764" i="16"/>
  <c r="AP765" i="16"/>
  <c r="AP766" i="16"/>
  <c r="AP767" i="16"/>
  <c r="AP768" i="16"/>
  <c r="AP769" i="16"/>
  <c r="AP770" i="16"/>
  <c r="AP771" i="16"/>
  <c r="AP772" i="16"/>
  <c r="AP773" i="16"/>
  <c r="AP774" i="16"/>
  <c r="AP775" i="16"/>
  <c r="AP776" i="16"/>
  <c r="AP777" i="16"/>
  <c r="AP778" i="16"/>
  <c r="AP779" i="16"/>
  <c r="AP780" i="16"/>
  <c r="AP781" i="16"/>
  <c r="AP782" i="16"/>
  <c r="AP783" i="16"/>
  <c r="AP784" i="16"/>
  <c r="AP785" i="16"/>
  <c r="AP786" i="16"/>
  <c r="AP787" i="16"/>
  <c r="AP788" i="16"/>
  <c r="AP789" i="16"/>
  <c r="AP790" i="16"/>
  <c r="AP791" i="16"/>
  <c r="AP792" i="16"/>
  <c r="AP793" i="16"/>
  <c r="AP794" i="16"/>
  <c r="AP795" i="16"/>
  <c r="AP796" i="16"/>
  <c r="AP797" i="16"/>
  <c r="AP798" i="16"/>
  <c r="AP799" i="16"/>
  <c r="AP800" i="16"/>
  <c r="AP801" i="16"/>
  <c r="AP802" i="16"/>
  <c r="AP803" i="16"/>
  <c r="AP804" i="16"/>
  <c r="AP805" i="16"/>
  <c r="AP806" i="16"/>
  <c r="AP807" i="16"/>
  <c r="AP808" i="16"/>
  <c r="AP809" i="16"/>
  <c r="AP810" i="16"/>
  <c r="AP811" i="16"/>
  <c r="AP812" i="16"/>
  <c r="AP813" i="16"/>
  <c r="AP814" i="16"/>
  <c r="AP815" i="16"/>
  <c r="AP816" i="16"/>
  <c r="AP817" i="16"/>
  <c r="AP818" i="16"/>
  <c r="AP819" i="16"/>
  <c r="AP820" i="16"/>
  <c r="AP821" i="16"/>
  <c r="AP822" i="16"/>
  <c r="AP823" i="16"/>
  <c r="AP824" i="16"/>
  <c r="AP825" i="16"/>
  <c r="AP826" i="16"/>
  <c r="AP827" i="16"/>
  <c r="AP828" i="16"/>
  <c r="AP829" i="16"/>
  <c r="AP830" i="16"/>
  <c r="AP831" i="16"/>
  <c r="AP832" i="16"/>
  <c r="AP833" i="16"/>
  <c r="AP834" i="16"/>
  <c r="AP835" i="16"/>
  <c r="AP836" i="16"/>
  <c r="AP837" i="16"/>
  <c r="AP838" i="16"/>
  <c r="AP839" i="16"/>
  <c r="AP840" i="16"/>
  <c r="AP841" i="16"/>
  <c r="AP842" i="16"/>
  <c r="AP843" i="16"/>
  <c r="AP844" i="16"/>
  <c r="AP845" i="16"/>
  <c r="AP846" i="16"/>
  <c r="AP847" i="16"/>
  <c r="AP848" i="16"/>
  <c r="AP849" i="16"/>
  <c r="AP850" i="16"/>
  <c r="AP851" i="16"/>
  <c r="AP852" i="16"/>
  <c r="AP853" i="16"/>
  <c r="AP854" i="16"/>
  <c r="AP855" i="16"/>
  <c r="AP856" i="16"/>
  <c r="AP857" i="16"/>
  <c r="AP858" i="16"/>
  <c r="AP859" i="16"/>
  <c r="AP860" i="16"/>
  <c r="AP861" i="16"/>
  <c r="AP862" i="16"/>
  <c r="AP863" i="16"/>
  <c r="AP864" i="16"/>
  <c r="AP865" i="16"/>
  <c r="AP868" i="16"/>
  <c r="AP869" i="16"/>
  <c r="AP870" i="16"/>
  <c r="AP871" i="16"/>
  <c r="AP872" i="16"/>
  <c r="AP873" i="16"/>
  <c r="AP867" i="16"/>
  <c r="AP866" i="16"/>
  <c r="AP135" i="16"/>
  <c r="AP134" i="16"/>
  <c r="AP133" i="16"/>
  <c r="AP132" i="16"/>
  <c r="AP136" i="16"/>
  <c r="AP137" i="16"/>
  <c r="AP131" i="16"/>
  <c r="AP138" i="16"/>
  <c r="AP190" i="16"/>
  <c r="AP189" i="16"/>
  <c r="AP192" i="16"/>
  <c r="AP191" i="16"/>
  <c r="AP193" i="16"/>
  <c r="AP429" i="16"/>
  <c r="AP437" i="16"/>
  <c r="AP434" i="16"/>
  <c r="AP432" i="16"/>
  <c r="AP438" i="16"/>
  <c r="AP439" i="16"/>
  <c r="AP435" i="16"/>
  <c r="AP436" i="16"/>
  <c r="AP433" i="16"/>
  <c r="AP441" i="16"/>
  <c r="AP517" i="16"/>
  <c r="AP524" i="16"/>
  <c r="AP525" i="16"/>
  <c r="AP518" i="16"/>
  <c r="AP515" i="16"/>
  <c r="AP527" i="16"/>
  <c r="AP516" i="16"/>
  <c r="AP526" i="16"/>
  <c r="AP533" i="16"/>
  <c r="AP534" i="16"/>
  <c r="AP609" i="16"/>
  <c r="AP529" i="16"/>
  <c r="AP520" i="16"/>
  <c r="AP528" i="16"/>
  <c r="AP519" i="16"/>
  <c r="AP522" i="16"/>
  <c r="AP532" i="16"/>
  <c r="AP530" i="16"/>
  <c r="AP523" i="16"/>
  <c r="AP531" i="16"/>
  <c r="AP521" i="16"/>
  <c r="AP739" i="16"/>
  <c r="AP643" i="16"/>
  <c r="AP641" i="16"/>
  <c r="AP634" i="16"/>
  <c r="AP642" i="16"/>
  <c r="AP639" i="16"/>
  <c r="AP637" i="16"/>
  <c r="AP638" i="16"/>
  <c r="AP635" i="16"/>
  <c r="AP640" i="16"/>
  <c r="AP636" i="16"/>
  <c r="AP143" i="16"/>
  <c r="AP142" i="16"/>
  <c r="AP141" i="16"/>
  <c r="AP140" i="16"/>
  <c r="AP144" i="16"/>
  <c r="AP145" i="16"/>
  <c r="AP139" i="16"/>
  <c r="AP146" i="16"/>
  <c r="AP159" i="16"/>
  <c r="AP158" i="16"/>
  <c r="AP157" i="16"/>
  <c r="AP156" i="16"/>
  <c r="AP160" i="16"/>
  <c r="AP161" i="16"/>
  <c r="AP155" i="16"/>
  <c r="AP162" i="16"/>
  <c r="AP151" i="16"/>
  <c r="AP150" i="16"/>
  <c r="AP149" i="16"/>
  <c r="AP148" i="16"/>
  <c r="AP152" i="16"/>
  <c r="AP153" i="16"/>
  <c r="AP147" i="16"/>
  <c r="AP154" i="16"/>
  <c r="AP654" i="16"/>
  <c r="AP686" i="16"/>
  <c r="AP687" i="16"/>
  <c r="AP688" i="16"/>
  <c r="AP689" i="16"/>
  <c r="AP690" i="16"/>
  <c r="AP693" i="16"/>
  <c r="AP692" i="16"/>
  <c r="AP691" i="16"/>
  <c r="AP740" i="16"/>
  <c r="AP741" i="16"/>
  <c r="AP742" i="16"/>
  <c r="AP743" i="16"/>
  <c r="AP169" i="16"/>
  <c r="AP168" i="16"/>
  <c r="AP166" i="16"/>
  <c r="AP165" i="16"/>
  <c r="AP164" i="16"/>
  <c r="AP163" i="16"/>
  <c r="AP167" i="16"/>
  <c r="AP170" i="16"/>
  <c r="AP177" i="16"/>
  <c r="AP176" i="16"/>
  <c r="AP174" i="16"/>
  <c r="AP173" i="16"/>
  <c r="AP172" i="16"/>
  <c r="AP171" i="16"/>
  <c r="AP175" i="16"/>
  <c r="AP178" i="16"/>
  <c r="AP874" i="16"/>
  <c r="AP875" i="16"/>
  <c r="AP876" i="16"/>
  <c r="AP877" i="16"/>
  <c r="AP878" i="16"/>
  <c r="AP879" i="16"/>
  <c r="AP880" i="16"/>
  <c r="AP881" i="16"/>
  <c r="AP882" i="16"/>
  <c r="AP883" i="16"/>
  <c r="AP884" i="16"/>
  <c r="AP885" i="16"/>
  <c r="AP886" i="16"/>
  <c r="AP887" i="16"/>
  <c r="AP888" i="16"/>
  <c r="AP889" i="16"/>
  <c r="AP890" i="16"/>
  <c r="AP891" i="16"/>
  <c r="AP892" i="16"/>
  <c r="AP893" i="16"/>
  <c r="AP894" i="16"/>
  <c r="AP895" i="16"/>
  <c r="AP896" i="16"/>
  <c r="AP897" i="16"/>
  <c r="AP898" i="16"/>
  <c r="AP899" i="16"/>
  <c r="AP900" i="16"/>
  <c r="AP901" i="16"/>
  <c r="AP902" i="16"/>
  <c r="AP903" i="16"/>
  <c r="AP904" i="16"/>
  <c r="AP905" i="16"/>
  <c r="AP906" i="16"/>
  <c r="AP907" i="16"/>
  <c r="AP908" i="16"/>
  <c r="AP909" i="16"/>
  <c r="AP910" i="16"/>
  <c r="AP911" i="16"/>
  <c r="AP912" i="16"/>
  <c r="AP913" i="16"/>
  <c r="AP914" i="16"/>
  <c r="AP915" i="16"/>
  <c r="AP916" i="16"/>
  <c r="AP917" i="16"/>
  <c r="AP918" i="16"/>
  <c r="AP919" i="16"/>
  <c r="AP920" i="16"/>
  <c r="AP921" i="16"/>
  <c r="AP922" i="16"/>
  <c r="AP923" i="16"/>
  <c r="AP924" i="16"/>
  <c r="AP925" i="16"/>
  <c r="AP926" i="16"/>
  <c r="AP927" i="16"/>
  <c r="AP928" i="16"/>
  <c r="AP929" i="16"/>
  <c r="AP930" i="16"/>
  <c r="AP931" i="16"/>
  <c r="AP932" i="16"/>
  <c r="AP933" i="16"/>
  <c r="AP934" i="16"/>
  <c r="AP935" i="16"/>
  <c r="AP936" i="16"/>
  <c r="AP937" i="16"/>
  <c r="AP938" i="16"/>
  <c r="AP939" i="16"/>
  <c r="AP940" i="16"/>
  <c r="AP941" i="16"/>
  <c r="AP942" i="16"/>
  <c r="AP943" i="16"/>
  <c r="AP944" i="16"/>
  <c r="AP945" i="16"/>
  <c r="AP946" i="16"/>
  <c r="AP947" i="16"/>
  <c r="AP948" i="16"/>
  <c r="AP949" i="16"/>
  <c r="AP950" i="16"/>
  <c r="AP951" i="16"/>
  <c r="AP952" i="16"/>
  <c r="AP953" i="16"/>
  <c r="AP954" i="16"/>
  <c r="AP955" i="16"/>
  <c r="AP956" i="16"/>
  <c r="AP957" i="16"/>
  <c r="AP958" i="16"/>
  <c r="AP959" i="16"/>
  <c r="AP960" i="16"/>
  <c r="AP961" i="16"/>
  <c r="AP962" i="16"/>
  <c r="AP963" i="16"/>
  <c r="AP964" i="16"/>
  <c r="AP965" i="16"/>
  <c r="AP966" i="16"/>
  <c r="AP967" i="16"/>
  <c r="AP968" i="16"/>
  <c r="AP969" i="16"/>
  <c r="AP970" i="16"/>
  <c r="AP971" i="16"/>
  <c r="AP972" i="16"/>
  <c r="AP973" i="16"/>
  <c r="AP974" i="16"/>
  <c r="AP975" i="16"/>
  <c r="AP976" i="16"/>
  <c r="AP977" i="16"/>
  <c r="AP978" i="16"/>
  <c r="AP979" i="16"/>
  <c r="AP980" i="16"/>
  <c r="AP981" i="16"/>
  <c r="AP982" i="16"/>
  <c r="AP983" i="16"/>
  <c r="AP984" i="16"/>
  <c r="AP985" i="16"/>
  <c r="AP986" i="16"/>
  <c r="AP987" i="16"/>
  <c r="AP988" i="16"/>
  <c r="AP989" i="16"/>
  <c r="AP990" i="16"/>
  <c r="AP991" i="16"/>
  <c r="AP992" i="16"/>
  <c r="AP993" i="16"/>
  <c r="AP994" i="16"/>
  <c r="AP995" i="16"/>
  <c r="AP996" i="16"/>
  <c r="AP997" i="16"/>
  <c r="AP998" i="16"/>
  <c r="AP999" i="16"/>
  <c r="AP1000" i="16"/>
  <c r="AP1001" i="16"/>
  <c r="AP1002" i="16"/>
  <c r="AP1003" i="16"/>
  <c r="AP1004" i="16"/>
  <c r="AP1005" i="16"/>
  <c r="AP1006" i="16"/>
  <c r="AP1007" i="16"/>
  <c r="AP1008" i="16"/>
  <c r="AP1009" i="16"/>
  <c r="AP1010" i="16"/>
  <c r="AP1011" i="16"/>
  <c r="AP1012" i="16"/>
  <c r="AP1013" i="16"/>
  <c r="AP1014" i="16"/>
  <c r="AP1015" i="16"/>
  <c r="AP1016" i="16"/>
  <c r="AP1017" i="16"/>
  <c r="AP1018" i="16"/>
  <c r="AP1019" i="16"/>
  <c r="AP1020" i="16"/>
  <c r="AP1021" i="16"/>
  <c r="AP1022" i="16"/>
  <c r="AP1023" i="16"/>
  <c r="AP1024" i="16"/>
  <c r="AP1025" i="16"/>
  <c r="AP1026" i="16"/>
  <c r="AP1027" i="16"/>
  <c r="AP1028" i="16"/>
  <c r="AP1029" i="16"/>
  <c r="AP1030" i="16"/>
  <c r="AP1031" i="16"/>
  <c r="AP1032" i="16"/>
  <c r="AP1033" i="16"/>
  <c r="AP1034" i="16"/>
  <c r="AP1035" i="16"/>
  <c r="AP1036" i="16"/>
  <c r="AP1037" i="16"/>
  <c r="AP1038" i="16"/>
  <c r="AP1039" i="16"/>
  <c r="AP1040" i="16"/>
  <c r="AP1041" i="16"/>
  <c r="AP1042" i="16"/>
  <c r="AP1043" i="16"/>
  <c r="AP1044" i="16"/>
  <c r="AP1045" i="16"/>
  <c r="AP1046" i="16"/>
  <c r="AP1047" i="16"/>
  <c r="AP1048" i="16"/>
  <c r="AP1049" i="16"/>
  <c r="AP1050" i="16"/>
  <c r="AP1051" i="16"/>
  <c r="AP1052" i="16"/>
  <c r="AP1053" i="16"/>
  <c r="AP1054" i="16"/>
  <c r="AP1055" i="16"/>
  <c r="AP1056" i="16"/>
  <c r="AP1057" i="16"/>
  <c r="AP1058" i="16"/>
  <c r="AP1059" i="16"/>
  <c r="AP1060" i="16"/>
  <c r="AP1061" i="16"/>
  <c r="AP1062" i="16"/>
  <c r="AP1063" i="16"/>
  <c r="AP1064" i="16"/>
  <c r="AP1065" i="16"/>
  <c r="AP1066" i="16"/>
  <c r="AP1067" i="16"/>
  <c r="AP1068" i="16"/>
  <c r="AP1069" i="16"/>
  <c r="AP1070" i="16"/>
  <c r="AP1071" i="16"/>
  <c r="AP1072" i="16"/>
  <c r="AP1073" i="16"/>
  <c r="AP1074" i="16"/>
  <c r="AP1075" i="16"/>
  <c r="AP1076" i="16"/>
  <c r="AP1077" i="16"/>
  <c r="AP1078" i="16"/>
  <c r="AP1079" i="16"/>
  <c r="AP1080" i="16"/>
  <c r="AP1081" i="16"/>
  <c r="AP1082" i="16"/>
  <c r="AP1083" i="16"/>
  <c r="AP1084" i="16"/>
  <c r="AP1085" i="16"/>
  <c r="AP1086" i="16"/>
  <c r="AP1087" i="16"/>
  <c r="AP1088" i="16"/>
  <c r="AP1089" i="16"/>
  <c r="AP1090" i="16"/>
  <c r="AP1091" i="16"/>
  <c r="AP1092" i="16"/>
  <c r="AP1093" i="16"/>
  <c r="AP1094" i="16"/>
  <c r="AP1095" i="16"/>
  <c r="AP1096" i="16"/>
  <c r="AP1097" i="16"/>
  <c r="AP1098" i="16"/>
  <c r="AP1099" i="16"/>
  <c r="AP1100" i="16"/>
  <c r="AP1101" i="16"/>
  <c r="AP1102" i="16"/>
  <c r="AP1103" i="16"/>
  <c r="AP1104" i="16"/>
  <c r="AP1105" i="16"/>
  <c r="AP1106" i="16"/>
  <c r="AP1107" i="16"/>
  <c r="AP1108" i="16"/>
  <c r="AP1109" i="16"/>
  <c r="AP1110" i="16"/>
  <c r="AP1111" i="16"/>
  <c r="AP1112" i="16"/>
  <c r="AP1113" i="16"/>
  <c r="AP1114" i="16"/>
  <c r="AP1115" i="16"/>
  <c r="AP1116" i="16"/>
  <c r="AP1117" i="16"/>
  <c r="AP1118" i="16"/>
  <c r="AP1119" i="16"/>
  <c r="AP1120" i="16"/>
  <c r="AP1121" i="16"/>
  <c r="AP1122" i="16"/>
  <c r="AP1123" i="16"/>
  <c r="AP1124" i="16"/>
  <c r="AP1125" i="16"/>
  <c r="AP1126" i="16"/>
  <c r="AP1127" i="16"/>
  <c r="AP1128" i="16"/>
  <c r="AP1129" i="16"/>
  <c r="AP1130" i="16"/>
  <c r="AP1131" i="16"/>
  <c r="AP1132" i="16"/>
  <c r="AP1133" i="16"/>
  <c r="AP1134" i="16"/>
  <c r="AP1135" i="16"/>
  <c r="AP1136" i="16"/>
  <c r="AP1137" i="16"/>
  <c r="AP1138" i="16"/>
  <c r="AP1139" i="16"/>
  <c r="AP1140" i="16"/>
  <c r="AP1141" i="16"/>
  <c r="AP1142" i="16"/>
  <c r="AP1143" i="16"/>
  <c r="AP1144" i="16"/>
  <c r="AP1145" i="16"/>
  <c r="AP1146" i="16"/>
  <c r="AP1147" i="16"/>
  <c r="AP1148" i="16"/>
  <c r="AP1149" i="16"/>
  <c r="AP1150" i="16"/>
  <c r="AP1151" i="16"/>
  <c r="AP1152" i="16"/>
  <c r="AP1153" i="16"/>
  <c r="AP1154" i="16"/>
  <c r="AP1155" i="16"/>
  <c r="AP1156" i="16"/>
  <c r="AP1157" i="16"/>
  <c r="AP1158" i="16"/>
  <c r="AP1159" i="16"/>
  <c r="AP1160" i="16"/>
  <c r="AP1161" i="16"/>
  <c r="AP1162" i="16"/>
  <c r="AP1163" i="16"/>
  <c r="AP1164" i="16"/>
  <c r="AP1165" i="16"/>
  <c r="AP1166" i="16"/>
  <c r="AP1167" i="16"/>
  <c r="AP1168" i="16"/>
  <c r="AP1169" i="16"/>
  <c r="AP1170" i="16"/>
  <c r="AP1171" i="16"/>
  <c r="AP1172" i="16"/>
  <c r="AP1173" i="16"/>
  <c r="AP1174" i="16"/>
  <c r="AP1175" i="16"/>
  <c r="AP1176" i="16"/>
  <c r="AP1177" i="16"/>
  <c r="AP1178" i="16"/>
  <c r="AP1179" i="16"/>
  <c r="AP1180" i="16"/>
  <c r="AP1181" i="16"/>
  <c r="AP1182" i="16"/>
  <c r="AP1183" i="16"/>
  <c r="AP1184" i="16"/>
  <c r="AP1185" i="16"/>
  <c r="AP1186" i="16"/>
  <c r="AP1187" i="16"/>
  <c r="AP1188" i="16"/>
  <c r="AP1189" i="16"/>
  <c r="AP1190" i="16"/>
  <c r="AP1191" i="16"/>
  <c r="AP1192" i="16"/>
  <c r="AP1193" i="16"/>
  <c r="AP1194" i="16"/>
  <c r="AP1195" i="16"/>
  <c r="AP1196" i="16"/>
  <c r="AP1197" i="16"/>
  <c r="AP1198" i="16"/>
  <c r="AP1199" i="16"/>
  <c r="AP1200" i="16"/>
  <c r="AP1201" i="16"/>
  <c r="AP1202" i="16"/>
  <c r="AP1203" i="16"/>
  <c r="AP1204" i="16"/>
  <c r="AP1205" i="16"/>
  <c r="AP1206" i="16"/>
  <c r="AP1207" i="16"/>
  <c r="AP1208" i="16"/>
  <c r="AP1209" i="16"/>
  <c r="AP1210" i="16"/>
  <c r="AP1211" i="16"/>
  <c r="AP1212" i="16"/>
  <c r="AP1213" i="16"/>
  <c r="AP1214" i="16"/>
  <c r="AP1215" i="16"/>
  <c r="AP1216" i="16"/>
  <c r="AP1217" i="16"/>
  <c r="AP1218" i="16"/>
  <c r="AP1219" i="16"/>
  <c r="AP1220" i="16"/>
  <c r="AP1221" i="16"/>
  <c r="AP1222" i="16"/>
  <c r="AP1223" i="16"/>
  <c r="AP1224" i="16"/>
  <c r="AP1225" i="16"/>
  <c r="AP1226" i="16"/>
  <c r="AP1227" i="16"/>
  <c r="AP1228" i="16"/>
  <c r="AP1229" i="16"/>
  <c r="AP1230" i="16"/>
  <c r="AP1231" i="16"/>
  <c r="AP1232" i="16"/>
  <c r="AP1233" i="16"/>
  <c r="AP1234" i="16"/>
  <c r="AP1235" i="16"/>
  <c r="AP1236" i="16"/>
  <c r="AP1237" i="16"/>
  <c r="AP1238" i="16"/>
  <c r="AP1239" i="16"/>
  <c r="AP1240" i="16"/>
  <c r="AP1241" i="16"/>
  <c r="AP1242" i="16"/>
  <c r="AP1243" i="16"/>
  <c r="AP1244" i="16"/>
  <c r="AP1245" i="16"/>
  <c r="AP1246" i="16"/>
  <c r="AP1247" i="16"/>
  <c r="AP1248" i="16"/>
  <c r="AP1249" i="16"/>
  <c r="AP1250" i="16"/>
  <c r="AP1251" i="16"/>
  <c r="AP1252" i="16"/>
  <c r="AP1253" i="16"/>
  <c r="AP1254" i="16"/>
  <c r="AP1255" i="16"/>
  <c r="AP1256" i="16"/>
  <c r="AP1257" i="16"/>
  <c r="AP1258" i="16"/>
  <c r="AP1259" i="16"/>
  <c r="AP1260" i="16"/>
  <c r="AP1261" i="16"/>
  <c r="AP1262" i="16"/>
  <c r="AP1263" i="16"/>
  <c r="AP1264" i="16"/>
  <c r="AP1265" i="16"/>
  <c r="AP1266" i="16"/>
  <c r="AP1267" i="16"/>
  <c r="AP1268" i="16"/>
  <c r="AP1269" i="16"/>
  <c r="AP1270" i="16"/>
  <c r="AP1271" i="16"/>
  <c r="AP1272" i="16"/>
  <c r="AP1273" i="16"/>
  <c r="AP1274" i="16"/>
  <c r="AP1275" i="16"/>
  <c r="AP1276" i="16"/>
  <c r="AP1277" i="16"/>
  <c r="AP1278" i="16"/>
  <c r="AP1279" i="16"/>
  <c r="AP1280" i="16"/>
  <c r="AP1281" i="16"/>
  <c r="AP1282" i="16"/>
  <c r="AP1283" i="16"/>
  <c r="AP1284" i="16"/>
  <c r="AP1285" i="16"/>
  <c r="AP1286" i="16"/>
  <c r="AP1287" i="16"/>
  <c r="AP1288" i="16"/>
  <c r="AP1289" i="16"/>
  <c r="AP1290" i="16"/>
  <c r="AP1291" i="16"/>
  <c r="AP1292" i="16"/>
  <c r="AP1293" i="16"/>
  <c r="AP1294" i="16"/>
  <c r="AP1295" i="16"/>
  <c r="AP1296" i="16"/>
  <c r="AP1297" i="16"/>
  <c r="AP1298" i="16"/>
  <c r="AP1299" i="16"/>
  <c r="AP1300" i="16"/>
  <c r="AP1301" i="16"/>
  <c r="AP1302" i="16"/>
  <c r="AP1303" i="16"/>
  <c r="AP1304" i="16"/>
  <c r="AP1305" i="16"/>
  <c r="AP1306" i="16"/>
  <c r="AP1307" i="16"/>
  <c r="AP1308" i="16"/>
  <c r="AP1309" i="16"/>
  <c r="AP1310" i="16"/>
  <c r="AP1311" i="16"/>
  <c r="AP1312" i="16"/>
  <c r="AP1313" i="16"/>
  <c r="AP1314" i="16"/>
  <c r="AP1315" i="16"/>
  <c r="AP1316" i="16"/>
  <c r="AP1317" i="16"/>
  <c r="AP1318" i="16"/>
  <c r="AP1319" i="16"/>
  <c r="AP1320" i="16"/>
  <c r="AP1321" i="16"/>
  <c r="AP1322" i="16"/>
  <c r="AP1323" i="16"/>
  <c r="AP1324" i="16"/>
  <c r="AP1325" i="16"/>
  <c r="AP1326" i="16"/>
  <c r="AP1327" i="16"/>
  <c r="AP1328" i="16"/>
  <c r="AP1329" i="16"/>
  <c r="AP1330" i="16"/>
  <c r="AP1331" i="16"/>
  <c r="AP1332" i="16"/>
  <c r="AP1333" i="16"/>
  <c r="AP1334" i="16"/>
  <c r="AP1335" i="16"/>
  <c r="AP1336" i="16"/>
  <c r="AP1337" i="16"/>
  <c r="AP1338" i="16"/>
  <c r="AP1339" i="16"/>
  <c r="AP1340" i="16"/>
  <c r="AP1341" i="16"/>
  <c r="AP1342" i="16"/>
  <c r="AP1343" i="16"/>
  <c r="AP1344" i="16"/>
  <c r="AP1345" i="16"/>
  <c r="AP1346" i="16"/>
  <c r="AP1347" i="16"/>
  <c r="AP1348" i="16"/>
  <c r="AP1349" i="16"/>
  <c r="AP1350" i="16"/>
  <c r="AP1351" i="16"/>
  <c r="AP1352" i="16"/>
  <c r="AP1353" i="16"/>
  <c r="AP1354" i="16"/>
  <c r="AP1355" i="16"/>
  <c r="AP1356" i="16"/>
  <c r="AP1357" i="16"/>
  <c r="AP1358" i="16"/>
  <c r="AP1359" i="16"/>
  <c r="AP1360" i="16"/>
  <c r="AP1361" i="16"/>
  <c r="AP1362" i="16"/>
  <c r="AP1363" i="16"/>
  <c r="AP1364" i="16"/>
  <c r="AP1365" i="16"/>
  <c r="AP1366" i="16"/>
  <c r="AP1367" i="16"/>
  <c r="AP1368" i="16"/>
  <c r="AP1369" i="16"/>
  <c r="AP1370" i="16"/>
  <c r="AP1371" i="16"/>
  <c r="AP1372" i="16"/>
  <c r="AP1373" i="16"/>
  <c r="AP1374" i="16"/>
  <c r="AP1375" i="16"/>
  <c r="AP1376" i="16"/>
  <c r="AP1377" i="16"/>
  <c r="AP1378" i="16"/>
  <c r="AP1379" i="16"/>
  <c r="AP1380" i="16"/>
  <c r="AP1381" i="16"/>
  <c r="AP1382" i="16"/>
  <c r="AP1383" i="16"/>
  <c r="AP1384" i="16"/>
  <c r="AP1385" i="16"/>
  <c r="AP1386" i="16"/>
  <c r="AP1387" i="16"/>
  <c r="AP1388" i="16"/>
  <c r="AP1389" i="16"/>
  <c r="AP1390" i="16"/>
  <c r="AP1391" i="16"/>
  <c r="AP1392" i="16"/>
  <c r="AP1393" i="16"/>
  <c r="AP1394" i="16"/>
  <c r="AP1395" i="16"/>
  <c r="AP1396" i="16"/>
  <c r="AP1397" i="16"/>
  <c r="AP1398" i="16"/>
  <c r="AP1399" i="16"/>
  <c r="AP1400" i="16"/>
  <c r="AP1401" i="16"/>
  <c r="AP1402" i="16"/>
  <c r="AP1403" i="16"/>
  <c r="AP1404" i="16"/>
  <c r="AP1405" i="16"/>
  <c r="AP1406" i="16"/>
  <c r="AP1407" i="16"/>
  <c r="AP1408" i="16"/>
  <c r="AP1409" i="16"/>
  <c r="AP1410" i="16"/>
  <c r="AP1411" i="16"/>
  <c r="AP1412" i="16"/>
  <c r="AP1413" i="16"/>
  <c r="AP1414" i="16"/>
  <c r="AP1415" i="16"/>
  <c r="AP1416" i="16"/>
  <c r="AP1417" i="16"/>
  <c r="AP1418" i="16"/>
  <c r="AP1419" i="16"/>
  <c r="AP1420" i="16"/>
  <c r="AP1421" i="16"/>
  <c r="AP1422" i="16"/>
  <c r="AP1423" i="16"/>
  <c r="AP1424" i="16"/>
  <c r="AP1425" i="16"/>
  <c r="AP1426" i="16"/>
  <c r="AP1427" i="16"/>
  <c r="AP1428" i="16"/>
  <c r="AP1429" i="16"/>
  <c r="AP1430" i="16"/>
  <c r="AP1431" i="16"/>
  <c r="AP1432" i="16"/>
  <c r="AP1433" i="16"/>
  <c r="AP1434" i="16"/>
  <c r="AP1435" i="16"/>
  <c r="AP1436" i="16"/>
  <c r="AP1437" i="16"/>
  <c r="AP1438" i="16"/>
  <c r="AP1439" i="16"/>
  <c r="AP1440" i="16"/>
  <c r="AP1441" i="16"/>
  <c r="AP1442" i="16"/>
  <c r="AP1443" i="16"/>
  <c r="AP1444" i="16"/>
  <c r="AP1445" i="16"/>
  <c r="AP1446" i="16"/>
  <c r="AP1447" i="16"/>
  <c r="AP1448" i="16"/>
  <c r="AP1449" i="16"/>
  <c r="AP1450" i="16"/>
  <c r="AP1451" i="16"/>
  <c r="AP1452" i="16"/>
  <c r="AP1453" i="16"/>
  <c r="AP1454" i="16"/>
  <c r="AP1455" i="16"/>
  <c r="AP1456" i="16"/>
  <c r="AP1457" i="16"/>
  <c r="AP1458" i="16"/>
  <c r="AP1459" i="16"/>
  <c r="AP1460" i="16"/>
  <c r="AP1461" i="16"/>
  <c r="AP1462" i="16"/>
  <c r="AP1463" i="16"/>
  <c r="AP1464" i="16"/>
  <c r="AP1465" i="16"/>
  <c r="AP1466" i="16"/>
  <c r="AP1467" i="16"/>
  <c r="AP1468" i="16"/>
  <c r="AP1469" i="16"/>
  <c r="AP1470" i="16"/>
  <c r="AP1471" i="16"/>
  <c r="AP1472" i="16"/>
  <c r="AP1473" i="16"/>
  <c r="AP1474" i="16"/>
  <c r="AP1475" i="16"/>
  <c r="AP1476" i="16"/>
  <c r="AP1477" i="16"/>
  <c r="AP1478" i="16"/>
  <c r="AP1479" i="16"/>
  <c r="AP1480" i="16"/>
  <c r="AP1481" i="16"/>
  <c r="AP1482" i="16"/>
  <c r="AP1483" i="16"/>
  <c r="AP1484" i="16"/>
  <c r="AP1485" i="16"/>
  <c r="AP1486" i="16"/>
  <c r="AP1487" i="16"/>
  <c r="AP1488" i="16"/>
  <c r="AP1489" i="16"/>
  <c r="AP1490" i="16"/>
  <c r="AP1491" i="16"/>
  <c r="AP1492" i="16"/>
  <c r="AP1493" i="16"/>
  <c r="AP1494" i="16"/>
  <c r="AP1495" i="16"/>
  <c r="AP1496" i="16"/>
  <c r="AP1497" i="16"/>
  <c r="AP1498" i="16"/>
  <c r="AP1499" i="16"/>
  <c r="AP1500" i="16"/>
  <c r="AP1501" i="16"/>
  <c r="AP1502" i="16"/>
  <c r="AP1503" i="16"/>
  <c r="AP1504" i="16"/>
  <c r="AP1505" i="16"/>
  <c r="AP1506" i="16"/>
  <c r="AP1507" i="16"/>
  <c r="AP1508" i="16"/>
  <c r="AP1509" i="16"/>
  <c r="AP1510" i="16"/>
  <c r="AP1511" i="16"/>
  <c r="AP1512" i="16"/>
  <c r="AP1513" i="16"/>
  <c r="AP1514" i="16"/>
  <c r="AP1515" i="16"/>
  <c r="AP1516" i="16"/>
  <c r="AP1517" i="16"/>
  <c r="AP1518" i="16"/>
  <c r="AP1519" i="16"/>
  <c r="AP1520" i="16"/>
  <c r="AP1521" i="16"/>
  <c r="AP1522" i="16"/>
  <c r="AP1523" i="16"/>
  <c r="AP1524" i="16"/>
  <c r="AP1525" i="16"/>
  <c r="AP1526" i="16"/>
  <c r="AP1527" i="16"/>
  <c r="AP1528" i="16"/>
  <c r="AP1529" i="16"/>
  <c r="AP1530" i="16"/>
  <c r="AP1531" i="16"/>
  <c r="AP1532" i="16"/>
  <c r="AP1533" i="16"/>
  <c r="AP1534" i="16"/>
  <c r="AP1535" i="16"/>
  <c r="AP1536" i="16"/>
  <c r="AP1537" i="16"/>
  <c r="AP1538" i="16"/>
  <c r="AP1539" i="16"/>
  <c r="AP1540" i="16"/>
  <c r="AP1541" i="16"/>
  <c r="AP1542" i="16"/>
  <c r="AP1543" i="16"/>
  <c r="AP1544" i="16"/>
  <c r="AP1545" i="16"/>
  <c r="AP1546" i="16"/>
  <c r="AP1547" i="16"/>
  <c r="AP1548" i="16"/>
  <c r="AP1549" i="16"/>
  <c r="AP1550" i="16"/>
  <c r="AP1551" i="16"/>
  <c r="AP1552" i="16"/>
  <c r="AP1553" i="16"/>
  <c r="AP1554" i="16"/>
  <c r="AP1555" i="16"/>
  <c r="AP1556" i="16"/>
  <c r="AP1557" i="16"/>
  <c r="AP1558" i="16"/>
  <c r="AP1559" i="16"/>
  <c r="AP1560" i="16"/>
  <c r="AP1561" i="16"/>
  <c r="AP1562" i="16"/>
  <c r="AP1563" i="16"/>
  <c r="AP1564" i="16"/>
  <c r="AP1565" i="16"/>
  <c r="AP1566" i="16"/>
  <c r="AP1567" i="16"/>
  <c r="AP1568" i="16"/>
  <c r="AP1569" i="16"/>
  <c r="AP1570" i="16"/>
  <c r="AP1571" i="16"/>
  <c r="AP1572" i="16"/>
  <c r="AP1573" i="16"/>
  <c r="AP1574" i="16"/>
  <c r="AP1575" i="16"/>
  <c r="AP1576" i="16"/>
  <c r="AP1577" i="16"/>
  <c r="AP1578" i="16"/>
  <c r="AP1579" i="16"/>
  <c r="AP1580" i="16"/>
  <c r="AP1581" i="16"/>
  <c r="AP1582" i="16"/>
  <c r="AP1583" i="16"/>
  <c r="AP1584" i="16"/>
  <c r="AP1585" i="16"/>
  <c r="AP1586" i="16"/>
  <c r="AP1587" i="16"/>
  <c r="AP1588" i="16"/>
  <c r="AP1589" i="16"/>
  <c r="AP1590" i="16"/>
  <c r="AP1591" i="16"/>
  <c r="AP1592" i="16"/>
  <c r="AP1593" i="16"/>
  <c r="AP1594" i="16"/>
  <c r="AP1595" i="16"/>
  <c r="AP1596" i="16"/>
  <c r="AP1597" i="16"/>
  <c r="AP1598" i="16"/>
  <c r="AP1599" i="16"/>
  <c r="AP1600" i="16"/>
  <c r="AP1601" i="16"/>
  <c r="AP1602" i="16"/>
  <c r="AP1603" i="16"/>
  <c r="AP1604" i="16"/>
  <c r="AP1605" i="16"/>
  <c r="AP1606" i="16"/>
  <c r="AP1607" i="16"/>
  <c r="AP1608" i="16"/>
  <c r="AP1609" i="16"/>
  <c r="AP1610" i="16"/>
  <c r="AP1611" i="16"/>
  <c r="AP1612" i="16"/>
  <c r="AP1613" i="16"/>
  <c r="AP1614" i="16"/>
  <c r="AP1615" i="16"/>
  <c r="AP1616" i="16"/>
  <c r="AP1617" i="16"/>
  <c r="AP1618" i="16"/>
  <c r="AP1619" i="16"/>
  <c r="AP1620" i="16"/>
  <c r="AP1621" i="16"/>
  <c r="AP1622" i="16"/>
  <c r="AP1623" i="16"/>
  <c r="AP1624" i="16"/>
  <c r="AP1625" i="16"/>
  <c r="AP1626" i="16"/>
  <c r="AP1627" i="16"/>
  <c r="AP1628" i="16"/>
  <c r="AP1629" i="16"/>
  <c r="AP1630" i="16"/>
  <c r="AP1631" i="16"/>
  <c r="AP1632" i="16"/>
  <c r="AP1633" i="16"/>
  <c r="AP1634" i="16"/>
  <c r="AP1635" i="16"/>
  <c r="AP1636" i="16"/>
  <c r="AP1637" i="16"/>
  <c r="AP1638" i="16"/>
  <c r="AP1639" i="16"/>
  <c r="AP1640" i="16"/>
  <c r="AP1641" i="16"/>
  <c r="AP1642" i="16"/>
  <c r="AP1643" i="16"/>
  <c r="AP1644" i="16"/>
  <c r="AP1645" i="16"/>
  <c r="AP1646" i="16"/>
  <c r="AP1647" i="16"/>
  <c r="AP1648" i="16"/>
  <c r="AP1649" i="16"/>
  <c r="AP1650" i="16"/>
  <c r="AP1651" i="16"/>
  <c r="AP1652" i="16"/>
  <c r="AP1653" i="16"/>
  <c r="AP1654" i="16"/>
  <c r="AP1655" i="16"/>
  <c r="AP1656" i="16"/>
  <c r="AP1657" i="16"/>
  <c r="AP1658" i="16"/>
  <c r="AP1659" i="16"/>
  <c r="AP1660" i="16"/>
  <c r="AP1661" i="16"/>
  <c r="AP1662" i="16"/>
  <c r="AP1663" i="16"/>
  <c r="AP1664" i="16"/>
  <c r="AP1665" i="16"/>
  <c r="AP1666" i="16"/>
  <c r="AP1667" i="16"/>
  <c r="AP1668" i="16"/>
  <c r="AP1669" i="16"/>
  <c r="AP1670" i="16"/>
  <c r="AP1671" i="16"/>
  <c r="AP1672" i="16"/>
  <c r="AP1673" i="16"/>
  <c r="AP1674" i="16"/>
  <c r="AP1675" i="16"/>
  <c r="AP1676" i="16"/>
  <c r="AP1677" i="16"/>
  <c r="AP1678" i="16"/>
  <c r="AP1679" i="16"/>
  <c r="AP1680" i="16"/>
  <c r="AP1681" i="16"/>
  <c r="AP1682" i="16"/>
  <c r="AP1683" i="16"/>
  <c r="AP1684" i="16"/>
  <c r="AP1685" i="16"/>
  <c r="AP1686" i="16"/>
  <c r="AP1687" i="16"/>
  <c r="AP1688" i="16"/>
  <c r="AP1689" i="16"/>
  <c r="AP1690" i="16"/>
  <c r="AP1691" i="16"/>
  <c r="AP1692" i="16"/>
  <c r="AP1693" i="16"/>
  <c r="AP1694" i="16"/>
  <c r="AP1695" i="16"/>
  <c r="AP1696" i="16"/>
  <c r="AP1697" i="16"/>
  <c r="AP1698" i="16"/>
  <c r="AP1699" i="16"/>
  <c r="AP1700" i="16"/>
  <c r="AP1701" i="16"/>
  <c r="AP1702" i="16"/>
  <c r="AP1703" i="16"/>
  <c r="AP1704" i="16"/>
  <c r="AP1705" i="16"/>
  <c r="AP1706" i="16"/>
  <c r="AP1707" i="16"/>
  <c r="AP1708" i="16"/>
  <c r="AP1709" i="16"/>
  <c r="AP1710" i="16"/>
  <c r="AP1711" i="16"/>
  <c r="AP1712" i="16"/>
  <c r="AP1713" i="16"/>
  <c r="AP1714" i="16"/>
  <c r="AP1715" i="16"/>
  <c r="AP1716" i="16"/>
  <c r="AP1717" i="16"/>
  <c r="AP1718" i="16"/>
  <c r="AP1719" i="16"/>
  <c r="AP1720" i="16"/>
  <c r="AP1721" i="16"/>
  <c r="AP1722" i="16"/>
  <c r="AP1723" i="16"/>
  <c r="AP1724" i="16"/>
  <c r="AP1725" i="16"/>
  <c r="AP1726" i="16"/>
  <c r="AP1727" i="16"/>
  <c r="AP1728" i="16"/>
  <c r="AP1729" i="16"/>
  <c r="AP1730" i="16"/>
  <c r="AP1731" i="16"/>
  <c r="AP1732" i="16"/>
  <c r="AP1733" i="16"/>
  <c r="AP1734" i="16"/>
  <c r="AP1735" i="16"/>
  <c r="AP1736" i="16"/>
  <c r="AP1737" i="16"/>
  <c r="AP1738" i="16"/>
  <c r="AP1739" i="16"/>
  <c r="AP1740" i="16"/>
  <c r="AP1741" i="16"/>
  <c r="AP1742" i="16"/>
  <c r="AP1743" i="16"/>
  <c r="AP1744" i="16"/>
  <c r="AP1745" i="16"/>
  <c r="AP1746" i="16"/>
  <c r="AP1747" i="16"/>
  <c r="AP1748" i="16"/>
  <c r="AP1749" i="16"/>
  <c r="AP1750" i="16"/>
  <c r="AP1751" i="16"/>
  <c r="AP1752" i="16"/>
  <c r="AP1753" i="16"/>
  <c r="AP1754" i="16"/>
  <c r="AP1755" i="16"/>
  <c r="AP1756" i="16"/>
  <c r="AP1757" i="16"/>
  <c r="AP1758" i="16"/>
  <c r="AP1759" i="16"/>
  <c r="AP1760" i="16"/>
  <c r="AP1761" i="16"/>
  <c r="AP1762" i="16"/>
  <c r="AP1763" i="16"/>
  <c r="AP1764" i="16"/>
  <c r="AP1765" i="16"/>
  <c r="AP1766" i="16"/>
  <c r="AP1767" i="16"/>
  <c r="AP1768" i="16"/>
  <c r="AP1769" i="16"/>
  <c r="AP1770" i="16"/>
  <c r="AP1771" i="16"/>
  <c r="AP1772" i="16"/>
  <c r="AP1773" i="16"/>
  <c r="AP1774" i="16"/>
  <c r="AP1775" i="16"/>
  <c r="AP1776" i="16"/>
  <c r="AP1777" i="16"/>
  <c r="AP1778" i="16"/>
  <c r="AP1779" i="16"/>
  <c r="AP1780" i="16"/>
  <c r="AP1781" i="16"/>
  <c r="AP1782" i="16"/>
  <c r="AP1783" i="16"/>
  <c r="AP1784" i="16"/>
  <c r="AP1785" i="16"/>
  <c r="AP1786" i="16"/>
  <c r="AP1787" i="16"/>
  <c r="AP1788" i="16"/>
  <c r="AP1789" i="16"/>
  <c r="AP1790" i="16"/>
  <c r="AP1791" i="16"/>
  <c r="AP1792" i="16"/>
  <c r="AP1793" i="16"/>
  <c r="AP1794" i="16"/>
  <c r="AP1795" i="16"/>
  <c r="AP1796" i="16"/>
  <c r="AP1797" i="16"/>
  <c r="AP1798" i="16"/>
  <c r="AP1799" i="16"/>
  <c r="AP1800" i="16"/>
  <c r="AP1801" i="16"/>
  <c r="AP1802" i="16"/>
  <c r="AP1803" i="16"/>
  <c r="AP1804" i="16"/>
  <c r="AP1805" i="16"/>
  <c r="AP1806" i="16"/>
  <c r="AP1807" i="16"/>
  <c r="AP1808" i="16"/>
  <c r="AP1809" i="16"/>
  <c r="AP1810" i="16"/>
  <c r="AP1811" i="16"/>
  <c r="AP1812" i="16"/>
  <c r="AP1813" i="16"/>
  <c r="AP1814" i="16"/>
  <c r="AP1815" i="16"/>
  <c r="AP1816" i="16"/>
  <c r="AP1817" i="16"/>
  <c r="AP1818" i="16"/>
  <c r="AP1819" i="16"/>
  <c r="AP1820" i="16"/>
  <c r="AP1821" i="16"/>
  <c r="AP1822" i="16"/>
  <c r="AP1823" i="16"/>
  <c r="AP1824" i="16"/>
  <c r="AP1825" i="16"/>
  <c r="AP1826" i="16"/>
  <c r="AP1827" i="16"/>
  <c r="AP1828" i="16"/>
  <c r="AP1829" i="16"/>
  <c r="AP1830" i="16"/>
  <c r="AP1831" i="16"/>
  <c r="AP1832" i="16"/>
  <c r="AP1833" i="16"/>
  <c r="AP1834" i="16"/>
  <c r="AP1835" i="16"/>
  <c r="AP1836" i="16"/>
  <c r="AP1837" i="16"/>
  <c r="AP1838" i="16"/>
  <c r="AP1839" i="16"/>
  <c r="AP1840" i="16"/>
  <c r="AP1841" i="16"/>
  <c r="AP1842" i="16"/>
  <c r="AP1843" i="16"/>
  <c r="AP1844" i="16"/>
  <c r="AP1845" i="16"/>
  <c r="AP1846" i="16"/>
  <c r="AP1847" i="16"/>
  <c r="AP1848" i="16"/>
  <c r="AP1849" i="16"/>
  <c r="AP1850" i="16"/>
  <c r="AP1851" i="16"/>
  <c r="AP1852" i="16"/>
  <c r="AP1853" i="16"/>
  <c r="AP1854" i="16"/>
  <c r="AP1855" i="16"/>
  <c r="AP1856" i="16"/>
  <c r="AP1857" i="16"/>
  <c r="AP1858" i="16"/>
  <c r="AP1859" i="16"/>
  <c r="AP1860" i="16"/>
  <c r="AP1861" i="16"/>
  <c r="AP1862" i="16"/>
  <c r="AP1863" i="16"/>
  <c r="AP1864" i="16"/>
  <c r="AP1865" i="16"/>
  <c r="AP1866" i="16"/>
  <c r="AP1867" i="16"/>
  <c r="AP1868" i="16"/>
  <c r="AP1869" i="16"/>
  <c r="AP1870" i="16"/>
  <c r="AP1871" i="16"/>
  <c r="AP1872" i="16"/>
  <c r="AP1873" i="16"/>
  <c r="AP1874" i="16"/>
  <c r="AP1875" i="16"/>
  <c r="AP1876" i="16"/>
  <c r="AP1877" i="16"/>
  <c r="AP1878" i="16"/>
  <c r="AP1879" i="16"/>
  <c r="AP1880" i="16"/>
  <c r="AP1881" i="16"/>
  <c r="AP1882" i="16"/>
  <c r="AP1883" i="16"/>
  <c r="AP1884" i="16"/>
  <c r="AP1885" i="16"/>
  <c r="AP1886" i="16"/>
  <c r="AP1887" i="16"/>
  <c r="AP1888" i="16"/>
  <c r="AP1889" i="16"/>
  <c r="AP1890" i="16"/>
  <c r="AP1891" i="16"/>
  <c r="AP1892" i="16"/>
  <c r="AP1893" i="16"/>
  <c r="AP1894" i="16"/>
  <c r="AP1895" i="16"/>
  <c r="AP1896" i="16"/>
  <c r="AP1897" i="16"/>
  <c r="AP1898" i="16"/>
  <c r="AP1899" i="16"/>
  <c r="AP1900" i="16"/>
  <c r="AP1901" i="16"/>
  <c r="AP1902" i="16"/>
  <c r="AP1903" i="16"/>
  <c r="AP1904" i="16"/>
  <c r="AP1905" i="16"/>
  <c r="AP1906" i="16"/>
  <c r="AP1907" i="16"/>
  <c r="AP1908" i="16"/>
  <c r="AP1909" i="16"/>
  <c r="AP1910" i="16"/>
  <c r="AP1911" i="16"/>
  <c r="AP1912" i="16"/>
  <c r="AP1913" i="16"/>
  <c r="AP1914" i="16"/>
  <c r="AP1915" i="16"/>
  <c r="AP1916" i="16"/>
  <c r="AP1917" i="16"/>
  <c r="AP1918" i="16"/>
  <c r="AP1919" i="16"/>
  <c r="AP1920" i="16"/>
  <c r="AP1921" i="16"/>
  <c r="AP1922" i="16"/>
  <c r="AP1923" i="16"/>
  <c r="AP1924" i="16"/>
  <c r="AP1925" i="16"/>
  <c r="AP1926" i="16"/>
  <c r="AP1927" i="16"/>
  <c r="AP1928" i="16"/>
  <c r="AP1929" i="16"/>
  <c r="AP1930" i="16"/>
  <c r="AP1931" i="16"/>
  <c r="AP1932" i="16"/>
  <c r="AP1933" i="16"/>
  <c r="AP1934" i="16"/>
  <c r="AP1935" i="16"/>
  <c r="AP1936" i="16"/>
  <c r="AP1937" i="16"/>
  <c r="AP1938" i="16"/>
  <c r="AP1939" i="16"/>
  <c r="AP1940" i="16"/>
  <c r="AP1941" i="16"/>
  <c r="AP1942" i="16"/>
  <c r="AP1943" i="16"/>
  <c r="AP1944" i="16"/>
  <c r="AP1945" i="16"/>
  <c r="AP1946" i="16"/>
  <c r="AP1947" i="16"/>
  <c r="AP1948" i="16"/>
  <c r="AP1949" i="16"/>
  <c r="AP1950" i="16"/>
  <c r="AP1951" i="16"/>
  <c r="AP1952" i="16"/>
  <c r="AP1953" i="16"/>
  <c r="AP1954" i="16"/>
  <c r="AP1955" i="16"/>
  <c r="AP1956" i="16"/>
  <c r="AP1957" i="16"/>
  <c r="AP1958" i="16"/>
  <c r="AP1959" i="16"/>
  <c r="AP1960" i="16"/>
  <c r="AP1961" i="16"/>
  <c r="AP1962" i="16"/>
  <c r="AP1963" i="16"/>
  <c r="AP1964" i="16"/>
  <c r="AP1965" i="16"/>
  <c r="AP1966" i="16"/>
  <c r="AP1967" i="16"/>
  <c r="AP1968" i="16"/>
  <c r="AP1969" i="16"/>
  <c r="AP1970" i="16"/>
  <c r="AP1971" i="16"/>
  <c r="AP1972" i="16"/>
  <c r="AP1973" i="16"/>
  <c r="AP1974" i="16"/>
  <c r="AP1975" i="16"/>
  <c r="AP1976" i="16"/>
  <c r="AP1977" i="16"/>
  <c r="AP1978" i="16"/>
  <c r="AP1979" i="16"/>
  <c r="AP1980" i="16"/>
  <c r="AP1981" i="16"/>
  <c r="AP1982" i="16"/>
  <c r="AP1983" i="16"/>
  <c r="AP1984" i="16"/>
  <c r="AP1985" i="16"/>
  <c r="AP1986" i="16"/>
  <c r="AP1987" i="16"/>
  <c r="AP1988" i="16"/>
  <c r="AP1989" i="16"/>
  <c r="AP1990" i="16"/>
  <c r="AP1991" i="16"/>
  <c r="AP1992" i="16"/>
  <c r="AP1993" i="16"/>
  <c r="AP1994" i="16"/>
  <c r="AP1995" i="16"/>
  <c r="AP1996" i="16"/>
  <c r="AP1997" i="16"/>
  <c r="AP1998" i="16"/>
  <c r="AP1999" i="16"/>
  <c r="AP2000" i="16"/>
  <c r="AP2001" i="16"/>
  <c r="AP2002" i="16"/>
  <c r="AP2003" i="16"/>
  <c r="AP2004" i="16"/>
  <c r="AP2005" i="16"/>
  <c r="AP2006" i="16"/>
  <c r="AP2007" i="16"/>
  <c r="AP2008" i="16"/>
  <c r="AP2009" i="16"/>
  <c r="AP2010" i="16"/>
  <c r="AP2011" i="16"/>
  <c r="AP2012" i="16"/>
  <c r="AP2013" i="16"/>
  <c r="AP2014" i="16"/>
  <c r="AP2015" i="16"/>
  <c r="AP2016" i="16"/>
  <c r="AP2017" i="16"/>
  <c r="AP2018" i="16"/>
  <c r="AP2019" i="16"/>
  <c r="AP2020" i="16"/>
  <c r="AP2021" i="16"/>
  <c r="AP2022" i="16"/>
  <c r="AP2023" i="16"/>
  <c r="AP2024" i="16"/>
  <c r="AP2025" i="16"/>
  <c r="AP2026" i="16"/>
  <c r="AP2027" i="16"/>
  <c r="AP2028" i="16"/>
  <c r="AP2029" i="16"/>
  <c r="AP2030" i="16"/>
  <c r="AP2031" i="16"/>
  <c r="AP2032" i="16"/>
  <c r="AP2033" i="16"/>
  <c r="AP2034" i="16"/>
  <c r="AP2035" i="16"/>
  <c r="AP2036" i="16"/>
  <c r="AP2037" i="16"/>
  <c r="AP2038" i="16"/>
  <c r="AP2039" i="16"/>
  <c r="AP2040" i="16"/>
  <c r="AP2041" i="16"/>
  <c r="AP2042" i="16"/>
  <c r="AP2043" i="16"/>
  <c r="AP2044" i="16"/>
  <c r="AP2045" i="16"/>
  <c r="AP2046" i="16"/>
  <c r="AP2047" i="16"/>
  <c r="AP2048" i="16"/>
  <c r="AP2049" i="16"/>
  <c r="AP2050" i="16"/>
  <c r="AP2051" i="16"/>
  <c r="AP2052" i="16"/>
  <c r="AP2053" i="16"/>
  <c r="AP2054" i="16"/>
  <c r="AP2055" i="16"/>
  <c r="AP2056" i="16"/>
  <c r="AP2057" i="16"/>
  <c r="AP2058" i="16"/>
  <c r="AP2059" i="16"/>
  <c r="AP2060" i="16"/>
  <c r="AP2061" i="16"/>
  <c r="AP2062" i="16"/>
  <c r="AP2063" i="16"/>
  <c r="AP2064" i="16"/>
  <c r="AP2065" i="16"/>
  <c r="AP2066" i="16"/>
  <c r="AP2067" i="16"/>
  <c r="AP2068" i="16"/>
  <c r="AP2069" i="16"/>
  <c r="AP2070" i="16"/>
  <c r="AP2071" i="16"/>
  <c r="AP2072" i="16"/>
  <c r="AP2073" i="16"/>
  <c r="AP2074" i="16"/>
  <c r="AP2075" i="16"/>
  <c r="AP2076" i="16"/>
  <c r="AP2077" i="16"/>
  <c r="AP2078" i="16"/>
  <c r="AP2079" i="16"/>
  <c r="AP2080" i="16"/>
  <c r="AP2081" i="16"/>
  <c r="AP2082" i="16"/>
  <c r="AP2083" i="16"/>
  <c r="AP2084" i="16"/>
  <c r="AP2085" i="16"/>
  <c r="AP2086" i="16"/>
  <c r="AP2087" i="16"/>
  <c r="AP2088" i="16"/>
  <c r="AP2089" i="16"/>
  <c r="AP2090" i="16"/>
  <c r="AP2091" i="16"/>
  <c r="AP2092" i="16"/>
  <c r="AP2093" i="16"/>
  <c r="AP2094" i="16"/>
  <c r="AP2095" i="16"/>
  <c r="AP2096" i="16"/>
  <c r="AP2097" i="16"/>
  <c r="AP2098" i="16"/>
  <c r="AP2099" i="16"/>
  <c r="AP2100" i="16"/>
  <c r="AP2101" i="16"/>
  <c r="AP2102" i="16"/>
  <c r="AP2103" i="16"/>
  <c r="AP2104" i="16"/>
  <c r="AP2105" i="16"/>
  <c r="AP2106" i="16"/>
  <c r="AP2107" i="16"/>
  <c r="AP2108" i="16"/>
  <c r="AP2109" i="16"/>
  <c r="AP2110" i="16"/>
  <c r="AP2111" i="16"/>
  <c r="AP2112" i="16"/>
  <c r="AP2113" i="16"/>
  <c r="AP2114" i="16"/>
  <c r="AP2115" i="16"/>
  <c r="AP2116" i="16"/>
  <c r="AP2117" i="16"/>
  <c r="AP2118" i="16"/>
  <c r="AP2119" i="16"/>
  <c r="AP2120" i="16"/>
  <c r="AP2121" i="16"/>
  <c r="AP2122" i="16"/>
  <c r="AP2123" i="16"/>
  <c r="AP2124" i="16"/>
  <c r="AP2125" i="16"/>
  <c r="AP2126" i="16"/>
  <c r="AP2127" i="16"/>
  <c r="AP2128" i="16"/>
  <c r="AP2129" i="16"/>
  <c r="AP2130" i="16"/>
  <c r="AP2131" i="16"/>
  <c r="AP2132" i="16"/>
  <c r="AP2133" i="16"/>
  <c r="AP2134" i="16"/>
  <c r="AP2135" i="16"/>
  <c r="AP2136" i="16"/>
  <c r="AP2137" i="16"/>
  <c r="AP2138" i="16"/>
  <c r="AP2139" i="16"/>
  <c r="AP2140" i="16"/>
  <c r="AP2141" i="16"/>
  <c r="AP2142" i="16"/>
  <c r="AP2143" i="16"/>
  <c r="AP2144" i="16"/>
  <c r="AP2145" i="16"/>
  <c r="AP2146" i="16"/>
  <c r="AP2147" i="16"/>
  <c r="AP2148" i="16"/>
  <c r="AP2149" i="16"/>
  <c r="AP2150" i="16"/>
  <c r="AP2151" i="16"/>
  <c r="AP2152" i="16"/>
  <c r="AP2153" i="16"/>
  <c r="AP2154" i="16"/>
  <c r="AP2155" i="16"/>
  <c r="AP2156" i="16"/>
  <c r="AP2157" i="16"/>
  <c r="AP2158" i="16"/>
  <c r="AP2159" i="16"/>
  <c r="AP2160" i="16"/>
  <c r="AP2161" i="16"/>
  <c r="AP2162" i="16"/>
  <c r="AP2163" i="16"/>
  <c r="AP2164" i="16"/>
  <c r="AP2165" i="16"/>
  <c r="AP2166" i="16"/>
  <c r="AP2167" i="16"/>
  <c r="AP2168" i="16"/>
  <c r="AP2169" i="16"/>
  <c r="AP2170" i="16"/>
  <c r="AP2171" i="16"/>
  <c r="AP2172" i="16"/>
  <c r="AP2173" i="16"/>
  <c r="AP2174" i="16"/>
  <c r="AP2175" i="16"/>
  <c r="AP2176" i="16"/>
  <c r="AP2177" i="16"/>
  <c r="AP2178" i="16"/>
  <c r="AP2179" i="16"/>
  <c r="AP2180" i="16"/>
  <c r="AP2181" i="16"/>
  <c r="AP2182" i="16"/>
  <c r="AP2183" i="16"/>
  <c r="AP2184" i="16"/>
  <c r="AP2185" i="16"/>
  <c r="AP2186" i="16"/>
  <c r="AP2187" i="16"/>
  <c r="AP2188" i="16"/>
  <c r="AP2189" i="16"/>
  <c r="AP2190" i="16"/>
  <c r="AP2191" i="16"/>
  <c r="AP2192" i="16"/>
  <c r="AP2193" i="16"/>
  <c r="AP2194" i="16"/>
  <c r="AP2195" i="16"/>
  <c r="AP2196" i="16"/>
  <c r="AP2197" i="16"/>
  <c r="AP2198" i="16"/>
  <c r="AP2199" i="16"/>
  <c r="AP2200" i="16"/>
  <c r="AP2201" i="16"/>
  <c r="AP2202" i="16"/>
  <c r="AP2203" i="16"/>
  <c r="AP2204" i="16"/>
  <c r="AP2205" i="16"/>
  <c r="AP2206" i="16"/>
  <c r="AP2207" i="16"/>
  <c r="AP2208" i="16"/>
  <c r="AP2209" i="16"/>
  <c r="AP2210" i="16"/>
  <c r="AP2211" i="16"/>
  <c r="AP2212" i="16"/>
  <c r="AP2213" i="16"/>
  <c r="AP2214" i="16"/>
  <c r="AP2215" i="16"/>
  <c r="AP2216" i="16"/>
  <c r="AP2217" i="16"/>
  <c r="AP2218" i="16"/>
  <c r="AP2219" i="16"/>
  <c r="AP2220" i="16"/>
  <c r="AP2221" i="16"/>
  <c r="AP2222" i="16"/>
  <c r="AP2223" i="16"/>
  <c r="AP2224" i="16"/>
  <c r="AP2225" i="16"/>
  <c r="AP2226" i="16"/>
  <c r="AP2227" i="16"/>
  <c r="AM3" i="16"/>
  <c r="AM4" i="16"/>
  <c r="AM5" i="16"/>
  <c r="AM6" i="16"/>
  <c r="AM7" i="16"/>
  <c r="AM8" i="16"/>
  <c r="AM9" i="16"/>
  <c r="AM10" i="16"/>
  <c r="AM11" i="16"/>
  <c r="AM12" i="16"/>
  <c r="AM13" i="16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79" i="16"/>
  <c r="AM180" i="16"/>
  <c r="AM181" i="16"/>
  <c r="AM182" i="16"/>
  <c r="AM183" i="16"/>
  <c r="AM184" i="16"/>
  <c r="AM185" i="16"/>
  <c r="AM186" i="16"/>
  <c r="AM187" i="16"/>
  <c r="AM188" i="16"/>
  <c r="AM194" i="16"/>
  <c r="AM195" i="16"/>
  <c r="AM196" i="16"/>
  <c r="AM197" i="16"/>
  <c r="AM198" i="16"/>
  <c r="AM199" i="16"/>
  <c r="AM200" i="16"/>
  <c r="AM201" i="16"/>
  <c r="AM202" i="16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30" i="16"/>
  <c r="AM431" i="16"/>
  <c r="AM440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9" i="16"/>
  <c r="AM487" i="16"/>
  <c r="AM490" i="16"/>
  <c r="AM488" i="16"/>
  <c r="AM491" i="16"/>
  <c r="AM492" i="16"/>
  <c r="AM494" i="16"/>
  <c r="AM493" i="16"/>
  <c r="AM495" i="16"/>
  <c r="AM496" i="16"/>
  <c r="AM497" i="16"/>
  <c r="AM498" i="16"/>
  <c r="AM499" i="16"/>
  <c r="AM500" i="16"/>
  <c r="AM502" i="16"/>
  <c r="AM501" i="16"/>
  <c r="AM503" i="16"/>
  <c r="AM504" i="16"/>
  <c r="AM506" i="16"/>
  <c r="AM505" i="16"/>
  <c r="AM507" i="16"/>
  <c r="AM509" i="16"/>
  <c r="AM508" i="16"/>
  <c r="AM510" i="16"/>
  <c r="AM511" i="16"/>
  <c r="AM512" i="16"/>
  <c r="AM514" i="16"/>
  <c r="AM513" i="16"/>
  <c r="AM535" i="16"/>
  <c r="AM536" i="16"/>
  <c r="AM537" i="16"/>
  <c r="AM538" i="16"/>
  <c r="AM539" i="16"/>
  <c r="AM540" i="16"/>
  <c r="AM541" i="16"/>
  <c r="AM542" i="16"/>
  <c r="AM543" i="16"/>
  <c r="AM544" i="16"/>
  <c r="AM545" i="16"/>
  <c r="AM546" i="16"/>
  <c r="AM547" i="16"/>
  <c r="AM548" i="16"/>
  <c r="AM549" i="16"/>
  <c r="AM550" i="16"/>
  <c r="AM551" i="16"/>
  <c r="AM552" i="16"/>
  <c r="AM553" i="16"/>
  <c r="AM554" i="16"/>
  <c r="AM555" i="16"/>
  <c r="AM556" i="16"/>
  <c r="AM557" i="16"/>
  <c r="AM558" i="16"/>
  <c r="AM559" i="16"/>
  <c r="AM560" i="16"/>
  <c r="AM561" i="16"/>
  <c r="AM562" i="16"/>
  <c r="AM563" i="16"/>
  <c r="AM564" i="16"/>
  <c r="AM565" i="16"/>
  <c r="AM566" i="16"/>
  <c r="AM567" i="16"/>
  <c r="AM568" i="16"/>
  <c r="AM569" i="16"/>
  <c r="AM570" i="16"/>
  <c r="AM571" i="16"/>
  <c r="AM572" i="16"/>
  <c r="AM573" i="16"/>
  <c r="AM574" i="16"/>
  <c r="AM575" i="16"/>
  <c r="AM576" i="16"/>
  <c r="AM577" i="16"/>
  <c r="AM578" i="16"/>
  <c r="AM579" i="16"/>
  <c r="AM580" i="16"/>
  <c r="AM581" i="16"/>
  <c r="AM582" i="16"/>
  <c r="AM583" i="16"/>
  <c r="AM584" i="16"/>
  <c r="AM585" i="16"/>
  <c r="AM586" i="16"/>
  <c r="AM587" i="16"/>
  <c r="AM588" i="16"/>
  <c r="AM589" i="16"/>
  <c r="AM590" i="16"/>
  <c r="AM591" i="16"/>
  <c r="AM592" i="16"/>
  <c r="AM593" i="16"/>
  <c r="AM594" i="16"/>
  <c r="AM595" i="16"/>
  <c r="AM596" i="16"/>
  <c r="AM597" i="16"/>
  <c r="AM598" i="16"/>
  <c r="AM599" i="16"/>
  <c r="AM600" i="16"/>
  <c r="AM601" i="16"/>
  <c r="AM602" i="16"/>
  <c r="AM603" i="16"/>
  <c r="AM604" i="16"/>
  <c r="AM605" i="16"/>
  <c r="AM606" i="16"/>
  <c r="AM607" i="16"/>
  <c r="AM608" i="16"/>
  <c r="AM610" i="16"/>
  <c r="AM611" i="16"/>
  <c r="AM612" i="16"/>
  <c r="AM613" i="16"/>
  <c r="AM614" i="16"/>
  <c r="AM615" i="16"/>
  <c r="AM616" i="16"/>
  <c r="AM617" i="16"/>
  <c r="AM618" i="16"/>
  <c r="AM619" i="16"/>
  <c r="AM620" i="16"/>
  <c r="AM621" i="16"/>
  <c r="AM622" i="16"/>
  <c r="AM623" i="16"/>
  <c r="AM624" i="16"/>
  <c r="AM625" i="16"/>
  <c r="AM626" i="16"/>
  <c r="AM627" i="16"/>
  <c r="AM628" i="16"/>
  <c r="AM629" i="16"/>
  <c r="AM630" i="16"/>
  <c r="AM631" i="16"/>
  <c r="AM632" i="16"/>
  <c r="AM633" i="16"/>
  <c r="AM644" i="16"/>
  <c r="AM645" i="16"/>
  <c r="AM646" i="16"/>
  <c r="AM647" i="16"/>
  <c r="AM648" i="16"/>
  <c r="AM649" i="16"/>
  <c r="AM650" i="16"/>
  <c r="AM651" i="16"/>
  <c r="AM652" i="16"/>
  <c r="AM653" i="16"/>
  <c r="AM655" i="16"/>
  <c r="AM656" i="16"/>
  <c r="AM657" i="16"/>
  <c r="AM658" i="16"/>
  <c r="AM659" i="16"/>
  <c r="AM660" i="16"/>
  <c r="AM661" i="16"/>
  <c r="AM662" i="16"/>
  <c r="AM663" i="16"/>
  <c r="AM664" i="16"/>
  <c r="AM665" i="16"/>
  <c r="AM666" i="16"/>
  <c r="AM667" i="16"/>
  <c r="AM668" i="16"/>
  <c r="AM669" i="16"/>
  <c r="AM670" i="16"/>
  <c r="AM671" i="16"/>
  <c r="AM672" i="16"/>
  <c r="AM673" i="16"/>
  <c r="AM674" i="16"/>
  <c r="AM675" i="16"/>
  <c r="AM676" i="16"/>
  <c r="AM677" i="16"/>
  <c r="AM678" i="16"/>
  <c r="AM679" i="16"/>
  <c r="AM680" i="16"/>
  <c r="AM681" i="16"/>
  <c r="AM682" i="16"/>
  <c r="AM683" i="16"/>
  <c r="AM684" i="16"/>
  <c r="AM685" i="16"/>
  <c r="AM694" i="16"/>
  <c r="AM695" i="16"/>
  <c r="AM696" i="16"/>
  <c r="AM697" i="16"/>
  <c r="AM698" i="16"/>
  <c r="AM699" i="16"/>
  <c r="AM700" i="16"/>
  <c r="AM701" i="16"/>
  <c r="AM702" i="16"/>
  <c r="AM703" i="16"/>
  <c r="AM704" i="16"/>
  <c r="AM705" i="16"/>
  <c r="AM706" i="16"/>
  <c r="AM707" i="16"/>
  <c r="AM708" i="16"/>
  <c r="AM709" i="16"/>
  <c r="AM710" i="16"/>
  <c r="AM711" i="16"/>
  <c r="AM712" i="16"/>
  <c r="AM713" i="16"/>
  <c r="AM714" i="16"/>
  <c r="AM715" i="16"/>
  <c r="AM716" i="16"/>
  <c r="AM717" i="16"/>
  <c r="AM718" i="16"/>
  <c r="AM719" i="16"/>
  <c r="AM720" i="16"/>
  <c r="AM721" i="16"/>
  <c r="AM722" i="16"/>
  <c r="AM723" i="16"/>
  <c r="AM724" i="16"/>
  <c r="AM725" i="16"/>
  <c r="AM726" i="16"/>
  <c r="AM727" i="16"/>
  <c r="AM728" i="16"/>
  <c r="AM729" i="16"/>
  <c r="AM730" i="16"/>
  <c r="AM731" i="16"/>
  <c r="AM732" i="16"/>
  <c r="AM733" i="16"/>
  <c r="AM734" i="16"/>
  <c r="AM735" i="16"/>
  <c r="AM736" i="16"/>
  <c r="AM737" i="16"/>
  <c r="AM738" i="16"/>
  <c r="AM744" i="16"/>
  <c r="AM745" i="16"/>
  <c r="AM746" i="16"/>
  <c r="AM747" i="16"/>
  <c r="AM748" i="16"/>
  <c r="AM749" i="16"/>
  <c r="AM750" i="16"/>
  <c r="AM751" i="16"/>
  <c r="AM752" i="16"/>
  <c r="AM753" i="16"/>
  <c r="AM754" i="16"/>
  <c r="AM755" i="16"/>
  <c r="AM756" i="16"/>
  <c r="AM757" i="16"/>
  <c r="AM758" i="16"/>
  <c r="AM759" i="16"/>
  <c r="AM760" i="16"/>
  <c r="AM761" i="16"/>
  <c r="AM762" i="16"/>
  <c r="AM763" i="16"/>
  <c r="AM764" i="16"/>
  <c r="AM765" i="16"/>
  <c r="AM766" i="16"/>
  <c r="AM767" i="16"/>
  <c r="AM768" i="16"/>
  <c r="AM769" i="16"/>
  <c r="AM770" i="16"/>
  <c r="AM771" i="16"/>
  <c r="AM772" i="16"/>
  <c r="AM773" i="16"/>
  <c r="AM774" i="16"/>
  <c r="AM775" i="16"/>
  <c r="AM776" i="16"/>
  <c r="AM777" i="16"/>
  <c r="AM778" i="16"/>
  <c r="AM779" i="16"/>
  <c r="AM780" i="16"/>
  <c r="AM781" i="16"/>
  <c r="AM782" i="16"/>
  <c r="AM783" i="16"/>
  <c r="AM784" i="16"/>
  <c r="AM785" i="16"/>
  <c r="AM786" i="16"/>
  <c r="AM787" i="16"/>
  <c r="AM788" i="16"/>
  <c r="AM789" i="16"/>
  <c r="AM790" i="16"/>
  <c r="AM791" i="16"/>
  <c r="AM792" i="16"/>
  <c r="AM793" i="16"/>
  <c r="AM794" i="16"/>
  <c r="AM795" i="16"/>
  <c r="AM796" i="16"/>
  <c r="AM797" i="16"/>
  <c r="AM798" i="16"/>
  <c r="AM799" i="16"/>
  <c r="AM800" i="16"/>
  <c r="AM801" i="16"/>
  <c r="AM802" i="16"/>
  <c r="AM803" i="16"/>
  <c r="AM804" i="16"/>
  <c r="AM805" i="16"/>
  <c r="AM806" i="16"/>
  <c r="AM807" i="16"/>
  <c r="AM808" i="16"/>
  <c r="AM809" i="16"/>
  <c r="AM810" i="16"/>
  <c r="AM811" i="16"/>
  <c r="AM812" i="16"/>
  <c r="AM813" i="16"/>
  <c r="AM814" i="16"/>
  <c r="AM815" i="16"/>
  <c r="AM816" i="16"/>
  <c r="AM817" i="16"/>
  <c r="AM818" i="16"/>
  <c r="AM819" i="16"/>
  <c r="AM820" i="16"/>
  <c r="AM821" i="16"/>
  <c r="AM822" i="16"/>
  <c r="AM823" i="16"/>
  <c r="AM824" i="16"/>
  <c r="AM825" i="16"/>
  <c r="AM826" i="16"/>
  <c r="AM827" i="16"/>
  <c r="AM828" i="16"/>
  <c r="AM829" i="16"/>
  <c r="AM830" i="16"/>
  <c r="AM831" i="16"/>
  <c r="AM832" i="16"/>
  <c r="AM833" i="16"/>
  <c r="AM834" i="16"/>
  <c r="AM835" i="16"/>
  <c r="AM836" i="16"/>
  <c r="AM837" i="16"/>
  <c r="AM838" i="16"/>
  <c r="AM839" i="16"/>
  <c r="AM840" i="16"/>
  <c r="AM841" i="16"/>
  <c r="AM842" i="16"/>
  <c r="AM843" i="16"/>
  <c r="AM844" i="16"/>
  <c r="AM845" i="16"/>
  <c r="AM846" i="16"/>
  <c r="AM847" i="16"/>
  <c r="AM848" i="16"/>
  <c r="AM849" i="16"/>
  <c r="AM850" i="16"/>
  <c r="AM851" i="16"/>
  <c r="AM852" i="16"/>
  <c r="AM853" i="16"/>
  <c r="AM854" i="16"/>
  <c r="AM855" i="16"/>
  <c r="AM856" i="16"/>
  <c r="AM857" i="16"/>
  <c r="AM858" i="16"/>
  <c r="AM859" i="16"/>
  <c r="AM860" i="16"/>
  <c r="AM861" i="16"/>
  <c r="AM862" i="16"/>
  <c r="AM863" i="16"/>
  <c r="AM864" i="16"/>
  <c r="AM865" i="16"/>
  <c r="AM868" i="16"/>
  <c r="AM869" i="16"/>
  <c r="AM870" i="16"/>
  <c r="AM871" i="16"/>
  <c r="AM872" i="16"/>
  <c r="AM873" i="16"/>
  <c r="AM867" i="16"/>
  <c r="AM866" i="16"/>
  <c r="AM135" i="16"/>
  <c r="AM134" i="16"/>
  <c r="AM133" i="16"/>
  <c r="AM132" i="16"/>
  <c r="AM136" i="16"/>
  <c r="AM137" i="16"/>
  <c r="AM131" i="16"/>
  <c r="AM138" i="16"/>
  <c r="AM190" i="16"/>
  <c r="AM189" i="16"/>
  <c r="AM192" i="16"/>
  <c r="AM191" i="16"/>
  <c r="AM193" i="16"/>
  <c r="AM429" i="16"/>
  <c r="AM437" i="16"/>
  <c r="AM434" i="16"/>
  <c r="AM432" i="16"/>
  <c r="AM438" i="16"/>
  <c r="AM439" i="16"/>
  <c r="AM435" i="16"/>
  <c r="AM436" i="16"/>
  <c r="AM433" i="16"/>
  <c r="AM441" i="16"/>
  <c r="AM517" i="16"/>
  <c r="AM524" i="16"/>
  <c r="AM525" i="16"/>
  <c r="AM518" i="16"/>
  <c r="AM515" i="16"/>
  <c r="AM527" i="16"/>
  <c r="AM516" i="16"/>
  <c r="AM526" i="16"/>
  <c r="AM533" i="16"/>
  <c r="AM534" i="16"/>
  <c r="AM609" i="16"/>
  <c r="AM529" i="16"/>
  <c r="AM520" i="16"/>
  <c r="AM528" i="16"/>
  <c r="AM519" i="16"/>
  <c r="AM522" i="16"/>
  <c r="AM532" i="16"/>
  <c r="AM530" i="16"/>
  <c r="AM523" i="16"/>
  <c r="AM531" i="16"/>
  <c r="AM521" i="16"/>
  <c r="AM739" i="16"/>
  <c r="AM643" i="16"/>
  <c r="AM641" i="16"/>
  <c r="AM634" i="16"/>
  <c r="AM642" i="16"/>
  <c r="AM639" i="16"/>
  <c r="AM637" i="16"/>
  <c r="AM638" i="16"/>
  <c r="AM635" i="16"/>
  <c r="AM640" i="16"/>
  <c r="AM636" i="16"/>
  <c r="AM143" i="16"/>
  <c r="AM142" i="16"/>
  <c r="AM141" i="16"/>
  <c r="AM140" i="16"/>
  <c r="AM144" i="16"/>
  <c r="AM145" i="16"/>
  <c r="AM139" i="16"/>
  <c r="AM146" i="16"/>
  <c r="AM159" i="16"/>
  <c r="AM158" i="16"/>
  <c r="AM157" i="16"/>
  <c r="AM156" i="16"/>
  <c r="AM160" i="16"/>
  <c r="AM161" i="16"/>
  <c r="AM155" i="16"/>
  <c r="AM162" i="16"/>
  <c r="AM151" i="16"/>
  <c r="AM150" i="16"/>
  <c r="AM149" i="16"/>
  <c r="AM148" i="16"/>
  <c r="AM152" i="16"/>
  <c r="AM153" i="16"/>
  <c r="AM147" i="16"/>
  <c r="AM154" i="16"/>
  <c r="AM654" i="16"/>
  <c r="AM686" i="16"/>
  <c r="AM687" i="16"/>
  <c r="AM688" i="16"/>
  <c r="AM689" i="16"/>
  <c r="AM690" i="16"/>
  <c r="AM693" i="16"/>
  <c r="AM692" i="16"/>
  <c r="AM691" i="16"/>
  <c r="AM740" i="16"/>
  <c r="AM741" i="16"/>
  <c r="AM742" i="16"/>
  <c r="AM743" i="16"/>
  <c r="AM169" i="16"/>
  <c r="AM168" i="16"/>
  <c r="AM166" i="16"/>
  <c r="AM165" i="16"/>
  <c r="AM164" i="16"/>
  <c r="AM163" i="16"/>
  <c r="AM167" i="16"/>
  <c r="AM170" i="16"/>
  <c r="AM177" i="16"/>
  <c r="AM176" i="16"/>
  <c r="AM174" i="16"/>
  <c r="AM173" i="16"/>
  <c r="AM172" i="16"/>
  <c r="AM171" i="16"/>
  <c r="AM175" i="16"/>
  <c r="AM178" i="16"/>
  <c r="AM874" i="16"/>
  <c r="AM875" i="16"/>
  <c r="AM876" i="16"/>
  <c r="AM877" i="16"/>
  <c r="AM878" i="16"/>
  <c r="AM879" i="16"/>
  <c r="AM880" i="16"/>
  <c r="AM881" i="16"/>
  <c r="AM882" i="16"/>
  <c r="AM883" i="16"/>
  <c r="AM884" i="16"/>
  <c r="AM885" i="16"/>
  <c r="AM886" i="16"/>
  <c r="AM887" i="16"/>
  <c r="AM888" i="16"/>
  <c r="AM889" i="16"/>
  <c r="AM890" i="16"/>
  <c r="AM891" i="16"/>
  <c r="AM892" i="16"/>
  <c r="AM893" i="16"/>
  <c r="AM894" i="16"/>
  <c r="AM895" i="16"/>
  <c r="AM896" i="16"/>
  <c r="AM897" i="16"/>
  <c r="AM898" i="16"/>
  <c r="AM899" i="16"/>
  <c r="AM900" i="16"/>
  <c r="AM901" i="16"/>
  <c r="AM902" i="16"/>
  <c r="AM903" i="16"/>
  <c r="AM904" i="16"/>
  <c r="AM905" i="16"/>
  <c r="AM906" i="16"/>
  <c r="AM907" i="16"/>
  <c r="AM908" i="16"/>
  <c r="AM909" i="16"/>
  <c r="AM910" i="16"/>
  <c r="AM911" i="16"/>
  <c r="AM912" i="16"/>
  <c r="AM913" i="16"/>
  <c r="AM914" i="16"/>
  <c r="AM915" i="16"/>
  <c r="AM916" i="16"/>
  <c r="AM917" i="16"/>
  <c r="AM918" i="16"/>
  <c r="AM919" i="16"/>
  <c r="AM920" i="16"/>
  <c r="AM921" i="16"/>
  <c r="AM922" i="16"/>
  <c r="AM923" i="16"/>
  <c r="AM924" i="16"/>
  <c r="AM925" i="16"/>
  <c r="AM926" i="16"/>
  <c r="AM927" i="16"/>
  <c r="AM928" i="16"/>
  <c r="AM929" i="16"/>
  <c r="AM930" i="16"/>
  <c r="AM931" i="16"/>
  <c r="AM932" i="16"/>
  <c r="AM933" i="16"/>
  <c r="AM934" i="16"/>
  <c r="AM935" i="16"/>
  <c r="AM936" i="16"/>
  <c r="AM937" i="16"/>
  <c r="AM938" i="16"/>
  <c r="AM939" i="16"/>
  <c r="AM940" i="16"/>
  <c r="AM941" i="16"/>
  <c r="AM942" i="16"/>
  <c r="AM943" i="16"/>
  <c r="AM944" i="16"/>
  <c r="AM945" i="16"/>
  <c r="AM946" i="16"/>
  <c r="AM947" i="16"/>
  <c r="AM948" i="16"/>
  <c r="AM949" i="16"/>
  <c r="AM950" i="16"/>
  <c r="AM951" i="16"/>
  <c r="AM952" i="16"/>
  <c r="AM953" i="16"/>
  <c r="AM954" i="16"/>
  <c r="AM955" i="16"/>
  <c r="AM956" i="16"/>
  <c r="AM957" i="16"/>
  <c r="AM958" i="16"/>
  <c r="AM959" i="16"/>
  <c r="AM960" i="16"/>
  <c r="AM961" i="16"/>
  <c r="AM962" i="16"/>
  <c r="AM963" i="16"/>
  <c r="AM964" i="16"/>
  <c r="AM965" i="16"/>
  <c r="AM966" i="16"/>
  <c r="AM967" i="16"/>
  <c r="AM968" i="16"/>
  <c r="AM969" i="16"/>
  <c r="AM970" i="16"/>
  <c r="AM971" i="16"/>
  <c r="AM972" i="16"/>
  <c r="AM973" i="16"/>
  <c r="AM974" i="16"/>
  <c r="AM975" i="16"/>
  <c r="AM976" i="16"/>
  <c r="AM977" i="16"/>
  <c r="AM978" i="16"/>
  <c r="AM979" i="16"/>
  <c r="AM980" i="16"/>
  <c r="AM981" i="16"/>
  <c r="AM982" i="16"/>
  <c r="AM983" i="16"/>
  <c r="AM984" i="16"/>
  <c r="AM985" i="16"/>
  <c r="AM986" i="16"/>
  <c r="AM987" i="16"/>
  <c r="AM988" i="16"/>
  <c r="AM989" i="16"/>
  <c r="AM990" i="16"/>
  <c r="AM991" i="16"/>
  <c r="AM992" i="16"/>
  <c r="AM993" i="16"/>
  <c r="AM994" i="16"/>
  <c r="AM995" i="16"/>
  <c r="AM996" i="16"/>
  <c r="AM997" i="16"/>
  <c r="AM998" i="16"/>
  <c r="AM999" i="16"/>
  <c r="AM1000" i="16"/>
  <c r="AM1001" i="16"/>
  <c r="AM1002" i="16"/>
  <c r="AM1003" i="16"/>
  <c r="AM1004" i="16"/>
  <c r="AM1005" i="16"/>
  <c r="AM1006" i="16"/>
  <c r="AM1007" i="16"/>
  <c r="AM1008" i="16"/>
  <c r="AM1009" i="16"/>
  <c r="AM1010" i="16"/>
  <c r="AM1011" i="16"/>
  <c r="AM1012" i="16"/>
  <c r="AM1013" i="16"/>
  <c r="AM1014" i="16"/>
  <c r="AM1015" i="16"/>
  <c r="AM1016" i="16"/>
  <c r="AM1017" i="16"/>
  <c r="AM1018" i="16"/>
  <c r="AM1019" i="16"/>
  <c r="AM1020" i="16"/>
  <c r="AM1021" i="16"/>
  <c r="AM1022" i="16"/>
  <c r="AM1023" i="16"/>
  <c r="AM1024" i="16"/>
  <c r="AM1025" i="16"/>
  <c r="AM1026" i="16"/>
  <c r="AM1027" i="16"/>
  <c r="AM1028" i="16"/>
  <c r="AM1029" i="16"/>
  <c r="AM1030" i="16"/>
  <c r="AM1031" i="16"/>
  <c r="AM1032" i="16"/>
  <c r="AM1033" i="16"/>
  <c r="AM1034" i="16"/>
  <c r="AM1035" i="16"/>
  <c r="AM1036" i="16"/>
  <c r="AM1037" i="16"/>
  <c r="AM1038" i="16"/>
  <c r="AM1039" i="16"/>
  <c r="AM1040" i="16"/>
  <c r="AM1041" i="16"/>
  <c r="AM1042" i="16"/>
  <c r="AM1043" i="16"/>
  <c r="AM1044" i="16"/>
  <c r="AM1045" i="16"/>
  <c r="AM1046" i="16"/>
  <c r="AM1047" i="16"/>
  <c r="AM1048" i="16"/>
  <c r="AM1049" i="16"/>
  <c r="AM1050" i="16"/>
  <c r="AM1051" i="16"/>
  <c r="AM1052" i="16"/>
  <c r="AM1053" i="16"/>
  <c r="AM1054" i="16"/>
  <c r="AM1055" i="16"/>
  <c r="AM1056" i="16"/>
  <c r="AM1057" i="16"/>
  <c r="AM1058" i="16"/>
  <c r="AM1059" i="16"/>
  <c r="AM1060" i="16"/>
  <c r="AM1061" i="16"/>
  <c r="AM1062" i="16"/>
  <c r="AM1063" i="16"/>
  <c r="AM1064" i="16"/>
  <c r="AM1065" i="16"/>
  <c r="AM1066" i="16"/>
  <c r="AM1067" i="16"/>
  <c r="AM1068" i="16"/>
  <c r="AM1069" i="16"/>
  <c r="AM1070" i="16"/>
  <c r="AM1071" i="16"/>
  <c r="AM1072" i="16"/>
  <c r="AM1073" i="16"/>
  <c r="AM1074" i="16"/>
  <c r="AM1075" i="16"/>
  <c r="AM1076" i="16"/>
  <c r="AM1077" i="16"/>
  <c r="AM1078" i="16"/>
  <c r="AM1079" i="16"/>
  <c r="AM1080" i="16"/>
  <c r="AM1081" i="16"/>
  <c r="AM1082" i="16"/>
  <c r="AM1083" i="16"/>
  <c r="AM1084" i="16"/>
  <c r="AM1085" i="16"/>
  <c r="AM1086" i="16"/>
  <c r="AM1087" i="16"/>
  <c r="AM1088" i="16"/>
  <c r="AM1089" i="16"/>
  <c r="AM1090" i="16"/>
  <c r="AM1091" i="16"/>
  <c r="AM1092" i="16"/>
  <c r="AM1093" i="16"/>
  <c r="AM1094" i="16"/>
  <c r="AM1095" i="16"/>
  <c r="AM1096" i="16"/>
  <c r="AM1097" i="16"/>
  <c r="AM1098" i="16"/>
  <c r="AM1099" i="16"/>
  <c r="AM1100" i="16"/>
  <c r="AM1101" i="16"/>
  <c r="AM1102" i="16"/>
  <c r="AM1103" i="16"/>
  <c r="AM1104" i="16"/>
  <c r="AM1105" i="16"/>
  <c r="AM1106" i="16"/>
  <c r="AM1107" i="16"/>
  <c r="AM1108" i="16"/>
  <c r="AM1109" i="16"/>
  <c r="AM1110" i="16"/>
  <c r="AM1111" i="16"/>
  <c r="AM1112" i="16"/>
  <c r="AM1113" i="16"/>
  <c r="AM1114" i="16"/>
  <c r="AM1115" i="16"/>
  <c r="AM1116" i="16"/>
  <c r="AM1117" i="16"/>
  <c r="AM1118" i="16"/>
  <c r="AM1119" i="16"/>
  <c r="AM1120" i="16"/>
  <c r="AM1121" i="16"/>
  <c r="AM1122" i="16"/>
  <c r="AM1123" i="16"/>
  <c r="AM1124" i="16"/>
  <c r="AM1125" i="16"/>
  <c r="AM1126" i="16"/>
  <c r="AM1127" i="16"/>
  <c r="AM1128" i="16"/>
  <c r="AM1129" i="16"/>
  <c r="AM1130" i="16"/>
  <c r="AM1131" i="16"/>
  <c r="AM1132" i="16"/>
  <c r="AM1133" i="16"/>
  <c r="AM1134" i="16"/>
  <c r="AM1135" i="16"/>
  <c r="AM1136" i="16"/>
  <c r="AM1137" i="16"/>
  <c r="AM1138" i="16"/>
  <c r="AM1139" i="16"/>
  <c r="AM1140" i="16"/>
  <c r="AM1141" i="16"/>
  <c r="AM1142" i="16"/>
  <c r="AM1143" i="16"/>
  <c r="AM1144" i="16"/>
  <c r="AM1145" i="16"/>
  <c r="AM1146" i="16"/>
  <c r="AM1147" i="16"/>
  <c r="AM1148" i="16"/>
  <c r="AM1149" i="16"/>
  <c r="AM1150" i="16"/>
  <c r="AM1151" i="16"/>
  <c r="AM1152" i="16"/>
  <c r="AM1153" i="16"/>
  <c r="AM1154" i="16"/>
  <c r="AM1155" i="16"/>
  <c r="AM1156" i="16"/>
  <c r="AM1157" i="16"/>
  <c r="AM1158" i="16"/>
  <c r="AM1159" i="16"/>
  <c r="AM1160" i="16"/>
  <c r="AM1161" i="16"/>
  <c r="AM1162" i="16"/>
  <c r="AM1163" i="16"/>
  <c r="AM1164" i="16"/>
  <c r="AM1165" i="16"/>
  <c r="AM1166" i="16"/>
  <c r="AM1167" i="16"/>
  <c r="AM1168" i="16"/>
  <c r="AM1169" i="16"/>
  <c r="AM1170" i="16"/>
  <c r="AM1171" i="16"/>
  <c r="AM1172" i="16"/>
  <c r="AM1173" i="16"/>
  <c r="AM1174" i="16"/>
  <c r="AM1175" i="16"/>
  <c r="AM1176" i="16"/>
  <c r="AM1177" i="16"/>
  <c r="AM1178" i="16"/>
  <c r="AM1179" i="16"/>
  <c r="AM1180" i="16"/>
  <c r="AM1181" i="16"/>
  <c r="AM1182" i="16"/>
  <c r="AM1183" i="16"/>
  <c r="AM1184" i="16"/>
  <c r="AM1185" i="16"/>
  <c r="AM1186" i="16"/>
  <c r="AM1187" i="16"/>
  <c r="AM1188" i="16"/>
  <c r="AM1189" i="16"/>
  <c r="AM1190" i="16"/>
  <c r="AM1191" i="16"/>
  <c r="AM1192" i="16"/>
  <c r="AM1193" i="16"/>
  <c r="AM1194" i="16"/>
  <c r="AM1195" i="16"/>
  <c r="AM1196" i="16"/>
  <c r="AM1197" i="16"/>
  <c r="AM1198" i="16"/>
  <c r="AM1199" i="16"/>
  <c r="AM1200" i="16"/>
  <c r="AM1201" i="16"/>
  <c r="AM1202" i="16"/>
  <c r="AM1203" i="16"/>
  <c r="AM1204" i="16"/>
  <c r="AM1205" i="16"/>
  <c r="AM1206" i="16"/>
  <c r="AM1207" i="16"/>
  <c r="AM1208" i="16"/>
  <c r="AM1209" i="16"/>
  <c r="AM1210" i="16"/>
  <c r="AM1211" i="16"/>
  <c r="AM1212" i="16"/>
  <c r="AM1213" i="16"/>
  <c r="AM1214" i="16"/>
  <c r="AM1215" i="16"/>
  <c r="AM1216" i="16"/>
  <c r="AM1217" i="16"/>
  <c r="AM1218" i="16"/>
  <c r="AM1219" i="16"/>
  <c r="AM1220" i="16"/>
  <c r="AM1221" i="16"/>
  <c r="AM1222" i="16"/>
  <c r="AM1223" i="16"/>
  <c r="AM1224" i="16"/>
  <c r="AM1225" i="16"/>
  <c r="AM1226" i="16"/>
  <c r="AM1227" i="16"/>
  <c r="AM1228" i="16"/>
  <c r="AM1229" i="16"/>
  <c r="AM1230" i="16"/>
  <c r="AM1231" i="16"/>
  <c r="AM1232" i="16"/>
  <c r="AM1233" i="16"/>
  <c r="AM1234" i="16"/>
  <c r="AM1235" i="16"/>
  <c r="AM1236" i="16"/>
  <c r="AM1237" i="16"/>
  <c r="AM1238" i="16"/>
  <c r="AM1239" i="16"/>
  <c r="AM1240" i="16"/>
  <c r="AM1241" i="16"/>
  <c r="AM1242" i="16"/>
  <c r="AM1243" i="16"/>
  <c r="AM1244" i="16"/>
  <c r="AM1245" i="16"/>
  <c r="AM1246" i="16"/>
  <c r="AM1247" i="16"/>
  <c r="AM1248" i="16"/>
  <c r="AM1249" i="16"/>
  <c r="AM1250" i="16"/>
  <c r="AM1251" i="16"/>
  <c r="AM1252" i="16"/>
  <c r="AM1253" i="16"/>
  <c r="AM1254" i="16"/>
  <c r="AM1255" i="16"/>
  <c r="AM1256" i="16"/>
  <c r="AM1257" i="16"/>
  <c r="AM1258" i="16"/>
  <c r="AM1259" i="16"/>
  <c r="AM1260" i="16"/>
  <c r="AM1261" i="16"/>
  <c r="AM1262" i="16"/>
  <c r="AM1263" i="16"/>
  <c r="AM1264" i="16"/>
  <c r="AM1265" i="16"/>
  <c r="AM1266" i="16"/>
  <c r="AM1267" i="16"/>
  <c r="AM1268" i="16"/>
  <c r="AM1269" i="16"/>
  <c r="AM1270" i="16"/>
  <c r="AM1271" i="16"/>
  <c r="AM1272" i="16"/>
  <c r="AM1273" i="16"/>
  <c r="AM1274" i="16"/>
  <c r="AM1275" i="16"/>
  <c r="AM1276" i="16"/>
  <c r="AM1277" i="16"/>
  <c r="AM1278" i="16"/>
  <c r="AM1279" i="16"/>
  <c r="AM1280" i="16"/>
  <c r="AM1281" i="16"/>
  <c r="AM1282" i="16"/>
  <c r="AM1283" i="16"/>
  <c r="AM1284" i="16"/>
  <c r="AM1285" i="16"/>
  <c r="AM1286" i="16"/>
  <c r="AM1287" i="16"/>
  <c r="AM1288" i="16"/>
  <c r="AM1289" i="16"/>
  <c r="AM1290" i="16"/>
  <c r="AM1291" i="16"/>
  <c r="AM1292" i="16"/>
  <c r="AM1293" i="16"/>
  <c r="AM1294" i="16"/>
  <c r="AM1295" i="16"/>
  <c r="AM1296" i="16"/>
  <c r="AM1297" i="16"/>
  <c r="AM1298" i="16"/>
  <c r="AM1299" i="16"/>
  <c r="AM1300" i="16"/>
  <c r="AM1301" i="16"/>
  <c r="AM1302" i="16"/>
  <c r="AM1303" i="16"/>
  <c r="AM1304" i="16"/>
  <c r="AM1305" i="16"/>
  <c r="AM1306" i="16"/>
  <c r="AM1307" i="16"/>
  <c r="AM1308" i="16"/>
  <c r="AM1309" i="16"/>
  <c r="AM1310" i="16"/>
  <c r="AM1311" i="16"/>
  <c r="AM1312" i="16"/>
  <c r="AM1313" i="16"/>
  <c r="AM1314" i="16"/>
  <c r="AM1315" i="16"/>
  <c r="AM1316" i="16"/>
  <c r="AM1317" i="16"/>
  <c r="AM1318" i="16"/>
  <c r="AM1319" i="16"/>
  <c r="AM1320" i="16"/>
  <c r="AM1321" i="16"/>
  <c r="AM1322" i="16"/>
  <c r="AM1323" i="16"/>
  <c r="AM1324" i="16"/>
  <c r="AM1325" i="16"/>
  <c r="AM1326" i="16"/>
  <c r="AM1327" i="16"/>
  <c r="AM1328" i="16"/>
  <c r="AM1329" i="16"/>
  <c r="AM1330" i="16"/>
  <c r="AM1331" i="16"/>
  <c r="AM1332" i="16"/>
  <c r="AM1333" i="16"/>
  <c r="AM1334" i="16"/>
  <c r="AM1335" i="16"/>
  <c r="AM1336" i="16"/>
  <c r="AM1337" i="16"/>
  <c r="AM1338" i="16"/>
  <c r="AM1339" i="16"/>
  <c r="AM1340" i="16"/>
  <c r="AM1341" i="16"/>
  <c r="AM1342" i="16"/>
  <c r="AM1343" i="16"/>
  <c r="AM1344" i="16"/>
  <c r="AM1345" i="16"/>
  <c r="AM1346" i="16"/>
  <c r="AM1347" i="16"/>
  <c r="AM1348" i="16"/>
  <c r="AM1349" i="16"/>
  <c r="AM1350" i="16"/>
  <c r="AM1351" i="16"/>
  <c r="AM1352" i="16"/>
  <c r="AM1353" i="16"/>
  <c r="AM1354" i="16"/>
  <c r="AM1355" i="16"/>
  <c r="AM1356" i="16"/>
  <c r="AM1357" i="16"/>
  <c r="AM1358" i="16"/>
  <c r="AM1359" i="16"/>
  <c r="AM1360" i="16"/>
  <c r="AM1361" i="16"/>
  <c r="AM1362" i="16"/>
  <c r="AM1363" i="16"/>
  <c r="AM1364" i="16"/>
  <c r="AM1365" i="16"/>
  <c r="AM1366" i="16"/>
  <c r="AM1367" i="16"/>
  <c r="AM1368" i="16"/>
  <c r="AM1369" i="16"/>
  <c r="AM1370" i="16"/>
  <c r="AM1371" i="16"/>
  <c r="AM1372" i="16"/>
  <c r="AM1373" i="16"/>
  <c r="AM1374" i="16"/>
  <c r="AM1375" i="16"/>
  <c r="AM1376" i="16"/>
  <c r="AM1377" i="16"/>
  <c r="AM1378" i="16"/>
  <c r="AM1379" i="16"/>
  <c r="AM1380" i="16"/>
  <c r="AM1381" i="16"/>
  <c r="AM1382" i="16"/>
  <c r="AM1383" i="16"/>
  <c r="AM1384" i="16"/>
  <c r="AM1385" i="16"/>
  <c r="AM1386" i="16"/>
  <c r="AM1387" i="16"/>
  <c r="AM1388" i="16"/>
  <c r="AM1389" i="16"/>
  <c r="AM1390" i="16"/>
  <c r="AM1391" i="16"/>
  <c r="AM1392" i="16"/>
  <c r="AM1393" i="16"/>
  <c r="AM1394" i="16"/>
  <c r="AM1395" i="16"/>
  <c r="AM1396" i="16"/>
  <c r="AM1397" i="16"/>
  <c r="AM1398" i="16"/>
  <c r="AM1399" i="16"/>
  <c r="AM1400" i="16"/>
  <c r="AM1401" i="16"/>
  <c r="AM1402" i="16"/>
  <c r="AM1403" i="16"/>
  <c r="AM1404" i="16"/>
  <c r="AM1405" i="16"/>
  <c r="AM1406" i="16"/>
  <c r="AM1407" i="16"/>
  <c r="AM1408" i="16"/>
  <c r="AM1409" i="16"/>
  <c r="AM1410" i="16"/>
  <c r="AM1411" i="16"/>
  <c r="AM1412" i="16"/>
  <c r="AM1413" i="16"/>
  <c r="AM1414" i="16"/>
  <c r="AM1415" i="16"/>
  <c r="AM1416" i="16"/>
  <c r="AM1417" i="16"/>
  <c r="AM1418" i="16"/>
  <c r="AM1419" i="16"/>
  <c r="AM1420" i="16"/>
  <c r="AM1421" i="16"/>
  <c r="AM1422" i="16"/>
  <c r="AM1423" i="16"/>
  <c r="AM1424" i="16"/>
  <c r="AM1425" i="16"/>
  <c r="AM1426" i="16"/>
  <c r="AM1427" i="16"/>
  <c r="AM1428" i="16"/>
  <c r="AM1429" i="16"/>
  <c r="AM1430" i="16"/>
  <c r="AM1431" i="16"/>
  <c r="AM1432" i="16"/>
  <c r="AM1433" i="16"/>
  <c r="AM1434" i="16"/>
  <c r="AM1435" i="16"/>
  <c r="AM1436" i="16"/>
  <c r="AM1437" i="16"/>
  <c r="AM1438" i="16"/>
  <c r="AM1439" i="16"/>
  <c r="AM1440" i="16"/>
  <c r="AM1441" i="16"/>
  <c r="AM1442" i="16"/>
  <c r="AM1443" i="16"/>
  <c r="AM1444" i="16"/>
  <c r="AM1445" i="16"/>
  <c r="AM1446" i="16"/>
  <c r="AM1447" i="16"/>
  <c r="AM1448" i="16"/>
  <c r="AM1449" i="16"/>
  <c r="AM1450" i="16"/>
  <c r="AM1451" i="16"/>
  <c r="AM1452" i="16"/>
  <c r="AM1453" i="16"/>
  <c r="AM1454" i="16"/>
  <c r="AM1455" i="16"/>
  <c r="AM1456" i="16"/>
  <c r="AM1457" i="16"/>
  <c r="AM1458" i="16"/>
  <c r="AM1459" i="16"/>
  <c r="AM1460" i="16"/>
  <c r="AM1461" i="16"/>
  <c r="AM1462" i="16"/>
  <c r="AM1463" i="16"/>
  <c r="AM1464" i="16"/>
  <c r="AM1465" i="16"/>
  <c r="AM1466" i="16"/>
  <c r="AM1467" i="16"/>
  <c r="AM1468" i="16"/>
  <c r="AM1469" i="16"/>
  <c r="AM1470" i="16"/>
  <c r="AM1471" i="16"/>
  <c r="AM1472" i="16"/>
  <c r="AM1473" i="16"/>
  <c r="AM1474" i="16"/>
  <c r="AM1475" i="16"/>
  <c r="AM1476" i="16"/>
  <c r="AM1477" i="16"/>
  <c r="AM1478" i="16"/>
  <c r="AM1479" i="16"/>
  <c r="AM1480" i="16"/>
  <c r="AM1481" i="16"/>
  <c r="AM1482" i="16"/>
  <c r="AM1483" i="16"/>
  <c r="AM1484" i="16"/>
  <c r="AM1485" i="16"/>
  <c r="AM1486" i="16"/>
  <c r="AM1487" i="16"/>
  <c r="AM1488" i="16"/>
  <c r="AM1489" i="16"/>
  <c r="AM1490" i="16"/>
  <c r="AM1491" i="16"/>
  <c r="AM1492" i="16"/>
  <c r="AM1493" i="16"/>
  <c r="AM1494" i="16"/>
  <c r="AM1495" i="16"/>
  <c r="AM1496" i="16"/>
  <c r="AM1497" i="16"/>
  <c r="AM1498" i="16"/>
  <c r="AM1499" i="16"/>
  <c r="AM1500" i="16"/>
  <c r="AM1501" i="16"/>
  <c r="AM1502" i="16"/>
  <c r="AM1503" i="16"/>
  <c r="AM1504" i="16"/>
  <c r="AM1505" i="16"/>
  <c r="AM1506" i="16"/>
  <c r="AM1507" i="16"/>
  <c r="AM1508" i="16"/>
  <c r="AM1509" i="16"/>
  <c r="AM1510" i="16"/>
  <c r="AM1511" i="16"/>
  <c r="AM1512" i="16"/>
  <c r="AM1513" i="16"/>
  <c r="AM1514" i="16"/>
  <c r="AM1515" i="16"/>
  <c r="AM1516" i="16"/>
  <c r="AM1517" i="16"/>
  <c r="AM1518" i="16"/>
  <c r="AM1519" i="16"/>
  <c r="AM1520" i="16"/>
  <c r="AM1521" i="16"/>
  <c r="AM1522" i="16"/>
  <c r="AM1523" i="16"/>
  <c r="AM1524" i="16"/>
  <c r="AM1525" i="16"/>
  <c r="AM1526" i="16"/>
  <c r="AM1527" i="16"/>
  <c r="AM1528" i="16"/>
  <c r="AM1529" i="16"/>
  <c r="AM1530" i="16"/>
  <c r="AM1531" i="16"/>
  <c r="AM1532" i="16"/>
  <c r="AM1533" i="16"/>
  <c r="AM1534" i="16"/>
  <c r="AM1535" i="16"/>
  <c r="AM1536" i="16"/>
  <c r="AM1537" i="16"/>
  <c r="AM1538" i="16"/>
  <c r="AM1539" i="16"/>
  <c r="AM1540" i="16"/>
  <c r="AM1541" i="16"/>
  <c r="AM1542" i="16"/>
  <c r="AM1543" i="16"/>
  <c r="AM1544" i="16"/>
  <c r="AM1545" i="16"/>
  <c r="AM1546" i="16"/>
  <c r="AM1547" i="16"/>
  <c r="AM1548" i="16"/>
  <c r="AM1549" i="16"/>
  <c r="AM1550" i="16"/>
  <c r="AM1551" i="16"/>
  <c r="AM1552" i="16"/>
  <c r="AM1553" i="16"/>
  <c r="AM1554" i="16"/>
  <c r="AM1555" i="16"/>
  <c r="AM1556" i="16"/>
  <c r="AM1557" i="16"/>
  <c r="AM1558" i="16"/>
  <c r="AM1559" i="16"/>
  <c r="AM1560" i="16"/>
  <c r="AM1561" i="16"/>
  <c r="AM1562" i="16"/>
  <c r="AM1563" i="16"/>
  <c r="AM1564" i="16"/>
  <c r="AM1565" i="16"/>
  <c r="AM1566" i="16"/>
  <c r="AM1567" i="16"/>
  <c r="AM1568" i="16"/>
  <c r="AM1569" i="16"/>
  <c r="AM1570" i="16"/>
  <c r="AM1571" i="16"/>
  <c r="AM1572" i="16"/>
  <c r="AM1573" i="16"/>
  <c r="AM1574" i="16"/>
  <c r="AM1575" i="16"/>
  <c r="AM1576" i="16"/>
  <c r="AM1577" i="16"/>
  <c r="AM1578" i="16"/>
  <c r="AM1579" i="16"/>
  <c r="AM1580" i="16"/>
  <c r="AM1581" i="16"/>
  <c r="AM1582" i="16"/>
  <c r="AM1583" i="16"/>
  <c r="AM1584" i="16"/>
  <c r="AM1585" i="16"/>
  <c r="AM1586" i="16"/>
  <c r="AM1587" i="16"/>
  <c r="AM1588" i="16"/>
  <c r="AM1589" i="16"/>
  <c r="AM1590" i="16"/>
  <c r="AM1591" i="16"/>
  <c r="AM1592" i="16"/>
  <c r="AM1593" i="16"/>
  <c r="AM1594" i="16"/>
  <c r="AM1595" i="16"/>
  <c r="AM1596" i="16"/>
  <c r="AM1597" i="16"/>
  <c r="AM1598" i="16"/>
  <c r="AM1599" i="16"/>
  <c r="AM1600" i="16"/>
  <c r="AM1601" i="16"/>
  <c r="AM1602" i="16"/>
  <c r="AM1603" i="16"/>
  <c r="AM1604" i="16"/>
  <c r="AM1605" i="16"/>
  <c r="AM1606" i="16"/>
  <c r="AM1607" i="16"/>
  <c r="AM1608" i="16"/>
  <c r="AM1609" i="16"/>
  <c r="AM1610" i="16"/>
  <c r="AM1611" i="16"/>
  <c r="AM1612" i="16"/>
  <c r="AM1613" i="16"/>
  <c r="AM1614" i="16"/>
  <c r="AM1615" i="16"/>
  <c r="AM1616" i="16"/>
  <c r="AM1617" i="16"/>
  <c r="AM1618" i="16"/>
  <c r="AM1619" i="16"/>
  <c r="AM1620" i="16"/>
  <c r="AM1621" i="16"/>
  <c r="AM1622" i="16"/>
  <c r="AM1623" i="16"/>
  <c r="AM1624" i="16"/>
  <c r="AM1625" i="16"/>
  <c r="AM1626" i="16"/>
  <c r="AM1627" i="16"/>
  <c r="AM1628" i="16"/>
  <c r="AM1629" i="16"/>
  <c r="AM1630" i="16"/>
  <c r="AM1631" i="16"/>
  <c r="AM1632" i="16"/>
  <c r="AM1633" i="16"/>
  <c r="AM1634" i="16"/>
  <c r="AM1635" i="16"/>
  <c r="AM1636" i="16"/>
  <c r="AM1637" i="16"/>
  <c r="AM1638" i="16"/>
  <c r="AM1639" i="16"/>
  <c r="AM1640" i="16"/>
  <c r="AM1641" i="16"/>
  <c r="AM1642" i="16"/>
  <c r="AM1643" i="16"/>
  <c r="AM1644" i="16"/>
  <c r="AM1645" i="16"/>
  <c r="AM1646" i="16"/>
  <c r="AM1647" i="16"/>
  <c r="AM1648" i="16"/>
  <c r="AM1649" i="16"/>
  <c r="AM1650" i="16"/>
  <c r="AM1651" i="16"/>
  <c r="AM1652" i="16"/>
  <c r="AM1653" i="16"/>
  <c r="AM1654" i="16"/>
  <c r="AM1655" i="16"/>
  <c r="AM1656" i="16"/>
  <c r="AM1657" i="16"/>
  <c r="AM1658" i="16"/>
  <c r="AM1659" i="16"/>
  <c r="AM1660" i="16"/>
  <c r="AM1661" i="16"/>
  <c r="AM1662" i="16"/>
  <c r="AM1663" i="16"/>
  <c r="AM1664" i="16"/>
  <c r="AM1665" i="16"/>
  <c r="AM1666" i="16"/>
  <c r="AM1667" i="16"/>
  <c r="AM1668" i="16"/>
  <c r="AM1669" i="16"/>
  <c r="AM1670" i="16"/>
  <c r="AM1671" i="16"/>
  <c r="AM1672" i="16"/>
  <c r="AM1673" i="16"/>
  <c r="AM1674" i="16"/>
  <c r="AM1675" i="16"/>
  <c r="AM1676" i="16"/>
  <c r="AM1677" i="16"/>
  <c r="AM1678" i="16"/>
  <c r="AM1679" i="16"/>
  <c r="AM1680" i="16"/>
  <c r="AM1681" i="16"/>
  <c r="AM1682" i="16"/>
  <c r="AM1683" i="16"/>
  <c r="AM1684" i="16"/>
  <c r="AM1685" i="16"/>
  <c r="AM1686" i="16"/>
  <c r="AM1687" i="16"/>
  <c r="AM1688" i="16"/>
  <c r="AM1689" i="16"/>
  <c r="AM1690" i="16"/>
  <c r="AM1691" i="16"/>
  <c r="AM1692" i="16"/>
  <c r="AM1693" i="16"/>
  <c r="AM1694" i="16"/>
  <c r="AM1695" i="16"/>
  <c r="AM1696" i="16"/>
  <c r="AM1697" i="16"/>
  <c r="AM1698" i="16"/>
  <c r="AM1699" i="16"/>
  <c r="AM1700" i="16"/>
  <c r="AM1701" i="16"/>
  <c r="AM1702" i="16"/>
  <c r="AM1703" i="16"/>
  <c r="AM1704" i="16"/>
  <c r="AM1705" i="16"/>
  <c r="AM1706" i="16"/>
  <c r="AM1707" i="16"/>
  <c r="AM1708" i="16"/>
  <c r="AM1709" i="16"/>
  <c r="AM1710" i="16"/>
  <c r="AM1711" i="16"/>
  <c r="AM1712" i="16"/>
  <c r="AM1713" i="16"/>
  <c r="AM1714" i="16"/>
  <c r="AM1715" i="16"/>
  <c r="AM1716" i="16"/>
  <c r="AM1717" i="16"/>
  <c r="AM1718" i="16"/>
  <c r="AM1719" i="16"/>
  <c r="AM1720" i="16"/>
  <c r="AM1721" i="16"/>
  <c r="AM1722" i="16"/>
  <c r="AM1723" i="16"/>
  <c r="AM1724" i="16"/>
  <c r="AM1725" i="16"/>
  <c r="AM1726" i="16"/>
  <c r="AM1727" i="16"/>
  <c r="AM1728" i="16"/>
  <c r="AM1729" i="16"/>
  <c r="AM1730" i="16"/>
  <c r="AM1731" i="16"/>
  <c r="AM1732" i="16"/>
  <c r="AM1733" i="16"/>
  <c r="AM1734" i="16"/>
  <c r="AM1735" i="16"/>
  <c r="AM1736" i="16"/>
  <c r="AM1737" i="16"/>
  <c r="AM1738" i="16"/>
  <c r="AM1739" i="16"/>
  <c r="AM1740" i="16"/>
  <c r="AM1741" i="16"/>
  <c r="AM1742" i="16"/>
  <c r="AM1743" i="16"/>
  <c r="AM1744" i="16"/>
  <c r="AM1745" i="16"/>
  <c r="AM1746" i="16"/>
  <c r="AM1747" i="16"/>
  <c r="AM1748" i="16"/>
  <c r="AM1749" i="16"/>
  <c r="AM1750" i="16"/>
  <c r="AM1751" i="16"/>
  <c r="AM1752" i="16"/>
  <c r="AM1753" i="16"/>
  <c r="AM1754" i="16"/>
  <c r="AM1755" i="16"/>
  <c r="AM1756" i="16"/>
  <c r="AM1757" i="16"/>
  <c r="AM1758" i="16"/>
  <c r="AM1759" i="16"/>
  <c r="AM1760" i="16"/>
  <c r="AM1761" i="16"/>
  <c r="AM1762" i="16"/>
  <c r="AM1763" i="16"/>
  <c r="AM1764" i="16"/>
  <c r="AM1765" i="16"/>
  <c r="AM1766" i="16"/>
  <c r="AM1767" i="16"/>
  <c r="AM1768" i="16"/>
  <c r="AM1769" i="16"/>
  <c r="AM1770" i="16"/>
  <c r="AM1771" i="16"/>
  <c r="AM1772" i="16"/>
  <c r="AM1773" i="16"/>
  <c r="AM1774" i="16"/>
  <c r="AM1775" i="16"/>
  <c r="AM1776" i="16"/>
  <c r="AM1777" i="16"/>
  <c r="AM1778" i="16"/>
  <c r="AM1779" i="16"/>
  <c r="AM1780" i="16"/>
  <c r="AM1781" i="16"/>
  <c r="AM1782" i="16"/>
  <c r="AM1783" i="16"/>
  <c r="AM1784" i="16"/>
  <c r="AM1785" i="16"/>
  <c r="AM1786" i="16"/>
  <c r="AM1787" i="16"/>
  <c r="AM1788" i="16"/>
  <c r="AM1789" i="16"/>
  <c r="AM1790" i="16"/>
  <c r="AM1791" i="16"/>
  <c r="AM1792" i="16"/>
  <c r="AM1793" i="16"/>
  <c r="AM1794" i="16"/>
  <c r="AM1795" i="16"/>
  <c r="AM1796" i="16"/>
  <c r="AM1797" i="16"/>
  <c r="AM1798" i="16"/>
  <c r="AM1799" i="16"/>
  <c r="AM1800" i="16"/>
  <c r="AM1801" i="16"/>
  <c r="AM1802" i="16"/>
  <c r="AM1803" i="16"/>
  <c r="AM1804" i="16"/>
  <c r="AM1805" i="16"/>
  <c r="AM1806" i="16"/>
  <c r="AM1807" i="16"/>
  <c r="AM1808" i="16"/>
  <c r="AM1809" i="16"/>
  <c r="AM1810" i="16"/>
  <c r="AM1811" i="16"/>
  <c r="AM1812" i="16"/>
  <c r="AM1813" i="16"/>
  <c r="AM1814" i="16"/>
  <c r="AM1815" i="16"/>
  <c r="AM1816" i="16"/>
  <c r="AM1817" i="16"/>
  <c r="AM1818" i="16"/>
  <c r="AM1819" i="16"/>
  <c r="AM1820" i="16"/>
  <c r="AM1821" i="16"/>
  <c r="AM1822" i="16"/>
  <c r="AM1823" i="16"/>
  <c r="AM1824" i="16"/>
  <c r="AM1825" i="16"/>
  <c r="AM1826" i="16"/>
  <c r="AM1827" i="16"/>
  <c r="AM1828" i="16"/>
  <c r="AM1829" i="16"/>
  <c r="AM1830" i="16"/>
  <c r="AM1831" i="16"/>
  <c r="AM1832" i="16"/>
  <c r="AM1833" i="16"/>
  <c r="AM1834" i="16"/>
  <c r="AM1835" i="16"/>
  <c r="AM1836" i="16"/>
  <c r="AM1837" i="16"/>
  <c r="AM1838" i="16"/>
  <c r="AM1839" i="16"/>
  <c r="AM1840" i="16"/>
  <c r="AM1841" i="16"/>
  <c r="AM1842" i="16"/>
  <c r="AM1843" i="16"/>
  <c r="AM1844" i="16"/>
  <c r="AM1845" i="16"/>
  <c r="AM1846" i="16"/>
  <c r="AM1847" i="16"/>
  <c r="AM1848" i="16"/>
  <c r="AM1849" i="16"/>
  <c r="AM1850" i="16"/>
  <c r="AM1851" i="16"/>
  <c r="AM1852" i="16"/>
  <c r="AM1853" i="16"/>
  <c r="AM1854" i="16"/>
  <c r="AM1855" i="16"/>
  <c r="AM1856" i="16"/>
  <c r="AM1857" i="16"/>
  <c r="AM1858" i="16"/>
  <c r="AM1859" i="16"/>
  <c r="AM1860" i="16"/>
  <c r="AM1861" i="16"/>
  <c r="AM1862" i="16"/>
  <c r="AM1863" i="16"/>
  <c r="AM1864" i="16"/>
  <c r="AM1865" i="16"/>
  <c r="AM1866" i="16"/>
  <c r="AM1867" i="16"/>
  <c r="AM1868" i="16"/>
  <c r="AM1869" i="16"/>
  <c r="AM1870" i="16"/>
  <c r="AM1871" i="16"/>
  <c r="AM1872" i="16"/>
  <c r="AM1873" i="16"/>
  <c r="AM1874" i="16"/>
  <c r="AM1875" i="16"/>
  <c r="AM1876" i="16"/>
  <c r="AM1877" i="16"/>
  <c r="AM1878" i="16"/>
  <c r="AM1879" i="16"/>
  <c r="AM1880" i="16"/>
  <c r="AM1881" i="16"/>
  <c r="AM1882" i="16"/>
  <c r="AM1883" i="16"/>
  <c r="AM1884" i="16"/>
  <c r="AM1885" i="16"/>
  <c r="AM1886" i="16"/>
  <c r="AM1887" i="16"/>
  <c r="AM1888" i="16"/>
  <c r="AM1889" i="16"/>
  <c r="AM1890" i="16"/>
  <c r="AM1891" i="16"/>
  <c r="AM1892" i="16"/>
  <c r="AM1893" i="16"/>
  <c r="AM1894" i="16"/>
  <c r="AM1895" i="16"/>
  <c r="AM1896" i="16"/>
  <c r="AM1897" i="16"/>
  <c r="AM1898" i="16"/>
  <c r="AM1899" i="16"/>
  <c r="AM1900" i="16"/>
  <c r="AM1901" i="16"/>
  <c r="AM1902" i="16"/>
  <c r="AM1903" i="16"/>
  <c r="AM1904" i="16"/>
  <c r="AM1905" i="16"/>
  <c r="AM1906" i="16"/>
  <c r="AM1907" i="16"/>
  <c r="AM1908" i="16"/>
  <c r="AM1909" i="16"/>
  <c r="AM1910" i="16"/>
  <c r="AM1911" i="16"/>
  <c r="AM1912" i="16"/>
  <c r="AM1913" i="16"/>
  <c r="AM1914" i="16"/>
  <c r="AM1915" i="16"/>
  <c r="AM1916" i="16"/>
  <c r="AM1917" i="16"/>
  <c r="AM1918" i="16"/>
  <c r="AM1919" i="16"/>
  <c r="AM1920" i="16"/>
  <c r="AM1921" i="16"/>
  <c r="AM1922" i="16"/>
  <c r="AM1923" i="16"/>
  <c r="AM1924" i="16"/>
  <c r="AM1925" i="16"/>
  <c r="AM1926" i="16"/>
  <c r="AM1927" i="16"/>
  <c r="AM1928" i="16"/>
  <c r="AM1929" i="16"/>
  <c r="AM1930" i="16"/>
  <c r="AM1931" i="16"/>
  <c r="AM1932" i="16"/>
  <c r="AM1933" i="16"/>
  <c r="AM1934" i="16"/>
  <c r="AM1935" i="16"/>
  <c r="AM1936" i="16"/>
  <c r="AM1937" i="16"/>
  <c r="AM1938" i="16"/>
  <c r="AM1939" i="16"/>
  <c r="AM1940" i="16"/>
  <c r="AM1941" i="16"/>
  <c r="AM1942" i="16"/>
  <c r="AM1943" i="16"/>
  <c r="AM1944" i="16"/>
  <c r="AM1945" i="16"/>
  <c r="AM1946" i="16"/>
  <c r="AM1947" i="16"/>
  <c r="AM1948" i="16"/>
  <c r="AM1949" i="16"/>
  <c r="AM1950" i="16"/>
  <c r="AM1951" i="16"/>
  <c r="AM1952" i="16"/>
  <c r="AM1953" i="16"/>
  <c r="AM1954" i="16"/>
  <c r="AM1955" i="16"/>
  <c r="AM1956" i="16"/>
  <c r="AM1957" i="16"/>
  <c r="AM1958" i="16"/>
  <c r="AM1959" i="16"/>
  <c r="AM1960" i="16"/>
  <c r="AM1961" i="16"/>
  <c r="AM1962" i="16"/>
  <c r="AM1963" i="16"/>
  <c r="AM1964" i="16"/>
  <c r="AM1965" i="16"/>
  <c r="AM1966" i="16"/>
  <c r="AM1967" i="16"/>
  <c r="AM1968" i="16"/>
  <c r="AM1969" i="16"/>
  <c r="AM1970" i="16"/>
  <c r="AM1971" i="16"/>
  <c r="AM1972" i="16"/>
  <c r="AM1973" i="16"/>
  <c r="AM1974" i="16"/>
  <c r="AM1975" i="16"/>
  <c r="AM1976" i="16"/>
  <c r="AM1977" i="16"/>
  <c r="AM1978" i="16"/>
  <c r="AM1979" i="16"/>
  <c r="AM1980" i="16"/>
  <c r="AM1981" i="16"/>
  <c r="AM1982" i="16"/>
  <c r="AM1983" i="16"/>
  <c r="AM1984" i="16"/>
  <c r="AM1985" i="16"/>
  <c r="AM1986" i="16"/>
  <c r="AM1987" i="16"/>
  <c r="AM1988" i="16"/>
  <c r="AM1989" i="16"/>
  <c r="AM1990" i="16"/>
  <c r="AM1991" i="16"/>
  <c r="AM1992" i="16"/>
  <c r="AM1993" i="16"/>
  <c r="AM1994" i="16"/>
  <c r="AM1995" i="16"/>
  <c r="AM1996" i="16"/>
  <c r="AM1997" i="16"/>
  <c r="AM1998" i="16"/>
  <c r="AM1999" i="16"/>
  <c r="AM2000" i="16"/>
  <c r="AM2001" i="16"/>
  <c r="AM2002" i="16"/>
  <c r="AM2003" i="16"/>
  <c r="AM2004" i="16"/>
  <c r="AM2005" i="16"/>
  <c r="AM2006" i="16"/>
  <c r="AM2007" i="16"/>
  <c r="AM2008" i="16"/>
  <c r="AM2009" i="16"/>
  <c r="AM2010" i="16"/>
  <c r="AM2011" i="16"/>
  <c r="AM2012" i="16"/>
  <c r="AM2013" i="16"/>
  <c r="AM2014" i="16"/>
  <c r="AM2015" i="16"/>
  <c r="AM2016" i="16"/>
  <c r="AM2017" i="16"/>
  <c r="AM2018" i="16"/>
  <c r="AM2019" i="16"/>
  <c r="AM2020" i="16"/>
  <c r="AM2021" i="16"/>
  <c r="AM2022" i="16"/>
  <c r="AM2023" i="16"/>
  <c r="AM2024" i="16"/>
  <c r="AM2025" i="16"/>
  <c r="AM2026" i="16"/>
  <c r="AM2027" i="16"/>
  <c r="AM2028" i="16"/>
  <c r="AM2029" i="16"/>
  <c r="AM2030" i="16"/>
  <c r="AM2031" i="16"/>
  <c r="AM2032" i="16"/>
  <c r="AM2033" i="16"/>
  <c r="AM2034" i="16"/>
  <c r="AM2035" i="16"/>
  <c r="AM2036" i="16"/>
  <c r="AM2037" i="16"/>
  <c r="AM2038" i="16"/>
  <c r="AM2039" i="16"/>
  <c r="AM2040" i="16"/>
  <c r="AM2041" i="16"/>
  <c r="AM2042" i="16"/>
  <c r="AM2043" i="16"/>
  <c r="AM2044" i="16"/>
  <c r="AM2045" i="16"/>
  <c r="AM2046" i="16"/>
  <c r="AM2047" i="16"/>
  <c r="AM2048" i="16"/>
  <c r="AM2049" i="16"/>
  <c r="AM2050" i="16"/>
  <c r="AM2051" i="16"/>
  <c r="AM2052" i="16"/>
  <c r="AM2053" i="16"/>
  <c r="AM2054" i="16"/>
  <c r="AM2055" i="16"/>
  <c r="AM2056" i="16"/>
  <c r="AM2057" i="16"/>
  <c r="AM2058" i="16"/>
  <c r="AM2059" i="16"/>
  <c r="AM2060" i="16"/>
  <c r="AM2061" i="16"/>
  <c r="AM2062" i="16"/>
  <c r="AM2063" i="16"/>
  <c r="AM2064" i="16"/>
  <c r="AM2065" i="16"/>
  <c r="AM2066" i="16"/>
  <c r="AM2067" i="16"/>
  <c r="AM2068" i="16"/>
  <c r="AM2069" i="16"/>
  <c r="AM2070" i="16"/>
  <c r="AM2071" i="16"/>
  <c r="AM2072" i="16"/>
  <c r="AM2073" i="16"/>
  <c r="AM2074" i="16"/>
  <c r="AM2075" i="16"/>
  <c r="AM2076" i="16"/>
  <c r="AM2077" i="16"/>
  <c r="AM2078" i="16"/>
  <c r="AM2079" i="16"/>
  <c r="AM2080" i="16"/>
  <c r="AM2081" i="16"/>
  <c r="AM2082" i="16"/>
  <c r="AM2083" i="16"/>
  <c r="AM2084" i="16"/>
  <c r="AM2085" i="16"/>
  <c r="AM2086" i="16"/>
  <c r="AM2087" i="16"/>
  <c r="AM2088" i="16"/>
  <c r="AM2089" i="16"/>
  <c r="AM2090" i="16"/>
  <c r="AM2091" i="16"/>
  <c r="AM2092" i="16"/>
  <c r="AM2093" i="16"/>
  <c r="AM2094" i="16"/>
  <c r="AM2095" i="16"/>
  <c r="AM2096" i="16"/>
  <c r="AM2097" i="16"/>
  <c r="AM2098" i="16"/>
  <c r="AM2099" i="16"/>
  <c r="AM2100" i="16"/>
  <c r="AM2101" i="16"/>
  <c r="AM2102" i="16"/>
  <c r="AM2103" i="16"/>
  <c r="AM2104" i="16"/>
  <c r="AM2105" i="16"/>
  <c r="AM2106" i="16"/>
  <c r="AM2107" i="16"/>
  <c r="AM2108" i="16"/>
  <c r="AM2109" i="16"/>
  <c r="AM2110" i="16"/>
  <c r="AM2111" i="16"/>
  <c r="AM2112" i="16"/>
  <c r="AM2113" i="16"/>
  <c r="AM2114" i="16"/>
  <c r="AM2115" i="16"/>
  <c r="AM2116" i="16"/>
  <c r="AM2117" i="16"/>
  <c r="AM2118" i="16"/>
  <c r="AM2119" i="16"/>
  <c r="AM2120" i="16"/>
  <c r="AM2121" i="16"/>
  <c r="AM2122" i="16"/>
  <c r="AM2123" i="16"/>
  <c r="AM2124" i="16"/>
  <c r="AM2125" i="16"/>
  <c r="AM2126" i="16"/>
  <c r="AM2127" i="16"/>
  <c r="AM2128" i="16"/>
  <c r="AM2129" i="16"/>
  <c r="AM2130" i="16"/>
  <c r="AM2131" i="16"/>
  <c r="AM2132" i="16"/>
  <c r="AM2133" i="16"/>
  <c r="AM2134" i="16"/>
  <c r="AM2135" i="16"/>
  <c r="AM2136" i="16"/>
  <c r="AM2137" i="16"/>
  <c r="AM2138" i="16"/>
  <c r="AM2139" i="16"/>
  <c r="AM2140" i="16"/>
  <c r="AM2141" i="16"/>
  <c r="AM2142" i="16"/>
  <c r="AM2143" i="16"/>
  <c r="AM2144" i="16"/>
  <c r="AM2145" i="16"/>
  <c r="AM2146" i="16"/>
  <c r="AM2147" i="16"/>
  <c r="AM2148" i="16"/>
  <c r="AM2149" i="16"/>
  <c r="AM2150" i="16"/>
  <c r="AM2151" i="16"/>
  <c r="AM2152" i="16"/>
  <c r="AM2153" i="16"/>
  <c r="AM2154" i="16"/>
  <c r="AM2155" i="16"/>
  <c r="AM2156" i="16"/>
  <c r="AM2157" i="16"/>
  <c r="AM2158" i="16"/>
  <c r="AM2159" i="16"/>
  <c r="AM2160" i="16"/>
  <c r="AM2161" i="16"/>
  <c r="AM2162" i="16"/>
  <c r="AM2163" i="16"/>
  <c r="AM2164" i="16"/>
  <c r="AM2165" i="16"/>
  <c r="AM2166" i="16"/>
  <c r="AM2167" i="16"/>
  <c r="AM2168" i="16"/>
  <c r="AM2169" i="16"/>
  <c r="AM2170" i="16"/>
  <c r="AM2171" i="16"/>
  <c r="AM2172" i="16"/>
  <c r="AM2173" i="16"/>
  <c r="AM2174" i="16"/>
  <c r="AM2175" i="16"/>
  <c r="AM2176" i="16"/>
  <c r="AM2177" i="16"/>
  <c r="AM2178" i="16"/>
  <c r="AM2179" i="16"/>
  <c r="AM2180" i="16"/>
  <c r="AM2181" i="16"/>
  <c r="AM2182" i="16"/>
  <c r="AM2183" i="16"/>
  <c r="AM2184" i="16"/>
  <c r="AM2185" i="16"/>
  <c r="AM2186" i="16"/>
  <c r="AM2187" i="16"/>
  <c r="AM2188" i="16"/>
  <c r="AM2189" i="16"/>
  <c r="AM2190" i="16"/>
  <c r="AM2191" i="16"/>
  <c r="AM2192" i="16"/>
  <c r="AM2193" i="16"/>
  <c r="AM2194" i="16"/>
  <c r="AM2195" i="16"/>
  <c r="AM2196" i="16"/>
  <c r="AM2197" i="16"/>
  <c r="AM2198" i="16"/>
  <c r="AM2199" i="16"/>
  <c r="AM2200" i="16"/>
  <c r="AM2201" i="16"/>
  <c r="AM2202" i="16"/>
  <c r="AM2203" i="16"/>
  <c r="AM2204" i="16"/>
  <c r="AM2205" i="16"/>
  <c r="AM2206" i="16"/>
  <c r="AM2207" i="16"/>
  <c r="AM2208" i="16"/>
  <c r="AM2209" i="16"/>
  <c r="AM2210" i="16"/>
  <c r="AM2211" i="16"/>
  <c r="AM2212" i="16"/>
  <c r="AM2213" i="16"/>
  <c r="AM2214" i="16"/>
  <c r="AM2215" i="16"/>
  <c r="AM2216" i="16"/>
  <c r="AM2217" i="16"/>
  <c r="AM2218" i="16"/>
  <c r="AM2219" i="16"/>
  <c r="AM2220" i="16"/>
  <c r="AM2221" i="16"/>
  <c r="AM2222" i="16"/>
  <c r="AM2223" i="16"/>
  <c r="AM2224" i="16"/>
  <c r="AM2225" i="16"/>
  <c r="AM2226" i="16"/>
  <c r="AM2227" i="16"/>
  <c r="AY4" i="16"/>
  <c r="AY5" i="16"/>
  <c r="AY6" i="16"/>
  <c r="AY7" i="16"/>
  <c r="AY8" i="16"/>
  <c r="AY9" i="16"/>
  <c r="AY10" i="16"/>
  <c r="AY11" i="16"/>
  <c r="AY12" i="16"/>
  <c r="AY13" i="16"/>
  <c r="AY14" i="16"/>
  <c r="AY15" i="16"/>
  <c r="AY16" i="16"/>
  <c r="AY17" i="16"/>
  <c r="AY18" i="16"/>
  <c r="AY19" i="16"/>
  <c r="AY20" i="16"/>
  <c r="AY21" i="16"/>
  <c r="AY22" i="16"/>
  <c r="AY23" i="16"/>
  <c r="AY24" i="16"/>
  <c r="AY25" i="16"/>
  <c r="AY26" i="16"/>
  <c r="AY27" i="16"/>
  <c r="AY28" i="16"/>
  <c r="AY29" i="16"/>
  <c r="AY30" i="16"/>
  <c r="AY31" i="16"/>
  <c r="AY32" i="16"/>
  <c r="AY33" i="16"/>
  <c r="AY34" i="16"/>
  <c r="AY35" i="16"/>
  <c r="AY36" i="16"/>
  <c r="AY37" i="16"/>
  <c r="AY38" i="16"/>
  <c r="AY39" i="16"/>
  <c r="AY40" i="16"/>
  <c r="AY41" i="16"/>
  <c r="AY42" i="16"/>
  <c r="AY43" i="16"/>
  <c r="AY44" i="16"/>
  <c r="AY45" i="16"/>
  <c r="AY46" i="16"/>
  <c r="AY47" i="16"/>
  <c r="AY48" i="16"/>
  <c r="AY49" i="16"/>
  <c r="AY50" i="16"/>
  <c r="AY51" i="16"/>
  <c r="AY52" i="16"/>
  <c r="AY53" i="16"/>
  <c r="AY54" i="16"/>
  <c r="AY55" i="16"/>
  <c r="AY56" i="16"/>
  <c r="AY57" i="16"/>
  <c r="AY58" i="16"/>
  <c r="AY59" i="16"/>
  <c r="AY60" i="16"/>
  <c r="AY61" i="16"/>
  <c r="AY62" i="16"/>
  <c r="AY63" i="16"/>
  <c r="AY64" i="16"/>
  <c r="AY65" i="16"/>
  <c r="AY66" i="16"/>
  <c r="AY67" i="16"/>
  <c r="AY68" i="16"/>
  <c r="AY69" i="16"/>
  <c r="AY70" i="16"/>
  <c r="AY71" i="16"/>
  <c r="AY72" i="16"/>
  <c r="AY73" i="16"/>
  <c r="AY74" i="16"/>
  <c r="AY75" i="16"/>
  <c r="AY76" i="16"/>
  <c r="AY77" i="16"/>
  <c r="AY78" i="16"/>
  <c r="AY79" i="16"/>
  <c r="AY80" i="16"/>
  <c r="AY81" i="16"/>
  <c r="AY82" i="16"/>
  <c r="AY83" i="16"/>
  <c r="AY84" i="16"/>
  <c r="AY85" i="16"/>
  <c r="AY86" i="16"/>
  <c r="AY87" i="16"/>
  <c r="AY88" i="16"/>
  <c r="AY89" i="16"/>
  <c r="AY90" i="16"/>
  <c r="AY91" i="16"/>
  <c r="AY92" i="16"/>
  <c r="AY93" i="16"/>
  <c r="AY94" i="16"/>
  <c r="AY95" i="16"/>
  <c r="AY96" i="16"/>
  <c r="AY97" i="16"/>
  <c r="AY98" i="16"/>
  <c r="AY99" i="16"/>
  <c r="AY100" i="16"/>
  <c r="AY101" i="16"/>
  <c r="AY102" i="16"/>
  <c r="AY103" i="16"/>
  <c r="AY104" i="16"/>
  <c r="AY105" i="16"/>
  <c r="AY106" i="16"/>
  <c r="AY107" i="16"/>
  <c r="AY108" i="16"/>
  <c r="AY109" i="16"/>
  <c r="AY110" i="16"/>
  <c r="AY111" i="16"/>
  <c r="AY112" i="16"/>
  <c r="AY113" i="16"/>
  <c r="AY114" i="16"/>
  <c r="AY115" i="16"/>
  <c r="AY116" i="16"/>
  <c r="AY117" i="16"/>
  <c r="AY118" i="16"/>
  <c r="AY119" i="16"/>
  <c r="AY120" i="16"/>
  <c r="AY121" i="16"/>
  <c r="AY122" i="16"/>
  <c r="AY123" i="16"/>
  <c r="AY124" i="16"/>
  <c r="AY125" i="16"/>
  <c r="AY126" i="16"/>
  <c r="AY127" i="16"/>
  <c r="AY128" i="16"/>
  <c r="AY129" i="16"/>
  <c r="AY130" i="16"/>
  <c r="AY179" i="16"/>
  <c r="AY180" i="16"/>
  <c r="AY181" i="16"/>
  <c r="AY182" i="16"/>
  <c r="AY183" i="16"/>
  <c r="AY184" i="16"/>
  <c r="AY185" i="16"/>
  <c r="AY186" i="16"/>
  <c r="AY187" i="16"/>
  <c r="AY188" i="16"/>
  <c r="AY194" i="16"/>
  <c r="AY195" i="16"/>
  <c r="AY196" i="16"/>
  <c r="AY197" i="16"/>
  <c r="AY198" i="16"/>
  <c r="AY199" i="16"/>
  <c r="AY200" i="16"/>
  <c r="AY201" i="16"/>
  <c r="AY202" i="16"/>
  <c r="AY203" i="16"/>
  <c r="AY204" i="16"/>
  <c r="AY205" i="16"/>
  <c r="AY206" i="16"/>
  <c r="AY207" i="16"/>
  <c r="AY208" i="16"/>
  <c r="AY209" i="16"/>
  <c r="AY210" i="16"/>
  <c r="AY211" i="16"/>
  <c r="AY212" i="16"/>
  <c r="AY213" i="16"/>
  <c r="AY214" i="16"/>
  <c r="AY215" i="16"/>
  <c r="AY216" i="16"/>
  <c r="AY217" i="16"/>
  <c r="AY218" i="16"/>
  <c r="AY219" i="16"/>
  <c r="AY220" i="16"/>
  <c r="AY221" i="16"/>
  <c r="AY222" i="16"/>
  <c r="AY223" i="16"/>
  <c r="AY224" i="16"/>
  <c r="AY225" i="16"/>
  <c r="AY226" i="16"/>
  <c r="AY227" i="16"/>
  <c r="AY228" i="16"/>
  <c r="AY229" i="16"/>
  <c r="AY230" i="16"/>
  <c r="AY231" i="16"/>
  <c r="AY232" i="16"/>
  <c r="AY233" i="16"/>
  <c r="AY234" i="16"/>
  <c r="AY235" i="16"/>
  <c r="AY236" i="16"/>
  <c r="AY237" i="16"/>
  <c r="AY238" i="16"/>
  <c r="AY239" i="16"/>
  <c r="AY240" i="16"/>
  <c r="AY241" i="16"/>
  <c r="AY242" i="16"/>
  <c r="AY243" i="16"/>
  <c r="AY244" i="16"/>
  <c r="AY245" i="16"/>
  <c r="AY246" i="16"/>
  <c r="AY247" i="16"/>
  <c r="AY248" i="16"/>
  <c r="AY249" i="16"/>
  <c r="AY250" i="16"/>
  <c r="AY251" i="16"/>
  <c r="AY252" i="16"/>
  <c r="AY253" i="16"/>
  <c r="AY254" i="16"/>
  <c r="AY255" i="16"/>
  <c r="AY256" i="16"/>
  <c r="AY257" i="16"/>
  <c r="AY258" i="16"/>
  <c r="AY259" i="16"/>
  <c r="AY260" i="16"/>
  <c r="AY261" i="16"/>
  <c r="AY262" i="16"/>
  <c r="AY263" i="16"/>
  <c r="AY264" i="16"/>
  <c r="AY265" i="16"/>
  <c r="AY266" i="16"/>
  <c r="AY267" i="16"/>
  <c r="AY268" i="16"/>
  <c r="AY269" i="16"/>
  <c r="AY270" i="16"/>
  <c r="AY271" i="16"/>
  <c r="AY272" i="16"/>
  <c r="AY273" i="16"/>
  <c r="AY274" i="16"/>
  <c r="AY275" i="16"/>
  <c r="AY276" i="16"/>
  <c r="AY277" i="16"/>
  <c r="AY278" i="16"/>
  <c r="AY279" i="16"/>
  <c r="AY280" i="16"/>
  <c r="AY281" i="16"/>
  <c r="AY282" i="16"/>
  <c r="AY283" i="16"/>
  <c r="AY284" i="16"/>
  <c r="AY285" i="16"/>
  <c r="AY286" i="16"/>
  <c r="AY287" i="16"/>
  <c r="AY288" i="16"/>
  <c r="AY289" i="16"/>
  <c r="AY290" i="16"/>
  <c r="AY291" i="16"/>
  <c r="AY292" i="16"/>
  <c r="AY293" i="16"/>
  <c r="AY294" i="16"/>
  <c r="AY295" i="16"/>
  <c r="AY296" i="16"/>
  <c r="AY297" i="16"/>
  <c r="AY298" i="16"/>
  <c r="AY299" i="16"/>
  <c r="AY300" i="16"/>
  <c r="AY301" i="16"/>
  <c r="AY302" i="16"/>
  <c r="AY303" i="16"/>
  <c r="AY304" i="16"/>
  <c r="AY305" i="16"/>
  <c r="AY306" i="16"/>
  <c r="AY307" i="16"/>
  <c r="AY308" i="16"/>
  <c r="AY309" i="16"/>
  <c r="AY310" i="16"/>
  <c r="AY311" i="16"/>
  <c r="AY312" i="16"/>
  <c r="AY313" i="16"/>
  <c r="AY314" i="16"/>
  <c r="AY315" i="16"/>
  <c r="AY316" i="16"/>
  <c r="AY317" i="16"/>
  <c r="AY318" i="16"/>
  <c r="AY319" i="16"/>
  <c r="AY320" i="16"/>
  <c r="AY321" i="16"/>
  <c r="AY322" i="16"/>
  <c r="AY323" i="16"/>
  <c r="AY324" i="16"/>
  <c r="AY325" i="16"/>
  <c r="AY326" i="16"/>
  <c r="AY327" i="16"/>
  <c r="AY328" i="16"/>
  <c r="AY329" i="16"/>
  <c r="AY330" i="16"/>
  <c r="AY331" i="16"/>
  <c r="AY332" i="16"/>
  <c r="AY333" i="16"/>
  <c r="AY334" i="16"/>
  <c r="AY335" i="16"/>
  <c r="AY336" i="16"/>
  <c r="AY337" i="16"/>
  <c r="AY338" i="16"/>
  <c r="AY339" i="16"/>
  <c r="AY340" i="16"/>
  <c r="AY341" i="16"/>
  <c r="AY342" i="16"/>
  <c r="AY343" i="16"/>
  <c r="AY344" i="16"/>
  <c r="AY345" i="16"/>
  <c r="AY346" i="16"/>
  <c r="AY347" i="16"/>
  <c r="AY348" i="16"/>
  <c r="AY349" i="16"/>
  <c r="AY350" i="16"/>
  <c r="AY351" i="16"/>
  <c r="AY352" i="16"/>
  <c r="AY353" i="16"/>
  <c r="AY354" i="16"/>
  <c r="AY355" i="16"/>
  <c r="AY356" i="16"/>
  <c r="AY357" i="16"/>
  <c r="AY358" i="16"/>
  <c r="AY359" i="16"/>
  <c r="AY360" i="16"/>
  <c r="AY361" i="16"/>
  <c r="AY362" i="16"/>
  <c r="AY363" i="16"/>
  <c r="AY364" i="16"/>
  <c r="AY365" i="16"/>
  <c r="AY366" i="16"/>
  <c r="AY367" i="16"/>
  <c r="AY368" i="16"/>
  <c r="AY369" i="16"/>
  <c r="AY370" i="16"/>
  <c r="AY371" i="16"/>
  <c r="AY372" i="16"/>
  <c r="AY373" i="16"/>
  <c r="AY374" i="16"/>
  <c r="AY375" i="16"/>
  <c r="AY376" i="16"/>
  <c r="AY377" i="16"/>
  <c r="AY378" i="16"/>
  <c r="AY379" i="16"/>
  <c r="AY380" i="16"/>
  <c r="AY381" i="16"/>
  <c r="AY382" i="16"/>
  <c r="AY383" i="16"/>
  <c r="AY384" i="16"/>
  <c r="AY385" i="16"/>
  <c r="AY386" i="16"/>
  <c r="AY387" i="16"/>
  <c r="AY388" i="16"/>
  <c r="AY389" i="16"/>
  <c r="AY390" i="16"/>
  <c r="AY391" i="16"/>
  <c r="AY392" i="16"/>
  <c r="AY393" i="16"/>
  <c r="AY394" i="16"/>
  <c r="AY395" i="16"/>
  <c r="AY396" i="16"/>
  <c r="AY397" i="16"/>
  <c r="AY398" i="16"/>
  <c r="AY399" i="16"/>
  <c r="AY400" i="16"/>
  <c r="AY401" i="16"/>
  <c r="AY402" i="16"/>
  <c r="AY403" i="16"/>
  <c r="AY404" i="16"/>
  <c r="AY405" i="16"/>
  <c r="AY406" i="16"/>
  <c r="AY407" i="16"/>
  <c r="AY408" i="16"/>
  <c r="AY409" i="16"/>
  <c r="AY410" i="16"/>
  <c r="AY411" i="16"/>
  <c r="AY412" i="16"/>
  <c r="AY413" i="16"/>
  <c r="AY414" i="16"/>
  <c r="AY415" i="16"/>
  <c r="AY416" i="16"/>
  <c r="AY417" i="16"/>
  <c r="AY418" i="16"/>
  <c r="AY419" i="16"/>
  <c r="AY420" i="16"/>
  <c r="AY421" i="16"/>
  <c r="AY422" i="16"/>
  <c r="AY423" i="16"/>
  <c r="AY424" i="16"/>
  <c r="AY425" i="16"/>
  <c r="AY426" i="16"/>
  <c r="AY427" i="16"/>
  <c r="AY428" i="16"/>
  <c r="AY430" i="16"/>
  <c r="AY431" i="16"/>
  <c r="AY440" i="16"/>
  <c r="AY442" i="16"/>
  <c r="AY443" i="16"/>
  <c r="AY444" i="16"/>
  <c r="AY445" i="16"/>
  <c r="AY446" i="16"/>
  <c r="AY447" i="16"/>
  <c r="AY448" i="16"/>
  <c r="AY449" i="16"/>
  <c r="AY450" i="16"/>
  <c r="AY451" i="16"/>
  <c r="AY452" i="16"/>
  <c r="AY453" i="16"/>
  <c r="AY454" i="16"/>
  <c r="AY455" i="16"/>
  <c r="AY456" i="16"/>
  <c r="AY457" i="16"/>
  <c r="AY458" i="16"/>
  <c r="AY459" i="16"/>
  <c r="AY460" i="16"/>
  <c r="AY461" i="16"/>
  <c r="AY462" i="16"/>
  <c r="AY463" i="16"/>
  <c r="AY464" i="16"/>
  <c r="AY465" i="16"/>
  <c r="AY466" i="16"/>
  <c r="AY467" i="16"/>
  <c r="AY468" i="16"/>
  <c r="AY469" i="16"/>
  <c r="AY470" i="16"/>
  <c r="AY471" i="16"/>
  <c r="AY472" i="16"/>
  <c r="AY473" i="16"/>
  <c r="AY474" i="16"/>
  <c r="AY475" i="16"/>
  <c r="AY476" i="16"/>
  <c r="AY477" i="16"/>
  <c r="AY478" i="16"/>
  <c r="AY479" i="16"/>
  <c r="AY480" i="16"/>
  <c r="AY481" i="16"/>
  <c r="AY482" i="16"/>
  <c r="AY483" i="16"/>
  <c r="AY484" i="16"/>
  <c r="AY485" i="16"/>
  <c r="AY486" i="16"/>
  <c r="AY489" i="16"/>
  <c r="AY487" i="16"/>
  <c r="AY490" i="16"/>
  <c r="AY488" i="16"/>
  <c r="AY491" i="16"/>
  <c r="AY492" i="16"/>
  <c r="AY494" i="16"/>
  <c r="AY493" i="16"/>
  <c r="AY495" i="16"/>
  <c r="AY496" i="16"/>
  <c r="AY497" i="16"/>
  <c r="AY498" i="16"/>
  <c r="AY499" i="16"/>
  <c r="AY500" i="16"/>
  <c r="AY502" i="16"/>
  <c r="AY501" i="16"/>
  <c r="AY503" i="16"/>
  <c r="AY504" i="16"/>
  <c r="AY506" i="16"/>
  <c r="AY505" i="16"/>
  <c r="AY507" i="16"/>
  <c r="AY509" i="16"/>
  <c r="AY508" i="16"/>
  <c r="AY510" i="16"/>
  <c r="AY511" i="16"/>
  <c r="AY512" i="16"/>
  <c r="AY514" i="16"/>
  <c r="AY513" i="16"/>
  <c r="AY535" i="16"/>
  <c r="AY536" i="16"/>
  <c r="AY537" i="16"/>
  <c r="AY538" i="16"/>
  <c r="AY539" i="16"/>
  <c r="AY540" i="16"/>
  <c r="AY541" i="16"/>
  <c r="AY542" i="16"/>
  <c r="AY543" i="16"/>
  <c r="AY544" i="16"/>
  <c r="AY545" i="16"/>
  <c r="AY546" i="16"/>
  <c r="AY547" i="16"/>
  <c r="AY548" i="16"/>
  <c r="AY549" i="16"/>
  <c r="AY550" i="16"/>
  <c r="AY551" i="16"/>
  <c r="AY552" i="16"/>
  <c r="AY553" i="16"/>
  <c r="AY554" i="16"/>
  <c r="AY555" i="16"/>
  <c r="AY556" i="16"/>
  <c r="AY557" i="16"/>
  <c r="AY558" i="16"/>
  <c r="AY559" i="16"/>
  <c r="AY560" i="16"/>
  <c r="AY561" i="16"/>
  <c r="AY562" i="16"/>
  <c r="AY563" i="16"/>
  <c r="AY564" i="16"/>
  <c r="AY565" i="16"/>
  <c r="AY566" i="16"/>
  <c r="AY567" i="16"/>
  <c r="AY568" i="16"/>
  <c r="AY569" i="16"/>
  <c r="AY570" i="16"/>
  <c r="AY571" i="16"/>
  <c r="AY572" i="16"/>
  <c r="AY573" i="16"/>
  <c r="AY574" i="16"/>
  <c r="AY575" i="16"/>
  <c r="AY576" i="16"/>
  <c r="AY577" i="16"/>
  <c r="AY578" i="16"/>
  <c r="AY579" i="16"/>
  <c r="AY580" i="16"/>
  <c r="AY581" i="16"/>
  <c r="AY582" i="16"/>
  <c r="AY583" i="16"/>
  <c r="AY584" i="16"/>
  <c r="AY585" i="16"/>
  <c r="AY586" i="16"/>
  <c r="AY587" i="16"/>
  <c r="AY588" i="16"/>
  <c r="AY589" i="16"/>
  <c r="AY590" i="16"/>
  <c r="AY591" i="16"/>
  <c r="AY592" i="16"/>
  <c r="AY593" i="16"/>
  <c r="AY594" i="16"/>
  <c r="AY595" i="16"/>
  <c r="AY596" i="16"/>
  <c r="AY597" i="16"/>
  <c r="AY598" i="16"/>
  <c r="AY599" i="16"/>
  <c r="AY600" i="16"/>
  <c r="AY601" i="16"/>
  <c r="AY602" i="16"/>
  <c r="AY603" i="16"/>
  <c r="AY604" i="16"/>
  <c r="AY605" i="16"/>
  <c r="AY606" i="16"/>
  <c r="AY607" i="16"/>
  <c r="AY608" i="16"/>
  <c r="AY610" i="16"/>
  <c r="AY611" i="16"/>
  <c r="AY612" i="16"/>
  <c r="AY613" i="16"/>
  <c r="AY614" i="16"/>
  <c r="AY615" i="16"/>
  <c r="AY616" i="16"/>
  <c r="AY617" i="16"/>
  <c r="AY618" i="16"/>
  <c r="AY619" i="16"/>
  <c r="AY620" i="16"/>
  <c r="AY621" i="16"/>
  <c r="AY622" i="16"/>
  <c r="AY623" i="16"/>
  <c r="AY624" i="16"/>
  <c r="AY625" i="16"/>
  <c r="AY626" i="16"/>
  <c r="AY627" i="16"/>
  <c r="AY628" i="16"/>
  <c r="AY629" i="16"/>
  <c r="AY630" i="16"/>
  <c r="AY631" i="16"/>
  <c r="AY632" i="16"/>
  <c r="AY633" i="16"/>
  <c r="AY644" i="16"/>
  <c r="AY645" i="16"/>
  <c r="AY646" i="16"/>
  <c r="AY647" i="16"/>
  <c r="AY648" i="16"/>
  <c r="AY649" i="16"/>
  <c r="AY650" i="16"/>
  <c r="AY651" i="16"/>
  <c r="AY652" i="16"/>
  <c r="AY653" i="16"/>
  <c r="AY655" i="16"/>
  <c r="AY656" i="16"/>
  <c r="AY657" i="16"/>
  <c r="AY658" i="16"/>
  <c r="AY659" i="16"/>
  <c r="AY660" i="16"/>
  <c r="AY661" i="16"/>
  <c r="AY662" i="16"/>
  <c r="AY663" i="16"/>
  <c r="AY664" i="16"/>
  <c r="AY665" i="16"/>
  <c r="AY666" i="16"/>
  <c r="AY667" i="16"/>
  <c r="AY668" i="16"/>
  <c r="AY669" i="16"/>
  <c r="AY670" i="16"/>
  <c r="AY671" i="16"/>
  <c r="AY672" i="16"/>
  <c r="AY673" i="16"/>
  <c r="AY674" i="16"/>
  <c r="AY675" i="16"/>
  <c r="AY676" i="16"/>
  <c r="AY677" i="16"/>
  <c r="AY678" i="16"/>
  <c r="AY679" i="16"/>
  <c r="AY680" i="16"/>
  <c r="AY681" i="16"/>
  <c r="AY682" i="16"/>
  <c r="AY683" i="16"/>
  <c r="AY684" i="16"/>
  <c r="AY685" i="16"/>
  <c r="AY694" i="16"/>
  <c r="AY695" i="16"/>
  <c r="AY696" i="16"/>
  <c r="AY697" i="16"/>
  <c r="AY698" i="16"/>
  <c r="AY699" i="16"/>
  <c r="AY700" i="16"/>
  <c r="AY701" i="16"/>
  <c r="AY702" i="16"/>
  <c r="AY703" i="16"/>
  <c r="AY704" i="16"/>
  <c r="AY705" i="16"/>
  <c r="AY706" i="16"/>
  <c r="AY707" i="16"/>
  <c r="AY708" i="16"/>
  <c r="AY709" i="16"/>
  <c r="AY710" i="16"/>
  <c r="AY711" i="16"/>
  <c r="AY712" i="16"/>
  <c r="AY713" i="16"/>
  <c r="AY714" i="16"/>
  <c r="AY715" i="16"/>
  <c r="AY716" i="16"/>
  <c r="AY717" i="16"/>
  <c r="AY718" i="16"/>
  <c r="AY719" i="16"/>
  <c r="AY720" i="16"/>
  <c r="AY721" i="16"/>
  <c r="AY722" i="16"/>
  <c r="AY723" i="16"/>
  <c r="AY724" i="16"/>
  <c r="AY725" i="16"/>
  <c r="AY726" i="16"/>
  <c r="AY727" i="16"/>
  <c r="AY728" i="16"/>
  <c r="AY729" i="16"/>
  <c r="AY730" i="16"/>
  <c r="AY731" i="16"/>
  <c r="AY732" i="16"/>
  <c r="AY733" i="16"/>
  <c r="AY734" i="16"/>
  <c r="AY735" i="16"/>
  <c r="AY736" i="16"/>
  <c r="AY737" i="16"/>
  <c r="AY738" i="16"/>
  <c r="AY744" i="16"/>
  <c r="AY745" i="16"/>
  <c r="AY746" i="16"/>
  <c r="AY747" i="16"/>
  <c r="AY748" i="16"/>
  <c r="AY749" i="16"/>
  <c r="AY750" i="16"/>
  <c r="AY751" i="16"/>
  <c r="AY752" i="16"/>
  <c r="AY753" i="16"/>
  <c r="AY754" i="16"/>
  <c r="AY755" i="16"/>
  <c r="AY756" i="16"/>
  <c r="AY757" i="16"/>
  <c r="AY758" i="16"/>
  <c r="AY759" i="16"/>
  <c r="AY760" i="16"/>
  <c r="AY761" i="16"/>
  <c r="AY762" i="16"/>
  <c r="AY763" i="16"/>
  <c r="AY764" i="16"/>
  <c r="AY765" i="16"/>
  <c r="AY766" i="16"/>
  <c r="AY767" i="16"/>
  <c r="AY768" i="16"/>
  <c r="AY769" i="16"/>
  <c r="AY770" i="16"/>
  <c r="AY771" i="16"/>
  <c r="AY772" i="16"/>
  <c r="AY773" i="16"/>
  <c r="AY774" i="16"/>
  <c r="AY775" i="16"/>
  <c r="AY776" i="16"/>
  <c r="AY777" i="16"/>
  <c r="AY778" i="16"/>
  <c r="AY779" i="16"/>
  <c r="AY780" i="16"/>
  <c r="AY781" i="16"/>
  <c r="AY782" i="16"/>
  <c r="AY783" i="16"/>
  <c r="AY784" i="16"/>
  <c r="AY785" i="16"/>
  <c r="AY786" i="16"/>
  <c r="AY787" i="16"/>
  <c r="AY788" i="16"/>
  <c r="AY789" i="16"/>
  <c r="AY790" i="16"/>
  <c r="AY791" i="16"/>
  <c r="AY792" i="16"/>
  <c r="AY793" i="16"/>
  <c r="AY794" i="16"/>
  <c r="AY795" i="16"/>
  <c r="AY796" i="16"/>
  <c r="AY797" i="16"/>
  <c r="AY798" i="16"/>
  <c r="AY799" i="16"/>
  <c r="AY800" i="16"/>
  <c r="AY801" i="16"/>
  <c r="AY802" i="16"/>
  <c r="AY803" i="16"/>
  <c r="AY804" i="16"/>
  <c r="AY805" i="16"/>
  <c r="AY806" i="16"/>
  <c r="AY807" i="16"/>
  <c r="AY808" i="16"/>
  <c r="AY809" i="16"/>
  <c r="AY810" i="16"/>
  <c r="AY811" i="16"/>
  <c r="AY812" i="16"/>
  <c r="AY813" i="16"/>
  <c r="AY814" i="16"/>
  <c r="AY815" i="16"/>
  <c r="AY816" i="16"/>
  <c r="AY817" i="16"/>
  <c r="AY818" i="16"/>
  <c r="AY819" i="16"/>
  <c r="AY820" i="16"/>
  <c r="AY821" i="16"/>
  <c r="AY822" i="16"/>
  <c r="AY823" i="16"/>
  <c r="AY824" i="16"/>
  <c r="AY825" i="16"/>
  <c r="AY826" i="16"/>
  <c r="AY827" i="16"/>
  <c r="AY828" i="16"/>
  <c r="AY829" i="16"/>
  <c r="AY830" i="16"/>
  <c r="AY831" i="16"/>
  <c r="AY832" i="16"/>
  <c r="AY833" i="16"/>
  <c r="AY834" i="16"/>
  <c r="AY835" i="16"/>
  <c r="AY836" i="16"/>
  <c r="AY837" i="16"/>
  <c r="AY838" i="16"/>
  <c r="AY839" i="16"/>
  <c r="AY840" i="16"/>
  <c r="AY841" i="16"/>
  <c r="AY842" i="16"/>
  <c r="AY843" i="16"/>
  <c r="AY844" i="16"/>
  <c r="AY845" i="16"/>
  <c r="AY846" i="16"/>
  <c r="AY847" i="16"/>
  <c r="AY848" i="16"/>
  <c r="AY849" i="16"/>
  <c r="AY850" i="16"/>
  <c r="AY851" i="16"/>
  <c r="AY852" i="16"/>
  <c r="AY853" i="16"/>
  <c r="AY854" i="16"/>
  <c r="AY855" i="16"/>
  <c r="AY856" i="16"/>
  <c r="AY857" i="16"/>
  <c r="AY858" i="16"/>
  <c r="AY859" i="16"/>
  <c r="AY860" i="16"/>
  <c r="AY861" i="16"/>
  <c r="AY862" i="16"/>
  <c r="AY863" i="16"/>
  <c r="AY864" i="16"/>
  <c r="AY865" i="16"/>
  <c r="AY868" i="16"/>
  <c r="AY869" i="16"/>
  <c r="AY870" i="16"/>
  <c r="AY871" i="16"/>
  <c r="AY872" i="16"/>
  <c r="AY873" i="16"/>
  <c r="AY867" i="16"/>
  <c r="AY866" i="16"/>
  <c r="AY135" i="16"/>
  <c r="AY134" i="16"/>
  <c r="AY133" i="16"/>
  <c r="AY132" i="16"/>
  <c r="AY136" i="16"/>
  <c r="AY137" i="16"/>
  <c r="AY131" i="16"/>
  <c r="AY138" i="16"/>
  <c r="AY190" i="16"/>
  <c r="AY189" i="16"/>
  <c r="AY192" i="16"/>
  <c r="AY191" i="16"/>
  <c r="AY193" i="16"/>
  <c r="AY429" i="16"/>
  <c r="AY437" i="16"/>
  <c r="AY434" i="16"/>
  <c r="AY432" i="16"/>
  <c r="AY438" i="16"/>
  <c r="AY439" i="16"/>
  <c r="AY435" i="16"/>
  <c r="AY436" i="16"/>
  <c r="AY433" i="16"/>
  <c r="AY441" i="16"/>
  <c r="AY517" i="16"/>
  <c r="AY524" i="16"/>
  <c r="AY525" i="16"/>
  <c r="AY518" i="16"/>
  <c r="AY515" i="16"/>
  <c r="AY527" i="16"/>
  <c r="AY516" i="16"/>
  <c r="AY526" i="16"/>
  <c r="AY533" i="16"/>
  <c r="AY534" i="16"/>
  <c r="AY609" i="16"/>
  <c r="AY529" i="16"/>
  <c r="AY520" i="16"/>
  <c r="AY528" i="16"/>
  <c r="AY519" i="16"/>
  <c r="AY522" i="16"/>
  <c r="AY532" i="16"/>
  <c r="AY530" i="16"/>
  <c r="AY523" i="16"/>
  <c r="AY531" i="16"/>
  <c r="AY521" i="16"/>
  <c r="AY739" i="16"/>
  <c r="AY643" i="16"/>
  <c r="AY641" i="16"/>
  <c r="AY634" i="16"/>
  <c r="AY642" i="16"/>
  <c r="AY639" i="16"/>
  <c r="AY637" i="16"/>
  <c r="AY638" i="16"/>
  <c r="AY635" i="16"/>
  <c r="AY640" i="16"/>
  <c r="AY636" i="16"/>
  <c r="AY143" i="16"/>
  <c r="AY142" i="16"/>
  <c r="AY141" i="16"/>
  <c r="AY140" i="16"/>
  <c r="AY144" i="16"/>
  <c r="AY145" i="16"/>
  <c r="AY139" i="16"/>
  <c r="AY146" i="16"/>
  <c r="AY159" i="16"/>
  <c r="AY158" i="16"/>
  <c r="AY157" i="16"/>
  <c r="AY156" i="16"/>
  <c r="AY160" i="16"/>
  <c r="AY161" i="16"/>
  <c r="AY155" i="16"/>
  <c r="AY162" i="16"/>
  <c r="AY151" i="16"/>
  <c r="AY150" i="16"/>
  <c r="AY149" i="16"/>
  <c r="AY148" i="16"/>
  <c r="AY152" i="16"/>
  <c r="AY153" i="16"/>
  <c r="AY147" i="16"/>
  <c r="AY154" i="16"/>
  <c r="AY654" i="16"/>
  <c r="AY686" i="16"/>
  <c r="AY687" i="16"/>
  <c r="AY688" i="16"/>
  <c r="AY689" i="16"/>
  <c r="AY690" i="16"/>
  <c r="AY693" i="16"/>
  <c r="AY692" i="16"/>
  <c r="AY691" i="16"/>
  <c r="AY740" i="16"/>
  <c r="AY741" i="16"/>
  <c r="AY742" i="16"/>
  <c r="AY743" i="16"/>
  <c r="AY169" i="16"/>
  <c r="AY168" i="16"/>
  <c r="AY166" i="16"/>
  <c r="AY165" i="16"/>
  <c r="AY164" i="16"/>
  <c r="AY163" i="16"/>
  <c r="AY167" i="16"/>
  <c r="AY170" i="16"/>
  <c r="AY177" i="16"/>
  <c r="AY176" i="16"/>
  <c r="AY174" i="16"/>
  <c r="AY173" i="16"/>
  <c r="AY172" i="16"/>
  <c r="AY171" i="16"/>
  <c r="AY175" i="16"/>
  <c r="AY178" i="16"/>
  <c r="AY874" i="16"/>
  <c r="AY875" i="16"/>
  <c r="AY876" i="16"/>
  <c r="AY877" i="16"/>
  <c r="AY878" i="16"/>
  <c r="AY879" i="16"/>
  <c r="AY880" i="16"/>
  <c r="AY881" i="16"/>
  <c r="AY882" i="16"/>
  <c r="AY883" i="16"/>
  <c r="AY884" i="16"/>
  <c r="AY885" i="16"/>
  <c r="AY886" i="16"/>
  <c r="AY887" i="16"/>
  <c r="AY888" i="16"/>
  <c r="AY889" i="16"/>
  <c r="AY890" i="16"/>
  <c r="AY891" i="16"/>
  <c r="AY892" i="16"/>
  <c r="AY893" i="16"/>
  <c r="AY894" i="16"/>
  <c r="AY895" i="16"/>
  <c r="AY896" i="16"/>
  <c r="AY897" i="16"/>
  <c r="AY898" i="16"/>
  <c r="AY899" i="16"/>
  <c r="AY900" i="16"/>
  <c r="AY901" i="16"/>
  <c r="AY902" i="16"/>
  <c r="AY903" i="16"/>
  <c r="AY904" i="16"/>
  <c r="AY905" i="16"/>
  <c r="AY906" i="16"/>
  <c r="AY907" i="16"/>
  <c r="AY908" i="16"/>
  <c r="AY909" i="16"/>
  <c r="AY910" i="16"/>
  <c r="AY911" i="16"/>
  <c r="AY912" i="16"/>
  <c r="AY913" i="16"/>
  <c r="AY914" i="16"/>
  <c r="AY915" i="16"/>
  <c r="AY916" i="16"/>
  <c r="AY917" i="16"/>
  <c r="AY918" i="16"/>
  <c r="AY919" i="16"/>
  <c r="AY920" i="16"/>
  <c r="AY921" i="16"/>
  <c r="AY922" i="16"/>
  <c r="AY923" i="16"/>
  <c r="AY924" i="16"/>
  <c r="AY925" i="16"/>
  <c r="AY926" i="16"/>
  <c r="AY927" i="16"/>
  <c r="AY928" i="16"/>
  <c r="AY929" i="16"/>
  <c r="AY930" i="16"/>
  <c r="AY931" i="16"/>
  <c r="AY932" i="16"/>
  <c r="AY933" i="16"/>
  <c r="AY934" i="16"/>
  <c r="AY935" i="16"/>
  <c r="AY936" i="16"/>
  <c r="AY937" i="16"/>
  <c r="AY938" i="16"/>
  <c r="AY939" i="16"/>
  <c r="AY940" i="16"/>
  <c r="AY941" i="16"/>
  <c r="AY942" i="16"/>
  <c r="AY943" i="16"/>
  <c r="AY944" i="16"/>
  <c r="AY945" i="16"/>
  <c r="AY946" i="16"/>
  <c r="AY947" i="16"/>
  <c r="AY948" i="16"/>
  <c r="AY949" i="16"/>
  <c r="AY950" i="16"/>
  <c r="AY951" i="16"/>
  <c r="AY952" i="16"/>
  <c r="AY953" i="16"/>
  <c r="AY954" i="16"/>
  <c r="AY955" i="16"/>
  <c r="AY956" i="16"/>
  <c r="AY957" i="16"/>
  <c r="AY958" i="16"/>
  <c r="AY959" i="16"/>
  <c r="AY960" i="16"/>
  <c r="AY961" i="16"/>
  <c r="AY962" i="16"/>
  <c r="AY963" i="16"/>
  <c r="AY964" i="16"/>
  <c r="AY965" i="16"/>
  <c r="AY966" i="16"/>
  <c r="AY967" i="16"/>
  <c r="AY968" i="16"/>
  <c r="AY969" i="16"/>
  <c r="AY970" i="16"/>
  <c r="AY971" i="16"/>
  <c r="AY972" i="16"/>
  <c r="AY973" i="16"/>
  <c r="AY974" i="16"/>
  <c r="AY975" i="16"/>
  <c r="AY976" i="16"/>
  <c r="AY977" i="16"/>
  <c r="AY978" i="16"/>
  <c r="AY979" i="16"/>
  <c r="AY980" i="16"/>
  <c r="AY981" i="16"/>
  <c r="AY982" i="16"/>
  <c r="AY983" i="16"/>
  <c r="AY984" i="16"/>
  <c r="AY985" i="16"/>
  <c r="AY986" i="16"/>
  <c r="AY987" i="16"/>
  <c r="AY988" i="16"/>
  <c r="AY989" i="16"/>
  <c r="AY990" i="16"/>
  <c r="AY991" i="16"/>
  <c r="AY992" i="16"/>
  <c r="AY993" i="16"/>
  <c r="AY994" i="16"/>
  <c r="AY995" i="16"/>
  <c r="AY996" i="16"/>
  <c r="AY997" i="16"/>
  <c r="AY998" i="16"/>
  <c r="AY999" i="16"/>
  <c r="AY1000" i="16"/>
  <c r="AY1001" i="16"/>
  <c r="AY1002" i="16"/>
  <c r="AY1003" i="16"/>
  <c r="AY1004" i="16"/>
  <c r="AY1005" i="16"/>
  <c r="AY1006" i="16"/>
  <c r="AY1007" i="16"/>
  <c r="AY1008" i="16"/>
  <c r="AY1009" i="16"/>
  <c r="AY1010" i="16"/>
  <c r="AY1011" i="16"/>
  <c r="AY1012" i="16"/>
  <c r="AY1013" i="16"/>
  <c r="AY1014" i="16"/>
  <c r="AY1015" i="16"/>
  <c r="AY1016" i="16"/>
  <c r="AY1017" i="16"/>
  <c r="AY1018" i="16"/>
  <c r="AY1019" i="16"/>
  <c r="AY1020" i="16"/>
  <c r="AY1021" i="16"/>
  <c r="AY1022" i="16"/>
  <c r="AY1023" i="16"/>
  <c r="AY1024" i="16"/>
  <c r="AY1025" i="16"/>
  <c r="AY1026" i="16"/>
  <c r="AY1027" i="16"/>
  <c r="AY1028" i="16"/>
  <c r="AY1029" i="16"/>
  <c r="AY1030" i="16"/>
  <c r="AY1031" i="16"/>
  <c r="AY1032" i="16"/>
  <c r="AY1033" i="16"/>
  <c r="AY1034" i="16"/>
  <c r="AY1035" i="16"/>
  <c r="AY1036" i="16"/>
  <c r="AY1037" i="16"/>
  <c r="AY1038" i="16"/>
  <c r="AY1039" i="16"/>
  <c r="AY1040" i="16"/>
  <c r="AY1041" i="16"/>
  <c r="AY1042" i="16"/>
  <c r="AY1043" i="16"/>
  <c r="AY1044" i="16"/>
  <c r="AY1045" i="16"/>
  <c r="AY1046" i="16"/>
  <c r="AY1047" i="16"/>
  <c r="AY1048" i="16"/>
  <c r="AY1049" i="16"/>
  <c r="AY1050" i="16"/>
  <c r="AY1051" i="16"/>
  <c r="AY1052" i="16"/>
  <c r="AY1053" i="16"/>
  <c r="AY1054" i="16"/>
  <c r="AY1055" i="16"/>
  <c r="AY1056" i="16"/>
  <c r="AY1057" i="16"/>
  <c r="AY1058" i="16"/>
  <c r="AY1059" i="16"/>
  <c r="AY1060" i="16"/>
  <c r="AY1061" i="16"/>
  <c r="AY1062" i="16"/>
  <c r="AY1063" i="16"/>
  <c r="AY1064" i="16"/>
  <c r="AY1065" i="16"/>
  <c r="AY1066" i="16"/>
  <c r="AY1067" i="16"/>
  <c r="AY1068" i="16"/>
  <c r="AY1069" i="16"/>
  <c r="AY1070" i="16"/>
  <c r="AY1071" i="16"/>
  <c r="AY1072" i="16"/>
  <c r="AY1073" i="16"/>
  <c r="AY1074" i="16"/>
  <c r="AY1075" i="16"/>
  <c r="AY1076" i="16"/>
  <c r="AY1077" i="16"/>
  <c r="AY1078" i="16"/>
  <c r="AY1079" i="16"/>
  <c r="AY1080" i="16"/>
  <c r="AY1081" i="16"/>
  <c r="AY1082" i="16"/>
  <c r="AY1083" i="16"/>
  <c r="AY1084" i="16"/>
  <c r="AY1085" i="16"/>
  <c r="AY1086" i="16"/>
  <c r="AY1087" i="16"/>
  <c r="AY1088" i="16"/>
  <c r="AY1089" i="16"/>
  <c r="AY1090" i="16"/>
  <c r="AY1091" i="16"/>
  <c r="AY1092" i="16"/>
  <c r="AY1093" i="16"/>
  <c r="AY1094" i="16"/>
  <c r="AY1095" i="16"/>
  <c r="AY1096" i="16"/>
  <c r="AY1097" i="16"/>
  <c r="AY1098" i="16"/>
  <c r="AY1099" i="16"/>
  <c r="AY1100" i="16"/>
  <c r="AY1101" i="16"/>
  <c r="AY1102" i="16"/>
  <c r="AY1103" i="16"/>
  <c r="AY1104" i="16"/>
  <c r="AY1105" i="16"/>
  <c r="AY1106" i="16"/>
  <c r="AY1107" i="16"/>
  <c r="AY1108" i="16"/>
  <c r="AY1109" i="16"/>
  <c r="AY1110" i="16"/>
  <c r="AY1111" i="16"/>
  <c r="AY1112" i="16"/>
  <c r="AY1113" i="16"/>
  <c r="AY1114" i="16"/>
  <c r="AY1115" i="16"/>
  <c r="AY1116" i="16"/>
  <c r="AY1117" i="16"/>
  <c r="AY1118" i="16"/>
  <c r="AY1119" i="16"/>
  <c r="AY1120" i="16"/>
  <c r="AY1121" i="16"/>
  <c r="AY1122" i="16"/>
  <c r="AY1123" i="16"/>
  <c r="AY1124" i="16"/>
  <c r="AY1125" i="16"/>
  <c r="AY1126" i="16"/>
  <c r="AY1127" i="16"/>
  <c r="AY1128" i="16"/>
  <c r="AY1129" i="16"/>
  <c r="AY1130" i="16"/>
  <c r="AY1131" i="16"/>
  <c r="AY1132" i="16"/>
  <c r="AY1133" i="16"/>
  <c r="AY1134" i="16"/>
  <c r="AY1135" i="16"/>
  <c r="AY1136" i="16"/>
  <c r="AY1137" i="16"/>
  <c r="AY1138" i="16"/>
  <c r="AY1139" i="16"/>
  <c r="AY1140" i="16"/>
  <c r="AY1141" i="16"/>
  <c r="AY1142" i="16"/>
  <c r="AY1143" i="16"/>
  <c r="AY1144" i="16"/>
  <c r="AY1145" i="16"/>
  <c r="AY1146" i="16"/>
  <c r="AY1147" i="16"/>
  <c r="AY1148" i="16"/>
  <c r="AY1149" i="16"/>
  <c r="AY1150" i="16"/>
  <c r="AY1151" i="16"/>
  <c r="AY1152" i="16"/>
  <c r="AY1153" i="16"/>
  <c r="AY1154" i="16"/>
  <c r="AY1155" i="16"/>
  <c r="AY1156" i="16"/>
  <c r="AY1157" i="16"/>
  <c r="AY1158" i="16"/>
  <c r="AY1159" i="16"/>
  <c r="AY1160" i="16"/>
  <c r="AY1161" i="16"/>
  <c r="AY1162" i="16"/>
  <c r="AY1163" i="16"/>
  <c r="AY1164" i="16"/>
  <c r="AY1165" i="16"/>
  <c r="AY1166" i="16"/>
  <c r="AY1167" i="16"/>
  <c r="AY1168" i="16"/>
  <c r="AY1169" i="16"/>
  <c r="AY1170" i="16"/>
  <c r="AY1171" i="16"/>
  <c r="AY1172" i="16"/>
  <c r="AY1173" i="16"/>
  <c r="AY1174" i="16"/>
  <c r="AY1175" i="16"/>
  <c r="AY1176" i="16"/>
  <c r="AY1177" i="16"/>
  <c r="AY1178" i="16"/>
  <c r="AY1179" i="16"/>
  <c r="AY1180" i="16"/>
  <c r="AY1181" i="16"/>
  <c r="AY1182" i="16"/>
  <c r="AY1183" i="16"/>
  <c r="AY1184" i="16"/>
  <c r="AY1185" i="16"/>
  <c r="AY1186" i="16"/>
  <c r="AY1187" i="16"/>
  <c r="AY1188" i="16"/>
  <c r="AY1189" i="16"/>
  <c r="AY1190" i="16"/>
  <c r="AY1191" i="16"/>
  <c r="AY1192" i="16"/>
  <c r="AY1193" i="16"/>
  <c r="AY1194" i="16"/>
  <c r="AY1195" i="16"/>
  <c r="AY1196" i="16"/>
  <c r="AY1197" i="16"/>
  <c r="AY1198" i="16"/>
  <c r="AY1199" i="16"/>
  <c r="AY1200" i="16"/>
  <c r="AY1201" i="16"/>
  <c r="AY1202" i="16"/>
  <c r="AY1203" i="16"/>
  <c r="AY1204" i="16"/>
  <c r="AY1205" i="16"/>
  <c r="AY1206" i="16"/>
  <c r="AY1207" i="16"/>
  <c r="AY1208" i="16"/>
  <c r="AY1209" i="16"/>
  <c r="AY1210" i="16"/>
  <c r="AY1211" i="16"/>
  <c r="AY1212" i="16"/>
  <c r="AY1213" i="16"/>
  <c r="AY1214" i="16"/>
  <c r="AY1215" i="16"/>
  <c r="AY1216" i="16"/>
  <c r="AY1217" i="16"/>
  <c r="AY1218" i="16"/>
  <c r="AY1219" i="16"/>
  <c r="AY1220" i="16"/>
  <c r="AY1221" i="16"/>
  <c r="AY1222" i="16"/>
  <c r="AY1223" i="16"/>
  <c r="AY1224" i="16"/>
  <c r="AY1225" i="16"/>
  <c r="AY1226" i="16"/>
  <c r="AY1227" i="16"/>
  <c r="AY1228" i="16"/>
  <c r="AY1229" i="16"/>
  <c r="AY1230" i="16"/>
  <c r="AY1231" i="16"/>
  <c r="AY1232" i="16"/>
  <c r="AY1233" i="16"/>
  <c r="AY1234" i="16"/>
  <c r="AY1235" i="16"/>
  <c r="AY1236" i="16"/>
  <c r="AY1237" i="16"/>
  <c r="AY1238" i="16"/>
  <c r="AY1239" i="16"/>
  <c r="AY1240" i="16"/>
  <c r="AY1241" i="16"/>
  <c r="AY1242" i="16"/>
  <c r="AY1243" i="16"/>
  <c r="AY1244" i="16"/>
  <c r="AY1245" i="16"/>
  <c r="AY1246" i="16"/>
  <c r="AY1247" i="16"/>
  <c r="AY1248" i="16"/>
  <c r="AY1249" i="16"/>
  <c r="AY1250" i="16"/>
  <c r="AY1251" i="16"/>
  <c r="AY1252" i="16"/>
  <c r="AY1253" i="16"/>
  <c r="AY1254" i="16"/>
  <c r="AY1255" i="16"/>
  <c r="AY1256" i="16"/>
  <c r="AY1257" i="16"/>
  <c r="AY1258" i="16"/>
  <c r="AY1259" i="16"/>
  <c r="AY1260" i="16"/>
  <c r="AY1261" i="16"/>
  <c r="AY1262" i="16"/>
  <c r="AY1263" i="16"/>
  <c r="AY1264" i="16"/>
  <c r="AY1265" i="16"/>
  <c r="AY1266" i="16"/>
  <c r="AY1267" i="16"/>
  <c r="AY1268" i="16"/>
  <c r="AY1269" i="16"/>
  <c r="AY1270" i="16"/>
  <c r="AY1271" i="16"/>
  <c r="AY1272" i="16"/>
  <c r="AY1273" i="16"/>
  <c r="AY1274" i="16"/>
  <c r="AY1275" i="16"/>
  <c r="AY1276" i="16"/>
  <c r="AY1277" i="16"/>
  <c r="AY1278" i="16"/>
  <c r="AY1279" i="16"/>
  <c r="AY1280" i="16"/>
  <c r="AY1281" i="16"/>
  <c r="AY1282" i="16"/>
  <c r="AY1283" i="16"/>
  <c r="AY1284" i="16"/>
  <c r="AY1285" i="16"/>
  <c r="AY1286" i="16"/>
  <c r="AY1287" i="16"/>
  <c r="AY1288" i="16"/>
  <c r="AY1289" i="16"/>
  <c r="AY1290" i="16"/>
  <c r="AY1291" i="16"/>
  <c r="AY1292" i="16"/>
  <c r="AY1293" i="16"/>
  <c r="AY1294" i="16"/>
  <c r="AY1295" i="16"/>
  <c r="AY1296" i="16"/>
  <c r="AY1297" i="16"/>
  <c r="AY1298" i="16"/>
  <c r="AY1299" i="16"/>
  <c r="AY1300" i="16"/>
  <c r="AY1301" i="16"/>
  <c r="AY1302" i="16"/>
  <c r="AY1303" i="16"/>
  <c r="AY1304" i="16"/>
  <c r="AY1305" i="16"/>
  <c r="AY1306" i="16"/>
  <c r="AY1307" i="16"/>
  <c r="AY1308" i="16"/>
  <c r="AY1309" i="16"/>
  <c r="AY1310" i="16"/>
  <c r="AY1311" i="16"/>
  <c r="AY1312" i="16"/>
  <c r="AY1313" i="16"/>
  <c r="AY1314" i="16"/>
  <c r="AY1315" i="16"/>
  <c r="AY1316" i="16"/>
  <c r="AY1317" i="16"/>
  <c r="AY1318" i="16"/>
  <c r="AY1319" i="16"/>
  <c r="AY1320" i="16"/>
  <c r="AY1321" i="16"/>
  <c r="AY1322" i="16"/>
  <c r="AY1323" i="16"/>
  <c r="AY1324" i="16"/>
  <c r="AY1325" i="16"/>
  <c r="AY1326" i="16"/>
  <c r="AY1327" i="16"/>
  <c r="AY1328" i="16"/>
  <c r="AY1329" i="16"/>
  <c r="AY1330" i="16"/>
  <c r="AY1331" i="16"/>
  <c r="AY1332" i="16"/>
  <c r="AY1333" i="16"/>
  <c r="AY1334" i="16"/>
  <c r="AY1335" i="16"/>
  <c r="AY1336" i="16"/>
  <c r="AY1337" i="16"/>
  <c r="AY1338" i="16"/>
  <c r="AY1339" i="16"/>
  <c r="AY1340" i="16"/>
  <c r="AY1341" i="16"/>
  <c r="AY1342" i="16"/>
  <c r="AY1343" i="16"/>
  <c r="AY1344" i="16"/>
  <c r="AY1345" i="16"/>
  <c r="AY1346" i="16"/>
  <c r="AY1347" i="16"/>
  <c r="AY1348" i="16"/>
  <c r="AY1349" i="16"/>
  <c r="AY1350" i="16"/>
  <c r="AY1351" i="16"/>
  <c r="AY1352" i="16"/>
  <c r="AY1353" i="16"/>
  <c r="AY1354" i="16"/>
  <c r="AY1355" i="16"/>
  <c r="AY1356" i="16"/>
  <c r="AY1357" i="16"/>
  <c r="AY1358" i="16"/>
  <c r="AY1359" i="16"/>
  <c r="AY1360" i="16"/>
  <c r="AY1361" i="16"/>
  <c r="AY1362" i="16"/>
  <c r="AY1363" i="16"/>
  <c r="AY1364" i="16"/>
  <c r="AY1365" i="16"/>
  <c r="AY1366" i="16"/>
  <c r="AY1367" i="16"/>
  <c r="AY1368" i="16"/>
  <c r="AY1369" i="16"/>
  <c r="AY1370" i="16"/>
  <c r="AY1371" i="16"/>
  <c r="AY1372" i="16"/>
  <c r="AY1373" i="16"/>
  <c r="AY1374" i="16"/>
  <c r="AY1375" i="16"/>
  <c r="AY1376" i="16"/>
  <c r="AY1377" i="16"/>
  <c r="AY1378" i="16"/>
  <c r="AY1379" i="16"/>
  <c r="AY1380" i="16"/>
  <c r="AY1381" i="16"/>
  <c r="AY1382" i="16"/>
  <c r="AY1383" i="16"/>
  <c r="AY1384" i="16"/>
  <c r="AY1385" i="16"/>
  <c r="AY1386" i="16"/>
  <c r="AY1387" i="16"/>
  <c r="AY1388" i="16"/>
  <c r="AY1389" i="16"/>
  <c r="AY1390" i="16"/>
  <c r="AY1391" i="16"/>
  <c r="AY1392" i="16"/>
  <c r="AY1393" i="16"/>
  <c r="AY1394" i="16"/>
  <c r="AY1395" i="16"/>
  <c r="AY1396" i="16"/>
  <c r="AY1397" i="16"/>
  <c r="AY1398" i="16"/>
  <c r="AY1399" i="16"/>
  <c r="AY1400" i="16"/>
  <c r="AY1401" i="16"/>
  <c r="AY1402" i="16"/>
  <c r="AY1403" i="16"/>
  <c r="AY1404" i="16"/>
  <c r="AY1405" i="16"/>
  <c r="AY1406" i="16"/>
  <c r="AY1407" i="16"/>
  <c r="AY1408" i="16"/>
  <c r="AY1409" i="16"/>
  <c r="AY1410" i="16"/>
  <c r="AY1411" i="16"/>
  <c r="AY1412" i="16"/>
  <c r="AY1413" i="16"/>
  <c r="AY1414" i="16"/>
  <c r="AY1415" i="16"/>
  <c r="AY1416" i="16"/>
  <c r="AY1417" i="16"/>
  <c r="AY1418" i="16"/>
  <c r="AY1419" i="16"/>
  <c r="AY1420" i="16"/>
  <c r="AY1421" i="16"/>
  <c r="AY1422" i="16"/>
  <c r="AY1423" i="16"/>
  <c r="AY1424" i="16"/>
  <c r="AY1425" i="16"/>
  <c r="AY1426" i="16"/>
  <c r="AY1427" i="16"/>
  <c r="AY1428" i="16"/>
  <c r="AY1429" i="16"/>
  <c r="AY1430" i="16"/>
  <c r="AY1431" i="16"/>
  <c r="AY1432" i="16"/>
  <c r="AY1433" i="16"/>
  <c r="AY1434" i="16"/>
  <c r="AY1435" i="16"/>
  <c r="AY1436" i="16"/>
  <c r="AY1437" i="16"/>
  <c r="AY1438" i="16"/>
  <c r="AY1439" i="16"/>
  <c r="AY1440" i="16"/>
  <c r="AY1441" i="16"/>
  <c r="AY1442" i="16"/>
  <c r="AY1443" i="16"/>
  <c r="AY1444" i="16"/>
  <c r="AY1445" i="16"/>
  <c r="AY1446" i="16"/>
  <c r="AY1447" i="16"/>
  <c r="AY1448" i="16"/>
  <c r="AY1449" i="16"/>
  <c r="AY1450" i="16"/>
  <c r="AY1451" i="16"/>
  <c r="AY1452" i="16"/>
  <c r="AY1453" i="16"/>
  <c r="AY1454" i="16"/>
  <c r="AY1455" i="16"/>
  <c r="AY1456" i="16"/>
  <c r="AY1457" i="16"/>
  <c r="AY1458" i="16"/>
  <c r="AY1459" i="16"/>
  <c r="AY1460" i="16"/>
  <c r="AY1461" i="16"/>
  <c r="AY1462" i="16"/>
  <c r="AY1463" i="16"/>
  <c r="AY1464" i="16"/>
  <c r="AY1465" i="16"/>
  <c r="AY1466" i="16"/>
  <c r="AY1467" i="16"/>
  <c r="AY1468" i="16"/>
  <c r="AY1469" i="16"/>
  <c r="AY1470" i="16"/>
  <c r="AY1471" i="16"/>
  <c r="AY1472" i="16"/>
  <c r="AY1473" i="16"/>
  <c r="AY1474" i="16"/>
  <c r="AY1475" i="16"/>
  <c r="AY1476" i="16"/>
  <c r="AY1477" i="16"/>
  <c r="AY1478" i="16"/>
  <c r="AY1479" i="16"/>
  <c r="AY1480" i="16"/>
  <c r="AY1481" i="16"/>
  <c r="AY1482" i="16"/>
  <c r="AY1483" i="16"/>
  <c r="AY1484" i="16"/>
  <c r="AY1485" i="16"/>
  <c r="AY1486" i="16"/>
  <c r="AY1487" i="16"/>
  <c r="AY1488" i="16"/>
  <c r="AY1489" i="16"/>
  <c r="AY1490" i="16"/>
  <c r="AY1491" i="16"/>
  <c r="AY1492" i="16"/>
  <c r="AY1493" i="16"/>
  <c r="AY1494" i="16"/>
  <c r="AY1495" i="16"/>
  <c r="AY1496" i="16"/>
  <c r="AY1497" i="16"/>
  <c r="AY1498" i="16"/>
  <c r="AY1499" i="16"/>
  <c r="AY1500" i="16"/>
  <c r="AY1501" i="16"/>
  <c r="AY1502" i="16"/>
  <c r="AY1503" i="16"/>
  <c r="AY1504" i="16"/>
  <c r="AY1505" i="16"/>
  <c r="AY1506" i="16"/>
  <c r="AY1507" i="16"/>
  <c r="AY1508" i="16"/>
  <c r="AY1509" i="16"/>
  <c r="AY1510" i="16"/>
  <c r="AY1511" i="16"/>
  <c r="AY1512" i="16"/>
  <c r="AY1513" i="16"/>
  <c r="AY1514" i="16"/>
  <c r="AY1515" i="16"/>
  <c r="AY1516" i="16"/>
  <c r="AY1517" i="16"/>
  <c r="AY1518" i="16"/>
  <c r="AY1519" i="16"/>
  <c r="AY1520" i="16"/>
  <c r="AY1521" i="16"/>
  <c r="AY1522" i="16"/>
  <c r="AY1523" i="16"/>
  <c r="AY1524" i="16"/>
  <c r="AY1525" i="16"/>
  <c r="AY1526" i="16"/>
  <c r="AY1527" i="16"/>
  <c r="AY1528" i="16"/>
  <c r="AY1529" i="16"/>
  <c r="AY1530" i="16"/>
  <c r="AY1531" i="16"/>
  <c r="AY1532" i="16"/>
  <c r="AY1533" i="16"/>
  <c r="AY1534" i="16"/>
  <c r="AY1535" i="16"/>
  <c r="AY1536" i="16"/>
  <c r="AY1537" i="16"/>
  <c r="AY1538" i="16"/>
  <c r="AY1539" i="16"/>
  <c r="AY1540" i="16"/>
  <c r="AY1541" i="16"/>
  <c r="AY1542" i="16"/>
  <c r="AY1543" i="16"/>
  <c r="AY1544" i="16"/>
  <c r="AY1545" i="16"/>
  <c r="AY1546" i="16"/>
  <c r="AY1547" i="16"/>
  <c r="AY1548" i="16"/>
  <c r="AY1549" i="16"/>
  <c r="AY1550" i="16"/>
  <c r="AY1551" i="16"/>
  <c r="AY1552" i="16"/>
  <c r="AY1553" i="16"/>
  <c r="AY1554" i="16"/>
  <c r="AY1555" i="16"/>
  <c r="AY1556" i="16"/>
  <c r="AY1557" i="16"/>
  <c r="AY1558" i="16"/>
  <c r="AY1559" i="16"/>
  <c r="AY1560" i="16"/>
  <c r="AY1561" i="16"/>
  <c r="AY1562" i="16"/>
  <c r="AY1563" i="16"/>
  <c r="AY1564" i="16"/>
  <c r="AY1565" i="16"/>
  <c r="AY1566" i="16"/>
  <c r="AY1567" i="16"/>
  <c r="AY1568" i="16"/>
  <c r="AY1569" i="16"/>
  <c r="AY1570" i="16"/>
  <c r="AY1571" i="16"/>
  <c r="AY1572" i="16"/>
  <c r="AY1573" i="16"/>
  <c r="AY1574" i="16"/>
  <c r="AY1575" i="16"/>
  <c r="AY1576" i="16"/>
  <c r="AY1577" i="16"/>
  <c r="AY1578" i="16"/>
  <c r="AY1579" i="16"/>
  <c r="AY1580" i="16"/>
  <c r="AY1581" i="16"/>
  <c r="AY1582" i="16"/>
  <c r="AY1583" i="16"/>
  <c r="AY1584" i="16"/>
  <c r="AY1585" i="16"/>
  <c r="AY1586" i="16"/>
  <c r="AY1587" i="16"/>
  <c r="AY1588" i="16"/>
  <c r="AY1589" i="16"/>
  <c r="AY1590" i="16"/>
  <c r="AY1591" i="16"/>
  <c r="AY1592" i="16"/>
  <c r="AY1593" i="16"/>
  <c r="AY1594" i="16"/>
  <c r="AY1595" i="16"/>
  <c r="AY1596" i="16"/>
  <c r="AY1597" i="16"/>
  <c r="AY1598" i="16"/>
  <c r="AY1599" i="16"/>
  <c r="AY1600" i="16"/>
  <c r="AY1601" i="16"/>
  <c r="AY1602" i="16"/>
  <c r="AY1603" i="16"/>
  <c r="AY1604" i="16"/>
  <c r="AY1605" i="16"/>
  <c r="AY1606" i="16"/>
  <c r="AY1607" i="16"/>
  <c r="AY1608" i="16"/>
  <c r="AY1609" i="16"/>
  <c r="AY1610" i="16"/>
  <c r="AY1611" i="16"/>
  <c r="AY1612" i="16"/>
  <c r="AY1613" i="16"/>
  <c r="AY1614" i="16"/>
  <c r="AY1615" i="16"/>
  <c r="AY1616" i="16"/>
  <c r="AY1617" i="16"/>
  <c r="AY1618" i="16"/>
  <c r="AY1619" i="16"/>
  <c r="AY1620" i="16"/>
  <c r="AY1621" i="16"/>
  <c r="AY1622" i="16"/>
  <c r="AY1623" i="16"/>
  <c r="AY1624" i="16"/>
  <c r="AY1625" i="16"/>
  <c r="AY1626" i="16"/>
  <c r="AY1627" i="16"/>
  <c r="AY1628" i="16"/>
  <c r="AY1629" i="16"/>
  <c r="AY1630" i="16"/>
  <c r="AY1631" i="16"/>
  <c r="AY1632" i="16"/>
  <c r="AY1633" i="16"/>
  <c r="AY1634" i="16"/>
  <c r="AY1635" i="16"/>
  <c r="AY1636" i="16"/>
  <c r="AY1637" i="16"/>
  <c r="AY1638" i="16"/>
  <c r="AY1639" i="16"/>
  <c r="AY1640" i="16"/>
  <c r="AY1641" i="16"/>
  <c r="AY1642" i="16"/>
  <c r="AY1643" i="16"/>
  <c r="AY1644" i="16"/>
  <c r="AY1645" i="16"/>
  <c r="AY1646" i="16"/>
  <c r="AY1647" i="16"/>
  <c r="AY1648" i="16"/>
  <c r="AY1649" i="16"/>
  <c r="AY1650" i="16"/>
  <c r="AY1651" i="16"/>
  <c r="AY1652" i="16"/>
  <c r="AY1653" i="16"/>
  <c r="AY1654" i="16"/>
  <c r="AY1655" i="16"/>
  <c r="AY1656" i="16"/>
  <c r="AY1657" i="16"/>
  <c r="AY1658" i="16"/>
  <c r="AY1659" i="16"/>
  <c r="AY1660" i="16"/>
  <c r="AY1661" i="16"/>
  <c r="AY1662" i="16"/>
  <c r="AY1663" i="16"/>
  <c r="AY1664" i="16"/>
  <c r="AY1665" i="16"/>
  <c r="AY1666" i="16"/>
  <c r="AY1667" i="16"/>
  <c r="AY1668" i="16"/>
  <c r="AY1669" i="16"/>
  <c r="AY1670" i="16"/>
  <c r="AY1671" i="16"/>
  <c r="AY1672" i="16"/>
  <c r="AY1673" i="16"/>
  <c r="AY1674" i="16"/>
  <c r="AY1675" i="16"/>
  <c r="AY1676" i="16"/>
  <c r="AY1677" i="16"/>
  <c r="AY1678" i="16"/>
  <c r="AY1679" i="16"/>
  <c r="AY1680" i="16"/>
  <c r="AY1681" i="16"/>
  <c r="AY1682" i="16"/>
  <c r="AY1683" i="16"/>
  <c r="AY1684" i="16"/>
  <c r="AY1685" i="16"/>
  <c r="AY1686" i="16"/>
  <c r="AY1687" i="16"/>
  <c r="AY1688" i="16"/>
  <c r="AY1689" i="16"/>
  <c r="AY1690" i="16"/>
  <c r="AY1691" i="16"/>
  <c r="AY1692" i="16"/>
  <c r="AY1693" i="16"/>
  <c r="AY1694" i="16"/>
  <c r="AY1695" i="16"/>
  <c r="AY1696" i="16"/>
  <c r="AY1697" i="16"/>
  <c r="AY1698" i="16"/>
  <c r="AY1699" i="16"/>
  <c r="AY1700" i="16"/>
  <c r="AY1701" i="16"/>
  <c r="AY1702" i="16"/>
  <c r="AY1703" i="16"/>
  <c r="AY1704" i="16"/>
  <c r="AY1705" i="16"/>
  <c r="AY1706" i="16"/>
  <c r="AY1707" i="16"/>
  <c r="AY1708" i="16"/>
  <c r="AY1709" i="16"/>
  <c r="AY1710" i="16"/>
  <c r="AY1711" i="16"/>
  <c r="AY1712" i="16"/>
  <c r="AY1713" i="16"/>
  <c r="AY1714" i="16"/>
  <c r="AY1715" i="16"/>
  <c r="AY1716" i="16"/>
  <c r="AY1717" i="16"/>
  <c r="AY1718" i="16"/>
  <c r="AY1719" i="16"/>
  <c r="AY1720" i="16"/>
  <c r="AY1721" i="16"/>
  <c r="AY1722" i="16"/>
  <c r="AY1723" i="16"/>
  <c r="AY1724" i="16"/>
  <c r="AY1725" i="16"/>
  <c r="AY1726" i="16"/>
  <c r="AY1727" i="16"/>
  <c r="AY1728" i="16"/>
  <c r="AY1729" i="16"/>
  <c r="AY1730" i="16"/>
  <c r="AY1731" i="16"/>
  <c r="AY1732" i="16"/>
  <c r="AY1733" i="16"/>
  <c r="AY1734" i="16"/>
  <c r="AY1735" i="16"/>
  <c r="AY1736" i="16"/>
  <c r="AY1737" i="16"/>
  <c r="AY1738" i="16"/>
  <c r="AY1739" i="16"/>
  <c r="AY1740" i="16"/>
  <c r="AY1741" i="16"/>
  <c r="AY1742" i="16"/>
  <c r="AY1743" i="16"/>
  <c r="AY1744" i="16"/>
  <c r="AY1745" i="16"/>
  <c r="AY1746" i="16"/>
  <c r="AY1747" i="16"/>
  <c r="AY1748" i="16"/>
  <c r="AY1749" i="16"/>
  <c r="AY1750" i="16"/>
  <c r="AY1751" i="16"/>
  <c r="AY1752" i="16"/>
  <c r="AY1753" i="16"/>
  <c r="AY1754" i="16"/>
  <c r="AY1755" i="16"/>
  <c r="AY1756" i="16"/>
  <c r="AY1757" i="16"/>
  <c r="AY1758" i="16"/>
  <c r="AY1759" i="16"/>
  <c r="AY1760" i="16"/>
  <c r="AY1761" i="16"/>
  <c r="AY1762" i="16"/>
  <c r="AY1763" i="16"/>
  <c r="AY1764" i="16"/>
  <c r="AY1765" i="16"/>
  <c r="AY1766" i="16"/>
  <c r="AY1767" i="16"/>
  <c r="AY1768" i="16"/>
  <c r="AY1769" i="16"/>
  <c r="AY1770" i="16"/>
  <c r="AY1771" i="16"/>
  <c r="AY1772" i="16"/>
  <c r="AY1773" i="16"/>
  <c r="AY1774" i="16"/>
  <c r="AY1775" i="16"/>
  <c r="AY1776" i="16"/>
  <c r="AY1777" i="16"/>
  <c r="AY1778" i="16"/>
  <c r="AY1779" i="16"/>
  <c r="AY1780" i="16"/>
  <c r="AY1781" i="16"/>
  <c r="AY1782" i="16"/>
  <c r="AY1783" i="16"/>
  <c r="AY1784" i="16"/>
  <c r="AY1785" i="16"/>
  <c r="AY1786" i="16"/>
  <c r="AY1787" i="16"/>
  <c r="AY1788" i="16"/>
  <c r="AY1789" i="16"/>
  <c r="AY1790" i="16"/>
  <c r="AY1791" i="16"/>
  <c r="AY1792" i="16"/>
  <c r="AY1793" i="16"/>
  <c r="AY1794" i="16"/>
  <c r="AY1795" i="16"/>
  <c r="AY1796" i="16"/>
  <c r="AY1797" i="16"/>
  <c r="AY1798" i="16"/>
  <c r="AY1799" i="16"/>
  <c r="AY1800" i="16"/>
  <c r="AY1801" i="16"/>
  <c r="AY1802" i="16"/>
  <c r="AY1803" i="16"/>
  <c r="AY1804" i="16"/>
  <c r="AY1805" i="16"/>
  <c r="AY1806" i="16"/>
  <c r="AY1807" i="16"/>
  <c r="AY1808" i="16"/>
  <c r="AY1809" i="16"/>
  <c r="AY1810" i="16"/>
  <c r="AY1811" i="16"/>
  <c r="AY1812" i="16"/>
  <c r="AY1813" i="16"/>
  <c r="AY1814" i="16"/>
  <c r="AY1815" i="16"/>
  <c r="AY1816" i="16"/>
  <c r="AY1817" i="16"/>
  <c r="AY1818" i="16"/>
  <c r="AY1819" i="16"/>
  <c r="AY1820" i="16"/>
  <c r="AY1821" i="16"/>
  <c r="AY1822" i="16"/>
  <c r="AY1823" i="16"/>
  <c r="AY1824" i="16"/>
  <c r="AY1825" i="16"/>
  <c r="AY1826" i="16"/>
  <c r="AY1827" i="16"/>
  <c r="AY1828" i="16"/>
  <c r="AY1829" i="16"/>
  <c r="AY1830" i="16"/>
  <c r="AY1831" i="16"/>
  <c r="AY1832" i="16"/>
  <c r="AY1833" i="16"/>
  <c r="AY1834" i="16"/>
  <c r="AY1835" i="16"/>
  <c r="AY1836" i="16"/>
  <c r="AY1837" i="16"/>
  <c r="AY1838" i="16"/>
  <c r="AY1839" i="16"/>
  <c r="AY1840" i="16"/>
  <c r="AY1841" i="16"/>
  <c r="AY1842" i="16"/>
  <c r="AY1843" i="16"/>
  <c r="AY1844" i="16"/>
  <c r="AY1845" i="16"/>
  <c r="AY1846" i="16"/>
  <c r="AY1847" i="16"/>
  <c r="AY1848" i="16"/>
  <c r="AY1849" i="16"/>
  <c r="AY1850" i="16"/>
  <c r="AY1851" i="16"/>
  <c r="AY1852" i="16"/>
  <c r="AY1853" i="16"/>
  <c r="AY1854" i="16"/>
  <c r="AY1855" i="16"/>
  <c r="AY1856" i="16"/>
  <c r="AY1857" i="16"/>
  <c r="AY1858" i="16"/>
  <c r="AY1859" i="16"/>
  <c r="AY1860" i="16"/>
  <c r="AY1861" i="16"/>
  <c r="AY1862" i="16"/>
  <c r="AY1863" i="16"/>
  <c r="AY1864" i="16"/>
  <c r="AY1865" i="16"/>
  <c r="AY1866" i="16"/>
  <c r="AY1867" i="16"/>
  <c r="AY1868" i="16"/>
  <c r="AY1869" i="16"/>
  <c r="AY1870" i="16"/>
  <c r="AY1871" i="16"/>
  <c r="AY1872" i="16"/>
  <c r="AY1873" i="16"/>
  <c r="AY1874" i="16"/>
  <c r="AY1875" i="16"/>
  <c r="AY1876" i="16"/>
  <c r="AY1877" i="16"/>
  <c r="AY1878" i="16"/>
  <c r="AY1879" i="16"/>
  <c r="AY1880" i="16"/>
  <c r="AY1881" i="16"/>
  <c r="AY1882" i="16"/>
  <c r="AY1883" i="16"/>
  <c r="AY1884" i="16"/>
  <c r="AY1885" i="16"/>
  <c r="AY1886" i="16"/>
  <c r="AY1887" i="16"/>
  <c r="AY1888" i="16"/>
  <c r="AY1889" i="16"/>
  <c r="AY1890" i="16"/>
  <c r="AY1891" i="16"/>
  <c r="AY1892" i="16"/>
  <c r="AY1893" i="16"/>
  <c r="AY1894" i="16"/>
  <c r="AY1895" i="16"/>
  <c r="AY1896" i="16"/>
  <c r="AY1897" i="16"/>
  <c r="AY1898" i="16"/>
  <c r="AY1899" i="16"/>
  <c r="AY1900" i="16"/>
  <c r="AY1901" i="16"/>
  <c r="AY1902" i="16"/>
  <c r="AY1903" i="16"/>
  <c r="AY1904" i="16"/>
  <c r="AY1905" i="16"/>
  <c r="AY1906" i="16"/>
  <c r="AY1907" i="16"/>
  <c r="AY1908" i="16"/>
  <c r="AY1909" i="16"/>
  <c r="AY1910" i="16"/>
  <c r="AY1911" i="16"/>
  <c r="AY1912" i="16"/>
  <c r="AY1913" i="16"/>
  <c r="AY1914" i="16"/>
  <c r="AY1915" i="16"/>
  <c r="AY1916" i="16"/>
  <c r="AY1917" i="16"/>
  <c r="AY1918" i="16"/>
  <c r="AY1919" i="16"/>
  <c r="AY1920" i="16"/>
  <c r="AY1921" i="16"/>
  <c r="AY1922" i="16"/>
  <c r="AY1923" i="16"/>
  <c r="AY1924" i="16"/>
  <c r="AY1925" i="16"/>
  <c r="AY1926" i="16"/>
  <c r="AY1927" i="16"/>
  <c r="AY1928" i="16"/>
  <c r="AY1929" i="16"/>
  <c r="AY1930" i="16"/>
  <c r="AY1931" i="16"/>
  <c r="AY1932" i="16"/>
  <c r="AY1933" i="16"/>
  <c r="AY1934" i="16"/>
  <c r="AY1935" i="16"/>
  <c r="AY1936" i="16"/>
  <c r="AY1937" i="16"/>
  <c r="AY1938" i="16"/>
  <c r="AY1939" i="16"/>
  <c r="AY1940" i="16"/>
  <c r="AY1941" i="16"/>
  <c r="AY1942" i="16"/>
  <c r="AY1943" i="16"/>
  <c r="AY1944" i="16"/>
  <c r="AY1945" i="16"/>
  <c r="AY1946" i="16"/>
  <c r="AY1947" i="16"/>
  <c r="AY1948" i="16"/>
  <c r="AY1949" i="16"/>
  <c r="AY1950" i="16"/>
  <c r="AY1951" i="16"/>
  <c r="AY1952" i="16"/>
  <c r="AY1953" i="16"/>
  <c r="AY1954" i="16"/>
  <c r="AY1955" i="16"/>
  <c r="AY1956" i="16"/>
  <c r="AY1957" i="16"/>
  <c r="AY1958" i="16"/>
  <c r="AY1959" i="16"/>
  <c r="AY1960" i="16"/>
  <c r="AY1961" i="16"/>
  <c r="AY1962" i="16"/>
  <c r="AY1963" i="16"/>
  <c r="AY1964" i="16"/>
  <c r="AY1965" i="16"/>
  <c r="AY1966" i="16"/>
  <c r="AY1967" i="16"/>
  <c r="AY1968" i="16"/>
  <c r="AY1969" i="16"/>
  <c r="AY1970" i="16"/>
  <c r="AY1971" i="16"/>
  <c r="AY1972" i="16"/>
  <c r="AY1973" i="16"/>
  <c r="AY1974" i="16"/>
  <c r="AY1975" i="16"/>
  <c r="AY1976" i="16"/>
  <c r="AY1977" i="16"/>
  <c r="AY1978" i="16"/>
  <c r="AY1979" i="16"/>
  <c r="AY1980" i="16"/>
  <c r="AY1981" i="16"/>
  <c r="AY1982" i="16"/>
  <c r="AY1983" i="16"/>
  <c r="AY1984" i="16"/>
  <c r="AY1985" i="16"/>
  <c r="AY1986" i="16"/>
  <c r="AY1987" i="16"/>
  <c r="AY1988" i="16"/>
  <c r="AY1989" i="16"/>
  <c r="AY1990" i="16"/>
  <c r="AY1991" i="16"/>
  <c r="AY1992" i="16"/>
  <c r="AY1993" i="16"/>
  <c r="AY1994" i="16"/>
  <c r="AY1995" i="16"/>
  <c r="AY1996" i="16"/>
  <c r="AY1997" i="16"/>
  <c r="AY1998" i="16"/>
  <c r="AY1999" i="16"/>
  <c r="AY2000" i="16"/>
  <c r="AY2001" i="16"/>
  <c r="AY2002" i="16"/>
  <c r="AY2003" i="16"/>
  <c r="AY2004" i="16"/>
  <c r="AY2005" i="16"/>
  <c r="AY2006" i="16"/>
  <c r="AY2007" i="16"/>
  <c r="AY2008" i="16"/>
  <c r="AY2009" i="16"/>
  <c r="AY2010" i="16"/>
  <c r="AY2011" i="16"/>
  <c r="AY2012" i="16"/>
  <c r="AY2013" i="16"/>
  <c r="AY2014" i="16"/>
  <c r="AY2015" i="16"/>
  <c r="AY2016" i="16"/>
  <c r="AY2017" i="16"/>
  <c r="AY2018" i="16"/>
  <c r="AY2019" i="16"/>
  <c r="AY2020" i="16"/>
  <c r="AY2021" i="16"/>
  <c r="AY2022" i="16"/>
  <c r="AY2023" i="16"/>
  <c r="AY2024" i="16"/>
  <c r="AY2025" i="16"/>
  <c r="AY2026" i="16"/>
  <c r="AY2027" i="16"/>
  <c r="AY2028" i="16"/>
  <c r="AY2029" i="16"/>
  <c r="AY2030" i="16"/>
  <c r="AY2031" i="16"/>
  <c r="AY2032" i="16"/>
  <c r="AY2033" i="16"/>
  <c r="AY2034" i="16"/>
  <c r="AY2035" i="16"/>
  <c r="AY2036" i="16"/>
  <c r="AY2037" i="16"/>
  <c r="AY2038" i="16"/>
  <c r="AY2039" i="16"/>
  <c r="AY2040" i="16"/>
  <c r="AY2041" i="16"/>
  <c r="AY2042" i="16"/>
  <c r="AY2043" i="16"/>
  <c r="AY2044" i="16"/>
  <c r="AY2045" i="16"/>
  <c r="AY2046" i="16"/>
  <c r="AY2047" i="16"/>
  <c r="AY2048" i="16"/>
  <c r="AY2049" i="16"/>
  <c r="AY2050" i="16"/>
  <c r="AY2051" i="16"/>
  <c r="AY2052" i="16"/>
  <c r="AY2053" i="16"/>
  <c r="AY2054" i="16"/>
  <c r="AY2055" i="16"/>
  <c r="AY2056" i="16"/>
  <c r="AY2057" i="16"/>
  <c r="AY2058" i="16"/>
  <c r="AY2059" i="16"/>
  <c r="AY2060" i="16"/>
  <c r="AY2061" i="16"/>
  <c r="AY2062" i="16"/>
  <c r="AY2063" i="16"/>
  <c r="AY2064" i="16"/>
  <c r="AY2065" i="16"/>
  <c r="AY2066" i="16"/>
  <c r="AY2067" i="16"/>
  <c r="AY2068" i="16"/>
  <c r="AY2069" i="16"/>
  <c r="AY2070" i="16"/>
  <c r="AY2071" i="16"/>
  <c r="AY2072" i="16"/>
  <c r="AY2073" i="16"/>
  <c r="AY2074" i="16"/>
  <c r="AY2075" i="16"/>
  <c r="AY2076" i="16"/>
  <c r="AY2077" i="16"/>
  <c r="AY2078" i="16"/>
  <c r="AY2079" i="16"/>
  <c r="AY2080" i="16"/>
  <c r="AY2081" i="16"/>
  <c r="AY2082" i="16"/>
  <c r="AY2083" i="16"/>
  <c r="AY2084" i="16"/>
  <c r="AY2085" i="16"/>
  <c r="AY2086" i="16"/>
  <c r="AY2087" i="16"/>
  <c r="AY2088" i="16"/>
  <c r="AY2089" i="16"/>
  <c r="AY2090" i="16"/>
  <c r="AY2091" i="16"/>
  <c r="AY2092" i="16"/>
  <c r="AY2093" i="16"/>
  <c r="AY2094" i="16"/>
  <c r="AY2095" i="16"/>
  <c r="AY2096" i="16"/>
  <c r="AY2097" i="16"/>
  <c r="AY2098" i="16"/>
  <c r="AY2099" i="16"/>
  <c r="AY2100" i="16"/>
  <c r="AY2101" i="16"/>
  <c r="AY2102" i="16"/>
  <c r="AY2103" i="16"/>
  <c r="AY2104" i="16"/>
  <c r="AY2105" i="16"/>
  <c r="AY2106" i="16"/>
  <c r="AY2107" i="16"/>
  <c r="AY2108" i="16"/>
  <c r="AY2109" i="16"/>
  <c r="AY2110" i="16"/>
  <c r="AY2111" i="16"/>
  <c r="AY2112" i="16"/>
  <c r="AY2113" i="16"/>
  <c r="AY2114" i="16"/>
  <c r="AY2115" i="16"/>
  <c r="AY2116" i="16"/>
  <c r="AY2117" i="16"/>
  <c r="AY2118" i="16"/>
  <c r="AY2119" i="16"/>
  <c r="AY2120" i="16"/>
  <c r="AY2121" i="16"/>
  <c r="AY2122" i="16"/>
  <c r="AY2123" i="16"/>
  <c r="AY2124" i="16"/>
  <c r="AY2125" i="16"/>
  <c r="AY2126" i="16"/>
  <c r="AY2127" i="16"/>
  <c r="AY2128" i="16"/>
  <c r="AY2129" i="16"/>
  <c r="AY2130" i="16"/>
  <c r="AY2131" i="16"/>
  <c r="AY2132" i="16"/>
  <c r="AY2133" i="16"/>
  <c r="AY2134" i="16"/>
  <c r="AY2135" i="16"/>
  <c r="AY2136" i="16"/>
  <c r="AY2137" i="16"/>
  <c r="AY2138" i="16"/>
  <c r="AY2139" i="16"/>
  <c r="AY2140" i="16"/>
  <c r="AY2141" i="16"/>
  <c r="AY2142" i="16"/>
  <c r="AY2143" i="16"/>
  <c r="AY2144" i="16"/>
  <c r="AY2145" i="16"/>
  <c r="AY2146" i="16"/>
  <c r="AY2147" i="16"/>
  <c r="AY2148" i="16"/>
  <c r="AY2149" i="16"/>
  <c r="AY2150" i="16"/>
  <c r="AY2151" i="16"/>
  <c r="AY2152" i="16"/>
  <c r="AY2153" i="16"/>
  <c r="AY2154" i="16"/>
  <c r="AY2155" i="16"/>
  <c r="AY2156" i="16"/>
  <c r="AY2157" i="16"/>
  <c r="AY2158" i="16"/>
  <c r="AY2159" i="16"/>
  <c r="AY2160" i="16"/>
  <c r="AY2161" i="16"/>
  <c r="AY2162" i="16"/>
  <c r="AY2163" i="16"/>
  <c r="AY2164" i="16"/>
  <c r="AY2165" i="16"/>
  <c r="AY2166" i="16"/>
  <c r="AY2167" i="16"/>
  <c r="AY2168" i="16"/>
  <c r="AY2169" i="16"/>
  <c r="AY2170" i="16"/>
  <c r="AY2171" i="16"/>
  <c r="AY2172" i="16"/>
  <c r="AY2173" i="16"/>
  <c r="AY2174" i="16"/>
  <c r="AY2175" i="16"/>
  <c r="AY2176" i="16"/>
  <c r="AY2177" i="16"/>
  <c r="AY2178" i="16"/>
  <c r="AY2179" i="16"/>
  <c r="AY2180" i="16"/>
  <c r="AY2181" i="16"/>
  <c r="AY2182" i="16"/>
  <c r="AY2183" i="16"/>
  <c r="AY2184" i="16"/>
  <c r="AY2185" i="16"/>
  <c r="AY2186" i="16"/>
  <c r="AY2187" i="16"/>
  <c r="AY2188" i="16"/>
  <c r="AY2189" i="16"/>
  <c r="AY2190" i="16"/>
  <c r="AY2191" i="16"/>
  <c r="AY2192" i="16"/>
  <c r="AY2193" i="16"/>
  <c r="AY2194" i="16"/>
  <c r="AY2195" i="16"/>
  <c r="AY2196" i="16"/>
  <c r="AY2197" i="16"/>
  <c r="AY2198" i="16"/>
  <c r="AY2199" i="16"/>
  <c r="AY2200" i="16"/>
  <c r="AY2201" i="16"/>
  <c r="AY2202" i="16"/>
  <c r="AY2203" i="16"/>
  <c r="AY2204" i="16"/>
  <c r="AY2205" i="16"/>
  <c r="AY2206" i="16"/>
  <c r="AY2207" i="16"/>
  <c r="AY2208" i="16"/>
  <c r="AY2209" i="16"/>
  <c r="AY2210" i="16"/>
  <c r="AY2211" i="16"/>
  <c r="AY2212" i="16"/>
  <c r="AY2213" i="16"/>
  <c r="AY2214" i="16"/>
  <c r="AY2215" i="16"/>
  <c r="AY2216" i="16"/>
  <c r="AY2217" i="16"/>
  <c r="AY2218" i="16"/>
  <c r="AY2219" i="16"/>
  <c r="AY2220" i="16"/>
  <c r="AY2221" i="16"/>
  <c r="AY2222" i="16"/>
  <c r="AY2223" i="16"/>
  <c r="AY2224" i="16"/>
  <c r="AY2225" i="16"/>
  <c r="AY2226" i="16"/>
  <c r="AY2227" i="16"/>
  <c r="BB4" i="16"/>
  <c r="BB5" i="16"/>
  <c r="BB6" i="16"/>
  <c r="BB7" i="16"/>
  <c r="BB8" i="16"/>
  <c r="BB9" i="16"/>
  <c r="BB10" i="16"/>
  <c r="BB11" i="16"/>
  <c r="BB12" i="16"/>
  <c r="BB13" i="16"/>
  <c r="BB14" i="16"/>
  <c r="BB15" i="16"/>
  <c r="BB16" i="16"/>
  <c r="BB17" i="16"/>
  <c r="BB18" i="16"/>
  <c r="BB19" i="16"/>
  <c r="BB20" i="16"/>
  <c r="BB21" i="16"/>
  <c r="BB22" i="16"/>
  <c r="BB23" i="16"/>
  <c r="BB24" i="16"/>
  <c r="BB25" i="16"/>
  <c r="BB26" i="16"/>
  <c r="BB27" i="16"/>
  <c r="BB28" i="16"/>
  <c r="BB29" i="16"/>
  <c r="BB30" i="16"/>
  <c r="BB31" i="16"/>
  <c r="BB32" i="16"/>
  <c r="BB33" i="16"/>
  <c r="BB34" i="16"/>
  <c r="BB35" i="16"/>
  <c r="BB36" i="16"/>
  <c r="BB37" i="16"/>
  <c r="BB38" i="16"/>
  <c r="BB39" i="16"/>
  <c r="BB40" i="16"/>
  <c r="BB41" i="16"/>
  <c r="BB42" i="16"/>
  <c r="BB43" i="16"/>
  <c r="BB44" i="16"/>
  <c r="BB45" i="16"/>
  <c r="BB46" i="16"/>
  <c r="BB47" i="16"/>
  <c r="BB48" i="16"/>
  <c r="BB49" i="16"/>
  <c r="BB50" i="16"/>
  <c r="BB51" i="16"/>
  <c r="BB52" i="16"/>
  <c r="BB53" i="16"/>
  <c r="BB54" i="16"/>
  <c r="BB55" i="16"/>
  <c r="BB56" i="16"/>
  <c r="BB57" i="16"/>
  <c r="BB58" i="16"/>
  <c r="BB59" i="16"/>
  <c r="BB60" i="16"/>
  <c r="BB61" i="16"/>
  <c r="BB62" i="16"/>
  <c r="BB63" i="16"/>
  <c r="BB64" i="16"/>
  <c r="BB65" i="16"/>
  <c r="BB66" i="16"/>
  <c r="BB67" i="16"/>
  <c r="BB68" i="16"/>
  <c r="BB69" i="16"/>
  <c r="BB70" i="16"/>
  <c r="BB71" i="16"/>
  <c r="BB72" i="16"/>
  <c r="BB73" i="16"/>
  <c r="BB74" i="16"/>
  <c r="BB75" i="16"/>
  <c r="BB76" i="16"/>
  <c r="BB77" i="16"/>
  <c r="BB78" i="16"/>
  <c r="BB79" i="16"/>
  <c r="BB80" i="16"/>
  <c r="BB81" i="16"/>
  <c r="BB82" i="16"/>
  <c r="BB83" i="16"/>
  <c r="BB84" i="16"/>
  <c r="BB85" i="16"/>
  <c r="BB86" i="16"/>
  <c r="BB87" i="16"/>
  <c r="BB88" i="16"/>
  <c r="BB89" i="16"/>
  <c r="BB90" i="16"/>
  <c r="BB91" i="16"/>
  <c r="BB92" i="16"/>
  <c r="BB93" i="16"/>
  <c r="BB94" i="16"/>
  <c r="BB95" i="16"/>
  <c r="BB96" i="16"/>
  <c r="BB97" i="16"/>
  <c r="BB98" i="16"/>
  <c r="BB99" i="16"/>
  <c r="BB100" i="16"/>
  <c r="BB101" i="16"/>
  <c r="BB102" i="16"/>
  <c r="BB103" i="16"/>
  <c r="BB104" i="16"/>
  <c r="BB105" i="16"/>
  <c r="BB106" i="16"/>
  <c r="BB107" i="16"/>
  <c r="BB108" i="16"/>
  <c r="BB109" i="16"/>
  <c r="BB110" i="16"/>
  <c r="BB111" i="16"/>
  <c r="BB112" i="16"/>
  <c r="BB113" i="16"/>
  <c r="BB114" i="16"/>
  <c r="BB115" i="16"/>
  <c r="BB116" i="16"/>
  <c r="BB117" i="16"/>
  <c r="BB118" i="16"/>
  <c r="BB119" i="16"/>
  <c r="BB120" i="16"/>
  <c r="BB121" i="16"/>
  <c r="BB122" i="16"/>
  <c r="BB123" i="16"/>
  <c r="BB124" i="16"/>
  <c r="BB125" i="16"/>
  <c r="BB126" i="16"/>
  <c r="BB127" i="16"/>
  <c r="BB128" i="16"/>
  <c r="BB129" i="16"/>
  <c r="BB130" i="16"/>
  <c r="BB179" i="16"/>
  <c r="BB180" i="16"/>
  <c r="BB181" i="16"/>
  <c r="BB182" i="16"/>
  <c r="BB183" i="16"/>
  <c r="BB184" i="16"/>
  <c r="BB185" i="16"/>
  <c r="BB186" i="16"/>
  <c r="BB187" i="16"/>
  <c r="BB188" i="16"/>
  <c r="BB194" i="16"/>
  <c r="BB195" i="16"/>
  <c r="BB196" i="16"/>
  <c r="BB197" i="16"/>
  <c r="BB198" i="16"/>
  <c r="BB199" i="16"/>
  <c r="BB200" i="16"/>
  <c r="BB201" i="16"/>
  <c r="BB202" i="16"/>
  <c r="BB203" i="16"/>
  <c r="BB204" i="16"/>
  <c r="BB205" i="16"/>
  <c r="BB206" i="16"/>
  <c r="BB207" i="16"/>
  <c r="BB208" i="16"/>
  <c r="BB209" i="16"/>
  <c r="BB210" i="16"/>
  <c r="BB211" i="16"/>
  <c r="BB212" i="16"/>
  <c r="BB213" i="16"/>
  <c r="BB214" i="16"/>
  <c r="BB215" i="16"/>
  <c r="BB216" i="16"/>
  <c r="BB217" i="16"/>
  <c r="BB218" i="16"/>
  <c r="BB219" i="16"/>
  <c r="BB220" i="16"/>
  <c r="BB221" i="16"/>
  <c r="BB222" i="16"/>
  <c r="BB223" i="16"/>
  <c r="BB224" i="16"/>
  <c r="BB225" i="16"/>
  <c r="BB226" i="16"/>
  <c r="BB227" i="16"/>
  <c r="BB228" i="16"/>
  <c r="BB229" i="16"/>
  <c r="BB230" i="16"/>
  <c r="BB231" i="16"/>
  <c r="BB232" i="16"/>
  <c r="BB233" i="16"/>
  <c r="BB234" i="16"/>
  <c r="BB235" i="16"/>
  <c r="BB236" i="16"/>
  <c r="BB237" i="16"/>
  <c r="BB238" i="16"/>
  <c r="BB239" i="16"/>
  <c r="BB240" i="16"/>
  <c r="BB241" i="16"/>
  <c r="BB242" i="16"/>
  <c r="BB243" i="16"/>
  <c r="BB244" i="16"/>
  <c r="BB245" i="16"/>
  <c r="BB246" i="16"/>
  <c r="BB247" i="16"/>
  <c r="BB248" i="16"/>
  <c r="BB249" i="16"/>
  <c r="BB250" i="16"/>
  <c r="BB251" i="16"/>
  <c r="BB252" i="16"/>
  <c r="BB253" i="16"/>
  <c r="BB254" i="16"/>
  <c r="BB255" i="16"/>
  <c r="BB256" i="16"/>
  <c r="BB257" i="16"/>
  <c r="BB258" i="16"/>
  <c r="BB259" i="16"/>
  <c r="BB260" i="16"/>
  <c r="BB261" i="16"/>
  <c r="BB262" i="16"/>
  <c r="BB263" i="16"/>
  <c r="BB264" i="16"/>
  <c r="BB265" i="16"/>
  <c r="BB266" i="16"/>
  <c r="BB267" i="16"/>
  <c r="BB268" i="16"/>
  <c r="BB269" i="16"/>
  <c r="BB270" i="16"/>
  <c r="BB271" i="16"/>
  <c r="BB272" i="16"/>
  <c r="BB273" i="16"/>
  <c r="BB274" i="16"/>
  <c r="BB275" i="16"/>
  <c r="BB276" i="16"/>
  <c r="BB277" i="16"/>
  <c r="BB278" i="16"/>
  <c r="BB279" i="16"/>
  <c r="BB280" i="16"/>
  <c r="BB281" i="16"/>
  <c r="BB282" i="16"/>
  <c r="BB283" i="16"/>
  <c r="BB284" i="16"/>
  <c r="BB285" i="16"/>
  <c r="BB286" i="16"/>
  <c r="BB287" i="16"/>
  <c r="BB288" i="16"/>
  <c r="BB289" i="16"/>
  <c r="BB290" i="16"/>
  <c r="BB291" i="16"/>
  <c r="BB292" i="16"/>
  <c r="BB293" i="16"/>
  <c r="BB294" i="16"/>
  <c r="BB295" i="16"/>
  <c r="BB296" i="16"/>
  <c r="BB297" i="16"/>
  <c r="BB298" i="16"/>
  <c r="BB299" i="16"/>
  <c r="BB300" i="16"/>
  <c r="BB301" i="16"/>
  <c r="BB302" i="16"/>
  <c r="BB303" i="16"/>
  <c r="BB304" i="16"/>
  <c r="BB305" i="16"/>
  <c r="BB306" i="16"/>
  <c r="BB307" i="16"/>
  <c r="BB308" i="16"/>
  <c r="BB309" i="16"/>
  <c r="BB310" i="16"/>
  <c r="BB311" i="16"/>
  <c r="BB312" i="16"/>
  <c r="BB313" i="16"/>
  <c r="BB314" i="16"/>
  <c r="BB315" i="16"/>
  <c r="BB316" i="16"/>
  <c r="BB317" i="16"/>
  <c r="BB318" i="16"/>
  <c r="BB319" i="16"/>
  <c r="BB320" i="16"/>
  <c r="BB321" i="16"/>
  <c r="BB322" i="16"/>
  <c r="BB323" i="16"/>
  <c r="BB324" i="16"/>
  <c r="BB325" i="16"/>
  <c r="BB326" i="16"/>
  <c r="BB327" i="16"/>
  <c r="BB328" i="16"/>
  <c r="BB329" i="16"/>
  <c r="BB330" i="16"/>
  <c r="BB331" i="16"/>
  <c r="BB332" i="16"/>
  <c r="BB333" i="16"/>
  <c r="BB334" i="16"/>
  <c r="BB335" i="16"/>
  <c r="BB336" i="16"/>
  <c r="BB337" i="16"/>
  <c r="BB338" i="16"/>
  <c r="BB339" i="16"/>
  <c r="BB340" i="16"/>
  <c r="BB341" i="16"/>
  <c r="BB342" i="16"/>
  <c r="BB343" i="16"/>
  <c r="BB344" i="16"/>
  <c r="BB345" i="16"/>
  <c r="BB346" i="16"/>
  <c r="BB347" i="16"/>
  <c r="BB348" i="16"/>
  <c r="BB349" i="16"/>
  <c r="BB350" i="16"/>
  <c r="BB351" i="16"/>
  <c r="BB352" i="16"/>
  <c r="BB353" i="16"/>
  <c r="BB354" i="16"/>
  <c r="BB355" i="16"/>
  <c r="BB356" i="16"/>
  <c r="BB357" i="16"/>
  <c r="BB358" i="16"/>
  <c r="BB359" i="16"/>
  <c r="BB360" i="16"/>
  <c r="BB361" i="16"/>
  <c r="BB362" i="16"/>
  <c r="BB363" i="16"/>
  <c r="BB364" i="16"/>
  <c r="BB365" i="16"/>
  <c r="BB366" i="16"/>
  <c r="BB367" i="16"/>
  <c r="BB368" i="16"/>
  <c r="BB369" i="16"/>
  <c r="BB370" i="16"/>
  <c r="BB371" i="16"/>
  <c r="BB372" i="16"/>
  <c r="BB373" i="16"/>
  <c r="BB374" i="16"/>
  <c r="BB375" i="16"/>
  <c r="BB376" i="16"/>
  <c r="BB377" i="16"/>
  <c r="BB378" i="16"/>
  <c r="BB379" i="16"/>
  <c r="BB380" i="16"/>
  <c r="BB381" i="16"/>
  <c r="BB382" i="16"/>
  <c r="BB383" i="16"/>
  <c r="BB384" i="16"/>
  <c r="BB385" i="16"/>
  <c r="BB386" i="16"/>
  <c r="BB387" i="16"/>
  <c r="BB388" i="16"/>
  <c r="BB389" i="16"/>
  <c r="BB390" i="16"/>
  <c r="BB391" i="16"/>
  <c r="BB392" i="16"/>
  <c r="BB393" i="16"/>
  <c r="BB394" i="16"/>
  <c r="BB395" i="16"/>
  <c r="BB396" i="16"/>
  <c r="BB397" i="16"/>
  <c r="BB398" i="16"/>
  <c r="BB399" i="16"/>
  <c r="BB400" i="16"/>
  <c r="BB401" i="16"/>
  <c r="BB402" i="16"/>
  <c r="BB403" i="16"/>
  <c r="BB404" i="16"/>
  <c r="BB405" i="16"/>
  <c r="BB406" i="16"/>
  <c r="BB407" i="16"/>
  <c r="BB408" i="16"/>
  <c r="BB409" i="16"/>
  <c r="BB410" i="16"/>
  <c r="BB411" i="16"/>
  <c r="BB412" i="16"/>
  <c r="BB413" i="16"/>
  <c r="BB414" i="16"/>
  <c r="BB415" i="16"/>
  <c r="BB416" i="16"/>
  <c r="BB417" i="16"/>
  <c r="BB418" i="16"/>
  <c r="BB419" i="16"/>
  <c r="BB420" i="16"/>
  <c r="BB421" i="16"/>
  <c r="BB422" i="16"/>
  <c r="BB423" i="16"/>
  <c r="BB424" i="16"/>
  <c r="BB425" i="16"/>
  <c r="BB426" i="16"/>
  <c r="BB427" i="16"/>
  <c r="BB428" i="16"/>
  <c r="BB430" i="16"/>
  <c r="BB431" i="16"/>
  <c r="BB440" i="16"/>
  <c r="BB442" i="16"/>
  <c r="BB443" i="16"/>
  <c r="BB444" i="16"/>
  <c r="BB445" i="16"/>
  <c r="BB446" i="16"/>
  <c r="BB447" i="16"/>
  <c r="BB448" i="16"/>
  <c r="BB449" i="16"/>
  <c r="BB450" i="16"/>
  <c r="BB451" i="16"/>
  <c r="BB452" i="16"/>
  <c r="BB453" i="16"/>
  <c r="BB454" i="16"/>
  <c r="BB455" i="16"/>
  <c r="BB456" i="16"/>
  <c r="BB457" i="16"/>
  <c r="BB458" i="16"/>
  <c r="BB459" i="16"/>
  <c r="BB460" i="16"/>
  <c r="BB461" i="16"/>
  <c r="BB462" i="16"/>
  <c r="BB463" i="16"/>
  <c r="BB464" i="16"/>
  <c r="BB465" i="16"/>
  <c r="BB466" i="16"/>
  <c r="BB467" i="16"/>
  <c r="BB468" i="16"/>
  <c r="BB469" i="16"/>
  <c r="BB470" i="16"/>
  <c r="BB471" i="16"/>
  <c r="BB472" i="16"/>
  <c r="BB473" i="16"/>
  <c r="BB474" i="16"/>
  <c r="BB475" i="16"/>
  <c r="BB476" i="16"/>
  <c r="BB477" i="16"/>
  <c r="BB478" i="16"/>
  <c r="BB479" i="16"/>
  <c r="BB480" i="16"/>
  <c r="BB481" i="16"/>
  <c r="BB482" i="16"/>
  <c r="BB483" i="16"/>
  <c r="BB484" i="16"/>
  <c r="BB485" i="16"/>
  <c r="BB486" i="16"/>
  <c r="BB489" i="16"/>
  <c r="BB487" i="16"/>
  <c r="BB490" i="16"/>
  <c r="BB488" i="16"/>
  <c r="BB491" i="16"/>
  <c r="BB492" i="16"/>
  <c r="BB494" i="16"/>
  <c r="BB493" i="16"/>
  <c r="BB495" i="16"/>
  <c r="BB496" i="16"/>
  <c r="BB497" i="16"/>
  <c r="BB498" i="16"/>
  <c r="BB499" i="16"/>
  <c r="BB500" i="16"/>
  <c r="BB502" i="16"/>
  <c r="BB501" i="16"/>
  <c r="BB503" i="16"/>
  <c r="BB504" i="16"/>
  <c r="BB506" i="16"/>
  <c r="BB505" i="16"/>
  <c r="BB507" i="16"/>
  <c r="BB509" i="16"/>
  <c r="BB508" i="16"/>
  <c r="BB510" i="16"/>
  <c r="BB511" i="16"/>
  <c r="BB512" i="16"/>
  <c r="BB514" i="16"/>
  <c r="BB513" i="16"/>
  <c r="BB535" i="16"/>
  <c r="BB536" i="16"/>
  <c r="BB537" i="16"/>
  <c r="BB538" i="16"/>
  <c r="BB539" i="16"/>
  <c r="BB540" i="16"/>
  <c r="BB541" i="16"/>
  <c r="BB542" i="16"/>
  <c r="BB543" i="16"/>
  <c r="BB544" i="16"/>
  <c r="BB545" i="16"/>
  <c r="BB546" i="16"/>
  <c r="BB547" i="16"/>
  <c r="BB548" i="16"/>
  <c r="BB549" i="16"/>
  <c r="BB550" i="16"/>
  <c r="BB551" i="16"/>
  <c r="BB552" i="16"/>
  <c r="BB553" i="16"/>
  <c r="BB554" i="16"/>
  <c r="BB555" i="16"/>
  <c r="BB556" i="16"/>
  <c r="BB557" i="16"/>
  <c r="BB558" i="16"/>
  <c r="BB559" i="16"/>
  <c r="BB560" i="16"/>
  <c r="BB561" i="16"/>
  <c r="BB562" i="16"/>
  <c r="BB563" i="16"/>
  <c r="BB564" i="16"/>
  <c r="BB565" i="16"/>
  <c r="BB566" i="16"/>
  <c r="BB567" i="16"/>
  <c r="BB568" i="16"/>
  <c r="BB569" i="16"/>
  <c r="BB570" i="16"/>
  <c r="BB571" i="16"/>
  <c r="BB572" i="16"/>
  <c r="BB573" i="16"/>
  <c r="BB574" i="16"/>
  <c r="BB575" i="16"/>
  <c r="BB576" i="16"/>
  <c r="BB577" i="16"/>
  <c r="BB578" i="16"/>
  <c r="BB579" i="16"/>
  <c r="BB580" i="16"/>
  <c r="BB581" i="16"/>
  <c r="BB582" i="16"/>
  <c r="BB583" i="16"/>
  <c r="BB584" i="16"/>
  <c r="BB585" i="16"/>
  <c r="BB586" i="16"/>
  <c r="BB587" i="16"/>
  <c r="BB588" i="16"/>
  <c r="BB589" i="16"/>
  <c r="BB590" i="16"/>
  <c r="BB591" i="16"/>
  <c r="BB592" i="16"/>
  <c r="BB593" i="16"/>
  <c r="BB594" i="16"/>
  <c r="BB595" i="16"/>
  <c r="BB596" i="16"/>
  <c r="BB597" i="16"/>
  <c r="BB598" i="16"/>
  <c r="BB599" i="16"/>
  <c r="BB600" i="16"/>
  <c r="BB601" i="16"/>
  <c r="BB602" i="16"/>
  <c r="BB603" i="16"/>
  <c r="BB604" i="16"/>
  <c r="BB605" i="16"/>
  <c r="BB606" i="16"/>
  <c r="BB607" i="16"/>
  <c r="BB608" i="16"/>
  <c r="BB610" i="16"/>
  <c r="BB611" i="16"/>
  <c r="BB612" i="16"/>
  <c r="BB613" i="16"/>
  <c r="BB614" i="16"/>
  <c r="BB615" i="16"/>
  <c r="BB616" i="16"/>
  <c r="BB617" i="16"/>
  <c r="BB618" i="16"/>
  <c r="BB619" i="16"/>
  <c r="BB620" i="16"/>
  <c r="BB621" i="16"/>
  <c r="BB622" i="16"/>
  <c r="BB623" i="16"/>
  <c r="BB624" i="16"/>
  <c r="BB625" i="16"/>
  <c r="BB626" i="16"/>
  <c r="BB627" i="16"/>
  <c r="BB628" i="16"/>
  <c r="BB629" i="16"/>
  <c r="BB630" i="16"/>
  <c r="BB631" i="16"/>
  <c r="BB632" i="16"/>
  <c r="BB633" i="16"/>
  <c r="BB644" i="16"/>
  <c r="BB645" i="16"/>
  <c r="BB646" i="16"/>
  <c r="BB647" i="16"/>
  <c r="BB648" i="16"/>
  <c r="BB649" i="16"/>
  <c r="BB650" i="16"/>
  <c r="BB651" i="16"/>
  <c r="BB652" i="16"/>
  <c r="BB653" i="16"/>
  <c r="BB655" i="16"/>
  <c r="BB656" i="16"/>
  <c r="BB657" i="16"/>
  <c r="BB658" i="16"/>
  <c r="BB659" i="16"/>
  <c r="BB660" i="16"/>
  <c r="BB661" i="16"/>
  <c r="BB662" i="16"/>
  <c r="BB663" i="16"/>
  <c r="BB664" i="16"/>
  <c r="BB665" i="16"/>
  <c r="BB666" i="16"/>
  <c r="BB667" i="16"/>
  <c r="BB668" i="16"/>
  <c r="BB669" i="16"/>
  <c r="BB670" i="16"/>
  <c r="BB671" i="16"/>
  <c r="BB672" i="16"/>
  <c r="BB673" i="16"/>
  <c r="BB674" i="16"/>
  <c r="BB675" i="16"/>
  <c r="BB676" i="16"/>
  <c r="BB677" i="16"/>
  <c r="BB678" i="16"/>
  <c r="BB679" i="16"/>
  <c r="BB680" i="16"/>
  <c r="BB681" i="16"/>
  <c r="BB682" i="16"/>
  <c r="BB683" i="16"/>
  <c r="BB684" i="16"/>
  <c r="BB685" i="16"/>
  <c r="BB694" i="16"/>
  <c r="BB695" i="16"/>
  <c r="BB696" i="16"/>
  <c r="BB697" i="16"/>
  <c r="BB698" i="16"/>
  <c r="BB699" i="16"/>
  <c r="BB700" i="16"/>
  <c r="BB701" i="16"/>
  <c r="BB702" i="16"/>
  <c r="BB703" i="16"/>
  <c r="BB704" i="16"/>
  <c r="BB705" i="16"/>
  <c r="BB706" i="16"/>
  <c r="BB707" i="16"/>
  <c r="BB708" i="16"/>
  <c r="BB709" i="16"/>
  <c r="BB710" i="16"/>
  <c r="BB711" i="16"/>
  <c r="BB712" i="16"/>
  <c r="BB713" i="16"/>
  <c r="BB714" i="16"/>
  <c r="BB715" i="16"/>
  <c r="BB716" i="16"/>
  <c r="BB717" i="16"/>
  <c r="BB718" i="16"/>
  <c r="BB719" i="16"/>
  <c r="BB720" i="16"/>
  <c r="BB721" i="16"/>
  <c r="BB722" i="16"/>
  <c r="BB723" i="16"/>
  <c r="BB724" i="16"/>
  <c r="BB725" i="16"/>
  <c r="BB726" i="16"/>
  <c r="BB727" i="16"/>
  <c r="BB728" i="16"/>
  <c r="BB729" i="16"/>
  <c r="BB730" i="16"/>
  <c r="BB731" i="16"/>
  <c r="BB732" i="16"/>
  <c r="BB733" i="16"/>
  <c r="BB734" i="16"/>
  <c r="BB735" i="16"/>
  <c r="BB736" i="16"/>
  <c r="BB737" i="16"/>
  <c r="BB738" i="16"/>
  <c r="BB744" i="16"/>
  <c r="BB745" i="16"/>
  <c r="BB746" i="16"/>
  <c r="BB747" i="16"/>
  <c r="BB748" i="16"/>
  <c r="BB749" i="16"/>
  <c r="BB750" i="16"/>
  <c r="BB751" i="16"/>
  <c r="BB752" i="16"/>
  <c r="BB753" i="16"/>
  <c r="BB754" i="16"/>
  <c r="BB755" i="16"/>
  <c r="BB756" i="16"/>
  <c r="BB757" i="16"/>
  <c r="BB758" i="16"/>
  <c r="BB759" i="16"/>
  <c r="BB760" i="16"/>
  <c r="BB761" i="16"/>
  <c r="BB762" i="16"/>
  <c r="BB763" i="16"/>
  <c r="BB764" i="16"/>
  <c r="BB765" i="16"/>
  <c r="BB766" i="16"/>
  <c r="BB767" i="16"/>
  <c r="BB768" i="16"/>
  <c r="BB769" i="16"/>
  <c r="BB770" i="16"/>
  <c r="BB771" i="16"/>
  <c r="BB772" i="16"/>
  <c r="BB773" i="16"/>
  <c r="BB774" i="16"/>
  <c r="BB775" i="16"/>
  <c r="BB776" i="16"/>
  <c r="BB777" i="16"/>
  <c r="BB778" i="16"/>
  <c r="BB779" i="16"/>
  <c r="BB780" i="16"/>
  <c r="BB781" i="16"/>
  <c r="BB782" i="16"/>
  <c r="BB783" i="16"/>
  <c r="BB784" i="16"/>
  <c r="BB785" i="16"/>
  <c r="BB786" i="16"/>
  <c r="BB787" i="16"/>
  <c r="BB788" i="16"/>
  <c r="BB789" i="16"/>
  <c r="BB790" i="16"/>
  <c r="BB791" i="16"/>
  <c r="BB792" i="16"/>
  <c r="BB793" i="16"/>
  <c r="BB794" i="16"/>
  <c r="BB795" i="16"/>
  <c r="BB796" i="16"/>
  <c r="BB797" i="16"/>
  <c r="BB798" i="16"/>
  <c r="BB799" i="16"/>
  <c r="BB800" i="16"/>
  <c r="BB801" i="16"/>
  <c r="BB802" i="16"/>
  <c r="BB803" i="16"/>
  <c r="BB804" i="16"/>
  <c r="BB805" i="16"/>
  <c r="BB806" i="16"/>
  <c r="BB807" i="16"/>
  <c r="BB808" i="16"/>
  <c r="BB809" i="16"/>
  <c r="BB810" i="16"/>
  <c r="BB811" i="16"/>
  <c r="BB812" i="16"/>
  <c r="BB813" i="16"/>
  <c r="BB814" i="16"/>
  <c r="BB815" i="16"/>
  <c r="BB816" i="16"/>
  <c r="BB817" i="16"/>
  <c r="BB818" i="16"/>
  <c r="BB819" i="16"/>
  <c r="BB820" i="16"/>
  <c r="BB821" i="16"/>
  <c r="BB822" i="16"/>
  <c r="BB823" i="16"/>
  <c r="BB824" i="16"/>
  <c r="BB825" i="16"/>
  <c r="BB826" i="16"/>
  <c r="BB827" i="16"/>
  <c r="BB828" i="16"/>
  <c r="BB829" i="16"/>
  <c r="BB830" i="16"/>
  <c r="BB831" i="16"/>
  <c r="BB832" i="16"/>
  <c r="BB833" i="16"/>
  <c r="BB834" i="16"/>
  <c r="BB835" i="16"/>
  <c r="BB836" i="16"/>
  <c r="BB837" i="16"/>
  <c r="BB838" i="16"/>
  <c r="BB839" i="16"/>
  <c r="BB840" i="16"/>
  <c r="BB841" i="16"/>
  <c r="BB842" i="16"/>
  <c r="BB843" i="16"/>
  <c r="BB844" i="16"/>
  <c r="BB845" i="16"/>
  <c r="BB846" i="16"/>
  <c r="BB847" i="16"/>
  <c r="BB848" i="16"/>
  <c r="BB849" i="16"/>
  <c r="BB850" i="16"/>
  <c r="BB851" i="16"/>
  <c r="BB852" i="16"/>
  <c r="BB853" i="16"/>
  <c r="BB854" i="16"/>
  <c r="BB855" i="16"/>
  <c r="BB856" i="16"/>
  <c r="BB857" i="16"/>
  <c r="BB858" i="16"/>
  <c r="BB859" i="16"/>
  <c r="BB860" i="16"/>
  <c r="BB861" i="16"/>
  <c r="BB862" i="16"/>
  <c r="BB863" i="16"/>
  <c r="BB864" i="16"/>
  <c r="BB865" i="16"/>
  <c r="BB868" i="16"/>
  <c r="BB869" i="16"/>
  <c r="BB870" i="16"/>
  <c r="BB871" i="16"/>
  <c r="BB872" i="16"/>
  <c r="BB873" i="16"/>
  <c r="BB867" i="16"/>
  <c r="BB866" i="16"/>
  <c r="BB135" i="16"/>
  <c r="BB134" i="16"/>
  <c r="BB133" i="16"/>
  <c r="BB132" i="16"/>
  <c r="BB136" i="16"/>
  <c r="BB137" i="16"/>
  <c r="BB131" i="16"/>
  <c r="BB138" i="16"/>
  <c r="BB190" i="16"/>
  <c r="BB189" i="16"/>
  <c r="BB192" i="16"/>
  <c r="BB191" i="16"/>
  <c r="BB193" i="16"/>
  <c r="BB429" i="16"/>
  <c r="BB437" i="16"/>
  <c r="BB434" i="16"/>
  <c r="BB432" i="16"/>
  <c r="BB438" i="16"/>
  <c r="BB439" i="16"/>
  <c r="BB435" i="16"/>
  <c r="BB436" i="16"/>
  <c r="BB433" i="16"/>
  <c r="BB441" i="16"/>
  <c r="BB517" i="16"/>
  <c r="BB524" i="16"/>
  <c r="BB525" i="16"/>
  <c r="BB518" i="16"/>
  <c r="BB515" i="16"/>
  <c r="BB527" i="16"/>
  <c r="BB516" i="16"/>
  <c r="BB526" i="16"/>
  <c r="BB533" i="16"/>
  <c r="BB534" i="16"/>
  <c r="BB609" i="16"/>
  <c r="BB529" i="16"/>
  <c r="BB520" i="16"/>
  <c r="BB528" i="16"/>
  <c r="BB519" i="16"/>
  <c r="BB522" i="16"/>
  <c r="BB532" i="16"/>
  <c r="BB530" i="16"/>
  <c r="BB523" i="16"/>
  <c r="BB531" i="16"/>
  <c r="BB521" i="16"/>
  <c r="BB739" i="16"/>
  <c r="BB643" i="16"/>
  <c r="BB641" i="16"/>
  <c r="BB634" i="16"/>
  <c r="BB642" i="16"/>
  <c r="BB639" i="16"/>
  <c r="BB637" i="16"/>
  <c r="BB638" i="16"/>
  <c r="BB635" i="16"/>
  <c r="BB640" i="16"/>
  <c r="BB636" i="16"/>
  <c r="BB143" i="16"/>
  <c r="BB142" i="16"/>
  <c r="BB141" i="16"/>
  <c r="BB140" i="16"/>
  <c r="BB144" i="16"/>
  <c r="BB145" i="16"/>
  <c r="BB139" i="16"/>
  <c r="BB146" i="16"/>
  <c r="BB159" i="16"/>
  <c r="BB158" i="16"/>
  <c r="BB157" i="16"/>
  <c r="BB156" i="16"/>
  <c r="BB160" i="16"/>
  <c r="BB161" i="16"/>
  <c r="BB155" i="16"/>
  <c r="BB162" i="16"/>
  <c r="BB151" i="16"/>
  <c r="BB150" i="16"/>
  <c r="BB149" i="16"/>
  <c r="BB148" i="16"/>
  <c r="BB152" i="16"/>
  <c r="BB153" i="16"/>
  <c r="BB147" i="16"/>
  <c r="BB154" i="16"/>
  <c r="BB654" i="16"/>
  <c r="BB686" i="16"/>
  <c r="BB687" i="16"/>
  <c r="BB688" i="16"/>
  <c r="BB689" i="16"/>
  <c r="BB690" i="16"/>
  <c r="BB693" i="16"/>
  <c r="BB692" i="16"/>
  <c r="BB691" i="16"/>
  <c r="BB740" i="16"/>
  <c r="BB741" i="16"/>
  <c r="BB742" i="16"/>
  <c r="BB743" i="16"/>
  <c r="BB169" i="16"/>
  <c r="BB168" i="16"/>
  <c r="BB166" i="16"/>
  <c r="BB165" i="16"/>
  <c r="BB164" i="16"/>
  <c r="BB163" i="16"/>
  <c r="BB167" i="16"/>
  <c r="BB170" i="16"/>
  <c r="BB177" i="16"/>
  <c r="BB176" i="16"/>
  <c r="BB174" i="16"/>
  <c r="BB173" i="16"/>
  <c r="BB172" i="16"/>
  <c r="BB171" i="16"/>
  <c r="BB175" i="16"/>
  <c r="BB178" i="16"/>
  <c r="BB874" i="16"/>
  <c r="BB875" i="16"/>
  <c r="BB876" i="16"/>
  <c r="BB877" i="16"/>
  <c r="BB878" i="16"/>
  <c r="BB879" i="16"/>
  <c r="BB880" i="16"/>
  <c r="BB881" i="16"/>
  <c r="BB882" i="16"/>
  <c r="BB883" i="16"/>
  <c r="BB884" i="16"/>
  <c r="BB885" i="16"/>
  <c r="BB886" i="16"/>
  <c r="BB887" i="16"/>
  <c r="BB888" i="16"/>
  <c r="BB889" i="16"/>
  <c r="BB890" i="16"/>
  <c r="BB891" i="16"/>
  <c r="BB892" i="16"/>
  <c r="BB893" i="16"/>
  <c r="BB894" i="16"/>
  <c r="BB895" i="16"/>
  <c r="BB896" i="16"/>
  <c r="BB897" i="16"/>
  <c r="BB898" i="16"/>
  <c r="BB899" i="16"/>
  <c r="BB900" i="16"/>
  <c r="BB901" i="16"/>
  <c r="BB902" i="16"/>
  <c r="BB903" i="16"/>
  <c r="BB904" i="16"/>
  <c r="BB905" i="16"/>
  <c r="BB906" i="16"/>
  <c r="BB907" i="16"/>
  <c r="BB908" i="16"/>
  <c r="BB909" i="16"/>
  <c r="BB910" i="16"/>
  <c r="BB911" i="16"/>
  <c r="BB912" i="16"/>
  <c r="BB913" i="16"/>
  <c r="BB914" i="16"/>
  <c r="BB915" i="16"/>
  <c r="BB916" i="16"/>
  <c r="BB917" i="16"/>
  <c r="BB918" i="16"/>
  <c r="BB919" i="16"/>
  <c r="BB920" i="16"/>
  <c r="BB921" i="16"/>
  <c r="BB922" i="16"/>
  <c r="BB923" i="16"/>
  <c r="BB924" i="16"/>
  <c r="BB925" i="16"/>
  <c r="BB926" i="16"/>
  <c r="BB927" i="16"/>
  <c r="BB928" i="16"/>
  <c r="BB929" i="16"/>
  <c r="BB930" i="16"/>
  <c r="BB931" i="16"/>
  <c r="BB932" i="16"/>
  <c r="BB933" i="16"/>
  <c r="BB934" i="16"/>
  <c r="BB935" i="16"/>
  <c r="BB936" i="16"/>
  <c r="BB937" i="16"/>
  <c r="BB938" i="16"/>
  <c r="BB939" i="16"/>
  <c r="BB940" i="16"/>
  <c r="BB941" i="16"/>
  <c r="BB942" i="16"/>
  <c r="BB943" i="16"/>
  <c r="BB944" i="16"/>
  <c r="BB945" i="16"/>
  <c r="BB946" i="16"/>
  <c r="BB947" i="16"/>
  <c r="BB948" i="16"/>
  <c r="BB949" i="16"/>
  <c r="BB950" i="16"/>
  <c r="BB951" i="16"/>
  <c r="BB952" i="16"/>
  <c r="BB953" i="16"/>
  <c r="BB954" i="16"/>
  <c r="BB955" i="16"/>
  <c r="BB956" i="16"/>
  <c r="BB957" i="16"/>
  <c r="BB958" i="16"/>
  <c r="BB959" i="16"/>
  <c r="BB960" i="16"/>
  <c r="BB961" i="16"/>
  <c r="BB962" i="16"/>
  <c r="BB963" i="16"/>
  <c r="BB964" i="16"/>
  <c r="BB965" i="16"/>
  <c r="BB966" i="16"/>
  <c r="BB967" i="16"/>
  <c r="BB968" i="16"/>
  <c r="BB969" i="16"/>
  <c r="BB970" i="16"/>
  <c r="BB971" i="16"/>
  <c r="BB972" i="16"/>
  <c r="BB973" i="16"/>
  <c r="BB974" i="16"/>
  <c r="BB975" i="16"/>
  <c r="BB976" i="16"/>
  <c r="BB977" i="16"/>
  <c r="BB978" i="16"/>
  <c r="BB979" i="16"/>
  <c r="BB980" i="16"/>
  <c r="BB981" i="16"/>
  <c r="BB982" i="16"/>
  <c r="BB983" i="16"/>
  <c r="BB984" i="16"/>
  <c r="BB985" i="16"/>
  <c r="BB986" i="16"/>
  <c r="BB987" i="16"/>
  <c r="BB988" i="16"/>
  <c r="BB989" i="16"/>
  <c r="BB990" i="16"/>
  <c r="BB991" i="16"/>
  <c r="BB992" i="16"/>
  <c r="BB993" i="16"/>
  <c r="BB994" i="16"/>
  <c r="BB995" i="16"/>
  <c r="BB996" i="16"/>
  <c r="BB997" i="16"/>
  <c r="BB998" i="16"/>
  <c r="BB999" i="16"/>
  <c r="BB1000" i="16"/>
  <c r="BB1001" i="16"/>
  <c r="BB1002" i="16"/>
  <c r="BB1003" i="16"/>
  <c r="BB1004" i="16"/>
  <c r="BB1005" i="16"/>
  <c r="BB1006" i="16"/>
  <c r="BB1007" i="16"/>
  <c r="BB1008" i="16"/>
  <c r="BB1009" i="16"/>
  <c r="BB1010" i="16"/>
  <c r="BB1011" i="16"/>
  <c r="BB1012" i="16"/>
  <c r="BB1013" i="16"/>
  <c r="BB1014" i="16"/>
  <c r="BB1015" i="16"/>
  <c r="BB1016" i="16"/>
  <c r="BB1017" i="16"/>
  <c r="BB1018" i="16"/>
  <c r="BB1019" i="16"/>
  <c r="BB1020" i="16"/>
  <c r="BB1021" i="16"/>
  <c r="BB1022" i="16"/>
  <c r="BB1023" i="16"/>
  <c r="BB1024" i="16"/>
  <c r="BB1025" i="16"/>
  <c r="BB1026" i="16"/>
  <c r="BB1027" i="16"/>
  <c r="BB1028" i="16"/>
  <c r="BB1029" i="16"/>
  <c r="BB1030" i="16"/>
  <c r="BB1031" i="16"/>
  <c r="BB1032" i="16"/>
  <c r="BB1033" i="16"/>
  <c r="BB1034" i="16"/>
  <c r="BB1035" i="16"/>
  <c r="BB1036" i="16"/>
  <c r="BB1037" i="16"/>
  <c r="BB1038" i="16"/>
  <c r="BB1039" i="16"/>
  <c r="BB1040" i="16"/>
  <c r="BB1041" i="16"/>
  <c r="BB1042" i="16"/>
  <c r="BB1043" i="16"/>
  <c r="BB1044" i="16"/>
  <c r="BB1045" i="16"/>
  <c r="BB1046" i="16"/>
  <c r="BB1047" i="16"/>
  <c r="BB1048" i="16"/>
  <c r="BB1049" i="16"/>
  <c r="BB1050" i="16"/>
  <c r="BB1051" i="16"/>
  <c r="BB1052" i="16"/>
  <c r="BB1053" i="16"/>
  <c r="BB1054" i="16"/>
  <c r="BB1055" i="16"/>
  <c r="BB1056" i="16"/>
  <c r="BB1057" i="16"/>
  <c r="BB1058" i="16"/>
  <c r="BB1059" i="16"/>
  <c r="BB1060" i="16"/>
  <c r="BB1061" i="16"/>
  <c r="BB1062" i="16"/>
  <c r="BB1063" i="16"/>
  <c r="BB1064" i="16"/>
  <c r="BB1065" i="16"/>
  <c r="BB1066" i="16"/>
  <c r="BB1067" i="16"/>
  <c r="BB1068" i="16"/>
  <c r="BB1069" i="16"/>
  <c r="BB1070" i="16"/>
  <c r="BB1071" i="16"/>
  <c r="BB1072" i="16"/>
  <c r="BB1073" i="16"/>
  <c r="BB1074" i="16"/>
  <c r="BB1075" i="16"/>
  <c r="BB1076" i="16"/>
  <c r="BB1077" i="16"/>
  <c r="BB1078" i="16"/>
  <c r="BB1079" i="16"/>
  <c r="BB1080" i="16"/>
  <c r="BB1081" i="16"/>
  <c r="BB1082" i="16"/>
  <c r="BB1083" i="16"/>
  <c r="BB1084" i="16"/>
  <c r="BB1085" i="16"/>
  <c r="BB1086" i="16"/>
  <c r="BB1087" i="16"/>
  <c r="BB1088" i="16"/>
  <c r="BB1089" i="16"/>
  <c r="BB1090" i="16"/>
  <c r="BB1091" i="16"/>
  <c r="BB1092" i="16"/>
  <c r="BB1093" i="16"/>
  <c r="BB1094" i="16"/>
  <c r="BB1095" i="16"/>
  <c r="BB1096" i="16"/>
  <c r="BB1097" i="16"/>
  <c r="BB1098" i="16"/>
  <c r="BB1099" i="16"/>
  <c r="BB1100" i="16"/>
  <c r="BB1101" i="16"/>
  <c r="BB1102" i="16"/>
  <c r="BB1103" i="16"/>
  <c r="BB1104" i="16"/>
  <c r="BB1105" i="16"/>
  <c r="BB1106" i="16"/>
  <c r="BB1107" i="16"/>
  <c r="BB1108" i="16"/>
  <c r="BB1109" i="16"/>
  <c r="BB1110" i="16"/>
  <c r="BB1111" i="16"/>
  <c r="BB1112" i="16"/>
  <c r="BB1113" i="16"/>
  <c r="BB1114" i="16"/>
  <c r="BB1115" i="16"/>
  <c r="BB1116" i="16"/>
  <c r="BB1117" i="16"/>
  <c r="BB1118" i="16"/>
  <c r="BB1119" i="16"/>
  <c r="BB1120" i="16"/>
  <c r="BB1121" i="16"/>
  <c r="BB1122" i="16"/>
  <c r="BB1123" i="16"/>
  <c r="BB1124" i="16"/>
  <c r="BB1125" i="16"/>
  <c r="BB1126" i="16"/>
  <c r="BB1127" i="16"/>
  <c r="BB1128" i="16"/>
  <c r="BB1129" i="16"/>
  <c r="BB1130" i="16"/>
  <c r="BB1131" i="16"/>
  <c r="BB1132" i="16"/>
  <c r="BB1133" i="16"/>
  <c r="BB1134" i="16"/>
  <c r="BB1135" i="16"/>
  <c r="BB1136" i="16"/>
  <c r="BB1137" i="16"/>
  <c r="BB1138" i="16"/>
  <c r="BB1139" i="16"/>
  <c r="BB1140" i="16"/>
  <c r="BB1141" i="16"/>
  <c r="BB1142" i="16"/>
  <c r="BB1143" i="16"/>
  <c r="BB1144" i="16"/>
  <c r="BB1145" i="16"/>
  <c r="BB1146" i="16"/>
  <c r="BB1147" i="16"/>
  <c r="BB1148" i="16"/>
  <c r="BB1149" i="16"/>
  <c r="BB1150" i="16"/>
  <c r="BB1151" i="16"/>
  <c r="BB1152" i="16"/>
  <c r="BB1153" i="16"/>
  <c r="BB1154" i="16"/>
  <c r="BB1155" i="16"/>
  <c r="BB1156" i="16"/>
  <c r="BB1157" i="16"/>
  <c r="BB1158" i="16"/>
  <c r="BB1159" i="16"/>
  <c r="BB1160" i="16"/>
  <c r="BB1161" i="16"/>
  <c r="BB1162" i="16"/>
  <c r="BB1163" i="16"/>
  <c r="BB1164" i="16"/>
  <c r="BB1165" i="16"/>
  <c r="BB1166" i="16"/>
  <c r="BB1167" i="16"/>
  <c r="BB1168" i="16"/>
  <c r="BB1169" i="16"/>
  <c r="BB1170" i="16"/>
  <c r="BB1171" i="16"/>
  <c r="BB1172" i="16"/>
  <c r="BB1173" i="16"/>
  <c r="BB1174" i="16"/>
  <c r="BB1175" i="16"/>
  <c r="BB1176" i="16"/>
  <c r="BB1177" i="16"/>
  <c r="BB1178" i="16"/>
  <c r="BB1179" i="16"/>
  <c r="BB1180" i="16"/>
  <c r="BB1181" i="16"/>
  <c r="BB1182" i="16"/>
  <c r="BB1183" i="16"/>
  <c r="BB1184" i="16"/>
  <c r="BB1185" i="16"/>
  <c r="BB1186" i="16"/>
  <c r="BB1187" i="16"/>
  <c r="BB1188" i="16"/>
  <c r="BB1189" i="16"/>
  <c r="BB1190" i="16"/>
  <c r="BB1191" i="16"/>
  <c r="BB1192" i="16"/>
  <c r="BB1193" i="16"/>
  <c r="BB1194" i="16"/>
  <c r="BB1195" i="16"/>
  <c r="BB1196" i="16"/>
  <c r="BB1197" i="16"/>
  <c r="BB1198" i="16"/>
  <c r="BB1199" i="16"/>
  <c r="BB1200" i="16"/>
  <c r="BB1201" i="16"/>
  <c r="BB1202" i="16"/>
  <c r="BB1203" i="16"/>
  <c r="BB1204" i="16"/>
  <c r="BB1205" i="16"/>
  <c r="BB1206" i="16"/>
  <c r="BB1207" i="16"/>
  <c r="BB1208" i="16"/>
  <c r="BB1209" i="16"/>
  <c r="BB1210" i="16"/>
  <c r="BB1211" i="16"/>
  <c r="BB1212" i="16"/>
  <c r="BB1213" i="16"/>
  <c r="BB1214" i="16"/>
  <c r="BB1215" i="16"/>
  <c r="BB1216" i="16"/>
  <c r="BB1217" i="16"/>
  <c r="BB1218" i="16"/>
  <c r="BB1219" i="16"/>
  <c r="BB1220" i="16"/>
  <c r="BB1221" i="16"/>
  <c r="BB1222" i="16"/>
  <c r="BB1223" i="16"/>
  <c r="BB1224" i="16"/>
  <c r="BB1225" i="16"/>
  <c r="BB1226" i="16"/>
  <c r="BB1227" i="16"/>
  <c r="BB1228" i="16"/>
  <c r="BB1229" i="16"/>
  <c r="BB1230" i="16"/>
  <c r="BB1231" i="16"/>
  <c r="BB1232" i="16"/>
  <c r="BB1233" i="16"/>
  <c r="BB1234" i="16"/>
  <c r="BB1235" i="16"/>
  <c r="BB1236" i="16"/>
  <c r="BB1237" i="16"/>
  <c r="BB1238" i="16"/>
  <c r="BB1239" i="16"/>
  <c r="BB1240" i="16"/>
  <c r="BB1241" i="16"/>
  <c r="BB1242" i="16"/>
  <c r="BB1243" i="16"/>
  <c r="BB1244" i="16"/>
  <c r="BB1245" i="16"/>
  <c r="BB1246" i="16"/>
  <c r="BB1247" i="16"/>
  <c r="BB1248" i="16"/>
  <c r="BB1249" i="16"/>
  <c r="BB1250" i="16"/>
  <c r="BB1251" i="16"/>
  <c r="BB1252" i="16"/>
  <c r="BB1253" i="16"/>
  <c r="BB1254" i="16"/>
  <c r="BB1255" i="16"/>
  <c r="BB1256" i="16"/>
  <c r="BB1257" i="16"/>
  <c r="BB1258" i="16"/>
  <c r="BB1259" i="16"/>
  <c r="BB1260" i="16"/>
  <c r="BB1261" i="16"/>
  <c r="BB1262" i="16"/>
  <c r="BB1263" i="16"/>
  <c r="BB1264" i="16"/>
  <c r="BB1265" i="16"/>
  <c r="BB1266" i="16"/>
  <c r="BB1267" i="16"/>
  <c r="BB1268" i="16"/>
  <c r="BB1269" i="16"/>
  <c r="BB1270" i="16"/>
  <c r="BB1271" i="16"/>
  <c r="BB1272" i="16"/>
  <c r="BB1273" i="16"/>
  <c r="BB1274" i="16"/>
  <c r="BB1275" i="16"/>
  <c r="BB1276" i="16"/>
  <c r="BB1277" i="16"/>
  <c r="BB1278" i="16"/>
  <c r="BB1279" i="16"/>
  <c r="BB1280" i="16"/>
  <c r="BB1281" i="16"/>
  <c r="BB1282" i="16"/>
  <c r="BB1283" i="16"/>
  <c r="BB1284" i="16"/>
  <c r="BB1285" i="16"/>
  <c r="BB1286" i="16"/>
  <c r="BB1287" i="16"/>
  <c r="BB1288" i="16"/>
  <c r="BB1289" i="16"/>
  <c r="BB1290" i="16"/>
  <c r="BB1291" i="16"/>
  <c r="BB1292" i="16"/>
  <c r="BB1293" i="16"/>
  <c r="BB1294" i="16"/>
  <c r="BB1295" i="16"/>
  <c r="BB1296" i="16"/>
  <c r="BB1297" i="16"/>
  <c r="BB1298" i="16"/>
  <c r="BB1299" i="16"/>
  <c r="BB1300" i="16"/>
  <c r="BB1301" i="16"/>
  <c r="BB1302" i="16"/>
  <c r="BB1303" i="16"/>
  <c r="BB1304" i="16"/>
  <c r="BB1305" i="16"/>
  <c r="BB1306" i="16"/>
  <c r="BB1307" i="16"/>
  <c r="BB1308" i="16"/>
  <c r="BB1309" i="16"/>
  <c r="BB1310" i="16"/>
  <c r="BB1311" i="16"/>
  <c r="BB1312" i="16"/>
  <c r="BB1313" i="16"/>
  <c r="BB1314" i="16"/>
  <c r="BB1315" i="16"/>
  <c r="BB1316" i="16"/>
  <c r="BB1317" i="16"/>
  <c r="BB1318" i="16"/>
  <c r="BB1319" i="16"/>
  <c r="BB1320" i="16"/>
  <c r="BB1321" i="16"/>
  <c r="BB1322" i="16"/>
  <c r="BB1323" i="16"/>
  <c r="BB1324" i="16"/>
  <c r="BB1325" i="16"/>
  <c r="BB1326" i="16"/>
  <c r="BB1327" i="16"/>
  <c r="BB1328" i="16"/>
  <c r="BB1329" i="16"/>
  <c r="BB1330" i="16"/>
  <c r="BB1331" i="16"/>
  <c r="BB1332" i="16"/>
  <c r="BB1333" i="16"/>
  <c r="BB1334" i="16"/>
  <c r="BB1335" i="16"/>
  <c r="BB1336" i="16"/>
  <c r="BB1337" i="16"/>
  <c r="BB1338" i="16"/>
  <c r="BB1339" i="16"/>
  <c r="BB1340" i="16"/>
  <c r="BB1341" i="16"/>
  <c r="BB1342" i="16"/>
  <c r="BB1343" i="16"/>
  <c r="BB1344" i="16"/>
  <c r="BB1345" i="16"/>
  <c r="BB1346" i="16"/>
  <c r="BB1347" i="16"/>
  <c r="BB1348" i="16"/>
  <c r="BB1349" i="16"/>
  <c r="BB1350" i="16"/>
  <c r="BB1351" i="16"/>
  <c r="BB1352" i="16"/>
  <c r="BB1353" i="16"/>
  <c r="BB1354" i="16"/>
  <c r="BB1355" i="16"/>
  <c r="BB1356" i="16"/>
  <c r="BB1357" i="16"/>
  <c r="BB1358" i="16"/>
  <c r="BB1359" i="16"/>
  <c r="BB1360" i="16"/>
  <c r="BB1361" i="16"/>
  <c r="BB1362" i="16"/>
  <c r="BB1363" i="16"/>
  <c r="BB1364" i="16"/>
  <c r="BB1365" i="16"/>
  <c r="BB1366" i="16"/>
  <c r="BB1367" i="16"/>
  <c r="BB1368" i="16"/>
  <c r="BB1369" i="16"/>
  <c r="BB1370" i="16"/>
  <c r="BB1371" i="16"/>
  <c r="BB1372" i="16"/>
  <c r="BB1373" i="16"/>
  <c r="BB1374" i="16"/>
  <c r="BB1375" i="16"/>
  <c r="BB1376" i="16"/>
  <c r="BB1377" i="16"/>
  <c r="BB1378" i="16"/>
  <c r="BB1379" i="16"/>
  <c r="BB1380" i="16"/>
  <c r="BB1381" i="16"/>
  <c r="BB1382" i="16"/>
  <c r="BB1383" i="16"/>
  <c r="BB1384" i="16"/>
  <c r="BB1385" i="16"/>
  <c r="BB1386" i="16"/>
  <c r="BB1387" i="16"/>
  <c r="BB1388" i="16"/>
  <c r="BB1389" i="16"/>
  <c r="BB1390" i="16"/>
  <c r="BB1391" i="16"/>
  <c r="BB1392" i="16"/>
  <c r="BB1393" i="16"/>
  <c r="BB1394" i="16"/>
  <c r="BB1395" i="16"/>
  <c r="BB1396" i="16"/>
  <c r="BB1397" i="16"/>
  <c r="BB1398" i="16"/>
  <c r="BB1399" i="16"/>
  <c r="BB1400" i="16"/>
  <c r="BB1401" i="16"/>
  <c r="BB1402" i="16"/>
  <c r="BB1403" i="16"/>
  <c r="BB1404" i="16"/>
  <c r="BB1405" i="16"/>
  <c r="BB1406" i="16"/>
  <c r="BB1407" i="16"/>
  <c r="BB1408" i="16"/>
  <c r="BB1409" i="16"/>
  <c r="BB1410" i="16"/>
  <c r="BB1411" i="16"/>
  <c r="BB1412" i="16"/>
  <c r="BB1413" i="16"/>
  <c r="BB1414" i="16"/>
  <c r="BB1415" i="16"/>
  <c r="BB1416" i="16"/>
  <c r="BB1417" i="16"/>
  <c r="BB1418" i="16"/>
  <c r="BB1419" i="16"/>
  <c r="BB1420" i="16"/>
  <c r="BB1421" i="16"/>
  <c r="BB1422" i="16"/>
  <c r="BB1423" i="16"/>
  <c r="BB1424" i="16"/>
  <c r="BB1425" i="16"/>
  <c r="BB1426" i="16"/>
  <c r="BB1427" i="16"/>
  <c r="BB1428" i="16"/>
  <c r="BB1429" i="16"/>
  <c r="BB1430" i="16"/>
  <c r="BB1431" i="16"/>
  <c r="BB1432" i="16"/>
  <c r="BB1433" i="16"/>
  <c r="BB1434" i="16"/>
  <c r="BB1435" i="16"/>
  <c r="BB1436" i="16"/>
  <c r="BB1437" i="16"/>
  <c r="BB1438" i="16"/>
  <c r="BB1439" i="16"/>
  <c r="BB1440" i="16"/>
  <c r="BB1441" i="16"/>
  <c r="BB1442" i="16"/>
  <c r="BB1443" i="16"/>
  <c r="BB1444" i="16"/>
  <c r="BB1445" i="16"/>
  <c r="BB1446" i="16"/>
  <c r="BB1447" i="16"/>
  <c r="BB1448" i="16"/>
  <c r="BB1449" i="16"/>
  <c r="BB1450" i="16"/>
  <c r="BB1451" i="16"/>
  <c r="BB1452" i="16"/>
  <c r="BB1453" i="16"/>
  <c r="BB1454" i="16"/>
  <c r="BB1455" i="16"/>
  <c r="BB1456" i="16"/>
  <c r="BB1457" i="16"/>
  <c r="BB1458" i="16"/>
  <c r="BB1459" i="16"/>
  <c r="BB1460" i="16"/>
  <c r="BB1461" i="16"/>
  <c r="BB1462" i="16"/>
  <c r="BB1463" i="16"/>
  <c r="BB1464" i="16"/>
  <c r="BB1465" i="16"/>
  <c r="BB1466" i="16"/>
  <c r="BB1467" i="16"/>
  <c r="BB1468" i="16"/>
  <c r="BB1469" i="16"/>
  <c r="BB1470" i="16"/>
  <c r="BB1471" i="16"/>
  <c r="BB1472" i="16"/>
  <c r="BB1473" i="16"/>
  <c r="BB1474" i="16"/>
  <c r="BB1475" i="16"/>
  <c r="BB1476" i="16"/>
  <c r="BB1477" i="16"/>
  <c r="BB1478" i="16"/>
  <c r="BB1479" i="16"/>
  <c r="BB1480" i="16"/>
  <c r="BB1481" i="16"/>
  <c r="BB1482" i="16"/>
  <c r="BB1483" i="16"/>
  <c r="BB1484" i="16"/>
  <c r="BB1485" i="16"/>
  <c r="BB1486" i="16"/>
  <c r="BB1487" i="16"/>
  <c r="BB1488" i="16"/>
  <c r="BB1489" i="16"/>
  <c r="BB1490" i="16"/>
  <c r="BB1491" i="16"/>
  <c r="BB1492" i="16"/>
  <c r="BB1493" i="16"/>
  <c r="BB1494" i="16"/>
  <c r="BB1495" i="16"/>
  <c r="BB1496" i="16"/>
  <c r="BB1497" i="16"/>
  <c r="BB1498" i="16"/>
  <c r="BB1499" i="16"/>
  <c r="BB1500" i="16"/>
  <c r="BB1501" i="16"/>
  <c r="BB1502" i="16"/>
  <c r="BB1503" i="16"/>
  <c r="BB1504" i="16"/>
  <c r="BB1505" i="16"/>
  <c r="BB1506" i="16"/>
  <c r="BB1507" i="16"/>
  <c r="BB1508" i="16"/>
  <c r="BB1509" i="16"/>
  <c r="BB1510" i="16"/>
  <c r="BB1511" i="16"/>
  <c r="BB1512" i="16"/>
  <c r="BB1513" i="16"/>
  <c r="BB1514" i="16"/>
  <c r="BB1515" i="16"/>
  <c r="BB1516" i="16"/>
  <c r="BB1517" i="16"/>
  <c r="BB1518" i="16"/>
  <c r="BB1519" i="16"/>
  <c r="BB1520" i="16"/>
  <c r="BB1521" i="16"/>
  <c r="BB1522" i="16"/>
  <c r="BB1523" i="16"/>
  <c r="BB1524" i="16"/>
  <c r="BB1525" i="16"/>
  <c r="BB1526" i="16"/>
  <c r="BB1527" i="16"/>
  <c r="BB1528" i="16"/>
  <c r="BB1529" i="16"/>
  <c r="BB1530" i="16"/>
  <c r="BB1531" i="16"/>
  <c r="BB1532" i="16"/>
  <c r="BB1533" i="16"/>
  <c r="BB1534" i="16"/>
  <c r="BB1535" i="16"/>
  <c r="BB1536" i="16"/>
  <c r="BB1537" i="16"/>
  <c r="BB1538" i="16"/>
  <c r="BB1539" i="16"/>
  <c r="BB1540" i="16"/>
  <c r="BB1541" i="16"/>
  <c r="BB1542" i="16"/>
  <c r="BB1543" i="16"/>
  <c r="BB1544" i="16"/>
  <c r="BB1545" i="16"/>
  <c r="BB1546" i="16"/>
  <c r="BB1547" i="16"/>
  <c r="BB1548" i="16"/>
  <c r="BB1549" i="16"/>
  <c r="BB1550" i="16"/>
  <c r="BB1551" i="16"/>
  <c r="BB1552" i="16"/>
  <c r="BB1553" i="16"/>
  <c r="BB1554" i="16"/>
  <c r="BB1555" i="16"/>
  <c r="BB1556" i="16"/>
  <c r="BB1557" i="16"/>
  <c r="BB1558" i="16"/>
  <c r="BB1559" i="16"/>
  <c r="BB1560" i="16"/>
  <c r="BB1561" i="16"/>
  <c r="BB1562" i="16"/>
  <c r="BB1563" i="16"/>
  <c r="BB1564" i="16"/>
  <c r="BB1565" i="16"/>
  <c r="BB1566" i="16"/>
  <c r="BB1567" i="16"/>
  <c r="BB1568" i="16"/>
  <c r="BB1569" i="16"/>
  <c r="BB1570" i="16"/>
  <c r="BB1571" i="16"/>
  <c r="BB1572" i="16"/>
  <c r="BB1573" i="16"/>
  <c r="BB1574" i="16"/>
  <c r="BB1575" i="16"/>
  <c r="BB1576" i="16"/>
  <c r="BB1577" i="16"/>
  <c r="BB1578" i="16"/>
  <c r="BB1579" i="16"/>
  <c r="BB1580" i="16"/>
  <c r="BB1581" i="16"/>
  <c r="BB1582" i="16"/>
  <c r="BB1583" i="16"/>
  <c r="BB1584" i="16"/>
  <c r="BB1585" i="16"/>
  <c r="BB1586" i="16"/>
  <c r="BB1587" i="16"/>
  <c r="BB1588" i="16"/>
  <c r="BB1589" i="16"/>
  <c r="BB1590" i="16"/>
  <c r="BB1591" i="16"/>
  <c r="BB1592" i="16"/>
  <c r="BB1593" i="16"/>
  <c r="BB1594" i="16"/>
  <c r="BB1595" i="16"/>
  <c r="BB1596" i="16"/>
  <c r="BB1597" i="16"/>
  <c r="BB1598" i="16"/>
  <c r="BB1599" i="16"/>
  <c r="BB1600" i="16"/>
  <c r="BB1601" i="16"/>
  <c r="BB1602" i="16"/>
  <c r="BB1603" i="16"/>
  <c r="BB1604" i="16"/>
  <c r="BB1605" i="16"/>
  <c r="BB1606" i="16"/>
  <c r="BB1607" i="16"/>
  <c r="BB1608" i="16"/>
  <c r="BB1609" i="16"/>
  <c r="BB1610" i="16"/>
  <c r="BB1611" i="16"/>
  <c r="BB1612" i="16"/>
  <c r="BB1613" i="16"/>
  <c r="BB1614" i="16"/>
  <c r="BB1615" i="16"/>
  <c r="BB1616" i="16"/>
  <c r="BB1617" i="16"/>
  <c r="BB1618" i="16"/>
  <c r="BB1619" i="16"/>
  <c r="BB1620" i="16"/>
  <c r="BB1621" i="16"/>
  <c r="BB1622" i="16"/>
  <c r="BB1623" i="16"/>
  <c r="BB1624" i="16"/>
  <c r="BB1625" i="16"/>
  <c r="BB1626" i="16"/>
  <c r="BB1627" i="16"/>
  <c r="BB1628" i="16"/>
  <c r="BB1629" i="16"/>
  <c r="BB1630" i="16"/>
  <c r="BB1631" i="16"/>
  <c r="BB1632" i="16"/>
  <c r="BB1633" i="16"/>
  <c r="BB1634" i="16"/>
  <c r="BB1635" i="16"/>
  <c r="BB1636" i="16"/>
  <c r="BB1637" i="16"/>
  <c r="BB1638" i="16"/>
  <c r="BB1639" i="16"/>
  <c r="BB1640" i="16"/>
  <c r="BB1641" i="16"/>
  <c r="BB1642" i="16"/>
  <c r="BB1643" i="16"/>
  <c r="BB1644" i="16"/>
  <c r="BB1645" i="16"/>
  <c r="BB1646" i="16"/>
  <c r="BB1647" i="16"/>
  <c r="BB1648" i="16"/>
  <c r="BB1649" i="16"/>
  <c r="BB1650" i="16"/>
  <c r="BB1651" i="16"/>
  <c r="BB1652" i="16"/>
  <c r="BB1653" i="16"/>
  <c r="BB1654" i="16"/>
  <c r="BB1655" i="16"/>
  <c r="BB1656" i="16"/>
  <c r="BB1657" i="16"/>
  <c r="BB1658" i="16"/>
  <c r="BB1659" i="16"/>
  <c r="BB1660" i="16"/>
  <c r="BB1661" i="16"/>
  <c r="BB1662" i="16"/>
  <c r="BB1663" i="16"/>
  <c r="BB1664" i="16"/>
  <c r="BB1665" i="16"/>
  <c r="BB1666" i="16"/>
  <c r="BB1667" i="16"/>
  <c r="BB1668" i="16"/>
  <c r="BB1669" i="16"/>
  <c r="BB1670" i="16"/>
  <c r="BB1671" i="16"/>
  <c r="BB1672" i="16"/>
  <c r="BB1673" i="16"/>
  <c r="BB1674" i="16"/>
  <c r="BB1675" i="16"/>
  <c r="BB1676" i="16"/>
  <c r="BB1677" i="16"/>
  <c r="BB1678" i="16"/>
  <c r="BB1679" i="16"/>
  <c r="BB1680" i="16"/>
  <c r="BB1681" i="16"/>
  <c r="BB1682" i="16"/>
  <c r="BB1683" i="16"/>
  <c r="BB1684" i="16"/>
  <c r="BB1685" i="16"/>
  <c r="BB1686" i="16"/>
  <c r="BB1687" i="16"/>
  <c r="BB1688" i="16"/>
  <c r="BB1689" i="16"/>
  <c r="BB1690" i="16"/>
  <c r="BB1691" i="16"/>
  <c r="BB1692" i="16"/>
  <c r="BB1693" i="16"/>
  <c r="BB1694" i="16"/>
  <c r="BB1695" i="16"/>
  <c r="BB1696" i="16"/>
  <c r="BB1697" i="16"/>
  <c r="BB1698" i="16"/>
  <c r="BB1699" i="16"/>
  <c r="BB1700" i="16"/>
  <c r="BB1701" i="16"/>
  <c r="BB1702" i="16"/>
  <c r="BB1703" i="16"/>
  <c r="BB1704" i="16"/>
  <c r="BB1705" i="16"/>
  <c r="BB1706" i="16"/>
  <c r="BB1707" i="16"/>
  <c r="BB1708" i="16"/>
  <c r="BB1709" i="16"/>
  <c r="BB1710" i="16"/>
  <c r="BB1711" i="16"/>
  <c r="BB1712" i="16"/>
  <c r="BB1713" i="16"/>
  <c r="BB1714" i="16"/>
  <c r="BB1715" i="16"/>
  <c r="BB1716" i="16"/>
  <c r="BB1717" i="16"/>
  <c r="BB1718" i="16"/>
  <c r="BB1719" i="16"/>
  <c r="BB1720" i="16"/>
  <c r="BB1721" i="16"/>
  <c r="BB1722" i="16"/>
  <c r="BB1723" i="16"/>
  <c r="BB1724" i="16"/>
  <c r="BB1725" i="16"/>
  <c r="BB1726" i="16"/>
  <c r="BB1727" i="16"/>
  <c r="BB1728" i="16"/>
  <c r="BB1729" i="16"/>
  <c r="BB1730" i="16"/>
  <c r="BB1731" i="16"/>
  <c r="BB1732" i="16"/>
  <c r="BB1733" i="16"/>
  <c r="BB1734" i="16"/>
  <c r="BB1735" i="16"/>
  <c r="BB1736" i="16"/>
  <c r="BB1737" i="16"/>
  <c r="BB1738" i="16"/>
  <c r="BB1739" i="16"/>
  <c r="BB1740" i="16"/>
  <c r="BB1741" i="16"/>
  <c r="BB1742" i="16"/>
  <c r="BB1743" i="16"/>
  <c r="BB1744" i="16"/>
  <c r="BB1745" i="16"/>
  <c r="BB1746" i="16"/>
  <c r="BB1747" i="16"/>
  <c r="BB1748" i="16"/>
  <c r="BB1749" i="16"/>
  <c r="BB1750" i="16"/>
  <c r="BB1751" i="16"/>
  <c r="BB1752" i="16"/>
  <c r="BB1753" i="16"/>
  <c r="BB1754" i="16"/>
  <c r="BB1755" i="16"/>
  <c r="BB1756" i="16"/>
  <c r="BB1757" i="16"/>
  <c r="BB1758" i="16"/>
  <c r="BB1759" i="16"/>
  <c r="BB1760" i="16"/>
  <c r="BB1761" i="16"/>
  <c r="BB1762" i="16"/>
  <c r="BB1763" i="16"/>
  <c r="BB1764" i="16"/>
  <c r="BB1765" i="16"/>
  <c r="BB1766" i="16"/>
  <c r="BB1767" i="16"/>
  <c r="BB1768" i="16"/>
  <c r="BB1769" i="16"/>
  <c r="BB1770" i="16"/>
  <c r="BB1771" i="16"/>
  <c r="BB1772" i="16"/>
  <c r="BB1773" i="16"/>
  <c r="BB1774" i="16"/>
  <c r="BB1775" i="16"/>
  <c r="BB1776" i="16"/>
  <c r="BB1777" i="16"/>
  <c r="BB1778" i="16"/>
  <c r="BB1779" i="16"/>
  <c r="BB1780" i="16"/>
  <c r="BB1781" i="16"/>
  <c r="BB1782" i="16"/>
  <c r="BB1783" i="16"/>
  <c r="BB1784" i="16"/>
  <c r="BB1785" i="16"/>
  <c r="BB1786" i="16"/>
  <c r="BB1787" i="16"/>
  <c r="BB1788" i="16"/>
  <c r="BB1789" i="16"/>
  <c r="BB1790" i="16"/>
  <c r="BB1791" i="16"/>
  <c r="BB1792" i="16"/>
  <c r="BB1793" i="16"/>
  <c r="BB1794" i="16"/>
  <c r="BB1795" i="16"/>
  <c r="BB1796" i="16"/>
  <c r="BB1797" i="16"/>
  <c r="BB1798" i="16"/>
  <c r="BB1799" i="16"/>
  <c r="BB1800" i="16"/>
  <c r="BB1801" i="16"/>
  <c r="BB1802" i="16"/>
  <c r="BB1803" i="16"/>
  <c r="BB1804" i="16"/>
  <c r="BB1805" i="16"/>
  <c r="BB1806" i="16"/>
  <c r="BB1807" i="16"/>
  <c r="BB1808" i="16"/>
  <c r="BB1809" i="16"/>
  <c r="BB1810" i="16"/>
  <c r="BB1811" i="16"/>
  <c r="BB1812" i="16"/>
  <c r="BB1813" i="16"/>
  <c r="BB1814" i="16"/>
  <c r="BB1815" i="16"/>
  <c r="BB1816" i="16"/>
  <c r="BB1817" i="16"/>
  <c r="BB1818" i="16"/>
  <c r="BB1819" i="16"/>
  <c r="BB1820" i="16"/>
  <c r="BB1821" i="16"/>
  <c r="BB1822" i="16"/>
  <c r="BB1823" i="16"/>
  <c r="BB1824" i="16"/>
  <c r="BB1825" i="16"/>
  <c r="BB1826" i="16"/>
  <c r="BB1827" i="16"/>
  <c r="BB1828" i="16"/>
  <c r="BB1829" i="16"/>
  <c r="BB1830" i="16"/>
  <c r="BB1831" i="16"/>
  <c r="BB1832" i="16"/>
  <c r="BB1833" i="16"/>
  <c r="BB1834" i="16"/>
  <c r="BB1835" i="16"/>
  <c r="BB1836" i="16"/>
  <c r="BB1837" i="16"/>
  <c r="BB1838" i="16"/>
  <c r="BB1839" i="16"/>
  <c r="BB1840" i="16"/>
  <c r="BB1841" i="16"/>
  <c r="BB1842" i="16"/>
  <c r="BB1843" i="16"/>
  <c r="BB1844" i="16"/>
  <c r="BB1845" i="16"/>
  <c r="BB1846" i="16"/>
  <c r="BB1847" i="16"/>
  <c r="BB1848" i="16"/>
  <c r="BB1849" i="16"/>
  <c r="BB1850" i="16"/>
  <c r="BB1851" i="16"/>
  <c r="BB1852" i="16"/>
  <c r="BB1853" i="16"/>
  <c r="BB1854" i="16"/>
  <c r="BB1855" i="16"/>
  <c r="BB1856" i="16"/>
  <c r="BB1857" i="16"/>
  <c r="BB1858" i="16"/>
  <c r="BB1859" i="16"/>
  <c r="BB1860" i="16"/>
  <c r="BB1861" i="16"/>
  <c r="BB1862" i="16"/>
  <c r="BB1863" i="16"/>
  <c r="BB1864" i="16"/>
  <c r="BB1865" i="16"/>
  <c r="BB1866" i="16"/>
  <c r="BB1867" i="16"/>
  <c r="BB1868" i="16"/>
  <c r="BB1869" i="16"/>
  <c r="BB1870" i="16"/>
  <c r="BB1871" i="16"/>
  <c r="BB1872" i="16"/>
  <c r="BB1873" i="16"/>
  <c r="BB1874" i="16"/>
  <c r="BB1875" i="16"/>
  <c r="BB1876" i="16"/>
  <c r="BB1877" i="16"/>
  <c r="BB1878" i="16"/>
  <c r="BB1879" i="16"/>
  <c r="BB1880" i="16"/>
  <c r="BB1881" i="16"/>
  <c r="BB1882" i="16"/>
  <c r="BB1883" i="16"/>
  <c r="BB1884" i="16"/>
  <c r="BB1885" i="16"/>
  <c r="BB1886" i="16"/>
  <c r="BB1887" i="16"/>
  <c r="BB1888" i="16"/>
  <c r="BB1889" i="16"/>
  <c r="BB1890" i="16"/>
  <c r="BB1891" i="16"/>
  <c r="BB1892" i="16"/>
  <c r="BB1893" i="16"/>
  <c r="BB1894" i="16"/>
  <c r="BB1895" i="16"/>
  <c r="BB1896" i="16"/>
  <c r="BB1897" i="16"/>
  <c r="BB1898" i="16"/>
  <c r="BB1899" i="16"/>
  <c r="BB1900" i="16"/>
  <c r="BB1901" i="16"/>
  <c r="BB1902" i="16"/>
  <c r="BB1903" i="16"/>
  <c r="BB1904" i="16"/>
  <c r="BB1905" i="16"/>
  <c r="BB1906" i="16"/>
  <c r="BB1907" i="16"/>
  <c r="BB1908" i="16"/>
  <c r="BB1909" i="16"/>
  <c r="BB1910" i="16"/>
  <c r="BB1911" i="16"/>
  <c r="BB1912" i="16"/>
  <c r="BB1913" i="16"/>
  <c r="BB1914" i="16"/>
  <c r="BB1915" i="16"/>
  <c r="BB1916" i="16"/>
  <c r="BB1917" i="16"/>
  <c r="BB1918" i="16"/>
  <c r="BB1919" i="16"/>
  <c r="BB1920" i="16"/>
  <c r="BB1921" i="16"/>
  <c r="BB1922" i="16"/>
  <c r="BB1923" i="16"/>
  <c r="BB1924" i="16"/>
  <c r="BB1925" i="16"/>
  <c r="BB1926" i="16"/>
  <c r="BB1927" i="16"/>
  <c r="BB1928" i="16"/>
  <c r="BB1929" i="16"/>
  <c r="BB1930" i="16"/>
  <c r="BB1931" i="16"/>
  <c r="BB1932" i="16"/>
  <c r="BB1933" i="16"/>
  <c r="BB1934" i="16"/>
  <c r="BB1935" i="16"/>
  <c r="BB1936" i="16"/>
  <c r="BB1937" i="16"/>
  <c r="BB1938" i="16"/>
  <c r="BB1939" i="16"/>
  <c r="BB1940" i="16"/>
  <c r="BB1941" i="16"/>
  <c r="BB1942" i="16"/>
  <c r="BB1943" i="16"/>
  <c r="BB1944" i="16"/>
  <c r="BB1945" i="16"/>
  <c r="BB1946" i="16"/>
  <c r="BB1947" i="16"/>
  <c r="BB1948" i="16"/>
  <c r="BB1949" i="16"/>
  <c r="BB1950" i="16"/>
  <c r="BB1951" i="16"/>
  <c r="BB1952" i="16"/>
  <c r="BB1953" i="16"/>
  <c r="BB1954" i="16"/>
  <c r="BB1955" i="16"/>
  <c r="BB1956" i="16"/>
  <c r="BB1957" i="16"/>
  <c r="BB1958" i="16"/>
  <c r="BB1959" i="16"/>
  <c r="BB1960" i="16"/>
  <c r="BB1961" i="16"/>
  <c r="BB1962" i="16"/>
  <c r="BB1963" i="16"/>
  <c r="BB1964" i="16"/>
  <c r="BB1965" i="16"/>
  <c r="BB1966" i="16"/>
  <c r="BB1967" i="16"/>
  <c r="BB1968" i="16"/>
  <c r="BB1969" i="16"/>
  <c r="BB1970" i="16"/>
  <c r="BB1971" i="16"/>
  <c r="BB1972" i="16"/>
  <c r="BB1973" i="16"/>
  <c r="BB1974" i="16"/>
  <c r="BB1975" i="16"/>
  <c r="BB1976" i="16"/>
  <c r="BB1977" i="16"/>
  <c r="BB1978" i="16"/>
  <c r="BB1979" i="16"/>
  <c r="BB1980" i="16"/>
  <c r="BB1981" i="16"/>
  <c r="BB1982" i="16"/>
  <c r="BB1983" i="16"/>
  <c r="BB1984" i="16"/>
  <c r="BB1985" i="16"/>
  <c r="BB1986" i="16"/>
  <c r="BB1987" i="16"/>
  <c r="BB1988" i="16"/>
  <c r="BB1989" i="16"/>
  <c r="BB1990" i="16"/>
  <c r="BB1991" i="16"/>
  <c r="BB1992" i="16"/>
  <c r="BB1993" i="16"/>
  <c r="BB1994" i="16"/>
  <c r="BB1995" i="16"/>
  <c r="BB1996" i="16"/>
  <c r="BB1997" i="16"/>
  <c r="BB1998" i="16"/>
  <c r="BB1999" i="16"/>
  <c r="BB2000" i="16"/>
  <c r="BB2001" i="16"/>
  <c r="BB2002" i="16"/>
  <c r="BB2003" i="16"/>
  <c r="BB2004" i="16"/>
  <c r="BB2005" i="16"/>
  <c r="BB2006" i="16"/>
  <c r="BB2007" i="16"/>
  <c r="BB2008" i="16"/>
  <c r="BB2009" i="16"/>
  <c r="BB2010" i="16"/>
  <c r="BB2011" i="16"/>
  <c r="BB2012" i="16"/>
  <c r="BB2013" i="16"/>
  <c r="BB2014" i="16"/>
  <c r="BB2015" i="16"/>
  <c r="BB2016" i="16"/>
  <c r="BB2017" i="16"/>
  <c r="BB2018" i="16"/>
  <c r="BB2019" i="16"/>
  <c r="BB2020" i="16"/>
  <c r="BB2021" i="16"/>
  <c r="BB2022" i="16"/>
  <c r="BB2023" i="16"/>
  <c r="BB2024" i="16"/>
  <c r="BB2025" i="16"/>
  <c r="BB2026" i="16"/>
  <c r="BB2027" i="16"/>
  <c r="BB2028" i="16"/>
  <c r="BB2029" i="16"/>
  <c r="BB2030" i="16"/>
  <c r="BB2031" i="16"/>
  <c r="BB2032" i="16"/>
  <c r="BB2033" i="16"/>
  <c r="BB2034" i="16"/>
  <c r="BB2035" i="16"/>
  <c r="BB2036" i="16"/>
  <c r="BB2037" i="16"/>
  <c r="BB2038" i="16"/>
  <c r="BB2039" i="16"/>
  <c r="BB2040" i="16"/>
  <c r="BB2041" i="16"/>
  <c r="BB2042" i="16"/>
  <c r="BB2043" i="16"/>
  <c r="BB2044" i="16"/>
  <c r="BB2045" i="16"/>
  <c r="BB2046" i="16"/>
  <c r="BB2047" i="16"/>
  <c r="BB2048" i="16"/>
  <c r="BB2049" i="16"/>
  <c r="BB2050" i="16"/>
  <c r="BB2051" i="16"/>
  <c r="BB2052" i="16"/>
  <c r="BB2053" i="16"/>
  <c r="BB2054" i="16"/>
  <c r="BB2055" i="16"/>
  <c r="BB2056" i="16"/>
  <c r="BB2057" i="16"/>
  <c r="BB2058" i="16"/>
  <c r="BB2059" i="16"/>
  <c r="BB2060" i="16"/>
  <c r="BB2061" i="16"/>
  <c r="BB2062" i="16"/>
  <c r="BB2063" i="16"/>
  <c r="BB2064" i="16"/>
  <c r="BB2065" i="16"/>
  <c r="BB2066" i="16"/>
  <c r="BB2067" i="16"/>
  <c r="BB2068" i="16"/>
  <c r="BB2069" i="16"/>
  <c r="BB2070" i="16"/>
  <c r="BB2071" i="16"/>
  <c r="BB2072" i="16"/>
  <c r="BB2073" i="16"/>
  <c r="BB2074" i="16"/>
  <c r="BB2075" i="16"/>
  <c r="BB2076" i="16"/>
  <c r="BB2077" i="16"/>
  <c r="BB2078" i="16"/>
  <c r="BB2079" i="16"/>
  <c r="BB2080" i="16"/>
  <c r="BB2081" i="16"/>
  <c r="BB2082" i="16"/>
  <c r="BB2083" i="16"/>
  <c r="BB2084" i="16"/>
  <c r="BB2085" i="16"/>
  <c r="BB2086" i="16"/>
  <c r="BB2087" i="16"/>
  <c r="BB2088" i="16"/>
  <c r="BB2089" i="16"/>
  <c r="BB2090" i="16"/>
  <c r="BB2091" i="16"/>
  <c r="BB2092" i="16"/>
  <c r="BB2093" i="16"/>
  <c r="BB2094" i="16"/>
  <c r="BB2095" i="16"/>
  <c r="BB2096" i="16"/>
  <c r="BB2097" i="16"/>
  <c r="BB2098" i="16"/>
  <c r="BB2099" i="16"/>
  <c r="BB2100" i="16"/>
  <c r="BB2101" i="16"/>
  <c r="BB2102" i="16"/>
  <c r="BB2103" i="16"/>
  <c r="BB2104" i="16"/>
  <c r="BB2105" i="16"/>
  <c r="BB2106" i="16"/>
  <c r="BB2107" i="16"/>
  <c r="BB2108" i="16"/>
  <c r="BB2109" i="16"/>
  <c r="BB2110" i="16"/>
  <c r="BB2111" i="16"/>
  <c r="BB2112" i="16"/>
  <c r="BB2113" i="16"/>
  <c r="BB2114" i="16"/>
  <c r="BB2115" i="16"/>
  <c r="BB2116" i="16"/>
  <c r="BB2117" i="16"/>
  <c r="BB2118" i="16"/>
  <c r="BB2119" i="16"/>
  <c r="BB2120" i="16"/>
  <c r="BB2121" i="16"/>
  <c r="BB2122" i="16"/>
  <c r="BB2123" i="16"/>
  <c r="BB2124" i="16"/>
  <c r="BB2125" i="16"/>
  <c r="BB2126" i="16"/>
  <c r="BB2127" i="16"/>
  <c r="BB2128" i="16"/>
  <c r="BB2129" i="16"/>
  <c r="BB2130" i="16"/>
  <c r="BB2131" i="16"/>
  <c r="BB2132" i="16"/>
  <c r="BB2133" i="16"/>
  <c r="BB2134" i="16"/>
  <c r="BB2135" i="16"/>
  <c r="BB2136" i="16"/>
  <c r="BB2137" i="16"/>
  <c r="BB2138" i="16"/>
  <c r="BB2139" i="16"/>
  <c r="BB2140" i="16"/>
  <c r="BB2141" i="16"/>
  <c r="BB2142" i="16"/>
  <c r="BB2143" i="16"/>
  <c r="BB2144" i="16"/>
  <c r="BB2145" i="16"/>
  <c r="BB2146" i="16"/>
  <c r="BB2147" i="16"/>
  <c r="BB2148" i="16"/>
  <c r="BB2149" i="16"/>
  <c r="BB2150" i="16"/>
  <c r="BB2151" i="16"/>
  <c r="BB2152" i="16"/>
  <c r="BB2153" i="16"/>
  <c r="BB2154" i="16"/>
  <c r="BB2155" i="16"/>
  <c r="BB2156" i="16"/>
  <c r="BB2157" i="16"/>
  <c r="BB2158" i="16"/>
  <c r="BB2159" i="16"/>
  <c r="BB2160" i="16"/>
  <c r="BB2161" i="16"/>
  <c r="BB2162" i="16"/>
  <c r="BB2163" i="16"/>
  <c r="BB2164" i="16"/>
  <c r="BB2165" i="16"/>
  <c r="BB2166" i="16"/>
  <c r="BB2167" i="16"/>
  <c r="BB2168" i="16"/>
  <c r="BB2169" i="16"/>
  <c r="BB2170" i="16"/>
  <c r="BB2171" i="16"/>
  <c r="BB2172" i="16"/>
  <c r="BB2173" i="16"/>
  <c r="BB2174" i="16"/>
  <c r="BB2175" i="16"/>
  <c r="BB2176" i="16"/>
  <c r="BB2177" i="16"/>
  <c r="BB2178" i="16"/>
  <c r="BB2179" i="16"/>
  <c r="BB2180" i="16"/>
  <c r="BB2181" i="16"/>
  <c r="BB2182" i="16"/>
  <c r="BB2183" i="16"/>
  <c r="BB2184" i="16"/>
  <c r="BB2185" i="16"/>
  <c r="BB2186" i="16"/>
  <c r="BB2187" i="16"/>
  <c r="BB2188" i="16"/>
  <c r="BB2189" i="16"/>
  <c r="BB2190" i="16"/>
  <c r="BB2191" i="16"/>
  <c r="BB2192" i="16"/>
  <c r="BB2193" i="16"/>
  <c r="BB2194" i="16"/>
  <c r="BB2195" i="16"/>
  <c r="BB2196" i="16"/>
  <c r="BB2197" i="16"/>
  <c r="BB2198" i="16"/>
  <c r="BB2199" i="16"/>
  <c r="BB2200" i="16"/>
  <c r="BB2201" i="16"/>
  <c r="BB2202" i="16"/>
  <c r="BB2203" i="16"/>
  <c r="BB2204" i="16"/>
  <c r="BB2205" i="16"/>
  <c r="BB2206" i="16"/>
  <c r="BB2207" i="16"/>
  <c r="BB2208" i="16"/>
  <c r="BB2209" i="16"/>
  <c r="BB2210" i="16"/>
  <c r="BB2211" i="16"/>
  <c r="BB2212" i="16"/>
  <c r="BB2213" i="16"/>
  <c r="BB2214" i="16"/>
  <c r="BB2215" i="16"/>
  <c r="BB2216" i="16"/>
  <c r="BB2217" i="16"/>
  <c r="BB2218" i="16"/>
  <c r="BB2219" i="16"/>
  <c r="BB2220" i="16"/>
  <c r="BB2221" i="16"/>
  <c r="BB2222" i="16"/>
  <c r="BB2223" i="16"/>
  <c r="BB2224" i="16"/>
  <c r="BB2225" i="16"/>
  <c r="BB2226" i="16"/>
  <c r="BB2227" i="16"/>
  <c r="N50" i="2" l="1"/>
  <c r="H50" i="2"/>
  <c r="E137" i="2" s="1"/>
  <c r="N49" i="2"/>
  <c r="H49" i="2" s="1"/>
  <c r="E127" i="2" s="1"/>
  <c r="N48" i="2"/>
  <c r="H48" i="2" s="1"/>
  <c r="E55" i="2" s="1"/>
  <c r="N47" i="2"/>
  <c r="H47" i="2"/>
  <c r="E145" i="2" s="1"/>
  <c r="N46" i="2"/>
  <c r="H46" i="2"/>
  <c r="N45" i="2"/>
  <c r="H45" i="2" s="1"/>
  <c r="E96" i="2" s="1"/>
  <c r="N44" i="2"/>
  <c r="H44" i="2" s="1"/>
  <c r="E95" i="2" s="1"/>
  <c r="N43" i="2"/>
  <c r="H43" i="2"/>
  <c r="E107" i="2" s="1"/>
  <c r="N42" i="2"/>
  <c r="H42" i="2" s="1"/>
  <c r="E106" i="2" s="1"/>
  <c r="N41" i="2"/>
  <c r="H41" i="2" s="1"/>
  <c r="E105" i="2" s="1"/>
  <c r="N40" i="2"/>
  <c r="H40" i="2" s="1"/>
  <c r="E102" i="2" s="1"/>
  <c r="N39" i="2"/>
  <c r="H39" i="2"/>
  <c r="E101" i="2" s="1"/>
  <c r="E39" i="2"/>
  <c r="N38" i="2"/>
  <c r="H38" i="2" s="1"/>
  <c r="E99" i="2" s="1"/>
  <c r="N37" i="2"/>
  <c r="H37" i="2"/>
  <c r="E89" i="2" s="1"/>
  <c r="N36" i="2"/>
  <c r="H36" i="2"/>
  <c r="E88" i="2" s="1"/>
  <c r="N35" i="2"/>
  <c r="H35" i="2"/>
  <c r="E86" i="2" s="1"/>
  <c r="N34" i="2"/>
  <c r="H34" i="2" s="1"/>
  <c r="E85" i="2" s="1"/>
  <c r="N33" i="2"/>
  <c r="H33" i="2"/>
  <c r="E84" i="2" s="1"/>
  <c r="N32" i="2"/>
  <c r="H32" i="2"/>
  <c r="E83" i="2" s="1"/>
  <c r="N31" i="2"/>
  <c r="H31" i="2"/>
  <c r="E82" i="2" s="1"/>
  <c r="N30" i="2"/>
  <c r="H30" i="2" s="1"/>
  <c r="E81" i="2" s="1"/>
  <c r="N29" i="2"/>
  <c r="H29" i="2"/>
  <c r="E80" i="2" s="1"/>
  <c r="N28" i="2"/>
  <c r="H28" i="2"/>
  <c r="E77" i="2" s="1"/>
  <c r="N27" i="2"/>
  <c r="H27" i="2"/>
  <c r="E76" i="2" s="1"/>
  <c r="N26" i="2"/>
  <c r="H26" i="2" s="1"/>
  <c r="E75" i="2" s="1"/>
  <c r="N25" i="2"/>
  <c r="H25" i="2"/>
  <c r="E126" i="2" s="1"/>
  <c r="N24" i="2"/>
  <c r="H24" i="2"/>
  <c r="E133" i="2" s="1"/>
  <c r="N23" i="2"/>
  <c r="H23" i="2"/>
  <c r="E93" i="2" s="1"/>
  <c r="N22" i="2"/>
  <c r="H22" i="2"/>
  <c r="E121" i="2" s="1"/>
  <c r="N21" i="2"/>
  <c r="H21" i="2" s="1"/>
  <c r="E113" i="2" s="1"/>
  <c r="N20" i="2"/>
  <c r="H20" i="2"/>
  <c r="E112" i="2" s="1"/>
  <c r="N19" i="2"/>
  <c r="H19" i="2"/>
  <c r="E143" i="2" s="1"/>
  <c r="N18" i="2"/>
  <c r="H18" i="2"/>
  <c r="E92" i="2" s="1"/>
  <c r="N17" i="2"/>
  <c r="H17" i="2" s="1"/>
  <c r="E124" i="2" s="1"/>
  <c r="N16" i="2"/>
  <c r="H16" i="2"/>
  <c r="E25" i="2" s="1"/>
  <c r="N15" i="2"/>
  <c r="H15" i="2"/>
  <c r="E138" i="2" s="1"/>
  <c r="N14" i="2"/>
  <c r="H14" i="2"/>
  <c r="E91" i="2" s="1"/>
  <c r="N13" i="2"/>
  <c r="H13" i="2" s="1"/>
  <c r="E90" i="2" s="1"/>
  <c r="N12" i="2"/>
  <c r="H12" i="2"/>
  <c r="N11" i="2"/>
  <c r="H11" i="2"/>
  <c r="E122" i="2" s="1"/>
  <c r="N10" i="2"/>
  <c r="H10" i="2"/>
  <c r="E110" i="2" s="1"/>
  <c r="N9" i="2"/>
  <c r="H9" i="2" s="1"/>
  <c r="E51" i="2" s="1"/>
  <c r="N8" i="2"/>
  <c r="H8" i="2"/>
  <c r="E49" i="2" s="1"/>
  <c r="N7" i="2"/>
  <c r="H7" i="2"/>
  <c r="E48" i="2" s="1"/>
  <c r="N6" i="2"/>
  <c r="H6" i="2"/>
  <c r="E47" i="2" s="1"/>
  <c r="N5" i="2"/>
  <c r="H5" i="2" s="1"/>
  <c r="E43" i="2" s="1"/>
  <c r="N4" i="2"/>
  <c r="H4" i="2"/>
  <c r="E42" i="2" s="1"/>
  <c r="E4" i="2"/>
  <c r="N3" i="2"/>
  <c r="H3" i="2" s="1"/>
  <c r="E41" i="2" s="1"/>
  <c r="P474" i="16" l="1"/>
  <c r="P469" i="16"/>
  <c r="P473" i="16"/>
  <c r="P470" i="16"/>
  <c r="P477" i="16"/>
  <c r="P471" i="16"/>
  <c r="P476" i="16"/>
  <c r="P40" i="16"/>
  <c r="P48" i="16"/>
  <c r="P49" i="16"/>
  <c r="P722" i="16"/>
  <c r="P723" i="16"/>
  <c r="P114" i="16"/>
  <c r="P122" i="16"/>
  <c r="P128" i="16"/>
  <c r="P54" i="16"/>
  <c r="P869" i="16"/>
  <c r="P870" i="16"/>
  <c r="P871" i="16"/>
  <c r="P872" i="16"/>
  <c r="L872" i="16" s="1"/>
  <c r="K872" i="16" s="1"/>
  <c r="P873" i="16"/>
  <c r="P64" i="16"/>
  <c r="P733" i="16"/>
  <c r="P770" i="16"/>
  <c r="P187" i="16"/>
  <c r="P186" i="16"/>
  <c r="P185" i="16"/>
  <c r="P180" i="16"/>
  <c r="P183" i="16"/>
  <c r="P335" i="16"/>
  <c r="P336" i="16"/>
  <c r="P279" i="16"/>
  <c r="P280" i="16"/>
  <c r="P281" i="16"/>
  <c r="P267" i="16"/>
  <c r="P327" i="16"/>
  <c r="P282" i="16"/>
  <c r="P283" i="16"/>
  <c r="P284" i="16"/>
  <c r="P288" i="16"/>
  <c r="P268" i="16"/>
  <c r="P360" i="16"/>
  <c r="P196" i="16"/>
  <c r="P203" i="16"/>
  <c r="P328" i="16"/>
  <c r="P270" i="16"/>
  <c r="P228" i="16"/>
  <c r="P233" i="16"/>
  <c r="P234" i="16"/>
  <c r="P197" i="16"/>
  <c r="P329" i="16"/>
  <c r="P325" i="16"/>
  <c r="P235" i="16"/>
  <c r="P236" i="16"/>
  <c r="P237" i="16"/>
  <c r="L237" i="16" s="1"/>
  <c r="K237" i="16" s="1"/>
  <c r="P296" i="16"/>
  <c r="P341" i="16"/>
  <c r="P354" i="16"/>
  <c r="P342" i="16"/>
  <c r="P343" i="16"/>
  <c r="P254" i="16"/>
  <c r="P344" i="16"/>
  <c r="P365" i="16"/>
  <c r="P362" i="16"/>
  <c r="P363" i="16"/>
  <c r="P364" i="16"/>
  <c r="P205" i="16"/>
  <c r="P194" i="16"/>
  <c r="P298" i="16"/>
  <c r="P290" i="16"/>
  <c r="P299" i="16"/>
  <c r="P300" i="16"/>
  <c r="P213" i="16"/>
  <c r="P331" i="16"/>
  <c r="P271" i="16"/>
  <c r="P246" i="16"/>
  <c r="P247" i="16"/>
  <c r="P248" i="16"/>
  <c r="P224" i="16"/>
  <c r="P265" i="16"/>
  <c r="P259" i="16"/>
  <c r="P266" i="16"/>
  <c r="P260" i="16"/>
  <c r="P261" i="16"/>
  <c r="P262" i="16"/>
  <c r="P200" i="16"/>
  <c r="P202" i="16"/>
  <c r="P291" i="16"/>
  <c r="P293" i="16"/>
  <c r="P206" i="16"/>
  <c r="P301" i="16"/>
  <c r="P210" i="16"/>
  <c r="P204" i="16"/>
  <c r="P322" i="16"/>
  <c r="P273" i="16"/>
  <c r="P252" i="16"/>
  <c r="P319" i="16"/>
  <c r="P426" i="16"/>
  <c r="P420" i="16"/>
  <c r="P408" i="16"/>
  <c r="P411" i="16"/>
  <c r="P421" i="16"/>
  <c r="P414" i="16"/>
  <c r="P409" i="16"/>
  <c r="P423" i="16"/>
  <c r="P415" i="16"/>
  <c r="P416" i="16"/>
  <c r="P417" i="16"/>
  <c r="P419" i="16"/>
  <c r="P500" i="16"/>
  <c r="P502" i="16"/>
  <c r="P495" i="16"/>
  <c r="P496" i="16"/>
  <c r="P491" i="16"/>
  <c r="P492" i="16"/>
  <c r="P601" i="16"/>
  <c r="P599" i="16"/>
  <c r="P596" i="16"/>
  <c r="P605" i="16"/>
  <c r="P607" i="16"/>
  <c r="P597" i="16"/>
  <c r="P606" i="16"/>
  <c r="P600" i="16"/>
  <c r="P602" i="16"/>
  <c r="P594" i="16"/>
  <c r="P595" i="16"/>
  <c r="P598" i="16"/>
  <c r="P608" i="16"/>
  <c r="P604" i="16"/>
  <c r="P603" i="16"/>
  <c r="P507" i="16"/>
  <c r="P509" i="16"/>
  <c r="P511" i="16"/>
  <c r="P512" i="16"/>
  <c r="P485" i="16"/>
  <c r="P486" i="16"/>
  <c r="P508" i="16"/>
  <c r="P510" i="16"/>
  <c r="P498" i="16"/>
  <c r="P497" i="16"/>
  <c r="P501" i="16"/>
  <c r="P499" i="16"/>
  <c r="P489" i="16"/>
  <c r="P487" i="16"/>
  <c r="P490" i="16"/>
  <c r="P488" i="16"/>
  <c r="P494" i="16"/>
  <c r="P493" i="16"/>
  <c r="P514" i="16"/>
  <c r="P513" i="16"/>
  <c r="P506" i="16"/>
  <c r="P505" i="16"/>
  <c r="P504" i="16"/>
  <c r="P503" i="16"/>
  <c r="P430" i="16"/>
  <c r="P431" i="16"/>
  <c r="P440" i="16"/>
  <c r="P837" i="16"/>
  <c r="P838" i="16"/>
  <c r="P90" i="16"/>
  <c r="P97" i="16"/>
  <c r="P456" i="16"/>
  <c r="P453" i="16"/>
  <c r="P450" i="16"/>
  <c r="P786" i="16"/>
  <c r="P787" i="16"/>
  <c r="P843" i="16"/>
  <c r="P844" i="16"/>
  <c r="P848" i="16"/>
  <c r="L848" i="16" s="1"/>
  <c r="K848" i="16" s="1"/>
  <c r="P849" i="16"/>
  <c r="P850" i="16"/>
  <c r="P763" i="16"/>
  <c r="P764" i="16"/>
  <c r="P580" i="16"/>
  <c r="P556" i="16"/>
  <c r="P557" i="16"/>
  <c r="P547" i="16"/>
  <c r="P548" i="16"/>
  <c r="P545" i="16"/>
  <c r="P590" i="16"/>
  <c r="P592" i="16"/>
  <c r="P535" i="16"/>
  <c r="P541" i="16"/>
  <c r="P625" i="16"/>
  <c r="P626" i="16"/>
  <c r="P629" i="16"/>
  <c r="P630" i="16"/>
  <c r="P622" i="16"/>
  <c r="P623" i="16"/>
  <c r="P610" i="16"/>
  <c r="P536" i="16"/>
  <c r="P546" i="16"/>
  <c r="P587" i="16"/>
  <c r="P588" i="16"/>
  <c r="P582" i="16"/>
  <c r="P583" i="16"/>
  <c r="P584" i="16"/>
  <c r="P585" i="16"/>
  <c r="P537" i="16"/>
  <c r="P550" i="16"/>
  <c r="P574" i="16"/>
  <c r="P647" i="16"/>
  <c r="P649" i="16"/>
  <c r="P650" i="16"/>
  <c r="P685" i="16"/>
  <c r="P709" i="16"/>
  <c r="P704" i="16"/>
  <c r="P804" i="16"/>
  <c r="P803" i="16"/>
  <c r="P807" i="16"/>
  <c r="P483" i="16"/>
  <c r="P482" i="16"/>
  <c r="P399" i="16"/>
  <c r="P390" i="16"/>
  <c r="P391" i="16"/>
  <c r="P386" i="16"/>
  <c r="P392" i="16"/>
  <c r="P387" i="16"/>
  <c r="P388" i="16"/>
  <c r="P393" i="16"/>
  <c r="P394" i="16"/>
  <c r="P395" i="16"/>
  <c r="P389" i="16"/>
  <c r="P385" i="16"/>
  <c r="P396" i="16"/>
  <c r="P397" i="16"/>
  <c r="P398" i="16"/>
  <c r="P400" i="16"/>
  <c r="P384" i="16"/>
  <c r="P854" i="16"/>
  <c r="P855" i="16"/>
  <c r="P853" i="16"/>
  <c r="P816" i="16"/>
  <c r="P817" i="16"/>
  <c r="P824" i="16"/>
  <c r="P826" i="16"/>
  <c r="P823" i="16"/>
  <c r="P821" i="16"/>
  <c r="P101" i="16"/>
  <c r="P100" i="16"/>
  <c r="P402" i="16"/>
  <c r="P405" i="16"/>
  <c r="P401" i="16"/>
  <c r="P406" i="16"/>
  <c r="P867" i="16"/>
  <c r="P866" i="16"/>
  <c r="P435" i="16"/>
  <c r="P433" i="16"/>
  <c r="P527" i="16"/>
  <c r="P874" i="16"/>
  <c r="P875" i="16"/>
  <c r="P876" i="16"/>
  <c r="P877" i="16"/>
  <c r="P878" i="16"/>
  <c r="P879" i="16"/>
  <c r="P880" i="16"/>
  <c r="P881" i="16"/>
  <c r="P883" i="16"/>
  <c r="P884" i="16"/>
  <c r="P885" i="16"/>
  <c r="P886" i="16"/>
  <c r="P889" i="16"/>
  <c r="P890" i="16"/>
  <c r="P891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466" i="16"/>
  <c r="O474" i="16"/>
  <c r="O469" i="16"/>
  <c r="O473" i="16"/>
  <c r="O470" i="16"/>
  <c r="O477" i="16"/>
  <c r="O471" i="16"/>
  <c r="J471" i="16" s="1"/>
  <c r="O476" i="16"/>
  <c r="O40" i="16"/>
  <c r="O48" i="16"/>
  <c r="O49" i="16"/>
  <c r="O722" i="16"/>
  <c r="O723" i="16"/>
  <c r="O114" i="16"/>
  <c r="O122" i="16"/>
  <c r="O128" i="16"/>
  <c r="O54" i="16"/>
  <c r="O869" i="16"/>
  <c r="O870" i="16"/>
  <c r="O871" i="16"/>
  <c r="O872" i="16"/>
  <c r="O873" i="16"/>
  <c r="O64" i="16"/>
  <c r="O733" i="16"/>
  <c r="O770" i="16"/>
  <c r="O187" i="16"/>
  <c r="O186" i="16"/>
  <c r="O185" i="16"/>
  <c r="O180" i="16"/>
  <c r="O183" i="16"/>
  <c r="O335" i="16"/>
  <c r="O336" i="16"/>
  <c r="O279" i="16"/>
  <c r="O280" i="16"/>
  <c r="O281" i="16"/>
  <c r="O267" i="16"/>
  <c r="O327" i="16"/>
  <c r="O282" i="16"/>
  <c r="O283" i="16"/>
  <c r="O284" i="16"/>
  <c r="O288" i="16"/>
  <c r="O268" i="16"/>
  <c r="O360" i="16"/>
  <c r="O196" i="16"/>
  <c r="O203" i="16"/>
  <c r="O328" i="16"/>
  <c r="O270" i="16"/>
  <c r="O228" i="16"/>
  <c r="O233" i="16"/>
  <c r="O234" i="16"/>
  <c r="O197" i="16"/>
  <c r="O329" i="16"/>
  <c r="O325" i="16"/>
  <c r="O235" i="16"/>
  <c r="O236" i="16"/>
  <c r="O237" i="16"/>
  <c r="O296" i="16"/>
  <c r="O341" i="16"/>
  <c r="O354" i="16"/>
  <c r="O342" i="16"/>
  <c r="O343" i="16"/>
  <c r="O254" i="16"/>
  <c r="O344" i="16"/>
  <c r="O365" i="16"/>
  <c r="O362" i="16"/>
  <c r="O363" i="16"/>
  <c r="O364" i="16"/>
  <c r="O205" i="16"/>
  <c r="O194" i="16"/>
  <c r="O298" i="16"/>
  <c r="O290" i="16"/>
  <c r="O299" i="16"/>
  <c r="O300" i="16"/>
  <c r="O213" i="16"/>
  <c r="O331" i="16"/>
  <c r="O271" i="16"/>
  <c r="O246" i="16"/>
  <c r="O247" i="16"/>
  <c r="O248" i="16"/>
  <c r="O224" i="16"/>
  <c r="O265" i="16"/>
  <c r="O259" i="16"/>
  <c r="O266" i="16"/>
  <c r="O260" i="16"/>
  <c r="O261" i="16"/>
  <c r="O262" i="16"/>
  <c r="O200" i="16"/>
  <c r="O202" i="16"/>
  <c r="O291" i="16"/>
  <c r="O293" i="16"/>
  <c r="O206" i="16"/>
  <c r="O301" i="16"/>
  <c r="O210" i="16"/>
  <c r="O204" i="16"/>
  <c r="O322" i="16"/>
  <c r="O273" i="16"/>
  <c r="O252" i="16"/>
  <c r="O319" i="16"/>
  <c r="O426" i="16"/>
  <c r="O420" i="16"/>
  <c r="O408" i="16"/>
  <c r="O411" i="16"/>
  <c r="O421" i="16"/>
  <c r="O414" i="16"/>
  <c r="O409" i="16"/>
  <c r="O423" i="16"/>
  <c r="O415" i="16"/>
  <c r="O416" i="16"/>
  <c r="O417" i="16"/>
  <c r="O419" i="16"/>
  <c r="O500" i="16"/>
  <c r="O502" i="16"/>
  <c r="O495" i="16"/>
  <c r="O496" i="16"/>
  <c r="O491" i="16"/>
  <c r="O492" i="16"/>
  <c r="O601" i="16"/>
  <c r="O599" i="16"/>
  <c r="O596" i="16"/>
  <c r="O605" i="16"/>
  <c r="O607" i="16"/>
  <c r="O597" i="16"/>
  <c r="O606" i="16"/>
  <c r="O600" i="16"/>
  <c r="O602" i="16"/>
  <c r="O594" i="16"/>
  <c r="O595" i="16"/>
  <c r="O598" i="16"/>
  <c r="O608" i="16"/>
  <c r="O604" i="16"/>
  <c r="O603" i="16"/>
  <c r="O507" i="16"/>
  <c r="O509" i="16"/>
  <c r="O511" i="16"/>
  <c r="O512" i="16"/>
  <c r="O485" i="16"/>
  <c r="O486" i="16"/>
  <c r="O508" i="16"/>
  <c r="O510" i="16"/>
  <c r="O498" i="16"/>
  <c r="O497" i="16"/>
  <c r="O501" i="16"/>
  <c r="O499" i="16"/>
  <c r="O489" i="16"/>
  <c r="O487" i="16"/>
  <c r="O490" i="16"/>
  <c r="O488" i="16"/>
  <c r="O494" i="16"/>
  <c r="O493" i="16"/>
  <c r="O514" i="16"/>
  <c r="O513" i="16"/>
  <c r="O506" i="16"/>
  <c r="O505" i="16"/>
  <c r="O504" i="16"/>
  <c r="O503" i="16"/>
  <c r="O430" i="16"/>
  <c r="O431" i="16"/>
  <c r="O440" i="16"/>
  <c r="O837" i="16"/>
  <c r="O838" i="16"/>
  <c r="O90" i="16"/>
  <c r="O97" i="16"/>
  <c r="O456" i="16"/>
  <c r="O453" i="16"/>
  <c r="O450" i="16"/>
  <c r="O786" i="16"/>
  <c r="O787" i="16"/>
  <c r="O843" i="16"/>
  <c r="O844" i="16"/>
  <c r="O848" i="16"/>
  <c r="O849" i="16"/>
  <c r="O850" i="16"/>
  <c r="O763" i="16"/>
  <c r="O764" i="16"/>
  <c r="O580" i="16"/>
  <c r="O556" i="16"/>
  <c r="O557" i="16"/>
  <c r="O547" i="16"/>
  <c r="O548" i="16"/>
  <c r="O545" i="16"/>
  <c r="O590" i="16"/>
  <c r="O592" i="16"/>
  <c r="O535" i="16"/>
  <c r="O541" i="16"/>
  <c r="O625" i="16"/>
  <c r="O626" i="16"/>
  <c r="O629" i="16"/>
  <c r="O630" i="16"/>
  <c r="O622" i="16"/>
  <c r="O623" i="16"/>
  <c r="O610" i="16"/>
  <c r="O536" i="16"/>
  <c r="O546" i="16"/>
  <c r="O587" i="16"/>
  <c r="O588" i="16"/>
  <c r="O582" i="16"/>
  <c r="O583" i="16"/>
  <c r="O584" i="16"/>
  <c r="O585" i="16"/>
  <c r="O537" i="16"/>
  <c r="O550" i="16"/>
  <c r="O574" i="16"/>
  <c r="O647" i="16"/>
  <c r="O649" i="16"/>
  <c r="O650" i="16"/>
  <c r="O685" i="16"/>
  <c r="O709" i="16"/>
  <c r="O704" i="16"/>
  <c r="O804" i="16"/>
  <c r="O803" i="16"/>
  <c r="O807" i="16"/>
  <c r="O483" i="16"/>
  <c r="O482" i="16"/>
  <c r="O399" i="16"/>
  <c r="O390" i="16"/>
  <c r="O391" i="16"/>
  <c r="O386" i="16"/>
  <c r="O392" i="16"/>
  <c r="O387" i="16"/>
  <c r="O388" i="16"/>
  <c r="O393" i="16"/>
  <c r="O394" i="16"/>
  <c r="O395" i="16"/>
  <c r="O389" i="16"/>
  <c r="O385" i="16"/>
  <c r="O396" i="16"/>
  <c r="O397" i="16"/>
  <c r="O398" i="16"/>
  <c r="O400" i="16"/>
  <c r="O384" i="16"/>
  <c r="O854" i="16"/>
  <c r="O855" i="16"/>
  <c r="O853" i="16"/>
  <c r="O816" i="16"/>
  <c r="O817" i="16"/>
  <c r="O824" i="16"/>
  <c r="O826" i="16"/>
  <c r="O823" i="16"/>
  <c r="O821" i="16"/>
  <c r="O101" i="16"/>
  <c r="O100" i="16"/>
  <c r="O402" i="16"/>
  <c r="O405" i="16"/>
  <c r="O401" i="16"/>
  <c r="O406" i="16"/>
  <c r="O867" i="16"/>
  <c r="O866" i="16"/>
  <c r="O435" i="16"/>
  <c r="O433" i="16"/>
  <c r="O527" i="16"/>
  <c r="O874" i="16"/>
  <c r="O875" i="16"/>
  <c r="O876" i="16"/>
  <c r="O877" i="16"/>
  <c r="O878" i="16"/>
  <c r="O879" i="16"/>
  <c r="O880" i="16"/>
  <c r="O881" i="16"/>
  <c r="O883" i="16"/>
  <c r="O884" i="16"/>
  <c r="O885" i="16"/>
  <c r="O886" i="16"/>
  <c r="O889" i="16"/>
  <c r="O890" i="16"/>
  <c r="O891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1155" i="16"/>
  <c r="O1156" i="16"/>
  <c r="O1157" i="16"/>
  <c r="O1158" i="16"/>
  <c r="O1159" i="16"/>
  <c r="O1160" i="16"/>
  <c r="O1161" i="16"/>
  <c r="O1162" i="16"/>
  <c r="O1163" i="16"/>
  <c r="O1164" i="16"/>
  <c r="O1165" i="16"/>
  <c r="O1166" i="16"/>
  <c r="O1167" i="16"/>
  <c r="O1168" i="16"/>
  <c r="O1169" i="16"/>
  <c r="O1170" i="16"/>
  <c r="O1171" i="16"/>
  <c r="O1172" i="16"/>
  <c r="O1173" i="16"/>
  <c r="O1174" i="16"/>
  <c r="O1175" i="16"/>
  <c r="O1176" i="16"/>
  <c r="O1177" i="16"/>
  <c r="O1178" i="16"/>
  <c r="O1179" i="16"/>
  <c r="O1180" i="16"/>
  <c r="O1181" i="16"/>
  <c r="O1182" i="16"/>
  <c r="O1183" i="16"/>
  <c r="O1184" i="16"/>
  <c r="O1185" i="16"/>
  <c r="O1186" i="16"/>
  <c r="O1187" i="16"/>
  <c r="O1188" i="16"/>
  <c r="O1189" i="16"/>
  <c r="O1190" i="16"/>
  <c r="O1191" i="16"/>
  <c r="O1192" i="16"/>
  <c r="O1193" i="16"/>
  <c r="O1194" i="16"/>
  <c r="O1195" i="16"/>
  <c r="O1196" i="16"/>
  <c r="O1197" i="16"/>
  <c r="O1198" i="16"/>
  <c r="O1199" i="16"/>
  <c r="O1200" i="16"/>
  <c r="O1201" i="16"/>
  <c r="O1202" i="16"/>
  <c r="O1203" i="16"/>
  <c r="O1204" i="16"/>
  <c r="O1205" i="16"/>
  <c r="O1206" i="16"/>
  <c r="O1207" i="16"/>
  <c r="O1208" i="16"/>
  <c r="O1209" i="16"/>
  <c r="O1210" i="16"/>
  <c r="O1211" i="16"/>
  <c r="O1212" i="16"/>
  <c r="O1213" i="16"/>
  <c r="O1214" i="16"/>
  <c r="O1215" i="16"/>
  <c r="O1216" i="16"/>
  <c r="O1217" i="16"/>
  <c r="O1218" i="16"/>
  <c r="O1219" i="16"/>
  <c r="O1220" i="16"/>
  <c r="O1221" i="16"/>
  <c r="O1222" i="16"/>
  <c r="O1223" i="16"/>
  <c r="O1224" i="16"/>
  <c r="O1225" i="16"/>
  <c r="O1226" i="16"/>
  <c r="O1227" i="16"/>
  <c r="O1228" i="16"/>
  <c r="O1229" i="16"/>
  <c r="O1230" i="16"/>
  <c r="O1231" i="16"/>
  <c r="O1232" i="16"/>
  <c r="O1233" i="16"/>
  <c r="O1234" i="16"/>
  <c r="O1235" i="16"/>
  <c r="O1236" i="16"/>
  <c r="O1237" i="16"/>
  <c r="O1238" i="16"/>
  <c r="O1239" i="16"/>
  <c r="O1240" i="16"/>
  <c r="O1241" i="16"/>
  <c r="O1242" i="16"/>
  <c r="O1243" i="16"/>
  <c r="O1244" i="16"/>
  <c r="O1245" i="16"/>
  <c r="O1246" i="16"/>
  <c r="O1247" i="16"/>
  <c r="O1248" i="16"/>
  <c r="O1249" i="16"/>
  <c r="O1250" i="16"/>
  <c r="O1251" i="16"/>
  <c r="O1252" i="16"/>
  <c r="O1253" i="16"/>
  <c r="O1254" i="16"/>
  <c r="O1255" i="16"/>
  <c r="O1256" i="16"/>
  <c r="O1257" i="16"/>
  <c r="O1258" i="16"/>
  <c r="O1259" i="16"/>
  <c r="O1260" i="16"/>
  <c r="O1261" i="16"/>
  <c r="O1262" i="16"/>
  <c r="O1263" i="16"/>
  <c r="O1264" i="16"/>
  <c r="O1265" i="16"/>
  <c r="O1266" i="16"/>
  <c r="O1267" i="16"/>
  <c r="O1268" i="16"/>
  <c r="O1269" i="16"/>
  <c r="O1270" i="16"/>
  <c r="O1271" i="16"/>
  <c r="O1272" i="16"/>
  <c r="O1273" i="16"/>
  <c r="O1274" i="16"/>
  <c r="O1275" i="16"/>
  <c r="O1276" i="16"/>
  <c r="O1277" i="16"/>
  <c r="O1278" i="16"/>
  <c r="O1279" i="16"/>
  <c r="O1280" i="16"/>
  <c r="O1281" i="16"/>
  <c r="O1282" i="16"/>
  <c r="O1283" i="16"/>
  <c r="O1284" i="16"/>
  <c r="O1285" i="16"/>
  <c r="O1286" i="16"/>
  <c r="O1287" i="16"/>
  <c r="O1288" i="16"/>
  <c r="O1289" i="16"/>
  <c r="O1290" i="16"/>
  <c r="O1291" i="16"/>
  <c r="O1292" i="16"/>
  <c r="O1293" i="16"/>
  <c r="O1294" i="16"/>
  <c r="O1295" i="16"/>
  <c r="O1296" i="16"/>
  <c r="O1297" i="16"/>
  <c r="O1298" i="16"/>
  <c r="O1299" i="16"/>
  <c r="O1300" i="16"/>
  <c r="O1301" i="16"/>
  <c r="O1302" i="16"/>
  <c r="O1303" i="16"/>
  <c r="O1304" i="16"/>
  <c r="O1305" i="16"/>
  <c r="O1306" i="16"/>
  <c r="O1307" i="16"/>
  <c r="O1308" i="16"/>
  <c r="O1309" i="16"/>
  <c r="O1310" i="16"/>
  <c r="O1311" i="16"/>
  <c r="O1312" i="16"/>
  <c r="O1313" i="16"/>
  <c r="O1314" i="16"/>
  <c r="O1315" i="16"/>
  <c r="O1316" i="16"/>
  <c r="O1317" i="16"/>
  <c r="O1318" i="16"/>
  <c r="O1319" i="16"/>
  <c r="O1320" i="16"/>
  <c r="O1321" i="16"/>
  <c r="O1322" i="16"/>
  <c r="O1323" i="16"/>
  <c r="O1324" i="16"/>
  <c r="O1325" i="16"/>
  <c r="O1326" i="16"/>
  <c r="O1327" i="16"/>
  <c r="O1328" i="16"/>
  <c r="O1329" i="16"/>
  <c r="O1330" i="16"/>
  <c r="O1331" i="16"/>
  <c r="O1332" i="16"/>
  <c r="O1333" i="16"/>
  <c r="O1334" i="16"/>
  <c r="O1335" i="16"/>
  <c r="O1336" i="16"/>
  <c r="O1337" i="16"/>
  <c r="O1338" i="16"/>
  <c r="O1339" i="16"/>
  <c r="O1340" i="16"/>
  <c r="O1341" i="16"/>
  <c r="O1342" i="16"/>
  <c r="O1343" i="16"/>
  <c r="O1344" i="16"/>
  <c r="O1345" i="16"/>
  <c r="O1346" i="16"/>
  <c r="O1347" i="16"/>
  <c r="O1348" i="16"/>
  <c r="O1349" i="16"/>
  <c r="O1350" i="16"/>
  <c r="O1351" i="16"/>
  <c r="O1352" i="16"/>
  <c r="O1353" i="16"/>
  <c r="O1354" i="16"/>
  <c r="O1355" i="16"/>
  <c r="O1356" i="16"/>
  <c r="O1357" i="16"/>
  <c r="O1358" i="16"/>
  <c r="O1359" i="16"/>
  <c r="O1360" i="16"/>
  <c r="O1361" i="16"/>
  <c r="O1362" i="16"/>
  <c r="O1363" i="16"/>
  <c r="O1364" i="16"/>
  <c r="O1365" i="16"/>
  <c r="O1366" i="16"/>
  <c r="O1367" i="16"/>
  <c r="O1368" i="16"/>
  <c r="O1369" i="16"/>
  <c r="O1370" i="16"/>
  <c r="O1371" i="16"/>
  <c r="O1372" i="16"/>
  <c r="O1373" i="16"/>
  <c r="O1374" i="16"/>
  <c r="O1375" i="16"/>
  <c r="O1376" i="16"/>
  <c r="O1377" i="16"/>
  <c r="O1378" i="16"/>
  <c r="O1379" i="16"/>
  <c r="O1380" i="16"/>
  <c r="O1381" i="16"/>
  <c r="O1382" i="16"/>
  <c r="O1383" i="16"/>
  <c r="O1384" i="16"/>
  <c r="O1385" i="16"/>
  <c r="O1386" i="16"/>
  <c r="O1387" i="16"/>
  <c r="O1388" i="16"/>
  <c r="O1389" i="16"/>
  <c r="O1390" i="16"/>
  <c r="O1391" i="16"/>
  <c r="O1392" i="16"/>
  <c r="O1393" i="16"/>
  <c r="O1394" i="16"/>
  <c r="O1395" i="16"/>
  <c r="O1396" i="16"/>
  <c r="O1397" i="16"/>
  <c r="O1398" i="16"/>
  <c r="O1399" i="16"/>
  <c r="O1400" i="16"/>
  <c r="O1401" i="16"/>
  <c r="O1402" i="16"/>
  <c r="O1403" i="16"/>
  <c r="O1404" i="16"/>
  <c r="O1405" i="16"/>
  <c r="O1406" i="16"/>
  <c r="O1407" i="16"/>
  <c r="O1408" i="16"/>
  <c r="O1409" i="16"/>
  <c r="O1410" i="16"/>
  <c r="O1411" i="16"/>
  <c r="O1412" i="16"/>
  <c r="O1413" i="16"/>
  <c r="O1414" i="16"/>
  <c r="O1415" i="16"/>
  <c r="O1416" i="16"/>
  <c r="O1417" i="16"/>
  <c r="O1418" i="16"/>
  <c r="O1419" i="16"/>
  <c r="O1420" i="16"/>
  <c r="O1421" i="16"/>
  <c r="O1422" i="16"/>
  <c r="O1423" i="16"/>
  <c r="O1424" i="16"/>
  <c r="O1425" i="16"/>
  <c r="O1426" i="16"/>
  <c r="O1427" i="16"/>
  <c r="O1428" i="16"/>
  <c r="O1429" i="16"/>
  <c r="O1430" i="16"/>
  <c r="O1431" i="16"/>
  <c r="O1432" i="16"/>
  <c r="O1433" i="16"/>
  <c r="O1434" i="16"/>
  <c r="O1435" i="16"/>
  <c r="O1436" i="16"/>
  <c r="O1437" i="16"/>
  <c r="O1438" i="16"/>
  <c r="O1439" i="16"/>
  <c r="O1440" i="16"/>
  <c r="O1441" i="16"/>
  <c r="O1442" i="16"/>
  <c r="O1443" i="16"/>
  <c r="O1444" i="16"/>
  <c r="O1445" i="16"/>
  <c r="O1446" i="16"/>
  <c r="O1447" i="16"/>
  <c r="O1448" i="16"/>
  <c r="O1449" i="16"/>
  <c r="O1450" i="16"/>
  <c r="O1451" i="16"/>
  <c r="O1452" i="16"/>
  <c r="O1453" i="16"/>
  <c r="O1454" i="16"/>
  <c r="O1455" i="16"/>
  <c r="O1456" i="16"/>
  <c r="O1457" i="16"/>
  <c r="O1458" i="16"/>
  <c r="O1459" i="16"/>
  <c r="O1460" i="16"/>
  <c r="O1461" i="16"/>
  <c r="O1462" i="16"/>
  <c r="O1463" i="16"/>
  <c r="O1464" i="16"/>
  <c r="O1465" i="16"/>
  <c r="O1466" i="16"/>
  <c r="O1467" i="16"/>
  <c r="O1468" i="16"/>
  <c r="O1469" i="16"/>
  <c r="O1470" i="16"/>
  <c r="O1471" i="16"/>
  <c r="O1472" i="16"/>
  <c r="O1473" i="16"/>
  <c r="O1474" i="16"/>
  <c r="O1475" i="16"/>
  <c r="O1476" i="16"/>
  <c r="O1477" i="16"/>
  <c r="O1478" i="16"/>
  <c r="O1479" i="16"/>
  <c r="O1480" i="16"/>
  <c r="O1481" i="16"/>
  <c r="O1482" i="16"/>
  <c r="O1483" i="16"/>
  <c r="O1484" i="16"/>
  <c r="O1485" i="16"/>
  <c r="O1486" i="16"/>
  <c r="O1487" i="16"/>
  <c r="O1488" i="16"/>
  <c r="O1489" i="16"/>
  <c r="O1490" i="16"/>
  <c r="O1491" i="16"/>
  <c r="O1492" i="16"/>
  <c r="O1493" i="16"/>
  <c r="O1494" i="16"/>
  <c r="O1495" i="16"/>
  <c r="O1496" i="16"/>
  <c r="O1497" i="16"/>
  <c r="O1498" i="16"/>
  <c r="O1499" i="16"/>
  <c r="O1500" i="16"/>
  <c r="O1501" i="16"/>
  <c r="O1502" i="16"/>
  <c r="O1503" i="16"/>
  <c r="O1504" i="16"/>
  <c r="O1505" i="16"/>
  <c r="O1506" i="16"/>
  <c r="O1507" i="16"/>
  <c r="O1508" i="16"/>
  <c r="O1509" i="16"/>
  <c r="O1510" i="16"/>
  <c r="O1511" i="16"/>
  <c r="O1512" i="16"/>
  <c r="O1513" i="16"/>
  <c r="O1514" i="16"/>
  <c r="O1515" i="16"/>
  <c r="O1516" i="16"/>
  <c r="O1517" i="16"/>
  <c r="O1518" i="16"/>
  <c r="O1519" i="16"/>
  <c r="O1520" i="16"/>
  <c r="O1521" i="16"/>
  <c r="O1522" i="16"/>
  <c r="O1523" i="16"/>
  <c r="O1524" i="16"/>
  <c r="O1525" i="16"/>
  <c r="O1526" i="16"/>
  <c r="O1527" i="16"/>
  <c r="O1528" i="16"/>
  <c r="O1529" i="16"/>
  <c r="O1530" i="16"/>
  <c r="O1531" i="16"/>
  <c r="O1532" i="16"/>
  <c r="O1533" i="16"/>
  <c r="O1534" i="16"/>
  <c r="O1535" i="16"/>
  <c r="O1536" i="16"/>
  <c r="O1537" i="16"/>
  <c r="O1538" i="16"/>
  <c r="O1539" i="16"/>
  <c r="O1540" i="16"/>
  <c r="O1541" i="16"/>
  <c r="O1542" i="16"/>
  <c r="O1543" i="16"/>
  <c r="O1544" i="16"/>
  <c r="O1545" i="16"/>
  <c r="O1546" i="16"/>
  <c r="O1547" i="16"/>
  <c r="O1548" i="16"/>
  <c r="O1549" i="16"/>
  <c r="O1550" i="16"/>
  <c r="O1551" i="16"/>
  <c r="O1552" i="16"/>
  <c r="O1553" i="16"/>
  <c r="O1554" i="16"/>
  <c r="O1555" i="16"/>
  <c r="O1556" i="16"/>
  <c r="O1557" i="16"/>
  <c r="O1558" i="16"/>
  <c r="O1559" i="16"/>
  <c r="O1560" i="16"/>
  <c r="O1561" i="16"/>
  <c r="O1562" i="16"/>
  <c r="O1563" i="16"/>
  <c r="O1564" i="16"/>
  <c r="O1565" i="16"/>
  <c r="O1566" i="16"/>
  <c r="O1567" i="16"/>
  <c r="O1568" i="16"/>
  <c r="O1569" i="16"/>
  <c r="O1570" i="16"/>
  <c r="O1571" i="16"/>
  <c r="O1572" i="16"/>
  <c r="O1573" i="16"/>
  <c r="O1574" i="16"/>
  <c r="O1575" i="16"/>
  <c r="O1576" i="16"/>
  <c r="O1577" i="16"/>
  <c r="O1578" i="16"/>
  <c r="O1579" i="16"/>
  <c r="O1580" i="16"/>
  <c r="O1581" i="16"/>
  <c r="O1582" i="16"/>
  <c r="O1583" i="16"/>
  <c r="O1584" i="16"/>
  <c r="O1585" i="16"/>
  <c r="O1586" i="16"/>
  <c r="O1587" i="16"/>
  <c r="O1588" i="16"/>
  <c r="O1589" i="16"/>
  <c r="O1590" i="16"/>
  <c r="O1591" i="16"/>
  <c r="O1592" i="16"/>
  <c r="O1593" i="16"/>
  <c r="O1594" i="16"/>
  <c r="O1595" i="16"/>
  <c r="O1596" i="16"/>
  <c r="O1597" i="16"/>
  <c r="O1598" i="16"/>
  <c r="O1599" i="16"/>
  <c r="O1600" i="16"/>
  <c r="O1601" i="16"/>
  <c r="O1602" i="16"/>
  <c r="O1603" i="16"/>
  <c r="O1604" i="16"/>
  <c r="O1605" i="16"/>
  <c r="O1606" i="16"/>
  <c r="O1607" i="16"/>
  <c r="O1608" i="16"/>
  <c r="O1609" i="16"/>
  <c r="O1610" i="16"/>
  <c r="O1611" i="16"/>
  <c r="O1612" i="16"/>
  <c r="O1613" i="16"/>
  <c r="O1614" i="16"/>
  <c r="O1615" i="16"/>
  <c r="O1616" i="16"/>
  <c r="O1617" i="16"/>
  <c r="O1618" i="16"/>
  <c r="O1619" i="16"/>
  <c r="O1620" i="16"/>
  <c r="O1621" i="16"/>
  <c r="O1622" i="16"/>
  <c r="O1623" i="16"/>
  <c r="O1624" i="16"/>
  <c r="O1625" i="16"/>
  <c r="O1626" i="16"/>
  <c r="O1627" i="16"/>
  <c r="O1628" i="16"/>
  <c r="O1629" i="16"/>
  <c r="O1630" i="16"/>
  <c r="O1631" i="16"/>
  <c r="O1632" i="16"/>
  <c r="O1633" i="16"/>
  <c r="O1634" i="16"/>
  <c r="O1635" i="16"/>
  <c r="O1636" i="16"/>
  <c r="O1637" i="16"/>
  <c r="O1638" i="16"/>
  <c r="O1639" i="16"/>
  <c r="O1640" i="16"/>
  <c r="O1641" i="16"/>
  <c r="O1642" i="16"/>
  <c r="O1643" i="16"/>
  <c r="O1644" i="16"/>
  <c r="O1645" i="16"/>
  <c r="O1646" i="16"/>
  <c r="O1647" i="16"/>
  <c r="O1648" i="16"/>
  <c r="O1649" i="16"/>
  <c r="O1650" i="16"/>
  <c r="O1651" i="16"/>
  <c r="O1652" i="16"/>
  <c r="O1653" i="16"/>
  <c r="O1654" i="16"/>
  <c r="O1655" i="16"/>
  <c r="O1656" i="16"/>
  <c r="O1657" i="16"/>
  <c r="O1658" i="16"/>
  <c r="O1659" i="16"/>
  <c r="O1660" i="16"/>
  <c r="O1661" i="16"/>
  <c r="O1662" i="16"/>
  <c r="O1663" i="16"/>
  <c r="O1664" i="16"/>
  <c r="O1665" i="16"/>
  <c r="O1666" i="16"/>
  <c r="O1667" i="16"/>
  <c r="O1668" i="16"/>
  <c r="O1669" i="16"/>
  <c r="O1670" i="16"/>
  <c r="O1671" i="16"/>
  <c r="O1672" i="16"/>
  <c r="O1673" i="16"/>
  <c r="O1674" i="16"/>
  <c r="O1675" i="16"/>
  <c r="O1676" i="16"/>
  <c r="O1677" i="16"/>
  <c r="O1678" i="16"/>
  <c r="O1679" i="16"/>
  <c r="O1680" i="16"/>
  <c r="O1681" i="16"/>
  <c r="O1682" i="16"/>
  <c r="O1683" i="16"/>
  <c r="O1684" i="16"/>
  <c r="O1685" i="16"/>
  <c r="O1686" i="16"/>
  <c r="O1687" i="16"/>
  <c r="O1688" i="16"/>
  <c r="O1689" i="16"/>
  <c r="O1690" i="16"/>
  <c r="O1691" i="16"/>
  <c r="O1692" i="16"/>
  <c r="O1693" i="16"/>
  <c r="O1694" i="16"/>
  <c r="O1695" i="16"/>
  <c r="O1696" i="16"/>
  <c r="O1697" i="16"/>
  <c r="O1698" i="16"/>
  <c r="O1699" i="16"/>
  <c r="O1700" i="16"/>
  <c r="O1701" i="16"/>
  <c r="O1702" i="16"/>
  <c r="O1703" i="16"/>
  <c r="O1704" i="16"/>
  <c r="O1705" i="16"/>
  <c r="O1706" i="16"/>
  <c r="O1707" i="16"/>
  <c r="O1708" i="16"/>
  <c r="O1709" i="16"/>
  <c r="O1710" i="16"/>
  <c r="O1711" i="16"/>
  <c r="O1712" i="16"/>
  <c r="O1713" i="16"/>
  <c r="O1714" i="16"/>
  <c r="O1715" i="16"/>
  <c r="O1716" i="16"/>
  <c r="O1717" i="16"/>
  <c r="O1718" i="16"/>
  <c r="O1719" i="16"/>
  <c r="O1720" i="16"/>
  <c r="O1721" i="16"/>
  <c r="O1722" i="16"/>
  <c r="O1723" i="16"/>
  <c r="O1724" i="16"/>
  <c r="O1725" i="16"/>
  <c r="O1726" i="16"/>
  <c r="O1727" i="16"/>
  <c r="O1728" i="16"/>
  <c r="O1729" i="16"/>
  <c r="O1730" i="16"/>
  <c r="O1731" i="16"/>
  <c r="O1732" i="16"/>
  <c r="O1733" i="16"/>
  <c r="O1734" i="16"/>
  <c r="O1735" i="16"/>
  <c r="O1736" i="16"/>
  <c r="O1737" i="16"/>
  <c r="O1738" i="16"/>
  <c r="O1739" i="16"/>
  <c r="O1740" i="16"/>
  <c r="O1741" i="16"/>
  <c r="O1742" i="16"/>
  <c r="O1743" i="16"/>
  <c r="O1744" i="16"/>
  <c r="O1745" i="16"/>
  <c r="O1746" i="16"/>
  <c r="O1747" i="16"/>
  <c r="O1748" i="16"/>
  <c r="O1749" i="16"/>
  <c r="O1750" i="16"/>
  <c r="O1751" i="16"/>
  <c r="O1752" i="16"/>
  <c r="O1753" i="16"/>
  <c r="O1754" i="16"/>
  <c r="O1755" i="16"/>
  <c r="O1756" i="16"/>
  <c r="O1757" i="16"/>
  <c r="O1758" i="16"/>
  <c r="O1759" i="16"/>
  <c r="O1760" i="16"/>
  <c r="O1761" i="16"/>
  <c r="O1762" i="16"/>
  <c r="O1763" i="16"/>
  <c r="O1764" i="16"/>
  <c r="O1765" i="16"/>
  <c r="O1766" i="16"/>
  <c r="O1767" i="16"/>
  <c r="O1768" i="16"/>
  <c r="O1769" i="16"/>
  <c r="O1770" i="16"/>
  <c r="O1771" i="16"/>
  <c r="O1772" i="16"/>
  <c r="O1773" i="16"/>
  <c r="O1774" i="16"/>
  <c r="O1775" i="16"/>
  <c r="O1776" i="16"/>
  <c r="O1777" i="16"/>
  <c r="O1778" i="16"/>
  <c r="O1779" i="16"/>
  <c r="O1780" i="16"/>
  <c r="O1781" i="16"/>
  <c r="O1782" i="16"/>
  <c r="O1783" i="16"/>
  <c r="O1784" i="16"/>
  <c r="O1785" i="16"/>
  <c r="O1786" i="16"/>
  <c r="O1787" i="16"/>
  <c r="O1788" i="16"/>
  <c r="O1789" i="16"/>
  <c r="O1790" i="16"/>
  <c r="O1791" i="16"/>
  <c r="O1792" i="16"/>
  <c r="O1793" i="16"/>
  <c r="O1794" i="16"/>
  <c r="O1795" i="16"/>
  <c r="O1796" i="16"/>
  <c r="O1797" i="16"/>
  <c r="O1798" i="16"/>
  <c r="O1799" i="16"/>
  <c r="O1800" i="16"/>
  <c r="O1801" i="16"/>
  <c r="O1802" i="16"/>
  <c r="O1803" i="16"/>
  <c r="O1804" i="16"/>
  <c r="O1805" i="16"/>
  <c r="O1806" i="16"/>
  <c r="O1807" i="16"/>
  <c r="O1808" i="16"/>
  <c r="O1809" i="16"/>
  <c r="O1810" i="16"/>
  <c r="O1811" i="16"/>
  <c r="O1812" i="16"/>
  <c r="O1813" i="16"/>
  <c r="O1814" i="16"/>
  <c r="O1815" i="16"/>
  <c r="O1816" i="16"/>
  <c r="O1817" i="16"/>
  <c r="O1818" i="16"/>
  <c r="O1819" i="16"/>
  <c r="O1820" i="16"/>
  <c r="O1821" i="16"/>
  <c r="O1822" i="16"/>
  <c r="O1823" i="16"/>
  <c r="O1824" i="16"/>
  <c r="O1825" i="16"/>
  <c r="O1826" i="16"/>
  <c r="O1827" i="16"/>
  <c r="O1828" i="16"/>
  <c r="O1829" i="16"/>
  <c r="O1830" i="16"/>
  <c r="O1831" i="16"/>
  <c r="O1832" i="16"/>
  <c r="O1833" i="16"/>
  <c r="O1834" i="16"/>
  <c r="O1835" i="16"/>
  <c r="O1836" i="16"/>
  <c r="O1837" i="16"/>
  <c r="O1838" i="16"/>
  <c r="O1839" i="16"/>
  <c r="O1840" i="16"/>
  <c r="O1841" i="16"/>
  <c r="O1842" i="16"/>
  <c r="O1843" i="16"/>
  <c r="O1844" i="16"/>
  <c r="O1845" i="16"/>
  <c r="O1846" i="16"/>
  <c r="O1847" i="16"/>
  <c r="O1848" i="16"/>
  <c r="O1849" i="16"/>
  <c r="O1850" i="16"/>
  <c r="O1851" i="16"/>
  <c r="O1852" i="16"/>
  <c r="O1853" i="16"/>
  <c r="O1854" i="16"/>
  <c r="O1855" i="16"/>
  <c r="O1856" i="16"/>
  <c r="O1857" i="16"/>
  <c r="O1858" i="16"/>
  <c r="O1859" i="16"/>
  <c r="O1860" i="16"/>
  <c r="O1861" i="16"/>
  <c r="O1862" i="16"/>
  <c r="O1863" i="16"/>
  <c r="O1864" i="16"/>
  <c r="O1865" i="16"/>
  <c r="O1866" i="16"/>
  <c r="O1867" i="16"/>
  <c r="O1868" i="16"/>
  <c r="O1869" i="16"/>
  <c r="O1870" i="16"/>
  <c r="O1871" i="16"/>
  <c r="O1872" i="16"/>
  <c r="O1873" i="16"/>
  <c r="O1874" i="16"/>
  <c r="O1875" i="16"/>
  <c r="O1876" i="16"/>
  <c r="O1877" i="16"/>
  <c r="O1878" i="16"/>
  <c r="O1879" i="16"/>
  <c r="O1880" i="16"/>
  <c r="O1881" i="16"/>
  <c r="O1882" i="16"/>
  <c r="O1883" i="16"/>
  <c r="O1884" i="16"/>
  <c r="O1885" i="16"/>
  <c r="O1886" i="16"/>
  <c r="O1887" i="16"/>
  <c r="O1888" i="16"/>
  <c r="O1889" i="16"/>
  <c r="O1890" i="16"/>
  <c r="O1891" i="16"/>
  <c r="O1892" i="16"/>
  <c r="O1893" i="16"/>
  <c r="O1894" i="16"/>
  <c r="O1895" i="16"/>
  <c r="O1896" i="16"/>
  <c r="O1897" i="16"/>
  <c r="O1898" i="16"/>
  <c r="O1899" i="16"/>
  <c r="O1900" i="16"/>
  <c r="O1901" i="16"/>
  <c r="O1902" i="16"/>
  <c r="O1903" i="16"/>
  <c r="O1904" i="16"/>
  <c r="O1905" i="16"/>
  <c r="O1906" i="16"/>
  <c r="O1907" i="16"/>
  <c r="O1908" i="16"/>
  <c r="O1909" i="16"/>
  <c r="O1910" i="16"/>
  <c r="O1911" i="16"/>
  <c r="O1912" i="16"/>
  <c r="O1913" i="16"/>
  <c r="O1914" i="16"/>
  <c r="O1915" i="16"/>
  <c r="O1916" i="16"/>
  <c r="O1917" i="16"/>
  <c r="O1918" i="16"/>
  <c r="O1919" i="16"/>
  <c r="O1920" i="16"/>
  <c r="O1921" i="16"/>
  <c r="O1922" i="16"/>
  <c r="O1923" i="16"/>
  <c r="O1924" i="16"/>
  <c r="O1925" i="16"/>
  <c r="O1926" i="16"/>
  <c r="O1927" i="16"/>
  <c r="O1928" i="16"/>
  <c r="O1929" i="16"/>
  <c r="O1930" i="16"/>
  <c r="O1931" i="16"/>
  <c r="O1932" i="16"/>
  <c r="O1933" i="16"/>
  <c r="O1934" i="16"/>
  <c r="O1935" i="16"/>
  <c r="O1936" i="16"/>
  <c r="O1937" i="16"/>
  <c r="O1938" i="16"/>
  <c r="O1939" i="16"/>
  <c r="O1940" i="16"/>
  <c r="O1941" i="16"/>
  <c r="O1942" i="16"/>
  <c r="O1943" i="16"/>
  <c r="O1944" i="16"/>
  <c r="O1945" i="16"/>
  <c r="O1946" i="16"/>
  <c r="O1947" i="16"/>
  <c r="O1948" i="16"/>
  <c r="O1949" i="16"/>
  <c r="O1950" i="16"/>
  <c r="O1951" i="16"/>
  <c r="O1952" i="16"/>
  <c r="O1953" i="16"/>
  <c r="O1954" i="16"/>
  <c r="O1955" i="16"/>
  <c r="O1956" i="16"/>
  <c r="O1957" i="16"/>
  <c r="O1958" i="16"/>
  <c r="O1959" i="16"/>
  <c r="O1960" i="16"/>
  <c r="O1961" i="16"/>
  <c r="O1962" i="16"/>
  <c r="O1963" i="16"/>
  <c r="O1964" i="16"/>
  <c r="O1965" i="16"/>
  <c r="O1966" i="16"/>
  <c r="O1967" i="16"/>
  <c r="O1968" i="16"/>
  <c r="O1969" i="16"/>
  <c r="O1970" i="16"/>
  <c r="O1971" i="16"/>
  <c r="O1972" i="16"/>
  <c r="O1973" i="16"/>
  <c r="O1974" i="16"/>
  <c r="O1975" i="16"/>
  <c r="O1976" i="16"/>
  <c r="O1977" i="16"/>
  <c r="O1978" i="16"/>
  <c r="O1979" i="16"/>
  <c r="O1980" i="16"/>
  <c r="O1981" i="16"/>
  <c r="O1982" i="16"/>
  <c r="O1983" i="16"/>
  <c r="O1984" i="16"/>
  <c r="O1985" i="16"/>
  <c r="O1986" i="16"/>
  <c r="O1987" i="16"/>
  <c r="O1988" i="16"/>
  <c r="O1989" i="16"/>
  <c r="O1990" i="16"/>
  <c r="O1991" i="16"/>
  <c r="O1992" i="16"/>
  <c r="O1993" i="16"/>
  <c r="O1994" i="16"/>
  <c r="O1995" i="16"/>
  <c r="O1996" i="16"/>
  <c r="O1997" i="16"/>
  <c r="O1998" i="16"/>
  <c r="O1999" i="16"/>
  <c r="O2000" i="16"/>
  <c r="O2001" i="16"/>
  <c r="O2002" i="16"/>
  <c r="O2003" i="16"/>
  <c r="O2004" i="16"/>
  <c r="O2005" i="16"/>
  <c r="O2006" i="16"/>
  <c r="O2007" i="16"/>
  <c r="O2008" i="16"/>
  <c r="O2009" i="16"/>
  <c r="O2010" i="16"/>
  <c r="O2011" i="16"/>
  <c r="O2012" i="16"/>
  <c r="O2013" i="16"/>
  <c r="O2014" i="16"/>
  <c r="O2015" i="16"/>
  <c r="O2016" i="16"/>
  <c r="O2017" i="16"/>
  <c r="O2018" i="16"/>
  <c r="O2019" i="16"/>
  <c r="O2020" i="16"/>
  <c r="O2021" i="16"/>
  <c r="O2022" i="16"/>
  <c r="O2023" i="16"/>
  <c r="O2024" i="16"/>
  <c r="O2025" i="16"/>
  <c r="O2026" i="16"/>
  <c r="O2027" i="16"/>
  <c r="O2028" i="16"/>
  <c r="O2029" i="16"/>
  <c r="O2030" i="16"/>
  <c r="O2031" i="16"/>
  <c r="O2032" i="16"/>
  <c r="O2033" i="16"/>
  <c r="O2034" i="16"/>
  <c r="O2035" i="16"/>
  <c r="O2036" i="16"/>
  <c r="O2037" i="16"/>
  <c r="O2038" i="16"/>
  <c r="O2039" i="16"/>
  <c r="O2040" i="16"/>
  <c r="O2041" i="16"/>
  <c r="O2042" i="16"/>
  <c r="O2043" i="16"/>
  <c r="O2044" i="16"/>
  <c r="O2045" i="16"/>
  <c r="O2046" i="16"/>
  <c r="O2047" i="16"/>
  <c r="O2048" i="16"/>
  <c r="O2049" i="16"/>
  <c r="O2050" i="16"/>
  <c r="O2051" i="16"/>
  <c r="O2052" i="16"/>
  <c r="O2053" i="16"/>
  <c r="O2054" i="16"/>
  <c r="O2055" i="16"/>
  <c r="O2056" i="16"/>
  <c r="O2057" i="16"/>
  <c r="O2058" i="16"/>
  <c r="O2059" i="16"/>
  <c r="O2060" i="16"/>
  <c r="O2061" i="16"/>
  <c r="O2062" i="16"/>
  <c r="O2063" i="16"/>
  <c r="O2064" i="16"/>
  <c r="O2065" i="16"/>
  <c r="O2066" i="16"/>
  <c r="O2067" i="16"/>
  <c r="O2068" i="16"/>
  <c r="O2069" i="16"/>
  <c r="O2070" i="16"/>
  <c r="O2071" i="16"/>
  <c r="O2072" i="16"/>
  <c r="O2073" i="16"/>
  <c r="O2074" i="16"/>
  <c r="O2075" i="16"/>
  <c r="O2076" i="16"/>
  <c r="O2077" i="16"/>
  <c r="O2078" i="16"/>
  <c r="O2079" i="16"/>
  <c r="O2080" i="16"/>
  <c r="O2081" i="16"/>
  <c r="O2082" i="16"/>
  <c r="O2083" i="16"/>
  <c r="O2084" i="16"/>
  <c r="O2085" i="16"/>
  <c r="O2086" i="16"/>
  <c r="O2087" i="16"/>
  <c r="O2088" i="16"/>
  <c r="O2089" i="16"/>
  <c r="O2090" i="16"/>
  <c r="O2091" i="16"/>
  <c r="O2092" i="16"/>
  <c r="O2093" i="16"/>
  <c r="O2094" i="16"/>
  <c r="O2095" i="16"/>
  <c r="O2096" i="16"/>
  <c r="O2097" i="16"/>
  <c r="O2098" i="16"/>
  <c r="O2099" i="16"/>
  <c r="O2100" i="16"/>
  <c r="O2101" i="16"/>
  <c r="O2102" i="16"/>
  <c r="O2103" i="16"/>
  <c r="O2104" i="16"/>
  <c r="O2105" i="16"/>
  <c r="O2106" i="16"/>
  <c r="O2107" i="16"/>
  <c r="O2108" i="16"/>
  <c r="O2109" i="16"/>
  <c r="O2110" i="16"/>
  <c r="O2111" i="16"/>
  <c r="O2112" i="16"/>
  <c r="O2113" i="16"/>
  <c r="O2114" i="16"/>
  <c r="O2115" i="16"/>
  <c r="O2116" i="16"/>
  <c r="O2117" i="16"/>
  <c r="O2118" i="16"/>
  <c r="O2119" i="16"/>
  <c r="O2120" i="16"/>
  <c r="O2121" i="16"/>
  <c r="O2122" i="16"/>
  <c r="O2123" i="16"/>
  <c r="O2124" i="16"/>
  <c r="O2125" i="16"/>
  <c r="O2126" i="16"/>
  <c r="O2127" i="16"/>
  <c r="O2128" i="16"/>
  <c r="O2129" i="16"/>
  <c r="O2130" i="16"/>
  <c r="O2131" i="16"/>
  <c r="O2132" i="16"/>
  <c r="O2133" i="16"/>
  <c r="O2134" i="16"/>
  <c r="O2135" i="16"/>
  <c r="O2136" i="16"/>
  <c r="O2137" i="16"/>
  <c r="O2138" i="16"/>
  <c r="O2139" i="16"/>
  <c r="O2140" i="16"/>
  <c r="O2141" i="16"/>
  <c r="O2142" i="16"/>
  <c r="O2143" i="16"/>
  <c r="O2144" i="16"/>
  <c r="O2145" i="16"/>
  <c r="O2146" i="16"/>
  <c r="O2147" i="16"/>
  <c r="O2148" i="16"/>
  <c r="O2149" i="16"/>
  <c r="O2150" i="16"/>
  <c r="O2151" i="16"/>
  <c r="O2152" i="16"/>
  <c r="O2153" i="16"/>
  <c r="O2154" i="16"/>
  <c r="O2155" i="16"/>
  <c r="O2156" i="16"/>
  <c r="O2157" i="16"/>
  <c r="O2158" i="16"/>
  <c r="O2159" i="16"/>
  <c r="O2160" i="16"/>
  <c r="O2161" i="16"/>
  <c r="O2162" i="16"/>
  <c r="O2163" i="16"/>
  <c r="O2164" i="16"/>
  <c r="O2165" i="16"/>
  <c r="O2166" i="16"/>
  <c r="O2167" i="16"/>
  <c r="O2168" i="16"/>
  <c r="O2169" i="16"/>
  <c r="O2170" i="16"/>
  <c r="O2171" i="16"/>
  <c r="O2172" i="16"/>
  <c r="O2173" i="16"/>
  <c r="O2174" i="16"/>
  <c r="O2175" i="16"/>
  <c r="O2176" i="16"/>
  <c r="O2177" i="16"/>
  <c r="O2178" i="16"/>
  <c r="O2179" i="16"/>
  <c r="O2180" i="16"/>
  <c r="O2181" i="16"/>
  <c r="O2182" i="16"/>
  <c r="O2183" i="16"/>
  <c r="O2184" i="16"/>
  <c r="O2185" i="16"/>
  <c r="O2186" i="16"/>
  <c r="O2187" i="16"/>
  <c r="O2188" i="16"/>
  <c r="O2189" i="16"/>
  <c r="O2190" i="16"/>
  <c r="O2191" i="16"/>
  <c r="O2192" i="16"/>
  <c r="O2193" i="16"/>
  <c r="O2194" i="16"/>
  <c r="O2195" i="16"/>
  <c r="O2196" i="16"/>
  <c r="O2197" i="16"/>
  <c r="O2198" i="16"/>
  <c r="O2199" i="16"/>
  <c r="O2200" i="16"/>
  <c r="O2201" i="16"/>
  <c r="O2202" i="16"/>
  <c r="O2203" i="16"/>
  <c r="O2204" i="16"/>
  <c r="O2205" i="16"/>
  <c r="O2206" i="16"/>
  <c r="O2207" i="16"/>
  <c r="O2208" i="16"/>
  <c r="O2209" i="16"/>
  <c r="O2210" i="16"/>
  <c r="O2211" i="16"/>
  <c r="O2212" i="16"/>
  <c r="O2213" i="16"/>
  <c r="O2214" i="16"/>
  <c r="O2215" i="16"/>
  <c r="O2216" i="16"/>
  <c r="O2217" i="16"/>
  <c r="O2218" i="16"/>
  <c r="O2219" i="16"/>
  <c r="O2220" i="16"/>
  <c r="O2221" i="16"/>
  <c r="O2222" i="16"/>
  <c r="O2223" i="16"/>
  <c r="O2224" i="16"/>
  <c r="O2225" i="16"/>
  <c r="O2226" i="16"/>
  <c r="O2227" i="16"/>
  <c r="O466" i="16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N3" i="10"/>
  <c r="O3" i="10" s="1" a="1"/>
  <c r="O3" i="10" s="1"/>
  <c r="N4" i="10"/>
  <c r="O4" i="10" s="1" a="1"/>
  <c r="O4" i="10" s="1"/>
  <c r="N5" i="10"/>
  <c r="O5" i="10" s="1" a="1"/>
  <c r="O5" i="10" s="1"/>
  <c r="N6" i="10"/>
  <c r="O6" i="10" s="1" a="1"/>
  <c r="O6" i="10" s="1"/>
  <c r="N7" i="10"/>
  <c r="O7" i="10" s="1" a="1"/>
  <c r="O7" i="10" s="1"/>
  <c r="N8" i="10"/>
  <c r="O8" i="10" s="1" a="1"/>
  <c r="O8" i="10" s="1"/>
  <c r="N9" i="10"/>
  <c r="O9" i="10" s="1" a="1"/>
  <c r="O9" i="10" s="1"/>
  <c r="N10" i="10"/>
  <c r="O10" i="10" s="1" a="1"/>
  <c r="O10" i="10" s="1"/>
  <c r="N11" i="10"/>
  <c r="O11" i="10" s="1" a="1"/>
  <c r="O11" i="10" s="1"/>
  <c r="N12" i="10"/>
  <c r="O12" i="10" s="1" a="1"/>
  <c r="O12" i="10" s="1"/>
  <c r="N13" i="10"/>
  <c r="O13" i="10" s="1" a="1"/>
  <c r="O13" i="10" s="1"/>
  <c r="N14" i="10"/>
  <c r="O14" i="10" s="1" a="1"/>
  <c r="O14" i="10" s="1"/>
  <c r="N15" i="10"/>
  <c r="O15" i="10" s="1" a="1"/>
  <c r="O15" i="10" s="1"/>
  <c r="N16" i="10"/>
  <c r="O16" i="10" s="1" a="1"/>
  <c r="O16" i="10" s="1"/>
  <c r="N17" i="10"/>
  <c r="O17" i="10" s="1" a="1"/>
  <c r="O17" i="10" s="1"/>
  <c r="N18" i="10"/>
  <c r="O18" i="10" s="1" a="1"/>
  <c r="O18" i="10" s="1"/>
  <c r="N19" i="10"/>
  <c r="O19" i="10" s="1" a="1"/>
  <c r="O19" i="10" s="1"/>
  <c r="N20" i="10"/>
  <c r="O20" i="10" s="1" a="1"/>
  <c r="O20" i="10" s="1"/>
  <c r="N21" i="10"/>
  <c r="O21" i="10" s="1" a="1"/>
  <c r="O21" i="10" s="1"/>
  <c r="N22" i="10"/>
  <c r="O22" i="10" s="1" a="1"/>
  <c r="O22" i="10" s="1"/>
  <c r="N23" i="10"/>
  <c r="O23" i="10" s="1" a="1"/>
  <c r="O23" i="10" s="1"/>
  <c r="N24" i="10"/>
  <c r="O24" i="10" s="1" a="1"/>
  <c r="O24" i="10" s="1"/>
  <c r="N25" i="10"/>
  <c r="O25" i="10" s="1" a="1"/>
  <c r="O25" i="10" s="1"/>
  <c r="N26" i="10"/>
  <c r="O26" i="10" s="1" a="1"/>
  <c r="O26" i="10" s="1"/>
  <c r="N27" i="10"/>
  <c r="O27" i="10" s="1" a="1"/>
  <c r="O27" i="10" s="1"/>
  <c r="N28" i="10"/>
  <c r="O28" i="10" s="1" a="1"/>
  <c r="O28" i="10" s="1"/>
  <c r="N29" i="10"/>
  <c r="O29" i="10" s="1" a="1"/>
  <c r="O29" i="10" s="1"/>
  <c r="N30" i="10"/>
  <c r="O30" i="10" s="1" a="1"/>
  <c r="O30" i="10" s="1"/>
  <c r="N31" i="10"/>
  <c r="O31" i="10" s="1" a="1"/>
  <c r="O31" i="10" s="1"/>
  <c r="N32" i="10"/>
  <c r="O32" i="10" s="1" a="1"/>
  <c r="O32" i="10" s="1"/>
  <c r="N33" i="10"/>
  <c r="O33" i="10" s="1" a="1"/>
  <c r="O33" i="10" s="1"/>
  <c r="N34" i="10"/>
  <c r="O34" i="10" s="1" a="1"/>
  <c r="O34" i="10" s="1"/>
  <c r="N35" i="10"/>
  <c r="O35" i="10" s="1" a="1"/>
  <c r="O35" i="10" s="1"/>
  <c r="N36" i="10"/>
  <c r="O36" i="10" s="1" a="1"/>
  <c r="O36" i="10" s="1"/>
  <c r="N37" i="10"/>
  <c r="O37" i="10" s="1" a="1"/>
  <c r="O37" i="10" s="1"/>
  <c r="N38" i="10"/>
  <c r="O38" i="10" s="1" a="1"/>
  <c r="O38" i="10" s="1"/>
  <c r="N39" i="10"/>
  <c r="O39" i="10" s="1" a="1"/>
  <c r="O39" i="10" s="1"/>
  <c r="N40" i="10"/>
  <c r="O40" i="10" s="1" a="1"/>
  <c r="O40" i="10" s="1"/>
  <c r="N41" i="10"/>
  <c r="O41" i="10" s="1" a="1"/>
  <c r="O41" i="10" s="1"/>
  <c r="N42" i="10"/>
  <c r="O42" i="10" s="1" a="1"/>
  <c r="O42" i="10" s="1"/>
  <c r="N43" i="10"/>
  <c r="O43" i="10" s="1" a="1"/>
  <c r="O43" i="10" s="1"/>
  <c r="N44" i="10"/>
  <c r="O44" i="10" s="1" a="1"/>
  <c r="O44" i="10" s="1"/>
  <c r="N45" i="10"/>
  <c r="O45" i="10" s="1" a="1"/>
  <c r="O45" i="10" s="1"/>
  <c r="N46" i="10"/>
  <c r="O46" i="10" s="1" a="1"/>
  <c r="O46" i="10" s="1"/>
  <c r="N47" i="10"/>
  <c r="O47" i="10" s="1" a="1"/>
  <c r="O47" i="10" s="1"/>
  <c r="N48" i="10"/>
  <c r="O48" i="10" s="1" a="1"/>
  <c r="O48" i="10" s="1"/>
  <c r="N49" i="10"/>
  <c r="O49" i="10" s="1" a="1"/>
  <c r="O49" i="10" s="1"/>
  <c r="N50" i="10"/>
  <c r="O50" i="10" s="1" a="1"/>
  <c r="O50" i="10" s="1"/>
  <c r="N51" i="10"/>
  <c r="O51" i="10" s="1" a="1"/>
  <c r="O51" i="10" s="1"/>
  <c r="N52" i="10"/>
  <c r="O52" i="10" s="1" a="1"/>
  <c r="O52" i="10" s="1"/>
  <c r="N53" i="10"/>
  <c r="O53" i="10" s="1" a="1"/>
  <c r="O53" i="10" s="1"/>
  <c r="N54" i="10"/>
  <c r="O54" i="10" s="1" a="1"/>
  <c r="O54" i="10" s="1"/>
  <c r="N55" i="10"/>
  <c r="O55" i="10" s="1" a="1"/>
  <c r="O55" i="10" s="1"/>
  <c r="N56" i="10"/>
  <c r="O56" i="10" s="1" a="1"/>
  <c r="O56" i="10" s="1"/>
  <c r="N57" i="10"/>
  <c r="O57" i="10" s="1" a="1"/>
  <c r="O57" i="10" s="1"/>
  <c r="N58" i="10"/>
  <c r="O58" i="10" s="1" a="1"/>
  <c r="O58" i="10" s="1"/>
  <c r="N59" i="10"/>
  <c r="O59" i="10" s="1" a="1"/>
  <c r="O59" i="10" s="1"/>
  <c r="N60" i="10"/>
  <c r="O60" i="10" s="1" a="1"/>
  <c r="O60" i="10" s="1"/>
  <c r="N61" i="10"/>
  <c r="O61" i="10" s="1" a="1"/>
  <c r="O61" i="10" s="1"/>
  <c r="N62" i="10"/>
  <c r="O62" i="10" s="1" a="1"/>
  <c r="O62" i="10" s="1"/>
  <c r="N63" i="10"/>
  <c r="O63" i="10" s="1" a="1"/>
  <c r="O63" i="10" s="1"/>
  <c r="N64" i="10"/>
  <c r="O64" i="10" s="1" a="1"/>
  <c r="O64" i="10" s="1"/>
  <c r="N65" i="10"/>
  <c r="O65" i="10" s="1" a="1"/>
  <c r="O65" i="10" s="1"/>
  <c r="N66" i="10"/>
  <c r="O66" i="10" s="1" a="1"/>
  <c r="O66" i="10" s="1"/>
  <c r="N67" i="10"/>
  <c r="O67" i="10" s="1" a="1"/>
  <c r="O67" i="10" s="1"/>
  <c r="N68" i="10"/>
  <c r="O68" i="10" s="1" a="1"/>
  <c r="O68" i="10" s="1"/>
  <c r="N69" i="10"/>
  <c r="O69" i="10" s="1" a="1"/>
  <c r="O69" i="10" s="1"/>
  <c r="N70" i="10"/>
  <c r="O70" i="10" s="1" a="1"/>
  <c r="O70" i="10" s="1"/>
  <c r="N71" i="10"/>
  <c r="O71" i="10" s="1" a="1"/>
  <c r="O71" i="10" s="1"/>
  <c r="N72" i="10"/>
  <c r="O72" i="10" s="1" a="1"/>
  <c r="O72" i="10" s="1"/>
  <c r="N73" i="10"/>
  <c r="O73" i="10" s="1" a="1"/>
  <c r="O73" i="10" s="1"/>
  <c r="N74" i="10"/>
  <c r="O74" i="10" s="1" a="1"/>
  <c r="O74" i="10" s="1"/>
  <c r="N75" i="10"/>
  <c r="O75" i="10" s="1" a="1"/>
  <c r="O75" i="10" s="1"/>
  <c r="N76" i="10"/>
  <c r="O76" i="10" s="1" a="1"/>
  <c r="O76" i="10" s="1"/>
  <c r="N77" i="10"/>
  <c r="O77" i="10" s="1" a="1"/>
  <c r="O77" i="10" s="1"/>
  <c r="N78" i="10"/>
  <c r="O78" i="10" s="1" a="1"/>
  <c r="O78" i="10" s="1"/>
  <c r="N79" i="10"/>
  <c r="O79" i="10" s="1" a="1"/>
  <c r="O79" i="10" s="1"/>
  <c r="N80" i="10"/>
  <c r="O80" i="10" s="1" a="1"/>
  <c r="O80" i="10" s="1"/>
  <c r="N81" i="10"/>
  <c r="O81" i="10" s="1" a="1"/>
  <c r="O81" i="10" s="1"/>
  <c r="N82" i="10"/>
  <c r="O82" i="10" s="1" a="1"/>
  <c r="O82" i="10" s="1"/>
  <c r="N83" i="10"/>
  <c r="O83" i="10" s="1" a="1"/>
  <c r="O83" i="10" s="1"/>
  <c r="N84" i="10"/>
  <c r="O84" i="10" s="1" a="1"/>
  <c r="O84" i="10" s="1"/>
  <c r="N85" i="10"/>
  <c r="O85" i="10" s="1" a="1"/>
  <c r="O85" i="10" s="1"/>
  <c r="N86" i="10"/>
  <c r="O86" i="10" s="1" a="1"/>
  <c r="O86" i="10" s="1"/>
  <c r="N87" i="10"/>
  <c r="O87" i="10" s="1" a="1"/>
  <c r="O87" i="10" s="1"/>
  <c r="N88" i="10"/>
  <c r="O88" i="10" s="1" a="1"/>
  <c r="O88" i="10" s="1"/>
  <c r="N89" i="10"/>
  <c r="O89" i="10" s="1" a="1"/>
  <c r="O89" i="10" s="1"/>
  <c r="N90" i="10"/>
  <c r="O90" i="10" s="1" a="1"/>
  <c r="O90" i="10" s="1"/>
  <c r="N91" i="10"/>
  <c r="O91" i="10" s="1" a="1"/>
  <c r="O91" i="10" s="1"/>
  <c r="N92" i="10"/>
  <c r="O92" i="10" s="1" a="1"/>
  <c r="O92" i="10" s="1"/>
  <c r="N93" i="10"/>
  <c r="O93" i="10" s="1" a="1"/>
  <c r="O93" i="10" s="1"/>
  <c r="N94" i="10"/>
  <c r="O94" i="10" s="1" a="1"/>
  <c r="O94" i="10" s="1"/>
  <c r="N95" i="10"/>
  <c r="O95" i="10" s="1" a="1"/>
  <c r="O95" i="10" s="1"/>
  <c r="N96" i="10"/>
  <c r="O96" i="10" s="1" a="1"/>
  <c r="O96" i="10" s="1"/>
  <c r="N97" i="10"/>
  <c r="O97" i="10" s="1" a="1"/>
  <c r="O97" i="10" s="1"/>
  <c r="N98" i="10"/>
  <c r="O98" i="10" s="1" a="1"/>
  <c r="O98" i="10" s="1"/>
  <c r="N99" i="10"/>
  <c r="O99" i="10" s="1" a="1"/>
  <c r="O99" i="10" s="1"/>
  <c r="N100" i="10"/>
  <c r="O100" i="10" s="1" a="1"/>
  <c r="O100" i="10" s="1"/>
  <c r="N101" i="10"/>
  <c r="O101" i="10" s="1" a="1"/>
  <c r="O101" i="10" s="1"/>
  <c r="N102" i="10"/>
  <c r="O102" i="10" s="1" a="1"/>
  <c r="O102" i="10" s="1"/>
  <c r="N103" i="10"/>
  <c r="O103" i="10" s="1" a="1"/>
  <c r="O103" i="10" s="1"/>
  <c r="N104" i="10"/>
  <c r="O104" i="10" s="1" a="1"/>
  <c r="O104" i="10" s="1"/>
  <c r="N105" i="10"/>
  <c r="O105" i="10" s="1" a="1"/>
  <c r="O105" i="10" s="1"/>
  <c r="N106" i="10"/>
  <c r="O106" i="10" s="1" a="1"/>
  <c r="O106" i="10" s="1"/>
  <c r="N107" i="10"/>
  <c r="O107" i="10" s="1" a="1"/>
  <c r="O107" i="10" s="1"/>
  <c r="N108" i="10"/>
  <c r="O108" i="10" s="1" a="1"/>
  <c r="O108" i="10" s="1"/>
  <c r="N109" i="10"/>
  <c r="O109" i="10" s="1" a="1"/>
  <c r="O109" i="10" s="1"/>
  <c r="N110" i="10"/>
  <c r="O110" i="10" s="1" a="1"/>
  <c r="O110" i="10" s="1"/>
  <c r="N111" i="10"/>
  <c r="O111" i="10" s="1" a="1"/>
  <c r="O111" i="10" s="1"/>
  <c r="N112" i="10"/>
  <c r="O112" i="10" s="1" a="1"/>
  <c r="O112" i="10" s="1"/>
  <c r="N113" i="10"/>
  <c r="O113" i="10" s="1" a="1"/>
  <c r="O113" i="10" s="1"/>
  <c r="N114" i="10"/>
  <c r="O114" i="10" s="1" a="1"/>
  <c r="O114" i="10" s="1"/>
  <c r="N115" i="10"/>
  <c r="O115" i="10" s="1" a="1"/>
  <c r="O115" i="10" s="1"/>
  <c r="N116" i="10"/>
  <c r="O116" i="10" s="1" a="1"/>
  <c r="O116" i="10" s="1"/>
  <c r="N117" i="10"/>
  <c r="O117" i="10" s="1" a="1"/>
  <c r="O117" i="10" s="1"/>
  <c r="N118" i="10"/>
  <c r="O118" i="10" s="1" a="1"/>
  <c r="O118" i="10" s="1"/>
  <c r="N119" i="10"/>
  <c r="O119" i="10" s="1" a="1"/>
  <c r="O119" i="10" s="1"/>
  <c r="N120" i="10"/>
  <c r="O120" i="10" s="1" a="1"/>
  <c r="O120" i="10" s="1"/>
  <c r="N121" i="10"/>
  <c r="O121" i="10" s="1" a="1"/>
  <c r="O121" i="10" s="1"/>
  <c r="N122" i="10"/>
  <c r="O122" i="10" s="1" a="1"/>
  <c r="O122" i="10" s="1"/>
  <c r="N123" i="10"/>
  <c r="O123" i="10" s="1" a="1"/>
  <c r="O123" i="10" s="1"/>
  <c r="N124" i="10"/>
  <c r="O124" i="10" s="1" a="1"/>
  <c r="O124" i="10" s="1"/>
  <c r="N125" i="10"/>
  <c r="O125" i="10" s="1" a="1"/>
  <c r="O125" i="10" s="1"/>
  <c r="N126" i="10"/>
  <c r="O126" i="10" s="1" a="1"/>
  <c r="O126" i="10" s="1"/>
  <c r="N127" i="10"/>
  <c r="O127" i="10" s="1" a="1"/>
  <c r="O127" i="10" s="1"/>
  <c r="N128" i="10"/>
  <c r="O128" i="10" s="1" a="1"/>
  <c r="O128" i="10" s="1"/>
  <c r="N129" i="10"/>
  <c r="O129" i="10" s="1" a="1"/>
  <c r="O129" i="10" s="1"/>
  <c r="N130" i="10"/>
  <c r="O130" i="10" s="1" a="1"/>
  <c r="O130" i="10" s="1"/>
  <c r="N131" i="10"/>
  <c r="O131" i="10" s="1" a="1"/>
  <c r="O131" i="10" s="1"/>
  <c r="N132" i="10"/>
  <c r="O132" i="10" s="1" a="1"/>
  <c r="O132" i="10" s="1"/>
  <c r="N133" i="10"/>
  <c r="O133" i="10" s="1" a="1"/>
  <c r="O133" i="10" s="1"/>
  <c r="N134" i="10"/>
  <c r="O134" i="10" s="1" a="1"/>
  <c r="O134" i="10" s="1"/>
  <c r="N135" i="10"/>
  <c r="O135" i="10" s="1" a="1"/>
  <c r="O135" i="10" s="1"/>
  <c r="N136" i="10"/>
  <c r="O136" i="10" s="1" a="1"/>
  <c r="O136" i="10" s="1"/>
  <c r="N137" i="10"/>
  <c r="O137" i="10" s="1" a="1"/>
  <c r="O137" i="10" s="1"/>
  <c r="N138" i="10"/>
  <c r="O138" i="10" s="1" a="1"/>
  <c r="O138" i="10" s="1"/>
  <c r="N139" i="10"/>
  <c r="O139" i="10" s="1" a="1"/>
  <c r="O139" i="10" s="1"/>
  <c r="N140" i="10"/>
  <c r="O140" i="10" s="1" a="1"/>
  <c r="O140" i="10" s="1"/>
  <c r="N141" i="10"/>
  <c r="O141" i="10" s="1" a="1"/>
  <c r="O141" i="10" s="1"/>
  <c r="N142" i="10"/>
  <c r="O142" i="10" s="1" a="1"/>
  <c r="O142" i="10" s="1"/>
  <c r="N143" i="10"/>
  <c r="O143" i="10" s="1" a="1"/>
  <c r="O143" i="10" s="1"/>
  <c r="N144" i="10"/>
  <c r="O144" i="10" s="1" a="1"/>
  <c r="O144" i="10" s="1"/>
  <c r="N145" i="10"/>
  <c r="O145" i="10" s="1" a="1"/>
  <c r="O145" i="10" s="1"/>
  <c r="N146" i="10"/>
  <c r="O146" i="10" s="1" a="1"/>
  <c r="O146" i="10" s="1"/>
  <c r="N147" i="10"/>
  <c r="O147" i="10" s="1" a="1"/>
  <c r="O147" i="10" s="1"/>
  <c r="N148" i="10"/>
  <c r="O148" i="10" s="1" a="1"/>
  <c r="O148" i="10" s="1"/>
  <c r="N149" i="10"/>
  <c r="O149" i="10" s="1" a="1"/>
  <c r="O149" i="10" s="1"/>
  <c r="N150" i="10"/>
  <c r="O150" i="10" s="1" a="1"/>
  <c r="O150" i="10" s="1"/>
  <c r="N151" i="10"/>
  <c r="O151" i="10" s="1" a="1"/>
  <c r="O151" i="10" s="1"/>
  <c r="N152" i="10"/>
  <c r="O152" i="10" s="1" a="1"/>
  <c r="O152" i="10" s="1"/>
  <c r="N153" i="10"/>
  <c r="O153" i="10" s="1" a="1"/>
  <c r="O153" i="10" s="1"/>
  <c r="N154" i="10"/>
  <c r="O154" i="10" s="1" a="1"/>
  <c r="O154" i="10" s="1"/>
  <c r="N155" i="10"/>
  <c r="O155" i="10" s="1" a="1"/>
  <c r="O155" i="10" s="1"/>
  <c r="N156" i="10"/>
  <c r="O156" i="10" s="1" a="1"/>
  <c r="O156" i="10" s="1"/>
  <c r="N157" i="10"/>
  <c r="O157" i="10" s="1" a="1"/>
  <c r="O157" i="10" s="1"/>
  <c r="N158" i="10"/>
  <c r="O158" i="10" s="1" a="1"/>
  <c r="O158" i="10" s="1"/>
  <c r="N159" i="10"/>
  <c r="O159" i="10" s="1" a="1"/>
  <c r="O159" i="10" s="1"/>
  <c r="N160" i="10"/>
  <c r="O160" i="10" s="1" a="1"/>
  <c r="O160" i="10" s="1"/>
  <c r="N161" i="10"/>
  <c r="O161" i="10" s="1" a="1"/>
  <c r="O161" i="10" s="1"/>
  <c r="N162" i="10"/>
  <c r="O162" i="10" s="1" a="1"/>
  <c r="O162" i="10" s="1"/>
  <c r="N163" i="10"/>
  <c r="O163" i="10" s="1" a="1"/>
  <c r="O163" i="10" s="1"/>
  <c r="N164" i="10"/>
  <c r="O164" i="10" s="1" a="1"/>
  <c r="O164" i="10" s="1"/>
  <c r="N165" i="10"/>
  <c r="O165" i="10" s="1" a="1"/>
  <c r="O165" i="10" s="1"/>
  <c r="N166" i="10"/>
  <c r="O166" i="10" s="1" a="1"/>
  <c r="O166" i="10" s="1"/>
  <c r="N167" i="10"/>
  <c r="O167" i="10" s="1" a="1"/>
  <c r="O167" i="10" s="1"/>
  <c r="N168" i="10"/>
  <c r="O168" i="10" s="1" a="1"/>
  <c r="O168" i="10" s="1"/>
  <c r="N169" i="10"/>
  <c r="O169" i="10" s="1" a="1"/>
  <c r="O169" i="10" s="1"/>
  <c r="N170" i="10"/>
  <c r="O170" i="10" s="1" a="1"/>
  <c r="O170" i="10" s="1"/>
  <c r="N171" i="10"/>
  <c r="O171" i="10" s="1" a="1"/>
  <c r="O171" i="10" s="1"/>
  <c r="N172" i="10"/>
  <c r="O172" i="10" s="1" a="1"/>
  <c r="O172" i="10" s="1"/>
  <c r="N173" i="10"/>
  <c r="O173" i="10" s="1" a="1"/>
  <c r="O173" i="10" s="1"/>
  <c r="N174" i="10"/>
  <c r="O174" i="10" s="1" a="1"/>
  <c r="O174" i="10" s="1"/>
  <c r="N175" i="10"/>
  <c r="O175" i="10" s="1" a="1"/>
  <c r="O175" i="10" s="1"/>
  <c r="N176" i="10"/>
  <c r="O176" i="10" s="1" a="1"/>
  <c r="O176" i="10" s="1"/>
  <c r="N177" i="10"/>
  <c r="O177" i="10" s="1" a="1"/>
  <c r="O177" i="10" s="1"/>
  <c r="N178" i="10"/>
  <c r="O178" i="10" s="1" a="1"/>
  <c r="O178" i="10" s="1"/>
  <c r="N179" i="10"/>
  <c r="O179" i="10" s="1" a="1"/>
  <c r="O179" i="10" s="1"/>
  <c r="N180" i="10"/>
  <c r="O180" i="10" s="1" a="1"/>
  <c r="O180" i="10" s="1"/>
  <c r="N181" i="10"/>
  <c r="O181" i="10" s="1" a="1"/>
  <c r="O181" i="10" s="1"/>
  <c r="N182" i="10"/>
  <c r="O182" i="10" s="1" a="1"/>
  <c r="O182" i="10" s="1"/>
  <c r="N183" i="10"/>
  <c r="O183" i="10" s="1" a="1"/>
  <c r="O183" i="10" s="1"/>
  <c r="N184" i="10"/>
  <c r="O184" i="10" s="1" a="1"/>
  <c r="O184" i="10" s="1"/>
  <c r="N185" i="10"/>
  <c r="O185" i="10" s="1" a="1"/>
  <c r="O185" i="10" s="1"/>
  <c r="N186" i="10"/>
  <c r="O186" i="10" s="1" a="1"/>
  <c r="O186" i="10" s="1"/>
  <c r="N187" i="10"/>
  <c r="O187" i="10" s="1" a="1"/>
  <c r="O187" i="10" s="1"/>
  <c r="N188" i="10"/>
  <c r="O188" i="10" s="1" a="1"/>
  <c r="O188" i="10" s="1"/>
  <c r="N189" i="10"/>
  <c r="O189" i="10" s="1" a="1"/>
  <c r="O189" i="10" s="1"/>
  <c r="N190" i="10"/>
  <c r="O190" i="10" s="1" a="1"/>
  <c r="O190" i="10" s="1"/>
  <c r="N191" i="10"/>
  <c r="O191" i="10" s="1" a="1"/>
  <c r="O191" i="10" s="1"/>
  <c r="N192" i="10"/>
  <c r="O192" i="10" s="1" a="1"/>
  <c r="O192" i="10" s="1"/>
  <c r="N193" i="10"/>
  <c r="O193" i="10" s="1" a="1"/>
  <c r="O193" i="10" s="1"/>
  <c r="N194" i="10"/>
  <c r="O194" i="10" s="1" a="1"/>
  <c r="O194" i="10" s="1"/>
  <c r="N195" i="10"/>
  <c r="O195" i="10" s="1" a="1"/>
  <c r="O195" i="10" s="1"/>
  <c r="N196" i="10"/>
  <c r="O196" i="10" s="1" a="1"/>
  <c r="O196" i="10" s="1"/>
  <c r="N197" i="10"/>
  <c r="O197" i="10" s="1" a="1"/>
  <c r="O197" i="10" s="1"/>
  <c r="N198" i="10"/>
  <c r="O198" i="10" s="1" a="1"/>
  <c r="O198" i="10" s="1"/>
  <c r="N199" i="10"/>
  <c r="O199" i="10" s="1" a="1"/>
  <c r="O199" i="10" s="1"/>
  <c r="N200" i="10"/>
  <c r="O200" i="10" s="1" a="1"/>
  <c r="O200" i="10" s="1"/>
  <c r="N201" i="10"/>
  <c r="O201" i="10" s="1" a="1"/>
  <c r="O201" i="10" s="1"/>
  <c r="N202" i="10"/>
  <c r="O202" i="10" s="1" a="1"/>
  <c r="O202" i="10" s="1"/>
  <c r="N203" i="10"/>
  <c r="O203" i="10" s="1" a="1"/>
  <c r="O203" i="10" s="1"/>
  <c r="N204" i="10"/>
  <c r="O204" i="10" s="1" a="1"/>
  <c r="O204" i="10" s="1"/>
  <c r="N205" i="10"/>
  <c r="O205" i="10" s="1" a="1"/>
  <c r="O205" i="10" s="1"/>
  <c r="N206" i="10"/>
  <c r="O206" i="10" s="1" a="1"/>
  <c r="O206" i="10" s="1"/>
  <c r="N207" i="10"/>
  <c r="O207" i="10" s="1" a="1"/>
  <c r="O207" i="10" s="1"/>
  <c r="N208" i="10"/>
  <c r="O208" i="10" s="1" a="1"/>
  <c r="O208" i="10" s="1"/>
  <c r="N209" i="10"/>
  <c r="O209" i="10" s="1" a="1"/>
  <c r="O209" i="10" s="1"/>
  <c r="N210" i="10"/>
  <c r="O210" i="10" s="1" a="1"/>
  <c r="O210" i="10" s="1"/>
  <c r="N211" i="10"/>
  <c r="O211" i="10" s="1" a="1"/>
  <c r="O211" i="10" s="1"/>
  <c r="N212" i="10"/>
  <c r="O212" i="10" s="1" a="1"/>
  <c r="O212" i="10" s="1"/>
  <c r="N213" i="10"/>
  <c r="O213" i="10" s="1" a="1"/>
  <c r="O213" i="10" s="1"/>
  <c r="N214" i="10"/>
  <c r="O214" i="10" s="1" a="1"/>
  <c r="O214" i="10" s="1"/>
  <c r="N215" i="10"/>
  <c r="O215" i="10" s="1" a="1"/>
  <c r="O215" i="10" s="1"/>
  <c r="N216" i="10"/>
  <c r="O216" i="10" s="1" a="1"/>
  <c r="O216" i="10" s="1"/>
  <c r="N217" i="10"/>
  <c r="O217" i="10" s="1" a="1"/>
  <c r="O217" i="10" s="1"/>
  <c r="N218" i="10"/>
  <c r="O218" i="10" s="1" a="1"/>
  <c r="O218" i="10" s="1"/>
  <c r="N219" i="10"/>
  <c r="O219" i="10" s="1" a="1"/>
  <c r="O219" i="10" s="1"/>
  <c r="N220" i="10"/>
  <c r="O220" i="10" s="1" a="1"/>
  <c r="O220" i="10" s="1"/>
  <c r="N221" i="10"/>
  <c r="O221" i="10" s="1" a="1"/>
  <c r="O221" i="10" s="1"/>
  <c r="N222" i="10"/>
  <c r="O222" i="10" s="1" a="1"/>
  <c r="O222" i="10" s="1"/>
  <c r="N223" i="10"/>
  <c r="O223" i="10" s="1" a="1"/>
  <c r="O223" i="10" s="1"/>
  <c r="N224" i="10"/>
  <c r="O224" i="10" s="1" a="1"/>
  <c r="O224" i="10" s="1"/>
  <c r="N225" i="10"/>
  <c r="O225" i="10" s="1" a="1"/>
  <c r="O225" i="10" s="1"/>
  <c r="N226" i="10"/>
  <c r="O226" i="10" s="1" a="1"/>
  <c r="O226" i="10" s="1"/>
  <c r="N227" i="10"/>
  <c r="O227" i="10" s="1" a="1"/>
  <c r="O227" i="10" s="1"/>
  <c r="N228" i="10"/>
  <c r="O228" i="10" s="1" a="1"/>
  <c r="O228" i="10" s="1"/>
  <c r="N229" i="10"/>
  <c r="O229" i="10" s="1" a="1"/>
  <c r="O229" i="10" s="1"/>
  <c r="N230" i="10"/>
  <c r="O230" i="10" s="1" a="1"/>
  <c r="O230" i="10" s="1"/>
  <c r="N231" i="10"/>
  <c r="O231" i="10" s="1" a="1"/>
  <c r="O231" i="10" s="1"/>
  <c r="N232" i="10"/>
  <c r="O232" i="10" s="1" a="1"/>
  <c r="O232" i="10" s="1"/>
  <c r="N233" i="10"/>
  <c r="O233" i="10" s="1" a="1"/>
  <c r="O233" i="10" s="1"/>
  <c r="N234" i="10"/>
  <c r="O234" i="10" s="1" a="1"/>
  <c r="O234" i="10" s="1"/>
  <c r="N235" i="10"/>
  <c r="O235" i="10" s="1" a="1"/>
  <c r="O235" i="10" s="1"/>
  <c r="N236" i="10"/>
  <c r="O236" i="10" s="1" a="1"/>
  <c r="O236" i="10" s="1"/>
  <c r="N237" i="10"/>
  <c r="O237" i="10" s="1" a="1"/>
  <c r="O237" i="10" s="1"/>
  <c r="N238" i="10"/>
  <c r="O238" i="10" s="1" a="1"/>
  <c r="O238" i="10" s="1"/>
  <c r="N239" i="10"/>
  <c r="O239" i="10" s="1" a="1"/>
  <c r="O239" i="10" s="1"/>
  <c r="N240" i="10"/>
  <c r="O240" i="10" s="1" a="1"/>
  <c r="O240" i="10" s="1"/>
  <c r="N241" i="10"/>
  <c r="O241" i="10" s="1" a="1"/>
  <c r="O241" i="10" s="1"/>
  <c r="N242" i="10"/>
  <c r="O242" i="10" s="1" a="1"/>
  <c r="O242" i="10" s="1"/>
  <c r="N243" i="10"/>
  <c r="O243" i="10" s="1" a="1"/>
  <c r="O243" i="10" s="1"/>
  <c r="N244" i="10"/>
  <c r="O244" i="10" s="1" a="1"/>
  <c r="O244" i="10" s="1"/>
  <c r="N245" i="10"/>
  <c r="O245" i="10" s="1" a="1"/>
  <c r="O245" i="10" s="1"/>
  <c r="N246" i="10"/>
  <c r="O246" i="10" s="1" a="1"/>
  <c r="O246" i="10" s="1"/>
  <c r="N247" i="10"/>
  <c r="O247" i="10" s="1" a="1"/>
  <c r="O247" i="10" s="1"/>
  <c r="N248" i="10"/>
  <c r="O248" i="10" s="1" a="1"/>
  <c r="O248" i="10" s="1"/>
  <c r="N249" i="10"/>
  <c r="O249" i="10" s="1" a="1"/>
  <c r="O249" i="10" s="1"/>
  <c r="N250" i="10"/>
  <c r="O250" i="10" s="1" a="1"/>
  <c r="O250" i="10" s="1"/>
  <c r="N251" i="10"/>
  <c r="O251" i="10" s="1" a="1"/>
  <c r="O251" i="10" s="1"/>
  <c r="N252" i="10"/>
  <c r="O252" i="10" s="1" a="1"/>
  <c r="O252" i="10" s="1"/>
  <c r="N253" i="10"/>
  <c r="O253" i="10" s="1" a="1"/>
  <c r="O253" i="10" s="1"/>
  <c r="N254" i="10"/>
  <c r="O254" i="10" s="1" a="1"/>
  <c r="O254" i="10" s="1"/>
  <c r="N255" i="10"/>
  <c r="O255" i="10" s="1" a="1"/>
  <c r="O255" i="10" s="1"/>
  <c r="N256" i="10"/>
  <c r="O256" i="10" s="1" a="1"/>
  <c r="O256" i="10" s="1"/>
  <c r="N257" i="10"/>
  <c r="O257" i="10" s="1" a="1"/>
  <c r="O257" i="10" s="1"/>
  <c r="N258" i="10"/>
  <c r="O258" i="10" s="1" a="1"/>
  <c r="O258" i="10" s="1"/>
  <c r="N259" i="10"/>
  <c r="O259" i="10" s="1" a="1"/>
  <c r="O259" i="10" s="1"/>
  <c r="N260" i="10"/>
  <c r="O260" i="10" s="1" a="1"/>
  <c r="O260" i="10" s="1"/>
  <c r="N261" i="10"/>
  <c r="O261" i="10" s="1" a="1"/>
  <c r="O261" i="10" s="1"/>
  <c r="N262" i="10"/>
  <c r="O262" i="10" s="1" a="1"/>
  <c r="O262" i="10" s="1"/>
  <c r="N263" i="10"/>
  <c r="O263" i="10" s="1" a="1"/>
  <c r="O263" i="10" s="1"/>
  <c r="N264" i="10"/>
  <c r="O264" i="10" s="1" a="1"/>
  <c r="O264" i="10" s="1"/>
  <c r="N265" i="10"/>
  <c r="O265" i="10" s="1" a="1"/>
  <c r="O265" i="10" s="1"/>
  <c r="N266" i="10"/>
  <c r="O266" i="10" s="1" a="1"/>
  <c r="O266" i="10" s="1"/>
  <c r="N267" i="10"/>
  <c r="O267" i="10" s="1" a="1"/>
  <c r="O267" i="10" s="1"/>
  <c r="N268" i="10"/>
  <c r="O268" i="10" s="1" a="1"/>
  <c r="O268" i="10" s="1"/>
  <c r="N269" i="10"/>
  <c r="O269" i="10" s="1" a="1"/>
  <c r="O269" i="10" s="1"/>
  <c r="N270" i="10"/>
  <c r="O270" i="10" s="1" a="1"/>
  <c r="O270" i="10" s="1"/>
  <c r="N271" i="10"/>
  <c r="O271" i="10" s="1" a="1"/>
  <c r="O271" i="10" s="1"/>
  <c r="N272" i="10"/>
  <c r="O272" i="10" s="1" a="1"/>
  <c r="O272" i="10" s="1"/>
  <c r="N273" i="10"/>
  <c r="O273" i="10" s="1" a="1"/>
  <c r="O273" i="10" s="1"/>
  <c r="N274" i="10"/>
  <c r="O274" i="10" s="1" a="1"/>
  <c r="O274" i="10" s="1"/>
  <c r="N275" i="10"/>
  <c r="O275" i="10" s="1" a="1"/>
  <c r="O275" i="10" s="1"/>
  <c r="N276" i="10"/>
  <c r="O276" i="10" s="1" a="1"/>
  <c r="O276" i="10" s="1"/>
  <c r="N277" i="10"/>
  <c r="O277" i="10" s="1" a="1"/>
  <c r="O277" i="10" s="1"/>
  <c r="N278" i="10"/>
  <c r="O278" i="10" s="1" a="1"/>
  <c r="O278" i="10" s="1"/>
  <c r="N279" i="10"/>
  <c r="O279" i="10" s="1" a="1"/>
  <c r="O279" i="10" s="1"/>
  <c r="N280" i="10"/>
  <c r="O280" i="10" s="1" a="1"/>
  <c r="O280" i="10" s="1"/>
  <c r="N281" i="10"/>
  <c r="O281" i="10" s="1" a="1"/>
  <c r="O281" i="10" s="1"/>
  <c r="N282" i="10"/>
  <c r="O282" i="10" s="1" a="1"/>
  <c r="O282" i="10" s="1"/>
  <c r="N283" i="10"/>
  <c r="O283" i="10" s="1" a="1"/>
  <c r="O283" i="10" s="1"/>
  <c r="N284" i="10"/>
  <c r="O284" i="10" s="1" a="1"/>
  <c r="O284" i="10" s="1"/>
  <c r="N285" i="10"/>
  <c r="O285" i="10" s="1" a="1"/>
  <c r="O285" i="10" s="1"/>
  <c r="N286" i="10"/>
  <c r="O286" i="10" s="1" a="1"/>
  <c r="O286" i="10" s="1"/>
  <c r="N287" i="10"/>
  <c r="O287" i="10" s="1" a="1"/>
  <c r="O287" i="10" s="1"/>
  <c r="N288" i="10"/>
  <c r="O288" i="10" s="1" a="1"/>
  <c r="O288" i="10" s="1"/>
  <c r="N289" i="10"/>
  <c r="O289" i="10" s="1" a="1"/>
  <c r="O289" i="10" s="1"/>
  <c r="N290" i="10"/>
  <c r="O290" i="10" s="1" a="1"/>
  <c r="O290" i="10" s="1"/>
  <c r="N291" i="10"/>
  <c r="O291" i="10" s="1" a="1"/>
  <c r="O291" i="10" s="1"/>
  <c r="N292" i="10"/>
  <c r="O292" i="10" s="1" a="1"/>
  <c r="O292" i="10" s="1"/>
  <c r="N293" i="10"/>
  <c r="O293" i="10" s="1" a="1"/>
  <c r="O293" i="10" s="1"/>
  <c r="N294" i="10"/>
  <c r="O294" i="10" s="1" a="1"/>
  <c r="O294" i="10" s="1"/>
  <c r="N295" i="10"/>
  <c r="O295" i="10" s="1" a="1"/>
  <c r="O295" i="10" s="1"/>
  <c r="N296" i="10"/>
  <c r="O296" i="10" s="1" a="1"/>
  <c r="O296" i="10" s="1"/>
  <c r="N297" i="10"/>
  <c r="O297" i="10" s="1" a="1"/>
  <c r="O297" i="10" s="1"/>
  <c r="N298" i="10"/>
  <c r="O298" i="10" s="1" a="1"/>
  <c r="O298" i="10" s="1"/>
  <c r="N299" i="10"/>
  <c r="O299" i="10" s="1" a="1"/>
  <c r="O299" i="10" s="1"/>
  <c r="N300" i="10"/>
  <c r="O300" i="10" s="1" a="1"/>
  <c r="O300" i="10" s="1"/>
  <c r="N301" i="10"/>
  <c r="O301" i="10" s="1" a="1"/>
  <c r="O301" i="10" s="1"/>
  <c r="N302" i="10"/>
  <c r="O302" i="10" s="1" a="1"/>
  <c r="O302" i="10" s="1"/>
  <c r="N303" i="10"/>
  <c r="O303" i="10" s="1" a="1"/>
  <c r="O303" i="10" s="1"/>
  <c r="N304" i="10"/>
  <c r="O304" i="10" s="1" a="1"/>
  <c r="O304" i="10" s="1"/>
  <c r="N305" i="10"/>
  <c r="O305" i="10" s="1" a="1"/>
  <c r="O305" i="10" s="1"/>
  <c r="N306" i="10"/>
  <c r="O306" i="10" s="1" a="1"/>
  <c r="O306" i="10" s="1"/>
  <c r="N307" i="10"/>
  <c r="O307" i="10" s="1" a="1"/>
  <c r="O307" i="10" s="1"/>
  <c r="N308" i="10"/>
  <c r="O308" i="10" s="1" a="1"/>
  <c r="O308" i="10" s="1"/>
  <c r="N309" i="10"/>
  <c r="O309" i="10" s="1" a="1"/>
  <c r="O309" i="10" s="1"/>
  <c r="N310" i="10"/>
  <c r="O310" i="10" s="1" a="1"/>
  <c r="O310" i="10" s="1"/>
  <c r="N311" i="10"/>
  <c r="O311" i="10" s="1" a="1"/>
  <c r="O311" i="10" s="1"/>
  <c r="N312" i="10"/>
  <c r="O312" i="10" s="1" a="1"/>
  <c r="O312" i="10" s="1"/>
  <c r="N313" i="10"/>
  <c r="O313" i="10" s="1" a="1"/>
  <c r="O313" i="10" s="1"/>
  <c r="N314" i="10"/>
  <c r="O314" i="10" s="1" a="1"/>
  <c r="O314" i="10" s="1"/>
  <c r="N315" i="10"/>
  <c r="O315" i="10" s="1" a="1"/>
  <c r="O315" i="10" s="1"/>
  <c r="N316" i="10"/>
  <c r="O316" i="10" s="1" a="1"/>
  <c r="O316" i="10" s="1"/>
  <c r="N317" i="10"/>
  <c r="O317" i="10" s="1" a="1"/>
  <c r="O317" i="10" s="1"/>
  <c r="N318" i="10"/>
  <c r="O318" i="10" s="1" a="1"/>
  <c r="O318" i="10" s="1"/>
  <c r="N319" i="10"/>
  <c r="O319" i="10" s="1" a="1"/>
  <c r="O319" i="10" s="1"/>
  <c r="N320" i="10"/>
  <c r="O320" i="10" s="1" a="1"/>
  <c r="O320" i="10" s="1"/>
  <c r="N321" i="10"/>
  <c r="O321" i="10" s="1" a="1"/>
  <c r="O321" i="10" s="1"/>
  <c r="N322" i="10"/>
  <c r="O322" i="10" s="1" a="1"/>
  <c r="O322" i="10" s="1"/>
  <c r="N323" i="10"/>
  <c r="O323" i="10" s="1" a="1"/>
  <c r="O323" i="10" s="1"/>
  <c r="N324" i="10"/>
  <c r="O324" i="10" s="1" a="1"/>
  <c r="O324" i="10" s="1"/>
  <c r="N325" i="10"/>
  <c r="O325" i="10" s="1" a="1"/>
  <c r="O325" i="10" s="1"/>
  <c r="N326" i="10"/>
  <c r="O326" i="10" s="1" a="1"/>
  <c r="O326" i="10" s="1"/>
  <c r="N327" i="10"/>
  <c r="O327" i="10" s="1" a="1"/>
  <c r="O327" i="10" s="1"/>
  <c r="N328" i="10"/>
  <c r="O328" i="10" s="1" a="1"/>
  <c r="O328" i="10" s="1"/>
  <c r="N329" i="10"/>
  <c r="O329" i="10" s="1" a="1"/>
  <c r="O329" i="10" s="1"/>
  <c r="N330" i="10"/>
  <c r="O330" i="10" s="1" a="1"/>
  <c r="O330" i="10" s="1"/>
  <c r="N331" i="10"/>
  <c r="O331" i="10" s="1" a="1"/>
  <c r="O331" i="10" s="1"/>
  <c r="N332" i="10"/>
  <c r="O332" i="10" s="1" a="1"/>
  <c r="O332" i="10" s="1"/>
  <c r="N333" i="10"/>
  <c r="O333" i="10" s="1" a="1"/>
  <c r="O333" i="10" s="1"/>
  <c r="N334" i="10"/>
  <c r="O334" i="10" s="1" a="1"/>
  <c r="O334" i="10" s="1"/>
  <c r="N335" i="10"/>
  <c r="O335" i="10" s="1" a="1"/>
  <c r="O335" i="10" s="1"/>
  <c r="N336" i="10"/>
  <c r="O336" i="10" s="1" a="1"/>
  <c r="O336" i="10" s="1"/>
  <c r="N337" i="10"/>
  <c r="O337" i="10" s="1" a="1"/>
  <c r="O337" i="10" s="1"/>
  <c r="N338" i="10"/>
  <c r="O338" i="10" s="1" a="1"/>
  <c r="O338" i="10" s="1"/>
  <c r="N339" i="10"/>
  <c r="O339" i="10" s="1" a="1"/>
  <c r="O339" i="10" s="1"/>
  <c r="N340" i="10"/>
  <c r="O340" i="10" s="1" a="1"/>
  <c r="O340" i="10" s="1"/>
  <c r="N341" i="10"/>
  <c r="O341" i="10" s="1" a="1"/>
  <c r="O341" i="10" s="1"/>
  <c r="N342" i="10"/>
  <c r="O342" i="10" s="1" a="1"/>
  <c r="O342" i="10" s="1"/>
  <c r="N343" i="10"/>
  <c r="O343" i="10" s="1" a="1"/>
  <c r="O343" i="10" s="1"/>
  <c r="N344" i="10"/>
  <c r="O344" i="10" s="1" a="1"/>
  <c r="O344" i="10" s="1"/>
  <c r="N345" i="10"/>
  <c r="O345" i="10" s="1" a="1"/>
  <c r="O345" i="10" s="1"/>
  <c r="N346" i="10"/>
  <c r="O346" i="10" s="1" a="1"/>
  <c r="O346" i="10" s="1"/>
  <c r="N347" i="10"/>
  <c r="O347" i="10" s="1" a="1"/>
  <c r="O347" i="10" s="1"/>
  <c r="N348" i="10"/>
  <c r="O348" i="10" s="1" a="1"/>
  <c r="O348" i="10" s="1"/>
  <c r="N349" i="10"/>
  <c r="O349" i="10" s="1" a="1"/>
  <c r="O349" i="10" s="1"/>
  <c r="N350" i="10"/>
  <c r="O350" i="10" s="1" a="1"/>
  <c r="O350" i="10" s="1"/>
  <c r="N351" i="10"/>
  <c r="O351" i="10" s="1" a="1"/>
  <c r="O351" i="10" s="1"/>
  <c r="N352" i="10"/>
  <c r="O352" i="10" s="1" a="1"/>
  <c r="O352" i="10" s="1"/>
  <c r="N353" i="10"/>
  <c r="O353" i="10" s="1" a="1"/>
  <c r="O353" i="10" s="1"/>
  <c r="N354" i="10"/>
  <c r="O354" i="10" s="1" a="1"/>
  <c r="O354" i="10" s="1"/>
  <c r="N355" i="10"/>
  <c r="O355" i="10" s="1" a="1"/>
  <c r="O355" i="10" s="1"/>
  <c r="N356" i="10"/>
  <c r="O356" i="10" s="1" a="1"/>
  <c r="O356" i="10" s="1"/>
  <c r="N357" i="10"/>
  <c r="O357" i="10" s="1" a="1"/>
  <c r="O357" i="10" s="1"/>
  <c r="N358" i="10"/>
  <c r="O358" i="10" s="1" a="1"/>
  <c r="O358" i="10" s="1"/>
  <c r="N359" i="10"/>
  <c r="O359" i="10" s="1" a="1"/>
  <c r="O359" i="10" s="1"/>
  <c r="N360" i="10"/>
  <c r="O360" i="10" s="1" a="1"/>
  <c r="O360" i="10" s="1"/>
  <c r="N361" i="10"/>
  <c r="O361" i="10" s="1" a="1"/>
  <c r="O361" i="10" s="1"/>
  <c r="N362" i="10"/>
  <c r="O362" i="10" s="1" a="1"/>
  <c r="O362" i="10" s="1"/>
  <c r="N363" i="10"/>
  <c r="O363" i="10" s="1" a="1"/>
  <c r="O363" i="10" s="1"/>
  <c r="N364" i="10"/>
  <c r="O364" i="10" s="1" a="1"/>
  <c r="O364" i="10" s="1"/>
  <c r="N365" i="10"/>
  <c r="O365" i="10" s="1" a="1"/>
  <c r="O365" i="10" s="1"/>
  <c r="N366" i="10"/>
  <c r="O366" i="10" s="1" a="1"/>
  <c r="O366" i="10" s="1"/>
  <c r="N367" i="10"/>
  <c r="O367" i="10" s="1" a="1"/>
  <c r="O367" i="10" s="1"/>
  <c r="N368" i="10"/>
  <c r="O368" i="10" s="1" a="1"/>
  <c r="O368" i="10" s="1"/>
  <c r="N369" i="10"/>
  <c r="O369" i="10" s="1" a="1"/>
  <c r="O369" i="10" s="1"/>
  <c r="N370" i="10"/>
  <c r="O370" i="10" s="1" a="1"/>
  <c r="O370" i="10" s="1"/>
  <c r="N371" i="10"/>
  <c r="O371" i="10" s="1" a="1"/>
  <c r="O371" i="10" s="1"/>
  <c r="N372" i="10"/>
  <c r="O372" i="10" s="1" a="1"/>
  <c r="O372" i="10" s="1"/>
  <c r="N373" i="10"/>
  <c r="O373" i="10" s="1" a="1"/>
  <c r="O373" i="10" s="1"/>
  <c r="N374" i="10"/>
  <c r="O374" i="10" s="1" a="1"/>
  <c r="O374" i="10" s="1"/>
  <c r="N375" i="10"/>
  <c r="O375" i="10" s="1" a="1"/>
  <c r="O375" i="10" s="1"/>
  <c r="N376" i="10"/>
  <c r="O376" i="10" s="1" a="1"/>
  <c r="O376" i="10" s="1"/>
  <c r="N377" i="10"/>
  <c r="O377" i="10" s="1" a="1"/>
  <c r="O377" i="10" s="1"/>
  <c r="N378" i="10"/>
  <c r="O378" i="10" s="1" a="1"/>
  <c r="O378" i="10" s="1"/>
  <c r="N379" i="10"/>
  <c r="O379" i="10" s="1" a="1"/>
  <c r="O379" i="10" s="1"/>
  <c r="N380" i="10"/>
  <c r="O380" i="10" s="1" a="1"/>
  <c r="O380" i="10" s="1"/>
  <c r="N381" i="10"/>
  <c r="O381" i="10" s="1" a="1"/>
  <c r="O381" i="10" s="1"/>
  <c r="N382" i="10"/>
  <c r="O382" i="10" s="1" a="1"/>
  <c r="O382" i="10" s="1"/>
  <c r="N383" i="10"/>
  <c r="O383" i="10" s="1" a="1"/>
  <c r="O383" i="10" s="1"/>
  <c r="N384" i="10"/>
  <c r="O384" i="10" s="1" a="1"/>
  <c r="O384" i="10" s="1"/>
  <c r="N385" i="10"/>
  <c r="O385" i="10" s="1" a="1"/>
  <c r="O385" i="10" s="1"/>
  <c r="N386" i="10"/>
  <c r="O386" i="10" s="1" a="1"/>
  <c r="O386" i="10" s="1"/>
  <c r="N387" i="10"/>
  <c r="O387" i="10" s="1" a="1"/>
  <c r="O387" i="10" s="1"/>
  <c r="N388" i="10"/>
  <c r="O388" i="10" s="1" a="1"/>
  <c r="O388" i="10" s="1"/>
  <c r="N389" i="10"/>
  <c r="O389" i="10" s="1" a="1"/>
  <c r="O389" i="10" s="1"/>
  <c r="N390" i="10"/>
  <c r="O390" i="10" s="1" a="1"/>
  <c r="O390" i="10" s="1"/>
  <c r="N391" i="10"/>
  <c r="O391" i="10" s="1" a="1"/>
  <c r="O391" i="10" s="1"/>
  <c r="N392" i="10"/>
  <c r="O392" i="10" s="1" a="1"/>
  <c r="O392" i="10" s="1"/>
  <c r="N393" i="10"/>
  <c r="O393" i="10" s="1" a="1"/>
  <c r="O393" i="10" s="1"/>
  <c r="N394" i="10"/>
  <c r="O394" i="10" s="1" a="1"/>
  <c r="O394" i="10" s="1"/>
  <c r="N395" i="10"/>
  <c r="O395" i="10" s="1" a="1"/>
  <c r="O395" i="10" s="1"/>
  <c r="N396" i="10"/>
  <c r="O396" i="10" s="1" a="1"/>
  <c r="O396" i="10" s="1"/>
  <c r="N397" i="10"/>
  <c r="O397" i="10" s="1" a="1"/>
  <c r="O397" i="10" s="1"/>
  <c r="N398" i="10"/>
  <c r="O398" i="10" s="1" a="1"/>
  <c r="O398" i="10" s="1"/>
  <c r="N399" i="10"/>
  <c r="O399" i="10" s="1" a="1"/>
  <c r="O399" i="10" s="1"/>
  <c r="N400" i="10"/>
  <c r="O400" i="10" s="1" a="1"/>
  <c r="O400" i="10" s="1"/>
  <c r="N401" i="10"/>
  <c r="O401" i="10" s="1" a="1"/>
  <c r="O401" i="10" s="1"/>
  <c r="N402" i="10"/>
  <c r="O402" i="10" s="1" a="1"/>
  <c r="O402" i="10" s="1"/>
  <c r="N403" i="10"/>
  <c r="O403" i="10" s="1" a="1"/>
  <c r="O403" i="10" s="1"/>
  <c r="N404" i="10"/>
  <c r="O404" i="10" s="1" a="1"/>
  <c r="O404" i="10" s="1"/>
  <c r="N405" i="10"/>
  <c r="O405" i="10" s="1" a="1"/>
  <c r="O405" i="10" s="1"/>
  <c r="N406" i="10"/>
  <c r="O406" i="10" s="1" a="1"/>
  <c r="O406" i="10" s="1"/>
  <c r="N407" i="10"/>
  <c r="O407" i="10" s="1" a="1"/>
  <c r="O407" i="10" s="1"/>
  <c r="N408" i="10"/>
  <c r="O408" i="10" s="1" a="1"/>
  <c r="O408" i="10" s="1"/>
  <c r="N409" i="10"/>
  <c r="O409" i="10" s="1" a="1"/>
  <c r="O409" i="10" s="1"/>
  <c r="N410" i="10"/>
  <c r="O410" i="10" s="1" a="1"/>
  <c r="O410" i="10" s="1"/>
  <c r="N411" i="10"/>
  <c r="O411" i="10" s="1" a="1"/>
  <c r="O411" i="10" s="1"/>
  <c r="N412" i="10"/>
  <c r="O412" i="10" s="1" a="1"/>
  <c r="O412" i="10" s="1"/>
  <c r="N413" i="10"/>
  <c r="O413" i="10" s="1" a="1"/>
  <c r="O413" i="10" s="1"/>
  <c r="N414" i="10"/>
  <c r="O414" i="10" s="1" a="1"/>
  <c r="O414" i="10" s="1"/>
  <c r="N415" i="10"/>
  <c r="O415" i="10" s="1" a="1"/>
  <c r="O415" i="10" s="1"/>
  <c r="N416" i="10"/>
  <c r="O416" i="10" s="1" a="1"/>
  <c r="O416" i="10" s="1"/>
  <c r="N417" i="10"/>
  <c r="O417" i="10" s="1" a="1"/>
  <c r="O417" i="10" s="1"/>
  <c r="N418" i="10"/>
  <c r="O418" i="10" s="1" a="1"/>
  <c r="O418" i="10" s="1"/>
  <c r="N419" i="10"/>
  <c r="O419" i="10" s="1" a="1"/>
  <c r="O419" i="10" s="1"/>
  <c r="N420" i="10"/>
  <c r="O420" i="10" s="1" a="1"/>
  <c r="O420" i="10" s="1"/>
  <c r="N421" i="10"/>
  <c r="O421" i="10" s="1" a="1"/>
  <c r="O421" i="10" s="1"/>
  <c r="N422" i="10"/>
  <c r="O422" i="10" s="1" a="1"/>
  <c r="O422" i="10" s="1"/>
  <c r="N423" i="10"/>
  <c r="O423" i="10" s="1" a="1"/>
  <c r="O423" i="10" s="1"/>
  <c r="N424" i="10"/>
  <c r="O424" i="10" s="1" a="1"/>
  <c r="O424" i="10" s="1"/>
  <c r="N425" i="10"/>
  <c r="O425" i="10" s="1" a="1"/>
  <c r="O425" i="10" s="1"/>
  <c r="N426" i="10"/>
  <c r="O426" i="10" s="1" a="1"/>
  <c r="O426" i="10" s="1"/>
  <c r="N427" i="10"/>
  <c r="O427" i="10" s="1" a="1"/>
  <c r="O427" i="10" s="1"/>
  <c r="N428" i="10"/>
  <c r="O428" i="10" s="1" a="1"/>
  <c r="O428" i="10" s="1"/>
  <c r="N429" i="10"/>
  <c r="O429" i="10" s="1" a="1"/>
  <c r="O429" i="10" s="1"/>
  <c r="N430" i="10"/>
  <c r="O430" i="10" s="1" a="1"/>
  <c r="O430" i="10" s="1"/>
  <c r="N431" i="10"/>
  <c r="O431" i="10" s="1" a="1"/>
  <c r="O431" i="10" s="1"/>
  <c r="N432" i="10"/>
  <c r="O432" i="10" s="1" a="1"/>
  <c r="O432" i="10" s="1"/>
  <c r="N433" i="10"/>
  <c r="O433" i="10" s="1" a="1"/>
  <c r="O433" i="10" s="1"/>
  <c r="N434" i="10"/>
  <c r="O434" i="10" s="1" a="1"/>
  <c r="O434" i="10" s="1"/>
  <c r="N435" i="10"/>
  <c r="O435" i="10" s="1" a="1"/>
  <c r="O435" i="10" s="1"/>
  <c r="N436" i="10"/>
  <c r="O436" i="10" s="1" a="1"/>
  <c r="O436" i="10" s="1"/>
  <c r="N437" i="10"/>
  <c r="O437" i="10" s="1" a="1"/>
  <c r="O437" i="10" s="1"/>
  <c r="N438" i="10"/>
  <c r="O438" i="10" s="1" a="1"/>
  <c r="O438" i="10" s="1"/>
  <c r="N439" i="10"/>
  <c r="O439" i="10" s="1" a="1"/>
  <c r="O439" i="10" s="1"/>
  <c r="N440" i="10"/>
  <c r="O440" i="10" s="1" a="1"/>
  <c r="O440" i="10" s="1"/>
  <c r="N441" i="10"/>
  <c r="O441" i="10" s="1" a="1"/>
  <c r="O441" i="10" s="1"/>
  <c r="N442" i="10"/>
  <c r="O442" i="10" s="1" a="1"/>
  <c r="O442" i="10" s="1"/>
  <c r="N443" i="10"/>
  <c r="O443" i="10" s="1" a="1"/>
  <c r="O443" i="10" s="1"/>
  <c r="N444" i="10"/>
  <c r="O444" i="10" s="1" a="1"/>
  <c r="O444" i="10" s="1"/>
  <c r="N445" i="10"/>
  <c r="O445" i="10" s="1" a="1"/>
  <c r="O445" i="10" s="1"/>
  <c r="N446" i="10"/>
  <c r="O446" i="10" s="1" a="1"/>
  <c r="O446" i="10" s="1"/>
  <c r="N447" i="10"/>
  <c r="O447" i="10" s="1" a="1"/>
  <c r="O447" i="10" s="1"/>
  <c r="N448" i="10"/>
  <c r="O448" i="10" s="1" a="1"/>
  <c r="O448" i="10" s="1"/>
  <c r="N449" i="10"/>
  <c r="O449" i="10" s="1" a="1"/>
  <c r="O449" i="10" s="1"/>
  <c r="N450" i="10"/>
  <c r="O450" i="10" s="1" a="1"/>
  <c r="O450" i="10" s="1"/>
  <c r="N451" i="10"/>
  <c r="O451" i="10" s="1" a="1"/>
  <c r="O451" i="10" s="1"/>
  <c r="N452" i="10"/>
  <c r="O452" i="10" s="1" a="1"/>
  <c r="O452" i="10" s="1"/>
  <c r="N453" i="10"/>
  <c r="O453" i="10" s="1" a="1"/>
  <c r="O453" i="10" s="1"/>
  <c r="N454" i="10"/>
  <c r="O454" i="10" s="1" a="1"/>
  <c r="O454" i="10" s="1"/>
  <c r="N455" i="10"/>
  <c r="O455" i="10" s="1" a="1"/>
  <c r="O455" i="10" s="1"/>
  <c r="N456" i="10"/>
  <c r="O456" i="10" s="1" a="1"/>
  <c r="O456" i="10" s="1"/>
  <c r="N457" i="10"/>
  <c r="O457" i="10" s="1" a="1"/>
  <c r="O457" i="10" s="1"/>
  <c r="N458" i="10"/>
  <c r="O458" i="10" s="1" a="1"/>
  <c r="O458" i="10" s="1"/>
  <c r="N459" i="10"/>
  <c r="O459" i="10" s="1" a="1"/>
  <c r="O459" i="10" s="1"/>
  <c r="N460" i="10"/>
  <c r="O460" i="10" s="1" a="1"/>
  <c r="O460" i="10" s="1"/>
  <c r="N461" i="10"/>
  <c r="O461" i="10" s="1" a="1"/>
  <c r="O461" i="10" s="1"/>
  <c r="N462" i="10"/>
  <c r="O462" i="10" s="1" a="1"/>
  <c r="O462" i="10" s="1"/>
  <c r="N463" i="10"/>
  <c r="O463" i="10" s="1" a="1"/>
  <c r="O463" i="10" s="1"/>
  <c r="N464" i="10"/>
  <c r="O464" i="10" s="1" a="1"/>
  <c r="O464" i="10" s="1"/>
  <c r="N465" i="10"/>
  <c r="O465" i="10" s="1" a="1"/>
  <c r="O465" i="10" s="1"/>
  <c r="N466" i="10"/>
  <c r="O466" i="10" s="1" a="1"/>
  <c r="O466" i="10" s="1"/>
  <c r="N467" i="10"/>
  <c r="O467" i="10" s="1" a="1"/>
  <c r="O467" i="10" s="1"/>
  <c r="N468" i="10"/>
  <c r="O468" i="10" s="1" a="1"/>
  <c r="O468" i="10" s="1"/>
  <c r="N469" i="10"/>
  <c r="O469" i="10" s="1" a="1"/>
  <c r="O469" i="10" s="1"/>
  <c r="N470" i="10"/>
  <c r="O470" i="10" s="1" a="1"/>
  <c r="O470" i="10" s="1"/>
  <c r="N471" i="10"/>
  <c r="O471" i="10" s="1" a="1"/>
  <c r="O471" i="10" s="1"/>
  <c r="N472" i="10"/>
  <c r="O472" i="10" s="1" a="1"/>
  <c r="O472" i="10" s="1"/>
  <c r="N473" i="10"/>
  <c r="O473" i="10" s="1" a="1"/>
  <c r="O473" i="10" s="1"/>
  <c r="N474" i="10"/>
  <c r="O474" i="10" s="1" a="1"/>
  <c r="O474" i="10" s="1"/>
  <c r="N475" i="10"/>
  <c r="O475" i="10" s="1" a="1"/>
  <c r="O475" i="10" s="1"/>
  <c r="N476" i="10"/>
  <c r="O476" i="10" s="1" a="1"/>
  <c r="O476" i="10" s="1"/>
  <c r="N477" i="10"/>
  <c r="O477" i="10" s="1" a="1"/>
  <c r="O477" i="10" s="1"/>
  <c r="N478" i="10"/>
  <c r="O478" i="10" s="1" a="1"/>
  <c r="O478" i="10" s="1"/>
  <c r="N479" i="10"/>
  <c r="O479" i="10" s="1" a="1"/>
  <c r="O479" i="10" s="1"/>
  <c r="N480" i="10"/>
  <c r="O480" i="10" s="1" a="1"/>
  <c r="O480" i="10" s="1"/>
  <c r="N481" i="10"/>
  <c r="O481" i="10" s="1" a="1"/>
  <c r="O481" i="10" s="1"/>
  <c r="N482" i="10"/>
  <c r="O482" i="10" s="1" a="1"/>
  <c r="O482" i="10" s="1"/>
  <c r="N483" i="10"/>
  <c r="O483" i="10" s="1" a="1"/>
  <c r="O483" i="10" s="1"/>
  <c r="N484" i="10"/>
  <c r="O484" i="10" s="1" a="1"/>
  <c r="O484" i="10" s="1"/>
  <c r="N485" i="10"/>
  <c r="O485" i="10" s="1" a="1"/>
  <c r="O485" i="10" s="1"/>
  <c r="N486" i="10"/>
  <c r="O486" i="10" s="1" a="1"/>
  <c r="O486" i="10" s="1"/>
  <c r="N487" i="10"/>
  <c r="O487" i="10" s="1" a="1"/>
  <c r="O487" i="10" s="1"/>
  <c r="N488" i="10"/>
  <c r="O488" i="10" s="1" a="1"/>
  <c r="O488" i="10" s="1"/>
  <c r="N489" i="10"/>
  <c r="O489" i="10" s="1" a="1"/>
  <c r="O489" i="10" s="1"/>
  <c r="N490" i="10"/>
  <c r="O490" i="10" s="1" a="1"/>
  <c r="O490" i="10" s="1"/>
  <c r="N491" i="10"/>
  <c r="O491" i="10" s="1" a="1"/>
  <c r="O491" i="10" s="1"/>
  <c r="N492" i="10"/>
  <c r="O492" i="10" s="1" a="1"/>
  <c r="O492" i="10" s="1"/>
  <c r="N493" i="10"/>
  <c r="O493" i="10" s="1" a="1"/>
  <c r="O493" i="10" s="1"/>
  <c r="N494" i="10"/>
  <c r="O494" i="10" s="1" a="1"/>
  <c r="O494" i="10" s="1"/>
  <c r="N495" i="10"/>
  <c r="O495" i="10" s="1" a="1"/>
  <c r="O495" i="10" s="1"/>
  <c r="N496" i="10"/>
  <c r="O496" i="10" s="1" a="1"/>
  <c r="O496" i="10" s="1"/>
  <c r="N497" i="10"/>
  <c r="O497" i="10" s="1" a="1"/>
  <c r="O497" i="10" s="1"/>
  <c r="N498" i="10"/>
  <c r="O498" i="10" s="1" a="1"/>
  <c r="O498" i="10" s="1"/>
  <c r="N499" i="10"/>
  <c r="O499" i="10" s="1" a="1"/>
  <c r="O499" i="10" s="1"/>
  <c r="N500" i="10"/>
  <c r="O500" i="10" s="1" a="1"/>
  <c r="O500" i="10" s="1"/>
  <c r="N501" i="10"/>
  <c r="O501" i="10" s="1" a="1"/>
  <c r="O501" i="10" s="1"/>
  <c r="N502" i="10"/>
  <c r="O502" i="10" s="1" a="1"/>
  <c r="O502" i="10" s="1"/>
  <c r="N503" i="10"/>
  <c r="O503" i="10" s="1" a="1"/>
  <c r="O503" i="10" s="1"/>
  <c r="N504" i="10"/>
  <c r="O504" i="10" s="1" a="1"/>
  <c r="O504" i="10" s="1"/>
  <c r="N505" i="10"/>
  <c r="O505" i="10" s="1" a="1"/>
  <c r="O505" i="10" s="1"/>
  <c r="N506" i="10"/>
  <c r="O506" i="10" s="1" a="1"/>
  <c r="O506" i="10" s="1"/>
  <c r="N507" i="10"/>
  <c r="O507" i="10" s="1" a="1"/>
  <c r="O507" i="10" s="1"/>
  <c r="N508" i="10"/>
  <c r="O508" i="10" s="1" a="1"/>
  <c r="O508" i="10" s="1"/>
  <c r="N509" i="10"/>
  <c r="O509" i="10" s="1" a="1"/>
  <c r="O509" i="10" s="1"/>
  <c r="N510" i="10"/>
  <c r="O510" i="10" s="1" a="1"/>
  <c r="O510" i="10" s="1"/>
  <c r="N511" i="10"/>
  <c r="O511" i="10" s="1" a="1"/>
  <c r="O511" i="10" s="1"/>
  <c r="N512" i="10"/>
  <c r="O512" i="10" s="1" a="1"/>
  <c r="O512" i="10" s="1"/>
  <c r="N513" i="10"/>
  <c r="O513" i="10" s="1" a="1"/>
  <c r="O513" i="10" s="1"/>
  <c r="N514" i="10"/>
  <c r="O514" i="10" s="1" a="1"/>
  <c r="O514" i="10" s="1"/>
  <c r="N515" i="10"/>
  <c r="O515" i="10" s="1" a="1"/>
  <c r="O515" i="10" s="1"/>
  <c r="N516" i="10"/>
  <c r="O516" i="10" s="1" a="1"/>
  <c r="O516" i="10" s="1"/>
  <c r="N517" i="10"/>
  <c r="O517" i="10" s="1" a="1"/>
  <c r="O517" i="10" s="1"/>
  <c r="N518" i="10"/>
  <c r="O518" i="10" s="1" a="1"/>
  <c r="O518" i="10" s="1"/>
  <c r="N519" i="10"/>
  <c r="O519" i="10" s="1" a="1"/>
  <c r="O519" i="10" s="1"/>
  <c r="N520" i="10"/>
  <c r="O520" i="10" s="1" a="1"/>
  <c r="O520" i="10" s="1"/>
  <c r="N521" i="10"/>
  <c r="O521" i="10" s="1" a="1"/>
  <c r="O521" i="10" s="1"/>
  <c r="N522" i="10"/>
  <c r="O522" i="10" s="1" a="1"/>
  <c r="O522" i="10" s="1"/>
  <c r="N523" i="10"/>
  <c r="O523" i="10" s="1" a="1"/>
  <c r="O523" i="10" s="1"/>
  <c r="N524" i="10"/>
  <c r="O524" i="10" s="1" a="1"/>
  <c r="O524" i="10" s="1"/>
  <c r="N525" i="10"/>
  <c r="O525" i="10" s="1" a="1"/>
  <c r="O525" i="10" s="1"/>
  <c r="N526" i="10"/>
  <c r="O526" i="10" s="1" a="1"/>
  <c r="O526" i="10" s="1"/>
  <c r="N527" i="10"/>
  <c r="O527" i="10" s="1" a="1"/>
  <c r="O527" i="10" s="1"/>
  <c r="N528" i="10"/>
  <c r="O528" i="10" s="1" a="1"/>
  <c r="O528" i="10" s="1"/>
  <c r="N529" i="10"/>
  <c r="O529" i="10" s="1" a="1"/>
  <c r="O529" i="10" s="1"/>
  <c r="N530" i="10"/>
  <c r="O530" i="10" s="1" a="1"/>
  <c r="O530" i="10" s="1"/>
  <c r="N531" i="10"/>
  <c r="O531" i="10" s="1" a="1"/>
  <c r="O531" i="10" s="1"/>
  <c r="N532" i="10"/>
  <c r="O532" i="10" s="1" a="1"/>
  <c r="O532" i="10" s="1"/>
  <c r="N533" i="10"/>
  <c r="O533" i="10" s="1" a="1"/>
  <c r="O533" i="10" s="1"/>
  <c r="N534" i="10"/>
  <c r="O534" i="10" s="1" a="1"/>
  <c r="O534" i="10" s="1"/>
  <c r="N535" i="10"/>
  <c r="O535" i="10" s="1" a="1"/>
  <c r="O535" i="10" s="1"/>
  <c r="N536" i="10"/>
  <c r="O536" i="10" s="1" a="1"/>
  <c r="O536" i="10" s="1"/>
  <c r="N537" i="10"/>
  <c r="O537" i="10" s="1" a="1"/>
  <c r="O537" i="10" s="1"/>
  <c r="N538" i="10"/>
  <c r="O538" i="10" s="1" a="1"/>
  <c r="O538" i="10" s="1"/>
  <c r="N539" i="10"/>
  <c r="O539" i="10" s="1" a="1"/>
  <c r="O539" i="10" s="1"/>
  <c r="N540" i="10"/>
  <c r="O540" i="10" s="1" a="1"/>
  <c r="O540" i="10" s="1"/>
  <c r="N541" i="10"/>
  <c r="O541" i="10" s="1" a="1"/>
  <c r="O541" i="10" s="1"/>
  <c r="N542" i="10"/>
  <c r="O542" i="10" s="1" a="1"/>
  <c r="O542" i="10" s="1"/>
  <c r="N543" i="10"/>
  <c r="O543" i="10" s="1" a="1"/>
  <c r="O543" i="10" s="1"/>
  <c r="N544" i="10"/>
  <c r="O544" i="10" s="1" a="1"/>
  <c r="O544" i="10" s="1"/>
  <c r="N545" i="10"/>
  <c r="O545" i="10" s="1" a="1"/>
  <c r="O545" i="10" s="1"/>
  <c r="N546" i="10"/>
  <c r="O546" i="10" s="1" a="1"/>
  <c r="O546" i="10" s="1"/>
  <c r="N547" i="10"/>
  <c r="O547" i="10" s="1" a="1"/>
  <c r="O547" i="10" s="1"/>
  <c r="N548" i="10"/>
  <c r="O548" i="10" s="1" a="1"/>
  <c r="O548" i="10" s="1"/>
  <c r="N549" i="10"/>
  <c r="O549" i="10" s="1" a="1"/>
  <c r="O549" i="10" s="1"/>
  <c r="N550" i="10"/>
  <c r="O550" i="10" s="1" a="1"/>
  <c r="O550" i="10" s="1"/>
  <c r="N551" i="10"/>
  <c r="O551" i="10" s="1" a="1"/>
  <c r="O551" i="10" s="1"/>
  <c r="N552" i="10"/>
  <c r="O552" i="10" s="1" a="1"/>
  <c r="O552" i="10" s="1"/>
  <c r="N553" i="10"/>
  <c r="O553" i="10" s="1" a="1"/>
  <c r="O553" i="10" s="1"/>
  <c r="N554" i="10"/>
  <c r="O554" i="10" s="1" a="1"/>
  <c r="O554" i="10" s="1"/>
  <c r="N555" i="10"/>
  <c r="O555" i="10" s="1" a="1"/>
  <c r="O555" i="10" s="1"/>
  <c r="N556" i="10"/>
  <c r="O556" i="10" s="1" a="1"/>
  <c r="O556" i="10" s="1"/>
  <c r="N557" i="10"/>
  <c r="O557" i="10" s="1" a="1"/>
  <c r="O557" i="10" s="1"/>
  <c r="N558" i="10"/>
  <c r="O558" i="10" s="1" a="1"/>
  <c r="O558" i="10" s="1"/>
  <c r="N559" i="10"/>
  <c r="O559" i="10" s="1" a="1"/>
  <c r="O559" i="10" s="1"/>
  <c r="N560" i="10"/>
  <c r="O560" i="10" s="1" a="1"/>
  <c r="O560" i="10" s="1"/>
  <c r="N561" i="10"/>
  <c r="O561" i="10" s="1" a="1"/>
  <c r="O561" i="10" s="1"/>
  <c r="N562" i="10"/>
  <c r="O562" i="10" s="1" a="1"/>
  <c r="O562" i="10" s="1"/>
  <c r="N563" i="10"/>
  <c r="O563" i="10" s="1" a="1"/>
  <c r="O563" i="10" s="1"/>
  <c r="N564" i="10"/>
  <c r="O564" i="10" s="1" a="1"/>
  <c r="O564" i="10" s="1"/>
  <c r="N565" i="10"/>
  <c r="O565" i="10" s="1" a="1"/>
  <c r="O565" i="10" s="1"/>
  <c r="N566" i="10"/>
  <c r="O566" i="10" s="1" a="1"/>
  <c r="O566" i="10" s="1"/>
  <c r="N567" i="10"/>
  <c r="O567" i="10" s="1" a="1"/>
  <c r="O567" i="10" s="1"/>
  <c r="N568" i="10"/>
  <c r="O568" i="10" s="1" a="1"/>
  <c r="O568" i="10" s="1"/>
  <c r="N569" i="10"/>
  <c r="O569" i="10" s="1" a="1"/>
  <c r="O569" i="10" s="1"/>
  <c r="N570" i="10"/>
  <c r="O570" i="10" s="1" a="1"/>
  <c r="O570" i="10" s="1"/>
  <c r="N571" i="10"/>
  <c r="O571" i="10" s="1" a="1"/>
  <c r="O571" i="10" s="1"/>
  <c r="N572" i="10"/>
  <c r="O572" i="10" s="1" a="1"/>
  <c r="O572" i="10" s="1"/>
  <c r="N573" i="10"/>
  <c r="O573" i="10" s="1" a="1"/>
  <c r="O573" i="10" s="1"/>
  <c r="N574" i="10"/>
  <c r="O574" i="10" s="1" a="1"/>
  <c r="O574" i="10" s="1"/>
  <c r="N575" i="10"/>
  <c r="O575" i="10" s="1" a="1"/>
  <c r="O575" i="10" s="1"/>
  <c r="N576" i="10"/>
  <c r="O576" i="10" s="1" a="1"/>
  <c r="O576" i="10" s="1"/>
  <c r="N577" i="10"/>
  <c r="O577" i="10" s="1" a="1"/>
  <c r="O577" i="10" s="1"/>
  <c r="N578" i="10"/>
  <c r="O578" i="10" s="1" a="1"/>
  <c r="O578" i="10" s="1"/>
  <c r="N579" i="10"/>
  <c r="O579" i="10" s="1" a="1"/>
  <c r="O579" i="10" s="1"/>
  <c r="N580" i="10"/>
  <c r="O580" i="10" s="1" a="1"/>
  <c r="O580" i="10" s="1"/>
  <c r="N581" i="10"/>
  <c r="O581" i="10" s="1" a="1"/>
  <c r="O581" i="10" s="1"/>
  <c r="N582" i="10"/>
  <c r="O582" i="10" s="1" a="1"/>
  <c r="O582" i="10" s="1"/>
  <c r="N583" i="10"/>
  <c r="O583" i="10" s="1" a="1"/>
  <c r="O583" i="10" s="1"/>
  <c r="N584" i="10"/>
  <c r="O584" i="10" s="1" a="1"/>
  <c r="O584" i="10" s="1"/>
  <c r="N585" i="10"/>
  <c r="O585" i="10" s="1" a="1"/>
  <c r="O585" i="10" s="1"/>
  <c r="N586" i="10"/>
  <c r="O586" i="10" s="1" a="1"/>
  <c r="O586" i="10" s="1"/>
  <c r="N587" i="10"/>
  <c r="O587" i="10" s="1" a="1"/>
  <c r="O587" i="10" s="1"/>
  <c r="N588" i="10"/>
  <c r="O588" i="10" s="1" a="1"/>
  <c r="O588" i="10" s="1"/>
  <c r="N589" i="10"/>
  <c r="O589" i="10" s="1" a="1"/>
  <c r="O589" i="10" s="1"/>
  <c r="N590" i="10"/>
  <c r="O590" i="10" s="1" a="1"/>
  <c r="O590" i="10" s="1"/>
  <c r="N591" i="10"/>
  <c r="O591" i="10" s="1" a="1"/>
  <c r="O591" i="10" s="1"/>
  <c r="N592" i="10"/>
  <c r="O592" i="10" s="1" a="1"/>
  <c r="O592" i="10" s="1"/>
  <c r="N593" i="10"/>
  <c r="O593" i="10" s="1" a="1"/>
  <c r="O593" i="10" s="1"/>
  <c r="N594" i="10"/>
  <c r="O594" i="10" s="1" a="1"/>
  <c r="O594" i="10" s="1"/>
  <c r="N595" i="10"/>
  <c r="O595" i="10" s="1" a="1"/>
  <c r="O595" i="10" s="1"/>
  <c r="N596" i="10"/>
  <c r="O596" i="10" s="1" a="1"/>
  <c r="O596" i="10" s="1"/>
  <c r="N597" i="10"/>
  <c r="O597" i="10" s="1" a="1"/>
  <c r="O597" i="10" s="1"/>
  <c r="N598" i="10"/>
  <c r="O598" i="10" s="1" a="1"/>
  <c r="O598" i="10" s="1"/>
  <c r="N599" i="10"/>
  <c r="O599" i="10" s="1" a="1"/>
  <c r="O599" i="10" s="1"/>
  <c r="N600" i="10"/>
  <c r="O600" i="10" s="1" a="1"/>
  <c r="O600" i="10" s="1"/>
  <c r="N601" i="10"/>
  <c r="O601" i="10" s="1" a="1"/>
  <c r="O601" i="10" s="1"/>
  <c r="N602" i="10"/>
  <c r="O602" i="10" s="1" a="1"/>
  <c r="O602" i="10" s="1"/>
  <c r="N603" i="10"/>
  <c r="O603" i="10" s="1" a="1"/>
  <c r="O603" i="10" s="1"/>
  <c r="N604" i="10"/>
  <c r="O604" i="10" s="1" a="1"/>
  <c r="O604" i="10" s="1"/>
  <c r="N605" i="10"/>
  <c r="O605" i="10" s="1" a="1"/>
  <c r="O605" i="10" s="1"/>
  <c r="N606" i="10"/>
  <c r="O606" i="10" s="1" a="1"/>
  <c r="O606" i="10" s="1"/>
  <c r="N607" i="10"/>
  <c r="O607" i="10" s="1" a="1"/>
  <c r="O607" i="10" s="1"/>
  <c r="N608" i="10"/>
  <c r="O608" i="10" s="1" a="1"/>
  <c r="O608" i="10" s="1"/>
  <c r="N609" i="10"/>
  <c r="O609" i="10" s="1" a="1"/>
  <c r="O609" i="10" s="1"/>
  <c r="N610" i="10"/>
  <c r="O610" i="10" s="1" a="1"/>
  <c r="O610" i="10" s="1"/>
  <c r="N611" i="10"/>
  <c r="O611" i="10" s="1" a="1"/>
  <c r="O611" i="10" s="1"/>
  <c r="N612" i="10"/>
  <c r="O612" i="10" s="1" a="1"/>
  <c r="O612" i="10" s="1"/>
  <c r="N613" i="10"/>
  <c r="O613" i="10" s="1" a="1"/>
  <c r="O613" i="10" s="1"/>
  <c r="N614" i="10"/>
  <c r="O614" i="10" s="1" a="1"/>
  <c r="O614" i="10" s="1"/>
  <c r="N615" i="10"/>
  <c r="O615" i="10" s="1" a="1"/>
  <c r="O615" i="10" s="1"/>
  <c r="N616" i="10"/>
  <c r="O616" i="10" s="1" a="1"/>
  <c r="O616" i="10" s="1"/>
  <c r="N617" i="10"/>
  <c r="O617" i="10" s="1" a="1"/>
  <c r="O617" i="10" s="1"/>
  <c r="N618" i="10"/>
  <c r="O618" i="10" s="1" a="1"/>
  <c r="O618" i="10" s="1"/>
  <c r="N619" i="10"/>
  <c r="O619" i="10" s="1" a="1"/>
  <c r="O619" i="10" s="1"/>
  <c r="N620" i="10"/>
  <c r="O620" i="10" s="1" a="1"/>
  <c r="O620" i="10" s="1"/>
  <c r="N621" i="10"/>
  <c r="O621" i="10" s="1" a="1"/>
  <c r="O621" i="10" s="1"/>
  <c r="N622" i="10"/>
  <c r="O622" i="10" s="1" a="1"/>
  <c r="O622" i="10" s="1"/>
  <c r="N623" i="10"/>
  <c r="O623" i="10" s="1" a="1"/>
  <c r="O623" i="10" s="1"/>
  <c r="N624" i="10"/>
  <c r="O624" i="10" s="1" a="1"/>
  <c r="O624" i="10" s="1"/>
  <c r="N625" i="10"/>
  <c r="O625" i="10" s="1" a="1"/>
  <c r="O625" i="10" s="1"/>
  <c r="N626" i="10"/>
  <c r="O626" i="10" s="1" a="1"/>
  <c r="O626" i="10" s="1"/>
  <c r="N627" i="10"/>
  <c r="O627" i="10" s="1" a="1"/>
  <c r="O627" i="10" s="1"/>
  <c r="N628" i="10"/>
  <c r="O628" i="10" s="1" a="1"/>
  <c r="O628" i="10" s="1"/>
  <c r="N629" i="10"/>
  <c r="O629" i="10" s="1" a="1"/>
  <c r="O629" i="10" s="1"/>
  <c r="N630" i="10"/>
  <c r="O630" i="10" s="1" a="1"/>
  <c r="O630" i="10" s="1"/>
  <c r="N631" i="10"/>
  <c r="O631" i="10" s="1" a="1"/>
  <c r="O631" i="10" s="1"/>
  <c r="N632" i="10"/>
  <c r="O632" i="10" s="1" a="1"/>
  <c r="O632" i="10" s="1"/>
  <c r="N633" i="10"/>
  <c r="O633" i="10" s="1" a="1"/>
  <c r="O633" i="10" s="1"/>
  <c r="N634" i="10"/>
  <c r="O634" i="10" s="1" a="1"/>
  <c r="O634" i="10" s="1"/>
  <c r="N635" i="10"/>
  <c r="O635" i="10" s="1" a="1"/>
  <c r="O635" i="10" s="1"/>
  <c r="N636" i="10"/>
  <c r="O636" i="10" s="1" a="1"/>
  <c r="O636" i="10" s="1"/>
  <c r="N637" i="10"/>
  <c r="O637" i="10" s="1" a="1"/>
  <c r="O637" i="10" s="1"/>
  <c r="N638" i="10"/>
  <c r="O638" i="10" s="1" a="1"/>
  <c r="O638" i="10" s="1"/>
  <c r="N639" i="10"/>
  <c r="O639" i="10" s="1" a="1"/>
  <c r="O639" i="10" s="1"/>
  <c r="N640" i="10"/>
  <c r="O640" i="10" s="1" a="1"/>
  <c r="O640" i="10" s="1"/>
  <c r="N641" i="10"/>
  <c r="O641" i="10" s="1" a="1"/>
  <c r="O641" i="10" s="1"/>
  <c r="N642" i="10"/>
  <c r="O642" i="10" s="1" a="1"/>
  <c r="O642" i="10" s="1"/>
  <c r="N643" i="10"/>
  <c r="O643" i="10" s="1" a="1"/>
  <c r="O643" i="10" s="1"/>
  <c r="N644" i="10"/>
  <c r="O644" i="10" s="1" a="1"/>
  <c r="O644" i="10" s="1"/>
  <c r="N645" i="10"/>
  <c r="O645" i="10" s="1" a="1"/>
  <c r="O645" i="10" s="1"/>
  <c r="N646" i="10"/>
  <c r="O646" i="10" s="1" a="1"/>
  <c r="O646" i="10" s="1"/>
  <c r="N647" i="10"/>
  <c r="O647" i="10" s="1" a="1"/>
  <c r="O647" i="10" s="1"/>
  <c r="N648" i="10"/>
  <c r="O648" i="10" s="1" a="1"/>
  <c r="O648" i="10" s="1"/>
  <c r="N649" i="10"/>
  <c r="O649" i="10" s="1" a="1"/>
  <c r="O649" i="10" s="1"/>
  <c r="N650" i="10"/>
  <c r="O650" i="10" s="1" a="1"/>
  <c r="O650" i="10" s="1"/>
  <c r="N651" i="10"/>
  <c r="O651" i="10" s="1" a="1"/>
  <c r="O651" i="10" s="1"/>
  <c r="N652" i="10"/>
  <c r="O652" i="10" s="1" a="1"/>
  <c r="O652" i="10" s="1"/>
  <c r="N653" i="10"/>
  <c r="O653" i="10" s="1" a="1"/>
  <c r="O653" i="10" s="1"/>
  <c r="N654" i="10"/>
  <c r="O654" i="10" s="1" a="1"/>
  <c r="O654" i="10" s="1"/>
  <c r="N655" i="10"/>
  <c r="O655" i="10" s="1" a="1"/>
  <c r="O655" i="10" s="1"/>
  <c r="N656" i="10"/>
  <c r="O656" i="10" s="1" a="1"/>
  <c r="O656" i="10" s="1"/>
  <c r="N657" i="10"/>
  <c r="O657" i="10" s="1" a="1"/>
  <c r="O657" i="10" s="1"/>
  <c r="N658" i="10"/>
  <c r="O658" i="10" s="1" a="1"/>
  <c r="O658" i="10" s="1"/>
  <c r="N659" i="10"/>
  <c r="O659" i="10" s="1" a="1"/>
  <c r="O659" i="10" s="1"/>
  <c r="N660" i="10"/>
  <c r="O660" i="10" s="1" a="1"/>
  <c r="O660" i="10" s="1"/>
  <c r="N661" i="10"/>
  <c r="O661" i="10" s="1" a="1"/>
  <c r="O661" i="10" s="1"/>
  <c r="N662" i="10"/>
  <c r="O662" i="10" s="1" a="1"/>
  <c r="O662" i="10" s="1"/>
  <c r="N663" i="10"/>
  <c r="O663" i="10" s="1" a="1"/>
  <c r="O663" i="10" s="1"/>
  <c r="N664" i="10"/>
  <c r="O664" i="10" s="1" a="1"/>
  <c r="O664" i="10" s="1"/>
  <c r="N665" i="10"/>
  <c r="O665" i="10" s="1" a="1"/>
  <c r="O665" i="10" s="1"/>
  <c r="N666" i="10"/>
  <c r="O666" i="10" s="1" a="1"/>
  <c r="O666" i="10" s="1"/>
  <c r="N667" i="10"/>
  <c r="O667" i="10" s="1" a="1"/>
  <c r="O667" i="10" s="1"/>
  <c r="N668" i="10"/>
  <c r="O668" i="10" s="1" a="1"/>
  <c r="O668" i="10" s="1"/>
  <c r="N669" i="10"/>
  <c r="O669" i="10" s="1" a="1"/>
  <c r="O669" i="10" s="1"/>
  <c r="N670" i="10"/>
  <c r="O670" i="10" s="1" a="1"/>
  <c r="O670" i="10" s="1"/>
  <c r="N671" i="10"/>
  <c r="O671" i="10" s="1" a="1"/>
  <c r="O671" i="10" s="1"/>
  <c r="N672" i="10"/>
  <c r="O672" i="10" s="1" a="1"/>
  <c r="O672" i="10" s="1"/>
  <c r="N673" i="10"/>
  <c r="O673" i="10" s="1" a="1"/>
  <c r="O673" i="10" s="1"/>
  <c r="N674" i="10"/>
  <c r="O674" i="10" s="1" a="1"/>
  <c r="O674" i="10" s="1"/>
  <c r="N675" i="10"/>
  <c r="O675" i="10" s="1" a="1"/>
  <c r="O675" i="10" s="1"/>
  <c r="N676" i="10"/>
  <c r="O676" i="10" s="1" a="1"/>
  <c r="O676" i="10" s="1"/>
  <c r="N677" i="10"/>
  <c r="O677" i="10" s="1" a="1"/>
  <c r="O677" i="10" s="1"/>
  <c r="N678" i="10"/>
  <c r="O678" i="10" s="1" a="1"/>
  <c r="O678" i="10" s="1"/>
  <c r="N679" i="10"/>
  <c r="O679" i="10" s="1" a="1"/>
  <c r="O679" i="10" s="1"/>
  <c r="N680" i="10"/>
  <c r="O680" i="10" s="1" a="1"/>
  <c r="O680" i="10" s="1"/>
  <c r="N681" i="10"/>
  <c r="O681" i="10" s="1" a="1"/>
  <c r="O681" i="10" s="1"/>
  <c r="N682" i="10"/>
  <c r="O682" i="10" s="1" a="1"/>
  <c r="O682" i="10" s="1"/>
  <c r="N683" i="10"/>
  <c r="O683" i="10" s="1" a="1"/>
  <c r="O683" i="10" s="1"/>
  <c r="N684" i="10"/>
  <c r="O684" i="10" s="1" a="1"/>
  <c r="O684" i="10" s="1"/>
  <c r="N685" i="10"/>
  <c r="O685" i="10" s="1" a="1"/>
  <c r="O685" i="10" s="1"/>
  <c r="N686" i="10"/>
  <c r="O686" i="10" s="1" a="1"/>
  <c r="O686" i="10" s="1"/>
  <c r="N687" i="10"/>
  <c r="O687" i="10" s="1" a="1"/>
  <c r="O687" i="10" s="1"/>
  <c r="N688" i="10"/>
  <c r="O688" i="10" s="1" a="1"/>
  <c r="O688" i="10" s="1"/>
  <c r="N689" i="10"/>
  <c r="O689" i="10" s="1" a="1"/>
  <c r="O689" i="10" s="1"/>
  <c r="N690" i="10"/>
  <c r="O690" i="10" s="1" a="1"/>
  <c r="O690" i="10" s="1"/>
  <c r="N691" i="10"/>
  <c r="O691" i="10" s="1" a="1"/>
  <c r="O691" i="10" s="1"/>
  <c r="N692" i="10"/>
  <c r="O692" i="10" s="1" a="1"/>
  <c r="O692" i="10" s="1"/>
  <c r="N693" i="10"/>
  <c r="O693" i="10" s="1" a="1"/>
  <c r="O693" i="10" s="1"/>
  <c r="N694" i="10"/>
  <c r="O694" i="10" s="1" a="1"/>
  <c r="O694" i="10" s="1"/>
  <c r="N695" i="10"/>
  <c r="O695" i="10" s="1" a="1"/>
  <c r="O695" i="10" s="1"/>
  <c r="N696" i="10"/>
  <c r="O696" i="10" s="1" a="1"/>
  <c r="O696" i="10" s="1"/>
  <c r="N697" i="10"/>
  <c r="O697" i="10" s="1" a="1"/>
  <c r="O697" i="10" s="1"/>
  <c r="N698" i="10"/>
  <c r="O698" i="10" s="1" a="1"/>
  <c r="O698" i="10" s="1"/>
  <c r="N699" i="10"/>
  <c r="O699" i="10" s="1" a="1"/>
  <c r="O699" i="10" s="1"/>
  <c r="N700" i="10"/>
  <c r="O700" i="10" s="1" a="1"/>
  <c r="O700" i="10" s="1"/>
  <c r="N701" i="10"/>
  <c r="O701" i="10" s="1" a="1"/>
  <c r="O701" i="10" s="1"/>
  <c r="N702" i="10"/>
  <c r="O702" i="10" s="1" a="1"/>
  <c r="O702" i="10" s="1"/>
  <c r="N703" i="10"/>
  <c r="O703" i="10" s="1" a="1"/>
  <c r="O703" i="10" s="1"/>
  <c r="N704" i="10"/>
  <c r="O704" i="10" s="1" a="1"/>
  <c r="O704" i="10" s="1"/>
  <c r="N705" i="10"/>
  <c r="O705" i="10" s="1" a="1"/>
  <c r="O705" i="10" s="1"/>
  <c r="N706" i="10"/>
  <c r="O706" i="10" s="1" a="1"/>
  <c r="O706" i="10" s="1"/>
  <c r="N707" i="10"/>
  <c r="O707" i="10" s="1" a="1"/>
  <c r="O707" i="10" s="1"/>
  <c r="N708" i="10"/>
  <c r="O708" i="10" s="1" a="1"/>
  <c r="O708" i="10" s="1"/>
  <c r="N709" i="10"/>
  <c r="O709" i="10" s="1" a="1"/>
  <c r="O709" i="10" s="1"/>
  <c r="N710" i="10"/>
  <c r="O710" i="10" s="1" a="1"/>
  <c r="O710" i="10" s="1"/>
  <c r="N711" i="10"/>
  <c r="O711" i="10" s="1" a="1"/>
  <c r="O711" i="10" s="1"/>
  <c r="N712" i="10"/>
  <c r="O712" i="10" s="1" a="1"/>
  <c r="O712" i="10" s="1"/>
  <c r="N713" i="10"/>
  <c r="O713" i="10" s="1" a="1"/>
  <c r="O713" i="10" s="1"/>
  <c r="N714" i="10"/>
  <c r="O714" i="10" s="1" a="1"/>
  <c r="O714" i="10" s="1"/>
  <c r="N715" i="10"/>
  <c r="O715" i="10" s="1" a="1"/>
  <c r="O715" i="10" s="1"/>
  <c r="N716" i="10"/>
  <c r="O716" i="10" s="1" a="1"/>
  <c r="O716" i="10" s="1"/>
  <c r="N717" i="10"/>
  <c r="O717" i="10" s="1" a="1"/>
  <c r="O717" i="10" s="1"/>
  <c r="N718" i="10"/>
  <c r="O718" i="10" s="1" a="1"/>
  <c r="O718" i="10" s="1"/>
  <c r="N719" i="10"/>
  <c r="O719" i="10" s="1" a="1"/>
  <c r="O719" i="10" s="1"/>
  <c r="N720" i="10"/>
  <c r="O720" i="10" s="1" a="1"/>
  <c r="O720" i="10" s="1"/>
  <c r="N721" i="10"/>
  <c r="O721" i="10" s="1" a="1"/>
  <c r="O721" i="10" s="1"/>
  <c r="N722" i="10"/>
  <c r="O722" i="10" s="1" a="1"/>
  <c r="O722" i="10" s="1"/>
  <c r="N723" i="10"/>
  <c r="O723" i="10" s="1" a="1"/>
  <c r="O723" i="10" s="1"/>
  <c r="N724" i="10"/>
  <c r="O724" i="10" s="1" a="1"/>
  <c r="O724" i="10" s="1"/>
  <c r="N725" i="10"/>
  <c r="O725" i="10" s="1" a="1"/>
  <c r="O725" i="10" s="1"/>
  <c r="N726" i="10"/>
  <c r="O726" i="10" s="1" a="1"/>
  <c r="O726" i="10" s="1"/>
  <c r="N727" i="10"/>
  <c r="O727" i="10" s="1" a="1"/>
  <c r="O727" i="10" s="1"/>
  <c r="N728" i="10"/>
  <c r="O728" i="10" s="1" a="1"/>
  <c r="O728" i="10" s="1"/>
  <c r="N729" i="10"/>
  <c r="O729" i="10" s="1" a="1"/>
  <c r="O729" i="10" s="1"/>
  <c r="N730" i="10"/>
  <c r="O730" i="10" s="1" a="1"/>
  <c r="O730" i="10" s="1"/>
  <c r="N731" i="10"/>
  <c r="O731" i="10" s="1" a="1"/>
  <c r="O731" i="10" s="1"/>
  <c r="N732" i="10"/>
  <c r="O732" i="10" s="1" a="1"/>
  <c r="O732" i="10" s="1"/>
  <c r="N733" i="10"/>
  <c r="O733" i="10" s="1" a="1"/>
  <c r="O733" i="10" s="1"/>
  <c r="N734" i="10"/>
  <c r="O734" i="10" s="1" a="1"/>
  <c r="O734" i="10" s="1"/>
  <c r="N735" i="10"/>
  <c r="O735" i="10" s="1" a="1"/>
  <c r="O735" i="10" s="1"/>
  <c r="N736" i="10"/>
  <c r="O736" i="10" s="1" a="1"/>
  <c r="O736" i="10" s="1"/>
  <c r="N737" i="10"/>
  <c r="O737" i="10" s="1" a="1"/>
  <c r="O737" i="10" s="1"/>
  <c r="N738" i="10"/>
  <c r="O738" i="10" s="1" a="1"/>
  <c r="O738" i="10" s="1"/>
  <c r="N739" i="10"/>
  <c r="O739" i="10" s="1" a="1"/>
  <c r="O739" i="10" s="1"/>
  <c r="N740" i="10"/>
  <c r="O740" i="10" s="1" a="1"/>
  <c r="O740" i="10" s="1"/>
  <c r="N741" i="10"/>
  <c r="O741" i="10" s="1" a="1"/>
  <c r="O741" i="10" s="1"/>
  <c r="N742" i="10"/>
  <c r="O742" i="10" s="1" a="1"/>
  <c r="O742" i="10" s="1"/>
  <c r="N743" i="10"/>
  <c r="O743" i="10" s="1" a="1"/>
  <c r="O743" i="10" s="1"/>
  <c r="N744" i="10"/>
  <c r="O744" i="10" s="1" a="1"/>
  <c r="O744" i="10" s="1"/>
  <c r="N745" i="10"/>
  <c r="O745" i="10" s="1" a="1"/>
  <c r="O745" i="10" s="1"/>
  <c r="N746" i="10"/>
  <c r="O746" i="10" s="1" a="1"/>
  <c r="O746" i="10" s="1"/>
  <c r="N747" i="10"/>
  <c r="O747" i="10" s="1" a="1"/>
  <c r="O747" i="10" s="1"/>
  <c r="N748" i="10"/>
  <c r="O748" i="10" s="1" a="1"/>
  <c r="O748" i="10" s="1"/>
  <c r="N749" i="10"/>
  <c r="O749" i="10" s="1" a="1"/>
  <c r="O749" i="10" s="1"/>
  <c r="N750" i="10"/>
  <c r="O750" i="10" s="1" a="1"/>
  <c r="O750" i="10" s="1"/>
  <c r="N751" i="10"/>
  <c r="O751" i="10" s="1" a="1"/>
  <c r="O751" i="10" s="1"/>
  <c r="N752" i="10"/>
  <c r="O752" i="10" s="1" a="1"/>
  <c r="O752" i="10" s="1"/>
  <c r="N753" i="10"/>
  <c r="O753" i="10" s="1" a="1"/>
  <c r="O753" i="10" s="1"/>
  <c r="N754" i="10"/>
  <c r="O754" i="10" s="1" a="1"/>
  <c r="O754" i="10" s="1"/>
  <c r="N755" i="10"/>
  <c r="O755" i="10" s="1" a="1"/>
  <c r="O755" i="10" s="1"/>
  <c r="N756" i="10"/>
  <c r="O756" i="10" s="1" a="1"/>
  <c r="O756" i="10" s="1"/>
  <c r="N757" i="10"/>
  <c r="O757" i="10" s="1" a="1"/>
  <c r="O757" i="10" s="1"/>
  <c r="N758" i="10"/>
  <c r="O758" i="10" s="1" a="1"/>
  <c r="O758" i="10" s="1"/>
  <c r="N759" i="10"/>
  <c r="O759" i="10" s="1" a="1"/>
  <c r="O759" i="10" s="1"/>
  <c r="N760" i="10"/>
  <c r="O760" i="10" s="1" a="1"/>
  <c r="O760" i="10" s="1"/>
  <c r="N761" i="10"/>
  <c r="O761" i="10" s="1" a="1"/>
  <c r="O761" i="10" s="1"/>
  <c r="N762" i="10"/>
  <c r="O762" i="10" s="1" a="1"/>
  <c r="O762" i="10" s="1"/>
  <c r="N763" i="10"/>
  <c r="O763" i="10" s="1" a="1"/>
  <c r="O763" i="10" s="1"/>
  <c r="N764" i="10"/>
  <c r="O764" i="10" s="1" a="1"/>
  <c r="O764" i="10" s="1"/>
  <c r="N765" i="10"/>
  <c r="O765" i="10" s="1" a="1"/>
  <c r="O765" i="10" s="1"/>
  <c r="N766" i="10"/>
  <c r="O766" i="10" s="1" a="1"/>
  <c r="O766" i="10" s="1"/>
  <c r="N767" i="10"/>
  <c r="O767" i="10" s="1" a="1"/>
  <c r="O767" i="10" s="1"/>
  <c r="N768" i="10"/>
  <c r="O768" i="10" s="1" a="1"/>
  <c r="O768" i="10" s="1"/>
  <c r="N769" i="10"/>
  <c r="O769" i="10" s="1" a="1"/>
  <c r="O769" i="10" s="1"/>
  <c r="N770" i="10"/>
  <c r="O770" i="10" s="1" a="1"/>
  <c r="O770" i="10" s="1"/>
  <c r="N771" i="10"/>
  <c r="O771" i="10" s="1" a="1"/>
  <c r="O771" i="10" s="1"/>
  <c r="N772" i="10"/>
  <c r="O772" i="10" s="1" a="1"/>
  <c r="O772" i="10" s="1"/>
  <c r="N773" i="10"/>
  <c r="O773" i="10" s="1" a="1"/>
  <c r="O773" i="10" s="1"/>
  <c r="N774" i="10"/>
  <c r="O774" i="10" s="1" a="1"/>
  <c r="O774" i="10" s="1"/>
  <c r="N775" i="10"/>
  <c r="O775" i="10" s="1" a="1"/>
  <c r="O775" i="10" s="1"/>
  <c r="N776" i="10"/>
  <c r="O776" i="10" s="1" a="1"/>
  <c r="O776" i="10" s="1"/>
  <c r="N777" i="10"/>
  <c r="O777" i="10" s="1" a="1"/>
  <c r="O777" i="10" s="1"/>
  <c r="N778" i="10"/>
  <c r="O778" i="10" s="1" a="1"/>
  <c r="O778" i="10" s="1"/>
  <c r="N779" i="10"/>
  <c r="O779" i="10" s="1" a="1"/>
  <c r="O779" i="10" s="1"/>
  <c r="N780" i="10"/>
  <c r="O780" i="10" s="1" a="1"/>
  <c r="O780" i="10" s="1"/>
  <c r="N781" i="10"/>
  <c r="O781" i="10" s="1" a="1"/>
  <c r="O781" i="10" s="1"/>
  <c r="N782" i="10"/>
  <c r="O782" i="10" s="1" a="1"/>
  <c r="O782" i="10" s="1"/>
  <c r="N783" i="10"/>
  <c r="O783" i="10" s="1" a="1"/>
  <c r="O783" i="10" s="1"/>
  <c r="N784" i="10"/>
  <c r="O784" i="10" s="1" a="1"/>
  <c r="O784" i="10" s="1"/>
  <c r="N785" i="10"/>
  <c r="O785" i="10" s="1" a="1"/>
  <c r="O785" i="10" s="1"/>
  <c r="N786" i="10"/>
  <c r="O786" i="10" s="1" a="1"/>
  <c r="O786" i="10" s="1"/>
  <c r="N787" i="10"/>
  <c r="O787" i="10" s="1" a="1"/>
  <c r="O787" i="10" s="1"/>
  <c r="N788" i="10"/>
  <c r="O788" i="10" s="1" a="1"/>
  <c r="O788" i="10" s="1"/>
  <c r="N789" i="10"/>
  <c r="O789" i="10" s="1" a="1"/>
  <c r="O789" i="10" s="1"/>
  <c r="N790" i="10"/>
  <c r="O790" i="10" s="1" a="1"/>
  <c r="O790" i="10" s="1"/>
  <c r="N791" i="10"/>
  <c r="O791" i="10" s="1" a="1"/>
  <c r="O791" i="10" s="1"/>
  <c r="N792" i="10"/>
  <c r="O792" i="10" s="1" a="1"/>
  <c r="O792" i="10" s="1"/>
  <c r="N793" i="10"/>
  <c r="O793" i="10" s="1" a="1"/>
  <c r="O793" i="10" s="1"/>
  <c r="N794" i="10"/>
  <c r="O794" i="10" s="1" a="1"/>
  <c r="O794" i="10" s="1"/>
  <c r="N795" i="10"/>
  <c r="O795" i="10" s="1" a="1"/>
  <c r="O795" i="10" s="1"/>
  <c r="N796" i="10"/>
  <c r="O796" i="10" s="1" a="1"/>
  <c r="O796" i="10" s="1"/>
  <c r="N797" i="10"/>
  <c r="O797" i="10" s="1" a="1"/>
  <c r="O797" i="10" s="1"/>
  <c r="N798" i="10"/>
  <c r="O798" i="10" s="1" a="1"/>
  <c r="O798" i="10" s="1"/>
  <c r="N799" i="10"/>
  <c r="O799" i="10" s="1" a="1"/>
  <c r="O799" i="10" s="1"/>
  <c r="N800" i="10"/>
  <c r="O800" i="10" s="1" a="1"/>
  <c r="O800" i="10" s="1"/>
  <c r="N801" i="10"/>
  <c r="O801" i="10" s="1" a="1"/>
  <c r="O801" i="10" s="1"/>
  <c r="N802" i="10"/>
  <c r="O802" i="10" s="1" a="1"/>
  <c r="O802" i="10" s="1"/>
  <c r="N803" i="10"/>
  <c r="O803" i="10" s="1" a="1"/>
  <c r="O803" i="10" s="1"/>
  <c r="N804" i="10"/>
  <c r="O804" i="10" s="1" a="1"/>
  <c r="O804" i="10" s="1"/>
  <c r="N805" i="10"/>
  <c r="O805" i="10" s="1" a="1"/>
  <c r="O805" i="10" s="1"/>
  <c r="N806" i="10"/>
  <c r="O806" i="10" s="1" a="1"/>
  <c r="O806" i="10" s="1"/>
  <c r="N807" i="10"/>
  <c r="O807" i="10" s="1" a="1"/>
  <c r="O807" i="10" s="1"/>
  <c r="N808" i="10"/>
  <c r="O808" i="10" s="1" a="1"/>
  <c r="O808" i="10" s="1"/>
  <c r="N809" i="10"/>
  <c r="O809" i="10" s="1" a="1"/>
  <c r="O809" i="10" s="1"/>
  <c r="N810" i="10"/>
  <c r="O810" i="10" s="1" a="1"/>
  <c r="O810" i="10" s="1"/>
  <c r="N811" i="10"/>
  <c r="O811" i="10" s="1" a="1"/>
  <c r="O811" i="10" s="1"/>
  <c r="N812" i="10"/>
  <c r="O812" i="10" s="1" a="1"/>
  <c r="O812" i="10" s="1"/>
  <c r="N813" i="10"/>
  <c r="O813" i="10" s="1" a="1"/>
  <c r="O813" i="10" s="1"/>
  <c r="N814" i="10"/>
  <c r="O814" i="10" s="1" a="1"/>
  <c r="O814" i="10" s="1"/>
  <c r="N815" i="10"/>
  <c r="O815" i="10" s="1" a="1"/>
  <c r="O815" i="10" s="1"/>
  <c r="N816" i="10"/>
  <c r="O816" i="10" s="1" a="1"/>
  <c r="O816" i="10" s="1"/>
  <c r="N817" i="10"/>
  <c r="O817" i="10" s="1" a="1"/>
  <c r="O817" i="10" s="1"/>
  <c r="N818" i="10"/>
  <c r="O818" i="10" s="1" a="1"/>
  <c r="O818" i="10" s="1"/>
  <c r="N819" i="10"/>
  <c r="O819" i="10" s="1" a="1"/>
  <c r="O819" i="10" s="1"/>
  <c r="N820" i="10"/>
  <c r="O820" i="10" s="1" a="1"/>
  <c r="O820" i="10" s="1"/>
  <c r="N821" i="10"/>
  <c r="O821" i="10" s="1" a="1"/>
  <c r="O821" i="10" s="1"/>
  <c r="N822" i="10"/>
  <c r="O822" i="10" s="1" a="1"/>
  <c r="O822" i="10" s="1"/>
  <c r="N823" i="10"/>
  <c r="O823" i="10" s="1" a="1"/>
  <c r="O823" i="10" s="1"/>
  <c r="N824" i="10"/>
  <c r="O824" i="10" s="1" a="1"/>
  <c r="O824" i="10" s="1"/>
  <c r="N825" i="10"/>
  <c r="O825" i="10" s="1" a="1"/>
  <c r="O825" i="10" s="1"/>
  <c r="N826" i="10"/>
  <c r="O826" i="10" s="1" a="1"/>
  <c r="O826" i="10" s="1"/>
  <c r="N827" i="10"/>
  <c r="O827" i="10" s="1" a="1"/>
  <c r="O827" i="10" s="1"/>
  <c r="N828" i="10"/>
  <c r="O828" i="10" s="1" a="1"/>
  <c r="O828" i="10" s="1"/>
  <c r="N829" i="10"/>
  <c r="O829" i="10" s="1" a="1"/>
  <c r="O829" i="10" s="1"/>
  <c r="N830" i="10"/>
  <c r="O830" i="10" s="1" a="1"/>
  <c r="O830" i="10" s="1"/>
  <c r="N831" i="10"/>
  <c r="O831" i="10" s="1" a="1"/>
  <c r="O831" i="10" s="1"/>
  <c r="N832" i="10"/>
  <c r="O832" i="10" s="1" a="1"/>
  <c r="O832" i="10" s="1"/>
  <c r="N833" i="10"/>
  <c r="O833" i="10" s="1" a="1"/>
  <c r="O833" i="10" s="1"/>
  <c r="N834" i="10"/>
  <c r="O834" i="10" s="1" a="1"/>
  <c r="O834" i="10" s="1"/>
  <c r="N835" i="10"/>
  <c r="O835" i="10" s="1" a="1"/>
  <c r="O835" i="10" s="1"/>
  <c r="N836" i="10"/>
  <c r="O836" i="10" s="1" a="1"/>
  <c r="O836" i="10" s="1"/>
  <c r="N837" i="10"/>
  <c r="O837" i="10" s="1" a="1"/>
  <c r="O837" i="10" s="1"/>
  <c r="N838" i="10"/>
  <c r="O838" i="10" s="1" a="1"/>
  <c r="O838" i="10" s="1"/>
  <c r="N839" i="10"/>
  <c r="O839" i="10" s="1" a="1"/>
  <c r="O839" i="10" s="1"/>
  <c r="N840" i="10"/>
  <c r="O840" i="10" s="1" a="1"/>
  <c r="O840" i="10" s="1"/>
  <c r="N841" i="10"/>
  <c r="O841" i="10" s="1" a="1"/>
  <c r="O841" i="10" s="1"/>
  <c r="N842" i="10"/>
  <c r="O842" i="10" s="1" a="1"/>
  <c r="O842" i="10" s="1"/>
  <c r="N843" i="10"/>
  <c r="O843" i="10" s="1" a="1"/>
  <c r="O843" i="10" s="1"/>
  <c r="N844" i="10"/>
  <c r="O844" i="10" s="1" a="1"/>
  <c r="O844" i="10" s="1"/>
  <c r="N845" i="10"/>
  <c r="O845" i="10" s="1" a="1"/>
  <c r="O845" i="10" s="1"/>
  <c r="N846" i="10"/>
  <c r="O846" i="10" s="1" a="1"/>
  <c r="O846" i="10" s="1"/>
  <c r="N847" i="10"/>
  <c r="O847" i="10" s="1" a="1"/>
  <c r="O847" i="10" s="1"/>
  <c r="N848" i="10"/>
  <c r="O848" i="10" s="1" a="1"/>
  <c r="O848" i="10" s="1"/>
  <c r="N849" i="10"/>
  <c r="O849" i="10" s="1" a="1"/>
  <c r="O849" i="10" s="1"/>
  <c r="N850" i="10"/>
  <c r="O850" i="10" s="1" a="1"/>
  <c r="O850" i="10" s="1"/>
  <c r="N851" i="10"/>
  <c r="O851" i="10" s="1" a="1"/>
  <c r="O851" i="10" s="1"/>
  <c r="N852" i="10"/>
  <c r="O852" i="10" s="1" a="1"/>
  <c r="O852" i="10" s="1"/>
  <c r="N853" i="10"/>
  <c r="O853" i="10" s="1" a="1"/>
  <c r="O853" i="10" s="1"/>
  <c r="N854" i="10"/>
  <c r="O854" i="10" s="1" a="1"/>
  <c r="O854" i="10" s="1"/>
  <c r="N855" i="10"/>
  <c r="O855" i="10" s="1" a="1"/>
  <c r="O855" i="10" s="1"/>
  <c r="N856" i="10"/>
  <c r="O856" i="10" s="1" a="1"/>
  <c r="O856" i="10" s="1"/>
  <c r="N857" i="10"/>
  <c r="O857" i="10" s="1" a="1"/>
  <c r="O857" i="10" s="1"/>
  <c r="N858" i="10"/>
  <c r="O858" i="10" s="1" a="1"/>
  <c r="O858" i="10" s="1"/>
  <c r="N859" i="10"/>
  <c r="O859" i="10" s="1" a="1"/>
  <c r="O859" i="10" s="1"/>
  <c r="N860" i="10"/>
  <c r="O860" i="10" s="1" a="1"/>
  <c r="O860" i="10" s="1"/>
  <c r="N861" i="10"/>
  <c r="O861" i="10" s="1" a="1"/>
  <c r="O861" i="10" s="1"/>
  <c r="N862" i="10"/>
  <c r="O862" i="10" s="1" a="1"/>
  <c r="O862" i="10" s="1"/>
  <c r="N863" i="10"/>
  <c r="O863" i="10" s="1" a="1"/>
  <c r="O863" i="10" s="1"/>
  <c r="N864" i="10"/>
  <c r="O864" i="10" s="1" a="1"/>
  <c r="O864" i="10" s="1"/>
  <c r="N865" i="10"/>
  <c r="O865" i="10" s="1" a="1"/>
  <c r="O865" i="10" s="1"/>
  <c r="N866" i="10"/>
  <c r="O866" i="10" s="1" a="1"/>
  <c r="O866" i="10" s="1"/>
  <c r="N867" i="10"/>
  <c r="O867" i="10" s="1" a="1"/>
  <c r="O867" i="10" s="1"/>
  <c r="N868" i="10"/>
  <c r="O868" i="10" s="1" a="1"/>
  <c r="O868" i="10" s="1"/>
  <c r="N869" i="10"/>
  <c r="O869" i="10" s="1" a="1"/>
  <c r="O869" i="10" s="1"/>
  <c r="N870" i="10"/>
  <c r="O870" i="10" s="1" a="1"/>
  <c r="O870" i="10" s="1"/>
  <c r="N871" i="10"/>
  <c r="O871" i="10" s="1" a="1"/>
  <c r="O871" i="10" s="1"/>
  <c r="N872" i="10"/>
  <c r="O872" i="10" s="1" a="1"/>
  <c r="O872" i="10" s="1"/>
  <c r="N873" i="10"/>
  <c r="O873" i="10" s="1" a="1"/>
  <c r="O873" i="10" s="1"/>
  <c r="N874" i="10"/>
  <c r="O874" i="10" s="1" a="1"/>
  <c r="O874" i="10" s="1"/>
  <c r="N875" i="10"/>
  <c r="O875" i="10" s="1" a="1"/>
  <c r="O875" i="10" s="1"/>
  <c r="N876" i="10"/>
  <c r="O876" i="10" s="1" a="1"/>
  <c r="O876" i="10" s="1"/>
  <c r="N877" i="10"/>
  <c r="O877" i="10" s="1" a="1"/>
  <c r="O877" i="10" s="1"/>
  <c r="N878" i="10"/>
  <c r="O878" i="10" s="1" a="1"/>
  <c r="O878" i="10" s="1"/>
  <c r="N879" i="10"/>
  <c r="O879" i="10" s="1" a="1"/>
  <c r="O879" i="10" s="1"/>
  <c r="N880" i="10"/>
  <c r="O880" i="10" s="1" a="1"/>
  <c r="O880" i="10" s="1"/>
  <c r="N881" i="10"/>
  <c r="O881" i="10" s="1" a="1"/>
  <c r="O881" i="10" s="1"/>
  <c r="N882" i="10"/>
  <c r="O882" i="10" s="1" a="1"/>
  <c r="O882" i="10" s="1"/>
  <c r="N883" i="10"/>
  <c r="O883" i="10" s="1" a="1"/>
  <c r="O883" i="10" s="1"/>
  <c r="N884" i="10"/>
  <c r="O884" i="10" s="1" a="1"/>
  <c r="O884" i="10" s="1"/>
  <c r="N885" i="10"/>
  <c r="O885" i="10" s="1" a="1"/>
  <c r="O885" i="10" s="1"/>
  <c r="N886" i="10"/>
  <c r="O886" i="10" s="1" a="1"/>
  <c r="O886" i="10" s="1"/>
  <c r="N887" i="10"/>
  <c r="O887" i="10" s="1" a="1"/>
  <c r="O887" i="10" s="1"/>
  <c r="N888" i="10"/>
  <c r="O888" i="10" s="1" a="1"/>
  <c r="O888" i="10" s="1"/>
  <c r="N889" i="10"/>
  <c r="O889" i="10" s="1" a="1"/>
  <c r="O889" i="10" s="1"/>
  <c r="N890" i="10"/>
  <c r="O890" i="10" s="1" a="1"/>
  <c r="O890" i="10" s="1"/>
  <c r="N891" i="10"/>
  <c r="O891" i="10" s="1" a="1"/>
  <c r="O891" i="10" s="1"/>
  <c r="N892" i="10"/>
  <c r="O892" i="10" s="1" a="1"/>
  <c r="O892" i="10" s="1"/>
  <c r="N893" i="10"/>
  <c r="O893" i="10" s="1" a="1"/>
  <c r="O893" i="10" s="1"/>
  <c r="N894" i="10"/>
  <c r="O894" i="10" s="1" a="1"/>
  <c r="O894" i="10" s="1"/>
  <c r="N895" i="10"/>
  <c r="O895" i="10" s="1" a="1"/>
  <c r="O895" i="10" s="1"/>
  <c r="N896" i="10"/>
  <c r="O896" i="10" s="1" a="1"/>
  <c r="O896" i="10" s="1"/>
  <c r="N897" i="10"/>
  <c r="O897" i="10" s="1" a="1"/>
  <c r="O897" i="10" s="1"/>
  <c r="N898" i="10"/>
  <c r="O898" i="10" s="1" a="1"/>
  <c r="O898" i="10" s="1"/>
  <c r="N899" i="10"/>
  <c r="O899" i="10" s="1" a="1"/>
  <c r="O899" i="10" s="1"/>
  <c r="N900" i="10"/>
  <c r="O900" i="10" s="1" a="1"/>
  <c r="O900" i="10" s="1"/>
  <c r="N901" i="10"/>
  <c r="O901" i="10" s="1" a="1"/>
  <c r="O901" i="10" s="1"/>
  <c r="N902" i="10"/>
  <c r="O902" i="10" s="1" a="1"/>
  <c r="O902" i="10" s="1"/>
  <c r="N903" i="10"/>
  <c r="O903" i="10" s="1" a="1"/>
  <c r="O903" i="10" s="1"/>
  <c r="N904" i="10"/>
  <c r="O904" i="10" s="1" a="1"/>
  <c r="O904" i="10" s="1"/>
  <c r="N905" i="10"/>
  <c r="O905" i="10" s="1" a="1"/>
  <c r="O905" i="10" s="1"/>
  <c r="N906" i="10"/>
  <c r="O906" i="10" s="1" a="1"/>
  <c r="O906" i="10" s="1"/>
  <c r="N907" i="10"/>
  <c r="O907" i="10" s="1" a="1"/>
  <c r="O907" i="10" s="1"/>
  <c r="N908" i="10"/>
  <c r="O908" i="10" s="1" a="1"/>
  <c r="O908" i="10" s="1"/>
  <c r="N909" i="10"/>
  <c r="O909" i="10" s="1" a="1"/>
  <c r="O909" i="10" s="1"/>
  <c r="N910" i="10"/>
  <c r="O910" i="10" s="1" a="1"/>
  <c r="O910" i="10" s="1"/>
  <c r="N911" i="10"/>
  <c r="O911" i="10" s="1" a="1"/>
  <c r="O911" i="10" s="1"/>
  <c r="N912" i="10"/>
  <c r="O912" i="10" s="1" a="1"/>
  <c r="O912" i="10" s="1"/>
  <c r="N913" i="10"/>
  <c r="O913" i="10" s="1" a="1"/>
  <c r="O913" i="10" s="1"/>
  <c r="N914" i="10"/>
  <c r="O914" i="10" s="1" a="1"/>
  <c r="O914" i="10" s="1"/>
  <c r="N915" i="10"/>
  <c r="O915" i="10" s="1" a="1"/>
  <c r="O915" i="10" s="1"/>
  <c r="N916" i="10"/>
  <c r="O916" i="10" s="1" a="1"/>
  <c r="O916" i="10" s="1"/>
  <c r="N917" i="10"/>
  <c r="O917" i="10" s="1" a="1"/>
  <c r="O917" i="10" s="1"/>
  <c r="N918" i="10"/>
  <c r="O918" i="10" s="1" a="1"/>
  <c r="O918" i="10" s="1"/>
  <c r="N919" i="10"/>
  <c r="O919" i="10" s="1" a="1"/>
  <c r="O919" i="10" s="1"/>
  <c r="N920" i="10"/>
  <c r="O920" i="10" s="1" a="1"/>
  <c r="O920" i="10" s="1"/>
  <c r="N921" i="10"/>
  <c r="O921" i="10" s="1" a="1"/>
  <c r="O921" i="10" s="1"/>
  <c r="N922" i="10"/>
  <c r="O922" i="10" s="1" a="1"/>
  <c r="O922" i="10" s="1"/>
  <c r="N923" i="10"/>
  <c r="O923" i="10" s="1" a="1"/>
  <c r="O923" i="10" s="1"/>
  <c r="N924" i="10"/>
  <c r="O924" i="10" s="1" a="1"/>
  <c r="O924" i="10" s="1"/>
  <c r="N925" i="10"/>
  <c r="O925" i="10" s="1" a="1"/>
  <c r="O925" i="10" s="1"/>
  <c r="N926" i="10"/>
  <c r="O926" i="10" s="1" a="1"/>
  <c r="O926" i="10" s="1"/>
  <c r="N927" i="10"/>
  <c r="O927" i="10" s="1" a="1"/>
  <c r="O927" i="10" s="1"/>
  <c r="N928" i="10"/>
  <c r="O928" i="10" s="1" a="1"/>
  <c r="O928" i="10" s="1"/>
  <c r="N929" i="10"/>
  <c r="O929" i="10" s="1" a="1"/>
  <c r="O929" i="10" s="1"/>
  <c r="N930" i="10"/>
  <c r="O930" i="10" s="1" a="1"/>
  <c r="O930" i="10" s="1"/>
  <c r="N931" i="10"/>
  <c r="O931" i="10" s="1" a="1"/>
  <c r="O931" i="10" s="1"/>
  <c r="N932" i="10"/>
  <c r="O932" i="10" s="1" a="1"/>
  <c r="O932" i="10" s="1"/>
  <c r="N933" i="10"/>
  <c r="O933" i="10" s="1" a="1"/>
  <c r="O933" i="10" s="1"/>
  <c r="N934" i="10"/>
  <c r="O934" i="10" s="1" a="1"/>
  <c r="O934" i="10" s="1"/>
  <c r="N935" i="10"/>
  <c r="O935" i="10" s="1" a="1"/>
  <c r="O935" i="10" s="1"/>
  <c r="N936" i="10"/>
  <c r="O936" i="10" s="1" a="1"/>
  <c r="O936" i="10" s="1"/>
  <c r="N937" i="10"/>
  <c r="O937" i="10" s="1" a="1"/>
  <c r="O937" i="10" s="1"/>
  <c r="N938" i="10"/>
  <c r="O938" i="10" s="1" a="1"/>
  <c r="O938" i="10" s="1"/>
  <c r="N939" i="10"/>
  <c r="O939" i="10" s="1" a="1"/>
  <c r="O939" i="10" s="1"/>
  <c r="N940" i="10"/>
  <c r="O940" i="10" s="1" a="1"/>
  <c r="O940" i="10" s="1"/>
  <c r="N941" i="10"/>
  <c r="O941" i="10" s="1" a="1"/>
  <c r="O941" i="10" s="1"/>
  <c r="N942" i="10"/>
  <c r="O942" i="10" s="1" a="1"/>
  <c r="O942" i="10" s="1"/>
  <c r="N943" i="10"/>
  <c r="O943" i="10" s="1" a="1"/>
  <c r="O943" i="10" s="1"/>
  <c r="N944" i="10"/>
  <c r="O944" i="10" s="1" a="1"/>
  <c r="O944" i="10" s="1"/>
  <c r="N945" i="10"/>
  <c r="O945" i="10" s="1" a="1"/>
  <c r="O945" i="10" s="1"/>
  <c r="N946" i="10"/>
  <c r="O946" i="10" s="1" a="1"/>
  <c r="O946" i="10" s="1"/>
  <c r="N947" i="10"/>
  <c r="O947" i="10" s="1" a="1"/>
  <c r="O947" i="10" s="1"/>
  <c r="N948" i="10"/>
  <c r="O948" i="10" s="1" a="1"/>
  <c r="O948" i="10" s="1"/>
  <c r="N949" i="10"/>
  <c r="O949" i="10" s="1" a="1"/>
  <c r="O949" i="10" s="1"/>
  <c r="N950" i="10"/>
  <c r="O950" i="10" s="1" a="1"/>
  <c r="O950" i="10" s="1"/>
  <c r="N951" i="10"/>
  <c r="O951" i="10" s="1" a="1"/>
  <c r="O951" i="10" s="1"/>
  <c r="N952" i="10"/>
  <c r="O952" i="10" s="1" a="1"/>
  <c r="O952" i="10" s="1"/>
  <c r="N953" i="10"/>
  <c r="O953" i="10" s="1" a="1"/>
  <c r="O953" i="10" s="1"/>
  <c r="N954" i="10"/>
  <c r="O954" i="10" s="1" a="1"/>
  <c r="O954" i="10" s="1"/>
  <c r="N955" i="10"/>
  <c r="O955" i="10" s="1" a="1"/>
  <c r="O955" i="10" s="1"/>
  <c r="N956" i="10"/>
  <c r="O956" i="10" s="1" a="1"/>
  <c r="O956" i="10" s="1"/>
  <c r="N957" i="10"/>
  <c r="O957" i="10" s="1" a="1"/>
  <c r="O957" i="10" s="1"/>
  <c r="N958" i="10"/>
  <c r="O958" i="10" s="1" a="1"/>
  <c r="O958" i="10" s="1"/>
  <c r="N959" i="10"/>
  <c r="O959" i="10" s="1" a="1"/>
  <c r="O959" i="10" s="1"/>
  <c r="N960" i="10"/>
  <c r="O960" i="10" s="1" a="1"/>
  <c r="O960" i="10" s="1"/>
  <c r="N961" i="10"/>
  <c r="O961" i="10" s="1" a="1"/>
  <c r="O961" i="10" s="1"/>
  <c r="N962" i="10"/>
  <c r="O962" i="10" s="1" a="1"/>
  <c r="O962" i="10" s="1"/>
  <c r="N963" i="10"/>
  <c r="O963" i="10" s="1" a="1"/>
  <c r="O963" i="10" s="1"/>
  <c r="N964" i="10"/>
  <c r="O964" i="10" s="1" a="1"/>
  <c r="O964" i="10" s="1"/>
  <c r="N965" i="10"/>
  <c r="O965" i="10" s="1" a="1"/>
  <c r="O965" i="10" s="1"/>
  <c r="N966" i="10"/>
  <c r="O966" i="10" s="1" a="1"/>
  <c r="O966" i="10" s="1"/>
  <c r="N967" i="10"/>
  <c r="O967" i="10" s="1" a="1"/>
  <c r="O967" i="10" s="1"/>
  <c r="N968" i="10"/>
  <c r="O968" i="10" s="1" a="1"/>
  <c r="O968" i="10" s="1"/>
  <c r="N969" i="10"/>
  <c r="O969" i="10" s="1" a="1"/>
  <c r="O969" i="10" s="1"/>
  <c r="N970" i="10"/>
  <c r="O970" i="10" s="1" a="1"/>
  <c r="O970" i="10" s="1"/>
  <c r="N971" i="10"/>
  <c r="O971" i="10" s="1" a="1"/>
  <c r="O971" i="10" s="1"/>
  <c r="N972" i="10"/>
  <c r="O972" i="10" s="1" a="1"/>
  <c r="O972" i="10" s="1"/>
  <c r="N973" i="10"/>
  <c r="O973" i="10" s="1" a="1"/>
  <c r="O973" i="10" s="1"/>
  <c r="N974" i="10"/>
  <c r="O974" i="10" s="1" a="1"/>
  <c r="O974" i="10" s="1"/>
  <c r="N975" i="10"/>
  <c r="O975" i="10" s="1" a="1"/>
  <c r="O975" i="10" s="1"/>
  <c r="N976" i="10"/>
  <c r="O976" i="10" s="1" a="1"/>
  <c r="O976" i="10" s="1"/>
  <c r="N977" i="10"/>
  <c r="O977" i="10" s="1" a="1"/>
  <c r="O977" i="10" s="1"/>
  <c r="N978" i="10"/>
  <c r="O978" i="10" s="1" a="1"/>
  <c r="O978" i="10" s="1"/>
  <c r="N979" i="10"/>
  <c r="O979" i="10" s="1" a="1"/>
  <c r="O979" i="10" s="1"/>
  <c r="N980" i="10"/>
  <c r="O980" i="10" s="1" a="1"/>
  <c r="O980" i="10" s="1"/>
  <c r="N981" i="10"/>
  <c r="O981" i="10" s="1" a="1"/>
  <c r="O981" i="10" s="1"/>
  <c r="N982" i="10"/>
  <c r="O982" i="10" s="1" a="1"/>
  <c r="O982" i="10" s="1"/>
  <c r="N983" i="10"/>
  <c r="O983" i="10" s="1" a="1"/>
  <c r="O983" i="10" s="1"/>
  <c r="N984" i="10"/>
  <c r="O984" i="10" s="1" a="1"/>
  <c r="O984" i="10" s="1"/>
  <c r="N985" i="10"/>
  <c r="O985" i="10" s="1" a="1"/>
  <c r="O985" i="10" s="1"/>
  <c r="N986" i="10"/>
  <c r="O986" i="10" s="1" a="1"/>
  <c r="O986" i="10" s="1"/>
  <c r="N987" i="10"/>
  <c r="O987" i="10" s="1" a="1"/>
  <c r="O987" i="10" s="1"/>
  <c r="N988" i="10"/>
  <c r="O988" i="10" s="1" a="1"/>
  <c r="O988" i="10" s="1"/>
  <c r="N989" i="10"/>
  <c r="O989" i="10" s="1" a="1"/>
  <c r="O989" i="10" s="1"/>
  <c r="N990" i="10"/>
  <c r="O990" i="10" s="1" a="1"/>
  <c r="O990" i="10" s="1"/>
  <c r="N991" i="10"/>
  <c r="O991" i="10" s="1" a="1"/>
  <c r="O991" i="10" s="1"/>
  <c r="N992" i="10"/>
  <c r="O992" i="10" s="1" a="1"/>
  <c r="O992" i="10" s="1"/>
  <c r="N993" i="10"/>
  <c r="O993" i="10" s="1" a="1"/>
  <c r="O993" i="10" s="1"/>
  <c r="N994" i="10"/>
  <c r="O994" i="10" s="1" a="1"/>
  <c r="O994" i="10" s="1"/>
  <c r="N995" i="10"/>
  <c r="O995" i="10" s="1" a="1"/>
  <c r="O995" i="10" s="1"/>
  <c r="N996" i="10"/>
  <c r="O996" i="10" s="1" a="1"/>
  <c r="O996" i="10" s="1"/>
  <c r="N997" i="10"/>
  <c r="O997" i="10" s="1" a="1"/>
  <c r="O997" i="10" s="1"/>
  <c r="N998" i="10"/>
  <c r="O998" i="10" s="1" a="1"/>
  <c r="O998" i="10" s="1"/>
  <c r="N999" i="10"/>
  <c r="O999" i="10" s="1" a="1"/>
  <c r="O999" i="10" s="1"/>
  <c r="N1000" i="10"/>
  <c r="O1000" i="10" s="1" a="1"/>
  <c r="O1000" i="10" s="1"/>
  <c r="N1001" i="10"/>
  <c r="O1001" i="10" s="1" a="1"/>
  <c r="O1001" i="10" s="1"/>
  <c r="N1002" i="10"/>
  <c r="O1002" i="10" s="1" a="1"/>
  <c r="O1002" i="10" s="1"/>
  <c r="N1003" i="10"/>
  <c r="O1003" i="10" s="1" a="1"/>
  <c r="O1003" i="10" s="1"/>
  <c r="N1004" i="10"/>
  <c r="O1004" i="10" s="1" a="1"/>
  <c r="O1004" i="10" s="1"/>
  <c r="N1005" i="10"/>
  <c r="O1005" i="10" s="1" a="1"/>
  <c r="O1005" i="10" s="1"/>
  <c r="N1006" i="10"/>
  <c r="O1006" i="10" s="1" a="1"/>
  <c r="O1006" i="10" s="1"/>
  <c r="N1007" i="10"/>
  <c r="O1007" i="10" s="1" a="1"/>
  <c r="O1007" i="10" s="1"/>
  <c r="N1008" i="10"/>
  <c r="O1008" i="10" s="1" a="1"/>
  <c r="O1008" i="10" s="1"/>
  <c r="N1009" i="10"/>
  <c r="O1009" i="10" s="1" a="1"/>
  <c r="O1009" i="10" s="1"/>
  <c r="N1010" i="10"/>
  <c r="O1010" i="10" s="1" a="1"/>
  <c r="O1010" i="10" s="1"/>
  <c r="N1011" i="10"/>
  <c r="O1011" i="10" s="1" a="1"/>
  <c r="O1011" i="10" s="1"/>
  <c r="N1012" i="10"/>
  <c r="O1012" i="10" s="1" a="1"/>
  <c r="O1012" i="10" s="1"/>
  <c r="N1013" i="10"/>
  <c r="O1013" i="10" s="1" a="1"/>
  <c r="O1013" i="10" s="1"/>
  <c r="N1014" i="10"/>
  <c r="O1014" i="10" s="1" a="1"/>
  <c r="O1014" i="10" s="1"/>
  <c r="N1015" i="10"/>
  <c r="O1015" i="10" s="1" a="1"/>
  <c r="O1015" i="10" s="1"/>
  <c r="N1016" i="10"/>
  <c r="O1016" i="10" s="1" a="1"/>
  <c r="O1016" i="10" s="1"/>
  <c r="N1017" i="10"/>
  <c r="O1017" i="10" s="1" a="1"/>
  <c r="O1017" i="10" s="1"/>
  <c r="N1018" i="10"/>
  <c r="O1018" i="10" s="1" a="1"/>
  <c r="O1018" i="10" s="1"/>
  <c r="N1019" i="10"/>
  <c r="O1019" i="10" s="1" a="1"/>
  <c r="O1019" i="10" s="1"/>
  <c r="N1020" i="10"/>
  <c r="O1020" i="10" s="1" a="1"/>
  <c r="O1020" i="10" s="1"/>
  <c r="N1021" i="10"/>
  <c r="O1021" i="10" s="1" a="1"/>
  <c r="O1021" i="10" s="1"/>
  <c r="N1022" i="10"/>
  <c r="O1022" i="10" s="1" a="1"/>
  <c r="O1022" i="10" s="1"/>
  <c r="N1023" i="10"/>
  <c r="O1023" i="10" s="1" a="1"/>
  <c r="O1023" i="10" s="1"/>
  <c r="N1024" i="10"/>
  <c r="O1024" i="10" s="1" a="1"/>
  <c r="O1024" i="10" s="1"/>
  <c r="N1025" i="10"/>
  <c r="O1025" i="10" s="1" a="1"/>
  <c r="O1025" i="10" s="1"/>
  <c r="N1026" i="10"/>
  <c r="O1026" i="10" s="1" a="1"/>
  <c r="O1026" i="10" s="1"/>
  <c r="N1027" i="10"/>
  <c r="O1027" i="10" s="1" a="1"/>
  <c r="O1027" i="10" s="1"/>
  <c r="N1028" i="10"/>
  <c r="O1028" i="10" s="1" a="1"/>
  <c r="O1028" i="10" s="1"/>
  <c r="N1029" i="10"/>
  <c r="O1029" i="10" s="1" a="1"/>
  <c r="O1029" i="10" s="1"/>
  <c r="N1030" i="10"/>
  <c r="O1030" i="10" s="1" a="1"/>
  <c r="O1030" i="10" s="1"/>
  <c r="N1031" i="10"/>
  <c r="O1031" i="10" s="1" a="1"/>
  <c r="O1031" i="10" s="1"/>
  <c r="N1032" i="10"/>
  <c r="O1032" i="10" s="1" a="1"/>
  <c r="O1032" i="10" s="1"/>
  <c r="N1033" i="10"/>
  <c r="O1033" i="10" s="1" a="1"/>
  <c r="O1033" i="10" s="1"/>
  <c r="N1034" i="10"/>
  <c r="O1034" i="10" s="1" a="1"/>
  <c r="O1034" i="10" s="1"/>
  <c r="N1035" i="10"/>
  <c r="O1035" i="10" s="1" a="1"/>
  <c r="O1035" i="10" s="1"/>
  <c r="N1036" i="10"/>
  <c r="O1036" i="10" s="1" a="1"/>
  <c r="O1036" i="10" s="1"/>
  <c r="N1037" i="10"/>
  <c r="O1037" i="10" s="1" a="1"/>
  <c r="O1037" i="10" s="1"/>
  <c r="N1038" i="10"/>
  <c r="O1038" i="10" s="1" a="1"/>
  <c r="O1038" i="10" s="1"/>
  <c r="N1039" i="10"/>
  <c r="O1039" i="10" s="1" a="1"/>
  <c r="O1039" i="10" s="1"/>
  <c r="N1040" i="10"/>
  <c r="O1040" i="10" s="1" a="1"/>
  <c r="O1040" i="10" s="1"/>
  <c r="N1041" i="10"/>
  <c r="O1041" i="10" s="1" a="1"/>
  <c r="O1041" i="10" s="1"/>
  <c r="N1042" i="10"/>
  <c r="O1042" i="10" s="1" a="1"/>
  <c r="O1042" i="10" s="1"/>
  <c r="N1043" i="10"/>
  <c r="O1043" i="10" s="1" a="1"/>
  <c r="O1043" i="10" s="1"/>
  <c r="N1044" i="10"/>
  <c r="O1044" i="10" s="1" a="1"/>
  <c r="O1044" i="10" s="1"/>
  <c r="N1045" i="10"/>
  <c r="O1045" i="10" s="1" a="1"/>
  <c r="O1045" i="10" s="1"/>
  <c r="N1046" i="10"/>
  <c r="O1046" i="10" s="1" a="1"/>
  <c r="O1046" i="10" s="1"/>
  <c r="N1047" i="10"/>
  <c r="O1047" i="10" s="1" a="1"/>
  <c r="O1047" i="10" s="1"/>
  <c r="N1048" i="10"/>
  <c r="O1048" i="10" s="1" a="1"/>
  <c r="O1048" i="10" s="1"/>
  <c r="N1049" i="10"/>
  <c r="O1049" i="10" s="1" a="1"/>
  <c r="O1049" i="10" s="1"/>
  <c r="N1050" i="10"/>
  <c r="O1050" i="10" s="1" a="1"/>
  <c r="O1050" i="10" s="1"/>
  <c r="N1051" i="10"/>
  <c r="O1051" i="10" s="1" a="1"/>
  <c r="O1051" i="10" s="1"/>
  <c r="N1052" i="10"/>
  <c r="O1052" i="10" s="1" a="1"/>
  <c r="O1052" i="10" s="1"/>
  <c r="N1053" i="10"/>
  <c r="O1053" i="10" s="1" a="1"/>
  <c r="O1053" i="10" s="1"/>
  <c r="N1054" i="10"/>
  <c r="O1054" i="10" s="1" a="1"/>
  <c r="O1054" i="10" s="1"/>
  <c r="N1055" i="10"/>
  <c r="O1055" i="10" s="1" a="1"/>
  <c r="O1055" i="10" s="1"/>
  <c r="N1056" i="10"/>
  <c r="O1056" i="10" s="1" a="1"/>
  <c r="O1056" i="10" s="1"/>
  <c r="N1057" i="10"/>
  <c r="O1057" i="10" s="1" a="1"/>
  <c r="O1057" i="10" s="1"/>
  <c r="N1058" i="10"/>
  <c r="O1058" i="10" s="1" a="1"/>
  <c r="O1058" i="10" s="1"/>
  <c r="N1059" i="10"/>
  <c r="O1059" i="10" s="1" a="1"/>
  <c r="O1059" i="10" s="1"/>
  <c r="N1060" i="10"/>
  <c r="O1060" i="10" s="1" a="1"/>
  <c r="O1060" i="10" s="1"/>
  <c r="N1061" i="10"/>
  <c r="O1061" i="10" s="1" a="1"/>
  <c r="O1061" i="10" s="1"/>
  <c r="N1062" i="10"/>
  <c r="O1062" i="10" s="1" a="1"/>
  <c r="O1062" i="10" s="1"/>
  <c r="N1063" i="10"/>
  <c r="O1063" i="10" s="1" a="1"/>
  <c r="O1063" i="10" s="1"/>
  <c r="N1064" i="10"/>
  <c r="O1064" i="10" s="1" a="1"/>
  <c r="O1064" i="10" s="1"/>
  <c r="N1065" i="10"/>
  <c r="O1065" i="10" s="1" a="1"/>
  <c r="O1065" i="10" s="1"/>
  <c r="N1066" i="10"/>
  <c r="O1066" i="10" s="1" a="1"/>
  <c r="O1066" i="10" s="1"/>
  <c r="N1067" i="10"/>
  <c r="O1067" i="10" s="1" a="1"/>
  <c r="O1067" i="10" s="1"/>
  <c r="N1068" i="10"/>
  <c r="O1068" i="10" s="1" a="1"/>
  <c r="O1068" i="10" s="1"/>
  <c r="N1069" i="10"/>
  <c r="O1069" i="10" s="1" a="1"/>
  <c r="O1069" i="10" s="1"/>
  <c r="N1070" i="10"/>
  <c r="O1070" i="10" s="1" a="1"/>
  <c r="O1070" i="10" s="1"/>
  <c r="N1071" i="10"/>
  <c r="O1071" i="10" s="1" a="1"/>
  <c r="O1071" i="10" s="1"/>
  <c r="N1072" i="10"/>
  <c r="O1072" i="10" s="1" a="1"/>
  <c r="O1072" i="10" s="1"/>
  <c r="N1073" i="10"/>
  <c r="O1073" i="10" s="1" a="1"/>
  <c r="O1073" i="10" s="1"/>
  <c r="N1074" i="10"/>
  <c r="O1074" i="10" s="1" a="1"/>
  <c r="O1074" i="10" s="1"/>
  <c r="N1075" i="10"/>
  <c r="O1075" i="10" s="1" a="1"/>
  <c r="O1075" i="10" s="1"/>
  <c r="N1076" i="10"/>
  <c r="O1076" i="10" s="1" a="1"/>
  <c r="O1076" i="10" s="1"/>
  <c r="N1077" i="10"/>
  <c r="O1077" i="10" s="1" a="1"/>
  <c r="O1077" i="10" s="1"/>
  <c r="N1078" i="10"/>
  <c r="O1078" i="10" s="1" a="1"/>
  <c r="O1078" i="10" s="1"/>
  <c r="N1079" i="10"/>
  <c r="O1079" i="10" s="1" a="1"/>
  <c r="O1079" i="10" s="1"/>
  <c r="N1080" i="10"/>
  <c r="O1080" i="10" s="1" a="1"/>
  <c r="O1080" i="10" s="1"/>
  <c r="N1081" i="10"/>
  <c r="O1081" i="10" s="1" a="1"/>
  <c r="O1081" i="10" s="1"/>
  <c r="N1082" i="10"/>
  <c r="O1082" i="10" s="1" a="1"/>
  <c r="O1082" i="10" s="1"/>
  <c r="N1083" i="10"/>
  <c r="O1083" i="10" s="1" a="1"/>
  <c r="O1083" i="10" s="1"/>
  <c r="N1084" i="10"/>
  <c r="O1084" i="10" s="1" a="1"/>
  <c r="O1084" i="10" s="1"/>
  <c r="N1085" i="10"/>
  <c r="O1085" i="10" s="1" a="1"/>
  <c r="O1085" i="10" s="1"/>
  <c r="N1086" i="10"/>
  <c r="O1086" i="10" s="1" a="1"/>
  <c r="O1086" i="10" s="1"/>
  <c r="N1087" i="10"/>
  <c r="O1087" i="10" s="1" a="1"/>
  <c r="O1087" i="10" s="1"/>
  <c r="N1088" i="10"/>
  <c r="O1088" i="10" s="1" a="1"/>
  <c r="O1088" i="10" s="1"/>
  <c r="N1089" i="10"/>
  <c r="O1089" i="10" s="1" a="1"/>
  <c r="O1089" i="10" s="1"/>
  <c r="N1090" i="10"/>
  <c r="O1090" i="10" s="1" a="1"/>
  <c r="O1090" i="10" s="1"/>
  <c r="N1091" i="10"/>
  <c r="O1091" i="10" s="1" a="1"/>
  <c r="O1091" i="10" s="1"/>
  <c r="N1092" i="10"/>
  <c r="O1092" i="10" s="1" a="1"/>
  <c r="O1092" i="10" s="1"/>
  <c r="N1093" i="10"/>
  <c r="O1093" i="10" s="1" a="1"/>
  <c r="O1093" i="10" s="1"/>
  <c r="N1094" i="10"/>
  <c r="O1094" i="10" s="1" a="1"/>
  <c r="O1094" i="10" s="1"/>
  <c r="N1095" i="10"/>
  <c r="O1095" i="10" s="1" a="1"/>
  <c r="O1095" i="10" s="1"/>
  <c r="N1096" i="10"/>
  <c r="O1096" i="10" s="1" a="1"/>
  <c r="O1096" i="10" s="1"/>
  <c r="N1097" i="10"/>
  <c r="O1097" i="10" s="1" a="1"/>
  <c r="O1097" i="10" s="1"/>
  <c r="N1098" i="10"/>
  <c r="O1098" i="10" s="1" a="1"/>
  <c r="O1098" i="10" s="1"/>
  <c r="N1099" i="10"/>
  <c r="O1099" i="10" s="1" a="1"/>
  <c r="O1099" i="10" s="1"/>
  <c r="N1100" i="10"/>
  <c r="O1100" i="10" s="1" a="1"/>
  <c r="O1100" i="10" s="1"/>
  <c r="N1101" i="10"/>
  <c r="O1101" i="10" s="1" a="1"/>
  <c r="O1101" i="10" s="1"/>
  <c r="N1102" i="10"/>
  <c r="O1102" i="10" s="1" a="1"/>
  <c r="O1102" i="10" s="1"/>
  <c r="N1103" i="10"/>
  <c r="O1103" i="10" s="1" a="1"/>
  <c r="O1103" i="10" s="1"/>
  <c r="N1104" i="10"/>
  <c r="O1104" i="10" s="1" a="1"/>
  <c r="O1104" i="10" s="1"/>
  <c r="N1105" i="10"/>
  <c r="O1105" i="10" s="1" a="1"/>
  <c r="O1105" i="10" s="1"/>
  <c r="N1106" i="10"/>
  <c r="O1106" i="10" s="1" a="1"/>
  <c r="O1106" i="10" s="1"/>
  <c r="N1107" i="10"/>
  <c r="O1107" i="10" s="1" a="1"/>
  <c r="O1107" i="10" s="1"/>
  <c r="N1108" i="10"/>
  <c r="O1108" i="10" s="1" a="1"/>
  <c r="O1108" i="10" s="1"/>
  <c r="N1109" i="10"/>
  <c r="O1109" i="10" s="1" a="1"/>
  <c r="O1109" i="10" s="1"/>
  <c r="N1110" i="10"/>
  <c r="O1110" i="10" s="1" a="1"/>
  <c r="O1110" i="10" s="1"/>
  <c r="N1111" i="10"/>
  <c r="O1111" i="10" s="1" a="1"/>
  <c r="O1111" i="10" s="1"/>
  <c r="N1112" i="10"/>
  <c r="O1112" i="10" s="1" a="1"/>
  <c r="O1112" i="10" s="1"/>
  <c r="N1113" i="10"/>
  <c r="O1113" i="10" s="1" a="1"/>
  <c r="O1113" i="10" s="1"/>
  <c r="N1114" i="10"/>
  <c r="O1114" i="10" s="1" a="1"/>
  <c r="O1114" i="10" s="1"/>
  <c r="N1115" i="10"/>
  <c r="O1115" i="10" s="1" a="1"/>
  <c r="O1115" i="10" s="1"/>
  <c r="N1116" i="10"/>
  <c r="O1116" i="10" s="1" a="1"/>
  <c r="O1116" i="10" s="1"/>
  <c r="N1117" i="10"/>
  <c r="O1117" i="10" s="1" a="1"/>
  <c r="O1117" i="10" s="1"/>
  <c r="N1118" i="10"/>
  <c r="O1118" i="10" s="1" a="1"/>
  <c r="O1118" i="10" s="1"/>
  <c r="N1119" i="10"/>
  <c r="O1119" i="10" s="1" a="1"/>
  <c r="O1119" i="10" s="1"/>
  <c r="N1120" i="10"/>
  <c r="O1120" i="10" s="1" a="1"/>
  <c r="O1120" i="10" s="1"/>
  <c r="N1121" i="10"/>
  <c r="O1121" i="10" s="1" a="1"/>
  <c r="O1121" i="10" s="1"/>
  <c r="N1122" i="10"/>
  <c r="O1122" i="10" s="1" a="1"/>
  <c r="O1122" i="10" s="1"/>
  <c r="N1123" i="10"/>
  <c r="O1123" i="10" s="1" a="1"/>
  <c r="O1123" i="10" s="1"/>
  <c r="N1124" i="10"/>
  <c r="O1124" i="10" s="1" a="1"/>
  <c r="O1124" i="10" s="1"/>
  <c r="N1125" i="10"/>
  <c r="O1125" i="10" s="1" a="1"/>
  <c r="O1125" i="10" s="1"/>
  <c r="N1126" i="10"/>
  <c r="O1126" i="10" s="1" a="1"/>
  <c r="O1126" i="10" s="1"/>
  <c r="N1127" i="10"/>
  <c r="O1127" i="10" s="1" a="1"/>
  <c r="O1127" i="10" s="1"/>
  <c r="N1128" i="10"/>
  <c r="O1128" i="10" s="1" a="1"/>
  <c r="O1128" i="10" s="1"/>
  <c r="N1129" i="10"/>
  <c r="O1129" i="10" s="1" a="1"/>
  <c r="O1129" i="10" s="1"/>
  <c r="N1130" i="10"/>
  <c r="O1130" i="10" s="1" a="1"/>
  <c r="O1130" i="10" s="1"/>
  <c r="N1131" i="10"/>
  <c r="O1131" i="10" s="1" a="1"/>
  <c r="O1131" i="10" s="1"/>
  <c r="N1132" i="10"/>
  <c r="O1132" i="10" s="1" a="1"/>
  <c r="O1132" i="10" s="1"/>
  <c r="N1133" i="10"/>
  <c r="O1133" i="10" s="1" a="1"/>
  <c r="O1133" i="10" s="1"/>
  <c r="N1134" i="10"/>
  <c r="O1134" i="10" s="1" a="1"/>
  <c r="O1134" i="10" s="1"/>
  <c r="N1135" i="10"/>
  <c r="O1135" i="10" s="1" a="1"/>
  <c r="O1135" i="10" s="1"/>
  <c r="N1136" i="10"/>
  <c r="O1136" i="10" s="1" a="1"/>
  <c r="O1136" i="10" s="1"/>
  <c r="N1137" i="10"/>
  <c r="O1137" i="10" s="1" a="1"/>
  <c r="O1137" i="10" s="1"/>
  <c r="N1138" i="10"/>
  <c r="O1138" i="10" s="1" a="1"/>
  <c r="O1138" i="10" s="1"/>
  <c r="N1139" i="10"/>
  <c r="O1139" i="10" s="1" a="1"/>
  <c r="O1139" i="10" s="1"/>
  <c r="N1140" i="10"/>
  <c r="O1140" i="10" s="1" a="1"/>
  <c r="O1140" i="10" s="1"/>
  <c r="N1141" i="10"/>
  <c r="O1141" i="10" s="1" a="1"/>
  <c r="O1141" i="10" s="1"/>
  <c r="N1142" i="10"/>
  <c r="O1142" i="10" s="1" a="1"/>
  <c r="O1142" i="10" s="1"/>
  <c r="N1143" i="10"/>
  <c r="O1143" i="10" s="1" a="1"/>
  <c r="O1143" i="10" s="1"/>
  <c r="N1144" i="10"/>
  <c r="O1144" i="10" s="1" a="1"/>
  <c r="O1144" i="10" s="1"/>
  <c r="N1145" i="10"/>
  <c r="O1145" i="10" s="1" a="1"/>
  <c r="O1145" i="10" s="1"/>
  <c r="N1146" i="10"/>
  <c r="O1146" i="10" s="1" a="1"/>
  <c r="O1146" i="10" s="1"/>
  <c r="N1147" i="10"/>
  <c r="O1147" i="10" s="1" a="1"/>
  <c r="O1147" i="10" s="1"/>
  <c r="N1148" i="10"/>
  <c r="O1148" i="10" s="1" a="1"/>
  <c r="O1148" i="10" s="1"/>
  <c r="N1149" i="10"/>
  <c r="O1149" i="10" s="1" a="1"/>
  <c r="O1149" i="10" s="1"/>
  <c r="N1150" i="10"/>
  <c r="O1150" i="10" s="1" a="1"/>
  <c r="O1150" i="10" s="1"/>
  <c r="N1151" i="10"/>
  <c r="O1151" i="10" s="1" a="1"/>
  <c r="O1151" i="10" s="1"/>
  <c r="N1152" i="10"/>
  <c r="O1152" i="10" s="1" a="1"/>
  <c r="O1152" i="10" s="1"/>
  <c r="N1153" i="10"/>
  <c r="O1153" i="10" s="1" a="1"/>
  <c r="O1153" i="10" s="1"/>
  <c r="N1154" i="10"/>
  <c r="O1154" i="10" s="1" a="1"/>
  <c r="O1154" i="10" s="1"/>
  <c r="N1155" i="10"/>
  <c r="O1155" i="10" s="1" a="1"/>
  <c r="O1155" i="10" s="1"/>
  <c r="N1156" i="10"/>
  <c r="O1156" i="10" s="1" a="1"/>
  <c r="O1156" i="10" s="1"/>
  <c r="N1157" i="10"/>
  <c r="O1157" i="10" s="1" a="1"/>
  <c r="O1157" i="10" s="1"/>
  <c r="N1158" i="10"/>
  <c r="O1158" i="10" s="1" a="1"/>
  <c r="O1158" i="10" s="1"/>
  <c r="N1159" i="10"/>
  <c r="O1159" i="10" s="1" a="1"/>
  <c r="O1159" i="10" s="1"/>
  <c r="N1160" i="10"/>
  <c r="O1160" i="10" s="1" a="1"/>
  <c r="O1160" i="10" s="1"/>
  <c r="N1161" i="10"/>
  <c r="O1161" i="10" s="1" a="1"/>
  <c r="O1161" i="10" s="1"/>
  <c r="N1162" i="10"/>
  <c r="O1162" i="10" s="1" a="1"/>
  <c r="O1162" i="10" s="1"/>
  <c r="N1163" i="10"/>
  <c r="O1163" i="10" s="1" a="1"/>
  <c r="O1163" i="10" s="1"/>
  <c r="N1164" i="10"/>
  <c r="O1164" i="10" s="1" a="1"/>
  <c r="O1164" i="10" s="1"/>
  <c r="N1165" i="10"/>
  <c r="O1165" i="10" s="1" a="1"/>
  <c r="O1165" i="10" s="1"/>
  <c r="N1166" i="10"/>
  <c r="O1166" i="10" s="1" a="1"/>
  <c r="O1166" i="10" s="1"/>
  <c r="N1167" i="10"/>
  <c r="O1167" i="10" s="1" a="1"/>
  <c r="O1167" i="10" s="1"/>
  <c r="N1168" i="10"/>
  <c r="O1168" i="10" s="1" a="1"/>
  <c r="O1168" i="10" s="1"/>
  <c r="N1169" i="10"/>
  <c r="O1169" i="10" s="1" a="1"/>
  <c r="O1169" i="10" s="1"/>
  <c r="N1170" i="10"/>
  <c r="O1170" i="10" s="1" a="1"/>
  <c r="O1170" i="10" s="1"/>
  <c r="N1171" i="10"/>
  <c r="O1171" i="10" s="1" a="1"/>
  <c r="O1171" i="10" s="1"/>
  <c r="N1172" i="10"/>
  <c r="O1172" i="10" s="1" a="1"/>
  <c r="O1172" i="10" s="1"/>
  <c r="N1173" i="10"/>
  <c r="O1173" i="10" s="1" a="1"/>
  <c r="O1173" i="10" s="1"/>
  <c r="N1174" i="10"/>
  <c r="O1174" i="10" s="1" a="1"/>
  <c r="O1174" i="10" s="1"/>
  <c r="N1175" i="10"/>
  <c r="O1175" i="10" s="1" a="1"/>
  <c r="O1175" i="10" s="1"/>
  <c r="N1176" i="10"/>
  <c r="O1176" i="10" s="1" a="1"/>
  <c r="O1176" i="10" s="1"/>
  <c r="N1177" i="10"/>
  <c r="O1177" i="10" s="1" a="1"/>
  <c r="O1177" i="10" s="1"/>
  <c r="N1178" i="10"/>
  <c r="O1178" i="10" s="1" a="1"/>
  <c r="O1178" i="10" s="1"/>
  <c r="N1179" i="10"/>
  <c r="O1179" i="10" s="1" a="1"/>
  <c r="O1179" i="10" s="1"/>
  <c r="N1180" i="10"/>
  <c r="O1180" i="10" s="1" a="1"/>
  <c r="O1180" i="10" s="1"/>
  <c r="N1181" i="10"/>
  <c r="O1181" i="10" s="1" a="1"/>
  <c r="O1181" i="10" s="1"/>
  <c r="N1182" i="10"/>
  <c r="O1182" i="10" s="1" a="1"/>
  <c r="O1182" i="10" s="1"/>
  <c r="N1183" i="10"/>
  <c r="O1183" i="10" s="1" a="1"/>
  <c r="O1183" i="10" s="1"/>
  <c r="N1184" i="10"/>
  <c r="O1184" i="10" s="1" a="1"/>
  <c r="O1184" i="10" s="1"/>
  <c r="N1185" i="10"/>
  <c r="O1185" i="10" s="1" a="1"/>
  <c r="O1185" i="10" s="1"/>
  <c r="N1186" i="10"/>
  <c r="O1186" i="10" s="1" a="1"/>
  <c r="O1186" i="10" s="1"/>
  <c r="N1187" i="10"/>
  <c r="O1187" i="10" s="1" a="1"/>
  <c r="O1187" i="10" s="1"/>
  <c r="N1188" i="10"/>
  <c r="O1188" i="10" s="1" a="1"/>
  <c r="O1188" i="10" s="1"/>
  <c r="N1189" i="10"/>
  <c r="O1189" i="10" s="1" a="1"/>
  <c r="O1189" i="10" s="1"/>
  <c r="N1190" i="10"/>
  <c r="O1190" i="10" s="1" a="1"/>
  <c r="O1190" i="10" s="1"/>
  <c r="N1191" i="10"/>
  <c r="O1191" i="10" s="1" a="1"/>
  <c r="O1191" i="10" s="1"/>
  <c r="N1192" i="10"/>
  <c r="O1192" i="10" s="1" a="1"/>
  <c r="O1192" i="10" s="1"/>
  <c r="N1193" i="10"/>
  <c r="O1193" i="10" s="1" a="1"/>
  <c r="O1193" i="10" s="1"/>
  <c r="N1194" i="10"/>
  <c r="O1194" i="10" s="1" a="1"/>
  <c r="O1194" i="10" s="1"/>
  <c r="N1195" i="10"/>
  <c r="O1195" i="10" s="1" a="1"/>
  <c r="O1195" i="10" s="1"/>
  <c r="N1196" i="10"/>
  <c r="O1196" i="10" s="1" a="1"/>
  <c r="O1196" i="10" s="1"/>
  <c r="N1197" i="10"/>
  <c r="O1197" i="10" s="1" a="1"/>
  <c r="O1197" i="10" s="1"/>
  <c r="N1198" i="10"/>
  <c r="O1198" i="10" s="1" a="1"/>
  <c r="O1198" i="10" s="1"/>
  <c r="N1199" i="10"/>
  <c r="O1199" i="10" s="1" a="1"/>
  <c r="O1199" i="10" s="1"/>
  <c r="N1200" i="10"/>
  <c r="O1200" i="10" s="1" a="1"/>
  <c r="O1200" i="10" s="1"/>
  <c r="N1201" i="10"/>
  <c r="O1201" i="10" s="1" a="1"/>
  <c r="O1201" i="10" s="1"/>
  <c r="N1202" i="10"/>
  <c r="O1202" i="10" s="1" a="1"/>
  <c r="O1202" i="10" s="1"/>
  <c r="N1203" i="10"/>
  <c r="O1203" i="10" s="1" a="1"/>
  <c r="O1203" i="10" s="1"/>
  <c r="N1204" i="10"/>
  <c r="O1204" i="10" s="1" a="1"/>
  <c r="O1204" i="10" s="1"/>
  <c r="N1205" i="10"/>
  <c r="O1205" i="10" s="1" a="1"/>
  <c r="O1205" i="10" s="1"/>
  <c r="N1206" i="10"/>
  <c r="O1206" i="10" s="1" a="1"/>
  <c r="O1206" i="10" s="1"/>
  <c r="N1207" i="10"/>
  <c r="O1207" i="10" s="1" a="1"/>
  <c r="O1207" i="10" s="1"/>
  <c r="N1208" i="10"/>
  <c r="O1208" i="10" s="1" a="1"/>
  <c r="O1208" i="10" s="1"/>
  <c r="N1209" i="10"/>
  <c r="O1209" i="10" s="1" a="1"/>
  <c r="O1209" i="10" s="1"/>
  <c r="N1210" i="10"/>
  <c r="O1210" i="10" s="1" a="1"/>
  <c r="O1210" i="10" s="1"/>
  <c r="N1211" i="10"/>
  <c r="O1211" i="10" s="1" a="1"/>
  <c r="O1211" i="10" s="1"/>
  <c r="N1212" i="10"/>
  <c r="O1212" i="10" s="1" a="1"/>
  <c r="O1212" i="10" s="1"/>
  <c r="N1213" i="10"/>
  <c r="O1213" i="10" s="1" a="1"/>
  <c r="O1213" i="10" s="1"/>
  <c r="N1214" i="10"/>
  <c r="O1214" i="10" s="1" a="1"/>
  <c r="O1214" i="10" s="1"/>
  <c r="N1215" i="10"/>
  <c r="O1215" i="10" s="1" a="1"/>
  <c r="O1215" i="10" s="1"/>
  <c r="N1216" i="10"/>
  <c r="O1216" i="10" s="1" a="1"/>
  <c r="O1216" i="10" s="1"/>
  <c r="N1217" i="10"/>
  <c r="O1217" i="10" s="1" a="1"/>
  <c r="O1217" i="10" s="1"/>
  <c r="N1218" i="10"/>
  <c r="O1218" i="10" s="1" a="1"/>
  <c r="O1218" i="10" s="1"/>
  <c r="N1219" i="10"/>
  <c r="O1219" i="10" s="1" a="1"/>
  <c r="O1219" i="10" s="1"/>
  <c r="N1220" i="10"/>
  <c r="O1220" i="10" s="1" a="1"/>
  <c r="O1220" i="10" s="1"/>
  <c r="N1221" i="10"/>
  <c r="O1221" i="10" s="1" a="1"/>
  <c r="O1221" i="10" s="1"/>
  <c r="N1222" i="10"/>
  <c r="O1222" i="10" s="1" a="1"/>
  <c r="O1222" i="10" s="1"/>
  <c r="N1223" i="10"/>
  <c r="O1223" i="10" s="1" a="1"/>
  <c r="O1223" i="10" s="1"/>
  <c r="N1224" i="10"/>
  <c r="O1224" i="10" s="1" a="1"/>
  <c r="O1224" i="10" s="1"/>
  <c r="N1225" i="10"/>
  <c r="O1225" i="10" s="1" a="1"/>
  <c r="O1225" i="10" s="1"/>
  <c r="N1226" i="10"/>
  <c r="O1226" i="10" s="1" a="1"/>
  <c r="O1226" i="10" s="1"/>
  <c r="N1227" i="10"/>
  <c r="O1227" i="10" s="1" a="1"/>
  <c r="O1227" i="10" s="1"/>
  <c r="N1228" i="10"/>
  <c r="O1228" i="10" s="1" a="1"/>
  <c r="O1228" i="10" s="1"/>
  <c r="N1229" i="10"/>
  <c r="O1229" i="10" s="1" a="1"/>
  <c r="O1229" i="10" s="1"/>
  <c r="N1230" i="10"/>
  <c r="O1230" i="10" s="1" a="1"/>
  <c r="O1230" i="10" s="1"/>
  <c r="N1231" i="10"/>
  <c r="O1231" i="10" s="1" a="1"/>
  <c r="O1231" i="10" s="1"/>
  <c r="N1232" i="10"/>
  <c r="O1232" i="10" s="1" a="1"/>
  <c r="O1232" i="10" s="1"/>
  <c r="N1233" i="10"/>
  <c r="O1233" i="10" s="1" a="1"/>
  <c r="O1233" i="10" s="1"/>
  <c r="N1234" i="10"/>
  <c r="O1234" i="10" s="1" a="1"/>
  <c r="O1234" i="10" s="1"/>
  <c r="N1235" i="10"/>
  <c r="O1235" i="10" s="1" a="1"/>
  <c r="O1235" i="10" s="1"/>
  <c r="N1236" i="10"/>
  <c r="O1236" i="10" s="1" a="1"/>
  <c r="O1236" i="10" s="1"/>
  <c r="N1237" i="10"/>
  <c r="O1237" i="10" s="1" a="1"/>
  <c r="O1237" i="10" s="1"/>
  <c r="N1238" i="10"/>
  <c r="O1238" i="10" s="1" a="1"/>
  <c r="O1238" i="10" s="1"/>
  <c r="N1239" i="10"/>
  <c r="O1239" i="10" s="1" a="1"/>
  <c r="O1239" i="10" s="1"/>
  <c r="N1240" i="10"/>
  <c r="O1240" i="10" s="1" a="1"/>
  <c r="O1240" i="10" s="1"/>
  <c r="N1241" i="10"/>
  <c r="O1241" i="10" s="1" a="1"/>
  <c r="O1241" i="10" s="1"/>
  <c r="N1242" i="10"/>
  <c r="O1242" i="10" s="1" a="1"/>
  <c r="O1242" i="10" s="1"/>
  <c r="N1243" i="10"/>
  <c r="O1243" i="10" s="1" a="1"/>
  <c r="O1243" i="10" s="1"/>
  <c r="N1244" i="10"/>
  <c r="O1244" i="10" s="1" a="1"/>
  <c r="O1244" i="10" s="1"/>
  <c r="N1245" i="10"/>
  <c r="O1245" i="10" s="1" a="1"/>
  <c r="O1245" i="10" s="1"/>
  <c r="N1246" i="10"/>
  <c r="O1246" i="10" s="1" a="1"/>
  <c r="O1246" i="10" s="1"/>
  <c r="N1247" i="10"/>
  <c r="O1247" i="10" s="1" a="1"/>
  <c r="O1247" i="10" s="1"/>
  <c r="N1248" i="10"/>
  <c r="O1248" i="10" s="1" a="1"/>
  <c r="O1248" i="10" s="1"/>
  <c r="N1249" i="10"/>
  <c r="O1249" i="10" s="1" a="1"/>
  <c r="O1249" i="10" s="1"/>
  <c r="N1250" i="10"/>
  <c r="O1250" i="10" s="1" a="1"/>
  <c r="O1250" i="10" s="1"/>
  <c r="N1251" i="10"/>
  <c r="O1251" i="10" s="1" a="1"/>
  <c r="O1251" i="10" s="1"/>
  <c r="N1252" i="10"/>
  <c r="O1252" i="10" s="1" a="1"/>
  <c r="O1252" i="10" s="1"/>
  <c r="N1253" i="10"/>
  <c r="O1253" i="10" s="1" a="1"/>
  <c r="O1253" i="10" s="1"/>
  <c r="N1254" i="10"/>
  <c r="O1254" i="10" s="1" a="1"/>
  <c r="O1254" i="10" s="1"/>
  <c r="N1255" i="10"/>
  <c r="O1255" i="10" s="1" a="1"/>
  <c r="O1255" i="10" s="1"/>
  <c r="N1256" i="10"/>
  <c r="O1256" i="10" s="1" a="1"/>
  <c r="O1256" i="10" s="1"/>
  <c r="N1257" i="10"/>
  <c r="O1257" i="10" s="1" a="1"/>
  <c r="O1257" i="10" s="1"/>
  <c r="N1258" i="10"/>
  <c r="O1258" i="10" s="1" a="1"/>
  <c r="O1258" i="10" s="1"/>
  <c r="N1259" i="10"/>
  <c r="O1259" i="10" s="1" a="1"/>
  <c r="O1259" i="10" s="1"/>
  <c r="N1260" i="10"/>
  <c r="O1260" i="10" s="1" a="1"/>
  <c r="O1260" i="10" s="1"/>
  <c r="N1261" i="10"/>
  <c r="O1261" i="10" s="1" a="1"/>
  <c r="O1261" i="10" s="1"/>
  <c r="N1262" i="10"/>
  <c r="O1262" i="10" s="1" a="1"/>
  <c r="O1262" i="10" s="1"/>
  <c r="N1263" i="10"/>
  <c r="O1263" i="10" s="1" a="1"/>
  <c r="O1263" i="10" s="1"/>
  <c r="N1264" i="10"/>
  <c r="O1264" i="10" s="1" a="1"/>
  <c r="O1264" i="10" s="1"/>
  <c r="N1265" i="10"/>
  <c r="O1265" i="10" s="1" a="1"/>
  <c r="O1265" i="10" s="1"/>
  <c r="N1266" i="10"/>
  <c r="O1266" i="10" s="1" a="1"/>
  <c r="O1266" i="10" s="1"/>
  <c r="N1267" i="10"/>
  <c r="O1267" i="10" s="1" a="1"/>
  <c r="O1267" i="10" s="1"/>
  <c r="N1268" i="10"/>
  <c r="O1268" i="10" s="1" a="1"/>
  <c r="O1268" i="10" s="1"/>
  <c r="N1269" i="10"/>
  <c r="O1269" i="10" s="1" a="1"/>
  <c r="O1269" i="10" s="1"/>
  <c r="N1270" i="10"/>
  <c r="O1270" i="10" s="1" a="1"/>
  <c r="O1270" i="10" s="1"/>
  <c r="N1271" i="10"/>
  <c r="O1271" i="10" s="1" a="1"/>
  <c r="O1271" i="10" s="1"/>
  <c r="N1272" i="10"/>
  <c r="O1272" i="10" s="1" a="1"/>
  <c r="O1272" i="10" s="1"/>
  <c r="N1273" i="10"/>
  <c r="O1273" i="10" s="1" a="1"/>
  <c r="O1273" i="10" s="1"/>
  <c r="N1274" i="10"/>
  <c r="O1274" i="10" s="1" a="1"/>
  <c r="O1274" i="10" s="1"/>
  <c r="N1275" i="10"/>
  <c r="O1275" i="10" s="1" a="1"/>
  <c r="O1275" i="10" s="1"/>
  <c r="N1276" i="10"/>
  <c r="O1276" i="10" s="1" a="1"/>
  <c r="O1276" i="10" s="1"/>
  <c r="N1277" i="10"/>
  <c r="O1277" i="10" s="1" a="1"/>
  <c r="O1277" i="10" s="1"/>
  <c r="N1278" i="10"/>
  <c r="O1278" i="10" s="1" a="1"/>
  <c r="O1278" i="10" s="1"/>
  <c r="N1279" i="10"/>
  <c r="O1279" i="10" s="1" a="1"/>
  <c r="O1279" i="10" s="1"/>
  <c r="N1280" i="10"/>
  <c r="O1280" i="10" s="1" a="1"/>
  <c r="O1280" i="10" s="1"/>
  <c r="N1281" i="10"/>
  <c r="O1281" i="10" s="1" a="1"/>
  <c r="O1281" i="10" s="1"/>
  <c r="N1282" i="10"/>
  <c r="O1282" i="10" s="1" a="1"/>
  <c r="O1282" i="10" s="1"/>
  <c r="N1283" i="10"/>
  <c r="O1283" i="10" s="1" a="1"/>
  <c r="O1283" i="10" s="1"/>
  <c r="N1284" i="10"/>
  <c r="O1284" i="10" s="1" a="1"/>
  <c r="O1284" i="10" s="1"/>
  <c r="N1285" i="10"/>
  <c r="O1285" i="10" s="1" a="1"/>
  <c r="O1285" i="10" s="1"/>
  <c r="N1286" i="10"/>
  <c r="O1286" i="10" s="1" a="1"/>
  <c r="O1286" i="10" s="1"/>
  <c r="N1287" i="10"/>
  <c r="O1287" i="10" s="1" a="1"/>
  <c r="O1287" i="10" s="1"/>
  <c r="N1288" i="10"/>
  <c r="O1288" i="10" s="1" a="1"/>
  <c r="O1288" i="10" s="1"/>
  <c r="N1289" i="10"/>
  <c r="O1289" i="10" s="1" a="1"/>
  <c r="O1289" i="10" s="1"/>
  <c r="N1290" i="10"/>
  <c r="O1290" i="10" s="1" a="1"/>
  <c r="O1290" i="10" s="1"/>
  <c r="N1291" i="10"/>
  <c r="O1291" i="10" s="1" a="1"/>
  <c r="O1291" i="10" s="1"/>
  <c r="N1292" i="10"/>
  <c r="O1292" i="10" s="1" a="1"/>
  <c r="O1292" i="10" s="1"/>
  <c r="N1293" i="10"/>
  <c r="O1293" i="10" s="1" a="1"/>
  <c r="O1293" i="10" s="1"/>
  <c r="N1294" i="10"/>
  <c r="O1294" i="10" s="1" a="1"/>
  <c r="O1294" i="10" s="1"/>
  <c r="N1295" i="10"/>
  <c r="O1295" i="10" s="1" a="1"/>
  <c r="O1295" i="10" s="1"/>
  <c r="N1296" i="10"/>
  <c r="O1296" i="10" s="1" a="1"/>
  <c r="O1296" i="10" s="1"/>
  <c r="N1297" i="10"/>
  <c r="O1297" i="10" s="1" a="1"/>
  <c r="O1297" i="10" s="1"/>
  <c r="N1298" i="10"/>
  <c r="O1298" i="10" s="1" a="1"/>
  <c r="O1298" i="10" s="1"/>
  <c r="N1299" i="10"/>
  <c r="O1299" i="10" s="1" a="1"/>
  <c r="O1299" i="10" s="1"/>
  <c r="N1300" i="10"/>
  <c r="O1300" i="10" s="1" a="1"/>
  <c r="O1300" i="10" s="1"/>
  <c r="N1301" i="10"/>
  <c r="O1301" i="10" s="1" a="1"/>
  <c r="O1301" i="10" s="1"/>
  <c r="N1302" i="10"/>
  <c r="O1302" i="10" s="1" a="1"/>
  <c r="O1302" i="10" s="1"/>
  <c r="N1303" i="10"/>
  <c r="O1303" i="10" s="1" a="1"/>
  <c r="O1303" i="10" s="1"/>
  <c r="N1304" i="10"/>
  <c r="O1304" i="10" s="1" a="1"/>
  <c r="O1304" i="10" s="1"/>
  <c r="N1305" i="10"/>
  <c r="O1305" i="10" s="1" a="1"/>
  <c r="O1305" i="10" s="1"/>
  <c r="N1306" i="10"/>
  <c r="O1306" i="10" s="1" a="1"/>
  <c r="O1306" i="10" s="1"/>
  <c r="N1307" i="10"/>
  <c r="O1307" i="10" s="1" a="1"/>
  <c r="O1307" i="10" s="1"/>
  <c r="N1308" i="10"/>
  <c r="O1308" i="10" s="1" a="1"/>
  <c r="O1308" i="10" s="1"/>
  <c r="N1309" i="10"/>
  <c r="O1309" i="10" s="1" a="1"/>
  <c r="O1309" i="10" s="1"/>
  <c r="N1310" i="10"/>
  <c r="O1310" i="10" s="1" a="1"/>
  <c r="O1310" i="10" s="1"/>
  <c r="N1311" i="10"/>
  <c r="O1311" i="10" s="1" a="1"/>
  <c r="O1311" i="10" s="1"/>
  <c r="N1312" i="10"/>
  <c r="O1312" i="10" s="1" a="1"/>
  <c r="O1312" i="10" s="1"/>
  <c r="N1313" i="10"/>
  <c r="O1313" i="10" s="1" a="1"/>
  <c r="O1313" i="10" s="1"/>
  <c r="N1314" i="10"/>
  <c r="O1314" i="10" s="1" a="1"/>
  <c r="O1314" i="10" s="1"/>
  <c r="N1315" i="10"/>
  <c r="O1315" i="10" s="1" a="1"/>
  <c r="O1315" i="10" s="1"/>
  <c r="N1316" i="10"/>
  <c r="O1316" i="10" s="1" a="1"/>
  <c r="O1316" i="10" s="1"/>
  <c r="N1317" i="10"/>
  <c r="O1317" i="10" s="1" a="1"/>
  <c r="O1317" i="10" s="1"/>
  <c r="N1318" i="10"/>
  <c r="O1318" i="10" s="1" a="1"/>
  <c r="O1318" i="10" s="1"/>
  <c r="N1319" i="10"/>
  <c r="O1319" i="10" s="1" a="1"/>
  <c r="O1319" i="10" s="1"/>
  <c r="N1320" i="10"/>
  <c r="O1320" i="10" s="1" a="1"/>
  <c r="O1320" i="10" s="1"/>
  <c r="N1321" i="10"/>
  <c r="O1321" i="10" s="1" a="1"/>
  <c r="O1321" i="10" s="1"/>
  <c r="N1322" i="10"/>
  <c r="O1322" i="10" s="1" a="1"/>
  <c r="O1322" i="10" s="1"/>
  <c r="N1323" i="10"/>
  <c r="O1323" i="10" s="1" a="1"/>
  <c r="O1323" i="10" s="1"/>
  <c r="N1324" i="10"/>
  <c r="O1324" i="10" s="1" a="1"/>
  <c r="O1324" i="10" s="1"/>
  <c r="N1325" i="10"/>
  <c r="O1325" i="10" s="1" a="1"/>
  <c r="O1325" i="10" s="1"/>
  <c r="N1326" i="10"/>
  <c r="O1326" i="10" s="1" a="1"/>
  <c r="O1326" i="10" s="1"/>
  <c r="N1327" i="10"/>
  <c r="O1327" i="10" s="1" a="1"/>
  <c r="O1327" i="10" s="1"/>
  <c r="N1328" i="10"/>
  <c r="O1328" i="10" s="1" a="1"/>
  <c r="O1328" i="10" s="1"/>
  <c r="N1329" i="10"/>
  <c r="O1329" i="10" s="1" a="1"/>
  <c r="O1329" i="10" s="1"/>
  <c r="N1330" i="10"/>
  <c r="O1330" i="10" s="1" a="1"/>
  <c r="O1330" i="10" s="1"/>
  <c r="N1331" i="10"/>
  <c r="O1331" i="10" s="1" a="1"/>
  <c r="O1331" i="10" s="1"/>
  <c r="N1332" i="10"/>
  <c r="O1332" i="10" s="1" a="1"/>
  <c r="O1332" i="10" s="1"/>
  <c r="N1333" i="10"/>
  <c r="O1333" i="10" s="1" a="1"/>
  <c r="O1333" i="10" s="1"/>
  <c r="N1334" i="10"/>
  <c r="O1334" i="10" s="1" a="1"/>
  <c r="O1334" i="10" s="1"/>
  <c r="N1335" i="10"/>
  <c r="O1335" i="10" s="1" a="1"/>
  <c r="O1335" i="10" s="1"/>
  <c r="N1336" i="10"/>
  <c r="O1336" i="10" s="1" a="1"/>
  <c r="O1336" i="10" s="1"/>
  <c r="N1337" i="10"/>
  <c r="O1337" i="10" s="1" a="1"/>
  <c r="O1337" i="10" s="1"/>
  <c r="N1338" i="10"/>
  <c r="O1338" i="10" s="1" a="1"/>
  <c r="O1338" i="10" s="1"/>
  <c r="N1339" i="10"/>
  <c r="O1339" i="10" s="1" a="1"/>
  <c r="O1339" i="10" s="1"/>
  <c r="N1340" i="10"/>
  <c r="O1340" i="10" s="1" a="1"/>
  <c r="O1340" i="10" s="1"/>
  <c r="N1341" i="10"/>
  <c r="O1341" i="10" s="1" a="1"/>
  <c r="O1341" i="10" s="1"/>
  <c r="N1342" i="10"/>
  <c r="O1342" i="10" s="1" a="1"/>
  <c r="O1342" i="10" s="1"/>
  <c r="N1343" i="10"/>
  <c r="O1343" i="10" s="1" a="1"/>
  <c r="O1343" i="10" s="1"/>
  <c r="N1344" i="10"/>
  <c r="O1344" i="10" s="1" a="1"/>
  <c r="O1344" i="10" s="1"/>
  <c r="N1345" i="10"/>
  <c r="O1345" i="10" s="1" a="1"/>
  <c r="O1345" i="10" s="1"/>
  <c r="N1346" i="10"/>
  <c r="O1346" i="10" s="1" a="1"/>
  <c r="O1346" i="10" s="1"/>
  <c r="N1347" i="10"/>
  <c r="O1347" i="10" s="1" a="1"/>
  <c r="O1347" i="10" s="1"/>
  <c r="N1348" i="10"/>
  <c r="O1348" i="10" s="1" a="1"/>
  <c r="O1348" i="10" s="1"/>
  <c r="N1349" i="10"/>
  <c r="O1349" i="10" s="1" a="1"/>
  <c r="O1349" i="10" s="1"/>
  <c r="N1350" i="10"/>
  <c r="O1350" i="10" s="1" a="1"/>
  <c r="O1350" i="10" s="1"/>
  <c r="N1351" i="10"/>
  <c r="O1351" i="10" s="1" a="1"/>
  <c r="O1351" i="10" s="1"/>
  <c r="N1352" i="10"/>
  <c r="O1352" i="10" s="1" a="1"/>
  <c r="O1352" i="10" s="1"/>
  <c r="N1353" i="10"/>
  <c r="O1353" i="10" s="1" a="1"/>
  <c r="O1353" i="10" s="1"/>
  <c r="N1354" i="10"/>
  <c r="O1354" i="10" s="1" a="1"/>
  <c r="O1354" i="10" s="1"/>
  <c r="N1355" i="10"/>
  <c r="O1355" i="10" s="1" a="1"/>
  <c r="O1355" i="10" s="1"/>
  <c r="N1356" i="10"/>
  <c r="O1356" i="10" s="1" a="1"/>
  <c r="O1356" i="10" s="1"/>
  <c r="N1357" i="10"/>
  <c r="O1357" i="10" s="1" a="1"/>
  <c r="O1357" i="10" s="1"/>
  <c r="N1358" i="10"/>
  <c r="O1358" i="10" s="1" a="1"/>
  <c r="O1358" i="10" s="1"/>
  <c r="N1359" i="10"/>
  <c r="O1359" i="10" s="1" a="1"/>
  <c r="O1359" i="10" s="1"/>
  <c r="N1360" i="10"/>
  <c r="O1360" i="10" s="1" a="1"/>
  <c r="O1360" i="10" s="1"/>
  <c r="N1361" i="10"/>
  <c r="O1361" i="10" s="1" a="1"/>
  <c r="O1361" i="10" s="1"/>
  <c r="N1362" i="10"/>
  <c r="O1362" i="10" s="1" a="1"/>
  <c r="O1362" i="10" s="1"/>
  <c r="N1363" i="10"/>
  <c r="O1363" i="10" s="1" a="1"/>
  <c r="O1363" i="10" s="1"/>
  <c r="N1364" i="10"/>
  <c r="O1364" i="10" s="1" a="1"/>
  <c r="O1364" i="10" s="1"/>
  <c r="N1365" i="10"/>
  <c r="O1365" i="10" s="1" a="1"/>
  <c r="O1365" i="10" s="1"/>
  <c r="N1366" i="10"/>
  <c r="O1366" i="10" s="1" a="1"/>
  <c r="O1366" i="10" s="1"/>
  <c r="N1367" i="10"/>
  <c r="O1367" i="10" s="1" a="1"/>
  <c r="O1367" i="10" s="1"/>
  <c r="N1368" i="10"/>
  <c r="O1368" i="10" s="1" a="1"/>
  <c r="O1368" i="10" s="1"/>
  <c r="N1369" i="10"/>
  <c r="O1369" i="10" s="1" a="1"/>
  <c r="O1369" i="10" s="1"/>
  <c r="N1370" i="10"/>
  <c r="O1370" i="10" s="1" a="1"/>
  <c r="O1370" i="10" s="1"/>
  <c r="N1371" i="10"/>
  <c r="O1371" i="10" s="1" a="1"/>
  <c r="O1371" i="10" s="1"/>
  <c r="N1372" i="10"/>
  <c r="O1372" i="10" s="1" a="1"/>
  <c r="O1372" i="10" s="1"/>
  <c r="N1373" i="10"/>
  <c r="O1373" i="10" s="1" a="1"/>
  <c r="O1373" i="10" s="1"/>
  <c r="N1374" i="10"/>
  <c r="O1374" i="10" s="1" a="1"/>
  <c r="O1374" i="10" s="1"/>
  <c r="N1375" i="10"/>
  <c r="O1375" i="10" s="1" a="1"/>
  <c r="O1375" i="10" s="1"/>
  <c r="N1376" i="10"/>
  <c r="O1376" i="10" s="1" a="1"/>
  <c r="O1376" i="10" s="1"/>
  <c r="N1377" i="10"/>
  <c r="O1377" i="10" s="1" a="1"/>
  <c r="O1377" i="10" s="1"/>
  <c r="N1378" i="10"/>
  <c r="O1378" i="10" s="1" a="1"/>
  <c r="O1378" i="10" s="1"/>
  <c r="N1379" i="10"/>
  <c r="O1379" i="10" s="1" a="1"/>
  <c r="O1379" i="10" s="1"/>
  <c r="N1380" i="10"/>
  <c r="O1380" i="10" s="1" a="1"/>
  <c r="O1380" i="10" s="1"/>
  <c r="N1381" i="10"/>
  <c r="O1381" i="10" s="1" a="1"/>
  <c r="O1381" i="10" s="1"/>
  <c r="N1382" i="10"/>
  <c r="O1382" i="10" s="1" a="1"/>
  <c r="O1382" i="10" s="1"/>
  <c r="N1383" i="10"/>
  <c r="O1383" i="10" s="1" a="1"/>
  <c r="O1383" i="10" s="1"/>
  <c r="N1384" i="10"/>
  <c r="O1384" i="10" s="1" a="1"/>
  <c r="O1384" i="10" s="1"/>
  <c r="N1385" i="10"/>
  <c r="O1385" i="10" s="1" a="1"/>
  <c r="O1385" i="10" s="1"/>
  <c r="N1386" i="10"/>
  <c r="O1386" i="10" s="1" a="1"/>
  <c r="O1386" i="10" s="1"/>
  <c r="N1387" i="10"/>
  <c r="O1387" i="10" s="1" a="1"/>
  <c r="O1387" i="10" s="1"/>
  <c r="N1388" i="10"/>
  <c r="O1388" i="10" s="1" a="1"/>
  <c r="O1388" i="10" s="1"/>
  <c r="N1389" i="10"/>
  <c r="O1389" i="10" s="1" a="1"/>
  <c r="O1389" i="10" s="1"/>
  <c r="N1390" i="10"/>
  <c r="O1390" i="10" s="1" a="1"/>
  <c r="O1390" i="10" s="1"/>
  <c r="N1391" i="10"/>
  <c r="O1391" i="10" s="1" a="1"/>
  <c r="O1391" i="10" s="1"/>
  <c r="N1392" i="10"/>
  <c r="O1392" i="10" s="1" a="1"/>
  <c r="O1392" i="10" s="1"/>
  <c r="N1393" i="10"/>
  <c r="O1393" i="10" s="1" a="1"/>
  <c r="O1393" i="10" s="1"/>
  <c r="N1394" i="10"/>
  <c r="O1394" i="10" s="1" a="1"/>
  <c r="O1394" i="10" s="1"/>
  <c r="N1395" i="10"/>
  <c r="O1395" i="10" s="1" a="1"/>
  <c r="O1395" i="10" s="1"/>
  <c r="N1396" i="10"/>
  <c r="O1396" i="10" s="1" a="1"/>
  <c r="O1396" i="10" s="1"/>
  <c r="N1397" i="10"/>
  <c r="O1397" i="10" s="1" a="1"/>
  <c r="O1397" i="10" s="1"/>
  <c r="N1398" i="10"/>
  <c r="O1398" i="10" s="1" a="1"/>
  <c r="O1398" i="10" s="1"/>
  <c r="N1399" i="10"/>
  <c r="O1399" i="10" s="1" a="1"/>
  <c r="O1399" i="10" s="1"/>
  <c r="N1400" i="10"/>
  <c r="O1400" i="10" s="1" a="1"/>
  <c r="O1400" i="10" s="1"/>
  <c r="N1401" i="10"/>
  <c r="O1401" i="10" s="1" a="1"/>
  <c r="O1401" i="10" s="1"/>
  <c r="N1402" i="10"/>
  <c r="O1402" i="10" s="1" a="1"/>
  <c r="O1402" i="10" s="1"/>
  <c r="N1403" i="10"/>
  <c r="O1403" i="10" s="1" a="1"/>
  <c r="O1403" i="10" s="1"/>
  <c r="N1404" i="10"/>
  <c r="O1404" i="10" s="1" a="1"/>
  <c r="O1404" i="10" s="1"/>
  <c r="N1405" i="10"/>
  <c r="O1405" i="10" s="1" a="1"/>
  <c r="O1405" i="10" s="1"/>
  <c r="N1406" i="10"/>
  <c r="O1406" i="10" s="1" a="1"/>
  <c r="O1406" i="10" s="1"/>
  <c r="N1407" i="10"/>
  <c r="O1407" i="10" s="1" a="1"/>
  <c r="O1407" i="10" s="1"/>
  <c r="N1408" i="10"/>
  <c r="O1408" i="10" s="1" a="1"/>
  <c r="O1408" i="10" s="1"/>
  <c r="N1409" i="10"/>
  <c r="O1409" i="10" s="1" a="1"/>
  <c r="O1409" i="10" s="1"/>
  <c r="N1410" i="10"/>
  <c r="O1410" i="10" s="1" a="1"/>
  <c r="O1410" i="10" s="1"/>
  <c r="N1411" i="10"/>
  <c r="O1411" i="10" s="1" a="1"/>
  <c r="O1411" i="10" s="1"/>
  <c r="N1412" i="10"/>
  <c r="O1412" i="10" s="1" a="1"/>
  <c r="O1412" i="10" s="1"/>
  <c r="N1413" i="10"/>
  <c r="O1413" i="10" s="1" a="1"/>
  <c r="O1413" i="10" s="1"/>
  <c r="N1414" i="10"/>
  <c r="O1414" i="10" s="1" a="1"/>
  <c r="O1414" i="10" s="1"/>
  <c r="N1415" i="10"/>
  <c r="O1415" i="10" s="1" a="1"/>
  <c r="O1415" i="10" s="1"/>
  <c r="N1416" i="10"/>
  <c r="O1416" i="10" s="1" a="1"/>
  <c r="O1416" i="10" s="1"/>
  <c r="N1417" i="10"/>
  <c r="O1417" i="10" s="1" a="1"/>
  <c r="O1417" i="10" s="1"/>
  <c r="N1418" i="10"/>
  <c r="O1418" i="10" s="1" a="1"/>
  <c r="O1418" i="10" s="1"/>
  <c r="N1419" i="10"/>
  <c r="O1419" i="10" s="1" a="1"/>
  <c r="O1419" i="10" s="1"/>
  <c r="N1420" i="10"/>
  <c r="O1420" i="10" s="1" a="1"/>
  <c r="O1420" i="10" s="1"/>
  <c r="N1421" i="10"/>
  <c r="O1421" i="10" s="1" a="1"/>
  <c r="O1421" i="10" s="1"/>
  <c r="N1422" i="10"/>
  <c r="O1422" i="10" s="1" a="1"/>
  <c r="O1422" i="10" s="1"/>
  <c r="N1423" i="10"/>
  <c r="O1423" i="10" s="1" a="1"/>
  <c r="O1423" i="10" s="1"/>
  <c r="N1424" i="10"/>
  <c r="O1424" i="10" s="1" a="1"/>
  <c r="O1424" i="10" s="1"/>
  <c r="N1425" i="10"/>
  <c r="O1425" i="10" s="1" a="1"/>
  <c r="O1425" i="10" s="1"/>
  <c r="N1426" i="10"/>
  <c r="O1426" i="10" s="1" a="1"/>
  <c r="O1426" i="10" s="1"/>
  <c r="N1427" i="10"/>
  <c r="O1427" i="10" s="1" a="1"/>
  <c r="O1427" i="10" s="1"/>
  <c r="N1428" i="10"/>
  <c r="O1428" i="10" s="1" a="1"/>
  <c r="O1428" i="10" s="1"/>
  <c r="N1429" i="10"/>
  <c r="O1429" i="10" s="1" a="1"/>
  <c r="O1429" i="10" s="1"/>
  <c r="N1430" i="10"/>
  <c r="O1430" i="10" s="1" a="1"/>
  <c r="O1430" i="10" s="1"/>
  <c r="N1431" i="10"/>
  <c r="O1431" i="10" s="1" a="1"/>
  <c r="O1431" i="10" s="1"/>
  <c r="N1432" i="10"/>
  <c r="O1432" i="10" s="1" a="1"/>
  <c r="O1432" i="10" s="1"/>
  <c r="N1433" i="10"/>
  <c r="O1433" i="10" s="1" a="1"/>
  <c r="O1433" i="10" s="1"/>
  <c r="N1434" i="10"/>
  <c r="O1434" i="10" s="1" a="1"/>
  <c r="O1434" i="10" s="1"/>
  <c r="N1435" i="10"/>
  <c r="O1435" i="10" s="1" a="1"/>
  <c r="O1435" i="10" s="1"/>
  <c r="N1436" i="10"/>
  <c r="O1436" i="10" s="1" a="1"/>
  <c r="O1436" i="10" s="1"/>
  <c r="N1437" i="10"/>
  <c r="O1437" i="10" s="1" a="1"/>
  <c r="O1437" i="10" s="1"/>
  <c r="N1438" i="10"/>
  <c r="O1438" i="10" s="1" a="1"/>
  <c r="O1438" i="10" s="1"/>
  <c r="N1439" i="10"/>
  <c r="O1439" i="10" s="1" a="1"/>
  <c r="O1439" i="10" s="1"/>
  <c r="N1440" i="10"/>
  <c r="O1440" i="10" s="1" a="1"/>
  <c r="O1440" i="10" s="1"/>
  <c r="N1441" i="10"/>
  <c r="O1441" i="10" s="1" a="1"/>
  <c r="O1441" i="10" s="1"/>
  <c r="N1442" i="10"/>
  <c r="O1442" i="10" s="1" a="1"/>
  <c r="O1442" i="10" s="1"/>
  <c r="N1443" i="10"/>
  <c r="O1443" i="10" s="1" a="1"/>
  <c r="O1443" i="10" s="1"/>
  <c r="N1444" i="10"/>
  <c r="O1444" i="10" s="1" a="1"/>
  <c r="O1444" i="10" s="1"/>
  <c r="N1445" i="10"/>
  <c r="O1445" i="10" s="1" a="1"/>
  <c r="O1445" i="10" s="1"/>
  <c r="N1446" i="10"/>
  <c r="O1446" i="10" s="1" a="1"/>
  <c r="O1446" i="10" s="1"/>
  <c r="N1447" i="10"/>
  <c r="O1447" i="10" s="1" a="1"/>
  <c r="O1447" i="10" s="1"/>
  <c r="N1448" i="10"/>
  <c r="O1448" i="10" s="1" a="1"/>
  <c r="O1448" i="10" s="1"/>
  <c r="N1449" i="10"/>
  <c r="O1449" i="10" s="1" a="1"/>
  <c r="O1449" i="10" s="1"/>
  <c r="N1450" i="10"/>
  <c r="O1450" i="10" s="1" a="1"/>
  <c r="O1450" i="10" s="1"/>
  <c r="N1451" i="10"/>
  <c r="O1451" i="10" s="1" a="1"/>
  <c r="O1451" i="10" s="1"/>
  <c r="N1452" i="10"/>
  <c r="O1452" i="10" s="1" a="1"/>
  <c r="O1452" i="10" s="1"/>
  <c r="N1453" i="10"/>
  <c r="O1453" i="10" s="1" a="1"/>
  <c r="O1453" i="10" s="1"/>
  <c r="N1454" i="10"/>
  <c r="O1454" i="10" s="1" a="1"/>
  <c r="O1454" i="10" s="1"/>
  <c r="N1455" i="10"/>
  <c r="O1455" i="10" s="1" a="1"/>
  <c r="O1455" i="10" s="1"/>
  <c r="N1456" i="10"/>
  <c r="O1456" i="10" s="1" a="1"/>
  <c r="O1456" i="10" s="1"/>
  <c r="N1457" i="10"/>
  <c r="O1457" i="10" s="1" a="1"/>
  <c r="O1457" i="10" s="1"/>
  <c r="N1458" i="10"/>
  <c r="O1458" i="10" s="1" a="1"/>
  <c r="O1458" i="10" s="1"/>
  <c r="N1459" i="10"/>
  <c r="O1459" i="10" s="1" a="1"/>
  <c r="O1459" i="10" s="1"/>
  <c r="N1460" i="10"/>
  <c r="O1460" i="10" s="1" a="1"/>
  <c r="O1460" i="10" s="1"/>
  <c r="N1461" i="10"/>
  <c r="O1461" i="10" s="1" a="1"/>
  <c r="O1461" i="10" s="1"/>
  <c r="N1462" i="10"/>
  <c r="O1462" i="10" s="1" a="1"/>
  <c r="O1462" i="10" s="1"/>
  <c r="N1463" i="10"/>
  <c r="O1463" i="10" s="1" a="1"/>
  <c r="O1463" i="10" s="1"/>
  <c r="N1464" i="10"/>
  <c r="O1464" i="10" s="1" a="1"/>
  <c r="O1464" i="10" s="1"/>
  <c r="N1465" i="10"/>
  <c r="O1465" i="10" s="1" a="1"/>
  <c r="O1465" i="10" s="1"/>
  <c r="N1466" i="10"/>
  <c r="O1466" i="10" s="1" a="1"/>
  <c r="O1466" i="10" s="1"/>
  <c r="N1467" i="10"/>
  <c r="O1467" i="10" s="1" a="1"/>
  <c r="O1467" i="10" s="1"/>
  <c r="N1468" i="10"/>
  <c r="O1468" i="10" s="1" a="1"/>
  <c r="O1468" i="10" s="1"/>
  <c r="N1469" i="10"/>
  <c r="O1469" i="10" s="1" a="1"/>
  <c r="O1469" i="10" s="1"/>
  <c r="N1470" i="10"/>
  <c r="O1470" i="10" s="1" a="1"/>
  <c r="O1470" i="10" s="1"/>
  <c r="N1471" i="10"/>
  <c r="O1471" i="10" s="1" a="1"/>
  <c r="O1471" i="10" s="1"/>
  <c r="N1472" i="10"/>
  <c r="O1472" i="10" s="1" a="1"/>
  <c r="O1472" i="10" s="1"/>
  <c r="N1473" i="10"/>
  <c r="O1473" i="10" s="1" a="1"/>
  <c r="O1473" i="10" s="1"/>
  <c r="N1474" i="10"/>
  <c r="O1474" i="10" s="1" a="1"/>
  <c r="O1474" i="10" s="1"/>
  <c r="N1475" i="10"/>
  <c r="O1475" i="10" s="1" a="1"/>
  <c r="O1475" i="10" s="1"/>
  <c r="N1476" i="10"/>
  <c r="O1476" i="10" s="1" a="1"/>
  <c r="O1476" i="10" s="1"/>
  <c r="N1477" i="10"/>
  <c r="O1477" i="10" s="1" a="1"/>
  <c r="O1477" i="10" s="1"/>
  <c r="N1478" i="10"/>
  <c r="O1478" i="10" s="1" a="1"/>
  <c r="O1478" i="10" s="1"/>
  <c r="N1479" i="10"/>
  <c r="O1479" i="10" s="1" a="1"/>
  <c r="O1479" i="10" s="1"/>
  <c r="N1480" i="10"/>
  <c r="O1480" i="10" s="1" a="1"/>
  <c r="O1480" i="10" s="1"/>
  <c r="N1481" i="10"/>
  <c r="O1481" i="10" s="1" a="1"/>
  <c r="O1481" i="10" s="1"/>
  <c r="N1482" i="10"/>
  <c r="O1482" i="10" s="1" a="1"/>
  <c r="O1482" i="10" s="1"/>
  <c r="N1483" i="10"/>
  <c r="O1483" i="10" s="1" a="1"/>
  <c r="O1483" i="10" s="1"/>
  <c r="N1484" i="10"/>
  <c r="O1484" i="10" s="1" a="1"/>
  <c r="O1484" i="10" s="1"/>
  <c r="N1485" i="10"/>
  <c r="O1485" i="10" s="1" a="1"/>
  <c r="O1485" i="10" s="1"/>
  <c r="N1486" i="10"/>
  <c r="O1486" i="10" s="1" a="1"/>
  <c r="O1486" i="10" s="1"/>
  <c r="N1487" i="10"/>
  <c r="O1487" i="10" s="1" a="1"/>
  <c r="O1487" i="10" s="1"/>
  <c r="N1488" i="10"/>
  <c r="O1488" i="10" s="1" a="1"/>
  <c r="O1488" i="10" s="1"/>
  <c r="N1489" i="10"/>
  <c r="O1489" i="10" s="1" a="1"/>
  <c r="O1489" i="10" s="1"/>
  <c r="N1490" i="10"/>
  <c r="O1490" i="10" s="1" a="1"/>
  <c r="O1490" i="10" s="1"/>
  <c r="N1491" i="10"/>
  <c r="O1491" i="10" s="1" a="1"/>
  <c r="O1491" i="10" s="1"/>
  <c r="N1492" i="10"/>
  <c r="O1492" i="10" s="1" a="1"/>
  <c r="O1492" i="10" s="1"/>
  <c r="N1493" i="10"/>
  <c r="O1493" i="10" s="1" a="1"/>
  <c r="O1493" i="10" s="1"/>
  <c r="N1494" i="10"/>
  <c r="O1494" i="10" s="1" a="1"/>
  <c r="O1494" i="10" s="1"/>
  <c r="N1495" i="10"/>
  <c r="O1495" i="10" s="1" a="1"/>
  <c r="O1495" i="10" s="1"/>
  <c r="N1496" i="10"/>
  <c r="O1496" i="10" s="1" a="1"/>
  <c r="O1496" i="10" s="1"/>
  <c r="N1497" i="10"/>
  <c r="O1497" i="10" s="1" a="1"/>
  <c r="O1497" i="10" s="1"/>
  <c r="N1498" i="10"/>
  <c r="O1498" i="10" s="1" a="1"/>
  <c r="O1498" i="10" s="1"/>
  <c r="N1499" i="10"/>
  <c r="O1499" i="10" s="1" a="1"/>
  <c r="O1499" i="10" s="1"/>
  <c r="N1500" i="10"/>
  <c r="O1500" i="10" s="1" a="1"/>
  <c r="O1500" i="10" s="1"/>
  <c r="N1501" i="10"/>
  <c r="O1501" i="10" s="1" a="1"/>
  <c r="O1501" i="10" s="1"/>
  <c r="N1502" i="10"/>
  <c r="O1502" i="10" s="1" a="1"/>
  <c r="O1502" i="10" s="1"/>
  <c r="N1503" i="10"/>
  <c r="O1503" i="10" s="1" a="1"/>
  <c r="O1503" i="10" s="1"/>
  <c r="N1504" i="10"/>
  <c r="O1504" i="10" s="1" a="1"/>
  <c r="O1504" i="10" s="1"/>
  <c r="N1505" i="10"/>
  <c r="O1505" i="10" s="1" a="1"/>
  <c r="O1505" i="10" s="1"/>
  <c r="N1506" i="10"/>
  <c r="O1506" i="10" s="1" a="1"/>
  <c r="O1506" i="10" s="1"/>
  <c r="N1507" i="10"/>
  <c r="O1507" i="10" s="1" a="1"/>
  <c r="O1507" i="10" s="1"/>
  <c r="N1508" i="10"/>
  <c r="O1508" i="10" s="1" a="1"/>
  <c r="O1508" i="10" s="1"/>
  <c r="N1509" i="10"/>
  <c r="O1509" i="10" s="1" a="1"/>
  <c r="O1509" i="10" s="1"/>
  <c r="N1510" i="10"/>
  <c r="O1510" i="10" s="1" a="1"/>
  <c r="O1510" i="10" s="1"/>
  <c r="N1511" i="10"/>
  <c r="O1511" i="10" s="1" a="1"/>
  <c r="O1511" i="10" s="1"/>
  <c r="N1512" i="10"/>
  <c r="O1512" i="10" s="1" a="1"/>
  <c r="O1512" i="10" s="1"/>
  <c r="N1513" i="10"/>
  <c r="O1513" i="10" s="1" a="1"/>
  <c r="O1513" i="10" s="1"/>
  <c r="N1514" i="10"/>
  <c r="O1514" i="10" s="1" a="1"/>
  <c r="O1514" i="10" s="1"/>
  <c r="N1515" i="10"/>
  <c r="O1515" i="10" s="1" a="1"/>
  <c r="O1515" i="10" s="1"/>
  <c r="N1516" i="10"/>
  <c r="O1516" i="10" s="1" a="1"/>
  <c r="O1516" i="10" s="1"/>
  <c r="N1517" i="10"/>
  <c r="O1517" i="10" s="1" a="1"/>
  <c r="O1517" i="10" s="1"/>
  <c r="N1518" i="10"/>
  <c r="O1518" i="10" s="1" a="1"/>
  <c r="O1518" i="10" s="1"/>
  <c r="N1519" i="10"/>
  <c r="O1519" i="10" s="1" a="1"/>
  <c r="O1519" i="10" s="1"/>
  <c r="N1520" i="10"/>
  <c r="O1520" i="10" s="1" a="1"/>
  <c r="O1520" i="10" s="1"/>
  <c r="N1521" i="10"/>
  <c r="O1521" i="10" s="1" a="1"/>
  <c r="O1521" i="10" s="1"/>
  <c r="N1522" i="10"/>
  <c r="O1522" i="10" s="1" a="1"/>
  <c r="O1522" i="10" s="1"/>
  <c r="N1523" i="10"/>
  <c r="O1523" i="10" s="1" a="1"/>
  <c r="O1523" i="10" s="1"/>
  <c r="N1524" i="10"/>
  <c r="O1524" i="10" s="1" a="1"/>
  <c r="O1524" i="10" s="1"/>
  <c r="N1525" i="10"/>
  <c r="O1525" i="10" s="1" a="1"/>
  <c r="O1525" i="10" s="1"/>
  <c r="N1526" i="10"/>
  <c r="O1526" i="10" s="1" a="1"/>
  <c r="O1526" i="10" s="1"/>
  <c r="N1527" i="10"/>
  <c r="O1527" i="10" s="1" a="1"/>
  <c r="O1527" i="10" s="1"/>
  <c r="N1528" i="10"/>
  <c r="O1528" i="10" s="1" a="1"/>
  <c r="O1528" i="10" s="1"/>
  <c r="N1529" i="10"/>
  <c r="O1529" i="10" s="1" a="1"/>
  <c r="O1529" i="10" s="1"/>
  <c r="N1530" i="10"/>
  <c r="O1530" i="10" s="1" a="1"/>
  <c r="O1530" i="10" s="1"/>
  <c r="N1531" i="10"/>
  <c r="O1531" i="10" s="1" a="1"/>
  <c r="O1531" i="10" s="1"/>
  <c r="N1532" i="10"/>
  <c r="O1532" i="10" s="1" a="1"/>
  <c r="O1532" i="10" s="1"/>
  <c r="N1533" i="10"/>
  <c r="O1533" i="10" s="1" a="1"/>
  <c r="O1533" i="10" s="1"/>
  <c r="N1534" i="10"/>
  <c r="O1534" i="10" s="1" a="1"/>
  <c r="O1534" i="10" s="1"/>
  <c r="N1535" i="10"/>
  <c r="O1535" i="10" s="1" a="1"/>
  <c r="O1535" i="10" s="1"/>
  <c r="N1536" i="10"/>
  <c r="O1536" i="10" s="1" a="1"/>
  <c r="O1536" i="10" s="1"/>
  <c r="N1537" i="10"/>
  <c r="O1537" i="10" s="1" a="1"/>
  <c r="O1537" i="10" s="1"/>
  <c r="N1538" i="10"/>
  <c r="O1538" i="10" s="1" a="1"/>
  <c r="O1538" i="10" s="1"/>
  <c r="N1539" i="10"/>
  <c r="O1539" i="10" s="1" a="1"/>
  <c r="O1539" i="10" s="1"/>
  <c r="N1540" i="10"/>
  <c r="O1540" i="10" s="1" a="1"/>
  <c r="O1540" i="10" s="1"/>
  <c r="N1541" i="10"/>
  <c r="O1541" i="10" s="1" a="1"/>
  <c r="O1541" i="10" s="1"/>
  <c r="N1542" i="10"/>
  <c r="O1542" i="10" s="1" a="1"/>
  <c r="O1542" i="10" s="1"/>
  <c r="N1543" i="10"/>
  <c r="O1543" i="10" s="1" a="1"/>
  <c r="O1543" i="10" s="1"/>
  <c r="N1544" i="10"/>
  <c r="O1544" i="10" s="1" a="1"/>
  <c r="O1544" i="10" s="1"/>
  <c r="N1545" i="10"/>
  <c r="O1545" i="10" s="1" a="1"/>
  <c r="O1545" i="10" s="1"/>
  <c r="N1546" i="10"/>
  <c r="O1546" i="10" s="1" a="1"/>
  <c r="O1546" i="10" s="1"/>
  <c r="N1547" i="10"/>
  <c r="O1547" i="10" s="1" a="1"/>
  <c r="O1547" i="10" s="1"/>
  <c r="N1548" i="10"/>
  <c r="O1548" i="10" s="1" a="1"/>
  <c r="O1548" i="10" s="1"/>
  <c r="N1549" i="10"/>
  <c r="O1549" i="10" s="1" a="1"/>
  <c r="O1549" i="10" s="1"/>
  <c r="N1550" i="10"/>
  <c r="O1550" i="10" s="1" a="1"/>
  <c r="O1550" i="10" s="1"/>
  <c r="N1551" i="10"/>
  <c r="O1551" i="10" s="1" a="1"/>
  <c r="O1551" i="10" s="1"/>
  <c r="N1552" i="10"/>
  <c r="O1552" i="10" s="1" a="1"/>
  <c r="O1552" i="10" s="1"/>
  <c r="N1553" i="10"/>
  <c r="O1553" i="10" s="1" a="1"/>
  <c r="O1553" i="10" s="1"/>
  <c r="N1554" i="10"/>
  <c r="O1554" i="10" s="1" a="1"/>
  <c r="O1554" i="10" s="1"/>
  <c r="N1555" i="10"/>
  <c r="O1555" i="10" s="1" a="1"/>
  <c r="O1555" i="10" s="1"/>
  <c r="N1556" i="10"/>
  <c r="O1556" i="10" s="1" a="1"/>
  <c r="O1556" i="10" s="1"/>
  <c r="N1557" i="10"/>
  <c r="O1557" i="10" s="1" a="1"/>
  <c r="O1557" i="10" s="1"/>
  <c r="N1558" i="10"/>
  <c r="O1558" i="10" s="1" a="1"/>
  <c r="O1558" i="10" s="1"/>
  <c r="N1559" i="10"/>
  <c r="O1559" i="10" s="1" a="1"/>
  <c r="O1559" i="10" s="1"/>
  <c r="N1560" i="10"/>
  <c r="O1560" i="10" s="1" a="1"/>
  <c r="O1560" i="10" s="1"/>
  <c r="N1561" i="10"/>
  <c r="O1561" i="10" s="1" a="1"/>
  <c r="O1561" i="10" s="1"/>
  <c r="N1562" i="10"/>
  <c r="O1562" i="10" s="1" a="1"/>
  <c r="O1562" i="10" s="1"/>
  <c r="N1563" i="10"/>
  <c r="O1563" i="10" s="1" a="1"/>
  <c r="O1563" i="10" s="1"/>
  <c r="N1564" i="10"/>
  <c r="O1564" i="10" s="1" a="1"/>
  <c r="O1564" i="10" s="1"/>
  <c r="N1565" i="10"/>
  <c r="O1565" i="10" s="1" a="1"/>
  <c r="O1565" i="10" s="1"/>
  <c r="N1566" i="10"/>
  <c r="O1566" i="10" s="1" a="1"/>
  <c r="O1566" i="10" s="1"/>
  <c r="N1567" i="10"/>
  <c r="O1567" i="10" s="1" a="1"/>
  <c r="O1567" i="10" s="1"/>
  <c r="N1568" i="10"/>
  <c r="O1568" i="10" s="1" a="1"/>
  <c r="O1568" i="10" s="1"/>
  <c r="N1569" i="10"/>
  <c r="O1569" i="10" s="1" a="1"/>
  <c r="O1569" i="10" s="1"/>
  <c r="N1570" i="10"/>
  <c r="O1570" i="10" s="1" a="1"/>
  <c r="O1570" i="10" s="1"/>
  <c r="N1571" i="10"/>
  <c r="O1571" i="10" s="1" a="1"/>
  <c r="O1571" i="10" s="1"/>
  <c r="N1572" i="10"/>
  <c r="O1572" i="10" s="1" a="1"/>
  <c r="O1572" i="10" s="1"/>
  <c r="N1573" i="10"/>
  <c r="O1573" i="10" s="1" a="1"/>
  <c r="O1573" i="10" s="1"/>
  <c r="N1574" i="10"/>
  <c r="O1574" i="10" s="1" a="1"/>
  <c r="O1574" i="10" s="1"/>
  <c r="N1575" i="10"/>
  <c r="O1575" i="10" s="1" a="1"/>
  <c r="O1575" i="10" s="1"/>
  <c r="N1576" i="10"/>
  <c r="O1576" i="10" s="1" a="1"/>
  <c r="O1576" i="10" s="1"/>
  <c r="N1577" i="10"/>
  <c r="O1577" i="10" s="1" a="1"/>
  <c r="O1577" i="10" s="1"/>
  <c r="N1578" i="10"/>
  <c r="O1578" i="10" s="1" a="1"/>
  <c r="O1578" i="10" s="1"/>
  <c r="N1579" i="10"/>
  <c r="O1579" i="10" s="1" a="1"/>
  <c r="O1579" i="10" s="1"/>
  <c r="N1580" i="10"/>
  <c r="O1580" i="10" s="1" a="1"/>
  <c r="O1580" i="10" s="1"/>
  <c r="N1581" i="10"/>
  <c r="O1581" i="10" s="1" a="1"/>
  <c r="O1581" i="10" s="1"/>
  <c r="N1582" i="10"/>
  <c r="O1582" i="10" s="1" a="1"/>
  <c r="O1582" i="10" s="1"/>
  <c r="N1583" i="10"/>
  <c r="O1583" i="10" s="1" a="1"/>
  <c r="O1583" i="10" s="1"/>
  <c r="N1584" i="10"/>
  <c r="O1584" i="10" s="1" a="1"/>
  <c r="O1584" i="10" s="1"/>
  <c r="N1585" i="10"/>
  <c r="O1585" i="10" s="1" a="1"/>
  <c r="O1585" i="10" s="1"/>
  <c r="N1586" i="10"/>
  <c r="O1586" i="10" s="1" a="1"/>
  <c r="O1586" i="10" s="1"/>
  <c r="N1587" i="10"/>
  <c r="O1587" i="10" s="1" a="1"/>
  <c r="O1587" i="10" s="1"/>
  <c r="N1588" i="10"/>
  <c r="O1588" i="10" s="1" a="1"/>
  <c r="O1588" i="10" s="1"/>
  <c r="N1589" i="10"/>
  <c r="O1589" i="10" s="1" a="1"/>
  <c r="O1589" i="10" s="1"/>
  <c r="N1590" i="10"/>
  <c r="O1590" i="10" s="1" a="1"/>
  <c r="O1590" i="10" s="1"/>
  <c r="N1591" i="10"/>
  <c r="O1591" i="10" s="1" a="1"/>
  <c r="O1591" i="10" s="1"/>
  <c r="N1592" i="10"/>
  <c r="O1592" i="10" s="1" a="1"/>
  <c r="O1592" i="10" s="1"/>
  <c r="N1593" i="10"/>
  <c r="O1593" i="10" s="1" a="1"/>
  <c r="O1593" i="10" s="1"/>
  <c r="N1594" i="10"/>
  <c r="O1594" i="10" s="1" a="1"/>
  <c r="O1594" i="10" s="1"/>
  <c r="N1595" i="10"/>
  <c r="O1595" i="10" s="1" a="1"/>
  <c r="O1595" i="10" s="1"/>
  <c r="N1596" i="10"/>
  <c r="O1596" i="10" s="1" a="1"/>
  <c r="O1596" i="10" s="1"/>
  <c r="N1597" i="10"/>
  <c r="O1597" i="10" s="1" a="1"/>
  <c r="O1597" i="10" s="1"/>
  <c r="N1598" i="10"/>
  <c r="O1598" i="10" s="1" a="1"/>
  <c r="O1598" i="10" s="1"/>
  <c r="N1599" i="10"/>
  <c r="O1599" i="10" s="1" a="1"/>
  <c r="O1599" i="10" s="1"/>
  <c r="N1600" i="10"/>
  <c r="O1600" i="10" s="1" a="1"/>
  <c r="O1600" i="10" s="1"/>
  <c r="N1601" i="10"/>
  <c r="O1601" i="10" s="1" a="1"/>
  <c r="O1601" i="10" s="1"/>
  <c r="N1602" i="10"/>
  <c r="O1602" i="10" s="1" a="1"/>
  <c r="O1602" i="10" s="1"/>
  <c r="N1603" i="10"/>
  <c r="O1603" i="10" s="1" a="1"/>
  <c r="O1603" i="10" s="1"/>
  <c r="N1604" i="10"/>
  <c r="O1604" i="10" s="1" a="1"/>
  <c r="O1604" i="10" s="1"/>
  <c r="N1605" i="10"/>
  <c r="O1605" i="10" s="1" a="1"/>
  <c r="O1605" i="10" s="1"/>
  <c r="N1606" i="10"/>
  <c r="O1606" i="10" s="1" a="1"/>
  <c r="O1606" i="10" s="1"/>
  <c r="N1607" i="10"/>
  <c r="O1607" i="10" s="1" a="1"/>
  <c r="O1607" i="10" s="1"/>
  <c r="N1608" i="10"/>
  <c r="O1608" i="10" s="1" a="1"/>
  <c r="O1608" i="10" s="1"/>
  <c r="N1609" i="10"/>
  <c r="O1609" i="10" s="1" a="1"/>
  <c r="O1609" i="10" s="1"/>
  <c r="N1610" i="10"/>
  <c r="O1610" i="10" s="1" a="1"/>
  <c r="O1610" i="10" s="1"/>
  <c r="N1611" i="10"/>
  <c r="O1611" i="10" s="1" a="1"/>
  <c r="O1611" i="10" s="1"/>
  <c r="N1612" i="10"/>
  <c r="O1612" i="10" s="1" a="1"/>
  <c r="O1612" i="10" s="1"/>
  <c r="N1613" i="10"/>
  <c r="O1613" i="10" s="1" a="1"/>
  <c r="O1613" i="10" s="1"/>
  <c r="N1614" i="10"/>
  <c r="O1614" i="10" s="1" a="1"/>
  <c r="O1614" i="10" s="1"/>
  <c r="N1615" i="10"/>
  <c r="O1615" i="10" s="1" a="1"/>
  <c r="O1615" i="10" s="1"/>
  <c r="N1616" i="10"/>
  <c r="O1616" i="10" s="1" a="1"/>
  <c r="O1616" i="10" s="1"/>
  <c r="N1617" i="10"/>
  <c r="O1617" i="10" s="1" a="1"/>
  <c r="O1617" i="10" s="1"/>
  <c r="N1618" i="10"/>
  <c r="O1618" i="10" s="1" a="1"/>
  <c r="O1618" i="10" s="1"/>
  <c r="N1619" i="10"/>
  <c r="O1619" i="10" s="1" a="1"/>
  <c r="O1619" i="10" s="1"/>
  <c r="N1620" i="10"/>
  <c r="O1620" i="10" s="1" a="1"/>
  <c r="O1620" i="10" s="1"/>
  <c r="N1621" i="10"/>
  <c r="O1621" i="10" s="1" a="1"/>
  <c r="O1621" i="10" s="1"/>
  <c r="N1622" i="10"/>
  <c r="O1622" i="10" s="1" a="1"/>
  <c r="O1622" i="10" s="1"/>
  <c r="N1623" i="10"/>
  <c r="O1623" i="10" s="1" a="1"/>
  <c r="O1623" i="10" s="1"/>
  <c r="N1624" i="10"/>
  <c r="O1624" i="10" s="1" a="1"/>
  <c r="O1624" i="10" s="1"/>
  <c r="N1625" i="10"/>
  <c r="O1625" i="10" s="1" a="1"/>
  <c r="O1625" i="10" s="1"/>
  <c r="N1626" i="10"/>
  <c r="O1626" i="10" s="1" a="1"/>
  <c r="O1626" i="10" s="1"/>
  <c r="N1627" i="10"/>
  <c r="O1627" i="10" s="1" a="1"/>
  <c r="O1627" i="10" s="1"/>
  <c r="N1628" i="10"/>
  <c r="O1628" i="10" s="1" a="1"/>
  <c r="O1628" i="10" s="1"/>
  <c r="N1629" i="10"/>
  <c r="O1629" i="10" s="1" a="1"/>
  <c r="O1629" i="10" s="1"/>
  <c r="N1630" i="10"/>
  <c r="O1630" i="10" s="1" a="1"/>
  <c r="O1630" i="10" s="1"/>
  <c r="N1631" i="10"/>
  <c r="O1631" i="10" s="1" a="1"/>
  <c r="O1631" i="10" s="1"/>
  <c r="N1632" i="10"/>
  <c r="O1632" i="10" s="1" a="1"/>
  <c r="O1632" i="10" s="1"/>
  <c r="N1633" i="10"/>
  <c r="O1633" i="10" s="1" a="1"/>
  <c r="O1633" i="10" s="1"/>
  <c r="N1634" i="10"/>
  <c r="O1634" i="10" s="1" a="1"/>
  <c r="O1634" i="10" s="1"/>
  <c r="N1635" i="10"/>
  <c r="O1635" i="10" s="1" a="1"/>
  <c r="O1635" i="10" s="1"/>
  <c r="N1636" i="10"/>
  <c r="O1636" i="10" s="1" a="1"/>
  <c r="O1636" i="10" s="1"/>
  <c r="N1637" i="10"/>
  <c r="O1637" i="10" s="1" a="1"/>
  <c r="O1637" i="10" s="1"/>
  <c r="N1638" i="10"/>
  <c r="O1638" i="10" s="1" a="1"/>
  <c r="O1638" i="10" s="1"/>
  <c r="N1639" i="10"/>
  <c r="O1639" i="10" s="1" a="1"/>
  <c r="O1639" i="10" s="1"/>
  <c r="N1640" i="10"/>
  <c r="O1640" i="10" s="1" a="1"/>
  <c r="O1640" i="10" s="1"/>
  <c r="N1641" i="10"/>
  <c r="O1641" i="10" s="1" a="1"/>
  <c r="O1641" i="10" s="1"/>
  <c r="N1642" i="10"/>
  <c r="O1642" i="10" s="1" a="1"/>
  <c r="O1642" i="10" s="1"/>
  <c r="N1643" i="10"/>
  <c r="O1643" i="10" s="1" a="1"/>
  <c r="O1643" i="10" s="1"/>
  <c r="N1644" i="10"/>
  <c r="O1644" i="10" s="1" a="1"/>
  <c r="O1644" i="10" s="1"/>
  <c r="N1645" i="10"/>
  <c r="O1645" i="10" s="1" a="1"/>
  <c r="O1645" i="10" s="1"/>
  <c r="N1646" i="10"/>
  <c r="O1646" i="10" s="1" a="1"/>
  <c r="O1646" i="10" s="1"/>
  <c r="N1647" i="10"/>
  <c r="O1647" i="10" s="1" a="1"/>
  <c r="O1647" i="10" s="1"/>
  <c r="N1648" i="10"/>
  <c r="O1648" i="10" s="1" a="1"/>
  <c r="O1648" i="10" s="1"/>
  <c r="N1649" i="10"/>
  <c r="O1649" i="10" s="1" a="1"/>
  <c r="O1649" i="10" s="1"/>
  <c r="N1650" i="10"/>
  <c r="O1650" i="10" s="1" a="1"/>
  <c r="O1650" i="10" s="1"/>
  <c r="N1651" i="10"/>
  <c r="O1651" i="10" s="1" a="1"/>
  <c r="O1651" i="10" s="1"/>
  <c r="N1652" i="10"/>
  <c r="O1652" i="10" s="1" a="1"/>
  <c r="O1652" i="10" s="1"/>
  <c r="N1653" i="10"/>
  <c r="O1653" i="10" s="1" a="1"/>
  <c r="O1653" i="10" s="1"/>
  <c r="N1654" i="10"/>
  <c r="O1654" i="10" s="1" a="1"/>
  <c r="O1654" i="10" s="1"/>
  <c r="N1655" i="10"/>
  <c r="O1655" i="10" s="1" a="1"/>
  <c r="O1655" i="10" s="1"/>
  <c r="N1656" i="10"/>
  <c r="O1656" i="10" s="1" a="1"/>
  <c r="O1656" i="10" s="1"/>
  <c r="N1657" i="10"/>
  <c r="O1657" i="10" s="1" a="1"/>
  <c r="O1657" i="10" s="1"/>
  <c r="N1658" i="10"/>
  <c r="O1658" i="10" s="1" a="1"/>
  <c r="O1658" i="10" s="1"/>
  <c r="N1659" i="10"/>
  <c r="O1659" i="10" s="1" a="1"/>
  <c r="O1659" i="10" s="1"/>
  <c r="N1660" i="10"/>
  <c r="O1660" i="10" s="1" a="1"/>
  <c r="O1660" i="10" s="1"/>
  <c r="N1661" i="10"/>
  <c r="O1661" i="10" s="1" a="1"/>
  <c r="O1661" i="10" s="1"/>
  <c r="N1662" i="10"/>
  <c r="O1662" i="10" s="1" a="1"/>
  <c r="O1662" i="10" s="1"/>
  <c r="N1663" i="10"/>
  <c r="O1663" i="10" s="1" a="1"/>
  <c r="O1663" i="10" s="1"/>
  <c r="N1664" i="10"/>
  <c r="O1664" i="10" s="1" a="1"/>
  <c r="O1664" i="10" s="1"/>
  <c r="N1665" i="10"/>
  <c r="O1665" i="10" s="1" a="1"/>
  <c r="O1665" i="10" s="1"/>
  <c r="N1666" i="10"/>
  <c r="O1666" i="10" s="1" a="1"/>
  <c r="O1666" i="10" s="1"/>
  <c r="N1667" i="10"/>
  <c r="O1667" i="10" s="1" a="1"/>
  <c r="O1667" i="10" s="1"/>
  <c r="N1668" i="10"/>
  <c r="O1668" i="10" s="1" a="1"/>
  <c r="O1668" i="10" s="1"/>
  <c r="N1669" i="10"/>
  <c r="O1669" i="10" s="1" a="1"/>
  <c r="O1669" i="10" s="1"/>
  <c r="N1670" i="10"/>
  <c r="O1670" i="10" s="1" a="1"/>
  <c r="O1670" i="10" s="1"/>
  <c r="N1671" i="10"/>
  <c r="O1671" i="10" s="1" a="1"/>
  <c r="O1671" i="10" s="1"/>
  <c r="N1672" i="10"/>
  <c r="O1672" i="10" s="1" a="1"/>
  <c r="O1672" i="10" s="1"/>
  <c r="N1673" i="10"/>
  <c r="O1673" i="10" s="1" a="1"/>
  <c r="O1673" i="10" s="1"/>
  <c r="N1674" i="10"/>
  <c r="O1674" i="10" s="1" a="1"/>
  <c r="O1674" i="10" s="1"/>
  <c r="N1675" i="10"/>
  <c r="O1675" i="10" s="1" a="1"/>
  <c r="O1675" i="10" s="1"/>
  <c r="N1676" i="10"/>
  <c r="O1676" i="10" s="1" a="1"/>
  <c r="O1676" i="10" s="1"/>
  <c r="N1677" i="10"/>
  <c r="O1677" i="10" s="1" a="1"/>
  <c r="O1677" i="10" s="1"/>
  <c r="N1678" i="10"/>
  <c r="O1678" i="10" s="1" a="1"/>
  <c r="O1678" i="10" s="1"/>
  <c r="N1679" i="10"/>
  <c r="O1679" i="10" s="1" a="1"/>
  <c r="O1679" i="10" s="1"/>
  <c r="N1680" i="10"/>
  <c r="O1680" i="10" s="1" a="1"/>
  <c r="O1680" i="10" s="1"/>
  <c r="N1681" i="10"/>
  <c r="O1681" i="10" s="1" a="1"/>
  <c r="O1681" i="10" s="1"/>
  <c r="N1682" i="10"/>
  <c r="O1682" i="10" s="1" a="1"/>
  <c r="O1682" i="10" s="1"/>
  <c r="N1683" i="10"/>
  <c r="O1683" i="10" s="1" a="1"/>
  <c r="O1683" i="10" s="1"/>
  <c r="N1684" i="10"/>
  <c r="O1684" i="10" s="1" a="1"/>
  <c r="O1684" i="10" s="1"/>
  <c r="N1685" i="10"/>
  <c r="O1685" i="10" s="1" a="1"/>
  <c r="O1685" i="10" s="1"/>
  <c r="N1686" i="10"/>
  <c r="O1686" i="10" s="1" a="1"/>
  <c r="O1686" i="10" s="1"/>
  <c r="N1687" i="10"/>
  <c r="O1687" i="10" s="1" a="1"/>
  <c r="O1687" i="10" s="1"/>
  <c r="N1688" i="10"/>
  <c r="O1688" i="10" s="1" a="1"/>
  <c r="O1688" i="10" s="1"/>
  <c r="N1689" i="10"/>
  <c r="O1689" i="10" s="1" a="1"/>
  <c r="O1689" i="10" s="1"/>
  <c r="N1690" i="10"/>
  <c r="O1690" i="10" s="1" a="1"/>
  <c r="O1690" i="10" s="1"/>
  <c r="N1691" i="10"/>
  <c r="O1691" i="10" s="1" a="1"/>
  <c r="O1691" i="10" s="1"/>
  <c r="N1692" i="10"/>
  <c r="O1692" i="10" s="1" a="1"/>
  <c r="O1692" i="10" s="1"/>
  <c r="N1693" i="10"/>
  <c r="O1693" i="10" s="1" a="1"/>
  <c r="O1693" i="10" s="1"/>
  <c r="N1694" i="10"/>
  <c r="O1694" i="10" s="1" a="1"/>
  <c r="O1694" i="10" s="1"/>
  <c r="N1695" i="10"/>
  <c r="O1695" i="10" s="1" a="1"/>
  <c r="O1695" i="10" s="1"/>
  <c r="N1696" i="10"/>
  <c r="O1696" i="10" s="1" a="1"/>
  <c r="O1696" i="10" s="1"/>
  <c r="N1697" i="10"/>
  <c r="O1697" i="10" s="1" a="1"/>
  <c r="O1697" i="10" s="1"/>
  <c r="N1698" i="10"/>
  <c r="O1698" i="10" s="1" a="1"/>
  <c r="O1698" i="10" s="1"/>
  <c r="N1699" i="10"/>
  <c r="O1699" i="10" s="1" a="1"/>
  <c r="O1699" i="10" s="1"/>
  <c r="N1700" i="10"/>
  <c r="O1700" i="10" s="1" a="1"/>
  <c r="O1700" i="10" s="1"/>
  <c r="N1701" i="10"/>
  <c r="O1701" i="10" s="1" a="1"/>
  <c r="O1701" i="10" s="1"/>
  <c r="N1702" i="10"/>
  <c r="O1702" i="10" s="1" a="1"/>
  <c r="O1702" i="10" s="1"/>
  <c r="N1703" i="10"/>
  <c r="O1703" i="10" s="1" a="1"/>
  <c r="O1703" i="10" s="1"/>
  <c r="N1704" i="10"/>
  <c r="O1704" i="10" s="1" a="1"/>
  <c r="O1704" i="10" s="1"/>
  <c r="N1705" i="10"/>
  <c r="O1705" i="10" s="1" a="1"/>
  <c r="O1705" i="10" s="1"/>
  <c r="N1706" i="10"/>
  <c r="O1706" i="10" s="1" a="1"/>
  <c r="O1706" i="10" s="1"/>
  <c r="N1707" i="10"/>
  <c r="O1707" i="10" s="1" a="1"/>
  <c r="O1707" i="10" s="1"/>
  <c r="N1708" i="10"/>
  <c r="O1708" i="10" s="1" a="1"/>
  <c r="O1708" i="10" s="1"/>
  <c r="N1709" i="10"/>
  <c r="O1709" i="10" s="1" a="1"/>
  <c r="O1709" i="10" s="1"/>
  <c r="N1710" i="10"/>
  <c r="O1710" i="10" s="1" a="1"/>
  <c r="O1710" i="10" s="1"/>
  <c r="N1711" i="10"/>
  <c r="O1711" i="10" s="1" a="1"/>
  <c r="O1711" i="10" s="1"/>
  <c r="N1712" i="10"/>
  <c r="O1712" i="10" s="1" a="1"/>
  <c r="O1712" i="10" s="1"/>
  <c r="N1713" i="10"/>
  <c r="O1713" i="10" s="1" a="1"/>
  <c r="O1713" i="10" s="1"/>
  <c r="N1714" i="10"/>
  <c r="O1714" i="10" s="1" a="1"/>
  <c r="O1714" i="10" s="1"/>
  <c r="N1715" i="10"/>
  <c r="O1715" i="10" s="1" a="1"/>
  <c r="O1715" i="10" s="1"/>
  <c r="N1716" i="10"/>
  <c r="O1716" i="10" s="1" a="1"/>
  <c r="O1716" i="10" s="1"/>
  <c r="N1717" i="10"/>
  <c r="O1717" i="10" s="1" a="1"/>
  <c r="O1717" i="10" s="1"/>
  <c r="N1718" i="10"/>
  <c r="O1718" i="10" s="1" a="1"/>
  <c r="O1718" i="10" s="1"/>
  <c r="N1719" i="10"/>
  <c r="O1719" i="10" s="1" a="1"/>
  <c r="O1719" i="10" s="1"/>
  <c r="N1720" i="10"/>
  <c r="O1720" i="10" s="1" a="1"/>
  <c r="O1720" i="10" s="1"/>
  <c r="N1721" i="10"/>
  <c r="O1721" i="10" s="1" a="1"/>
  <c r="O1721" i="10" s="1"/>
  <c r="N1722" i="10"/>
  <c r="O1722" i="10" s="1" a="1"/>
  <c r="O1722" i="10" s="1"/>
  <c r="N1723" i="10"/>
  <c r="O1723" i="10" s="1" a="1"/>
  <c r="O1723" i="10" s="1"/>
  <c r="N1724" i="10"/>
  <c r="O1724" i="10" s="1" a="1"/>
  <c r="O1724" i="10" s="1"/>
  <c r="N1725" i="10"/>
  <c r="O1725" i="10" s="1" a="1"/>
  <c r="O1725" i="10" s="1"/>
  <c r="N1726" i="10"/>
  <c r="O1726" i="10" s="1" a="1"/>
  <c r="O1726" i="10" s="1"/>
  <c r="N1727" i="10"/>
  <c r="O1727" i="10" s="1" a="1"/>
  <c r="O1727" i="10" s="1"/>
  <c r="N1728" i="10"/>
  <c r="O1728" i="10" s="1" a="1"/>
  <c r="O1728" i="10" s="1"/>
  <c r="N1729" i="10"/>
  <c r="O1729" i="10" s="1" a="1"/>
  <c r="O1729" i="10" s="1"/>
  <c r="N1730" i="10"/>
  <c r="O1730" i="10" s="1" a="1"/>
  <c r="O1730" i="10" s="1"/>
  <c r="N1731" i="10"/>
  <c r="O1731" i="10" s="1" a="1"/>
  <c r="O1731" i="10" s="1"/>
  <c r="N1732" i="10"/>
  <c r="O1732" i="10" s="1" a="1"/>
  <c r="O1732" i="10" s="1"/>
  <c r="N1733" i="10"/>
  <c r="O1733" i="10" s="1" a="1"/>
  <c r="O1733" i="10" s="1"/>
  <c r="N1734" i="10"/>
  <c r="O1734" i="10" s="1" a="1"/>
  <c r="O1734" i="10" s="1"/>
  <c r="N1735" i="10"/>
  <c r="O1735" i="10" s="1" a="1"/>
  <c r="O1735" i="10" s="1"/>
  <c r="N1736" i="10"/>
  <c r="O1736" i="10" s="1" a="1"/>
  <c r="O1736" i="10" s="1"/>
  <c r="N1737" i="10"/>
  <c r="O1737" i="10" s="1" a="1"/>
  <c r="O1737" i="10" s="1"/>
  <c r="N1738" i="10"/>
  <c r="O1738" i="10" s="1" a="1"/>
  <c r="O1738" i="10" s="1"/>
  <c r="N1739" i="10"/>
  <c r="O1739" i="10" s="1" a="1"/>
  <c r="O1739" i="10" s="1"/>
  <c r="N1740" i="10"/>
  <c r="O1740" i="10" s="1" a="1"/>
  <c r="O1740" i="10" s="1"/>
  <c r="N1741" i="10"/>
  <c r="O1741" i="10" s="1" a="1"/>
  <c r="O1741" i="10" s="1"/>
  <c r="N1742" i="10"/>
  <c r="O1742" i="10" s="1" a="1"/>
  <c r="O1742" i="10" s="1"/>
  <c r="N1743" i="10"/>
  <c r="O1743" i="10" s="1" a="1"/>
  <c r="O1743" i="10" s="1"/>
  <c r="N1744" i="10"/>
  <c r="O1744" i="10" s="1" a="1"/>
  <c r="O1744" i="10" s="1"/>
  <c r="N1745" i="10"/>
  <c r="O1745" i="10" s="1" a="1"/>
  <c r="O1745" i="10" s="1"/>
  <c r="N1746" i="10"/>
  <c r="O1746" i="10" s="1" a="1"/>
  <c r="O1746" i="10" s="1"/>
  <c r="N1747" i="10"/>
  <c r="O1747" i="10" s="1" a="1"/>
  <c r="O1747" i="10" s="1"/>
  <c r="N1748" i="10"/>
  <c r="O1748" i="10" s="1" a="1"/>
  <c r="O1748" i="10" s="1"/>
  <c r="N1749" i="10"/>
  <c r="O1749" i="10" s="1" a="1"/>
  <c r="O1749" i="10" s="1"/>
  <c r="N1750" i="10"/>
  <c r="O1750" i="10" s="1" a="1"/>
  <c r="O1750" i="10" s="1"/>
  <c r="N1751" i="10"/>
  <c r="O1751" i="10" s="1" a="1"/>
  <c r="O1751" i="10" s="1"/>
  <c r="N1752" i="10"/>
  <c r="O1752" i="10" s="1" a="1"/>
  <c r="O1752" i="10" s="1"/>
  <c r="N1753" i="10"/>
  <c r="O1753" i="10" s="1" a="1"/>
  <c r="O1753" i="10" s="1"/>
  <c r="N1754" i="10"/>
  <c r="O1754" i="10" s="1" a="1"/>
  <c r="O1754" i="10" s="1"/>
  <c r="N1755" i="10"/>
  <c r="O1755" i="10" s="1" a="1"/>
  <c r="O1755" i="10" s="1"/>
  <c r="N1756" i="10"/>
  <c r="O1756" i="10" s="1" a="1"/>
  <c r="O1756" i="10" s="1"/>
  <c r="N1757" i="10"/>
  <c r="O1757" i="10" s="1" a="1"/>
  <c r="O1757" i="10" s="1"/>
  <c r="N1758" i="10"/>
  <c r="O1758" i="10" s="1" a="1"/>
  <c r="O1758" i="10" s="1"/>
  <c r="N1759" i="10"/>
  <c r="O1759" i="10" s="1" a="1"/>
  <c r="O1759" i="10" s="1"/>
  <c r="N1760" i="10"/>
  <c r="O1760" i="10" s="1" a="1"/>
  <c r="O1760" i="10" s="1"/>
  <c r="N1761" i="10"/>
  <c r="O1761" i="10" s="1" a="1"/>
  <c r="O1761" i="10" s="1"/>
  <c r="N1762" i="10"/>
  <c r="O1762" i="10" s="1" a="1"/>
  <c r="O1762" i="10" s="1"/>
  <c r="N1763" i="10"/>
  <c r="O1763" i="10" s="1" a="1"/>
  <c r="O1763" i="10" s="1"/>
  <c r="N1764" i="10"/>
  <c r="O1764" i="10" s="1" a="1"/>
  <c r="O1764" i="10" s="1"/>
  <c r="N1765" i="10"/>
  <c r="O1765" i="10" s="1" a="1"/>
  <c r="O1765" i="10" s="1"/>
  <c r="N1766" i="10"/>
  <c r="O1766" i="10" s="1" a="1"/>
  <c r="O1766" i="10" s="1"/>
  <c r="N1767" i="10"/>
  <c r="O1767" i="10" s="1" a="1"/>
  <c r="O1767" i="10" s="1"/>
  <c r="N1768" i="10"/>
  <c r="O1768" i="10" s="1" a="1"/>
  <c r="O1768" i="10" s="1"/>
  <c r="N1769" i="10"/>
  <c r="O1769" i="10" s="1" a="1"/>
  <c r="O1769" i="10" s="1"/>
  <c r="N1770" i="10"/>
  <c r="O1770" i="10" s="1" a="1"/>
  <c r="O1770" i="10" s="1"/>
  <c r="N1771" i="10"/>
  <c r="O1771" i="10" s="1" a="1"/>
  <c r="O1771" i="10" s="1"/>
  <c r="N1772" i="10"/>
  <c r="O1772" i="10" s="1" a="1"/>
  <c r="O1772" i="10" s="1"/>
  <c r="N1773" i="10"/>
  <c r="O1773" i="10" s="1" a="1"/>
  <c r="O1773" i="10" s="1"/>
  <c r="N1774" i="10"/>
  <c r="O1774" i="10" s="1" a="1"/>
  <c r="O1774" i="10" s="1"/>
  <c r="N1775" i="10"/>
  <c r="O1775" i="10" s="1" a="1"/>
  <c r="O1775" i="10" s="1"/>
  <c r="N1776" i="10"/>
  <c r="O1776" i="10" s="1" a="1"/>
  <c r="O1776" i="10" s="1"/>
  <c r="N1777" i="10"/>
  <c r="O1777" i="10" s="1" a="1"/>
  <c r="O1777" i="10" s="1"/>
  <c r="N1778" i="10"/>
  <c r="O1778" i="10" s="1" a="1"/>
  <c r="O1778" i="10" s="1"/>
  <c r="N1779" i="10"/>
  <c r="O1779" i="10" s="1" a="1"/>
  <c r="O1779" i="10" s="1"/>
  <c r="N1780" i="10"/>
  <c r="O1780" i="10" s="1" a="1"/>
  <c r="O1780" i="10" s="1"/>
  <c r="N1781" i="10"/>
  <c r="O1781" i="10" s="1" a="1"/>
  <c r="O1781" i="10" s="1"/>
  <c r="N1782" i="10"/>
  <c r="O1782" i="10" s="1" a="1"/>
  <c r="O1782" i="10" s="1"/>
  <c r="N1783" i="10"/>
  <c r="O1783" i="10" s="1" a="1"/>
  <c r="O1783" i="10" s="1"/>
  <c r="N1784" i="10"/>
  <c r="O1784" i="10" s="1" a="1"/>
  <c r="O1784" i="10" s="1"/>
  <c r="N1785" i="10"/>
  <c r="O1785" i="10" s="1" a="1"/>
  <c r="O1785" i="10" s="1"/>
  <c r="N1786" i="10"/>
  <c r="O1786" i="10" s="1" a="1"/>
  <c r="O1786" i="10" s="1"/>
  <c r="N1787" i="10"/>
  <c r="O1787" i="10" s="1" a="1"/>
  <c r="O1787" i="10" s="1"/>
  <c r="N1788" i="10"/>
  <c r="O1788" i="10" s="1" a="1"/>
  <c r="O1788" i="10" s="1"/>
  <c r="N1789" i="10"/>
  <c r="O1789" i="10" s="1" a="1"/>
  <c r="O1789" i="10" s="1"/>
  <c r="N1790" i="10"/>
  <c r="O1790" i="10" s="1" a="1"/>
  <c r="O1790" i="10" s="1"/>
  <c r="N1791" i="10"/>
  <c r="O1791" i="10" s="1" a="1"/>
  <c r="O1791" i="10" s="1"/>
  <c r="N1792" i="10"/>
  <c r="O1792" i="10" s="1" a="1"/>
  <c r="O1792" i="10" s="1"/>
  <c r="N1793" i="10"/>
  <c r="O1793" i="10" s="1" a="1"/>
  <c r="O1793" i="10" s="1"/>
  <c r="N1794" i="10"/>
  <c r="O1794" i="10" s="1" a="1"/>
  <c r="O1794" i="10" s="1"/>
  <c r="N1795" i="10"/>
  <c r="O1795" i="10" s="1" a="1"/>
  <c r="O1795" i="10" s="1"/>
  <c r="N1796" i="10"/>
  <c r="O1796" i="10" s="1" a="1"/>
  <c r="O1796" i="10" s="1"/>
  <c r="N1797" i="10"/>
  <c r="O1797" i="10" s="1" a="1"/>
  <c r="O1797" i="10" s="1"/>
  <c r="N1798" i="10"/>
  <c r="O1798" i="10" s="1" a="1"/>
  <c r="O1798" i="10" s="1"/>
  <c r="N1799" i="10"/>
  <c r="O1799" i="10" s="1" a="1"/>
  <c r="O1799" i="10" s="1"/>
  <c r="N1800" i="10"/>
  <c r="O1800" i="10" s="1" a="1"/>
  <c r="O1800" i="10" s="1"/>
  <c r="N1801" i="10"/>
  <c r="O1801" i="10" s="1" a="1"/>
  <c r="O1801" i="10" s="1"/>
  <c r="N1802" i="10"/>
  <c r="O1802" i="10" s="1" a="1"/>
  <c r="O1802" i="10" s="1"/>
  <c r="N1803" i="10"/>
  <c r="O1803" i="10" s="1" a="1"/>
  <c r="O1803" i="10" s="1"/>
  <c r="N1804" i="10"/>
  <c r="O1804" i="10" s="1" a="1"/>
  <c r="O1804" i="10" s="1"/>
  <c r="N1805" i="10"/>
  <c r="O1805" i="10" s="1" a="1"/>
  <c r="O1805" i="10" s="1"/>
  <c r="N1806" i="10"/>
  <c r="O1806" i="10" s="1" a="1"/>
  <c r="O1806" i="10" s="1"/>
  <c r="N1807" i="10"/>
  <c r="O1807" i="10" s="1" a="1"/>
  <c r="O1807" i="10" s="1"/>
  <c r="N1808" i="10"/>
  <c r="O1808" i="10" s="1" a="1"/>
  <c r="O1808" i="10" s="1"/>
  <c r="N1809" i="10"/>
  <c r="O1809" i="10" s="1" a="1"/>
  <c r="O1809" i="10" s="1"/>
  <c r="N1810" i="10"/>
  <c r="O1810" i="10" s="1" a="1"/>
  <c r="O1810" i="10" s="1"/>
  <c r="N1811" i="10"/>
  <c r="O1811" i="10" s="1" a="1"/>
  <c r="O1811" i="10" s="1"/>
  <c r="N1812" i="10"/>
  <c r="O1812" i="10" s="1" a="1"/>
  <c r="O1812" i="10" s="1"/>
  <c r="N1813" i="10"/>
  <c r="O1813" i="10" s="1" a="1"/>
  <c r="O1813" i="10" s="1"/>
  <c r="N1814" i="10"/>
  <c r="O1814" i="10" s="1" a="1"/>
  <c r="O1814" i="10" s="1"/>
  <c r="N1815" i="10"/>
  <c r="O1815" i="10" s="1" a="1"/>
  <c r="O1815" i="10" s="1"/>
  <c r="N1816" i="10"/>
  <c r="O1816" i="10" s="1" a="1"/>
  <c r="O1816" i="10" s="1"/>
  <c r="N1817" i="10"/>
  <c r="O1817" i="10" s="1" a="1"/>
  <c r="O1817" i="10" s="1"/>
  <c r="N1818" i="10"/>
  <c r="O1818" i="10" s="1" a="1"/>
  <c r="O1818" i="10" s="1"/>
  <c r="N1819" i="10"/>
  <c r="O1819" i="10" s="1" a="1"/>
  <c r="O1819" i="10" s="1"/>
  <c r="N1820" i="10"/>
  <c r="O1820" i="10" s="1" a="1"/>
  <c r="O1820" i="10" s="1"/>
  <c r="N1821" i="10"/>
  <c r="O1821" i="10" s="1" a="1"/>
  <c r="O1821" i="10" s="1"/>
  <c r="N1822" i="10"/>
  <c r="O1822" i="10" s="1" a="1"/>
  <c r="O1822" i="10" s="1"/>
  <c r="N1823" i="10"/>
  <c r="O1823" i="10" s="1" a="1"/>
  <c r="O1823" i="10" s="1"/>
  <c r="N1824" i="10"/>
  <c r="O1824" i="10" s="1" a="1"/>
  <c r="O1824" i="10" s="1"/>
  <c r="N1825" i="10"/>
  <c r="O1825" i="10" s="1" a="1"/>
  <c r="O1825" i="10" s="1"/>
  <c r="N1826" i="10"/>
  <c r="O1826" i="10" s="1" a="1"/>
  <c r="O1826" i="10" s="1"/>
  <c r="N1827" i="10"/>
  <c r="O1827" i="10" s="1" a="1"/>
  <c r="O1827" i="10" s="1"/>
  <c r="N1828" i="10"/>
  <c r="O1828" i="10" s="1" a="1"/>
  <c r="O1828" i="10" s="1"/>
  <c r="N1829" i="10"/>
  <c r="O1829" i="10" s="1" a="1"/>
  <c r="O1829" i="10" s="1"/>
  <c r="N1830" i="10"/>
  <c r="O1830" i="10" s="1" a="1"/>
  <c r="O1830" i="10" s="1"/>
  <c r="N1831" i="10"/>
  <c r="O1831" i="10" s="1" a="1"/>
  <c r="O1831" i="10" s="1"/>
  <c r="N1832" i="10"/>
  <c r="O1832" i="10" s="1" a="1"/>
  <c r="O1832" i="10" s="1"/>
  <c r="N1833" i="10"/>
  <c r="O1833" i="10" s="1" a="1"/>
  <c r="O1833" i="10" s="1"/>
  <c r="N1834" i="10"/>
  <c r="O1834" i="10" s="1" a="1"/>
  <c r="O1834" i="10" s="1"/>
  <c r="N1835" i="10"/>
  <c r="O1835" i="10" s="1" a="1"/>
  <c r="O1835" i="10" s="1"/>
  <c r="N1836" i="10"/>
  <c r="O1836" i="10" s="1" a="1"/>
  <c r="O1836" i="10" s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J844" i="16" l="1"/>
  <c r="J419" i="16"/>
  <c r="J343" i="16"/>
  <c r="J296" i="16"/>
  <c r="J325" i="16"/>
  <c r="I325" i="16" s="1"/>
  <c r="J870" i="16"/>
  <c r="I870" i="16" s="1"/>
  <c r="J101" i="16"/>
  <c r="J537" i="16"/>
  <c r="I537" i="16" s="1"/>
  <c r="J342" i="16"/>
  <c r="I342" i="16" s="1"/>
  <c r="J237" i="16"/>
  <c r="J329" i="16"/>
  <c r="I329" i="16" s="1"/>
  <c r="J183" i="16"/>
  <c r="I183" i="16" s="1"/>
  <c r="J186" i="16"/>
  <c r="J440" i="16"/>
  <c r="I440" i="16" s="1"/>
  <c r="J514" i="16"/>
  <c r="J501" i="16"/>
  <c r="I501" i="16" s="1"/>
  <c r="J511" i="16"/>
  <c r="J594" i="16"/>
  <c r="I594" i="16" s="1"/>
  <c r="J599" i="16"/>
  <c r="I599" i="16" s="1"/>
  <c r="J354" i="16"/>
  <c r="I354" i="16" s="1"/>
  <c r="J236" i="16"/>
  <c r="J197" i="16"/>
  <c r="I197" i="16" s="1"/>
  <c r="J234" i="16"/>
  <c r="I234" i="16" s="1"/>
  <c r="J854" i="16"/>
  <c r="I854" i="16" s="1"/>
  <c r="J397" i="16"/>
  <c r="J395" i="16"/>
  <c r="I395" i="16" s="1"/>
  <c r="J387" i="16"/>
  <c r="I387" i="16" s="1"/>
  <c r="J390" i="16"/>
  <c r="I390" i="16" s="1"/>
  <c r="J421" i="16"/>
  <c r="L293" i="16"/>
  <c r="K293" i="16" s="1"/>
  <c r="J341" i="16"/>
  <c r="I341" i="16" s="1"/>
  <c r="J235" i="16"/>
  <c r="I235" i="16" s="1"/>
  <c r="J233" i="16"/>
  <c r="I233" i="16" s="1"/>
  <c r="J203" i="16"/>
  <c r="I203" i="16" s="1"/>
  <c r="L513" i="16"/>
  <c r="K513" i="16" s="1"/>
  <c r="L610" i="16"/>
  <c r="K610" i="16" s="1"/>
  <c r="J2227" i="16"/>
  <c r="I2227" i="16" s="1"/>
  <c r="J2219" i="16"/>
  <c r="I2219" i="16" s="1"/>
  <c r="J2211" i="16"/>
  <c r="I2211" i="16" s="1"/>
  <c r="J2203" i="16"/>
  <c r="I2203" i="16" s="1"/>
  <c r="J2195" i="16"/>
  <c r="I2195" i="16" s="1"/>
  <c r="J2187" i="16"/>
  <c r="I2187" i="16" s="1"/>
  <c r="J2179" i="16"/>
  <c r="I2179" i="16" s="1"/>
  <c r="J2171" i="16"/>
  <c r="I2171" i="16" s="1"/>
  <c r="J2163" i="16"/>
  <c r="I2163" i="16" s="1"/>
  <c r="J2155" i="16"/>
  <c r="I2155" i="16" s="1"/>
  <c r="J2147" i="16"/>
  <c r="I2147" i="16" s="1"/>
  <c r="J2139" i="16"/>
  <c r="I2139" i="16" s="1"/>
  <c r="J2131" i="16"/>
  <c r="I2131" i="16" s="1"/>
  <c r="J2123" i="16"/>
  <c r="I2123" i="16" s="1"/>
  <c r="J2115" i="16"/>
  <c r="I2115" i="16" s="1"/>
  <c r="J2107" i="16"/>
  <c r="I2107" i="16" s="1"/>
  <c r="J2099" i="16"/>
  <c r="I2099" i="16" s="1"/>
  <c r="J2091" i="16"/>
  <c r="I2091" i="16" s="1"/>
  <c r="J2083" i="16"/>
  <c r="I2083" i="16" s="1"/>
  <c r="J2075" i="16"/>
  <c r="I2075" i="16" s="1"/>
  <c r="J2067" i="16"/>
  <c r="J2059" i="16"/>
  <c r="I2059" i="16" s="1"/>
  <c r="J2051" i="16"/>
  <c r="I2051" i="16" s="1"/>
  <c r="J2043" i="16"/>
  <c r="I2043" i="16" s="1"/>
  <c r="J2035" i="16"/>
  <c r="I2035" i="16" s="1"/>
  <c r="J2027" i="16"/>
  <c r="I2027" i="16" s="1"/>
  <c r="J2019" i="16"/>
  <c r="I2019" i="16" s="1"/>
  <c r="J2011" i="16"/>
  <c r="I2011" i="16" s="1"/>
  <c r="J2003" i="16"/>
  <c r="I2003" i="16" s="1"/>
  <c r="J1995" i="16"/>
  <c r="I1995" i="16" s="1"/>
  <c r="J1987" i="16"/>
  <c r="I1987" i="16" s="1"/>
  <c r="J1979" i="16"/>
  <c r="I1979" i="16" s="1"/>
  <c r="J1971" i="16"/>
  <c r="I1971" i="16" s="1"/>
  <c r="J1963" i="16"/>
  <c r="I1963" i="16" s="1"/>
  <c r="J1955" i="16"/>
  <c r="I1955" i="16" s="1"/>
  <c r="J1947" i="16"/>
  <c r="I1947" i="16" s="1"/>
  <c r="J1939" i="16"/>
  <c r="I1939" i="16" s="1"/>
  <c r="J1931" i="16"/>
  <c r="I1931" i="16" s="1"/>
  <c r="J1923" i="16"/>
  <c r="I1923" i="16" s="1"/>
  <c r="J1915" i="16"/>
  <c r="I1915" i="16" s="1"/>
  <c r="J1907" i="16"/>
  <c r="I1907" i="16" s="1"/>
  <c r="J1899" i="16"/>
  <c r="I1899" i="16" s="1"/>
  <c r="J1891" i="16"/>
  <c r="I1891" i="16" s="1"/>
  <c r="J1883" i="16"/>
  <c r="I1883" i="16" s="1"/>
  <c r="J1875" i="16"/>
  <c r="I1875" i="16" s="1"/>
  <c r="J1867" i="16"/>
  <c r="I1867" i="16" s="1"/>
  <c r="J1859" i="16"/>
  <c r="I1859" i="16" s="1"/>
  <c r="J1851" i="16"/>
  <c r="I1851" i="16" s="1"/>
  <c r="J1843" i="16"/>
  <c r="J1835" i="16"/>
  <c r="I1835" i="16" s="1"/>
  <c r="J1827" i="16"/>
  <c r="I1827" i="16" s="1"/>
  <c r="J1819" i="16"/>
  <c r="I1819" i="16" s="1"/>
  <c r="J1811" i="16"/>
  <c r="I1811" i="16" s="1"/>
  <c r="J1803" i="16"/>
  <c r="I1803" i="16" s="1"/>
  <c r="J1795" i="16"/>
  <c r="I1795" i="16" s="1"/>
  <c r="J1787" i="16"/>
  <c r="J1779" i="16"/>
  <c r="I1779" i="16" s="1"/>
  <c r="J1771" i="16"/>
  <c r="I1771" i="16" s="1"/>
  <c r="J1763" i="16"/>
  <c r="I1763" i="16" s="1"/>
  <c r="J1755" i="16"/>
  <c r="I1755" i="16" s="1"/>
  <c r="J1747" i="16"/>
  <c r="I1747" i="16" s="1"/>
  <c r="J1739" i="16"/>
  <c r="I1739" i="16" s="1"/>
  <c r="J1731" i="16"/>
  <c r="M1731" i="10" s="1"/>
  <c r="K1731" i="10" s="1"/>
  <c r="J1723" i="16"/>
  <c r="I1723" i="16" s="1"/>
  <c r="J1715" i="16"/>
  <c r="I1715" i="16" s="1"/>
  <c r="J1707" i="16"/>
  <c r="I1707" i="16" s="1"/>
  <c r="J1699" i="16"/>
  <c r="I1699" i="16" s="1"/>
  <c r="J1691" i="16"/>
  <c r="I1691" i="16" s="1"/>
  <c r="J1683" i="16"/>
  <c r="J1675" i="16"/>
  <c r="I1675" i="16" s="1"/>
  <c r="J1667" i="16"/>
  <c r="I1667" i="16" s="1"/>
  <c r="J1659" i="16"/>
  <c r="I1659" i="16" s="1"/>
  <c r="J1651" i="16"/>
  <c r="J1643" i="16"/>
  <c r="I1643" i="16" s="1"/>
  <c r="J1635" i="16"/>
  <c r="I1635" i="16" s="1"/>
  <c r="J1627" i="16"/>
  <c r="M1627" i="10" s="1"/>
  <c r="J1627" i="10" s="1"/>
  <c r="J1619" i="16"/>
  <c r="I1619" i="16" s="1"/>
  <c r="J1611" i="16"/>
  <c r="I1611" i="16" s="1"/>
  <c r="J1603" i="16"/>
  <c r="I1603" i="16" s="1"/>
  <c r="J1595" i="16"/>
  <c r="I1595" i="16" s="1"/>
  <c r="J1587" i="16"/>
  <c r="I1587" i="16" s="1"/>
  <c r="J1579" i="16"/>
  <c r="I1579" i="16" s="1"/>
  <c r="J1571" i="16"/>
  <c r="I1571" i="16" s="1"/>
  <c r="J1563" i="16"/>
  <c r="I1563" i="16" s="1"/>
  <c r="J1555" i="16"/>
  <c r="I1555" i="16" s="1"/>
  <c r="J1547" i="16"/>
  <c r="I1547" i="16" s="1"/>
  <c r="J1539" i="16"/>
  <c r="I1539" i="16" s="1"/>
  <c r="J1531" i="16"/>
  <c r="I1531" i="16" s="1"/>
  <c r="J1523" i="16"/>
  <c r="J1515" i="16"/>
  <c r="J1507" i="16"/>
  <c r="I1507" i="16" s="1"/>
  <c r="J1499" i="16"/>
  <c r="I1499" i="16" s="1"/>
  <c r="J1491" i="16"/>
  <c r="I1491" i="16" s="1"/>
  <c r="J1483" i="16"/>
  <c r="I1483" i="16" s="1"/>
  <c r="J1475" i="16"/>
  <c r="I1475" i="16" s="1"/>
  <c r="J1467" i="16"/>
  <c r="I1467" i="16" s="1"/>
  <c r="J1459" i="16"/>
  <c r="I1459" i="16" s="1"/>
  <c r="J1451" i="16"/>
  <c r="I1451" i="16" s="1"/>
  <c r="J1443" i="16"/>
  <c r="I1443" i="16" s="1"/>
  <c r="J1435" i="16"/>
  <c r="I1435" i="16" s="1"/>
  <c r="J1427" i="16"/>
  <c r="I1427" i="16" s="1"/>
  <c r="J1419" i="16"/>
  <c r="I1419" i="16" s="1"/>
  <c r="J1411" i="16"/>
  <c r="I1411" i="16" s="1"/>
  <c r="J282" i="16"/>
  <c r="I282" i="16" s="1"/>
  <c r="J873" i="16"/>
  <c r="I873" i="16" s="1"/>
  <c r="S339" i="16" s="1"/>
  <c r="J473" i="16"/>
  <c r="I473" i="16" s="1"/>
  <c r="J1403" i="16"/>
  <c r="I1403" i="16" s="1"/>
  <c r="J1395" i="16"/>
  <c r="I1395" i="16" s="1"/>
  <c r="J1387" i="16"/>
  <c r="I1387" i="16" s="1"/>
  <c r="J1379" i="16"/>
  <c r="I1379" i="16" s="1"/>
  <c r="J1371" i="16"/>
  <c r="J1363" i="16"/>
  <c r="J1355" i="16"/>
  <c r="I1355" i="16" s="1"/>
  <c r="J1347" i="16"/>
  <c r="I1347" i="16" s="1"/>
  <c r="J1339" i="16"/>
  <c r="I1339" i="16" s="1"/>
  <c r="J1331" i="16"/>
  <c r="I1331" i="16" s="1"/>
  <c r="J1323" i="16"/>
  <c r="I1323" i="16" s="1"/>
  <c r="J1315" i="16"/>
  <c r="J1307" i="16"/>
  <c r="I1307" i="16" s="1"/>
  <c r="J1299" i="16"/>
  <c r="J1291" i="16"/>
  <c r="I1291" i="16" s="1"/>
  <c r="J1283" i="16"/>
  <c r="I1283" i="16" s="1"/>
  <c r="J1275" i="16"/>
  <c r="J1267" i="16"/>
  <c r="I1267" i="16" s="1"/>
  <c r="J1259" i="16"/>
  <c r="I1259" i="16" s="1"/>
  <c r="J1251" i="16"/>
  <c r="I1251" i="16" s="1"/>
  <c r="J1243" i="16"/>
  <c r="I1243" i="16" s="1"/>
  <c r="J1235" i="16"/>
  <c r="J1227" i="16"/>
  <c r="I1227" i="16" s="1"/>
  <c r="J1219" i="16"/>
  <c r="J1211" i="16"/>
  <c r="I1211" i="16" s="1"/>
  <c r="J1203" i="16"/>
  <c r="I1203" i="16" s="1"/>
  <c r="J1195" i="16"/>
  <c r="I1195" i="16" s="1"/>
  <c r="J1187" i="16"/>
  <c r="I1187" i="16" s="1"/>
  <c r="J1179" i="16"/>
  <c r="I1179" i="16" s="1"/>
  <c r="J1171" i="16"/>
  <c r="J1163" i="16"/>
  <c r="J1155" i="16"/>
  <c r="I1155" i="16" s="1"/>
  <c r="J1147" i="16"/>
  <c r="J1139" i="16"/>
  <c r="I1139" i="16" s="1"/>
  <c r="J1131" i="16"/>
  <c r="I1131" i="16" s="1"/>
  <c r="J1123" i="16"/>
  <c r="I1123" i="16" s="1"/>
  <c r="J1115" i="16"/>
  <c r="I1115" i="16" s="1"/>
  <c r="J1107" i="16"/>
  <c r="J1099" i="16"/>
  <c r="J1091" i="16"/>
  <c r="I1091" i="16" s="1"/>
  <c r="J1083" i="16"/>
  <c r="I1083" i="16" s="1"/>
  <c r="J1075" i="16"/>
  <c r="I1075" i="16" s="1"/>
  <c r="J1067" i="16"/>
  <c r="I1067" i="16" s="1"/>
  <c r="J1059" i="16"/>
  <c r="J1051" i="16"/>
  <c r="I1051" i="16" s="1"/>
  <c r="J1043" i="16"/>
  <c r="J1035" i="16"/>
  <c r="I1035" i="16" s="1"/>
  <c r="J1027" i="16"/>
  <c r="I1027" i="16" s="1"/>
  <c r="J1019" i="16"/>
  <c r="J1011" i="16"/>
  <c r="I1011" i="16" s="1"/>
  <c r="J1003" i="16"/>
  <c r="I1003" i="16" s="1"/>
  <c r="J995" i="16"/>
  <c r="I995" i="16" s="1"/>
  <c r="J987" i="16"/>
  <c r="J979" i="16"/>
  <c r="J971" i="16"/>
  <c r="J963" i="16"/>
  <c r="I963" i="16" s="1"/>
  <c r="J955" i="16"/>
  <c r="I955" i="16" s="1"/>
  <c r="J947" i="16"/>
  <c r="I947" i="16" s="1"/>
  <c r="J939" i="16"/>
  <c r="I939" i="16" s="1"/>
  <c r="J931" i="16"/>
  <c r="I931" i="16" s="1"/>
  <c r="J923" i="16"/>
  <c r="I923" i="16" s="1"/>
  <c r="J915" i="16"/>
  <c r="J907" i="16"/>
  <c r="J899" i="16"/>
  <c r="I899" i="16" s="1"/>
  <c r="J891" i="16"/>
  <c r="I891" i="16" s="1"/>
  <c r="J883" i="16"/>
  <c r="I883" i="16" s="1"/>
  <c r="J875" i="16"/>
  <c r="J433" i="16"/>
  <c r="J709" i="16"/>
  <c r="I709" i="16" s="1"/>
  <c r="J626" i="16"/>
  <c r="I626" i="16" s="1"/>
  <c r="J547" i="16"/>
  <c r="J837" i="16"/>
  <c r="J416" i="16"/>
  <c r="I416" i="16" s="1"/>
  <c r="J252" i="16"/>
  <c r="I252" i="16" s="1"/>
  <c r="J180" i="16"/>
  <c r="I180" i="16" s="1"/>
  <c r="J187" i="16"/>
  <c r="I187" i="16" s="1"/>
  <c r="J2222" i="16"/>
  <c r="I2222" i="16" s="1"/>
  <c r="J2214" i="16"/>
  <c r="I2214" i="16" s="1"/>
  <c r="J2206" i="16"/>
  <c r="I2206" i="16" s="1"/>
  <c r="J2198" i="16"/>
  <c r="I2198" i="16" s="1"/>
  <c r="J2190" i="16"/>
  <c r="I2190" i="16" s="1"/>
  <c r="J2182" i="16"/>
  <c r="I2182" i="16" s="1"/>
  <c r="J2174" i="16"/>
  <c r="I2174" i="16" s="1"/>
  <c r="J2166" i="16"/>
  <c r="J2158" i="16"/>
  <c r="I2158" i="16" s="1"/>
  <c r="J2150" i="16"/>
  <c r="I2150" i="16" s="1"/>
  <c r="J2142" i="16"/>
  <c r="I2142" i="16" s="1"/>
  <c r="J2134" i="16"/>
  <c r="I2134" i="16" s="1"/>
  <c r="J622" i="16"/>
  <c r="I622" i="16" s="1"/>
  <c r="J590" i="16"/>
  <c r="J290" i="16"/>
  <c r="J270" i="16"/>
  <c r="I270" i="16" s="1"/>
  <c r="J48" i="16"/>
  <c r="I48" i="16" s="1"/>
  <c r="J328" i="16"/>
  <c r="I328" i="16" s="1"/>
  <c r="J331" i="16"/>
  <c r="I331" i="16" s="1"/>
  <c r="J185" i="16"/>
  <c r="I185" i="16" s="1"/>
  <c r="F54" i="17"/>
  <c r="F58" i="17"/>
  <c r="F62" i="17"/>
  <c r="F66" i="17"/>
  <c r="F55" i="17"/>
  <c r="F59" i="17"/>
  <c r="F63" i="17"/>
  <c r="F56" i="17"/>
  <c r="F60" i="17"/>
  <c r="F64" i="17"/>
  <c r="F57" i="17"/>
  <c r="F61" i="17"/>
  <c r="F65" i="17"/>
  <c r="F53" i="17"/>
  <c r="F49" i="17"/>
  <c r="F45" i="17"/>
  <c r="F41" i="17"/>
  <c r="F37" i="17"/>
  <c r="F33" i="17"/>
  <c r="F29" i="17"/>
  <c r="F25" i="17"/>
  <c r="F21" i="17"/>
  <c r="F17" i="17"/>
  <c r="F13" i="17"/>
  <c r="F9" i="17"/>
  <c r="F5" i="17"/>
  <c r="F52" i="17"/>
  <c r="F48" i="17"/>
  <c r="F44" i="17"/>
  <c r="F40" i="17"/>
  <c r="F36" i="17"/>
  <c r="F32" i="17"/>
  <c r="F28" i="17"/>
  <c r="F24" i="17"/>
  <c r="F20" i="17"/>
  <c r="F16" i="17"/>
  <c r="F12" i="17"/>
  <c r="F8" i="17"/>
  <c r="F4" i="17"/>
  <c r="F51" i="17"/>
  <c r="F47" i="17"/>
  <c r="F43" i="17"/>
  <c r="F39" i="17"/>
  <c r="F35" i="17"/>
  <c r="F31" i="17"/>
  <c r="F27" i="17"/>
  <c r="F23" i="17"/>
  <c r="F19" i="17"/>
  <c r="F15" i="17"/>
  <c r="F11" i="17"/>
  <c r="F7" i="17"/>
  <c r="F3" i="17"/>
  <c r="F50" i="17"/>
  <c r="F46" i="17"/>
  <c r="F42" i="17"/>
  <c r="F38" i="17"/>
  <c r="F34" i="17"/>
  <c r="F30" i="17"/>
  <c r="F26" i="17"/>
  <c r="F22" i="17"/>
  <c r="F18" i="17"/>
  <c r="F14" i="17"/>
  <c r="F10" i="17"/>
  <c r="F6" i="17"/>
  <c r="F2" i="17"/>
  <c r="L396" i="16"/>
  <c r="K396" i="16" s="1"/>
  <c r="J271" i="16"/>
  <c r="I271" i="16" s="1"/>
  <c r="J283" i="16"/>
  <c r="I283" i="16" s="1"/>
  <c r="J398" i="16"/>
  <c r="I398" i="16" s="1"/>
  <c r="J388" i="16"/>
  <c r="I388" i="16" s="1"/>
  <c r="J450" i="16"/>
  <c r="J483" i="16"/>
  <c r="I483" i="16" s="1"/>
  <c r="J293" i="16"/>
  <c r="I293" i="16" s="1"/>
  <c r="J261" i="16"/>
  <c r="I261" i="16" s="1"/>
  <c r="J582" i="16"/>
  <c r="J2223" i="16"/>
  <c r="I2223" i="16" s="1"/>
  <c r="J2215" i="16"/>
  <c r="I2215" i="16" s="1"/>
  <c r="J2207" i="16"/>
  <c r="I2207" i="16" s="1"/>
  <c r="J2199" i="16"/>
  <c r="I2199" i="16" s="1"/>
  <c r="J2191" i="16"/>
  <c r="I2191" i="16" s="1"/>
  <c r="J2183" i="16"/>
  <c r="I2183" i="16" s="1"/>
  <c r="J2175" i="16"/>
  <c r="I2175" i="16" s="1"/>
  <c r="J2167" i="16"/>
  <c r="I2167" i="16" s="1"/>
  <c r="J2159" i="16"/>
  <c r="I2159" i="16" s="1"/>
  <c r="J2151" i="16"/>
  <c r="I2151" i="16" s="1"/>
  <c r="J2143" i="16"/>
  <c r="I2143" i="16" s="1"/>
  <c r="J2135" i="16"/>
  <c r="I2135" i="16" s="1"/>
  <c r="J2127" i="16"/>
  <c r="I2127" i="16" s="1"/>
  <c r="J2119" i="16"/>
  <c r="I2119" i="16" s="1"/>
  <c r="J2111" i="16"/>
  <c r="I2111" i="16" s="1"/>
  <c r="J2103" i="16"/>
  <c r="I2103" i="16" s="1"/>
  <c r="J2095" i="16"/>
  <c r="I2095" i="16" s="1"/>
  <c r="J2087" i="16"/>
  <c r="I2087" i="16" s="1"/>
  <c r="J2079" i="16"/>
  <c r="I2079" i="16" s="1"/>
  <c r="J2071" i="16"/>
  <c r="I2071" i="16" s="1"/>
  <c r="J2063" i="16"/>
  <c r="I2063" i="16" s="1"/>
  <c r="J2055" i="16"/>
  <c r="I2055" i="16" s="1"/>
  <c r="J2047" i="16"/>
  <c r="I2047" i="16" s="1"/>
  <c r="J2039" i="16"/>
  <c r="I2039" i="16" s="1"/>
  <c r="J2031" i="16"/>
  <c r="I2031" i="16" s="1"/>
  <c r="J2023" i="16"/>
  <c r="I2023" i="16" s="1"/>
  <c r="J2015" i="16"/>
  <c r="I2015" i="16" s="1"/>
  <c r="J2007" i="16"/>
  <c r="I2007" i="16" s="1"/>
  <c r="J1999" i="16"/>
  <c r="I1999" i="16" s="1"/>
  <c r="J1991" i="16"/>
  <c r="I1991" i="16" s="1"/>
  <c r="J1983" i="16"/>
  <c r="I1983" i="16" s="1"/>
  <c r="J1975" i="16"/>
  <c r="I1975" i="16" s="1"/>
  <c r="J1967" i="16"/>
  <c r="I1967" i="16" s="1"/>
  <c r="J1959" i="16"/>
  <c r="I1959" i="16" s="1"/>
  <c r="J1951" i="16"/>
  <c r="I1951" i="16" s="1"/>
  <c r="J1943" i="16"/>
  <c r="I1943" i="16" s="1"/>
  <c r="J1935" i="16"/>
  <c r="I1935" i="16" s="1"/>
  <c r="J1927" i="16"/>
  <c r="I1927" i="16" s="1"/>
  <c r="J1919" i="16"/>
  <c r="I1919" i="16" s="1"/>
  <c r="J1911" i="16"/>
  <c r="I1911" i="16" s="1"/>
  <c r="J1903" i="16"/>
  <c r="I1903" i="16" s="1"/>
  <c r="J1895" i="16"/>
  <c r="I1895" i="16" s="1"/>
  <c r="J1887" i="16"/>
  <c r="I1887" i="16" s="1"/>
  <c r="J1879" i="16"/>
  <c r="I1879" i="16" s="1"/>
  <c r="J1871" i="16"/>
  <c r="I1871" i="16" s="1"/>
  <c r="J1863" i="16"/>
  <c r="I1863" i="16" s="1"/>
  <c r="J1855" i="16"/>
  <c r="I1855" i="16" s="1"/>
  <c r="J1847" i="16"/>
  <c r="I1847" i="16" s="1"/>
  <c r="J1839" i="16"/>
  <c r="I1839" i="16" s="1"/>
  <c r="J1831" i="16"/>
  <c r="I1831" i="16" s="1"/>
  <c r="J1823" i="16"/>
  <c r="J1815" i="16"/>
  <c r="I1815" i="16" s="1"/>
  <c r="J1807" i="16"/>
  <c r="I1807" i="16" s="1"/>
  <c r="J1799" i="16"/>
  <c r="I1799" i="16" s="1"/>
  <c r="J1791" i="16"/>
  <c r="I1791" i="16" s="1"/>
  <c r="J1783" i="16"/>
  <c r="I1783" i="16" s="1"/>
  <c r="J1775" i="16"/>
  <c r="I1775" i="16" s="1"/>
  <c r="J1767" i="16"/>
  <c r="I1767" i="16" s="1"/>
  <c r="J1759" i="16"/>
  <c r="I1759" i="16" s="1"/>
  <c r="J1751" i="16"/>
  <c r="I1751" i="16" s="1"/>
  <c r="J1743" i="16"/>
  <c r="I1743" i="16" s="1"/>
  <c r="J1735" i="16"/>
  <c r="I1735" i="16" s="1"/>
  <c r="J1727" i="16"/>
  <c r="I1727" i="16" s="1"/>
  <c r="J1719" i="16"/>
  <c r="I1719" i="16" s="1"/>
  <c r="J1711" i="16"/>
  <c r="I1711" i="16" s="1"/>
  <c r="J1703" i="16"/>
  <c r="I1703" i="16" s="1"/>
  <c r="J1695" i="16"/>
  <c r="J1687" i="16"/>
  <c r="I1687" i="16" s="1"/>
  <c r="J1679" i="16"/>
  <c r="J1671" i="16"/>
  <c r="I1671" i="16" s="1"/>
  <c r="J1663" i="16"/>
  <c r="I1663" i="16" s="1"/>
  <c r="J1655" i="16"/>
  <c r="I1655" i="16" s="1"/>
  <c r="J1647" i="16"/>
  <c r="I1647" i="16" s="1"/>
  <c r="J1639" i="16"/>
  <c r="I1639" i="16" s="1"/>
  <c r="J1631" i="16"/>
  <c r="I1631" i="16" s="1"/>
  <c r="J1623" i="16"/>
  <c r="J1615" i="16"/>
  <c r="I1615" i="16" s="1"/>
  <c r="J1607" i="16"/>
  <c r="J1599" i="16"/>
  <c r="I1599" i="16" s="1"/>
  <c r="J1591" i="16"/>
  <c r="J1583" i="16"/>
  <c r="I1583" i="16" s="1"/>
  <c r="J1575" i="16"/>
  <c r="J1567" i="16"/>
  <c r="I1567" i="16" s="1"/>
  <c r="J1559" i="16"/>
  <c r="I1559" i="16" s="1"/>
  <c r="J1551" i="16"/>
  <c r="I1551" i="16" s="1"/>
  <c r="J1543" i="16"/>
  <c r="I1543" i="16" s="1"/>
  <c r="J1535" i="16"/>
  <c r="I1535" i="16" s="1"/>
  <c r="J1527" i="16"/>
  <c r="I1527" i="16" s="1"/>
  <c r="J1519" i="16"/>
  <c r="I1519" i="16" s="1"/>
  <c r="J1511" i="16"/>
  <c r="J1503" i="16"/>
  <c r="I1503" i="16" s="1"/>
  <c r="J1495" i="16"/>
  <c r="I1495" i="16" s="1"/>
  <c r="J1487" i="16"/>
  <c r="I1487" i="16" s="1"/>
  <c r="J1479" i="16"/>
  <c r="I1479" i="16" s="1"/>
  <c r="J1471" i="16"/>
  <c r="I1471" i="16" s="1"/>
  <c r="J1463" i="16"/>
  <c r="I1463" i="16" s="1"/>
  <c r="J1455" i="16"/>
  <c r="I1455" i="16" s="1"/>
  <c r="J1447" i="16"/>
  <c r="I1447" i="16" s="1"/>
  <c r="J1439" i="16"/>
  <c r="I1439" i="16" s="1"/>
  <c r="J1431" i="16"/>
  <c r="I1431" i="16" s="1"/>
  <c r="J1423" i="16"/>
  <c r="I1423" i="16" s="1"/>
  <c r="J1415" i="16"/>
  <c r="J1407" i="16"/>
  <c r="I1407" i="16" s="1"/>
  <c r="J1399" i="16"/>
  <c r="I1399" i="16" s="1"/>
  <c r="J1391" i="16"/>
  <c r="I1391" i="16" s="1"/>
  <c r="J1383" i="16"/>
  <c r="I1383" i="16" s="1"/>
  <c r="J1375" i="16"/>
  <c r="I1375" i="16" s="1"/>
  <c r="J1367" i="16"/>
  <c r="I1367" i="16" s="1"/>
  <c r="J1359" i="16"/>
  <c r="I1359" i="16" s="1"/>
  <c r="J1351" i="16"/>
  <c r="I1351" i="16" s="1"/>
  <c r="J1343" i="16"/>
  <c r="I1343" i="16" s="1"/>
  <c r="J1335" i="16"/>
  <c r="I1335" i="16" s="1"/>
  <c r="J1327" i="16"/>
  <c r="I1327" i="16" s="1"/>
  <c r="J1319" i="16"/>
  <c r="J1311" i="16"/>
  <c r="I1311" i="16" s="1"/>
  <c r="J1303" i="16"/>
  <c r="I1303" i="16" s="1"/>
  <c r="J1295" i="16"/>
  <c r="I1295" i="16" s="1"/>
  <c r="J1287" i="16"/>
  <c r="I1287" i="16" s="1"/>
  <c r="J1279" i="16"/>
  <c r="I1279" i="16" s="1"/>
  <c r="J1271" i="16"/>
  <c r="I1271" i="16" s="1"/>
  <c r="J1263" i="16"/>
  <c r="M1263" i="10" s="1"/>
  <c r="K1263" i="10" s="1"/>
  <c r="J1255" i="16"/>
  <c r="J1247" i="16"/>
  <c r="I1247" i="16" s="1"/>
  <c r="J1239" i="16"/>
  <c r="I1239" i="16" s="1"/>
  <c r="J1231" i="16"/>
  <c r="I1231" i="16" s="1"/>
  <c r="J1223" i="16"/>
  <c r="I1223" i="16" s="1"/>
  <c r="J1215" i="16"/>
  <c r="I1215" i="16" s="1"/>
  <c r="J1207" i="16"/>
  <c r="I1207" i="16" s="1"/>
  <c r="J1199" i="16"/>
  <c r="J1191" i="16"/>
  <c r="J1183" i="16"/>
  <c r="I1183" i="16" s="1"/>
  <c r="J1175" i="16"/>
  <c r="I1175" i="16" s="1"/>
  <c r="J1167" i="16"/>
  <c r="J1159" i="16"/>
  <c r="I1159" i="16" s="1"/>
  <c r="J1151" i="16"/>
  <c r="M1151" i="10" s="1"/>
  <c r="J1151" i="10" s="1"/>
  <c r="J1143" i="16"/>
  <c r="I1143" i="16" s="1"/>
  <c r="J1135" i="16"/>
  <c r="I1135" i="16" s="1"/>
  <c r="J1127" i="16"/>
  <c r="I1127" i="16" s="1"/>
  <c r="J1119" i="16"/>
  <c r="I1119" i="16" s="1"/>
  <c r="J1111" i="16"/>
  <c r="I1111" i="16" s="1"/>
  <c r="J1103" i="16"/>
  <c r="I1103" i="16" s="1"/>
  <c r="J1095" i="16"/>
  <c r="I1095" i="16" s="1"/>
  <c r="J1087" i="16"/>
  <c r="I1087" i="16" s="1"/>
  <c r="J1079" i="16"/>
  <c r="I1079" i="16" s="1"/>
  <c r="J1071" i="16"/>
  <c r="I1071" i="16" s="1"/>
  <c r="J1063" i="16"/>
  <c r="I1063" i="16" s="1"/>
  <c r="J1055" i="16"/>
  <c r="J1047" i="16"/>
  <c r="I1047" i="16" s="1"/>
  <c r="J1039" i="16"/>
  <c r="J1031" i="16"/>
  <c r="I1031" i="16" s="1"/>
  <c r="J1023" i="16"/>
  <c r="I1023" i="16" s="1"/>
  <c r="J1015" i="16"/>
  <c r="I1015" i="16" s="1"/>
  <c r="J1007" i="16"/>
  <c r="I1007" i="16" s="1"/>
  <c r="J999" i="16"/>
  <c r="I999" i="16" s="1"/>
  <c r="J991" i="16"/>
  <c r="I991" i="16" s="1"/>
  <c r="J983" i="16"/>
  <c r="I983" i="16" s="1"/>
  <c r="J975" i="16"/>
  <c r="I975" i="16" s="1"/>
  <c r="J967" i="16"/>
  <c r="I967" i="16" s="1"/>
  <c r="J959" i="16"/>
  <c r="I959" i="16" s="1"/>
  <c r="J951" i="16"/>
  <c r="I951" i="16" s="1"/>
  <c r="J943" i="16"/>
  <c r="I943" i="16" s="1"/>
  <c r="J935" i="16"/>
  <c r="I935" i="16" s="1"/>
  <c r="J927" i="16"/>
  <c r="I927" i="16" s="1"/>
  <c r="J919" i="16"/>
  <c r="I919" i="16" s="1"/>
  <c r="J911" i="16"/>
  <c r="I911" i="16" s="1"/>
  <c r="J903" i="16"/>
  <c r="I903" i="16" s="1"/>
  <c r="J895" i="16"/>
  <c r="I895" i="16" s="1"/>
  <c r="J879" i="16"/>
  <c r="J824" i="16"/>
  <c r="I824" i="16" s="1"/>
  <c r="J650" i="16"/>
  <c r="I650" i="16" s="1"/>
  <c r="J623" i="16"/>
  <c r="I623" i="16" s="1"/>
  <c r="J592" i="16"/>
  <c r="I592" i="16" s="1"/>
  <c r="J849" i="16"/>
  <c r="I849" i="16" s="1"/>
  <c r="J838" i="16"/>
  <c r="I838" i="16" s="1"/>
  <c r="O859" i="16" s="1"/>
  <c r="J504" i="16"/>
  <c r="J490" i="16"/>
  <c r="I490" i="16" s="1"/>
  <c r="J508" i="16"/>
  <c r="I508" i="16" s="1"/>
  <c r="J604" i="16"/>
  <c r="I604" i="16" s="1"/>
  <c r="J597" i="16"/>
  <c r="I597" i="16" s="1"/>
  <c r="J496" i="16"/>
  <c r="I496" i="16" s="1"/>
  <c r="S692" i="16" s="1"/>
  <c r="J417" i="16"/>
  <c r="I417" i="16" s="1"/>
  <c r="J335" i="16"/>
  <c r="I335" i="16" s="1"/>
  <c r="J770" i="16"/>
  <c r="I770" i="16" s="1"/>
  <c r="J64" i="16"/>
  <c r="J871" i="16"/>
  <c r="I871" i="16" s="1"/>
  <c r="J723" i="16"/>
  <c r="I723" i="16" s="1"/>
  <c r="L203" i="16"/>
  <c r="K203" i="16" s="1"/>
  <c r="L870" i="16"/>
  <c r="K870" i="16" s="1"/>
  <c r="J2126" i="16"/>
  <c r="I2126" i="16" s="1"/>
  <c r="J2118" i="16"/>
  <c r="I2118" i="16" s="1"/>
  <c r="J2110" i="16"/>
  <c r="I2110" i="16" s="1"/>
  <c r="J2102" i="16"/>
  <c r="I2102" i="16" s="1"/>
  <c r="J2094" i="16"/>
  <c r="I2094" i="16" s="1"/>
  <c r="J2086" i="16"/>
  <c r="I2086" i="16" s="1"/>
  <c r="J2078" i="16"/>
  <c r="I2078" i="16" s="1"/>
  <c r="J2070" i="16"/>
  <c r="I2070" i="16" s="1"/>
  <c r="J2062" i="16"/>
  <c r="I2062" i="16" s="1"/>
  <c r="J2054" i="16"/>
  <c r="I2054" i="16" s="1"/>
  <c r="J2046" i="16"/>
  <c r="I2046" i="16" s="1"/>
  <c r="J2038" i="16"/>
  <c r="I2038" i="16" s="1"/>
  <c r="J2030" i="16"/>
  <c r="I2030" i="16" s="1"/>
  <c r="J2022" i="16"/>
  <c r="I2022" i="16" s="1"/>
  <c r="J2014" i="16"/>
  <c r="I2014" i="16" s="1"/>
  <c r="J2006" i="16"/>
  <c r="I2006" i="16" s="1"/>
  <c r="J1998" i="16"/>
  <c r="I1998" i="16" s="1"/>
  <c r="J1990" i="16"/>
  <c r="I1990" i="16" s="1"/>
  <c r="J1982" i="16"/>
  <c r="I1982" i="16" s="1"/>
  <c r="J1974" i="16"/>
  <c r="I1974" i="16" s="1"/>
  <c r="J1966" i="16"/>
  <c r="I1966" i="16" s="1"/>
  <c r="J1958" i="16"/>
  <c r="I1958" i="16" s="1"/>
  <c r="J1950" i="16"/>
  <c r="I1950" i="16" s="1"/>
  <c r="J1942" i="16"/>
  <c r="I1942" i="16" s="1"/>
  <c r="J1934" i="16"/>
  <c r="I1934" i="16" s="1"/>
  <c r="J1926" i="16"/>
  <c r="I1926" i="16" s="1"/>
  <c r="J1918" i="16"/>
  <c r="I1918" i="16" s="1"/>
  <c r="J1910" i="16"/>
  <c r="I1910" i="16" s="1"/>
  <c r="J1902" i="16"/>
  <c r="I1902" i="16" s="1"/>
  <c r="J1894" i="16"/>
  <c r="I1894" i="16" s="1"/>
  <c r="J1886" i="16"/>
  <c r="I1886" i="16" s="1"/>
  <c r="J1878" i="16"/>
  <c r="I1878" i="16" s="1"/>
  <c r="J1870" i="16"/>
  <c r="I1870" i="16" s="1"/>
  <c r="J1862" i="16"/>
  <c r="I1862" i="16" s="1"/>
  <c r="J1854" i="16"/>
  <c r="I1854" i="16" s="1"/>
  <c r="J1846" i="16"/>
  <c r="I1846" i="16" s="1"/>
  <c r="J1838" i="16"/>
  <c r="I1838" i="16" s="1"/>
  <c r="J1830" i="16"/>
  <c r="I1830" i="16" s="1"/>
  <c r="J1822" i="16"/>
  <c r="I1822" i="16" s="1"/>
  <c r="J1814" i="16"/>
  <c r="I1814" i="16" s="1"/>
  <c r="J1806" i="16"/>
  <c r="I1806" i="16" s="1"/>
  <c r="J1798" i="16"/>
  <c r="I1798" i="16" s="1"/>
  <c r="J1790" i="16"/>
  <c r="I1790" i="16" s="1"/>
  <c r="J1782" i="16"/>
  <c r="I1782" i="16" s="1"/>
  <c r="J1774" i="16"/>
  <c r="I1774" i="16" s="1"/>
  <c r="J1766" i="16"/>
  <c r="I1766" i="16" s="1"/>
  <c r="J1758" i="16"/>
  <c r="I1758" i="16" s="1"/>
  <c r="J1750" i="16"/>
  <c r="I1750" i="16" s="1"/>
  <c r="J1742" i="16"/>
  <c r="I1742" i="16" s="1"/>
  <c r="J1734" i="16"/>
  <c r="I1734" i="16" s="1"/>
  <c r="J1726" i="16"/>
  <c r="I1726" i="16" s="1"/>
  <c r="J1718" i="16"/>
  <c r="I1718" i="16" s="1"/>
  <c r="J1710" i="16"/>
  <c r="I1710" i="16" s="1"/>
  <c r="J1702" i="16"/>
  <c r="I1702" i="16" s="1"/>
  <c r="J1694" i="16"/>
  <c r="I1694" i="16" s="1"/>
  <c r="J1686" i="16"/>
  <c r="I1686" i="16" s="1"/>
  <c r="J1678" i="16"/>
  <c r="I1678" i="16" s="1"/>
  <c r="J1670" i="16"/>
  <c r="I1670" i="16" s="1"/>
  <c r="J1662" i="16"/>
  <c r="I1662" i="16" s="1"/>
  <c r="J1654" i="16"/>
  <c r="I1654" i="16" s="1"/>
  <c r="J1646" i="16"/>
  <c r="I1646" i="16" s="1"/>
  <c r="J1638" i="16"/>
  <c r="I1638" i="16" s="1"/>
  <c r="J1630" i="16"/>
  <c r="I1630" i="16" s="1"/>
  <c r="J1622" i="16"/>
  <c r="I1622" i="16" s="1"/>
  <c r="J1614" i="16"/>
  <c r="I1614" i="16" s="1"/>
  <c r="J1606" i="16"/>
  <c r="I1606" i="16" s="1"/>
  <c r="J1598" i="16"/>
  <c r="I1598" i="16" s="1"/>
  <c r="J1590" i="16"/>
  <c r="I1590" i="16" s="1"/>
  <c r="J1582" i="16"/>
  <c r="I1582" i="16" s="1"/>
  <c r="J1574" i="16"/>
  <c r="I1574" i="16" s="1"/>
  <c r="J1566" i="16"/>
  <c r="I1566" i="16" s="1"/>
  <c r="J1558" i="16"/>
  <c r="I1558" i="16" s="1"/>
  <c r="J1550" i="16"/>
  <c r="I1550" i="16" s="1"/>
  <c r="J1542" i="16"/>
  <c r="I1542" i="16" s="1"/>
  <c r="J1534" i="16"/>
  <c r="I1534" i="16" s="1"/>
  <c r="J1526" i="16"/>
  <c r="I1526" i="16" s="1"/>
  <c r="J1518" i="16"/>
  <c r="I1518" i="16" s="1"/>
  <c r="J1510" i="16"/>
  <c r="I1510" i="16" s="1"/>
  <c r="J1502" i="16"/>
  <c r="I1502" i="16" s="1"/>
  <c r="J1494" i="16"/>
  <c r="I1494" i="16" s="1"/>
  <c r="J1486" i="16"/>
  <c r="J588" i="16"/>
  <c r="I588" i="16" s="1"/>
  <c r="J850" i="16"/>
  <c r="I850" i="16" s="1"/>
  <c r="J503" i="16"/>
  <c r="I503" i="16" s="1"/>
  <c r="J488" i="16"/>
  <c r="I488" i="16" s="1"/>
  <c r="J510" i="16"/>
  <c r="J603" i="16"/>
  <c r="I603" i="16" s="1"/>
  <c r="J606" i="16"/>
  <c r="I606" i="16" s="1"/>
  <c r="J491" i="16"/>
  <c r="J273" i="16"/>
  <c r="I273" i="16" s="1"/>
  <c r="J291" i="16"/>
  <c r="J260" i="16"/>
  <c r="I260" i="16" s="1"/>
  <c r="J363" i="16"/>
  <c r="J114" i="16"/>
  <c r="I114" i="16" s="1"/>
  <c r="J1478" i="16"/>
  <c r="I1478" i="16" s="1"/>
  <c r="J1470" i="16"/>
  <c r="I1470" i="16" s="1"/>
  <c r="J1462" i="16"/>
  <c r="I1462" i="16" s="1"/>
  <c r="J1454" i="16"/>
  <c r="I1454" i="16" s="1"/>
  <c r="J1446" i="16"/>
  <c r="I1446" i="16" s="1"/>
  <c r="J1438" i="16"/>
  <c r="M1438" i="10" s="1"/>
  <c r="K1438" i="10" s="1"/>
  <c r="J1430" i="16"/>
  <c r="I1430" i="16" s="1"/>
  <c r="J1422" i="16"/>
  <c r="I1422" i="16" s="1"/>
  <c r="J1414" i="16"/>
  <c r="I1414" i="16" s="1"/>
  <c r="J1406" i="16"/>
  <c r="J1398" i="16"/>
  <c r="I1398" i="16" s="1"/>
  <c r="J1390" i="16"/>
  <c r="I1390" i="16" s="1"/>
  <c r="J1382" i="16"/>
  <c r="I1382" i="16" s="1"/>
  <c r="J1374" i="16"/>
  <c r="I1374" i="16" s="1"/>
  <c r="J1366" i="16"/>
  <c r="I1366" i="16" s="1"/>
  <c r="J1358" i="16"/>
  <c r="I1358" i="16" s="1"/>
  <c r="J1350" i="16"/>
  <c r="I1350" i="16" s="1"/>
  <c r="J1342" i="16"/>
  <c r="I1342" i="16" s="1"/>
  <c r="J1334" i="16"/>
  <c r="J1326" i="16"/>
  <c r="I1326" i="16" s="1"/>
  <c r="J1318" i="16"/>
  <c r="I1318" i="16" s="1"/>
  <c r="J1310" i="16"/>
  <c r="I1310" i="16" s="1"/>
  <c r="J1302" i="16"/>
  <c r="I1302" i="16" s="1"/>
  <c r="J1294" i="16"/>
  <c r="I1294" i="16" s="1"/>
  <c r="J1286" i="16"/>
  <c r="I1286" i="16" s="1"/>
  <c r="J1278" i="16"/>
  <c r="I1278" i="16" s="1"/>
  <c r="J1270" i="16"/>
  <c r="I1270" i="16" s="1"/>
  <c r="J1262" i="16"/>
  <c r="I1262" i="16" s="1"/>
  <c r="J1254" i="16"/>
  <c r="I1254" i="16" s="1"/>
  <c r="J1246" i="16"/>
  <c r="I1246" i="16" s="1"/>
  <c r="J1238" i="16"/>
  <c r="I1238" i="16" s="1"/>
  <c r="J1230" i="16"/>
  <c r="I1230" i="16" s="1"/>
  <c r="J1222" i="16"/>
  <c r="J1214" i="16"/>
  <c r="I1214" i="16" s="1"/>
  <c r="J1206" i="16"/>
  <c r="I1206" i="16" s="1"/>
  <c r="J1198" i="16"/>
  <c r="I1198" i="16" s="1"/>
  <c r="J1190" i="16"/>
  <c r="I1190" i="16" s="1"/>
  <c r="J1182" i="16"/>
  <c r="I1182" i="16" s="1"/>
  <c r="J1174" i="16"/>
  <c r="I1174" i="16" s="1"/>
  <c r="J1166" i="16"/>
  <c r="M1166" i="10" s="1"/>
  <c r="K1166" i="10" s="1"/>
  <c r="J1158" i="16"/>
  <c r="I1158" i="16" s="1"/>
  <c r="J1150" i="16"/>
  <c r="J1142" i="16"/>
  <c r="I1142" i="16" s="1"/>
  <c r="J1134" i="16"/>
  <c r="M1134" i="10" s="1"/>
  <c r="K1134" i="10" s="1"/>
  <c r="J1126" i="16"/>
  <c r="I1126" i="16" s="1"/>
  <c r="J1118" i="16"/>
  <c r="J1110" i="16"/>
  <c r="I1110" i="16" s="1"/>
  <c r="J1102" i="16"/>
  <c r="I1102" i="16" s="1"/>
  <c r="J1094" i="16"/>
  <c r="I1094" i="16" s="1"/>
  <c r="J1086" i="16"/>
  <c r="I1086" i="16" s="1"/>
  <c r="J1078" i="16"/>
  <c r="I1078" i="16" s="1"/>
  <c r="J1070" i="16"/>
  <c r="I1070" i="16" s="1"/>
  <c r="J1062" i="16"/>
  <c r="I1062" i="16" s="1"/>
  <c r="J1054" i="16"/>
  <c r="I1054" i="16" s="1"/>
  <c r="J1046" i="16"/>
  <c r="J1038" i="16"/>
  <c r="I1038" i="16" s="1"/>
  <c r="J1030" i="16"/>
  <c r="I1030" i="16" s="1"/>
  <c r="J1022" i="16"/>
  <c r="I1022" i="16" s="1"/>
  <c r="J1014" i="16"/>
  <c r="I1014" i="16" s="1"/>
  <c r="J1006" i="16"/>
  <c r="I1006" i="16" s="1"/>
  <c r="J998" i="16"/>
  <c r="I998" i="16" s="1"/>
  <c r="J990" i="16"/>
  <c r="I990" i="16" s="1"/>
  <c r="J982" i="16"/>
  <c r="I982" i="16" s="1"/>
  <c r="J974" i="16"/>
  <c r="I974" i="16" s="1"/>
  <c r="J966" i="16"/>
  <c r="I966" i="16" s="1"/>
  <c r="J958" i="16"/>
  <c r="I958" i="16" s="1"/>
  <c r="J950" i="16"/>
  <c r="I950" i="16" s="1"/>
  <c r="J942" i="16"/>
  <c r="I942" i="16" s="1"/>
  <c r="J934" i="16"/>
  <c r="J926" i="16"/>
  <c r="I926" i="16" s="1"/>
  <c r="J918" i="16"/>
  <c r="J910" i="16"/>
  <c r="I910" i="16" s="1"/>
  <c r="J902" i="16"/>
  <c r="I902" i="16" s="1"/>
  <c r="J894" i="16"/>
  <c r="I894" i="16" s="1"/>
  <c r="J886" i="16"/>
  <c r="I886" i="16" s="1"/>
  <c r="J878" i="16"/>
  <c r="I878" i="16" s="1"/>
  <c r="J550" i="16"/>
  <c r="J205" i="16"/>
  <c r="I205" i="16" s="1"/>
  <c r="J254" i="16"/>
  <c r="I254" i="16" s="1"/>
  <c r="J300" i="16"/>
  <c r="I300" i="16" s="1"/>
  <c r="J336" i="16"/>
  <c r="I336" i="16" s="1"/>
  <c r="J466" i="16"/>
  <c r="I466" i="16" s="1"/>
  <c r="J2220" i="16"/>
  <c r="I2220" i="16" s="1"/>
  <c r="J2212" i="16"/>
  <c r="I2212" i="16" s="1"/>
  <c r="J2204" i="16"/>
  <c r="I2204" i="16" s="1"/>
  <c r="J2196" i="16"/>
  <c r="I2196" i="16" s="1"/>
  <c r="J2188" i="16"/>
  <c r="I2188" i="16" s="1"/>
  <c r="J2180" i="16"/>
  <c r="I2180" i="16" s="1"/>
  <c r="J2172" i="16"/>
  <c r="I2172" i="16" s="1"/>
  <c r="J2164" i="16"/>
  <c r="I2164" i="16" s="1"/>
  <c r="J2156" i="16"/>
  <c r="I2156" i="16" s="1"/>
  <c r="J2148" i="16"/>
  <c r="I2148" i="16" s="1"/>
  <c r="J2140" i="16"/>
  <c r="I2140" i="16" s="1"/>
  <c r="J2132" i="16"/>
  <c r="I2132" i="16" s="1"/>
  <c r="J2124" i="16"/>
  <c r="I2124" i="16" s="1"/>
  <c r="J2116" i="16"/>
  <c r="J2108" i="16"/>
  <c r="I2108" i="16" s="1"/>
  <c r="J2100" i="16"/>
  <c r="I2100" i="16" s="1"/>
  <c r="J2092" i="16"/>
  <c r="I2092" i="16" s="1"/>
  <c r="J2084" i="16"/>
  <c r="I2084" i="16" s="1"/>
  <c r="J2076" i="16"/>
  <c r="I2076" i="16" s="1"/>
  <c r="J2068" i="16"/>
  <c r="I2068" i="16" s="1"/>
  <c r="J2060" i="16"/>
  <c r="I2060" i="16" s="1"/>
  <c r="J2052" i="16"/>
  <c r="I2052" i="16" s="1"/>
  <c r="J2044" i="16"/>
  <c r="I2044" i="16" s="1"/>
  <c r="J2036" i="16"/>
  <c r="I2036" i="16" s="1"/>
  <c r="J2028" i="16"/>
  <c r="I2028" i="16" s="1"/>
  <c r="J2020" i="16"/>
  <c r="I2020" i="16" s="1"/>
  <c r="J2012" i="16"/>
  <c r="I2012" i="16" s="1"/>
  <c r="J2004" i="16"/>
  <c r="I2004" i="16" s="1"/>
  <c r="J1996" i="16"/>
  <c r="I1996" i="16" s="1"/>
  <c r="J1988" i="16"/>
  <c r="I1988" i="16" s="1"/>
  <c r="J1980" i="16"/>
  <c r="I1980" i="16" s="1"/>
  <c r="J1972" i="16"/>
  <c r="I1972" i="16" s="1"/>
  <c r="J1964" i="16"/>
  <c r="I1964" i="16" s="1"/>
  <c r="J1956" i="16"/>
  <c r="I1956" i="16" s="1"/>
  <c r="J1948" i="16"/>
  <c r="I1948" i="16" s="1"/>
  <c r="J1940" i="16"/>
  <c r="I1940" i="16" s="1"/>
  <c r="J1932" i="16"/>
  <c r="I1932" i="16" s="1"/>
  <c r="J1924" i="16"/>
  <c r="I1924" i="16" s="1"/>
  <c r="J1916" i="16"/>
  <c r="I1916" i="16" s="1"/>
  <c r="J1908" i="16"/>
  <c r="I1908" i="16" s="1"/>
  <c r="J1900" i="16"/>
  <c r="I1900" i="16" s="1"/>
  <c r="J1892" i="16"/>
  <c r="I1892" i="16" s="1"/>
  <c r="J1884" i="16"/>
  <c r="I1884" i="16" s="1"/>
  <c r="J1876" i="16"/>
  <c r="I1876" i="16" s="1"/>
  <c r="J1868" i="16"/>
  <c r="I1868" i="16" s="1"/>
  <c r="J1860" i="16"/>
  <c r="I1860" i="16" s="1"/>
  <c r="J1852" i="16"/>
  <c r="I1852" i="16" s="1"/>
  <c r="J1844" i="16"/>
  <c r="I1844" i="16" s="1"/>
  <c r="J1836" i="16"/>
  <c r="I1836" i="16" s="1"/>
  <c r="J1828" i="16"/>
  <c r="I1828" i="16" s="1"/>
  <c r="J1820" i="16"/>
  <c r="I1820" i="16" s="1"/>
  <c r="J1812" i="16"/>
  <c r="I1812" i="16" s="1"/>
  <c r="J1804" i="16"/>
  <c r="M1804" i="10" s="1"/>
  <c r="J1796" i="16"/>
  <c r="I1796" i="16" s="1"/>
  <c r="J1788" i="16"/>
  <c r="I1788" i="16" s="1"/>
  <c r="J1780" i="16"/>
  <c r="I1780" i="16" s="1"/>
  <c r="J1772" i="16"/>
  <c r="I1772" i="16" s="1"/>
  <c r="J1764" i="16"/>
  <c r="I1764" i="16" s="1"/>
  <c r="J1756" i="16"/>
  <c r="I1756" i="16" s="1"/>
  <c r="J1748" i="16"/>
  <c r="I1748" i="16" s="1"/>
  <c r="J1740" i="16"/>
  <c r="J1732" i="16"/>
  <c r="I1732" i="16" s="1"/>
  <c r="J1724" i="16"/>
  <c r="I1724" i="16" s="1"/>
  <c r="J1716" i="16"/>
  <c r="I1716" i="16" s="1"/>
  <c r="J1708" i="16"/>
  <c r="I1708" i="16" s="1"/>
  <c r="J1700" i="16"/>
  <c r="I1700" i="16" s="1"/>
  <c r="J1692" i="16"/>
  <c r="I1692" i="16" s="1"/>
  <c r="J1684" i="16"/>
  <c r="I1684" i="16" s="1"/>
  <c r="J1676" i="16"/>
  <c r="I1676" i="16" s="1"/>
  <c r="J1668" i="16"/>
  <c r="I1668" i="16" s="1"/>
  <c r="J1660" i="16"/>
  <c r="I1660" i="16" s="1"/>
  <c r="J1652" i="16"/>
  <c r="I1652" i="16" s="1"/>
  <c r="J1644" i="16"/>
  <c r="I1644" i="16" s="1"/>
  <c r="J1636" i="16"/>
  <c r="I1636" i="16" s="1"/>
  <c r="J1628" i="16"/>
  <c r="I1628" i="16" s="1"/>
  <c r="J1620" i="16"/>
  <c r="I1620" i="16" s="1"/>
  <c r="J1612" i="16"/>
  <c r="I1612" i="16" s="1"/>
  <c r="J1604" i="16"/>
  <c r="I1604" i="16" s="1"/>
  <c r="J1596" i="16"/>
  <c r="I1596" i="16" s="1"/>
  <c r="J1588" i="16"/>
  <c r="I1588" i="16" s="1"/>
  <c r="J1580" i="16"/>
  <c r="I1580" i="16" s="1"/>
  <c r="J1572" i="16"/>
  <c r="I1572" i="16" s="1"/>
  <c r="J1564" i="16"/>
  <c r="I1564" i="16" s="1"/>
  <c r="J1556" i="16"/>
  <c r="I1556" i="16" s="1"/>
  <c r="J1548" i="16"/>
  <c r="I1548" i="16" s="1"/>
  <c r="J1540" i="16"/>
  <c r="I1540" i="16" s="1"/>
  <c r="J1532" i="16"/>
  <c r="I1532" i="16" s="1"/>
  <c r="J1524" i="16"/>
  <c r="I1524" i="16" s="1"/>
  <c r="J1516" i="16"/>
  <c r="J1508" i="16"/>
  <c r="I1508" i="16" s="1"/>
  <c r="J1500" i="16"/>
  <c r="I1500" i="16" s="1"/>
  <c r="J1492" i="16"/>
  <c r="I1492" i="16" s="1"/>
  <c r="J1484" i="16"/>
  <c r="I1484" i="16" s="1"/>
  <c r="J1476" i="16"/>
  <c r="I1476" i="16" s="1"/>
  <c r="J1468" i="16"/>
  <c r="I1468" i="16" s="1"/>
  <c r="J1460" i="16"/>
  <c r="I1460" i="16" s="1"/>
  <c r="J1452" i="16"/>
  <c r="I1452" i="16" s="1"/>
  <c r="J1444" i="16"/>
  <c r="I1444" i="16" s="1"/>
  <c r="J1436" i="16"/>
  <c r="I1436" i="16" s="1"/>
  <c r="J1428" i="16"/>
  <c r="I1428" i="16" s="1"/>
  <c r="J1420" i="16"/>
  <c r="I1420" i="16" s="1"/>
  <c r="J1412" i="16"/>
  <c r="I1412" i="16" s="1"/>
  <c r="J1404" i="16"/>
  <c r="I1404" i="16" s="1"/>
  <c r="J1396" i="16"/>
  <c r="J1388" i="16"/>
  <c r="I1388" i="16" s="1"/>
  <c r="J1380" i="16"/>
  <c r="I1380" i="16" s="1"/>
  <c r="J1372" i="16"/>
  <c r="I1372" i="16" s="1"/>
  <c r="J1364" i="16"/>
  <c r="I1364" i="16" s="1"/>
  <c r="J1356" i="16"/>
  <c r="I1356" i="16" s="1"/>
  <c r="J1348" i="16"/>
  <c r="M1348" i="10" s="1"/>
  <c r="K1348" i="10" s="1"/>
  <c r="J1340" i="16"/>
  <c r="I1340" i="16" s="1"/>
  <c r="J1332" i="16"/>
  <c r="I1332" i="16" s="1"/>
  <c r="J1324" i="16"/>
  <c r="I1324" i="16" s="1"/>
  <c r="J1316" i="16"/>
  <c r="I1316" i="16" s="1"/>
  <c r="J1308" i="16"/>
  <c r="I1308" i="16" s="1"/>
  <c r="J1300" i="16"/>
  <c r="I1300" i="16" s="1"/>
  <c r="J1292" i="16"/>
  <c r="M1292" i="10" s="1"/>
  <c r="K1292" i="10" s="1"/>
  <c r="J1284" i="16"/>
  <c r="I1284" i="16" s="1"/>
  <c r="J1276" i="16"/>
  <c r="I1276" i="16" s="1"/>
  <c r="J1268" i="16"/>
  <c r="I1268" i="16" s="1"/>
  <c r="J1260" i="16"/>
  <c r="I1260" i="16" s="1"/>
  <c r="J1252" i="16"/>
  <c r="I1252" i="16" s="1"/>
  <c r="J1244" i="16"/>
  <c r="I1244" i="16" s="1"/>
  <c r="J1236" i="16"/>
  <c r="I1236" i="16" s="1"/>
  <c r="J1228" i="16"/>
  <c r="I1228" i="16" s="1"/>
  <c r="J1220" i="16"/>
  <c r="I1220" i="16" s="1"/>
  <c r="J1212" i="16"/>
  <c r="I1212" i="16" s="1"/>
  <c r="J584" i="16"/>
  <c r="I584" i="16" s="1"/>
  <c r="J409" i="16"/>
  <c r="I409" i="16" s="1"/>
  <c r="J280" i="16"/>
  <c r="I280" i="16" s="1"/>
  <c r="J401" i="16"/>
  <c r="I401" i="16" s="1"/>
  <c r="J843" i="16"/>
  <c r="I843" i="16" s="1"/>
  <c r="J1204" i="16"/>
  <c r="I1204" i="16" s="1"/>
  <c r="J1196" i="16"/>
  <c r="I1196" i="16" s="1"/>
  <c r="J1188" i="16"/>
  <c r="I1188" i="16" s="1"/>
  <c r="J1180" i="16"/>
  <c r="M1180" i="10" s="1"/>
  <c r="J1172" i="16"/>
  <c r="I1172" i="16" s="1"/>
  <c r="J1164" i="16"/>
  <c r="I1164" i="16" s="1"/>
  <c r="J1156" i="16"/>
  <c r="I1156" i="16" s="1"/>
  <c r="J1148" i="16"/>
  <c r="I1148" i="16" s="1"/>
  <c r="J1140" i="16"/>
  <c r="I1140" i="16" s="1"/>
  <c r="J1132" i="16"/>
  <c r="I1132" i="16" s="1"/>
  <c r="J1124" i="16"/>
  <c r="I1124" i="16" s="1"/>
  <c r="J1116" i="16"/>
  <c r="M1116" i="10" s="1"/>
  <c r="K1116" i="10" s="1"/>
  <c r="J1108" i="16"/>
  <c r="I1108" i="16" s="1"/>
  <c r="J1100" i="16"/>
  <c r="I1100" i="16" s="1"/>
  <c r="J1092" i="16"/>
  <c r="J1084" i="16"/>
  <c r="M1084" i="10" s="1"/>
  <c r="K1084" i="10" s="1"/>
  <c r="J1076" i="16"/>
  <c r="I1076" i="16" s="1"/>
  <c r="J1068" i="16"/>
  <c r="I1068" i="16" s="1"/>
  <c r="J1060" i="16"/>
  <c r="I1060" i="16" s="1"/>
  <c r="J1052" i="16"/>
  <c r="I1052" i="16" s="1"/>
  <c r="J1044" i="16"/>
  <c r="I1044" i="16" s="1"/>
  <c r="J1036" i="16"/>
  <c r="I1036" i="16" s="1"/>
  <c r="J1028" i="16"/>
  <c r="I1028" i="16" s="1"/>
  <c r="J1020" i="16"/>
  <c r="I1020" i="16" s="1"/>
  <c r="J1012" i="16"/>
  <c r="I1012" i="16" s="1"/>
  <c r="J1004" i="16"/>
  <c r="I1004" i="16" s="1"/>
  <c r="J996" i="16"/>
  <c r="I996" i="16" s="1"/>
  <c r="J988" i="16"/>
  <c r="I988" i="16" s="1"/>
  <c r="J980" i="16"/>
  <c r="I980" i="16" s="1"/>
  <c r="J972" i="16"/>
  <c r="I972" i="16" s="1"/>
  <c r="J964" i="16"/>
  <c r="I964" i="16" s="1"/>
  <c r="J956" i="16"/>
  <c r="I956" i="16" s="1"/>
  <c r="J948" i="16"/>
  <c r="I948" i="16" s="1"/>
  <c r="J940" i="16"/>
  <c r="I940" i="16" s="1"/>
  <c r="J932" i="16"/>
  <c r="I932" i="16" s="1"/>
  <c r="J924" i="16"/>
  <c r="I924" i="16" s="1"/>
  <c r="J916" i="16"/>
  <c r="I916" i="16" s="1"/>
  <c r="J908" i="16"/>
  <c r="I908" i="16" s="1"/>
  <c r="J900" i="16"/>
  <c r="I900" i="16" s="1"/>
  <c r="J884" i="16"/>
  <c r="I884" i="16" s="1"/>
  <c r="J876" i="16"/>
  <c r="I876" i="16" s="1"/>
  <c r="J867" i="16"/>
  <c r="J384" i="16"/>
  <c r="J394" i="16"/>
  <c r="I394" i="16" s="1"/>
  <c r="J399" i="16"/>
  <c r="I399" i="16" s="1"/>
  <c r="J704" i="16"/>
  <c r="I704" i="16" s="1"/>
  <c r="J647" i="16"/>
  <c r="I647" i="16" s="1"/>
  <c r="J610" i="16"/>
  <c r="I610" i="16" s="1"/>
  <c r="J629" i="16"/>
  <c r="J548" i="16"/>
  <c r="J90" i="16"/>
  <c r="J513" i="16"/>
  <c r="I513" i="16" s="1"/>
  <c r="J499" i="16"/>
  <c r="I499" i="16" s="1"/>
  <c r="S688" i="16" s="1"/>
  <c r="J512" i="16"/>
  <c r="I512" i="16" s="1"/>
  <c r="J595" i="16"/>
  <c r="I595" i="16" s="1"/>
  <c r="J596" i="16"/>
  <c r="I596" i="16" s="1"/>
  <c r="J500" i="16"/>
  <c r="I500" i="16" s="1"/>
  <c r="AA174" i="16" s="1"/>
  <c r="J423" i="16"/>
  <c r="I423" i="16" s="1"/>
  <c r="S425" i="16" s="1"/>
  <c r="J319" i="16"/>
  <c r="I319" i="16" s="1"/>
  <c r="J210" i="16"/>
  <c r="I210" i="16" s="1"/>
  <c r="J200" i="16"/>
  <c r="I200" i="16" s="1"/>
  <c r="J298" i="16"/>
  <c r="I298" i="16" s="1"/>
  <c r="J281" i="16"/>
  <c r="I281" i="16" s="1"/>
  <c r="L512" i="16"/>
  <c r="K512" i="16" s="1"/>
  <c r="L596" i="16"/>
  <c r="K596" i="16" s="1"/>
  <c r="J2226" i="16"/>
  <c r="I2226" i="16" s="1"/>
  <c r="J2218" i="16"/>
  <c r="I2218" i="16" s="1"/>
  <c r="J2210" i="16"/>
  <c r="I2210" i="16" s="1"/>
  <c r="J2202" i="16"/>
  <c r="I2202" i="16" s="1"/>
  <c r="J2194" i="16"/>
  <c r="I2194" i="16" s="1"/>
  <c r="J2186" i="16"/>
  <c r="I2186" i="16" s="1"/>
  <c r="J2178" i="16"/>
  <c r="I2178" i="16" s="1"/>
  <c r="J2170" i="16"/>
  <c r="J2162" i="16"/>
  <c r="I2162" i="16" s="1"/>
  <c r="J2154" i="16"/>
  <c r="I2154" i="16" s="1"/>
  <c r="J2146" i="16"/>
  <c r="I2146" i="16" s="1"/>
  <c r="J2138" i="16"/>
  <c r="I2138" i="16" s="1"/>
  <c r="J2130" i="16"/>
  <c r="I2130" i="16" s="1"/>
  <c r="J2122" i="16"/>
  <c r="I2122" i="16" s="1"/>
  <c r="J2114" i="16"/>
  <c r="I2114" i="16" s="1"/>
  <c r="J2106" i="16"/>
  <c r="I2106" i="16" s="1"/>
  <c r="J2098" i="16"/>
  <c r="I2098" i="16" s="1"/>
  <c r="J2090" i="16"/>
  <c r="I2090" i="16" s="1"/>
  <c r="J2082" i="16"/>
  <c r="I2082" i="16" s="1"/>
  <c r="J2074" i="16"/>
  <c r="I2074" i="16" s="1"/>
  <c r="J2066" i="16"/>
  <c r="I2066" i="16" s="1"/>
  <c r="J2058" i="16"/>
  <c r="I2058" i="16" s="1"/>
  <c r="J2050" i="16"/>
  <c r="I2050" i="16" s="1"/>
  <c r="J2224" i="16"/>
  <c r="I2224" i="16" s="1"/>
  <c r="J2216" i="16"/>
  <c r="I2216" i="16" s="1"/>
  <c r="J2208" i="16"/>
  <c r="I2208" i="16" s="1"/>
  <c r="J2200" i="16"/>
  <c r="I2200" i="16" s="1"/>
  <c r="J2192" i="16"/>
  <c r="I2192" i="16" s="1"/>
  <c r="J2184" i="16"/>
  <c r="I2184" i="16" s="1"/>
  <c r="J2176" i="16"/>
  <c r="I2176" i="16" s="1"/>
  <c r="J2168" i="16"/>
  <c r="I2168" i="16" s="1"/>
  <c r="J2160" i="16"/>
  <c r="I2160" i="16" s="1"/>
  <c r="J2152" i="16"/>
  <c r="I2152" i="16" s="1"/>
  <c r="J2144" i="16"/>
  <c r="I2144" i="16" s="1"/>
  <c r="J2136" i="16"/>
  <c r="I2136" i="16" s="1"/>
  <c r="J2128" i="16"/>
  <c r="I2128" i="16" s="1"/>
  <c r="J2120" i="16"/>
  <c r="I2120" i="16" s="1"/>
  <c r="J2112" i="16"/>
  <c r="I2112" i="16" s="1"/>
  <c r="J2104" i="16"/>
  <c r="I2104" i="16" s="1"/>
  <c r="J2096" i="16"/>
  <c r="I2096" i="16" s="1"/>
  <c r="J2088" i="16"/>
  <c r="I2088" i="16" s="1"/>
  <c r="J2080" i="16"/>
  <c r="I2080" i="16" s="1"/>
  <c r="J2072" i="16"/>
  <c r="I2072" i="16" s="1"/>
  <c r="J2064" i="16"/>
  <c r="I2064" i="16" s="1"/>
  <c r="J2056" i="16"/>
  <c r="I2056" i="16" s="1"/>
  <c r="J2048" i="16"/>
  <c r="I2048" i="16" s="1"/>
  <c r="J2040" i="16"/>
  <c r="I2040" i="16" s="1"/>
  <c r="J2032" i="16"/>
  <c r="I2032" i="16" s="1"/>
  <c r="J2024" i="16"/>
  <c r="I2024" i="16" s="1"/>
  <c r="J2016" i="16"/>
  <c r="I2016" i="16" s="1"/>
  <c r="J2008" i="16"/>
  <c r="I2008" i="16" s="1"/>
  <c r="J2000" i="16"/>
  <c r="I2000" i="16" s="1"/>
  <c r="J1992" i="16"/>
  <c r="I1992" i="16" s="1"/>
  <c r="J1984" i="16"/>
  <c r="I1984" i="16" s="1"/>
  <c r="J1976" i="16"/>
  <c r="I1976" i="16" s="1"/>
  <c r="J1968" i="16"/>
  <c r="I1968" i="16" s="1"/>
  <c r="J1960" i="16"/>
  <c r="I1960" i="16" s="1"/>
  <c r="J1952" i="16"/>
  <c r="I1952" i="16" s="1"/>
  <c r="J1944" i="16"/>
  <c r="I1944" i="16" s="1"/>
  <c r="J1936" i="16"/>
  <c r="I1936" i="16" s="1"/>
  <c r="J1928" i="16"/>
  <c r="I1928" i="16" s="1"/>
  <c r="J1920" i="16"/>
  <c r="I1920" i="16" s="1"/>
  <c r="J1912" i="16"/>
  <c r="I1912" i="16" s="1"/>
  <c r="J1904" i="16"/>
  <c r="I1904" i="16" s="1"/>
  <c r="J1896" i="16"/>
  <c r="I1896" i="16" s="1"/>
  <c r="J1888" i="16"/>
  <c r="I1888" i="16" s="1"/>
  <c r="J1880" i="16"/>
  <c r="I1880" i="16" s="1"/>
  <c r="J1872" i="16"/>
  <c r="I1872" i="16" s="1"/>
  <c r="J1864" i="16"/>
  <c r="I1864" i="16" s="1"/>
  <c r="J1856" i="16"/>
  <c r="I1856" i="16" s="1"/>
  <c r="J1848" i="16"/>
  <c r="I1848" i="16" s="1"/>
  <c r="J1840" i="16"/>
  <c r="I1840" i="16" s="1"/>
  <c r="J1832" i="16"/>
  <c r="I1832" i="16" s="1"/>
  <c r="J1824" i="16"/>
  <c r="J1816" i="16"/>
  <c r="I1816" i="16" s="1"/>
  <c r="J1808" i="16"/>
  <c r="J1800" i="16"/>
  <c r="I1800" i="16" s="1"/>
  <c r="J1792" i="16"/>
  <c r="I1792" i="16" s="1"/>
  <c r="J1784" i="16"/>
  <c r="I1784" i="16" s="1"/>
  <c r="J1776" i="16"/>
  <c r="I1776" i="16" s="1"/>
  <c r="J1768" i="16"/>
  <c r="I1768" i="16" s="1"/>
  <c r="J1760" i="16"/>
  <c r="I1760" i="16" s="1"/>
  <c r="J1752" i="16"/>
  <c r="I1752" i="16" s="1"/>
  <c r="J1744" i="16"/>
  <c r="I1744" i="16" s="1"/>
  <c r="J1736" i="16"/>
  <c r="I1736" i="16" s="1"/>
  <c r="J1728" i="16"/>
  <c r="I1728" i="16" s="1"/>
  <c r="J1720" i="16"/>
  <c r="I1720" i="16" s="1"/>
  <c r="J1712" i="16"/>
  <c r="I1712" i="16" s="1"/>
  <c r="J1704" i="16"/>
  <c r="I1704" i="16" s="1"/>
  <c r="J1696" i="16"/>
  <c r="I1696" i="16" s="1"/>
  <c r="J1688" i="16"/>
  <c r="I1688" i="16" s="1"/>
  <c r="J1680" i="16"/>
  <c r="I1680" i="16" s="1"/>
  <c r="J1672" i="16"/>
  <c r="I1672" i="16" s="1"/>
  <c r="J1664" i="16"/>
  <c r="I1664" i="16" s="1"/>
  <c r="J1656" i="16"/>
  <c r="I1656" i="16" s="1"/>
  <c r="J1648" i="16"/>
  <c r="I1648" i="16" s="1"/>
  <c r="J1640" i="16"/>
  <c r="I1640" i="16" s="1"/>
  <c r="J1632" i="16"/>
  <c r="J1624" i="16"/>
  <c r="I1624" i="16" s="1"/>
  <c r="J1616" i="16"/>
  <c r="I1616" i="16" s="1"/>
  <c r="J1608" i="16"/>
  <c r="I1608" i="16" s="1"/>
  <c r="J1600" i="16"/>
  <c r="I1600" i="16" s="1"/>
  <c r="J1592" i="16"/>
  <c r="I1592" i="16" s="1"/>
  <c r="J1584" i="16"/>
  <c r="I1584" i="16" s="1"/>
  <c r="J1576" i="16"/>
  <c r="J1568" i="16"/>
  <c r="I1568" i="16" s="1"/>
  <c r="J1560" i="16"/>
  <c r="I1560" i="16" s="1"/>
  <c r="J1552" i="16"/>
  <c r="I1552" i="16" s="1"/>
  <c r="J1544" i="16"/>
  <c r="I1544" i="16" s="1"/>
  <c r="J1536" i="16"/>
  <c r="I1536" i="16" s="1"/>
  <c r="J1528" i="16"/>
  <c r="I1528" i="16" s="1"/>
  <c r="J1520" i="16"/>
  <c r="I1520" i="16" s="1"/>
  <c r="J1512" i="16"/>
  <c r="I1512" i="16" s="1"/>
  <c r="J1504" i="16"/>
  <c r="I1504" i="16" s="1"/>
  <c r="J1496" i="16"/>
  <c r="I1496" i="16" s="1"/>
  <c r="J1488" i="16"/>
  <c r="I1488" i="16" s="1"/>
  <c r="J1480" i="16"/>
  <c r="I1480" i="16" s="1"/>
  <c r="J1472" i="16"/>
  <c r="I1472" i="16" s="1"/>
  <c r="J1464" i="16"/>
  <c r="I1464" i="16" s="1"/>
  <c r="J1456" i="16"/>
  <c r="I1456" i="16" s="1"/>
  <c r="J1448" i="16"/>
  <c r="I1448" i="16" s="1"/>
  <c r="J2042" i="16"/>
  <c r="I2042" i="16" s="1"/>
  <c r="J2034" i="16"/>
  <c r="I2034" i="16" s="1"/>
  <c r="J2026" i="16"/>
  <c r="I2026" i="16" s="1"/>
  <c r="J2018" i="16"/>
  <c r="I2018" i="16" s="1"/>
  <c r="J2010" i="16"/>
  <c r="I2010" i="16" s="1"/>
  <c r="J2002" i="16"/>
  <c r="I2002" i="16" s="1"/>
  <c r="J1994" i="16"/>
  <c r="I1994" i="16" s="1"/>
  <c r="J1986" i="16"/>
  <c r="I1986" i="16" s="1"/>
  <c r="J1978" i="16"/>
  <c r="I1978" i="16" s="1"/>
  <c r="J1970" i="16"/>
  <c r="I1970" i="16" s="1"/>
  <c r="J1962" i="16"/>
  <c r="I1962" i="16" s="1"/>
  <c r="J1954" i="16"/>
  <c r="I1954" i="16" s="1"/>
  <c r="J1946" i="16"/>
  <c r="I1946" i="16" s="1"/>
  <c r="J1938" i="16"/>
  <c r="I1938" i="16" s="1"/>
  <c r="J1930" i="16"/>
  <c r="I1930" i="16" s="1"/>
  <c r="J1922" i="16"/>
  <c r="I1922" i="16" s="1"/>
  <c r="J1914" i="16"/>
  <c r="I1914" i="16" s="1"/>
  <c r="J1906" i="16"/>
  <c r="I1906" i="16" s="1"/>
  <c r="J1898" i="16"/>
  <c r="I1898" i="16" s="1"/>
  <c r="J1890" i="16"/>
  <c r="I1890" i="16" s="1"/>
  <c r="J1882" i="16"/>
  <c r="I1882" i="16" s="1"/>
  <c r="J1874" i="16"/>
  <c r="I1874" i="16" s="1"/>
  <c r="J1866" i="16"/>
  <c r="I1866" i="16" s="1"/>
  <c r="J1858" i="16"/>
  <c r="I1858" i="16" s="1"/>
  <c r="J1850" i="16"/>
  <c r="I1850" i="16" s="1"/>
  <c r="J1842" i="16"/>
  <c r="I1842" i="16" s="1"/>
  <c r="J1834" i="16"/>
  <c r="I1834" i="16" s="1"/>
  <c r="J1826" i="16"/>
  <c r="I1826" i="16" s="1"/>
  <c r="J1818" i="16"/>
  <c r="I1818" i="16" s="1"/>
  <c r="J1810" i="16"/>
  <c r="I1810" i="16" s="1"/>
  <c r="J1802" i="16"/>
  <c r="I1802" i="16" s="1"/>
  <c r="J1794" i="16"/>
  <c r="I1794" i="16" s="1"/>
  <c r="J1786" i="16"/>
  <c r="J1778" i="16"/>
  <c r="I1778" i="16" s="1"/>
  <c r="J1770" i="16"/>
  <c r="I1770" i="16" s="1"/>
  <c r="J1762" i="16"/>
  <c r="I1762" i="16" s="1"/>
  <c r="J1754" i="16"/>
  <c r="I1754" i="16" s="1"/>
  <c r="J1746" i="16"/>
  <c r="I1746" i="16" s="1"/>
  <c r="J1738" i="16"/>
  <c r="I1738" i="16" s="1"/>
  <c r="J1730" i="16"/>
  <c r="I1730" i="16" s="1"/>
  <c r="J1722" i="16"/>
  <c r="I1722" i="16" s="1"/>
  <c r="J1714" i="16"/>
  <c r="I1714" i="16" s="1"/>
  <c r="J1706" i="16"/>
  <c r="I1706" i="16" s="1"/>
  <c r="J1698" i="16"/>
  <c r="I1698" i="16" s="1"/>
  <c r="J1690" i="16"/>
  <c r="I1690" i="16" s="1"/>
  <c r="J1682" i="16"/>
  <c r="I1682" i="16" s="1"/>
  <c r="J1674" i="16"/>
  <c r="I1674" i="16" s="1"/>
  <c r="J1666" i="16"/>
  <c r="I1666" i="16" s="1"/>
  <c r="J1658" i="16"/>
  <c r="I1658" i="16" s="1"/>
  <c r="J1650" i="16"/>
  <c r="I1650" i="16" s="1"/>
  <c r="J1642" i="16"/>
  <c r="I1642" i="16" s="1"/>
  <c r="J1634" i="16"/>
  <c r="I1634" i="16" s="1"/>
  <c r="J1626" i="16"/>
  <c r="I1626" i="16" s="1"/>
  <c r="J1618" i="16"/>
  <c r="I1618" i="16" s="1"/>
  <c r="J1610" i="16"/>
  <c r="I1610" i="16" s="1"/>
  <c r="J1602" i="16"/>
  <c r="I1602" i="16" s="1"/>
  <c r="J1594" i="16"/>
  <c r="I1594" i="16" s="1"/>
  <c r="J1586" i="16"/>
  <c r="I1586" i="16" s="1"/>
  <c r="J1578" i="16"/>
  <c r="I1578" i="16" s="1"/>
  <c r="J1570" i="16"/>
  <c r="I1570" i="16" s="1"/>
  <c r="J1562" i="16"/>
  <c r="I1562" i="16" s="1"/>
  <c r="J1554" i="16"/>
  <c r="I1554" i="16" s="1"/>
  <c r="J1546" i="16"/>
  <c r="I1546" i="16" s="1"/>
  <c r="J1538" i="16"/>
  <c r="I1538" i="16" s="1"/>
  <c r="J1530" i="16"/>
  <c r="I1530" i="16" s="1"/>
  <c r="J1522" i="16"/>
  <c r="I1522" i="16" s="1"/>
  <c r="J1514" i="16"/>
  <c r="I1514" i="16" s="1"/>
  <c r="J1506" i="16"/>
  <c r="I1506" i="16" s="1"/>
  <c r="J1498" i="16"/>
  <c r="J1490" i="16"/>
  <c r="I1490" i="16" s="1"/>
  <c r="J1482" i="16"/>
  <c r="I1482" i="16" s="1"/>
  <c r="J1474" i="16"/>
  <c r="I1474" i="16" s="1"/>
  <c r="J1466" i="16"/>
  <c r="I1466" i="16" s="1"/>
  <c r="J1458" i="16"/>
  <c r="I1458" i="16" s="1"/>
  <c r="J1450" i="16"/>
  <c r="I1450" i="16" s="1"/>
  <c r="J1442" i="16"/>
  <c r="I1442" i="16" s="1"/>
  <c r="J1434" i="16"/>
  <c r="I1434" i="16" s="1"/>
  <c r="J1426" i="16"/>
  <c r="I1426" i="16" s="1"/>
  <c r="J1418" i="16"/>
  <c r="I1418" i="16" s="1"/>
  <c r="J1410" i="16"/>
  <c r="I1410" i="16" s="1"/>
  <c r="J1402" i="16"/>
  <c r="I1402" i="16" s="1"/>
  <c r="J1394" i="16"/>
  <c r="I1394" i="16" s="1"/>
  <c r="J1386" i="16"/>
  <c r="I1386" i="16" s="1"/>
  <c r="J1378" i="16"/>
  <c r="I1378" i="16" s="1"/>
  <c r="J1370" i="16"/>
  <c r="I1370" i="16" s="1"/>
  <c r="J1362" i="16"/>
  <c r="I1362" i="16" s="1"/>
  <c r="J1440" i="16"/>
  <c r="I1440" i="16" s="1"/>
  <c r="J1432" i="16"/>
  <c r="I1432" i="16" s="1"/>
  <c r="J1424" i="16"/>
  <c r="I1424" i="16" s="1"/>
  <c r="J1416" i="16"/>
  <c r="I1416" i="16" s="1"/>
  <c r="J1408" i="16"/>
  <c r="I1408" i="16" s="1"/>
  <c r="J1400" i="16"/>
  <c r="I1400" i="16" s="1"/>
  <c r="J1392" i="16"/>
  <c r="I1392" i="16" s="1"/>
  <c r="J1384" i="16"/>
  <c r="I1384" i="16" s="1"/>
  <c r="J1376" i="16"/>
  <c r="I1376" i="16" s="1"/>
  <c r="J1368" i="16"/>
  <c r="I1368" i="16" s="1"/>
  <c r="J1360" i="16"/>
  <c r="I1360" i="16" s="1"/>
  <c r="J1352" i="16"/>
  <c r="I1352" i="16" s="1"/>
  <c r="J1344" i="16"/>
  <c r="I1344" i="16" s="1"/>
  <c r="J1336" i="16"/>
  <c r="I1336" i="16" s="1"/>
  <c r="J1328" i="16"/>
  <c r="I1328" i="16" s="1"/>
  <c r="J1320" i="16"/>
  <c r="I1320" i="16" s="1"/>
  <c r="J1312" i="16"/>
  <c r="I1312" i="16" s="1"/>
  <c r="J1304" i="16"/>
  <c r="I1304" i="16" s="1"/>
  <c r="J1296" i="16"/>
  <c r="I1296" i="16" s="1"/>
  <c r="J1288" i="16"/>
  <c r="I1288" i="16" s="1"/>
  <c r="J1280" i="16"/>
  <c r="I1280" i="16" s="1"/>
  <c r="J1272" i="16"/>
  <c r="M1272" i="10" s="1"/>
  <c r="K1272" i="10" s="1"/>
  <c r="J1264" i="16"/>
  <c r="I1264" i="16" s="1"/>
  <c r="J1256" i="16"/>
  <c r="I1256" i="16" s="1"/>
  <c r="J1248" i="16"/>
  <c r="I1248" i="16" s="1"/>
  <c r="J1240" i="16"/>
  <c r="I1240" i="16" s="1"/>
  <c r="J1232" i="16"/>
  <c r="I1232" i="16" s="1"/>
  <c r="J1224" i="16"/>
  <c r="I1224" i="16" s="1"/>
  <c r="J1216" i="16"/>
  <c r="I1216" i="16" s="1"/>
  <c r="J1208" i="16"/>
  <c r="J1200" i="16"/>
  <c r="M1200" i="10" s="1"/>
  <c r="K1200" i="10" s="1"/>
  <c r="J1192" i="16"/>
  <c r="I1192" i="16" s="1"/>
  <c r="J1184" i="16"/>
  <c r="M1184" i="10" s="1"/>
  <c r="J1176" i="16"/>
  <c r="M1176" i="10" s="1"/>
  <c r="K1176" i="10" s="1"/>
  <c r="J1168" i="16"/>
  <c r="I1168" i="16" s="1"/>
  <c r="J1160" i="16"/>
  <c r="I1160" i="16" s="1"/>
  <c r="J1152" i="16"/>
  <c r="I1152" i="16" s="1"/>
  <c r="J1144" i="16"/>
  <c r="I1144" i="16" s="1"/>
  <c r="J1136" i="16"/>
  <c r="I1136" i="16" s="1"/>
  <c r="J1128" i="16"/>
  <c r="I1128" i="16" s="1"/>
  <c r="J1120" i="16"/>
  <c r="I1120" i="16" s="1"/>
  <c r="J1112" i="16"/>
  <c r="I1112" i="16" s="1"/>
  <c r="J1104" i="16"/>
  <c r="I1104" i="16" s="1"/>
  <c r="J1096" i="16"/>
  <c r="I1096" i="16" s="1"/>
  <c r="J1088" i="16"/>
  <c r="I1088" i="16" s="1"/>
  <c r="J1080" i="16"/>
  <c r="I1080" i="16" s="1"/>
  <c r="J1072" i="16"/>
  <c r="I1072" i="16" s="1"/>
  <c r="J1064" i="16"/>
  <c r="I1064" i="16" s="1"/>
  <c r="J1056" i="16"/>
  <c r="I1056" i="16" s="1"/>
  <c r="J1048" i="16"/>
  <c r="J1040" i="16"/>
  <c r="I1040" i="16" s="1"/>
  <c r="J1032" i="16"/>
  <c r="I1032" i="16" s="1"/>
  <c r="J1024" i="16"/>
  <c r="I1024" i="16" s="1"/>
  <c r="J1016" i="16"/>
  <c r="J1008" i="16"/>
  <c r="I1008" i="16" s="1"/>
  <c r="J1000" i="16"/>
  <c r="I1000" i="16" s="1"/>
  <c r="J992" i="16"/>
  <c r="I992" i="16" s="1"/>
  <c r="J984" i="16"/>
  <c r="I984" i="16" s="1"/>
  <c r="J976" i="16"/>
  <c r="J968" i="16"/>
  <c r="I968" i="16" s="1"/>
  <c r="J960" i="16"/>
  <c r="I960" i="16" s="1"/>
  <c r="J952" i="16"/>
  <c r="J944" i="16"/>
  <c r="I944" i="16" s="1"/>
  <c r="J936" i="16"/>
  <c r="I936" i="16" s="1"/>
  <c r="J928" i="16"/>
  <c r="I928" i="16" s="1"/>
  <c r="J920" i="16"/>
  <c r="I920" i="16" s="1"/>
  <c r="J912" i="16"/>
  <c r="I912" i="16" s="1"/>
  <c r="J904" i="16"/>
  <c r="I904" i="16" s="1"/>
  <c r="J896" i="16"/>
  <c r="I896" i="16" s="1"/>
  <c r="J880" i="16"/>
  <c r="I880" i="16" s="1"/>
  <c r="S889" i="16" s="1"/>
  <c r="J889" i="16" s="1"/>
  <c r="I889" i="16" s="1"/>
  <c r="J506" i="16"/>
  <c r="J489" i="16"/>
  <c r="J485" i="16"/>
  <c r="I485" i="16" s="1"/>
  <c r="J598" i="16"/>
  <c r="J605" i="16"/>
  <c r="I605" i="16" s="1"/>
  <c r="J502" i="16"/>
  <c r="I502" i="16" s="1"/>
  <c r="J585" i="16"/>
  <c r="I585" i="16" s="1"/>
  <c r="J224" i="16"/>
  <c r="I224" i="16" s="1"/>
  <c r="J246" i="16"/>
  <c r="I246" i="16" s="1"/>
  <c r="J284" i="16"/>
  <c r="I284" i="16" s="1"/>
  <c r="J406" i="16"/>
  <c r="I406" i="16" s="1"/>
  <c r="J400" i="16"/>
  <c r="I400" i="16" s="1"/>
  <c r="J393" i="16"/>
  <c r="I393" i="16" s="1"/>
  <c r="J1354" i="16"/>
  <c r="I1354" i="16" s="1"/>
  <c r="J1346" i="16"/>
  <c r="I1346" i="16" s="1"/>
  <c r="J1338" i="16"/>
  <c r="I1338" i="16" s="1"/>
  <c r="J1330" i="16"/>
  <c r="I1330" i="16" s="1"/>
  <c r="J1322" i="16"/>
  <c r="I1322" i="16" s="1"/>
  <c r="J1314" i="16"/>
  <c r="I1314" i="16" s="1"/>
  <c r="J1306" i="16"/>
  <c r="I1306" i="16" s="1"/>
  <c r="J1298" i="16"/>
  <c r="I1298" i="16" s="1"/>
  <c r="J1290" i="16"/>
  <c r="I1290" i="16" s="1"/>
  <c r="J1282" i="16"/>
  <c r="I1282" i="16" s="1"/>
  <c r="J1274" i="16"/>
  <c r="I1274" i="16" s="1"/>
  <c r="J1266" i="16"/>
  <c r="I1266" i="16" s="1"/>
  <c r="J1258" i="16"/>
  <c r="I1258" i="16" s="1"/>
  <c r="J1250" i="16"/>
  <c r="I1250" i="16" s="1"/>
  <c r="J1242" i="16"/>
  <c r="I1242" i="16" s="1"/>
  <c r="J1234" i="16"/>
  <c r="I1234" i="16" s="1"/>
  <c r="J1226" i="16"/>
  <c r="I1226" i="16" s="1"/>
  <c r="J1218" i="16"/>
  <c r="I1218" i="16" s="1"/>
  <c r="J1210" i="16"/>
  <c r="I1210" i="16" s="1"/>
  <c r="J1202" i="16"/>
  <c r="I1202" i="16" s="1"/>
  <c r="J1194" i="16"/>
  <c r="I1194" i="16" s="1"/>
  <c r="J1186" i="16"/>
  <c r="I1186" i="16" s="1"/>
  <c r="J1178" i="16"/>
  <c r="M1178" i="10" s="1"/>
  <c r="K1178" i="10" s="1"/>
  <c r="J1170" i="16"/>
  <c r="I1170" i="16" s="1"/>
  <c r="J1162" i="16"/>
  <c r="I1162" i="16" s="1"/>
  <c r="J1154" i="16"/>
  <c r="I1154" i="16" s="1"/>
  <c r="J1146" i="16"/>
  <c r="I1146" i="16" s="1"/>
  <c r="J1138" i="16"/>
  <c r="I1138" i="16" s="1"/>
  <c r="J1130" i="16"/>
  <c r="I1130" i="16" s="1"/>
  <c r="J1122" i="16"/>
  <c r="I1122" i="16" s="1"/>
  <c r="J1114" i="16"/>
  <c r="I1114" i="16" s="1"/>
  <c r="J1106" i="16"/>
  <c r="I1106" i="16" s="1"/>
  <c r="J1098" i="16"/>
  <c r="I1098" i="16" s="1"/>
  <c r="J1090" i="16"/>
  <c r="I1090" i="16" s="1"/>
  <c r="J1082" i="16"/>
  <c r="I1082" i="16" s="1"/>
  <c r="J1074" i="16"/>
  <c r="I1074" i="16" s="1"/>
  <c r="J1066" i="16"/>
  <c r="I1066" i="16" s="1"/>
  <c r="J1058" i="16"/>
  <c r="I1058" i="16" s="1"/>
  <c r="J1050" i="16"/>
  <c r="I1050" i="16" s="1"/>
  <c r="J1042" i="16"/>
  <c r="I1042" i="16" s="1"/>
  <c r="J1034" i="16"/>
  <c r="I1034" i="16" s="1"/>
  <c r="J1026" i="16"/>
  <c r="I1026" i="16" s="1"/>
  <c r="J1018" i="16"/>
  <c r="I1018" i="16" s="1"/>
  <c r="J1010" i="16"/>
  <c r="J1002" i="16"/>
  <c r="I1002" i="16" s="1"/>
  <c r="J994" i="16"/>
  <c r="I994" i="16" s="1"/>
  <c r="J986" i="16"/>
  <c r="I986" i="16" s="1"/>
  <c r="J978" i="16"/>
  <c r="I978" i="16" s="1"/>
  <c r="J970" i="16"/>
  <c r="I970" i="16" s="1"/>
  <c r="J962" i="16"/>
  <c r="I962" i="16" s="1"/>
  <c r="J954" i="16"/>
  <c r="I954" i="16" s="1"/>
  <c r="J946" i="16"/>
  <c r="I946" i="16" s="1"/>
  <c r="J938" i="16"/>
  <c r="I938" i="16" s="1"/>
  <c r="J930" i="16"/>
  <c r="I930" i="16" s="1"/>
  <c r="J922" i="16"/>
  <c r="I922" i="16" s="1"/>
  <c r="J914" i="16"/>
  <c r="I914" i="16" s="1"/>
  <c r="J906" i="16"/>
  <c r="I906" i="16" s="1"/>
  <c r="J898" i="16"/>
  <c r="I898" i="16" s="1"/>
  <c r="J890" i="16"/>
  <c r="I890" i="16" s="1"/>
  <c r="J874" i="16"/>
  <c r="J527" i="16"/>
  <c r="I527" i="16" s="1"/>
  <c r="J482" i="16"/>
  <c r="I482" i="16" s="1"/>
  <c r="J583" i="16"/>
  <c r="I583" i="16" s="1"/>
  <c r="J625" i="16"/>
  <c r="I625" i="16" s="1"/>
  <c r="J557" i="16"/>
  <c r="I557" i="16" s="1"/>
  <c r="J764" i="16"/>
  <c r="I764" i="16" s="1"/>
  <c r="J414" i="16"/>
  <c r="I414" i="16" s="1"/>
  <c r="O422" i="16" s="1"/>
  <c r="J422" i="16" s="1"/>
  <c r="J206" i="16"/>
  <c r="I206" i="16" s="1"/>
  <c r="J262" i="16"/>
  <c r="I262" i="16" s="1"/>
  <c r="J279" i="16"/>
  <c r="I279" i="16" s="1"/>
  <c r="J826" i="16"/>
  <c r="I826" i="16" s="1"/>
  <c r="J535" i="16"/>
  <c r="I535" i="16" s="1"/>
  <c r="J580" i="16"/>
  <c r="I580" i="16" s="1"/>
  <c r="J733" i="16"/>
  <c r="I733" i="16" s="1"/>
  <c r="J872" i="16"/>
  <c r="I872" i="16" s="1"/>
  <c r="J365" i="16"/>
  <c r="I365" i="16" s="1"/>
  <c r="J477" i="16"/>
  <c r="I477" i="16" s="1"/>
  <c r="J474" i="16"/>
  <c r="J574" i="16"/>
  <c r="I574" i="16" s="1"/>
  <c r="J194" i="16"/>
  <c r="I194" i="16" s="1"/>
  <c r="J344" i="16"/>
  <c r="J685" i="16"/>
  <c r="I685" i="16" s="1"/>
  <c r="J493" i="16"/>
  <c r="I493" i="16" s="1"/>
  <c r="J509" i="16"/>
  <c r="I509" i="16" s="1"/>
  <c r="J601" i="16"/>
  <c r="I601" i="16" s="1"/>
  <c r="J128" i="16"/>
  <c r="I128" i="16" s="1"/>
  <c r="J497" i="16"/>
  <c r="I497" i="16" s="1"/>
  <c r="S690" i="16" s="1"/>
  <c r="J411" i="16"/>
  <c r="J392" i="16"/>
  <c r="J402" i="16"/>
  <c r="I402" i="16" s="1"/>
  <c r="J853" i="16"/>
  <c r="I853" i="16" s="1"/>
  <c r="J385" i="16"/>
  <c r="I385" i="16" s="1"/>
  <c r="J803" i="16"/>
  <c r="I803" i="16" s="1"/>
  <c r="J587" i="16"/>
  <c r="I587" i="16" s="1"/>
  <c r="J248" i="16"/>
  <c r="I248" i="16" s="1"/>
  <c r="J396" i="16"/>
  <c r="I396" i="16" s="1"/>
  <c r="J807" i="16"/>
  <c r="I807" i="16" s="1"/>
  <c r="J386" i="16"/>
  <c r="I386" i="16" s="1"/>
  <c r="J408" i="16"/>
  <c r="I408" i="16" s="1"/>
  <c r="O418" i="16" s="1"/>
  <c r="J418" i="16" s="1"/>
  <c r="J202" i="16"/>
  <c r="I202" i="16" s="1"/>
  <c r="J266" i="16"/>
  <c r="I266" i="16" s="1"/>
  <c r="J299" i="16"/>
  <c r="J362" i="16"/>
  <c r="I362" i="16" s="1"/>
  <c r="J476" i="16"/>
  <c r="J2221" i="16"/>
  <c r="I2221" i="16" s="1"/>
  <c r="J2213" i="16"/>
  <c r="I2213" i="16" s="1"/>
  <c r="J2205" i="16"/>
  <c r="I2205" i="16" s="1"/>
  <c r="J2197" i="16"/>
  <c r="I2197" i="16" s="1"/>
  <c r="J2189" i="16"/>
  <c r="I2189" i="16" s="1"/>
  <c r="J2181" i="16"/>
  <c r="I2181" i="16" s="1"/>
  <c r="J2173" i="16"/>
  <c r="I2173" i="16" s="1"/>
  <c r="J2165" i="16"/>
  <c r="I2165" i="16" s="1"/>
  <c r="J2157" i="16"/>
  <c r="I2157" i="16" s="1"/>
  <c r="J2149" i="16"/>
  <c r="I2149" i="16" s="1"/>
  <c r="J2141" i="16"/>
  <c r="I2141" i="16" s="1"/>
  <c r="J2133" i="16"/>
  <c r="I2133" i="16" s="1"/>
  <c r="J2125" i="16"/>
  <c r="I2125" i="16" s="1"/>
  <c r="J2117" i="16"/>
  <c r="I2117" i="16" s="1"/>
  <c r="J2109" i="16"/>
  <c r="I2109" i="16" s="1"/>
  <c r="J2101" i="16"/>
  <c r="I2101" i="16" s="1"/>
  <c r="J2093" i="16"/>
  <c r="I2093" i="16" s="1"/>
  <c r="J2085" i="16"/>
  <c r="I2085" i="16" s="1"/>
  <c r="J2077" i="16"/>
  <c r="I2077" i="16" s="1"/>
  <c r="J2069" i="16"/>
  <c r="I2069" i="16" s="1"/>
  <c r="J2061" i="16"/>
  <c r="I2061" i="16" s="1"/>
  <c r="J2053" i="16"/>
  <c r="I2053" i="16" s="1"/>
  <c r="J2045" i="16"/>
  <c r="I2045" i="16" s="1"/>
  <c r="J2037" i="16"/>
  <c r="I2037" i="16" s="1"/>
  <c r="J2029" i="16"/>
  <c r="I2029" i="16" s="1"/>
  <c r="J2021" i="16"/>
  <c r="I2021" i="16" s="1"/>
  <c r="J2013" i="16"/>
  <c r="I2013" i="16" s="1"/>
  <c r="J2005" i="16"/>
  <c r="I2005" i="16" s="1"/>
  <c r="J1997" i="16"/>
  <c r="I1997" i="16" s="1"/>
  <c r="J1989" i="16"/>
  <c r="I1989" i="16" s="1"/>
  <c r="J1981" i="16"/>
  <c r="I1981" i="16" s="1"/>
  <c r="J1973" i="16"/>
  <c r="I1973" i="16" s="1"/>
  <c r="J1965" i="16"/>
  <c r="I1965" i="16" s="1"/>
  <c r="J1957" i="16"/>
  <c r="I1957" i="16" s="1"/>
  <c r="J1949" i="16"/>
  <c r="I1949" i="16" s="1"/>
  <c r="J1941" i="16"/>
  <c r="I1941" i="16" s="1"/>
  <c r="J1933" i="16"/>
  <c r="I1933" i="16" s="1"/>
  <c r="J1925" i="16"/>
  <c r="I1925" i="16" s="1"/>
  <c r="J1917" i="16"/>
  <c r="I1917" i="16" s="1"/>
  <c r="J1909" i="16"/>
  <c r="I1909" i="16" s="1"/>
  <c r="J1893" i="16"/>
  <c r="I1893" i="16" s="1"/>
  <c r="J1885" i="16"/>
  <c r="I1885" i="16" s="1"/>
  <c r="J1877" i="16"/>
  <c r="I1877" i="16" s="1"/>
  <c r="J1869" i="16"/>
  <c r="I1869" i="16" s="1"/>
  <c r="J1861" i="16"/>
  <c r="I1861" i="16" s="1"/>
  <c r="J1853" i="16"/>
  <c r="I1853" i="16" s="1"/>
  <c r="J1845" i="16"/>
  <c r="I1845" i="16" s="1"/>
  <c r="J1837" i="16"/>
  <c r="I1837" i="16" s="1"/>
  <c r="J1829" i="16"/>
  <c r="I1829" i="16" s="1"/>
  <c r="J1821" i="16"/>
  <c r="I1821" i="16" s="1"/>
  <c r="J1813" i="16"/>
  <c r="I1813" i="16" s="1"/>
  <c r="J1805" i="16"/>
  <c r="M1805" i="10" s="1"/>
  <c r="J1797" i="16"/>
  <c r="I1797" i="16" s="1"/>
  <c r="J1789" i="16"/>
  <c r="J1781" i="16"/>
  <c r="I1781" i="16" s="1"/>
  <c r="J1773" i="16"/>
  <c r="I1773" i="16" s="1"/>
  <c r="J1765" i="16"/>
  <c r="I1765" i="16" s="1"/>
  <c r="J1757" i="16"/>
  <c r="I1757" i="16" s="1"/>
  <c r="J1749" i="16"/>
  <c r="I1749" i="16" s="1"/>
  <c r="J1741" i="16"/>
  <c r="I1741" i="16" s="1"/>
  <c r="J1733" i="16"/>
  <c r="I1733" i="16" s="1"/>
  <c r="J1725" i="16"/>
  <c r="I1725" i="16" s="1"/>
  <c r="J1717" i="16"/>
  <c r="I1717" i="16" s="1"/>
  <c r="J1709" i="16"/>
  <c r="I1709" i="16" s="1"/>
  <c r="J1701" i="16"/>
  <c r="I1701" i="16" s="1"/>
  <c r="J1693" i="16"/>
  <c r="I1693" i="16" s="1"/>
  <c r="J1685" i="16"/>
  <c r="I1685" i="16" s="1"/>
  <c r="J1677" i="16"/>
  <c r="I1677" i="16" s="1"/>
  <c r="J1669" i="16"/>
  <c r="I1669" i="16" s="1"/>
  <c r="J1661" i="16"/>
  <c r="I1661" i="16" s="1"/>
  <c r="J1653" i="16"/>
  <c r="I1653" i="16" s="1"/>
  <c r="J1645" i="16"/>
  <c r="I1645" i="16" s="1"/>
  <c r="J1637" i="16"/>
  <c r="I1637" i="16" s="1"/>
  <c r="J1629" i="16"/>
  <c r="I1629" i="16" s="1"/>
  <c r="J1621" i="16"/>
  <c r="I1621" i="16" s="1"/>
  <c r="J1613" i="16"/>
  <c r="J1605" i="16"/>
  <c r="I1605" i="16" s="1"/>
  <c r="J1597" i="16"/>
  <c r="J1589" i="16"/>
  <c r="M1589" i="10" s="1"/>
  <c r="K1589" i="10" s="1"/>
  <c r="J1581" i="16"/>
  <c r="I1581" i="16" s="1"/>
  <c r="J1573" i="16"/>
  <c r="I1573" i="16" s="1"/>
  <c r="J1565" i="16"/>
  <c r="I1565" i="16" s="1"/>
  <c r="J1557" i="16"/>
  <c r="I1557" i="16" s="1"/>
  <c r="J1549" i="16"/>
  <c r="J1541" i="16"/>
  <c r="I1541" i="16" s="1"/>
  <c r="J1533" i="16"/>
  <c r="J1525" i="16"/>
  <c r="I1525" i="16" s="1"/>
  <c r="J1517" i="16"/>
  <c r="I1517" i="16" s="1"/>
  <c r="J1509" i="16"/>
  <c r="I1509" i="16" s="1"/>
  <c r="J1501" i="16"/>
  <c r="I1501" i="16" s="1"/>
  <c r="J1493" i="16"/>
  <c r="I1493" i="16" s="1"/>
  <c r="J1485" i="16"/>
  <c r="I1485" i="16" s="1"/>
  <c r="J1477" i="16"/>
  <c r="I1477" i="16" s="1"/>
  <c r="J1469" i="16"/>
  <c r="I1469" i="16" s="1"/>
  <c r="J1461" i="16"/>
  <c r="I1461" i="16" s="1"/>
  <c r="J1453" i="16"/>
  <c r="I1453" i="16" s="1"/>
  <c r="J1445" i="16"/>
  <c r="I1445" i="16" s="1"/>
  <c r="J1437" i="16"/>
  <c r="M1437" i="10" s="1"/>
  <c r="J1429" i="16"/>
  <c r="I1429" i="16" s="1"/>
  <c r="J1421" i="16"/>
  <c r="I1421" i="16" s="1"/>
  <c r="J1413" i="16"/>
  <c r="I1413" i="16" s="1"/>
  <c r="J1405" i="16"/>
  <c r="I1405" i="16" s="1"/>
  <c r="J1397" i="16"/>
  <c r="I1397" i="16" s="1"/>
  <c r="J1389" i="16"/>
  <c r="I1389" i="16" s="1"/>
  <c r="J1381" i="16"/>
  <c r="I1381" i="16" s="1"/>
  <c r="J2225" i="16"/>
  <c r="I2225" i="16" s="1"/>
  <c r="J2217" i="16"/>
  <c r="I2217" i="16" s="1"/>
  <c r="J2209" i="16"/>
  <c r="I2209" i="16" s="1"/>
  <c r="J2201" i="16"/>
  <c r="I2201" i="16" s="1"/>
  <c r="J2193" i="16"/>
  <c r="I2193" i="16" s="1"/>
  <c r="J2185" i="16"/>
  <c r="I2185" i="16" s="1"/>
  <c r="J2177" i="16"/>
  <c r="I2177" i="16" s="1"/>
  <c r="J2169" i="16"/>
  <c r="I2169" i="16" s="1"/>
  <c r="J2161" i="16"/>
  <c r="I2161" i="16" s="1"/>
  <c r="J2153" i="16"/>
  <c r="I2153" i="16" s="1"/>
  <c r="J2145" i="16"/>
  <c r="I2145" i="16" s="1"/>
  <c r="J2137" i="16"/>
  <c r="I2137" i="16" s="1"/>
  <c r="J2129" i="16"/>
  <c r="I2129" i="16" s="1"/>
  <c r="J2121" i="16"/>
  <c r="I2121" i="16" s="1"/>
  <c r="J2113" i="16"/>
  <c r="I2113" i="16" s="1"/>
  <c r="J2105" i="16"/>
  <c r="I2105" i="16" s="1"/>
  <c r="J2097" i="16"/>
  <c r="I2097" i="16" s="1"/>
  <c r="J2089" i="16"/>
  <c r="I2089" i="16" s="1"/>
  <c r="J2081" i="16"/>
  <c r="I2081" i="16" s="1"/>
  <c r="J2073" i="16"/>
  <c r="I2073" i="16" s="1"/>
  <c r="J2065" i="16"/>
  <c r="I2065" i="16" s="1"/>
  <c r="J2057" i="16"/>
  <c r="I2057" i="16" s="1"/>
  <c r="J2049" i="16"/>
  <c r="I2049" i="16" s="1"/>
  <c r="J2041" i="16"/>
  <c r="I2041" i="16" s="1"/>
  <c r="J2033" i="16"/>
  <c r="I2033" i="16" s="1"/>
  <c r="J2025" i="16"/>
  <c r="I2025" i="16" s="1"/>
  <c r="J2017" i="16"/>
  <c r="I2017" i="16" s="1"/>
  <c r="J2009" i="16"/>
  <c r="I2009" i="16" s="1"/>
  <c r="J2001" i="16"/>
  <c r="I2001" i="16" s="1"/>
  <c r="J1993" i="16"/>
  <c r="I1993" i="16" s="1"/>
  <c r="J1985" i="16"/>
  <c r="I1985" i="16" s="1"/>
  <c r="J1977" i="16"/>
  <c r="I1977" i="16" s="1"/>
  <c r="J1969" i="16"/>
  <c r="I1969" i="16" s="1"/>
  <c r="J1961" i="16"/>
  <c r="I1961" i="16" s="1"/>
  <c r="J1953" i="16"/>
  <c r="I1953" i="16" s="1"/>
  <c r="J1945" i="16"/>
  <c r="I1945" i="16" s="1"/>
  <c r="J1937" i="16"/>
  <c r="I1937" i="16" s="1"/>
  <c r="J1929" i="16"/>
  <c r="I1929" i="16" s="1"/>
  <c r="J1921" i="16"/>
  <c r="I1921" i="16" s="1"/>
  <c r="J1913" i="16"/>
  <c r="I1913" i="16" s="1"/>
  <c r="J1905" i="16"/>
  <c r="I1905" i="16" s="1"/>
  <c r="J1897" i="16"/>
  <c r="I1897" i="16" s="1"/>
  <c r="J1889" i="16"/>
  <c r="I1889" i="16" s="1"/>
  <c r="J1881" i="16"/>
  <c r="I1881" i="16" s="1"/>
  <c r="J1873" i="16"/>
  <c r="I1873" i="16" s="1"/>
  <c r="J1865" i="16"/>
  <c r="I1865" i="16" s="1"/>
  <c r="J1857" i="16"/>
  <c r="I1857" i="16" s="1"/>
  <c r="J1849" i="16"/>
  <c r="I1849" i="16" s="1"/>
  <c r="J1841" i="16"/>
  <c r="I1841" i="16" s="1"/>
  <c r="J1833" i="16"/>
  <c r="I1833" i="16" s="1"/>
  <c r="J1825" i="16"/>
  <c r="I1825" i="16" s="1"/>
  <c r="J1817" i="16"/>
  <c r="J1809" i="16"/>
  <c r="I1809" i="16" s="1"/>
  <c r="J1801" i="16"/>
  <c r="I1801" i="16" s="1"/>
  <c r="J1793" i="16"/>
  <c r="I1793" i="16" s="1"/>
  <c r="J1785" i="16"/>
  <c r="I1785" i="16" s="1"/>
  <c r="J1777" i="16"/>
  <c r="I1777" i="16" s="1"/>
  <c r="J1769" i="16"/>
  <c r="I1769" i="16" s="1"/>
  <c r="J1761" i="16"/>
  <c r="I1761" i="16" s="1"/>
  <c r="J1753" i="16"/>
  <c r="I1753" i="16" s="1"/>
  <c r="J1745" i="16"/>
  <c r="I1745" i="16" s="1"/>
  <c r="J1737" i="16"/>
  <c r="I1737" i="16" s="1"/>
  <c r="J1729" i="16"/>
  <c r="I1729" i="16" s="1"/>
  <c r="J1721" i="16"/>
  <c r="I1721" i="16" s="1"/>
  <c r="J1713" i="16"/>
  <c r="I1713" i="16" s="1"/>
  <c r="J1705" i="16"/>
  <c r="I1705" i="16" s="1"/>
  <c r="J1697" i="16"/>
  <c r="I1697" i="16" s="1"/>
  <c r="J1689" i="16"/>
  <c r="I1689" i="16" s="1"/>
  <c r="J1681" i="16"/>
  <c r="J1673" i="16"/>
  <c r="I1673" i="16" s="1"/>
  <c r="J1665" i="16"/>
  <c r="I1665" i="16" s="1"/>
  <c r="J1657" i="16"/>
  <c r="I1657" i="16" s="1"/>
  <c r="J1649" i="16"/>
  <c r="I1649" i="16" s="1"/>
  <c r="J1641" i="16"/>
  <c r="I1641" i="16" s="1"/>
  <c r="J1633" i="16"/>
  <c r="I1633" i="16" s="1"/>
  <c r="J1625" i="16"/>
  <c r="J1617" i="16"/>
  <c r="J1609" i="16"/>
  <c r="I1609" i="16" s="1"/>
  <c r="J1601" i="16"/>
  <c r="I1601" i="16" s="1"/>
  <c r="J1593" i="16"/>
  <c r="I1593" i="16" s="1"/>
  <c r="J1585" i="16"/>
  <c r="I1585" i="16" s="1"/>
  <c r="J1577" i="16"/>
  <c r="I1577" i="16" s="1"/>
  <c r="J1569" i="16"/>
  <c r="I1569" i="16" s="1"/>
  <c r="J1561" i="16"/>
  <c r="I1561" i="16" s="1"/>
  <c r="J1553" i="16"/>
  <c r="I1553" i="16" s="1"/>
  <c r="J1545" i="16"/>
  <c r="I1545" i="16" s="1"/>
  <c r="J1537" i="16"/>
  <c r="I1537" i="16" s="1"/>
  <c r="J1529" i="16"/>
  <c r="I1529" i="16" s="1"/>
  <c r="J1521" i="16"/>
  <c r="J1513" i="16"/>
  <c r="I1513" i="16" s="1"/>
  <c r="J1505" i="16"/>
  <c r="I1505" i="16" s="1"/>
  <c r="J1497" i="16"/>
  <c r="I1497" i="16" s="1"/>
  <c r="J1489" i="16"/>
  <c r="I1489" i="16" s="1"/>
  <c r="J1481" i="16"/>
  <c r="I1481" i="16" s="1"/>
  <c r="J1473" i="16"/>
  <c r="I1473" i="16" s="1"/>
  <c r="J1465" i="16"/>
  <c r="I1465" i="16" s="1"/>
  <c r="J1457" i="16"/>
  <c r="I1457" i="16" s="1"/>
  <c r="J1449" i="16"/>
  <c r="I1449" i="16" s="1"/>
  <c r="J1441" i="16"/>
  <c r="I1441" i="16" s="1"/>
  <c r="J1433" i="16"/>
  <c r="I1433" i="16" s="1"/>
  <c r="J1425" i="16"/>
  <c r="J1417" i="16"/>
  <c r="I1417" i="16" s="1"/>
  <c r="J1409" i="16"/>
  <c r="I1409" i="16" s="1"/>
  <c r="J1401" i="16"/>
  <c r="I1401" i="16" s="1"/>
  <c r="J1393" i="16"/>
  <c r="I1393" i="16" s="1"/>
  <c r="J1385" i="16"/>
  <c r="I1385" i="16" s="1"/>
  <c r="J1377" i="16"/>
  <c r="I1377" i="16" s="1"/>
  <c r="J1369" i="16"/>
  <c r="I1369" i="16" s="1"/>
  <c r="J1361" i="16"/>
  <c r="J1353" i="16"/>
  <c r="I1353" i="16" s="1"/>
  <c r="J1345" i="16"/>
  <c r="I1345" i="16" s="1"/>
  <c r="J1337" i="16"/>
  <c r="I1337" i="16" s="1"/>
  <c r="J1329" i="16"/>
  <c r="I1329" i="16" s="1"/>
  <c r="J1321" i="16"/>
  <c r="I1321" i="16" s="1"/>
  <c r="J1313" i="16"/>
  <c r="I1313" i="16" s="1"/>
  <c r="J1305" i="16"/>
  <c r="I1305" i="16" s="1"/>
  <c r="J1297" i="16"/>
  <c r="I1297" i="16" s="1"/>
  <c r="J1289" i="16"/>
  <c r="I1289" i="16" s="1"/>
  <c r="J1281" i="16"/>
  <c r="I1281" i="16" s="1"/>
  <c r="J1373" i="16"/>
  <c r="I1373" i="16" s="1"/>
  <c r="J1365" i="16"/>
  <c r="I1365" i="16" s="1"/>
  <c r="J1357" i="16"/>
  <c r="M1357" i="10" s="1"/>
  <c r="K1357" i="10" s="1"/>
  <c r="J1349" i="16"/>
  <c r="I1349" i="16" s="1"/>
  <c r="J1341" i="16"/>
  <c r="I1341" i="16" s="1"/>
  <c r="J1333" i="16"/>
  <c r="J1325" i="16"/>
  <c r="I1325" i="16" s="1"/>
  <c r="J1317" i="16"/>
  <c r="I1317" i="16" s="1"/>
  <c r="J1309" i="16"/>
  <c r="I1309" i="16" s="1"/>
  <c r="J1301" i="16"/>
  <c r="I1301" i="16" s="1"/>
  <c r="J1293" i="16"/>
  <c r="I1293" i="16" s="1"/>
  <c r="J1285" i="16"/>
  <c r="I1285" i="16" s="1"/>
  <c r="J1277" i="16"/>
  <c r="I1277" i="16" s="1"/>
  <c r="J1269" i="16"/>
  <c r="I1269" i="16" s="1"/>
  <c r="J1261" i="16"/>
  <c r="I1261" i="16" s="1"/>
  <c r="J1253" i="16"/>
  <c r="I1253" i="16" s="1"/>
  <c r="J1245" i="16"/>
  <c r="I1245" i="16" s="1"/>
  <c r="J1237" i="16"/>
  <c r="I1237" i="16" s="1"/>
  <c r="J1229" i="16"/>
  <c r="I1229" i="16" s="1"/>
  <c r="J1221" i="16"/>
  <c r="I1221" i="16" s="1"/>
  <c r="J1213" i="16"/>
  <c r="I1213" i="16" s="1"/>
  <c r="J1205" i="16"/>
  <c r="I1205" i="16" s="1"/>
  <c r="J1197" i="16"/>
  <c r="I1197" i="16" s="1"/>
  <c r="J1189" i="16"/>
  <c r="I1189" i="16" s="1"/>
  <c r="J1181" i="16"/>
  <c r="I1181" i="16" s="1"/>
  <c r="J1173" i="16"/>
  <c r="I1173" i="16" s="1"/>
  <c r="J1165" i="16"/>
  <c r="M1165" i="10" s="1"/>
  <c r="J1165" i="10" s="1"/>
  <c r="J1157" i="16"/>
  <c r="J1149" i="16"/>
  <c r="I1149" i="16" s="1"/>
  <c r="J1141" i="16"/>
  <c r="I1141" i="16" s="1"/>
  <c r="J1133" i="16"/>
  <c r="I1133" i="16" s="1"/>
  <c r="J1125" i="16"/>
  <c r="I1125" i="16" s="1"/>
  <c r="J1117" i="16"/>
  <c r="I1117" i="16" s="1"/>
  <c r="J1109" i="16"/>
  <c r="I1109" i="16" s="1"/>
  <c r="J1101" i="16"/>
  <c r="I1101" i="16" s="1"/>
  <c r="J1093" i="16"/>
  <c r="J1085" i="16"/>
  <c r="I1085" i="16" s="1"/>
  <c r="J1077" i="16"/>
  <c r="J1069" i="16"/>
  <c r="I1069" i="16" s="1"/>
  <c r="J1061" i="16"/>
  <c r="M1061" i="10" s="1"/>
  <c r="K1061" i="10" s="1"/>
  <c r="J1053" i="16"/>
  <c r="I1053" i="16" s="1"/>
  <c r="J1045" i="16"/>
  <c r="I1045" i="16" s="1"/>
  <c r="J1029" i="16"/>
  <c r="I1029" i="16" s="1"/>
  <c r="J1021" i="16"/>
  <c r="I1021" i="16" s="1"/>
  <c r="J1013" i="16"/>
  <c r="I1013" i="16" s="1"/>
  <c r="J1005" i="16"/>
  <c r="I1005" i="16" s="1"/>
  <c r="J997" i="16"/>
  <c r="I997" i="16" s="1"/>
  <c r="J989" i="16"/>
  <c r="I989" i="16" s="1"/>
  <c r="J981" i="16"/>
  <c r="I981" i="16" s="1"/>
  <c r="J973" i="16"/>
  <c r="I973" i="16" s="1"/>
  <c r="J965" i="16"/>
  <c r="I965" i="16" s="1"/>
  <c r="J957" i="16"/>
  <c r="I957" i="16" s="1"/>
  <c r="J949" i="16"/>
  <c r="I949" i="16" s="1"/>
  <c r="J941" i="16"/>
  <c r="I941" i="16" s="1"/>
  <c r="J933" i="16"/>
  <c r="I933" i="16" s="1"/>
  <c r="J925" i="16"/>
  <c r="I925" i="16" s="1"/>
  <c r="J917" i="16"/>
  <c r="I917" i="16" s="1"/>
  <c r="J909" i="16"/>
  <c r="M909" i="10" s="1"/>
  <c r="K909" i="10" s="1"/>
  <c r="J901" i="16"/>
  <c r="I901" i="16" s="1"/>
  <c r="J893" i="16"/>
  <c r="I893" i="16" s="1"/>
  <c r="J885" i="16"/>
  <c r="I885" i="16" s="1"/>
  <c r="S887" i="16" s="1"/>
  <c r="J877" i="16"/>
  <c r="I877" i="16" s="1"/>
  <c r="J866" i="16"/>
  <c r="I866" i="16" s="1"/>
  <c r="J804" i="16"/>
  <c r="I804" i="16" s="1"/>
  <c r="J649" i="16"/>
  <c r="I649" i="16" s="1"/>
  <c r="J536" i="16"/>
  <c r="I536" i="16" s="1"/>
  <c r="J630" i="16"/>
  <c r="I630" i="16" s="1"/>
  <c r="J545" i="16"/>
  <c r="J1273" i="16"/>
  <c r="I1273" i="16" s="1"/>
  <c r="J1265" i="16"/>
  <c r="I1265" i="16" s="1"/>
  <c r="J1257" i="16"/>
  <c r="I1257" i="16" s="1"/>
  <c r="J1249" i="16"/>
  <c r="I1249" i="16" s="1"/>
  <c r="J1241" i="16"/>
  <c r="I1241" i="16" s="1"/>
  <c r="J1233" i="16"/>
  <c r="I1233" i="16" s="1"/>
  <c r="J1225" i="16"/>
  <c r="I1225" i="16" s="1"/>
  <c r="J1217" i="16"/>
  <c r="J1209" i="16"/>
  <c r="I1209" i="16" s="1"/>
  <c r="J1201" i="16"/>
  <c r="I1201" i="16" s="1"/>
  <c r="J1193" i="16"/>
  <c r="I1193" i="16" s="1"/>
  <c r="J1185" i="16"/>
  <c r="I1185" i="16" s="1"/>
  <c r="J1177" i="16"/>
  <c r="I1177" i="16" s="1"/>
  <c r="J1169" i="16"/>
  <c r="I1169" i="16" s="1"/>
  <c r="J1161" i="16"/>
  <c r="I1161" i="16" s="1"/>
  <c r="J1153" i="16"/>
  <c r="I1153" i="16" s="1"/>
  <c r="J1145" i="16"/>
  <c r="I1145" i="16" s="1"/>
  <c r="J1137" i="16"/>
  <c r="I1137" i="16" s="1"/>
  <c r="J1129" i="16"/>
  <c r="I1129" i="16" s="1"/>
  <c r="J1121" i="16"/>
  <c r="I1121" i="16" s="1"/>
  <c r="J1113" i="16"/>
  <c r="I1113" i="16" s="1"/>
  <c r="J1105" i="16"/>
  <c r="I1105" i="16" s="1"/>
  <c r="J1097" i="16"/>
  <c r="I1097" i="16" s="1"/>
  <c r="J1089" i="16"/>
  <c r="J1081" i="16"/>
  <c r="I1081" i="16" s="1"/>
  <c r="J1073" i="16"/>
  <c r="I1073" i="16" s="1"/>
  <c r="J1065" i="16"/>
  <c r="I1065" i="16" s="1"/>
  <c r="J1057" i="16"/>
  <c r="I1057" i="16" s="1"/>
  <c r="J1049" i="16"/>
  <c r="I1049" i="16" s="1"/>
  <c r="J1041" i="16"/>
  <c r="I1041" i="16" s="1"/>
  <c r="J1033" i="16"/>
  <c r="M1033" i="10" s="1"/>
  <c r="K1033" i="10" s="1"/>
  <c r="J1025" i="16"/>
  <c r="I1025" i="16" s="1"/>
  <c r="J1017" i="16"/>
  <c r="I1017" i="16" s="1"/>
  <c r="J1009" i="16"/>
  <c r="M1009" i="10" s="1"/>
  <c r="J1009" i="10" s="1"/>
  <c r="J1001" i="16"/>
  <c r="I1001" i="16" s="1"/>
  <c r="J993" i="16"/>
  <c r="J985" i="16"/>
  <c r="I985" i="16" s="1"/>
  <c r="J977" i="16"/>
  <c r="I977" i="16" s="1"/>
  <c r="J969" i="16"/>
  <c r="I969" i="16" s="1"/>
  <c r="J961" i="16"/>
  <c r="I961" i="16" s="1"/>
  <c r="J953" i="16"/>
  <c r="I953" i="16" s="1"/>
  <c r="J945" i="16"/>
  <c r="I945" i="16" s="1"/>
  <c r="J937" i="16"/>
  <c r="I937" i="16" s="1"/>
  <c r="J929" i="16"/>
  <c r="I929" i="16" s="1"/>
  <c r="J921" i="16"/>
  <c r="I921" i="16" s="1"/>
  <c r="J913" i="16"/>
  <c r="I913" i="16" s="1"/>
  <c r="J905" i="16"/>
  <c r="I905" i="16" s="1"/>
  <c r="J897" i="16"/>
  <c r="I897" i="16" s="1"/>
  <c r="J881" i="16"/>
  <c r="I881" i="16" s="1"/>
  <c r="J435" i="16"/>
  <c r="I435" i="16" s="1"/>
  <c r="J405" i="16"/>
  <c r="J823" i="16"/>
  <c r="I823" i="16" s="1"/>
  <c r="J541" i="16"/>
  <c r="I541" i="16" s="1"/>
  <c r="J556" i="16"/>
  <c r="I556" i="16" s="1"/>
  <c r="J763" i="16"/>
  <c r="I763" i="16" s="1"/>
  <c r="J453" i="16"/>
  <c r="I453" i="16" s="1"/>
  <c r="J430" i="16"/>
  <c r="I430" i="16" s="1"/>
  <c r="J494" i="16"/>
  <c r="J498" i="16"/>
  <c r="J507" i="16"/>
  <c r="I507" i="16" s="1"/>
  <c r="AA86" i="16" s="1"/>
  <c r="J600" i="16"/>
  <c r="I600" i="16" s="1"/>
  <c r="J492" i="16"/>
  <c r="J213" i="16"/>
  <c r="I213" i="16" s="1"/>
  <c r="J364" i="16"/>
  <c r="J122" i="16"/>
  <c r="I122" i="16" s="1"/>
  <c r="J100" i="16"/>
  <c r="I100" i="16" s="1"/>
  <c r="J855" i="16"/>
  <c r="I855" i="16" s="1"/>
  <c r="J389" i="16"/>
  <c r="J391" i="16"/>
  <c r="I391" i="16" s="1"/>
  <c r="J546" i="16"/>
  <c r="I546" i="16" s="1"/>
  <c r="J848" i="16"/>
  <c r="I848" i="16" s="1"/>
  <c r="J505" i="16"/>
  <c r="I505" i="16" s="1"/>
  <c r="J487" i="16"/>
  <c r="I487" i="16" s="1"/>
  <c r="AA634" i="16" s="1"/>
  <c r="J486" i="16"/>
  <c r="J608" i="16"/>
  <c r="I608" i="16" s="1"/>
  <c r="J607" i="16"/>
  <c r="I607" i="16" s="1"/>
  <c r="J495" i="16"/>
  <c r="J420" i="16"/>
  <c r="I420" i="16" s="1"/>
  <c r="O425" i="16" s="1"/>
  <c r="J322" i="16"/>
  <c r="I322" i="16" s="1"/>
  <c r="J259" i="16"/>
  <c r="I259" i="16" s="1"/>
  <c r="J288" i="16"/>
  <c r="I288" i="16" s="1"/>
  <c r="J327" i="16"/>
  <c r="I327" i="16" s="1"/>
  <c r="J415" i="16"/>
  <c r="I415" i="16" s="1"/>
  <c r="J426" i="16"/>
  <c r="I426" i="16" s="1"/>
  <c r="J204" i="16"/>
  <c r="I204" i="16" s="1"/>
  <c r="J301" i="16"/>
  <c r="I301" i="16" s="1"/>
  <c r="J265" i="16"/>
  <c r="I265" i="16" s="1"/>
  <c r="J247" i="16"/>
  <c r="I247" i="16" s="1"/>
  <c r="J196" i="16"/>
  <c r="I196" i="16" s="1"/>
  <c r="J267" i="16"/>
  <c r="I267" i="16" s="1"/>
  <c r="J869" i="16"/>
  <c r="I869" i="16" s="1"/>
  <c r="J722" i="16"/>
  <c r="I722" i="16" s="1"/>
  <c r="J821" i="16"/>
  <c r="I821" i="16" s="1"/>
  <c r="J431" i="16"/>
  <c r="I431" i="16" s="1"/>
  <c r="J602" i="16"/>
  <c r="I602" i="16" s="1"/>
  <c r="J1901" i="16"/>
  <c r="I1901" i="16" s="1"/>
  <c r="J1037" i="16"/>
  <c r="I1037" i="16" s="1"/>
  <c r="L392" i="16"/>
  <c r="K392" i="16" s="1"/>
  <c r="L685" i="16"/>
  <c r="K685" i="16" s="1"/>
  <c r="L855" i="16"/>
  <c r="K855" i="16" s="1"/>
  <c r="I1623" i="16"/>
  <c r="L420" i="16"/>
  <c r="K420" i="16" s="1"/>
  <c r="P425" i="16" s="1"/>
  <c r="L233" i="16"/>
  <c r="K233" i="16" s="1"/>
  <c r="L650" i="16"/>
  <c r="K650" i="16" s="1"/>
  <c r="L580" i="16"/>
  <c r="K580" i="16" s="1"/>
  <c r="L489" i="16"/>
  <c r="K489" i="16" s="1"/>
  <c r="L598" i="16"/>
  <c r="K598" i="16" s="1"/>
  <c r="L502" i="16"/>
  <c r="K502" i="16" s="1"/>
  <c r="L723" i="16"/>
  <c r="K723" i="16" s="1"/>
  <c r="L416" i="16"/>
  <c r="K416" i="16" s="1"/>
  <c r="L100" i="16"/>
  <c r="K100" i="16" s="1"/>
  <c r="L622" i="16"/>
  <c r="I186" i="16"/>
  <c r="L271" i="16"/>
  <c r="K271" i="16" s="1"/>
  <c r="L235" i="16"/>
  <c r="K235" i="16" s="1"/>
  <c r="L838" i="16"/>
  <c r="K838" i="16" s="1"/>
  <c r="P859" i="16" s="1"/>
  <c r="L709" i="16"/>
  <c r="K709" i="16" s="1"/>
  <c r="L821" i="16"/>
  <c r="K821" i="16" s="1"/>
  <c r="L388" i="16"/>
  <c r="K388" i="16" s="1"/>
  <c r="L583" i="16"/>
  <c r="K583" i="16" s="1"/>
  <c r="L363" i="16"/>
  <c r="K363" i="16" s="1"/>
  <c r="L202" i="16"/>
  <c r="K202" i="16" s="1"/>
  <c r="L590" i="16"/>
  <c r="L200" i="16"/>
  <c r="K200" i="16" s="1"/>
  <c r="L409" i="16"/>
  <c r="K409" i="16" s="1"/>
  <c r="L547" i="16"/>
  <c r="L398" i="16"/>
  <c r="K398" i="16" s="1"/>
  <c r="L185" i="16"/>
  <c r="K185" i="16" s="1"/>
  <c r="L453" i="16"/>
  <c r="K453" i="16" s="1"/>
  <c r="L187" i="16"/>
  <c r="K187" i="16" s="1"/>
  <c r="L267" i="16"/>
  <c r="K267" i="16" s="1"/>
  <c r="L843" i="16"/>
  <c r="K843" i="16" s="1"/>
  <c r="L206" i="16"/>
  <c r="K206" i="16" s="1"/>
  <c r="I419" i="16"/>
  <c r="L1447" i="16"/>
  <c r="K1447" i="16" s="1"/>
  <c r="L911" i="16"/>
  <c r="K911" i="16" s="1"/>
  <c r="L415" i="16"/>
  <c r="K415" i="16" s="1"/>
  <c r="L183" i="16"/>
  <c r="K183" i="16" s="1"/>
  <c r="L450" i="16"/>
  <c r="K450" i="16" s="1"/>
  <c r="L282" i="16"/>
  <c r="K282" i="16" s="1"/>
  <c r="L1272" i="16"/>
  <c r="K1272" i="16" s="1"/>
  <c r="L1256" i="16"/>
  <c r="K1256" i="16" s="1"/>
  <c r="L1240" i="16"/>
  <c r="K1240" i="16" s="1"/>
  <c r="L849" i="16"/>
  <c r="K849" i="16" s="1"/>
  <c r="L394" i="16"/>
  <c r="K394" i="16" s="1"/>
  <c r="L588" i="16"/>
  <c r="K588" i="16" s="1"/>
  <c r="L273" i="16"/>
  <c r="K273" i="16" s="1"/>
  <c r="L1439" i="16"/>
  <c r="K1439" i="16" s="1"/>
  <c r="L1103" i="16"/>
  <c r="K1103" i="16" s="1"/>
  <c r="L587" i="16"/>
  <c r="K587" i="16" s="1"/>
  <c r="L344" i="16"/>
  <c r="K344" i="16" s="1"/>
  <c r="L331" i="16"/>
  <c r="K331" i="16" s="1"/>
  <c r="L2120" i="16"/>
  <c r="K2120" i="16" s="1"/>
  <c r="L2056" i="16"/>
  <c r="K2056" i="16" s="1"/>
  <c r="L2008" i="16"/>
  <c r="K2008" i="16" s="1"/>
  <c r="L1944" i="16"/>
  <c r="K1944" i="16" s="1"/>
  <c r="L1864" i="16"/>
  <c r="K1864" i="16" s="1"/>
  <c r="L1800" i="16"/>
  <c r="K1800" i="16" s="1"/>
  <c r="L1736" i="16"/>
  <c r="K1736" i="16" s="1"/>
  <c r="L1672" i="16"/>
  <c r="K1672" i="16" s="1"/>
  <c r="L1608" i="16"/>
  <c r="K1608" i="16" s="1"/>
  <c r="L1496" i="16"/>
  <c r="K1496" i="16" s="1"/>
  <c r="L1416" i="16"/>
  <c r="K1416" i="16" s="1"/>
  <c r="L1400" i="16"/>
  <c r="K1400" i="16" s="1"/>
  <c r="L1384" i="16"/>
  <c r="K1384" i="16" s="1"/>
  <c r="L1368" i="16"/>
  <c r="K1368" i="16" s="1"/>
  <c r="L1352" i="16"/>
  <c r="K1352" i="16" s="1"/>
  <c r="L1336" i="16"/>
  <c r="K1336" i="16" s="1"/>
  <c r="L1320" i="16"/>
  <c r="K1320" i="16" s="1"/>
  <c r="L1304" i="16"/>
  <c r="K1304" i="16" s="1"/>
  <c r="L1288" i="16"/>
  <c r="K1288" i="16" s="1"/>
  <c r="L1224" i="16"/>
  <c r="K1224" i="16" s="1"/>
  <c r="L1208" i="16"/>
  <c r="K1208" i="16" s="1"/>
  <c r="L1192" i="16"/>
  <c r="K1192" i="16" s="1"/>
  <c r="L1176" i="16"/>
  <c r="K1176" i="16" s="1"/>
  <c r="L1160" i="16"/>
  <c r="K1160" i="16" s="1"/>
  <c r="L1144" i="16"/>
  <c r="L1128" i="16"/>
  <c r="K1128" i="16" s="1"/>
  <c r="L1112" i="16"/>
  <c r="K1112" i="16" s="1"/>
  <c r="L1096" i="16"/>
  <c r="K1096" i="16" s="1"/>
  <c r="L1080" i="16"/>
  <c r="K1080" i="16" s="1"/>
  <c r="L1064" i="16"/>
  <c r="K1064" i="16" s="1"/>
  <c r="L1048" i="16"/>
  <c r="K1048" i="16" s="1"/>
  <c r="L1032" i="16"/>
  <c r="K1032" i="16" s="1"/>
  <c r="L1016" i="16"/>
  <c r="K1016" i="16" s="1"/>
  <c r="L1000" i="16"/>
  <c r="K1000" i="16" s="1"/>
  <c r="L984" i="16"/>
  <c r="K984" i="16" s="1"/>
  <c r="L968" i="16"/>
  <c r="K968" i="16" s="1"/>
  <c r="L952" i="16"/>
  <c r="K952" i="16" s="1"/>
  <c r="L936" i="16"/>
  <c r="K936" i="16" s="1"/>
  <c r="L920" i="16"/>
  <c r="K920" i="16" s="1"/>
  <c r="L904" i="16"/>
  <c r="K904" i="16" s="1"/>
  <c r="L488" i="16"/>
  <c r="K488" i="16" s="1"/>
  <c r="L603" i="16"/>
  <c r="K603" i="16" s="1"/>
  <c r="L270" i="16"/>
  <c r="K270" i="16" s="1"/>
  <c r="L2200" i="16"/>
  <c r="K2200" i="16" s="1"/>
  <c r="L2136" i="16"/>
  <c r="K2136" i="16" s="1"/>
  <c r="L2072" i="16"/>
  <c r="K2072" i="16" s="1"/>
  <c r="L1992" i="16"/>
  <c r="K1992" i="16" s="1"/>
  <c r="L1928" i="16"/>
  <c r="K1928" i="16" s="1"/>
  <c r="L1880" i="16"/>
  <c r="K1880" i="16" s="1"/>
  <c r="L1784" i="16"/>
  <c r="K1784" i="16" s="1"/>
  <c r="L1720" i="16"/>
  <c r="K1720" i="16" s="1"/>
  <c r="L1656" i="16"/>
  <c r="K1656" i="16" s="1"/>
  <c r="L1560" i="16"/>
  <c r="K1560" i="16" s="1"/>
  <c r="L1512" i="16"/>
  <c r="K1512" i="16" s="1"/>
  <c r="L919" i="16"/>
  <c r="K919" i="16" s="1"/>
  <c r="L266" i="16"/>
  <c r="K266" i="16" s="1"/>
  <c r="L354" i="16"/>
  <c r="K354" i="16" s="1"/>
  <c r="L871" i="16"/>
  <c r="K871" i="16" s="1"/>
  <c r="L2216" i="16"/>
  <c r="K2216" i="16" s="1"/>
  <c r="L2168" i="16"/>
  <c r="K2168" i="16" s="1"/>
  <c r="L2104" i="16"/>
  <c r="K2104" i="16" s="1"/>
  <c r="L2040" i="16"/>
  <c r="K2040" i="16" s="1"/>
  <c r="L1976" i="16"/>
  <c r="K1976" i="16" s="1"/>
  <c r="L1912" i="16"/>
  <c r="K1912" i="16" s="1"/>
  <c r="L1848" i="16"/>
  <c r="K1848" i="16" s="1"/>
  <c r="L1816" i="16"/>
  <c r="K1816" i="16" s="1"/>
  <c r="L1752" i="16"/>
  <c r="K1752" i="16" s="1"/>
  <c r="L1688" i="16"/>
  <c r="K1688" i="16" s="1"/>
  <c r="L1624" i="16"/>
  <c r="K1624" i="16" s="1"/>
  <c r="L1576" i="16"/>
  <c r="K1576" i="16" s="1"/>
  <c r="L1528" i="16"/>
  <c r="K1528" i="16" s="1"/>
  <c r="L1464" i="16"/>
  <c r="K1464" i="16" s="1"/>
  <c r="L1448" i="16"/>
  <c r="K1448" i="16" s="1"/>
  <c r="L2184" i="16"/>
  <c r="K2184" i="16" s="1"/>
  <c r="L2152" i="16"/>
  <c r="K2152" i="16" s="1"/>
  <c r="L2088" i="16"/>
  <c r="K2088" i="16" s="1"/>
  <c r="L2024" i="16"/>
  <c r="K2024" i="16" s="1"/>
  <c r="L1960" i="16"/>
  <c r="K1960" i="16" s="1"/>
  <c r="L1896" i="16"/>
  <c r="K1896" i="16" s="1"/>
  <c r="L1832" i="16"/>
  <c r="K1832" i="16" s="1"/>
  <c r="L1768" i="16"/>
  <c r="K1768" i="16" s="1"/>
  <c r="L1704" i="16"/>
  <c r="K1704" i="16" s="1"/>
  <c r="L1640" i="16"/>
  <c r="K1640" i="16" s="1"/>
  <c r="L1592" i="16"/>
  <c r="K1592" i="16" s="1"/>
  <c r="L1544" i="16"/>
  <c r="K1544" i="16" s="1"/>
  <c r="L1480" i="16"/>
  <c r="K1480" i="16" s="1"/>
  <c r="L1432" i="16"/>
  <c r="K1432" i="16" s="1"/>
  <c r="L477" i="16"/>
  <c r="K477" i="16" s="1"/>
  <c r="L252" i="16"/>
  <c r="K252" i="16" s="1"/>
  <c r="L194" i="16"/>
  <c r="K194" i="16" s="1"/>
  <c r="L128" i="16"/>
  <c r="K128" i="16" s="1"/>
  <c r="L826" i="16"/>
  <c r="K826" i="16" s="1"/>
  <c r="L503" i="16"/>
  <c r="K503" i="16" s="1"/>
  <c r="L510" i="16"/>
  <c r="K510" i="16" s="1"/>
  <c r="T693" i="16" s="1"/>
  <c r="L606" i="16"/>
  <c r="K606" i="16" s="1"/>
  <c r="L419" i="16"/>
  <c r="K419" i="16" s="1"/>
  <c r="L288" i="16"/>
  <c r="K288" i="16" s="1"/>
  <c r="L204" i="16"/>
  <c r="K204" i="16" s="1"/>
  <c r="L197" i="16"/>
  <c r="K197" i="16" s="1"/>
  <c r="L48" i="16"/>
  <c r="K48" i="16" s="1"/>
  <c r="L824" i="16"/>
  <c r="K824" i="16" s="1"/>
  <c r="L1121" i="16"/>
  <c r="L1033" i="16"/>
  <c r="K1033" i="16" s="1"/>
  <c r="L248" i="16"/>
  <c r="K248" i="16" s="1"/>
  <c r="L299" i="16"/>
  <c r="K299" i="16" s="1"/>
  <c r="L2149" i="16"/>
  <c r="K2149" i="16" s="1"/>
  <c r="L2192" i="16"/>
  <c r="K2192" i="16" s="1"/>
  <c r="L2128" i="16"/>
  <c r="K2128" i="16" s="1"/>
  <c r="L2032" i="16"/>
  <c r="K2032" i="16" s="1"/>
  <c r="L1936" i="16"/>
  <c r="K1936" i="16" s="1"/>
  <c r="L1824" i="16"/>
  <c r="K1824" i="16" s="1"/>
  <c r="L1696" i="16"/>
  <c r="K1696" i="16" s="1"/>
  <c r="L1568" i="16"/>
  <c r="K1568" i="16" s="1"/>
  <c r="L1440" i="16"/>
  <c r="K1440" i="16" s="1"/>
  <c r="L1312" i="16"/>
  <c r="K1312" i="16" s="1"/>
  <c r="L1200" i="16"/>
  <c r="K1200" i="16" s="1"/>
  <c r="L1072" i="16"/>
  <c r="K1072" i="16" s="1"/>
  <c r="L960" i="16"/>
  <c r="K960" i="16" s="1"/>
  <c r="L2181" i="16"/>
  <c r="K2181" i="16" s="1"/>
  <c r="L2112" i="16"/>
  <c r="K2112" i="16" s="1"/>
  <c r="L1984" i="16"/>
  <c r="K1984" i="16" s="1"/>
  <c r="L1856" i="16"/>
  <c r="K1856" i="16" s="1"/>
  <c r="L1712" i="16"/>
  <c r="K1712" i="16" s="1"/>
  <c r="L1600" i="16"/>
  <c r="K1600" i="16" s="1"/>
  <c r="L1504" i="16"/>
  <c r="K1504" i="16" s="1"/>
  <c r="L1392" i="16"/>
  <c r="K1392" i="16" s="1"/>
  <c r="L1264" i="16"/>
  <c r="K1264" i="16" s="1"/>
  <c r="L1136" i="16"/>
  <c r="K1136" i="16" s="1"/>
  <c r="L1024" i="16"/>
  <c r="K1024" i="16" s="1"/>
  <c r="L912" i="16"/>
  <c r="K912" i="16" s="1"/>
  <c r="L495" i="16"/>
  <c r="K495" i="16" s="1"/>
  <c r="L2133" i="16"/>
  <c r="K2133" i="16" s="1"/>
  <c r="L2160" i="16"/>
  <c r="K2160" i="16" s="1"/>
  <c r="L2048" i="16"/>
  <c r="K2048" i="16" s="1"/>
  <c r="L1920" i="16"/>
  <c r="K1920" i="16" s="1"/>
  <c r="L1792" i="16"/>
  <c r="K1792" i="16" s="1"/>
  <c r="L1648" i="16"/>
  <c r="K1648" i="16" s="1"/>
  <c r="L1456" i="16"/>
  <c r="K1456" i="16" s="1"/>
  <c r="L1328" i="16"/>
  <c r="L1168" i="16"/>
  <c r="K1168" i="16" s="1"/>
  <c r="L1008" i="16"/>
  <c r="K1008" i="16" s="1"/>
  <c r="L896" i="16"/>
  <c r="K896" i="16" s="1"/>
  <c r="L535" i="16"/>
  <c r="K535" i="16" s="1"/>
  <c r="L402" i="16"/>
  <c r="K402" i="16" s="1"/>
  <c r="L1760" i="16"/>
  <c r="K1760" i="16" s="1"/>
  <c r="L1664" i="16"/>
  <c r="K1664" i="16" s="1"/>
  <c r="L1536" i="16"/>
  <c r="K1536" i="16" s="1"/>
  <c r="L1424" i="16"/>
  <c r="K1424" i="16" s="1"/>
  <c r="L1296" i="16"/>
  <c r="K1296" i="16" s="1"/>
  <c r="L1184" i="16"/>
  <c r="K1184" i="16" s="1"/>
  <c r="L1056" i="16"/>
  <c r="K1056" i="16" s="1"/>
  <c r="L944" i="16"/>
  <c r="K944" i="16" s="1"/>
  <c r="L733" i="16"/>
  <c r="K733" i="16" s="1"/>
  <c r="L2221" i="16"/>
  <c r="K2221" i="16" s="1"/>
  <c r="L2205" i="16"/>
  <c r="K2205" i="16" s="1"/>
  <c r="L2189" i="16"/>
  <c r="K2189" i="16" s="1"/>
  <c r="L2173" i="16"/>
  <c r="K2173" i="16" s="1"/>
  <c r="L2157" i="16"/>
  <c r="K2157" i="16" s="1"/>
  <c r="L2141" i="16"/>
  <c r="K2141" i="16" s="1"/>
  <c r="L2125" i="16"/>
  <c r="K2125" i="16" s="1"/>
  <c r="L2109" i="16"/>
  <c r="K2109" i="16" s="1"/>
  <c r="L2093" i="16"/>
  <c r="K2093" i="16" s="1"/>
  <c r="L2077" i="16"/>
  <c r="K2077" i="16" s="1"/>
  <c r="L2061" i="16"/>
  <c r="K2061" i="16" s="1"/>
  <c r="L2045" i="16"/>
  <c r="K2045" i="16" s="1"/>
  <c r="L2029" i="16"/>
  <c r="K2029" i="16" s="1"/>
  <c r="L2013" i="16"/>
  <c r="K2013" i="16" s="1"/>
  <c r="L1997" i="16"/>
  <c r="K1997" i="16" s="1"/>
  <c r="L1981" i="16"/>
  <c r="K1981" i="16" s="1"/>
  <c r="L1965" i="16"/>
  <c r="K1965" i="16" s="1"/>
  <c r="L1949" i="16"/>
  <c r="K1949" i="16" s="1"/>
  <c r="L1933" i="16"/>
  <c r="K1933" i="16" s="1"/>
  <c r="L1917" i="16"/>
  <c r="K1917" i="16" s="1"/>
  <c r="L1901" i="16"/>
  <c r="K1901" i="16" s="1"/>
  <c r="L1885" i="16"/>
  <c r="K1885" i="16" s="1"/>
  <c r="L1869" i="16"/>
  <c r="K1869" i="16" s="1"/>
  <c r="L1853" i="16"/>
  <c r="K1853" i="16" s="1"/>
  <c r="L1837" i="16"/>
  <c r="K1837" i="16" s="1"/>
  <c r="L1821" i="16"/>
  <c r="K1821" i="16" s="1"/>
  <c r="L487" i="16"/>
  <c r="K487" i="16" s="1"/>
  <c r="AB634" i="16" s="1"/>
  <c r="L2224" i="16"/>
  <c r="K2224" i="16" s="1"/>
  <c r="L2096" i="16"/>
  <c r="K2096" i="16" s="1"/>
  <c r="L2016" i="16"/>
  <c r="K2016" i="16" s="1"/>
  <c r="L1904" i="16"/>
  <c r="K1904" i="16" s="1"/>
  <c r="L1808" i="16"/>
  <c r="K1808" i="16" s="1"/>
  <c r="L1680" i="16"/>
  <c r="K1680" i="16" s="1"/>
  <c r="L1552" i="16"/>
  <c r="K1552" i="16" s="1"/>
  <c r="L1408" i="16"/>
  <c r="K1408" i="16" s="1"/>
  <c r="L1280" i="16"/>
  <c r="K1280" i="16" s="1"/>
  <c r="L1152" i="16"/>
  <c r="K1152" i="16" s="1"/>
  <c r="L1040" i="16"/>
  <c r="K1040" i="16" s="1"/>
  <c r="L928" i="16"/>
  <c r="K928" i="16" s="1"/>
  <c r="L647" i="16"/>
  <c r="L2197" i="16"/>
  <c r="K2197" i="16" s="1"/>
  <c r="L2208" i="16"/>
  <c r="K2208" i="16" s="1"/>
  <c r="L2080" i="16"/>
  <c r="K2080" i="16" s="1"/>
  <c r="L1952" i="16"/>
  <c r="K1952" i="16" s="1"/>
  <c r="L1840" i="16"/>
  <c r="K1840" i="16" s="1"/>
  <c r="L1728" i="16"/>
  <c r="K1728" i="16" s="1"/>
  <c r="L1584" i="16"/>
  <c r="K1584" i="16" s="1"/>
  <c r="L1472" i="16"/>
  <c r="K1472" i="16" s="1"/>
  <c r="L1344" i="16"/>
  <c r="K1344" i="16" s="1"/>
  <c r="L1216" i="16"/>
  <c r="K1216" i="16" s="1"/>
  <c r="L1088" i="16"/>
  <c r="K1088" i="16" s="1"/>
  <c r="L992" i="16"/>
  <c r="K992" i="16" s="1"/>
  <c r="L341" i="16"/>
  <c r="K341" i="16" s="1"/>
  <c r="L2053" i="16"/>
  <c r="K2053" i="16" s="1"/>
  <c r="L2176" i="16"/>
  <c r="K2176" i="16" s="1"/>
  <c r="L2064" i="16"/>
  <c r="K2064" i="16" s="1"/>
  <c r="L1968" i="16"/>
  <c r="K1968" i="16" s="1"/>
  <c r="L1888" i="16"/>
  <c r="K1888" i="16" s="1"/>
  <c r="L1776" i="16"/>
  <c r="K1776" i="16" s="1"/>
  <c r="L1632" i="16"/>
  <c r="K1632" i="16" s="1"/>
  <c r="L1488" i="16"/>
  <c r="K1488" i="16" s="1"/>
  <c r="L1360" i="16"/>
  <c r="K1360" i="16" s="1"/>
  <c r="L1232" i="16"/>
  <c r="L1104" i="16"/>
  <c r="K1104" i="16" s="1"/>
  <c r="L976" i="16"/>
  <c r="K976" i="16" s="1"/>
  <c r="L880" i="16"/>
  <c r="K880" i="16" s="1"/>
  <c r="T889" i="16" s="1"/>
  <c r="L889" i="16" s="1"/>
  <c r="K889" i="16" s="1"/>
  <c r="L608" i="16"/>
  <c r="K608" i="16" s="1"/>
  <c r="L1941" i="16"/>
  <c r="K1941" i="16" s="1"/>
  <c r="L2144" i="16"/>
  <c r="K2144" i="16" s="1"/>
  <c r="L2000" i="16"/>
  <c r="K2000" i="16" s="1"/>
  <c r="L1872" i="16"/>
  <c r="K1872" i="16" s="1"/>
  <c r="L1744" i="16"/>
  <c r="K1744" i="16" s="1"/>
  <c r="L1616" i="16"/>
  <c r="K1616" i="16" s="1"/>
  <c r="L1520" i="16"/>
  <c r="K1520" i="16" s="1"/>
  <c r="L1376" i="16"/>
  <c r="K1376" i="16" s="1"/>
  <c r="L1248" i="16"/>
  <c r="K1248" i="16" s="1"/>
  <c r="L1120" i="16"/>
  <c r="K1120" i="16" s="1"/>
  <c r="L328" i="16"/>
  <c r="K328" i="16" s="1"/>
  <c r="L2213" i="16"/>
  <c r="K2213" i="16" s="1"/>
  <c r="L2165" i="16"/>
  <c r="K2165" i="16" s="1"/>
  <c r="L2117" i="16"/>
  <c r="K2117" i="16" s="1"/>
  <c r="L2101" i="16"/>
  <c r="K2101" i="16" s="1"/>
  <c r="L2085" i="16"/>
  <c r="K2085" i="16" s="1"/>
  <c r="L2069" i="16"/>
  <c r="K2069" i="16" s="1"/>
  <c r="L2037" i="16"/>
  <c r="K2037" i="16" s="1"/>
  <c r="L2021" i="16"/>
  <c r="K2021" i="16" s="1"/>
  <c r="L2005" i="16"/>
  <c r="K2005" i="16" s="1"/>
  <c r="L1957" i="16"/>
  <c r="K1957" i="16" s="1"/>
  <c r="L1909" i="16"/>
  <c r="K1909" i="16" s="1"/>
  <c r="L1893" i="16"/>
  <c r="K1893" i="16" s="1"/>
  <c r="L1877" i="16"/>
  <c r="K1877" i="16" s="1"/>
  <c r="L1861" i="16"/>
  <c r="K1861" i="16" s="1"/>
  <c r="L1845" i="16"/>
  <c r="K1845" i="16" s="1"/>
  <c r="L1829" i="16"/>
  <c r="K1829" i="16" s="1"/>
  <c r="L1813" i="16"/>
  <c r="K1813" i="16" s="1"/>
  <c r="L1797" i="16"/>
  <c r="K1797" i="16" s="1"/>
  <c r="L1781" i="16"/>
  <c r="K1781" i="16" s="1"/>
  <c r="L1765" i="16"/>
  <c r="K1765" i="16" s="1"/>
  <c r="L1749" i="16"/>
  <c r="K1749" i="16" s="1"/>
  <c r="L1733" i="16"/>
  <c r="K1733" i="16" s="1"/>
  <c r="L1717" i="16"/>
  <c r="K1717" i="16" s="1"/>
  <c r="L1701" i="16"/>
  <c r="K1701" i="16" s="1"/>
  <c r="L1685" i="16"/>
  <c r="K1685" i="16" s="1"/>
  <c r="L1669" i="16"/>
  <c r="K1669" i="16" s="1"/>
  <c r="L1653" i="16"/>
  <c r="K1653" i="16" s="1"/>
  <c r="L1637" i="16"/>
  <c r="K1637" i="16" s="1"/>
  <c r="L1621" i="16"/>
  <c r="K1621" i="16" s="1"/>
  <c r="L1605" i="16"/>
  <c r="K1605" i="16" s="1"/>
  <c r="L1589" i="16"/>
  <c r="K1589" i="16" s="1"/>
  <c r="L1573" i="16"/>
  <c r="K1573" i="16" s="1"/>
  <c r="L1557" i="16"/>
  <c r="K1557" i="16" s="1"/>
  <c r="L1541" i="16"/>
  <c r="K1541" i="16" s="1"/>
  <c r="L1525" i="16"/>
  <c r="K1525" i="16" s="1"/>
  <c r="L1509" i="16"/>
  <c r="K1509" i="16" s="1"/>
  <c r="L1493" i="16"/>
  <c r="K1493" i="16" s="1"/>
  <c r="L1477" i="16"/>
  <c r="K1477" i="16" s="1"/>
  <c r="L1461" i="16"/>
  <c r="K1461" i="16" s="1"/>
  <c r="L1445" i="16"/>
  <c r="K1445" i="16" s="1"/>
  <c r="L1429" i="16"/>
  <c r="K1429" i="16" s="1"/>
  <c r="L1413" i="16"/>
  <c r="K1413" i="16" s="1"/>
  <c r="L1397" i="16"/>
  <c r="K1397" i="16" s="1"/>
  <c r="L1381" i="16"/>
  <c r="L1365" i="16"/>
  <c r="K1365" i="16" s="1"/>
  <c r="L1349" i="16"/>
  <c r="K1349" i="16" s="1"/>
  <c r="L1333" i="16"/>
  <c r="K1333" i="16" s="1"/>
  <c r="L1317" i="16"/>
  <c r="L1301" i="16"/>
  <c r="K1301" i="16" s="1"/>
  <c r="L1285" i="16"/>
  <c r="K1285" i="16" s="1"/>
  <c r="L1269" i="16"/>
  <c r="K1269" i="16" s="1"/>
  <c r="L1253" i="16"/>
  <c r="K1253" i="16" s="1"/>
  <c r="L1237" i="16"/>
  <c r="K1237" i="16" s="1"/>
  <c r="L1221" i="16"/>
  <c r="K1221" i="16" s="1"/>
  <c r="L1205" i="16"/>
  <c r="K1205" i="16" s="1"/>
  <c r="L1189" i="16"/>
  <c r="L1173" i="16"/>
  <c r="K1173" i="16" s="1"/>
  <c r="L1157" i="16"/>
  <c r="K1157" i="16" s="1"/>
  <c r="L1141" i="16"/>
  <c r="K1141" i="16" s="1"/>
  <c r="L1125" i="16"/>
  <c r="K1125" i="16" s="1"/>
  <c r="L1109" i="16"/>
  <c r="K1109" i="16" s="1"/>
  <c r="L1093" i="16"/>
  <c r="K1093" i="16" s="1"/>
  <c r="L1077" i="16"/>
  <c r="K1077" i="16" s="1"/>
  <c r="L1061" i="16"/>
  <c r="L1045" i="16"/>
  <c r="K1045" i="16" s="1"/>
  <c r="L1029" i="16"/>
  <c r="K1029" i="16" s="1"/>
  <c r="L1013" i="16"/>
  <c r="K1013" i="16" s="1"/>
  <c r="L997" i="16"/>
  <c r="K997" i="16" s="1"/>
  <c r="L981" i="16"/>
  <c r="K981" i="16" s="1"/>
  <c r="L965" i="16"/>
  <c r="K965" i="16" s="1"/>
  <c r="L949" i="16"/>
  <c r="K949" i="16" s="1"/>
  <c r="L933" i="16"/>
  <c r="L917" i="16"/>
  <c r="K917" i="16" s="1"/>
  <c r="L901" i="16"/>
  <c r="K901" i="16" s="1"/>
  <c r="L885" i="16"/>
  <c r="K885" i="16" s="1"/>
  <c r="T887" i="16" s="1"/>
  <c r="L630" i="16"/>
  <c r="K630" i="16" s="1"/>
  <c r="L1989" i="16"/>
  <c r="K1989" i="16" s="1"/>
  <c r="L1925" i="16"/>
  <c r="K1925" i="16" s="1"/>
  <c r="L1973" i="16"/>
  <c r="K1973" i="16" s="1"/>
  <c r="L301" i="16"/>
  <c r="K301" i="16" s="1"/>
  <c r="L296" i="16"/>
  <c r="K296" i="16" s="1"/>
  <c r="L584" i="16"/>
  <c r="L279" i="16"/>
  <c r="K279" i="16" s="1"/>
  <c r="L490" i="16"/>
  <c r="K490" i="16" s="1"/>
  <c r="L604" i="16"/>
  <c r="K604" i="16" s="1"/>
  <c r="L496" i="16"/>
  <c r="K496" i="16" s="1"/>
  <c r="T692" i="16" s="1"/>
  <c r="L504" i="16"/>
  <c r="K504" i="16" s="1"/>
  <c r="AB452" i="16" s="1"/>
  <c r="L508" i="16"/>
  <c r="L417" i="16"/>
  <c r="K417" i="16" s="1"/>
  <c r="L362" i="16"/>
  <c r="K362" i="16" s="1"/>
  <c r="L280" i="16"/>
  <c r="K280" i="16" s="1"/>
  <c r="L770" i="16"/>
  <c r="K770" i="16" s="1"/>
  <c r="L64" i="16"/>
  <c r="K64" i="16" s="1"/>
  <c r="L476" i="16"/>
  <c r="K476" i="16" s="1"/>
  <c r="L505" i="16"/>
  <c r="K505" i="16" s="1"/>
  <c r="L486" i="16"/>
  <c r="K486" i="16" s="1"/>
  <c r="L607" i="16"/>
  <c r="K607" i="16" s="1"/>
  <c r="L1805" i="16"/>
  <c r="K1805" i="16" s="1"/>
  <c r="L1789" i="16"/>
  <c r="K1789" i="16" s="1"/>
  <c r="L1773" i="16"/>
  <c r="K1773" i="16" s="1"/>
  <c r="L1757" i="16"/>
  <c r="K1757" i="16" s="1"/>
  <c r="L1741" i="16"/>
  <c r="K1741" i="16" s="1"/>
  <c r="L1725" i="16"/>
  <c r="K1725" i="16" s="1"/>
  <c r="L1709" i="16"/>
  <c r="K1709" i="16" s="1"/>
  <c r="L1693" i="16"/>
  <c r="K1693" i="16" s="1"/>
  <c r="L1677" i="16"/>
  <c r="K1677" i="16" s="1"/>
  <c r="L1661" i="16"/>
  <c r="K1661" i="16" s="1"/>
  <c r="L1645" i="16"/>
  <c r="K1645" i="16" s="1"/>
  <c r="L1629" i="16"/>
  <c r="K1629" i="16" s="1"/>
  <c r="L1613" i="16"/>
  <c r="K1613" i="16" s="1"/>
  <c r="L1597" i="16"/>
  <c r="K1597" i="16" s="1"/>
  <c r="L1581" i="16"/>
  <c r="K1581" i="16" s="1"/>
  <c r="L1565" i="16"/>
  <c r="K1565" i="16" s="1"/>
  <c r="L1549" i="16"/>
  <c r="K1549" i="16" s="1"/>
  <c r="L1533" i="16"/>
  <c r="K1533" i="16" s="1"/>
  <c r="L1517" i="16"/>
  <c r="K1517" i="16" s="1"/>
  <c r="L1501" i="16"/>
  <c r="K1501" i="16" s="1"/>
  <c r="L1485" i="16"/>
  <c r="K1485" i="16" s="1"/>
  <c r="L1469" i="16"/>
  <c r="K1469" i="16" s="1"/>
  <c r="L1453" i="16"/>
  <c r="K1453" i="16" s="1"/>
  <c r="L1437" i="16"/>
  <c r="K1437" i="16" s="1"/>
  <c r="L1421" i="16"/>
  <c r="K1421" i="16" s="1"/>
  <c r="L1405" i="16"/>
  <c r="K1405" i="16" s="1"/>
  <c r="L1389" i="16"/>
  <c r="K1389" i="16" s="1"/>
  <c r="L1373" i="16"/>
  <c r="K1373" i="16" s="1"/>
  <c r="L1357" i="16"/>
  <c r="K1357" i="16" s="1"/>
  <c r="L1341" i="16"/>
  <c r="K1341" i="16" s="1"/>
  <c r="L1325" i="16"/>
  <c r="K1325" i="16" s="1"/>
  <c r="L1309" i="16"/>
  <c r="K1309" i="16" s="1"/>
  <c r="L1293" i="16"/>
  <c r="K1293" i="16" s="1"/>
  <c r="L1277" i="16"/>
  <c r="K1277" i="16" s="1"/>
  <c r="L1261" i="16"/>
  <c r="K1261" i="16" s="1"/>
  <c r="L1245" i="16"/>
  <c r="K1245" i="16" s="1"/>
  <c r="L1229" i="16"/>
  <c r="K1229" i="16" s="1"/>
  <c r="L1213" i="16"/>
  <c r="K1213" i="16" s="1"/>
  <c r="L1197" i="16"/>
  <c r="K1197" i="16" s="1"/>
  <c r="L1181" i="16"/>
  <c r="K1181" i="16" s="1"/>
  <c r="L1165" i="16"/>
  <c r="K1165" i="16" s="1"/>
  <c r="L1149" i="16"/>
  <c r="K1149" i="16" s="1"/>
  <c r="L1133" i="16"/>
  <c r="K1133" i="16" s="1"/>
  <c r="L1117" i="16"/>
  <c r="K1117" i="16" s="1"/>
  <c r="L1101" i="16"/>
  <c r="K1101" i="16" s="1"/>
  <c r="L1085" i="16"/>
  <c r="K1085" i="16" s="1"/>
  <c r="L1069" i="16"/>
  <c r="K1069" i="16" s="1"/>
  <c r="L1053" i="16"/>
  <c r="K1053" i="16" s="1"/>
  <c r="L1037" i="16"/>
  <c r="K1037" i="16" s="1"/>
  <c r="L1021" i="16"/>
  <c r="K1021" i="16" s="1"/>
  <c r="L1005" i="16"/>
  <c r="K1005" i="16" s="1"/>
  <c r="L989" i="16"/>
  <c r="K989" i="16" s="1"/>
  <c r="L973" i="16"/>
  <c r="K973" i="16" s="1"/>
  <c r="L957" i="16"/>
  <c r="K957" i="16" s="1"/>
  <c r="L941" i="16"/>
  <c r="K941" i="16" s="1"/>
  <c r="L925" i="16"/>
  <c r="K925" i="16" s="1"/>
  <c r="L909" i="16"/>
  <c r="K909" i="16" s="1"/>
  <c r="L893" i="16"/>
  <c r="K893" i="16" s="1"/>
  <c r="L877" i="16"/>
  <c r="K877" i="16" s="1"/>
  <c r="L866" i="16"/>
  <c r="K866" i="16" s="1"/>
  <c r="L390" i="16"/>
  <c r="K390" i="16" s="1"/>
  <c r="L536" i="16"/>
  <c r="K536" i="16" s="1"/>
  <c r="L545" i="16"/>
  <c r="K545" i="16" s="1"/>
  <c r="T350" i="16" s="1"/>
  <c r="L506" i="16"/>
  <c r="L485" i="16"/>
  <c r="K485" i="16" s="1"/>
  <c r="L605" i="16"/>
  <c r="K605" i="16" s="1"/>
  <c r="L474" i="16"/>
  <c r="K474" i="16" s="1"/>
  <c r="I471" i="16"/>
  <c r="L210" i="16"/>
  <c r="K210" i="16" s="1"/>
  <c r="L401" i="16"/>
  <c r="K401" i="16" s="1"/>
  <c r="L482" i="16"/>
  <c r="K482" i="16" s="1"/>
  <c r="L493" i="16"/>
  <c r="K493" i="16" s="1"/>
  <c r="L509" i="16"/>
  <c r="K509" i="16" s="1"/>
  <c r="L601" i="16"/>
  <c r="K601" i="16" s="1"/>
  <c r="L262" i="16"/>
  <c r="K262" i="16" s="1"/>
  <c r="I844" i="16"/>
  <c r="L1145" i="16"/>
  <c r="L1097" i="16"/>
  <c r="K1097" i="16" s="1"/>
  <c r="L2186" i="16"/>
  <c r="K2186" i="16" s="1"/>
  <c r="L2122" i="16"/>
  <c r="K2122" i="16" s="1"/>
  <c r="L2058" i="16"/>
  <c r="K2058" i="16" s="1"/>
  <c r="L1994" i="16"/>
  <c r="K1994" i="16" s="1"/>
  <c r="L1930" i="16"/>
  <c r="K1930" i="16" s="1"/>
  <c r="L1882" i="16"/>
  <c r="K1882" i="16" s="1"/>
  <c r="L1818" i="16"/>
  <c r="K1818" i="16" s="1"/>
  <c r="L1754" i="16"/>
  <c r="K1754" i="16" s="1"/>
  <c r="L1690" i="16"/>
  <c r="K1690" i="16" s="1"/>
  <c r="L1658" i="16"/>
  <c r="K1658" i="16" s="1"/>
  <c r="L1610" i="16"/>
  <c r="K1610" i="16" s="1"/>
  <c r="L1546" i="16"/>
  <c r="K1546" i="16" s="1"/>
  <c r="L1482" i="16"/>
  <c r="K1482" i="16" s="1"/>
  <c r="L1434" i="16"/>
  <c r="K1434" i="16" s="1"/>
  <c r="L1370" i="16"/>
  <c r="K1370" i="16" s="1"/>
  <c r="L1322" i="16"/>
  <c r="K1322" i="16" s="1"/>
  <c r="L1290" i="16"/>
  <c r="K1290" i="16" s="1"/>
  <c r="L1226" i="16"/>
  <c r="K1226" i="16" s="1"/>
  <c r="L1178" i="16"/>
  <c r="K1178" i="16" s="1"/>
  <c r="L1146" i="16"/>
  <c r="K1146" i="16" s="1"/>
  <c r="L1082" i="16"/>
  <c r="K1082" i="16" s="1"/>
  <c r="L1050" i="16"/>
  <c r="L1002" i="16"/>
  <c r="K1002" i="16" s="1"/>
  <c r="L954" i="16"/>
  <c r="K954" i="16" s="1"/>
  <c r="L906" i="16"/>
  <c r="K906" i="16" s="1"/>
  <c r="L874" i="16"/>
  <c r="K874" i="16" s="1"/>
  <c r="L557" i="16"/>
  <c r="K557" i="16" s="1"/>
  <c r="L414" i="16"/>
  <c r="K414" i="16" s="1"/>
  <c r="P422" i="16" s="1"/>
  <c r="L422" i="16" s="1"/>
  <c r="I236" i="16"/>
  <c r="L2170" i="16"/>
  <c r="K2170" i="16" s="1"/>
  <c r="L2106" i="16"/>
  <c r="K2106" i="16" s="1"/>
  <c r="L2042" i="16"/>
  <c r="K2042" i="16" s="1"/>
  <c r="L1962" i="16"/>
  <c r="K1962" i="16" s="1"/>
  <c r="L1866" i="16"/>
  <c r="K1866" i="16" s="1"/>
  <c r="L1802" i="16"/>
  <c r="K1802" i="16" s="1"/>
  <c r="L1738" i="16"/>
  <c r="K1738" i="16" s="1"/>
  <c r="L1674" i="16"/>
  <c r="K1674" i="16" s="1"/>
  <c r="L1594" i="16"/>
  <c r="K1594" i="16" s="1"/>
  <c r="L1498" i="16"/>
  <c r="K1498" i="16" s="1"/>
  <c r="L1418" i="16"/>
  <c r="K1418" i="16" s="1"/>
  <c r="L1354" i="16"/>
  <c r="K1354" i="16" s="1"/>
  <c r="L1274" i="16"/>
  <c r="K1274" i="16" s="1"/>
  <c r="L1210" i="16"/>
  <c r="K1210" i="16" s="1"/>
  <c r="L1130" i="16"/>
  <c r="L1066" i="16"/>
  <c r="K1066" i="16" s="1"/>
  <c r="L986" i="16"/>
  <c r="K986" i="16" s="1"/>
  <c r="L922" i="16"/>
  <c r="L2202" i="16"/>
  <c r="K2202" i="16" s="1"/>
  <c r="L2138" i="16"/>
  <c r="K2138" i="16" s="1"/>
  <c r="L2090" i="16"/>
  <c r="K2090" i="16" s="1"/>
  <c r="L2026" i="16"/>
  <c r="K2026" i="16" s="1"/>
  <c r="L1978" i="16"/>
  <c r="K1978" i="16" s="1"/>
  <c r="L1914" i="16"/>
  <c r="K1914" i="16" s="1"/>
  <c r="L1850" i="16"/>
  <c r="K1850" i="16" s="1"/>
  <c r="L1786" i="16"/>
  <c r="K1786" i="16" s="1"/>
  <c r="L1706" i="16"/>
  <c r="K1706" i="16" s="1"/>
  <c r="L1642" i="16"/>
  <c r="K1642" i="16" s="1"/>
  <c r="L1562" i="16"/>
  <c r="K1562" i="16" s="1"/>
  <c r="L1514" i="16"/>
  <c r="K1514" i="16" s="1"/>
  <c r="L1450" i="16"/>
  <c r="K1450" i="16" s="1"/>
  <c r="L1386" i="16"/>
  <c r="K1386" i="16" s="1"/>
  <c r="L1306" i="16"/>
  <c r="L1242" i="16"/>
  <c r="K1242" i="16" s="1"/>
  <c r="L1162" i="16"/>
  <c r="K1162" i="16" s="1"/>
  <c r="L1098" i="16"/>
  <c r="K1098" i="16" s="1"/>
  <c r="L1018" i="16"/>
  <c r="K1018" i="16" s="1"/>
  <c r="L938" i="16"/>
  <c r="L527" i="16"/>
  <c r="K527" i="16" s="1"/>
  <c r="L2218" i="16"/>
  <c r="K2218" i="16" s="1"/>
  <c r="L2154" i="16"/>
  <c r="K2154" i="16" s="1"/>
  <c r="L2074" i="16"/>
  <c r="K2074" i="16" s="1"/>
  <c r="L2010" i="16"/>
  <c r="K2010" i="16" s="1"/>
  <c r="L1946" i="16"/>
  <c r="K1946" i="16" s="1"/>
  <c r="L1898" i="16"/>
  <c r="K1898" i="16" s="1"/>
  <c r="L1834" i="16"/>
  <c r="K1834" i="16" s="1"/>
  <c r="L1770" i="16"/>
  <c r="K1770" i="16" s="1"/>
  <c r="L1722" i="16"/>
  <c r="L1626" i="16"/>
  <c r="K1626" i="16" s="1"/>
  <c r="L1578" i="16"/>
  <c r="K1578" i="16" s="1"/>
  <c r="L1530" i="16"/>
  <c r="K1530" i="16" s="1"/>
  <c r="L1466" i="16"/>
  <c r="K1466" i="16" s="1"/>
  <c r="L1402" i="16"/>
  <c r="K1402" i="16" s="1"/>
  <c r="L1338" i="16"/>
  <c r="K1338" i="16" s="1"/>
  <c r="L1258" i="16"/>
  <c r="K1258" i="16" s="1"/>
  <c r="L1194" i="16"/>
  <c r="K1194" i="16" s="1"/>
  <c r="L1114" i="16"/>
  <c r="L1034" i="16"/>
  <c r="K1034" i="16" s="1"/>
  <c r="L970" i="16"/>
  <c r="K970" i="16" s="1"/>
  <c r="L890" i="16"/>
  <c r="K890" i="16" s="1"/>
  <c r="L873" i="16"/>
  <c r="K873" i="16" s="1"/>
  <c r="T339" i="16" s="1"/>
  <c r="L2214" i="16"/>
  <c r="K2214" i="16" s="1"/>
  <c r="L2198" i="16"/>
  <c r="K2198" i="16" s="1"/>
  <c r="L2182" i="16"/>
  <c r="K2182" i="16" s="1"/>
  <c r="L2166" i="16"/>
  <c r="K2166" i="16" s="1"/>
  <c r="L2150" i="16"/>
  <c r="K2150" i="16" s="1"/>
  <c r="L2134" i="16"/>
  <c r="K2134" i="16" s="1"/>
  <c r="L2118" i="16"/>
  <c r="K2118" i="16" s="1"/>
  <c r="L2102" i="16"/>
  <c r="K2102" i="16" s="1"/>
  <c r="L2086" i="16"/>
  <c r="K2086" i="16" s="1"/>
  <c r="L2070" i="16"/>
  <c r="K2070" i="16" s="1"/>
  <c r="L2054" i="16"/>
  <c r="K2054" i="16" s="1"/>
  <c r="L2038" i="16"/>
  <c r="K2038" i="16" s="1"/>
  <c r="L2022" i="16"/>
  <c r="K2022" i="16" s="1"/>
  <c r="L2006" i="16"/>
  <c r="K2006" i="16" s="1"/>
  <c r="L1990" i="16"/>
  <c r="K1990" i="16" s="1"/>
  <c r="L1974" i="16"/>
  <c r="K1974" i="16" s="1"/>
  <c r="L1958" i="16"/>
  <c r="K1958" i="16" s="1"/>
  <c r="L1942" i="16"/>
  <c r="K1942" i="16" s="1"/>
  <c r="L1926" i="16"/>
  <c r="K1926" i="16" s="1"/>
  <c r="L1910" i="16"/>
  <c r="K1910" i="16" s="1"/>
  <c r="L1894" i="16"/>
  <c r="K1894" i="16" s="1"/>
  <c r="L1878" i="16"/>
  <c r="K1878" i="16" s="1"/>
  <c r="L1862" i="16"/>
  <c r="K1862" i="16" s="1"/>
  <c r="L1846" i="16"/>
  <c r="K1846" i="16" s="1"/>
  <c r="L1830" i="16"/>
  <c r="K1830" i="16" s="1"/>
  <c r="L1814" i="16"/>
  <c r="K1814" i="16" s="1"/>
  <c r="L1798" i="16"/>
  <c r="K1798" i="16" s="1"/>
  <c r="L1782" i="16"/>
  <c r="K1782" i="16" s="1"/>
  <c r="L1766" i="16"/>
  <c r="K1766" i="16" s="1"/>
  <c r="L1750" i="16"/>
  <c r="K1750" i="16" s="1"/>
  <c r="L1734" i="16"/>
  <c r="K1734" i="16" s="1"/>
  <c r="L1718" i="16"/>
  <c r="K1718" i="16" s="1"/>
  <c r="L1702" i="16"/>
  <c r="K1702" i="16" s="1"/>
  <c r="L1686" i="16"/>
  <c r="L1670" i="16"/>
  <c r="K1670" i="16" s="1"/>
  <c r="L1654" i="16"/>
  <c r="K1654" i="16" s="1"/>
  <c r="L1638" i="16"/>
  <c r="K1638" i="16" s="1"/>
  <c r="L1622" i="16"/>
  <c r="K1622" i="16" s="1"/>
  <c r="L1606" i="16"/>
  <c r="K1606" i="16" s="1"/>
  <c r="L1590" i="16"/>
  <c r="K1590" i="16" s="1"/>
  <c r="L1574" i="16"/>
  <c r="K1574" i="16" s="1"/>
  <c r="L1558" i="16"/>
  <c r="K1558" i="16" s="1"/>
  <c r="L1542" i="16"/>
  <c r="L1526" i="16"/>
  <c r="K1526" i="16" s="1"/>
  <c r="L1510" i="16"/>
  <c r="K1510" i="16" s="1"/>
  <c r="L1494" i="16"/>
  <c r="K1494" i="16" s="1"/>
  <c r="L1478" i="16"/>
  <c r="K1478" i="16" s="1"/>
  <c r="L1462" i="16"/>
  <c r="K1462" i="16" s="1"/>
  <c r="L1446" i="16"/>
  <c r="K1446" i="16" s="1"/>
  <c r="L1430" i="16"/>
  <c r="K1430" i="16" s="1"/>
  <c r="L1414" i="16"/>
  <c r="K1414" i="16" s="1"/>
  <c r="L1398" i="16"/>
  <c r="K1398" i="16" s="1"/>
  <c r="L1382" i="16"/>
  <c r="K1382" i="16" s="1"/>
  <c r="L1366" i="16"/>
  <c r="K1366" i="16" s="1"/>
  <c r="L1350" i="16"/>
  <c r="K1350" i="16" s="1"/>
  <c r="L1334" i="16"/>
  <c r="K1334" i="16" s="1"/>
  <c r="L1318" i="16"/>
  <c r="K1318" i="16" s="1"/>
  <c r="L1302" i="16"/>
  <c r="K1302" i="16" s="1"/>
  <c r="L1286" i="16"/>
  <c r="L1270" i="16"/>
  <c r="K1270" i="16" s="1"/>
  <c r="L1254" i="16"/>
  <c r="K1254" i="16" s="1"/>
  <c r="L1238" i="16"/>
  <c r="K1238" i="16" s="1"/>
  <c r="L1222" i="16"/>
  <c r="L1206" i="16"/>
  <c r="K1206" i="16" s="1"/>
  <c r="L1190" i="16"/>
  <c r="K1190" i="16" s="1"/>
  <c r="L1174" i="16"/>
  <c r="L1158" i="16"/>
  <c r="K1158" i="16" s="1"/>
  <c r="L1142" i="16"/>
  <c r="K1142" i="16" s="1"/>
  <c r="L1126" i="16"/>
  <c r="K1126" i="16" s="1"/>
  <c r="L1110" i="16"/>
  <c r="K1110" i="16" s="1"/>
  <c r="L1094" i="16"/>
  <c r="K1094" i="16" s="1"/>
  <c r="L1078" i="16"/>
  <c r="K1078" i="16" s="1"/>
  <c r="L1062" i="16"/>
  <c r="K1062" i="16" s="1"/>
  <c r="L1046" i="16"/>
  <c r="L1030" i="16"/>
  <c r="L1014" i="16"/>
  <c r="K1014" i="16" s="1"/>
  <c r="L998" i="16"/>
  <c r="K998" i="16" s="1"/>
  <c r="L982" i="16"/>
  <c r="K982" i="16" s="1"/>
  <c r="L966" i="16"/>
  <c r="L950" i="16"/>
  <c r="K950" i="16" s="1"/>
  <c r="L934" i="16"/>
  <c r="K934" i="16" s="1"/>
  <c r="L918" i="16"/>
  <c r="L902" i="16"/>
  <c r="K902" i="16" s="1"/>
  <c r="L886" i="16"/>
  <c r="K886" i="16" s="1"/>
  <c r="L389" i="16"/>
  <c r="K389" i="16" s="1"/>
  <c r="L837" i="16"/>
  <c r="L426" i="16"/>
  <c r="K426" i="16" s="1"/>
  <c r="L265" i="16"/>
  <c r="K265" i="16" s="1"/>
  <c r="L196" i="16"/>
  <c r="K196" i="16" s="1"/>
  <c r="L395" i="16"/>
  <c r="K395" i="16" s="1"/>
  <c r="L585" i="16"/>
  <c r="K585" i="16" s="1"/>
  <c r="L224" i="16"/>
  <c r="K224" i="16" s="1"/>
  <c r="L281" i="16"/>
  <c r="K281" i="16" s="1"/>
  <c r="L114" i="16"/>
  <c r="K114" i="16" s="1"/>
  <c r="L2222" i="16"/>
  <c r="K2222" i="16" s="1"/>
  <c r="L2206" i="16"/>
  <c r="K2206" i="16" s="1"/>
  <c r="L2190" i="16"/>
  <c r="K2190" i="16" s="1"/>
  <c r="L2174" i="16"/>
  <c r="K2174" i="16" s="1"/>
  <c r="L2158" i="16"/>
  <c r="K2158" i="16" s="1"/>
  <c r="L2142" i="16"/>
  <c r="K2142" i="16" s="1"/>
  <c r="L2126" i="16"/>
  <c r="K2126" i="16" s="1"/>
  <c r="L2110" i="16"/>
  <c r="K2110" i="16" s="1"/>
  <c r="L2094" i="16"/>
  <c r="K2094" i="16" s="1"/>
  <c r="L2078" i="16"/>
  <c r="K2078" i="16" s="1"/>
  <c r="L2062" i="16"/>
  <c r="K2062" i="16" s="1"/>
  <c r="L854" i="16"/>
  <c r="K854" i="16" s="1"/>
  <c r="L247" i="16"/>
  <c r="K247" i="16" s="1"/>
  <c r="L2046" i="16"/>
  <c r="K2046" i="16" s="1"/>
  <c r="L2030" i="16"/>
  <c r="K2030" i="16" s="1"/>
  <c r="L2014" i="16"/>
  <c r="K2014" i="16" s="1"/>
  <c r="L1998" i="16"/>
  <c r="K1998" i="16" s="1"/>
  <c r="L1982" i="16"/>
  <c r="K1982" i="16" s="1"/>
  <c r="L1966" i="16"/>
  <c r="K1966" i="16" s="1"/>
  <c r="L1950" i="16"/>
  <c r="K1950" i="16" s="1"/>
  <c r="L1934" i="16"/>
  <c r="K1934" i="16" s="1"/>
  <c r="L1918" i="16"/>
  <c r="K1918" i="16" s="1"/>
  <c r="L1902" i="16"/>
  <c r="K1902" i="16" s="1"/>
  <c r="L1886" i="16"/>
  <c r="K1886" i="16" s="1"/>
  <c r="L1870" i="16"/>
  <c r="K1870" i="16" s="1"/>
  <c r="L1854" i="16"/>
  <c r="K1854" i="16" s="1"/>
  <c r="L1838" i="16"/>
  <c r="K1838" i="16" s="1"/>
  <c r="L1822" i="16"/>
  <c r="K1822" i="16" s="1"/>
  <c r="L1806" i="16"/>
  <c r="K1806" i="16" s="1"/>
  <c r="L1790" i="16"/>
  <c r="K1790" i="16" s="1"/>
  <c r="L1774" i="16"/>
  <c r="K1774" i="16" s="1"/>
  <c r="L1758" i="16"/>
  <c r="L1742" i="16"/>
  <c r="K1742" i="16" s="1"/>
  <c r="L1726" i="16"/>
  <c r="K1726" i="16" s="1"/>
  <c r="L1710" i="16"/>
  <c r="K1710" i="16" s="1"/>
  <c r="L1694" i="16"/>
  <c r="K1694" i="16" s="1"/>
  <c r="L1678" i="16"/>
  <c r="K1678" i="16" s="1"/>
  <c r="L1662" i="16"/>
  <c r="K1662" i="16" s="1"/>
  <c r="L1646" i="16"/>
  <c r="K1646" i="16" s="1"/>
  <c r="L1630" i="16"/>
  <c r="L1614" i="16"/>
  <c r="K1614" i="16" s="1"/>
  <c r="L1598" i="16"/>
  <c r="K1598" i="16" s="1"/>
  <c r="L1582" i="16"/>
  <c r="K1582" i="16" s="1"/>
  <c r="L1566" i="16"/>
  <c r="K1566" i="16" s="1"/>
  <c r="L1550" i="16"/>
  <c r="K1550" i="16" s="1"/>
  <c r="L1534" i="16"/>
  <c r="K1534" i="16" s="1"/>
  <c r="L1518" i="16"/>
  <c r="K1518" i="16" s="1"/>
  <c r="L1502" i="16"/>
  <c r="L1486" i="16"/>
  <c r="K1486" i="16" s="1"/>
  <c r="L1470" i="16"/>
  <c r="K1470" i="16" s="1"/>
  <c r="L1454" i="16"/>
  <c r="K1454" i="16" s="1"/>
  <c r="L1438" i="16"/>
  <c r="K1438" i="16" s="1"/>
  <c r="L1422" i="16"/>
  <c r="K1422" i="16" s="1"/>
  <c r="L1406" i="16"/>
  <c r="K1406" i="16" s="1"/>
  <c r="L1390" i="16"/>
  <c r="K1390" i="16" s="1"/>
  <c r="L1374" i="16"/>
  <c r="L1358" i="16"/>
  <c r="K1358" i="16" s="1"/>
  <c r="L1342" i="16"/>
  <c r="K1342" i="16" s="1"/>
  <c r="L1326" i="16"/>
  <c r="K1326" i="16" s="1"/>
  <c r="L1310" i="16"/>
  <c r="K1310" i="16" s="1"/>
  <c r="L1294" i="16"/>
  <c r="K1294" i="16" s="1"/>
  <c r="L1278" i="16"/>
  <c r="K1278" i="16" s="1"/>
  <c r="L1262" i="16"/>
  <c r="K1262" i="16" s="1"/>
  <c r="L1246" i="16"/>
  <c r="K1246" i="16" s="1"/>
  <c r="L1230" i="16"/>
  <c r="K1230" i="16" s="1"/>
  <c r="L1214" i="16"/>
  <c r="K1214" i="16" s="1"/>
  <c r="L1198" i="16"/>
  <c r="K1198" i="16" s="1"/>
  <c r="L1182" i="16"/>
  <c r="K1182" i="16" s="1"/>
  <c r="L1166" i="16"/>
  <c r="L1150" i="16"/>
  <c r="K1150" i="16" s="1"/>
  <c r="L1134" i="16"/>
  <c r="K1134" i="16" s="1"/>
  <c r="L1118" i="16"/>
  <c r="L1102" i="16"/>
  <c r="K1102" i="16" s="1"/>
  <c r="L1086" i="16"/>
  <c r="K1086" i="16" s="1"/>
  <c r="L1070" i="16"/>
  <c r="K1070" i="16" s="1"/>
  <c r="L1054" i="16"/>
  <c r="K1054" i="16" s="1"/>
  <c r="L1038" i="16"/>
  <c r="K1038" i="16" s="1"/>
  <c r="L1022" i="16"/>
  <c r="K1022" i="16" s="1"/>
  <c r="L1006" i="16"/>
  <c r="K1006" i="16" s="1"/>
  <c r="L990" i="16"/>
  <c r="L974" i="16"/>
  <c r="K974" i="16" s="1"/>
  <c r="L958" i="16"/>
  <c r="K958" i="16" s="1"/>
  <c r="L942" i="16"/>
  <c r="K942" i="16" s="1"/>
  <c r="L926" i="16"/>
  <c r="K926" i="16" s="1"/>
  <c r="L910" i="16"/>
  <c r="L894" i="16"/>
  <c r="K894" i="16" s="1"/>
  <c r="L878" i="16"/>
  <c r="K878" i="16" s="1"/>
  <c r="L391" i="16"/>
  <c r="K391" i="16" s="1"/>
  <c r="L365" i="16"/>
  <c r="L423" i="16"/>
  <c r="K423" i="16" s="1"/>
  <c r="T425" i="16" s="1"/>
  <c r="L246" i="16"/>
  <c r="K246" i="16" s="1"/>
  <c r="L284" i="16"/>
  <c r="K284" i="16" s="1"/>
  <c r="L180" i="16"/>
  <c r="L406" i="16"/>
  <c r="K406" i="16" s="1"/>
  <c r="L514" i="16"/>
  <c r="K514" i="16" s="1"/>
  <c r="AB97" i="16" s="1"/>
  <c r="L511" i="16"/>
  <c r="K511" i="16" s="1"/>
  <c r="L599" i="16"/>
  <c r="K599" i="16" s="1"/>
  <c r="L283" i="16"/>
  <c r="K283" i="16" s="1"/>
  <c r="L807" i="16"/>
  <c r="K807" i="16" s="1"/>
  <c r="L850" i="16"/>
  <c r="K850" i="16" s="1"/>
  <c r="L869" i="16"/>
  <c r="K869" i="16" s="1"/>
  <c r="I2166" i="16"/>
  <c r="L492" i="16"/>
  <c r="K492" i="16" s="1"/>
  <c r="L440" i="16"/>
  <c r="K440" i="16" s="1"/>
  <c r="L501" i="16"/>
  <c r="K501" i="16" s="1"/>
  <c r="L594" i="16"/>
  <c r="K594" i="16" s="1"/>
  <c r="I1263" i="16"/>
  <c r="I1055" i="16"/>
  <c r="I1438" i="16"/>
  <c r="L853" i="16"/>
  <c r="K853" i="16" s="1"/>
  <c r="L386" i="16"/>
  <c r="K386" i="16" s="1"/>
  <c r="L408" i="16"/>
  <c r="K408" i="16" s="1"/>
  <c r="P418" i="16" s="1"/>
  <c r="L2055" i="16"/>
  <c r="K2055" i="16" s="1"/>
  <c r="L1991" i="16"/>
  <c r="K1991" i="16" s="1"/>
  <c r="L1895" i="16"/>
  <c r="K1895" i="16" s="1"/>
  <c r="L1879" i="16"/>
  <c r="K1879" i="16" s="1"/>
  <c r="L1831" i="16"/>
  <c r="K1831" i="16" s="1"/>
  <c r="L1799" i="16"/>
  <c r="K1799" i="16" s="1"/>
  <c r="L1703" i="16"/>
  <c r="K1703" i="16" s="1"/>
  <c r="L1607" i="16"/>
  <c r="K1607" i="16" s="1"/>
  <c r="L1583" i="16"/>
  <c r="K1583" i="16" s="1"/>
  <c r="L1495" i="16"/>
  <c r="K1495" i="16" s="1"/>
  <c r="L1471" i="16"/>
  <c r="K1471" i="16" s="1"/>
  <c r="L1423" i="16"/>
  <c r="K1423" i="16" s="1"/>
  <c r="L1407" i="16"/>
  <c r="K1407" i="16" s="1"/>
  <c r="L1399" i="16"/>
  <c r="K1399" i="16" s="1"/>
  <c r="L1375" i="16"/>
  <c r="K1375" i="16" s="1"/>
  <c r="L1359" i="16"/>
  <c r="K1359" i="16" s="1"/>
  <c r="L1343" i="16"/>
  <c r="K1343" i="16" s="1"/>
  <c r="L1327" i="16"/>
  <c r="K1327" i="16" s="1"/>
  <c r="L1311" i="16"/>
  <c r="K1311" i="16" s="1"/>
  <c r="L1303" i="16"/>
  <c r="K1303" i="16" s="1"/>
  <c r="L1295" i="16"/>
  <c r="K1295" i="16" s="1"/>
  <c r="L1287" i="16"/>
  <c r="K1287" i="16" s="1"/>
  <c r="L1279" i="16"/>
  <c r="K1279" i="16" s="1"/>
  <c r="L1263" i="16"/>
  <c r="K1263" i="16" s="1"/>
  <c r="L1231" i="16"/>
  <c r="K1231" i="16" s="1"/>
  <c r="L1215" i="16"/>
  <c r="K1215" i="16" s="1"/>
  <c r="L1199" i="16"/>
  <c r="K1199" i="16" s="1"/>
  <c r="L1183" i="16"/>
  <c r="K1183" i="16" s="1"/>
  <c r="L1151" i="16"/>
  <c r="L1143" i="16"/>
  <c r="K1143" i="16" s="1"/>
  <c r="L1127" i="16"/>
  <c r="K1127" i="16" s="1"/>
  <c r="L1119" i="16"/>
  <c r="K1119" i="16" s="1"/>
  <c r="L1087" i="16"/>
  <c r="K1087" i="16" s="1"/>
  <c r="L1071" i="16"/>
  <c r="K1071" i="16" s="1"/>
  <c r="L1063" i="16"/>
  <c r="K1063" i="16" s="1"/>
  <c r="L1039" i="16"/>
  <c r="K1039" i="16" s="1"/>
  <c r="L1023" i="16"/>
  <c r="K1023" i="16" s="1"/>
  <c r="L1015" i="16"/>
  <c r="K1015" i="16" s="1"/>
  <c r="L1007" i="16"/>
  <c r="K1007" i="16" s="1"/>
  <c r="L991" i="16"/>
  <c r="K991" i="16" s="1"/>
  <c r="L983" i="16"/>
  <c r="K983" i="16" s="1"/>
  <c r="L975" i="16"/>
  <c r="K975" i="16" s="1"/>
  <c r="L967" i="16"/>
  <c r="K967" i="16" s="1"/>
  <c r="L959" i="16"/>
  <c r="K959" i="16" s="1"/>
  <c r="L951" i="16"/>
  <c r="K951" i="16" s="1"/>
  <c r="L943" i="16"/>
  <c r="K943" i="16" s="1"/>
  <c r="L927" i="16"/>
  <c r="K927" i="16" s="1"/>
  <c r="L895" i="16"/>
  <c r="K895" i="16" s="1"/>
  <c r="L879" i="16"/>
  <c r="K879" i="16" s="1"/>
  <c r="L393" i="16"/>
  <c r="K393" i="16" s="1"/>
  <c r="L623" i="16"/>
  <c r="K623" i="16" s="1"/>
  <c r="L592" i="16"/>
  <c r="K592" i="16" s="1"/>
  <c r="L335" i="16"/>
  <c r="K335" i="16" s="1"/>
  <c r="L2212" i="16"/>
  <c r="K2212" i="16" s="1"/>
  <c r="L2132" i="16"/>
  <c r="K2132" i="16" s="1"/>
  <c r="L2084" i="16"/>
  <c r="K2084" i="16" s="1"/>
  <c r="L2020" i="16"/>
  <c r="K2020" i="16" s="1"/>
  <c r="L1956" i="16"/>
  <c r="K1956" i="16" s="1"/>
  <c r="L1892" i="16"/>
  <c r="K1892" i="16" s="1"/>
  <c r="L1828" i="16"/>
  <c r="K1828" i="16" s="1"/>
  <c r="L1764" i="16"/>
  <c r="K1764" i="16" s="1"/>
  <c r="L1700" i="16"/>
  <c r="K1700" i="16" s="1"/>
  <c r="L1652" i="16"/>
  <c r="K1652" i="16" s="1"/>
  <c r="L1588" i="16"/>
  <c r="K1588" i="16" s="1"/>
  <c r="L1524" i="16"/>
  <c r="K1524" i="16" s="1"/>
  <c r="L1476" i="16"/>
  <c r="K1476" i="16" s="1"/>
  <c r="L1412" i="16"/>
  <c r="K1412" i="16" s="1"/>
  <c r="L1348" i="16"/>
  <c r="K1348" i="16" s="1"/>
  <c r="L1284" i="16"/>
  <c r="K1284" i="16" s="1"/>
  <c r="L1236" i="16"/>
  <c r="K1236" i="16" s="1"/>
  <c r="L1172" i="16"/>
  <c r="K1172" i="16" s="1"/>
  <c r="L1108" i="16"/>
  <c r="K1108" i="16" s="1"/>
  <c r="L1044" i="16"/>
  <c r="K1044" i="16" s="1"/>
  <c r="L996" i="16"/>
  <c r="K996" i="16" s="1"/>
  <c r="L932" i="16"/>
  <c r="L629" i="16"/>
  <c r="K629" i="16" s="1"/>
  <c r="L466" i="16"/>
  <c r="K466" i="16" s="1"/>
  <c r="L2164" i="16"/>
  <c r="K2164" i="16" s="1"/>
  <c r="L2068" i="16"/>
  <c r="K2068" i="16" s="1"/>
  <c r="L2004" i="16"/>
  <c r="K2004" i="16" s="1"/>
  <c r="L1924" i="16"/>
  <c r="K1924" i="16" s="1"/>
  <c r="L1860" i="16"/>
  <c r="K1860" i="16" s="1"/>
  <c r="L1780" i="16"/>
  <c r="K1780" i="16" s="1"/>
  <c r="L1716" i="16"/>
  <c r="K1716" i="16" s="1"/>
  <c r="L1636" i="16"/>
  <c r="K1636" i="16" s="1"/>
  <c r="L1540" i="16"/>
  <c r="K1540" i="16" s="1"/>
  <c r="L1460" i="16"/>
  <c r="K1460" i="16" s="1"/>
  <c r="L1396" i="16"/>
  <c r="K1396" i="16" s="1"/>
  <c r="L1316" i="16"/>
  <c r="L1220" i="16"/>
  <c r="K1220" i="16" s="1"/>
  <c r="L1156" i="16"/>
  <c r="K1156" i="16" s="1"/>
  <c r="L1060" i="16"/>
  <c r="K1060" i="16" s="1"/>
  <c r="L980" i="16"/>
  <c r="K980" i="16" s="1"/>
  <c r="L900" i="16"/>
  <c r="K900" i="16" s="1"/>
  <c r="L500" i="16"/>
  <c r="K500" i="16" s="1"/>
  <c r="AB174" i="16" s="1"/>
  <c r="L319" i="16"/>
  <c r="K319" i="16" s="1"/>
  <c r="L298" i="16"/>
  <c r="K298" i="16" s="1"/>
  <c r="L2196" i="16"/>
  <c r="K2196" i="16" s="1"/>
  <c r="L2148" i="16"/>
  <c r="K2148" i="16" s="1"/>
  <c r="L2100" i="16"/>
  <c r="K2100" i="16" s="1"/>
  <c r="L2036" i="16"/>
  <c r="K2036" i="16" s="1"/>
  <c r="L1972" i="16"/>
  <c r="K1972" i="16" s="1"/>
  <c r="L1908" i="16"/>
  <c r="K1908" i="16" s="1"/>
  <c r="L1844" i="16"/>
  <c r="K1844" i="16" s="1"/>
  <c r="L1796" i="16"/>
  <c r="K1796" i="16" s="1"/>
  <c r="L1732" i="16"/>
  <c r="K1732" i="16" s="1"/>
  <c r="L1668" i="16"/>
  <c r="K1668" i="16" s="1"/>
  <c r="L1604" i="16"/>
  <c r="K1604" i="16" s="1"/>
  <c r="L1556" i="16"/>
  <c r="K1556" i="16" s="1"/>
  <c r="L1492" i="16"/>
  <c r="K1492" i="16" s="1"/>
  <c r="L1428" i="16"/>
  <c r="K1428" i="16" s="1"/>
  <c r="L1380" i="16"/>
  <c r="K1380" i="16" s="1"/>
  <c r="L1332" i="16"/>
  <c r="K1332" i="16" s="1"/>
  <c r="L1268" i="16"/>
  <c r="K1268" i="16" s="1"/>
  <c r="L1204" i="16"/>
  <c r="K1204" i="16" s="1"/>
  <c r="L1140" i="16"/>
  <c r="K1140" i="16" s="1"/>
  <c r="L1092" i="16"/>
  <c r="K1092" i="16" s="1"/>
  <c r="L1028" i="16"/>
  <c r="K1028" i="16" s="1"/>
  <c r="L964" i="16"/>
  <c r="K964" i="16" s="1"/>
  <c r="L916" i="16"/>
  <c r="L2226" i="16"/>
  <c r="K2226" i="16" s="1"/>
  <c r="L2210" i="16"/>
  <c r="K2210" i="16" s="1"/>
  <c r="L2194" i="16"/>
  <c r="K2194" i="16" s="1"/>
  <c r="L2178" i="16"/>
  <c r="K2178" i="16" s="1"/>
  <c r="L2162" i="16"/>
  <c r="K2162" i="16" s="1"/>
  <c r="L2146" i="16"/>
  <c r="K2146" i="16" s="1"/>
  <c r="L2130" i="16"/>
  <c r="K2130" i="16" s="1"/>
  <c r="L2114" i="16"/>
  <c r="K2114" i="16" s="1"/>
  <c r="L2098" i="16"/>
  <c r="K2098" i="16" s="1"/>
  <c r="L2082" i="16"/>
  <c r="K2082" i="16" s="1"/>
  <c r="L2066" i="16"/>
  <c r="K2066" i="16" s="1"/>
  <c r="L2050" i="16"/>
  <c r="K2050" i="16" s="1"/>
  <c r="L2034" i="16"/>
  <c r="K2034" i="16" s="1"/>
  <c r="L2018" i="16"/>
  <c r="K2018" i="16" s="1"/>
  <c r="L2002" i="16"/>
  <c r="K2002" i="16" s="1"/>
  <c r="L2180" i="16"/>
  <c r="K2180" i="16" s="1"/>
  <c r="L2116" i="16"/>
  <c r="K2116" i="16" s="1"/>
  <c r="L2052" i="16"/>
  <c r="K2052" i="16" s="1"/>
  <c r="L1988" i="16"/>
  <c r="K1988" i="16" s="1"/>
  <c r="L1940" i="16"/>
  <c r="K1940" i="16" s="1"/>
  <c r="L1876" i="16"/>
  <c r="K1876" i="16" s="1"/>
  <c r="L1812" i="16"/>
  <c r="K1812" i="16" s="1"/>
  <c r="L1748" i="16"/>
  <c r="K1748" i="16" s="1"/>
  <c r="L1684" i="16"/>
  <c r="K1684" i="16" s="1"/>
  <c r="L1620" i="16"/>
  <c r="K1620" i="16" s="1"/>
  <c r="L1572" i="16"/>
  <c r="K1572" i="16" s="1"/>
  <c r="L1508" i="16"/>
  <c r="K1508" i="16" s="1"/>
  <c r="L1444" i="16"/>
  <c r="K1444" i="16" s="1"/>
  <c r="L1364" i="16"/>
  <c r="K1364" i="16" s="1"/>
  <c r="L1300" i="16"/>
  <c r="K1300" i="16" s="1"/>
  <c r="L1252" i="16"/>
  <c r="L1188" i="16"/>
  <c r="K1188" i="16" s="1"/>
  <c r="L1124" i="16"/>
  <c r="K1124" i="16" s="1"/>
  <c r="L1076" i="16"/>
  <c r="K1076" i="16" s="1"/>
  <c r="L1012" i="16"/>
  <c r="K1012" i="16" s="1"/>
  <c r="L948" i="16"/>
  <c r="K948" i="16" s="1"/>
  <c r="L884" i="16"/>
  <c r="K884" i="16" s="1"/>
  <c r="L1431" i="16"/>
  <c r="K1431" i="16" s="1"/>
  <c r="L550" i="16"/>
  <c r="K550" i="16" s="1"/>
  <c r="L400" i="16"/>
  <c r="K400" i="16" s="1"/>
  <c r="L260" i="16"/>
  <c r="K260" i="16" s="1"/>
  <c r="L342" i="16"/>
  <c r="K342" i="16" s="1"/>
  <c r="L2215" i="16"/>
  <c r="K2215" i="16" s="1"/>
  <c r="L2199" i="16"/>
  <c r="K2199" i="16" s="1"/>
  <c r="L2183" i="16"/>
  <c r="K2183" i="16" s="1"/>
  <c r="L2167" i="16"/>
  <c r="K2167" i="16" s="1"/>
  <c r="L2151" i="16"/>
  <c r="K2151" i="16" s="1"/>
  <c r="L2135" i="16"/>
  <c r="K2135" i="16" s="1"/>
  <c r="L2119" i="16"/>
  <c r="K2119" i="16" s="1"/>
  <c r="L2103" i="16"/>
  <c r="K2103" i="16" s="1"/>
  <c r="L2087" i="16"/>
  <c r="K2087" i="16" s="1"/>
  <c r="L2071" i="16"/>
  <c r="K2071" i="16" s="1"/>
  <c r="L2039" i="16"/>
  <c r="K2039" i="16" s="1"/>
  <c r="L2023" i="16"/>
  <c r="K2023" i="16" s="1"/>
  <c r="L2007" i="16"/>
  <c r="K2007" i="16" s="1"/>
  <c r="L1975" i="16"/>
  <c r="K1975" i="16" s="1"/>
  <c r="L1959" i="16"/>
  <c r="K1959" i="16" s="1"/>
  <c r="L1943" i="16"/>
  <c r="K1943" i="16" s="1"/>
  <c r="L1927" i="16"/>
  <c r="K1927" i="16" s="1"/>
  <c r="L1911" i="16"/>
  <c r="K1911" i="16" s="1"/>
  <c r="L1863" i="16"/>
  <c r="K1863" i="16" s="1"/>
  <c r="L1847" i="16"/>
  <c r="K1847" i="16" s="1"/>
  <c r="L1815" i="16"/>
  <c r="K1815" i="16" s="1"/>
  <c r="L1783" i="16"/>
  <c r="K1783" i="16" s="1"/>
  <c r="L1767" i="16"/>
  <c r="K1767" i="16" s="1"/>
  <c r="L1751" i="16"/>
  <c r="K1751" i="16" s="1"/>
  <c r="L1735" i="16"/>
  <c r="K1735" i="16" s="1"/>
  <c r="L1719" i="16"/>
  <c r="L1687" i="16"/>
  <c r="K1687" i="16" s="1"/>
  <c r="L1671" i="16"/>
  <c r="K1671" i="16" s="1"/>
  <c r="L1655" i="16"/>
  <c r="K1655" i="16" s="1"/>
  <c r="L1639" i="16"/>
  <c r="K1639" i="16" s="1"/>
  <c r="L1623" i="16"/>
  <c r="K1623" i="16" s="1"/>
  <c r="L1591" i="16"/>
  <c r="K1591" i="16" s="1"/>
  <c r="L1575" i="16"/>
  <c r="K1575" i="16" s="1"/>
  <c r="L1559" i="16"/>
  <c r="L1543" i="16"/>
  <c r="K1543" i="16" s="1"/>
  <c r="L1527" i="16"/>
  <c r="K1527" i="16" s="1"/>
  <c r="L1511" i="16"/>
  <c r="K1511" i="16" s="1"/>
  <c r="L1479" i="16"/>
  <c r="K1479" i="16" s="1"/>
  <c r="L1463" i="16"/>
  <c r="K1463" i="16" s="1"/>
  <c r="L1415" i="16"/>
  <c r="K1415" i="16" s="1"/>
  <c r="L1383" i="16"/>
  <c r="K1383" i="16" s="1"/>
  <c r="L1367" i="16"/>
  <c r="K1367" i="16" s="1"/>
  <c r="L1351" i="16"/>
  <c r="K1351" i="16" s="1"/>
  <c r="L1335" i="16"/>
  <c r="K1335" i="16" s="1"/>
  <c r="L1319" i="16"/>
  <c r="K1319" i="16" s="1"/>
  <c r="L1271" i="16"/>
  <c r="K1271" i="16" s="1"/>
  <c r="L1255" i="16"/>
  <c r="K1255" i="16" s="1"/>
  <c r="L1239" i="16"/>
  <c r="K1239" i="16" s="1"/>
  <c r="L1223" i="16"/>
  <c r="K1223" i="16" s="1"/>
  <c r="L1207" i="16"/>
  <c r="L1191" i="16"/>
  <c r="K1191" i="16" s="1"/>
  <c r="L1175" i="16"/>
  <c r="K1175" i="16" s="1"/>
  <c r="L1159" i="16"/>
  <c r="K1159" i="16" s="1"/>
  <c r="L1111" i="16"/>
  <c r="K1111" i="16" s="1"/>
  <c r="L1095" i="16"/>
  <c r="K1095" i="16" s="1"/>
  <c r="L1079" i="16"/>
  <c r="K1079" i="16" s="1"/>
  <c r="L1047" i="16"/>
  <c r="K1047" i="16" s="1"/>
  <c r="L1031" i="16"/>
  <c r="K1031" i="16" s="1"/>
  <c r="L999" i="16"/>
  <c r="K999" i="16" s="1"/>
  <c r="L935" i="16"/>
  <c r="K935" i="16" s="1"/>
  <c r="L903" i="16"/>
  <c r="K903" i="16" s="1"/>
  <c r="L327" i="16"/>
  <c r="L804" i="16"/>
  <c r="K804" i="16" s="1"/>
  <c r="L722" i="16"/>
  <c r="K722" i="16" s="1"/>
  <c r="L844" i="16"/>
  <c r="K844" i="16" s="1"/>
  <c r="L236" i="16"/>
  <c r="L1986" i="16"/>
  <c r="K1986" i="16" s="1"/>
  <c r="L1970" i="16"/>
  <c r="K1970" i="16" s="1"/>
  <c r="L1954" i="16"/>
  <c r="K1954" i="16" s="1"/>
  <c r="L1938" i="16"/>
  <c r="K1938" i="16" s="1"/>
  <c r="L1922" i="16"/>
  <c r="K1922" i="16" s="1"/>
  <c r="L1906" i="16"/>
  <c r="K1906" i="16" s="1"/>
  <c r="L1890" i="16"/>
  <c r="K1890" i="16" s="1"/>
  <c r="L1874" i="16"/>
  <c r="K1874" i="16" s="1"/>
  <c r="L1858" i="16"/>
  <c r="K1858" i="16" s="1"/>
  <c r="L1842" i="16"/>
  <c r="K1842" i="16" s="1"/>
  <c r="L1826" i="16"/>
  <c r="K1826" i="16" s="1"/>
  <c r="L1810" i="16"/>
  <c r="K1810" i="16" s="1"/>
  <c r="L1794" i="16"/>
  <c r="K1794" i="16" s="1"/>
  <c r="L1778" i="16"/>
  <c r="L1762" i="16"/>
  <c r="K1762" i="16" s="1"/>
  <c r="L1746" i="16"/>
  <c r="K1746" i="16" s="1"/>
  <c r="L1730" i="16"/>
  <c r="K1730" i="16" s="1"/>
  <c r="L1714" i="16"/>
  <c r="K1714" i="16" s="1"/>
  <c r="L1698" i="16"/>
  <c r="K1698" i="16" s="1"/>
  <c r="L1682" i="16"/>
  <c r="K1682" i="16" s="1"/>
  <c r="L1666" i="16"/>
  <c r="K1666" i="16" s="1"/>
  <c r="L1650" i="16"/>
  <c r="L1634" i="16"/>
  <c r="K1634" i="16" s="1"/>
  <c r="L1618" i="16"/>
  <c r="K1618" i="16" s="1"/>
  <c r="L1602" i="16"/>
  <c r="K1602" i="16" s="1"/>
  <c r="L1586" i="16"/>
  <c r="K1586" i="16" s="1"/>
  <c r="L1570" i="16"/>
  <c r="K1570" i="16" s="1"/>
  <c r="L1554" i="16"/>
  <c r="K1554" i="16" s="1"/>
  <c r="L1538" i="16"/>
  <c r="K1538" i="16" s="1"/>
  <c r="L1522" i="16"/>
  <c r="L1506" i="16"/>
  <c r="K1506" i="16" s="1"/>
  <c r="L1490" i="16"/>
  <c r="K1490" i="16" s="1"/>
  <c r="L1474" i="16"/>
  <c r="K1474" i="16" s="1"/>
  <c r="L1458" i="16"/>
  <c r="K1458" i="16" s="1"/>
  <c r="L1442" i="16"/>
  <c r="K1442" i="16" s="1"/>
  <c r="L1426" i="16"/>
  <c r="K1426" i="16" s="1"/>
  <c r="L1410" i="16"/>
  <c r="K1410" i="16" s="1"/>
  <c r="L1394" i="16"/>
  <c r="K1394" i="16" s="1"/>
  <c r="L1378" i="16"/>
  <c r="K1378" i="16" s="1"/>
  <c r="L1362" i="16"/>
  <c r="K1362" i="16" s="1"/>
  <c r="L1346" i="16"/>
  <c r="K1346" i="16" s="1"/>
  <c r="L1330" i="16"/>
  <c r="K1330" i="16" s="1"/>
  <c r="L1314" i="16"/>
  <c r="K1314" i="16" s="1"/>
  <c r="L1298" i="16"/>
  <c r="K1298" i="16" s="1"/>
  <c r="L1282" i="16"/>
  <c r="K1282" i="16" s="1"/>
  <c r="L1266" i="16"/>
  <c r="K1266" i="16" s="1"/>
  <c r="L1250" i="16"/>
  <c r="L1234" i="16"/>
  <c r="K1234" i="16" s="1"/>
  <c r="L1218" i="16"/>
  <c r="K1218" i="16" s="1"/>
  <c r="L1202" i="16"/>
  <c r="K1202" i="16" s="1"/>
  <c r="L1186" i="16"/>
  <c r="K1186" i="16" s="1"/>
  <c r="L1170" i="16"/>
  <c r="K1170" i="16" s="1"/>
  <c r="L1154" i="16"/>
  <c r="K1154" i="16" s="1"/>
  <c r="L1138" i="16"/>
  <c r="L1122" i="16"/>
  <c r="K1122" i="16" s="1"/>
  <c r="L1106" i="16"/>
  <c r="K1106" i="16" s="1"/>
  <c r="L1090" i="16"/>
  <c r="K1090" i="16" s="1"/>
  <c r="L1074" i="16"/>
  <c r="K1074" i="16" s="1"/>
  <c r="L1058" i="16"/>
  <c r="K1058" i="16" s="1"/>
  <c r="L1042" i="16"/>
  <c r="K1042" i="16" s="1"/>
  <c r="L1026" i="16"/>
  <c r="K1026" i="16" s="1"/>
  <c r="L1010" i="16"/>
  <c r="K1010" i="16" s="1"/>
  <c r="L994" i="16"/>
  <c r="K994" i="16" s="1"/>
  <c r="L978" i="16"/>
  <c r="K978" i="16" s="1"/>
  <c r="L962" i="16"/>
  <c r="K962" i="16" s="1"/>
  <c r="L946" i="16"/>
  <c r="K946" i="16" s="1"/>
  <c r="L930" i="16"/>
  <c r="K930" i="16" s="1"/>
  <c r="L914" i="16"/>
  <c r="K914" i="16" s="1"/>
  <c r="L898" i="16"/>
  <c r="K898" i="16" s="1"/>
  <c r="L625" i="16"/>
  <c r="L764" i="16"/>
  <c r="K764" i="16" s="1"/>
  <c r="L431" i="16"/>
  <c r="K431" i="16" s="1"/>
  <c r="L602" i="16"/>
  <c r="L205" i="16"/>
  <c r="K205" i="16" s="1"/>
  <c r="L1473" i="16"/>
  <c r="K1473" i="16" s="1"/>
  <c r="L913" i="16"/>
  <c r="K913" i="16" s="1"/>
  <c r="L291" i="16"/>
  <c r="K291" i="16" s="1"/>
  <c r="L329" i="16"/>
  <c r="K329" i="16" s="1"/>
  <c r="L2223" i="16"/>
  <c r="K2223" i="16" s="1"/>
  <c r="L2207" i="16"/>
  <c r="K2207" i="16" s="1"/>
  <c r="L2191" i="16"/>
  <c r="K2191" i="16" s="1"/>
  <c r="L2175" i="16"/>
  <c r="K2175" i="16" s="1"/>
  <c r="L2159" i="16"/>
  <c r="K2159" i="16" s="1"/>
  <c r="L2143" i="16"/>
  <c r="K2143" i="16" s="1"/>
  <c r="L2127" i="16"/>
  <c r="K2127" i="16" s="1"/>
  <c r="L2111" i="16"/>
  <c r="K2111" i="16" s="1"/>
  <c r="L2095" i="16"/>
  <c r="K2095" i="16" s="1"/>
  <c r="L2079" i="16"/>
  <c r="K2079" i="16" s="1"/>
  <c r="L2063" i="16"/>
  <c r="K2063" i="16" s="1"/>
  <c r="L2047" i="16"/>
  <c r="K2047" i="16" s="1"/>
  <c r="L2031" i="16"/>
  <c r="K2031" i="16" s="1"/>
  <c r="L2015" i="16"/>
  <c r="K2015" i="16" s="1"/>
  <c r="L1999" i="16"/>
  <c r="K1999" i="16" s="1"/>
  <c r="L1983" i="16"/>
  <c r="K1983" i="16" s="1"/>
  <c r="L1967" i="16"/>
  <c r="K1967" i="16" s="1"/>
  <c r="L1951" i="16"/>
  <c r="K1951" i="16" s="1"/>
  <c r="L1935" i="16"/>
  <c r="K1935" i="16" s="1"/>
  <c r="L1919" i="16"/>
  <c r="K1919" i="16" s="1"/>
  <c r="L1903" i="16"/>
  <c r="K1903" i="16" s="1"/>
  <c r="L1887" i="16"/>
  <c r="K1887" i="16" s="1"/>
  <c r="L1871" i="16"/>
  <c r="K1871" i="16" s="1"/>
  <c r="L1855" i="16"/>
  <c r="K1855" i="16" s="1"/>
  <c r="L1839" i="16"/>
  <c r="K1839" i="16" s="1"/>
  <c r="L1823" i="16"/>
  <c r="K1823" i="16" s="1"/>
  <c r="L1807" i="16"/>
  <c r="K1807" i="16" s="1"/>
  <c r="L1791" i="16"/>
  <c r="K1791" i="16" s="1"/>
  <c r="L1775" i="16"/>
  <c r="K1775" i="16" s="1"/>
  <c r="L1759" i="16"/>
  <c r="K1759" i="16" s="1"/>
  <c r="L1743" i="16"/>
  <c r="K1743" i="16" s="1"/>
  <c r="L1727" i="16"/>
  <c r="K1727" i="16" s="1"/>
  <c r="L1711" i="16"/>
  <c r="K1711" i="16" s="1"/>
  <c r="L1695" i="16"/>
  <c r="K1695" i="16" s="1"/>
  <c r="L1679" i="16"/>
  <c r="K1679" i="16" s="1"/>
  <c r="L1663" i="16"/>
  <c r="K1663" i="16" s="1"/>
  <c r="L1647" i="16"/>
  <c r="K1647" i="16" s="1"/>
  <c r="L1631" i="16"/>
  <c r="K1631" i="16" s="1"/>
  <c r="L1615" i="16"/>
  <c r="K1615" i="16" s="1"/>
  <c r="L1599" i="16"/>
  <c r="K1599" i="16" s="1"/>
  <c r="L1567" i="16"/>
  <c r="K1567" i="16" s="1"/>
  <c r="L1551" i="16"/>
  <c r="K1551" i="16" s="1"/>
  <c r="L1535" i="16"/>
  <c r="K1535" i="16" s="1"/>
  <c r="L1519" i="16"/>
  <c r="K1519" i="16" s="1"/>
  <c r="L1503" i="16"/>
  <c r="K1503" i="16" s="1"/>
  <c r="L1487" i="16"/>
  <c r="K1487" i="16" s="1"/>
  <c r="L1455" i="16"/>
  <c r="K1455" i="16" s="1"/>
  <c r="L1391" i="16"/>
  <c r="K1391" i="16" s="1"/>
  <c r="L1247" i="16"/>
  <c r="K1247" i="16" s="1"/>
  <c r="L1167" i="16"/>
  <c r="K1167" i="16" s="1"/>
  <c r="L1135" i="16"/>
  <c r="K1135" i="16" s="1"/>
  <c r="L1055" i="16"/>
  <c r="K1055" i="16" s="1"/>
  <c r="L597" i="16"/>
  <c r="L546" i="16"/>
  <c r="L471" i="16"/>
  <c r="K471" i="16" s="1"/>
  <c r="I1046" i="16"/>
  <c r="I296" i="16"/>
  <c r="L385" i="16"/>
  <c r="K385" i="16" s="1"/>
  <c r="L803" i="16"/>
  <c r="K803" i="16" s="1"/>
  <c r="I397" i="16"/>
  <c r="L322" i="16"/>
  <c r="K322" i="16" s="1"/>
  <c r="L2172" i="16"/>
  <c r="K2172" i="16" s="1"/>
  <c r="L2124" i="16"/>
  <c r="K2124" i="16" s="1"/>
  <c r="L2060" i="16"/>
  <c r="K2060" i="16" s="1"/>
  <c r="L2012" i="16"/>
  <c r="K2012" i="16" s="1"/>
  <c r="L1948" i="16"/>
  <c r="K1948" i="16" s="1"/>
  <c r="L1884" i="16"/>
  <c r="K1884" i="16" s="1"/>
  <c r="L1836" i="16"/>
  <c r="K1836" i="16" s="1"/>
  <c r="L1788" i="16"/>
  <c r="K1788" i="16" s="1"/>
  <c r="L1740" i="16"/>
  <c r="K1740" i="16" s="1"/>
  <c r="L1692" i="16"/>
  <c r="K1692" i="16" s="1"/>
  <c r="L1660" i="16"/>
  <c r="K1660" i="16" s="1"/>
  <c r="L1612" i="16"/>
  <c r="K1612" i="16" s="1"/>
  <c r="L1564" i="16"/>
  <c r="K1564" i="16" s="1"/>
  <c r="L1516" i="16"/>
  <c r="K1516" i="16" s="1"/>
  <c r="L1484" i="16"/>
  <c r="K1484" i="16" s="1"/>
  <c r="L1436" i="16"/>
  <c r="K1436" i="16" s="1"/>
  <c r="L1388" i="16"/>
  <c r="K1388" i="16" s="1"/>
  <c r="L1356" i="16"/>
  <c r="K1356" i="16" s="1"/>
  <c r="L1292" i="16"/>
  <c r="K1292" i="16" s="1"/>
  <c r="L1244" i="16"/>
  <c r="K1244" i="16" s="1"/>
  <c r="L1180" i="16"/>
  <c r="K1180" i="16" s="1"/>
  <c r="L1148" i="16"/>
  <c r="K1148" i="16" s="1"/>
  <c r="L1084" i="16"/>
  <c r="K1084" i="16" s="1"/>
  <c r="L1020" i="16"/>
  <c r="K1020" i="16" s="1"/>
  <c r="L972" i="16"/>
  <c r="L908" i="16"/>
  <c r="K908" i="16" s="1"/>
  <c r="L867" i="16"/>
  <c r="K867" i="16" s="1"/>
  <c r="L548" i="16"/>
  <c r="K548" i="16" s="1"/>
  <c r="L2188" i="16"/>
  <c r="K2188" i="16" s="1"/>
  <c r="L2092" i="16"/>
  <c r="K2092" i="16" s="1"/>
  <c r="L1996" i="16"/>
  <c r="K1996" i="16" s="1"/>
  <c r="L1900" i="16"/>
  <c r="K1900" i="16" s="1"/>
  <c r="L1820" i="16"/>
  <c r="K1820" i="16" s="1"/>
  <c r="L1756" i="16"/>
  <c r="K1756" i="16" s="1"/>
  <c r="L1708" i="16"/>
  <c r="K1708" i="16" s="1"/>
  <c r="L1644" i="16"/>
  <c r="K1644" i="16" s="1"/>
  <c r="L1580" i="16"/>
  <c r="K1580" i="16" s="1"/>
  <c r="L1532" i="16"/>
  <c r="K1532" i="16" s="1"/>
  <c r="L1468" i="16"/>
  <c r="L1420" i="16"/>
  <c r="K1420" i="16" s="1"/>
  <c r="L1340" i="16"/>
  <c r="K1340" i="16" s="1"/>
  <c r="L1228" i="16"/>
  <c r="K1228" i="16" s="1"/>
  <c r="L1116" i="16"/>
  <c r="K1116" i="16" s="1"/>
  <c r="L1036" i="16"/>
  <c r="K1036" i="16" s="1"/>
  <c r="L940" i="16"/>
  <c r="K940" i="16" s="1"/>
  <c r="L876" i="16"/>
  <c r="K876" i="16" s="1"/>
  <c r="L2219" i="16"/>
  <c r="K2219" i="16" s="1"/>
  <c r="L2203" i="16"/>
  <c r="K2203" i="16" s="1"/>
  <c r="L2187" i="16"/>
  <c r="K2187" i="16" s="1"/>
  <c r="L2171" i="16"/>
  <c r="K2171" i="16" s="1"/>
  <c r="L2155" i="16"/>
  <c r="K2155" i="16" s="1"/>
  <c r="L2139" i="16"/>
  <c r="K2139" i="16" s="1"/>
  <c r="L2123" i="16"/>
  <c r="K2123" i="16" s="1"/>
  <c r="L2107" i="16"/>
  <c r="K2107" i="16" s="1"/>
  <c r="L2091" i="16"/>
  <c r="K2091" i="16" s="1"/>
  <c r="L2075" i="16"/>
  <c r="K2075" i="16" s="1"/>
  <c r="L2059" i="16"/>
  <c r="K2059" i="16" s="1"/>
  <c r="L2043" i="16"/>
  <c r="K2043" i="16" s="1"/>
  <c r="L2027" i="16"/>
  <c r="K2027" i="16" s="1"/>
  <c r="L2011" i="16"/>
  <c r="K2011" i="16" s="1"/>
  <c r="L1995" i="16"/>
  <c r="K1995" i="16" s="1"/>
  <c r="L1979" i="16"/>
  <c r="K1979" i="16" s="1"/>
  <c r="L1963" i="16"/>
  <c r="K1963" i="16" s="1"/>
  <c r="L1947" i="16"/>
  <c r="K1947" i="16" s="1"/>
  <c r="L1931" i="16"/>
  <c r="K1931" i="16" s="1"/>
  <c r="L1915" i="16"/>
  <c r="K1915" i="16" s="1"/>
  <c r="L1899" i="16"/>
  <c r="K1899" i="16" s="1"/>
  <c r="L1883" i="16"/>
  <c r="K1883" i="16" s="1"/>
  <c r="L1867" i="16"/>
  <c r="K1867" i="16" s="1"/>
  <c r="L1851" i="16"/>
  <c r="K1851" i="16" s="1"/>
  <c r="L1835" i="16"/>
  <c r="K1835" i="16" s="1"/>
  <c r="L2204" i="16"/>
  <c r="K2204" i="16" s="1"/>
  <c r="L2156" i="16"/>
  <c r="K2156" i="16" s="1"/>
  <c r="L2108" i="16"/>
  <c r="K2108" i="16" s="1"/>
  <c r="L2044" i="16"/>
  <c r="K2044" i="16" s="1"/>
  <c r="L1964" i="16"/>
  <c r="K1964" i="16" s="1"/>
  <c r="L1916" i="16"/>
  <c r="K1916" i="16" s="1"/>
  <c r="L1852" i="16"/>
  <c r="K1852" i="16" s="1"/>
  <c r="L1324" i="16"/>
  <c r="K1324" i="16" s="1"/>
  <c r="L1276" i="16"/>
  <c r="K1276" i="16" s="1"/>
  <c r="L1212" i="16"/>
  <c r="K1212" i="16" s="1"/>
  <c r="L1164" i="16"/>
  <c r="K1164" i="16" s="1"/>
  <c r="L1100" i="16"/>
  <c r="L1052" i="16"/>
  <c r="K1052" i="16" s="1"/>
  <c r="L988" i="16"/>
  <c r="K988" i="16" s="1"/>
  <c r="L924" i="16"/>
  <c r="L2220" i="16"/>
  <c r="K2220" i="16" s="1"/>
  <c r="L2140" i="16"/>
  <c r="K2140" i="16" s="1"/>
  <c r="L2076" i="16"/>
  <c r="K2076" i="16" s="1"/>
  <c r="L2028" i="16"/>
  <c r="K2028" i="16" s="1"/>
  <c r="L1980" i="16"/>
  <c r="K1980" i="16" s="1"/>
  <c r="L1932" i="16"/>
  <c r="K1932" i="16" s="1"/>
  <c r="L1868" i="16"/>
  <c r="K1868" i="16" s="1"/>
  <c r="L1804" i="16"/>
  <c r="K1804" i="16" s="1"/>
  <c r="L1772" i="16"/>
  <c r="K1772" i="16" s="1"/>
  <c r="L1724" i="16"/>
  <c r="K1724" i="16" s="1"/>
  <c r="L1676" i="16"/>
  <c r="K1676" i="16" s="1"/>
  <c r="L1628" i="16"/>
  <c r="K1628" i="16" s="1"/>
  <c r="L1596" i="16"/>
  <c r="K1596" i="16" s="1"/>
  <c r="L1548" i="16"/>
  <c r="L1500" i="16"/>
  <c r="K1500" i="16" s="1"/>
  <c r="L1452" i="16"/>
  <c r="K1452" i="16" s="1"/>
  <c r="L1404" i="16"/>
  <c r="K1404" i="16" s="1"/>
  <c r="L1372" i="16"/>
  <c r="K1372" i="16" s="1"/>
  <c r="L1308" i="16"/>
  <c r="K1308" i="16" s="1"/>
  <c r="L1260" i="16"/>
  <c r="K1260" i="16" s="1"/>
  <c r="L1196" i="16"/>
  <c r="K1196" i="16" s="1"/>
  <c r="L1132" i="16"/>
  <c r="K1132" i="16" s="1"/>
  <c r="L1068" i="16"/>
  <c r="K1068" i="16" s="1"/>
  <c r="L1004" i="16"/>
  <c r="K1004" i="16" s="1"/>
  <c r="L956" i="16"/>
  <c r="K956" i="16" s="1"/>
  <c r="L336" i="16"/>
  <c r="K336" i="16" s="1"/>
  <c r="I421" i="16"/>
  <c r="O428" i="16" s="1"/>
  <c r="L649" i="16"/>
  <c r="K649" i="16" s="1"/>
  <c r="L1819" i="16"/>
  <c r="K1819" i="16" s="1"/>
  <c r="L1803" i="16"/>
  <c r="K1803" i="16" s="1"/>
  <c r="L1787" i="16"/>
  <c r="K1787" i="16" s="1"/>
  <c r="L1771" i="16"/>
  <c r="K1771" i="16" s="1"/>
  <c r="L1755" i="16"/>
  <c r="K1755" i="16" s="1"/>
  <c r="L1739" i="16"/>
  <c r="K1739" i="16" s="1"/>
  <c r="L1723" i="16"/>
  <c r="K1723" i="16" s="1"/>
  <c r="L1707" i="16"/>
  <c r="K1707" i="16" s="1"/>
  <c r="L1691" i="16"/>
  <c r="K1691" i="16" s="1"/>
  <c r="L1675" i="16"/>
  <c r="K1675" i="16" s="1"/>
  <c r="L1659" i="16"/>
  <c r="K1659" i="16" s="1"/>
  <c r="L1643" i="16"/>
  <c r="K1643" i="16" s="1"/>
  <c r="L1627" i="16"/>
  <c r="K1627" i="16" s="1"/>
  <c r="L1611" i="16"/>
  <c r="K1611" i="16" s="1"/>
  <c r="L1595" i="16"/>
  <c r="L1579" i="16"/>
  <c r="K1579" i="16" s="1"/>
  <c r="L1563" i="16"/>
  <c r="K1563" i="16" s="1"/>
  <c r="L1547" i="16"/>
  <c r="K1547" i="16" s="1"/>
  <c r="L1531" i="16"/>
  <c r="K1531" i="16" s="1"/>
  <c r="L1515" i="16"/>
  <c r="K1515" i="16" s="1"/>
  <c r="L1499" i="16"/>
  <c r="K1499" i="16" s="1"/>
  <c r="L1483" i="16"/>
  <c r="K1483" i="16" s="1"/>
  <c r="L1467" i="16"/>
  <c r="K1467" i="16" s="1"/>
  <c r="L1451" i="16"/>
  <c r="K1451" i="16" s="1"/>
  <c r="L1435" i="16"/>
  <c r="K1435" i="16" s="1"/>
  <c r="L1419" i="16"/>
  <c r="K1419" i="16" s="1"/>
  <c r="L1403" i="16"/>
  <c r="K1403" i="16" s="1"/>
  <c r="L1387" i="16"/>
  <c r="K1387" i="16" s="1"/>
  <c r="L1371" i="16"/>
  <c r="K1371" i="16" s="1"/>
  <c r="L1355" i="16"/>
  <c r="K1355" i="16" s="1"/>
  <c r="L1339" i="16"/>
  <c r="K1339" i="16" s="1"/>
  <c r="L1323" i="16"/>
  <c r="K1323" i="16" s="1"/>
  <c r="L1307" i="16"/>
  <c r="K1307" i="16" s="1"/>
  <c r="L1291" i="16"/>
  <c r="K1291" i="16" s="1"/>
  <c r="L1275" i="16"/>
  <c r="K1275" i="16" s="1"/>
  <c r="L1259" i="16"/>
  <c r="K1259" i="16" s="1"/>
  <c r="L1243" i="16"/>
  <c r="K1243" i="16" s="1"/>
  <c r="L1227" i="16"/>
  <c r="K1227" i="16" s="1"/>
  <c r="L1211" i="16"/>
  <c r="K1211" i="16" s="1"/>
  <c r="L1195" i="16"/>
  <c r="K1195" i="16" s="1"/>
  <c r="L1179" i="16"/>
  <c r="K1179" i="16" s="1"/>
  <c r="L1163" i="16"/>
  <c r="K1163" i="16" s="1"/>
  <c r="L1147" i="16"/>
  <c r="K1147" i="16" s="1"/>
  <c r="L1131" i="16"/>
  <c r="K1131" i="16" s="1"/>
  <c r="L1115" i="16"/>
  <c r="K1115" i="16" s="1"/>
  <c r="L1099" i="16"/>
  <c r="K1099" i="16" s="1"/>
  <c r="L1083" i="16"/>
  <c r="K1083" i="16" s="1"/>
  <c r="L1067" i="16"/>
  <c r="K1067" i="16" s="1"/>
  <c r="L1051" i="16"/>
  <c r="K1051" i="16" s="1"/>
  <c r="L1035" i="16"/>
  <c r="K1035" i="16" s="1"/>
  <c r="L1019" i="16"/>
  <c r="K1019" i="16" s="1"/>
  <c r="L1003" i="16"/>
  <c r="K1003" i="16" s="1"/>
  <c r="L987" i="16"/>
  <c r="K987" i="16" s="1"/>
  <c r="L971" i="16"/>
  <c r="K971" i="16" s="1"/>
  <c r="L955" i="16"/>
  <c r="L939" i="16"/>
  <c r="K939" i="16" s="1"/>
  <c r="L923" i="16"/>
  <c r="K923" i="16" s="1"/>
  <c r="L907" i="16"/>
  <c r="K907" i="16" s="1"/>
  <c r="L891" i="16"/>
  <c r="K891" i="16" s="1"/>
  <c r="L875" i="16"/>
  <c r="K875" i="16" s="1"/>
  <c r="L574" i="16"/>
  <c r="L234" i="16"/>
  <c r="K234" i="16" s="1"/>
  <c r="L254" i="16"/>
  <c r="K254" i="16" s="1"/>
  <c r="L300" i="16"/>
  <c r="K300" i="16" s="1"/>
  <c r="L259" i="16"/>
  <c r="K259" i="16" s="1"/>
  <c r="I1406" i="16"/>
  <c r="I2116" i="16"/>
  <c r="I237" i="16"/>
  <c r="L499" i="16"/>
  <c r="K499" i="16" s="1"/>
  <c r="T688" i="16" s="1"/>
  <c r="L491" i="16"/>
  <c r="L411" i="16"/>
  <c r="K411" i="16" s="1"/>
  <c r="L290" i="16"/>
  <c r="K290" i="16" s="1"/>
  <c r="L704" i="16"/>
  <c r="K704" i="16" s="1"/>
  <c r="L595" i="16"/>
  <c r="K595" i="16" s="1"/>
  <c r="L2211" i="16"/>
  <c r="K2211" i="16" s="1"/>
  <c r="L2163" i="16"/>
  <c r="K2163" i="16" s="1"/>
  <c r="L2115" i="16"/>
  <c r="K2115" i="16" s="1"/>
  <c r="L2083" i="16"/>
  <c r="K2083" i="16" s="1"/>
  <c r="L2019" i="16"/>
  <c r="K2019" i="16" s="1"/>
  <c r="L1971" i="16"/>
  <c r="K1971" i="16" s="1"/>
  <c r="L1923" i="16"/>
  <c r="K1923" i="16" s="1"/>
  <c r="L1875" i="16"/>
  <c r="K1875" i="16" s="1"/>
  <c r="L1827" i="16"/>
  <c r="K1827" i="16" s="1"/>
  <c r="L1779" i="16"/>
  <c r="K1779" i="16" s="1"/>
  <c r="L1731" i="16"/>
  <c r="K1731" i="16" s="1"/>
  <c r="L1683" i="16"/>
  <c r="K1683" i="16" s="1"/>
  <c r="L1587" i="16"/>
  <c r="K1587" i="16" s="1"/>
  <c r="L1523" i="16"/>
  <c r="K1523" i="16" s="1"/>
  <c r="L1475" i="16"/>
  <c r="K1475" i="16" s="1"/>
  <c r="L1427" i="16"/>
  <c r="K1427" i="16" s="1"/>
  <c r="L1347" i="16"/>
  <c r="K1347" i="16" s="1"/>
  <c r="L1299" i="16"/>
  <c r="L1235" i="16"/>
  <c r="L1171" i="16"/>
  <c r="K1171" i="16" s="1"/>
  <c r="L1107" i="16"/>
  <c r="K1107" i="16" s="1"/>
  <c r="L1059" i="16"/>
  <c r="K1059" i="16" s="1"/>
  <c r="L995" i="16"/>
  <c r="K995" i="16" s="1"/>
  <c r="L931" i="16"/>
  <c r="K931" i="16" s="1"/>
  <c r="L626" i="16"/>
  <c r="K626" i="16" s="1"/>
  <c r="L2195" i="16"/>
  <c r="K2195" i="16" s="1"/>
  <c r="L2147" i="16"/>
  <c r="K2147" i="16" s="1"/>
  <c r="L2099" i="16"/>
  <c r="K2099" i="16" s="1"/>
  <c r="L2067" i="16"/>
  <c r="K2067" i="16" s="1"/>
  <c r="L2035" i="16"/>
  <c r="K2035" i="16" s="1"/>
  <c r="L1987" i="16"/>
  <c r="K1987" i="16" s="1"/>
  <c r="L1939" i="16"/>
  <c r="K1939" i="16" s="1"/>
  <c r="L1907" i="16"/>
  <c r="K1907" i="16" s="1"/>
  <c r="L1859" i="16"/>
  <c r="K1859" i="16" s="1"/>
  <c r="L1811" i="16"/>
  <c r="K1811" i="16" s="1"/>
  <c r="L1795" i="16"/>
  <c r="K1795" i="16" s="1"/>
  <c r="L1747" i="16"/>
  <c r="K1747" i="16" s="1"/>
  <c r="L1699" i="16"/>
  <c r="K1699" i="16" s="1"/>
  <c r="L1651" i="16"/>
  <c r="K1651" i="16" s="1"/>
  <c r="L1603" i="16"/>
  <c r="K1603" i="16" s="1"/>
  <c r="L1555" i="16"/>
  <c r="K1555" i="16" s="1"/>
  <c r="L1491" i="16"/>
  <c r="K1491" i="16" s="1"/>
  <c r="L1443" i="16"/>
  <c r="K1443" i="16" s="1"/>
  <c r="L1395" i="16"/>
  <c r="K1395" i="16" s="1"/>
  <c r="L1363" i="16"/>
  <c r="K1363" i="16" s="1"/>
  <c r="L1315" i="16"/>
  <c r="K1315" i="16" s="1"/>
  <c r="L1267" i="16"/>
  <c r="K1267" i="16" s="1"/>
  <c r="L1203" i="16"/>
  <c r="K1203" i="16" s="1"/>
  <c r="L1155" i="16"/>
  <c r="K1155" i="16" s="1"/>
  <c r="L1123" i="16"/>
  <c r="K1123" i="16" s="1"/>
  <c r="L1075" i="16"/>
  <c r="K1075" i="16" s="1"/>
  <c r="L1027" i="16"/>
  <c r="K1027" i="16" s="1"/>
  <c r="L979" i="16"/>
  <c r="K979" i="16" s="1"/>
  <c r="L947" i="16"/>
  <c r="K947" i="16" s="1"/>
  <c r="L899" i="16"/>
  <c r="K899" i="16" s="1"/>
  <c r="L2227" i="16"/>
  <c r="K2227" i="16" s="1"/>
  <c r="L2179" i="16"/>
  <c r="K2179" i="16" s="1"/>
  <c r="L2131" i="16"/>
  <c r="K2131" i="16" s="1"/>
  <c r="L2051" i="16"/>
  <c r="K2051" i="16" s="1"/>
  <c r="L2003" i="16"/>
  <c r="K2003" i="16" s="1"/>
  <c r="L1955" i="16"/>
  <c r="K1955" i="16" s="1"/>
  <c r="L1891" i="16"/>
  <c r="K1891" i="16" s="1"/>
  <c r="L1843" i="16"/>
  <c r="K1843" i="16" s="1"/>
  <c r="L1763" i="16"/>
  <c r="K1763" i="16" s="1"/>
  <c r="L1715" i="16"/>
  <c r="K1715" i="16" s="1"/>
  <c r="L1635" i="16"/>
  <c r="K1635" i="16" s="1"/>
  <c r="L1571" i="16"/>
  <c r="K1571" i="16" s="1"/>
  <c r="L1539" i="16"/>
  <c r="K1539" i="16" s="1"/>
  <c r="L1507" i="16"/>
  <c r="K1507" i="16" s="1"/>
  <c r="L1459" i="16"/>
  <c r="L1411" i="16"/>
  <c r="K1411" i="16" s="1"/>
  <c r="L1379" i="16"/>
  <c r="K1379" i="16" s="1"/>
  <c r="L1331" i="16"/>
  <c r="K1331" i="16" s="1"/>
  <c r="L1283" i="16"/>
  <c r="K1283" i="16" s="1"/>
  <c r="L1251" i="16"/>
  <c r="K1251" i="16" s="1"/>
  <c r="L1219" i="16"/>
  <c r="K1219" i="16" s="1"/>
  <c r="L1187" i="16"/>
  <c r="K1187" i="16" s="1"/>
  <c r="L1139" i="16"/>
  <c r="K1139" i="16" s="1"/>
  <c r="L1091" i="16"/>
  <c r="K1091" i="16" s="1"/>
  <c r="L1043" i="16"/>
  <c r="K1043" i="16" s="1"/>
  <c r="L1011" i="16"/>
  <c r="K1011" i="16" s="1"/>
  <c r="L963" i="16"/>
  <c r="K963" i="16" s="1"/>
  <c r="L915" i="16"/>
  <c r="K915" i="16" s="1"/>
  <c r="L883" i="16"/>
  <c r="K883" i="16" s="1"/>
  <c r="L433" i="16"/>
  <c r="K433" i="16" s="1"/>
  <c r="L1667" i="16"/>
  <c r="K1667" i="16" s="1"/>
  <c r="L1619" i="16"/>
  <c r="K1619" i="16" s="1"/>
  <c r="L384" i="16"/>
  <c r="K384" i="16" s="1"/>
  <c r="L399" i="16"/>
  <c r="K399" i="16" s="1"/>
  <c r="L90" i="16"/>
  <c r="K90" i="16" s="1"/>
  <c r="L1113" i="16"/>
  <c r="K1113" i="16" s="1"/>
  <c r="L1081" i="16"/>
  <c r="K1081" i="16" s="1"/>
  <c r="L1049" i="16"/>
  <c r="K1049" i="16" s="1"/>
  <c r="L1017" i="16"/>
  <c r="K1017" i="16" s="1"/>
  <c r="L985" i="16"/>
  <c r="K985" i="16" s="1"/>
  <c r="L953" i="16"/>
  <c r="K953" i="16" s="1"/>
  <c r="L937" i="16"/>
  <c r="K937" i="16" s="1"/>
  <c r="L921" i="16"/>
  <c r="K921" i="16" s="1"/>
  <c r="L905" i="16"/>
  <c r="K905" i="16" s="1"/>
  <c r="L405" i="16"/>
  <c r="K405" i="16" s="1"/>
  <c r="L397" i="16"/>
  <c r="K397" i="16" s="1"/>
  <c r="L483" i="16"/>
  <c r="L494" i="16"/>
  <c r="L507" i="16"/>
  <c r="L421" i="16"/>
  <c r="L261" i="16"/>
  <c r="K261" i="16" s="1"/>
  <c r="L213" i="16"/>
  <c r="K213" i="16" s="1"/>
  <c r="L343" i="16"/>
  <c r="K343" i="16" s="1"/>
  <c r="L186" i="16"/>
  <c r="K186" i="16" s="1"/>
  <c r="L2217" i="16"/>
  <c r="K2217" i="16" s="1"/>
  <c r="L2201" i="16"/>
  <c r="K2201" i="16" s="1"/>
  <c r="L2185" i="16"/>
  <c r="K2185" i="16" s="1"/>
  <c r="L2169" i="16"/>
  <c r="K2169" i="16" s="1"/>
  <c r="L2153" i="16"/>
  <c r="K2153" i="16" s="1"/>
  <c r="L2137" i="16"/>
  <c r="K2137" i="16" s="1"/>
  <c r="L2121" i="16"/>
  <c r="K2121" i="16" s="1"/>
  <c r="L2105" i="16"/>
  <c r="K2105" i="16" s="1"/>
  <c r="L2089" i="16"/>
  <c r="K2089" i="16" s="1"/>
  <c r="L2073" i="16"/>
  <c r="K2073" i="16" s="1"/>
  <c r="L2057" i="16"/>
  <c r="K2057" i="16" s="1"/>
  <c r="L2041" i="16"/>
  <c r="K2041" i="16" s="1"/>
  <c r="L2025" i="16"/>
  <c r="K2025" i="16" s="1"/>
  <c r="L2009" i="16"/>
  <c r="K2009" i="16" s="1"/>
  <c r="L1993" i="16"/>
  <c r="K1993" i="16" s="1"/>
  <c r="L1977" i="16"/>
  <c r="K1977" i="16" s="1"/>
  <c r="L1961" i="16"/>
  <c r="K1961" i="16" s="1"/>
  <c r="L1945" i="16"/>
  <c r="K1945" i="16" s="1"/>
  <c r="L1929" i="16"/>
  <c r="K1929" i="16" s="1"/>
  <c r="L1913" i="16"/>
  <c r="K1913" i="16" s="1"/>
  <c r="L1897" i="16"/>
  <c r="K1897" i="16" s="1"/>
  <c r="L1881" i="16"/>
  <c r="K1881" i="16" s="1"/>
  <c r="L1641" i="16"/>
  <c r="K1641" i="16" s="1"/>
  <c r="L1065" i="16"/>
  <c r="K1065" i="16" s="1"/>
  <c r="L1001" i="16"/>
  <c r="K1001" i="16" s="1"/>
  <c r="L969" i="16"/>
  <c r="K969" i="16" s="1"/>
  <c r="L2225" i="16"/>
  <c r="K2225" i="16" s="1"/>
  <c r="L2209" i="16"/>
  <c r="K2209" i="16" s="1"/>
  <c r="L2193" i="16"/>
  <c r="K2193" i="16" s="1"/>
  <c r="L2145" i="16"/>
  <c r="K2145" i="16" s="1"/>
  <c r="L2113" i="16"/>
  <c r="K2113" i="16" s="1"/>
  <c r="L2097" i="16"/>
  <c r="K2097" i="16" s="1"/>
  <c r="L2081" i="16"/>
  <c r="K2081" i="16" s="1"/>
  <c r="L2065" i="16"/>
  <c r="K2065" i="16" s="1"/>
  <c r="L2049" i="16"/>
  <c r="K2049" i="16" s="1"/>
  <c r="L2033" i="16"/>
  <c r="K2033" i="16" s="1"/>
  <c r="L2017" i="16"/>
  <c r="K2017" i="16" s="1"/>
  <c r="L2001" i="16"/>
  <c r="K2001" i="16" s="1"/>
  <c r="L1969" i="16"/>
  <c r="K1969" i="16" s="1"/>
  <c r="L1921" i="16"/>
  <c r="K1921" i="16" s="1"/>
  <c r="L1905" i="16"/>
  <c r="K1905" i="16" s="1"/>
  <c r="L1889" i="16"/>
  <c r="K1889" i="16" s="1"/>
  <c r="L1841" i="16"/>
  <c r="K1841" i="16" s="1"/>
  <c r="L1809" i="16"/>
  <c r="K1809" i="16" s="1"/>
  <c r="L1745" i="16"/>
  <c r="K1745" i="16" s="1"/>
  <c r="L1729" i="16"/>
  <c r="K1729" i="16" s="1"/>
  <c r="L1713" i="16"/>
  <c r="K1713" i="16" s="1"/>
  <c r="L1681" i="16"/>
  <c r="K1681" i="16" s="1"/>
  <c r="L1665" i="16"/>
  <c r="K1665" i="16" s="1"/>
  <c r="L1649" i="16"/>
  <c r="K1649" i="16" s="1"/>
  <c r="L1617" i="16"/>
  <c r="K1617" i="16" s="1"/>
  <c r="L1601" i="16"/>
  <c r="K1601" i="16" s="1"/>
  <c r="L1553" i="16"/>
  <c r="K1553" i="16" s="1"/>
  <c r="L1537" i="16"/>
  <c r="K1537" i="16" s="1"/>
  <c r="L1489" i="16"/>
  <c r="K1489" i="16" s="1"/>
  <c r="L1457" i="16"/>
  <c r="K1457" i="16" s="1"/>
  <c r="L1377" i="16"/>
  <c r="K1377" i="16" s="1"/>
  <c r="L1345" i="16"/>
  <c r="K1345" i="16" s="1"/>
  <c r="L1329" i="16"/>
  <c r="K1329" i="16" s="1"/>
  <c r="L1313" i="16"/>
  <c r="K1313" i="16" s="1"/>
  <c r="L1297" i="16"/>
  <c r="L1281" i="16"/>
  <c r="K1281" i="16" s="1"/>
  <c r="L1265" i="16"/>
  <c r="K1265" i="16" s="1"/>
  <c r="L1233" i="16"/>
  <c r="K1233" i="16" s="1"/>
  <c r="L1217" i="16"/>
  <c r="K1217" i="16" s="1"/>
  <c r="L1201" i="16"/>
  <c r="K1201" i="16" s="1"/>
  <c r="L1169" i="16"/>
  <c r="K1169" i="16" s="1"/>
  <c r="L1153" i="16"/>
  <c r="K1153" i="16" s="1"/>
  <c r="L1137" i="16"/>
  <c r="K1137" i="16" s="1"/>
  <c r="L1105" i="16"/>
  <c r="K1105" i="16" s="1"/>
  <c r="L1057" i="16"/>
  <c r="K1057" i="16" s="1"/>
  <c r="L1041" i="16"/>
  <c r="K1041" i="16" s="1"/>
  <c r="L1025" i="16"/>
  <c r="K1025" i="16" s="1"/>
  <c r="L1009" i="16"/>
  <c r="K1009" i="16" s="1"/>
  <c r="L993" i="16"/>
  <c r="K993" i="16" s="1"/>
  <c r="L977" i="16"/>
  <c r="K977" i="16" s="1"/>
  <c r="L961" i="16"/>
  <c r="K961" i="16" s="1"/>
  <c r="L929" i="16"/>
  <c r="K929" i="16" s="1"/>
  <c r="L897" i="16"/>
  <c r="K897" i="16" s="1"/>
  <c r="L881" i="16"/>
  <c r="K881" i="16" s="1"/>
  <c r="L435" i="16"/>
  <c r="K435" i="16" s="1"/>
  <c r="L387" i="16"/>
  <c r="K387" i="16" s="1"/>
  <c r="L582" i="16"/>
  <c r="L541" i="16"/>
  <c r="K541" i="16" s="1"/>
  <c r="L763" i="16"/>
  <c r="K763" i="16" s="1"/>
  <c r="L430" i="16"/>
  <c r="K430" i="16" s="1"/>
  <c r="L498" i="16"/>
  <c r="L600" i="16"/>
  <c r="K600" i="16" s="1"/>
  <c r="L364" i="16"/>
  <c r="K364" i="16" s="1"/>
  <c r="L325" i="16"/>
  <c r="K325" i="16" s="1"/>
  <c r="L122" i="16"/>
  <c r="K122" i="16" s="1"/>
  <c r="L473" i="16"/>
  <c r="K473" i="16" s="1"/>
  <c r="I2170" i="16"/>
  <c r="I1786" i="16"/>
  <c r="L823" i="16"/>
  <c r="K823" i="16" s="1"/>
  <c r="L1449" i="16"/>
  <c r="K1449" i="16" s="1"/>
  <c r="L537" i="16"/>
  <c r="L556" i="16"/>
  <c r="K556" i="16" s="1"/>
  <c r="I2067" i="16"/>
  <c r="L1865" i="16"/>
  <c r="K1865" i="16" s="1"/>
  <c r="L1849" i="16"/>
  <c r="K1849" i="16" s="1"/>
  <c r="L1833" i="16"/>
  <c r="K1833" i="16" s="1"/>
  <c r="L1817" i="16"/>
  <c r="K1817" i="16" s="1"/>
  <c r="L1801" i="16"/>
  <c r="K1801" i="16" s="1"/>
  <c r="L1785" i="16"/>
  <c r="K1785" i="16" s="1"/>
  <c r="L1769" i="16"/>
  <c r="K1769" i="16" s="1"/>
  <c r="L1753" i="16"/>
  <c r="K1753" i="16" s="1"/>
  <c r="L1737" i="16"/>
  <c r="K1737" i="16" s="1"/>
  <c r="L1721" i="16"/>
  <c r="K1721" i="16" s="1"/>
  <c r="L1705" i="16"/>
  <c r="K1705" i="16" s="1"/>
  <c r="L1689" i="16"/>
  <c r="K1689" i="16" s="1"/>
  <c r="L1673" i="16"/>
  <c r="K1673" i="16" s="1"/>
  <c r="L1657" i="16"/>
  <c r="K1657" i="16" s="1"/>
  <c r="L1625" i="16"/>
  <c r="K1625" i="16" s="1"/>
  <c r="L1609" i="16"/>
  <c r="K1609" i="16" s="1"/>
  <c r="L1593" i="16"/>
  <c r="K1593" i="16" s="1"/>
  <c r="L1577" i="16"/>
  <c r="K1577" i="16" s="1"/>
  <c r="L1561" i="16"/>
  <c r="K1561" i="16" s="1"/>
  <c r="L1545" i="16"/>
  <c r="K1545" i="16" s="1"/>
  <c r="L1529" i="16"/>
  <c r="K1529" i="16" s="1"/>
  <c r="L1513" i="16"/>
  <c r="K1513" i="16" s="1"/>
  <c r="L1497" i="16"/>
  <c r="K1497" i="16" s="1"/>
  <c r="L1481" i="16"/>
  <c r="K1481" i="16" s="1"/>
  <c r="L1465" i="16"/>
  <c r="K1465" i="16" s="1"/>
  <c r="L1433" i="16"/>
  <c r="K1433" i="16" s="1"/>
  <c r="L1417" i="16"/>
  <c r="K1417" i="16" s="1"/>
  <c r="L1401" i="16"/>
  <c r="K1401" i="16" s="1"/>
  <c r="L1385" i="16"/>
  <c r="K1385" i="16" s="1"/>
  <c r="L1369" i="16"/>
  <c r="K1369" i="16" s="1"/>
  <c r="L1353" i="16"/>
  <c r="K1353" i="16" s="1"/>
  <c r="L1337" i="16"/>
  <c r="K1337" i="16" s="1"/>
  <c r="L1321" i="16"/>
  <c r="K1321" i="16" s="1"/>
  <c r="L1305" i="16"/>
  <c r="K1305" i="16" s="1"/>
  <c r="L1289" i="16"/>
  <c r="K1289" i="16" s="1"/>
  <c r="L1273" i="16"/>
  <c r="K1273" i="16" s="1"/>
  <c r="L1257" i="16"/>
  <c r="K1257" i="16" s="1"/>
  <c r="L1241" i="16"/>
  <c r="K1241" i="16" s="1"/>
  <c r="L1225" i="16"/>
  <c r="K1225" i="16" s="1"/>
  <c r="L1209" i="16"/>
  <c r="K1209" i="16" s="1"/>
  <c r="L1193" i="16"/>
  <c r="K1193" i="16" s="1"/>
  <c r="L1177" i="16"/>
  <c r="K1177" i="16" s="1"/>
  <c r="L1161" i="16"/>
  <c r="K1161" i="16" s="1"/>
  <c r="L1129" i="16"/>
  <c r="K1129" i="16" s="1"/>
  <c r="I384" i="16"/>
  <c r="I1843" i="16"/>
  <c r="I1651" i="16"/>
  <c r="I1523" i="16"/>
  <c r="I1363" i="16"/>
  <c r="I1315" i="16"/>
  <c r="I1299" i="16"/>
  <c r="I1235" i="16"/>
  <c r="I1171" i="16"/>
  <c r="I1107" i="16"/>
  <c r="I1059" i="16"/>
  <c r="I1043" i="16"/>
  <c r="I979" i="16"/>
  <c r="I915" i="16"/>
  <c r="I433" i="16"/>
  <c r="L101" i="16"/>
  <c r="L497" i="16"/>
  <c r="K497" i="16" s="1"/>
  <c r="T690" i="16" s="1"/>
  <c r="L2177" i="16"/>
  <c r="K2177" i="16" s="1"/>
  <c r="L2129" i="16"/>
  <c r="K2129" i="16" s="1"/>
  <c r="L1873" i="16"/>
  <c r="K1873" i="16" s="1"/>
  <c r="L1825" i="16"/>
  <c r="K1825" i="16" s="1"/>
  <c r="L1761" i="16"/>
  <c r="K1761" i="16" s="1"/>
  <c r="L1697" i="16"/>
  <c r="K1697" i="16" s="1"/>
  <c r="L1633" i="16"/>
  <c r="K1633" i="16" s="1"/>
  <c r="L1585" i="16"/>
  <c r="K1585" i="16" s="1"/>
  <c r="L1569" i="16"/>
  <c r="K1569" i="16" s="1"/>
  <c r="L1441" i="16"/>
  <c r="K1441" i="16" s="1"/>
  <c r="L1425" i="16"/>
  <c r="K1425" i="16" s="1"/>
  <c r="L1409" i="16"/>
  <c r="K1409" i="16" s="1"/>
  <c r="L1393" i="16"/>
  <c r="K1393" i="16" s="1"/>
  <c r="L1361" i="16"/>
  <c r="K1361" i="16" s="1"/>
  <c r="L1249" i="16"/>
  <c r="K1249" i="16" s="1"/>
  <c r="L1185" i="16"/>
  <c r="K1185" i="16" s="1"/>
  <c r="L1089" i="16"/>
  <c r="K1089" i="16" s="1"/>
  <c r="L1073" i="16"/>
  <c r="K1073" i="16" s="1"/>
  <c r="L945" i="16"/>
  <c r="K945" i="16" s="1"/>
  <c r="L2161" i="16"/>
  <c r="K2161" i="16" s="1"/>
  <c r="L1985" i="16"/>
  <c r="K1985" i="16" s="1"/>
  <c r="L1953" i="16"/>
  <c r="K1953" i="16" s="1"/>
  <c r="L1937" i="16"/>
  <c r="K1937" i="16" s="1"/>
  <c r="L1857" i="16"/>
  <c r="K1857" i="16" s="1"/>
  <c r="L1793" i="16"/>
  <c r="K1793" i="16" s="1"/>
  <c r="L1777" i="16"/>
  <c r="K1777" i="16" s="1"/>
  <c r="L1521" i="16"/>
  <c r="K1521" i="16" s="1"/>
  <c r="L1505" i="16"/>
  <c r="K1505" i="16" s="1"/>
  <c r="M1119" i="10"/>
  <c r="K1119" i="10" s="1"/>
  <c r="I547" i="16"/>
  <c r="M1687" i="10"/>
  <c r="J1687" i="10" s="1"/>
  <c r="I1009" i="16"/>
  <c r="M1239" i="10"/>
  <c r="J1239" i="10" s="1"/>
  <c r="M433" i="10"/>
  <c r="K433" i="10" s="1"/>
  <c r="M923" i="10"/>
  <c r="K923" i="10" s="1"/>
  <c r="M927" i="10"/>
  <c r="J927" i="10" s="1"/>
  <c r="M983" i="10"/>
  <c r="K983" i="10" s="1"/>
  <c r="M1015" i="10"/>
  <c r="M1815" i="10"/>
  <c r="M1590" i="10"/>
  <c r="K1590" i="10" s="1"/>
  <c r="M1470" i="10"/>
  <c r="K1470" i="10" s="1"/>
  <c r="I1178" i="16" l="1"/>
  <c r="P882" i="16"/>
  <c r="L882" i="16" s="1"/>
  <c r="P892" i="16"/>
  <c r="L892" i="16" s="1"/>
  <c r="K892" i="16" s="1"/>
  <c r="M1037" i="10"/>
  <c r="K1037" i="10" s="1"/>
  <c r="M1120" i="10"/>
  <c r="K1120" i="10" s="1"/>
  <c r="M926" i="10"/>
  <c r="K926" i="10" s="1"/>
  <c r="I1348" i="16"/>
  <c r="M913" i="10"/>
  <c r="K913" i="10" s="1"/>
  <c r="M1215" i="10"/>
  <c r="K1215" i="10" s="1"/>
  <c r="M1207" i="10"/>
  <c r="K1207" i="10" s="1"/>
  <c r="M1399" i="10"/>
  <c r="K1399" i="10" s="1"/>
  <c r="I909" i="16"/>
  <c r="L1184" i="10"/>
  <c r="L1589" i="10"/>
  <c r="M1079" i="10"/>
  <c r="J1079" i="10" s="1"/>
  <c r="M1472" i="10"/>
  <c r="K1472" i="10" s="1"/>
  <c r="L1400" i="10"/>
  <c r="M1365" i="10"/>
  <c r="K1365" i="10" s="1"/>
  <c r="L1402" i="10"/>
  <c r="I1166" i="16"/>
  <c r="M1403" i="10"/>
  <c r="K1403" i="10" s="1"/>
  <c r="M1638" i="10"/>
  <c r="K1638" i="10" s="1"/>
  <c r="M942" i="10"/>
  <c r="K942" i="10" s="1"/>
  <c r="M1344" i="10"/>
  <c r="K1344" i="10" s="1"/>
  <c r="L1472" i="10"/>
  <c r="M1152" i="10"/>
  <c r="K1152" i="10" s="1"/>
  <c r="M1316" i="10"/>
  <c r="K1316" i="10" s="1"/>
  <c r="I1151" i="16"/>
  <c r="I1134" i="16"/>
  <c r="L1024" i="10"/>
  <c r="M1100" i="10"/>
  <c r="K1100" i="10" s="1"/>
  <c r="M959" i="10"/>
  <c r="J959" i="10" s="1"/>
  <c r="M895" i="10"/>
  <c r="J895" i="10" s="1"/>
  <c r="T126" i="16"/>
  <c r="T127" i="16"/>
  <c r="P811" i="16"/>
  <c r="L811" i="16" s="1"/>
  <c r="K811" i="16" s="1"/>
  <c r="P181" i="16"/>
  <c r="L181" i="16" s="1"/>
  <c r="K181" i="16" s="1"/>
  <c r="P781" i="16"/>
  <c r="L781" i="16" s="1"/>
  <c r="K781" i="16" s="1"/>
  <c r="P120" i="16"/>
  <c r="L120" i="16" s="1"/>
  <c r="K120" i="16" s="1"/>
  <c r="S127" i="16"/>
  <c r="S126" i="16"/>
  <c r="O811" i="16"/>
  <c r="J811" i="16" s="1"/>
  <c r="I811" i="16" s="1"/>
  <c r="O181" i="16"/>
  <c r="J181" i="16" s="1"/>
  <c r="I181" i="16" s="1"/>
  <c r="O781" i="16"/>
  <c r="J781" i="16" s="1"/>
  <c r="I781" i="16" s="1"/>
  <c r="O120" i="16"/>
  <c r="J120" i="16" s="1"/>
  <c r="I120" i="16" s="1"/>
  <c r="M1036" i="10"/>
  <c r="K1036" i="10" s="1"/>
  <c r="I1292" i="16"/>
  <c r="M1356" i="10"/>
  <c r="K1356" i="10" s="1"/>
  <c r="M919" i="10"/>
  <c r="K919" i="10" s="1"/>
  <c r="M1484" i="10"/>
  <c r="K1484" i="10" s="1"/>
  <c r="M1169" i="10"/>
  <c r="K1169" i="10" s="1"/>
  <c r="M1303" i="10"/>
  <c r="J1303" i="10" s="1"/>
  <c r="M1393" i="10"/>
  <c r="K1393" i="10" s="1"/>
  <c r="M1431" i="10"/>
  <c r="K1431" i="10" s="1"/>
  <c r="M1367" i="10"/>
  <c r="K1367" i="10" s="1"/>
  <c r="M1175" i="10"/>
  <c r="J1175" i="10" s="1"/>
  <c r="T788" i="16"/>
  <c r="T818" i="16"/>
  <c r="X41" i="16"/>
  <c r="T828" i="16"/>
  <c r="P785" i="16"/>
  <c r="L785" i="16" s="1"/>
  <c r="K785" i="16" s="1"/>
  <c r="P815" i="16"/>
  <c r="L815" i="16" s="1"/>
  <c r="K815" i="16" s="1"/>
  <c r="P256" i="16"/>
  <c r="L256" i="16" s="1"/>
  <c r="K256" i="16" s="1"/>
  <c r="W41" i="16"/>
  <c r="S828" i="16"/>
  <c r="S818" i="16"/>
  <c r="S788" i="16"/>
  <c r="O785" i="16"/>
  <c r="J785" i="16" s="1"/>
  <c r="I785" i="16" s="1"/>
  <c r="O815" i="16"/>
  <c r="J815" i="16" s="1"/>
  <c r="I815" i="16" s="1"/>
  <c r="O256" i="16"/>
  <c r="J256" i="16" s="1"/>
  <c r="I256" i="16" s="1"/>
  <c r="S345" i="16"/>
  <c r="S479" i="16"/>
  <c r="W72" i="16"/>
  <c r="S7" i="16"/>
  <c r="AA274" i="16"/>
  <c r="W73" i="16"/>
  <c r="AA356" i="16"/>
  <c r="S357" i="16"/>
  <c r="W446" i="16"/>
  <c r="S458" i="16"/>
  <c r="S448" i="16"/>
  <c r="O472" i="16"/>
  <c r="O226" i="16"/>
  <c r="J226" i="16" s="1"/>
  <c r="I226" i="16" s="1"/>
  <c r="O775" i="16"/>
  <c r="O355" i="16"/>
  <c r="J355" i="16" s="1"/>
  <c r="I355" i="16" s="1"/>
  <c r="O777" i="16"/>
  <c r="O484" i="16"/>
  <c r="O346" i="16"/>
  <c r="J346" i="16" s="1"/>
  <c r="I346" i="16" s="1"/>
  <c r="O403" i="16"/>
  <c r="J403" i="16" s="1"/>
  <c r="I403" i="16" s="1"/>
  <c r="O201" i="16"/>
  <c r="J201" i="16" s="1"/>
  <c r="I201" i="16" s="1"/>
  <c r="O326" i="16"/>
  <c r="J326" i="16" s="1"/>
  <c r="I326" i="16" s="1"/>
  <c r="O264" i="16"/>
  <c r="J264" i="16" s="1"/>
  <c r="I264" i="16" s="1"/>
  <c r="O107" i="16"/>
  <c r="O215" i="16"/>
  <c r="O845" i="16"/>
  <c r="J845" i="16" s="1"/>
  <c r="I845" i="16" s="1"/>
  <c r="O83" i="16"/>
  <c r="J83" i="16" s="1"/>
  <c r="I83" i="16" s="1"/>
  <c r="O258" i="16" s="1"/>
  <c r="J258" i="16" s="1"/>
  <c r="O351" i="16"/>
  <c r="AB356" i="16"/>
  <c r="X72" i="16"/>
  <c r="X73" i="16"/>
  <c r="T357" i="16"/>
  <c r="T458" i="16"/>
  <c r="X446" i="16"/>
  <c r="T345" i="16"/>
  <c r="T479" i="16"/>
  <c r="T448" i="16"/>
  <c r="AB274" i="16"/>
  <c r="T7" i="16"/>
  <c r="P264" i="16"/>
  <c r="L264" i="16" s="1"/>
  <c r="K264" i="16" s="1"/>
  <c r="P472" i="16"/>
  <c r="P226" i="16"/>
  <c r="L226" i="16" s="1"/>
  <c r="K226" i="16" s="1"/>
  <c r="P775" i="16"/>
  <c r="P355" i="16"/>
  <c r="L355" i="16" s="1"/>
  <c r="K355" i="16" s="1"/>
  <c r="P777" i="16"/>
  <c r="P484" i="16"/>
  <c r="P346" i="16"/>
  <c r="L346" i="16" s="1"/>
  <c r="K346" i="16" s="1"/>
  <c r="P403" i="16"/>
  <c r="L403" i="16" s="1"/>
  <c r="K403" i="16" s="1"/>
  <c r="P201" i="16"/>
  <c r="L201" i="16" s="1"/>
  <c r="K201" i="16" s="1"/>
  <c r="P326" i="16"/>
  <c r="L326" i="16" s="1"/>
  <c r="K326" i="16" s="1"/>
  <c r="P107" i="16"/>
  <c r="P215" i="16"/>
  <c r="P845" i="16"/>
  <c r="L845" i="16" s="1"/>
  <c r="K845" i="16" s="1"/>
  <c r="P351" i="16"/>
  <c r="P83" i="16"/>
  <c r="L83" i="16" s="1"/>
  <c r="K83" i="16" s="1"/>
  <c r="P258" i="16" s="1"/>
  <c r="L258" i="16" s="1"/>
  <c r="L1336" i="10"/>
  <c r="L1632" i="10"/>
  <c r="M1000" i="10"/>
  <c r="K1000" i="10" s="1"/>
  <c r="M1392" i="10"/>
  <c r="K1392" i="10" s="1"/>
  <c r="M1256" i="10"/>
  <c r="J1256" i="10" s="1"/>
  <c r="T778" i="16"/>
  <c r="T12" i="16"/>
  <c r="T14" i="16"/>
  <c r="T18" i="16"/>
  <c r="AB19" i="16"/>
  <c r="P44" i="16"/>
  <c r="P820" i="16"/>
  <c r="P789" i="16"/>
  <c r="P818" i="16"/>
  <c r="L818" i="16" s="1"/>
  <c r="K818" i="16" s="1"/>
  <c r="P790" i="16"/>
  <c r="L790" i="16" s="1"/>
  <c r="K790" i="16" s="1"/>
  <c r="P819" i="16"/>
  <c r="L819" i="16" s="1"/>
  <c r="K819" i="16" s="1"/>
  <c r="P788" i="16"/>
  <c r="S778" i="16"/>
  <c r="S12" i="16"/>
  <c r="S14" i="16"/>
  <c r="AA19" i="16"/>
  <c r="S18" i="16"/>
  <c r="O789" i="16"/>
  <c r="O790" i="16"/>
  <c r="J790" i="16" s="1"/>
  <c r="I790" i="16" s="1"/>
  <c r="O819" i="16"/>
  <c r="J819" i="16" s="1"/>
  <c r="I819" i="16" s="1"/>
  <c r="O818" i="16"/>
  <c r="O788" i="16"/>
  <c r="O44" i="16"/>
  <c r="O820" i="16"/>
  <c r="S46" i="16"/>
  <c r="S96" i="16"/>
  <c r="W836" i="16"/>
  <c r="W93" i="16"/>
  <c r="W816" i="16"/>
  <c r="S97" i="16"/>
  <c r="AA841" i="16"/>
  <c r="W98" i="16"/>
  <c r="S11" i="16"/>
  <c r="W99" i="16"/>
  <c r="W786" i="16"/>
  <c r="S94" i="16"/>
  <c r="O760" i="16"/>
  <c r="J760" i="16" s="1"/>
  <c r="I760" i="16" s="1"/>
  <c r="X836" i="16"/>
  <c r="T94" i="16"/>
  <c r="X93" i="16"/>
  <c r="X816" i="16"/>
  <c r="T46" i="16"/>
  <c r="T96" i="16"/>
  <c r="T97" i="16"/>
  <c r="X98" i="16"/>
  <c r="AB841" i="16"/>
  <c r="X99" i="16"/>
  <c r="X786" i="16"/>
  <c r="T11" i="16"/>
  <c r="P760" i="16"/>
  <c r="L760" i="16" s="1"/>
  <c r="K760" i="16" s="1"/>
  <c r="X119" i="16"/>
  <c r="X112" i="16"/>
  <c r="P111" i="16"/>
  <c r="P118" i="16"/>
  <c r="P110" i="16"/>
  <c r="P63" i="16"/>
  <c r="L63" i="16" s="1"/>
  <c r="K63" i="16" s="1"/>
  <c r="W112" i="16"/>
  <c r="W119" i="16"/>
  <c r="O111" i="16"/>
  <c r="O118" i="16"/>
  <c r="O110" i="16"/>
  <c r="O63" i="16"/>
  <c r="J63" i="16" s="1"/>
  <c r="I63" i="16" s="1"/>
  <c r="T525" i="16"/>
  <c r="T758" i="16"/>
  <c r="T232" i="16"/>
  <c r="T274" i="16"/>
  <c r="T86" i="16"/>
  <c r="X356" i="16"/>
  <c r="T10" i="16"/>
  <c r="T87" i="16"/>
  <c r="T353" i="16"/>
  <c r="T468" i="16"/>
  <c r="X349" i="16"/>
  <c r="P479" i="16"/>
  <c r="P481" i="16"/>
  <c r="L481" i="16" s="1"/>
  <c r="K481" i="16" s="1"/>
  <c r="P222" i="16"/>
  <c r="L222" i="16" s="1"/>
  <c r="K222" i="16" s="1"/>
  <c r="P249" i="16"/>
  <c r="L249" i="16" s="1"/>
  <c r="K249" i="16" s="1"/>
  <c r="P429" i="16"/>
  <c r="P480" i="16"/>
  <c r="P359" i="16"/>
  <c r="P227" i="16"/>
  <c r="L227" i="16" s="1"/>
  <c r="K227" i="16" s="1"/>
  <c r="P94" i="16"/>
  <c r="P223" i="16"/>
  <c r="L223" i="16" s="1"/>
  <c r="K223" i="16" s="1"/>
  <c r="P263" i="16"/>
  <c r="L263" i="16" s="1"/>
  <c r="K263" i="16" s="1"/>
  <c r="P84" i="16"/>
  <c r="P756" i="16"/>
  <c r="P352" i="16"/>
  <c r="L352" i="16" s="1"/>
  <c r="K352" i="16" s="1"/>
  <c r="P255" i="16"/>
  <c r="L255" i="16" s="1"/>
  <c r="K255" i="16" s="1"/>
  <c r="P361" i="16"/>
  <c r="L361" i="16" s="1"/>
  <c r="K361" i="16" s="1"/>
  <c r="P475" i="16"/>
  <c r="P257" i="16"/>
  <c r="L257" i="16" s="1"/>
  <c r="K257" i="16" s="1"/>
  <c r="P225" i="16"/>
  <c r="L225" i="16" s="1"/>
  <c r="K225" i="16" s="1"/>
  <c r="P345" i="16"/>
  <c r="P828" i="16"/>
  <c r="W349" i="16"/>
  <c r="S86" i="16"/>
  <c r="S10" i="16"/>
  <c r="S87" i="16"/>
  <c r="S353" i="16"/>
  <c r="S468" i="16"/>
  <c r="S525" i="16"/>
  <c r="S758" i="16"/>
  <c r="S274" i="16"/>
  <c r="W356" i="16"/>
  <c r="S232" i="16"/>
  <c r="O479" i="16"/>
  <c r="O481" i="16"/>
  <c r="J481" i="16" s="1"/>
  <c r="I481" i="16" s="1"/>
  <c r="O222" i="16"/>
  <c r="J222" i="16" s="1"/>
  <c r="I222" i="16" s="1"/>
  <c r="O249" i="16"/>
  <c r="J249" i="16" s="1"/>
  <c r="I249" i="16" s="1"/>
  <c r="O429" i="16"/>
  <c r="O480" i="16"/>
  <c r="O359" i="16"/>
  <c r="O227" i="16"/>
  <c r="J227" i="16" s="1"/>
  <c r="I227" i="16" s="1"/>
  <c r="O94" i="16"/>
  <c r="O223" i="16"/>
  <c r="J223" i="16" s="1"/>
  <c r="I223" i="16" s="1"/>
  <c r="O263" i="16"/>
  <c r="J263" i="16" s="1"/>
  <c r="I263" i="16" s="1"/>
  <c r="O84" i="16"/>
  <c r="O756" i="16"/>
  <c r="O352" i="16"/>
  <c r="J352" i="16" s="1"/>
  <c r="M352" i="10" s="1"/>
  <c r="K352" i="10" s="1"/>
  <c r="O255" i="16"/>
  <c r="J255" i="16" s="1"/>
  <c r="I255" i="16" s="1"/>
  <c r="O361" i="16"/>
  <c r="J361" i="16" s="1"/>
  <c r="I361" i="16" s="1"/>
  <c r="O475" i="16"/>
  <c r="O257" i="16"/>
  <c r="J257" i="16" s="1"/>
  <c r="I257" i="16" s="1"/>
  <c r="O225" i="16"/>
  <c r="J225" i="16" s="1"/>
  <c r="I225" i="16" s="1"/>
  <c r="O345" i="16"/>
  <c r="O828" i="16"/>
  <c r="T858" i="16"/>
  <c r="T382" i="16"/>
  <c r="T295" i="16"/>
  <c r="T32" i="16"/>
  <c r="T251" i="16"/>
  <c r="T822" i="16"/>
  <c r="P783" i="16"/>
  <c r="L783" i="16" s="1"/>
  <c r="K783" i="16" s="1"/>
  <c r="P718" i="16"/>
  <c r="L718" i="16" s="1"/>
  <c r="K718" i="16" s="1"/>
  <c r="P287" i="16"/>
  <c r="L287" i="16" s="1"/>
  <c r="K287" i="16" s="1"/>
  <c r="P292" i="16"/>
  <c r="L292" i="16" s="1"/>
  <c r="K292" i="16" s="1"/>
  <c r="P89" i="16"/>
  <c r="P739" i="16"/>
  <c r="P95" i="16"/>
  <c r="P812" i="16"/>
  <c r="L812" i="16" s="1"/>
  <c r="K812" i="16" s="1"/>
  <c r="P324" i="16"/>
  <c r="L324" i="16" s="1"/>
  <c r="K324" i="16" s="1"/>
  <c r="P813" i="16"/>
  <c r="L813" i="16" s="1"/>
  <c r="K813" i="16" s="1"/>
  <c r="P289" i="16"/>
  <c r="L289" i="16" s="1"/>
  <c r="K289" i="16" s="1"/>
  <c r="P275" i="16"/>
  <c r="L275" i="16" s="1"/>
  <c r="K275" i="16" s="1"/>
  <c r="P635" i="16" s="1"/>
  <c r="P782" i="16"/>
  <c r="L782" i="16" s="1"/>
  <c r="K782" i="16" s="1"/>
  <c r="X169" i="16"/>
  <c r="X177" i="16"/>
  <c r="X168" i="16"/>
  <c r="X176" i="16"/>
  <c r="X167" i="16"/>
  <c r="X166" i="16"/>
  <c r="X174" i="16"/>
  <c r="X165" i="16"/>
  <c r="X173" i="16"/>
  <c r="T72" i="16"/>
  <c r="X175" i="16"/>
  <c r="X164" i="16"/>
  <c r="X172" i="16"/>
  <c r="X163" i="16"/>
  <c r="X171" i="16"/>
  <c r="X170" i="16"/>
  <c r="X178" i="16"/>
  <c r="P769" i="16"/>
  <c r="P653" i="16"/>
  <c r="L653" i="16" s="1"/>
  <c r="K653" i="16" s="1"/>
  <c r="M874" i="10"/>
  <c r="K874" i="10" s="1"/>
  <c r="M1290" i="10"/>
  <c r="K1290" i="10" s="1"/>
  <c r="M934" i="10"/>
  <c r="K934" i="10" s="1"/>
  <c r="M907" i="10"/>
  <c r="J907" i="10" s="1"/>
  <c r="M1396" i="10"/>
  <c r="K1396" i="10" s="1"/>
  <c r="M1415" i="10"/>
  <c r="K1415" i="10" s="1"/>
  <c r="M1607" i="10"/>
  <c r="J1607" i="10" s="1"/>
  <c r="M918" i="10"/>
  <c r="K918" i="10" s="1"/>
  <c r="M1334" i="10"/>
  <c r="K1334" i="10" s="1"/>
  <c r="M1486" i="10"/>
  <c r="K1486" i="10" s="1"/>
  <c r="M987" i="10"/>
  <c r="J987" i="10" s="1"/>
  <c r="M1019" i="10"/>
  <c r="K1019" i="10" s="1"/>
  <c r="M1147" i="10"/>
  <c r="K1147" i="10" s="1"/>
  <c r="M1275" i="10"/>
  <c r="K1275" i="10" s="1"/>
  <c r="M1371" i="10"/>
  <c r="K1371" i="10" s="1"/>
  <c r="M1118" i="10"/>
  <c r="K1118" i="10" s="1"/>
  <c r="M1150" i="10"/>
  <c r="K1150" i="10" s="1"/>
  <c r="M1591" i="10"/>
  <c r="K1591" i="10" s="1"/>
  <c r="M1219" i="10"/>
  <c r="K1219" i="10" s="1"/>
  <c r="M290" i="10"/>
  <c r="J290" i="10" s="1"/>
  <c r="L501" i="10"/>
  <c r="M764" i="10"/>
  <c r="K764" i="10" s="1"/>
  <c r="AB169" i="16"/>
  <c r="AB177" i="16"/>
  <c r="AA169" i="16"/>
  <c r="AA177" i="16"/>
  <c r="AB170" i="16"/>
  <c r="AB178" i="16"/>
  <c r="AB168" i="16"/>
  <c r="AB176" i="16"/>
  <c r="AA168" i="16"/>
  <c r="AA176" i="16"/>
  <c r="AA163" i="16"/>
  <c r="AA171" i="16"/>
  <c r="AB163" i="16"/>
  <c r="AB171" i="16"/>
  <c r="W85" i="16"/>
  <c r="AA166" i="16"/>
  <c r="X85" i="16"/>
  <c r="AB166" i="16"/>
  <c r="L885" i="10"/>
  <c r="T742" i="16"/>
  <c r="T743" i="16"/>
  <c r="S742" i="16"/>
  <c r="S743" i="16"/>
  <c r="T691" i="16"/>
  <c r="T741" i="16"/>
  <c r="S691" i="16"/>
  <c r="S741" i="16"/>
  <c r="L951" i="10"/>
  <c r="M1250" i="10"/>
  <c r="K1250" i="10" s="1"/>
  <c r="X461" i="16"/>
  <c r="T689" i="16"/>
  <c r="X17" i="16"/>
  <c r="AF645" i="16"/>
  <c r="AB759" i="16"/>
  <c r="AF97" i="16"/>
  <c r="W17" i="16"/>
  <c r="AE645" i="16"/>
  <c r="AB119" i="16"/>
  <c r="AB112" i="16"/>
  <c r="AB113" i="16"/>
  <c r="AB121" i="16"/>
  <c r="X636" i="16"/>
  <c r="AB579" i="16"/>
  <c r="AB641" i="16"/>
  <c r="X274" i="16"/>
  <c r="AB645" i="16"/>
  <c r="AA113" i="16"/>
  <c r="AA121" i="16"/>
  <c r="W636" i="16"/>
  <c r="AA579" i="16"/>
  <c r="AA641" i="16"/>
  <c r="W274" i="16"/>
  <c r="AA645" i="16"/>
  <c r="T579" i="16"/>
  <c r="X462" i="16"/>
  <c r="X634" i="16"/>
  <c r="X638" i="16"/>
  <c r="X642" i="16"/>
  <c r="X698" i="16"/>
  <c r="X755" i="16"/>
  <c r="X88" i="16"/>
  <c r="X759" i="16"/>
  <c r="X141" i="16"/>
  <c r="X157" i="16"/>
  <c r="X149" i="16"/>
  <c r="X133" i="16"/>
  <c r="X94" i="16"/>
  <c r="T75" i="16"/>
  <c r="X639" i="16"/>
  <c r="X463" i="16"/>
  <c r="X637" i="16"/>
  <c r="X739" i="16"/>
  <c r="X146" i="16"/>
  <c r="X162" i="16"/>
  <c r="X154" i="16"/>
  <c r="X138" i="16"/>
  <c r="T716" i="16"/>
  <c r="X137" i="16"/>
  <c r="X145" i="16"/>
  <c r="X161" i="16"/>
  <c r="X153" i="16"/>
  <c r="X452" i="16"/>
  <c r="X460" i="16"/>
  <c r="X645" i="16"/>
  <c r="X269" i="16"/>
  <c r="X191" i="16"/>
  <c r="T687" i="16"/>
  <c r="X447" i="16"/>
  <c r="X451" i="16"/>
  <c r="X459" i="16"/>
  <c r="X58" i="16"/>
  <c r="X641" i="16"/>
  <c r="X635" i="16"/>
  <c r="X115" i="16"/>
  <c r="X123" i="16"/>
  <c r="X144" i="16"/>
  <c r="X160" i="16"/>
  <c r="X152" i="16"/>
  <c r="X136" i="16"/>
  <c r="X139" i="16"/>
  <c r="X155" i="16"/>
  <c r="X147" i="16"/>
  <c r="X131" i="16"/>
  <c r="T661" i="16"/>
  <c r="X640" i="16"/>
  <c r="X465" i="16"/>
  <c r="T708" i="16"/>
  <c r="X579" i="16"/>
  <c r="X464" i="16"/>
  <c r="X106" i="16"/>
  <c r="W452" i="16"/>
  <c r="W460" i="16"/>
  <c r="S708" i="16"/>
  <c r="W579" i="16"/>
  <c r="W91" i="16"/>
  <c r="W835" i="16"/>
  <c r="W140" i="16"/>
  <c r="W156" i="16"/>
  <c r="W148" i="16"/>
  <c r="W97" i="16"/>
  <c r="W132" i="16"/>
  <c r="W75" i="16"/>
  <c r="W714" i="16"/>
  <c r="W715" i="16"/>
  <c r="W45" i="16"/>
  <c r="W716" i="16"/>
  <c r="W143" i="16"/>
  <c r="W159" i="16"/>
  <c r="W151" i="16"/>
  <c r="W717" i="16"/>
  <c r="W135" i="16"/>
  <c r="W698" i="16"/>
  <c r="W755" i="16"/>
  <c r="W88" i="16"/>
  <c r="S687" i="16"/>
  <c r="W447" i="16"/>
  <c r="W451" i="16"/>
  <c r="W459" i="16"/>
  <c r="W58" i="16"/>
  <c r="S716" i="16"/>
  <c r="W137" i="16"/>
  <c r="W145" i="16"/>
  <c r="W161" i="16"/>
  <c r="W153" i="16"/>
  <c r="S661" i="16"/>
  <c r="W640" i="16"/>
  <c r="W465" i="16"/>
  <c r="S579" i="16"/>
  <c r="W462" i="16"/>
  <c r="W634" i="16"/>
  <c r="W638" i="16"/>
  <c r="W642" i="16"/>
  <c r="W637" i="16"/>
  <c r="W739" i="16"/>
  <c r="W641" i="16"/>
  <c r="W635" i="16"/>
  <c r="W115" i="16"/>
  <c r="W123" i="16"/>
  <c r="W144" i="16"/>
  <c r="W160" i="16"/>
  <c r="W152" i="16"/>
  <c r="W136" i="16"/>
  <c r="W645" i="16"/>
  <c r="W269" i="16"/>
  <c r="W191" i="16"/>
  <c r="S75" i="16"/>
  <c r="W639" i="16"/>
  <c r="W463" i="16"/>
  <c r="T683" i="16"/>
  <c r="T756" i="16"/>
  <c r="T472" i="16"/>
  <c r="T480" i="16"/>
  <c r="T469" i="16"/>
  <c r="L469" i="16" s="1"/>
  <c r="T228" i="16"/>
  <c r="L228" i="16" s="1"/>
  <c r="K228" i="16" s="1"/>
  <c r="T360" i="16"/>
  <c r="T372" i="16"/>
  <c r="T376" i="16"/>
  <c r="T373" i="16"/>
  <c r="T377" i="16"/>
  <c r="T302" i="16"/>
  <c r="T370" i="16"/>
  <c r="T374" i="16"/>
  <c r="T347" i="16"/>
  <c r="T371" i="16"/>
  <c r="T375" i="16"/>
  <c r="T95" i="16"/>
  <c r="T20" i="16"/>
  <c r="T475" i="16"/>
  <c r="T89" i="16"/>
  <c r="T446" i="16"/>
  <c r="T462" i="16"/>
  <c r="T645" i="16"/>
  <c r="T726" i="16"/>
  <c r="T730" i="16"/>
  <c r="T459" i="16"/>
  <c r="T463" i="16"/>
  <c r="T727" i="16"/>
  <c r="T731" i="16"/>
  <c r="T460" i="16"/>
  <c r="T464" i="16"/>
  <c r="T724" i="16"/>
  <c r="T728" i="16"/>
  <c r="T732" i="16"/>
  <c r="T461" i="16"/>
  <c r="T465" i="16"/>
  <c r="T725" i="16"/>
  <c r="T729" i="16"/>
  <c r="T751" i="16"/>
  <c r="T717" i="16"/>
  <c r="T67" i="16"/>
  <c r="T76" i="16"/>
  <c r="T73" i="16"/>
  <c r="T22" i="16"/>
  <c r="T441" i="16"/>
  <c r="T712" i="16"/>
  <c r="T634" i="16"/>
  <c r="T456" i="16"/>
  <c r="L456" i="16" s="1"/>
  <c r="T484" i="16"/>
  <c r="T702" i="16"/>
  <c r="T641" i="16"/>
  <c r="T452" i="16"/>
  <c r="T701" i="16"/>
  <c r="T543" i="16"/>
  <c r="T613" i="16"/>
  <c r="T434" i="16"/>
  <c r="T706" i="16"/>
  <c r="T711" i="16"/>
  <c r="T609" i="16"/>
  <c r="T769" i="16"/>
  <c r="T215" i="16"/>
  <c r="T518" i="16"/>
  <c r="T15" i="16"/>
  <c r="T779" i="16"/>
  <c r="T715" i="16"/>
  <c r="T6" i="16"/>
  <c r="T767" i="16"/>
  <c r="T92" i="16"/>
  <c r="T21" i="16"/>
  <c r="T451" i="16"/>
  <c r="T642" i="16"/>
  <c r="T747" i="16"/>
  <c r="T676" i="16"/>
  <c r="P189" i="16"/>
  <c r="T268" i="16"/>
  <c r="L268" i="16" s="1"/>
  <c r="K268" i="16" s="1"/>
  <c r="T17" i="16"/>
  <c r="S543" i="16"/>
  <c r="S613" i="16"/>
  <c r="S434" i="16"/>
  <c r="O609" i="16"/>
  <c r="S698" i="16"/>
  <c r="S447" i="16"/>
  <c r="S338" i="16"/>
  <c r="S700" i="16"/>
  <c r="S191" i="16"/>
  <c r="S755" i="16"/>
  <c r="S759" i="16"/>
  <c r="S429" i="16"/>
  <c r="S84" i="16"/>
  <c r="S808" i="16"/>
  <c r="S8" i="16"/>
  <c r="S754" i="16"/>
  <c r="S683" i="16"/>
  <c r="S756" i="16"/>
  <c r="S472" i="16"/>
  <c r="S480" i="16"/>
  <c r="S469" i="16"/>
  <c r="J469" i="16" s="1"/>
  <c r="I469" i="16" s="1"/>
  <c r="S446" i="16"/>
  <c r="S462" i="16"/>
  <c r="S645" i="16"/>
  <c r="S726" i="16"/>
  <c r="S730" i="16"/>
  <c r="S459" i="16"/>
  <c r="S463" i="16"/>
  <c r="S727" i="16"/>
  <c r="S731" i="16"/>
  <c r="S460" i="16"/>
  <c r="S464" i="16"/>
  <c r="S461" i="16"/>
  <c r="S465" i="16"/>
  <c r="S725" i="16"/>
  <c r="S729" i="16"/>
  <c r="S724" i="16"/>
  <c r="S728" i="16"/>
  <c r="S732" i="16"/>
  <c r="S67" i="16"/>
  <c r="S76" i="16"/>
  <c r="S73" i="16"/>
  <c r="S22" i="16"/>
  <c r="S441" i="16"/>
  <c r="S15" i="16"/>
  <c r="S779" i="16"/>
  <c r="S451" i="16"/>
  <c r="S642" i="16"/>
  <c r="S634" i="16"/>
  <c r="S712" i="16"/>
  <c r="O189" i="16"/>
  <c r="S268" i="16"/>
  <c r="J268" i="16" s="1"/>
  <c r="I268" i="16" s="1"/>
  <c r="S17" i="16"/>
  <c r="S55" i="16"/>
  <c r="S71" i="16"/>
  <c r="S863" i="16"/>
  <c r="S68" i="16"/>
  <c r="S69" i="16"/>
  <c r="S70" i="16"/>
  <c r="S864" i="16"/>
  <c r="S706" i="16"/>
  <c r="S711" i="16"/>
  <c r="S715" i="16"/>
  <c r="S6" i="16"/>
  <c r="I1515" i="16"/>
  <c r="M933" i="10"/>
  <c r="K933" i="10" s="1"/>
  <c r="M1419" i="10"/>
  <c r="K1419" i="10" s="1"/>
  <c r="M1630" i="10"/>
  <c r="K1630" i="10" s="1"/>
  <c r="M1807" i="10"/>
  <c r="K1807" i="10" s="1"/>
  <c r="L1048" i="10"/>
  <c r="M1675" i="10"/>
  <c r="K1675" i="10" s="1"/>
  <c r="I343" i="16"/>
  <c r="M1429" i="10"/>
  <c r="J1429" i="10" s="1"/>
  <c r="L1352" i="10"/>
  <c r="M1513" i="10"/>
  <c r="K1513" i="10" s="1"/>
  <c r="M1451" i="10"/>
  <c r="K1451" i="10" s="1"/>
  <c r="L982" i="10"/>
  <c r="M1289" i="10"/>
  <c r="K1289" i="10" s="1"/>
  <c r="L1256" i="10"/>
  <c r="I1165" i="16"/>
  <c r="I1357" i="16"/>
  <c r="I291" i="16"/>
  <c r="I1589" i="16"/>
  <c r="M1417" i="10"/>
  <c r="K1417" i="10" s="1"/>
  <c r="M1101" i="10"/>
  <c r="K1101" i="10" s="1"/>
  <c r="M1154" i="10"/>
  <c r="K1154" i="10" s="1"/>
  <c r="M994" i="10"/>
  <c r="K994" i="10" s="1"/>
  <c r="M1321" i="10"/>
  <c r="K1321" i="10" s="1"/>
  <c r="O516" i="16"/>
  <c r="O533" i="16"/>
  <c r="L1514" i="10"/>
  <c r="M950" i="10"/>
  <c r="K950" i="10" s="1"/>
  <c r="M884" i="10"/>
  <c r="K884" i="10" s="1"/>
  <c r="L1365" i="10"/>
  <c r="G1365" i="10" s="1"/>
  <c r="I1365" i="10" s="1"/>
  <c r="L981" i="10"/>
  <c r="I1019" i="16"/>
  <c r="I1679" i="16"/>
  <c r="I1371" i="16"/>
  <c r="M1435" i="10"/>
  <c r="K1435" i="10" s="1"/>
  <c r="L1376" i="10"/>
  <c r="M1551" i="10"/>
  <c r="K1551" i="10" s="1"/>
  <c r="L1517" i="10"/>
  <c r="L1237" i="10"/>
  <c r="L1749" i="10"/>
  <c r="M1531" i="10"/>
  <c r="K1531" i="10" s="1"/>
  <c r="M1762" i="10"/>
  <c r="K1762" i="10" s="1"/>
  <c r="M1349" i="10"/>
  <c r="K1349" i="10" s="1"/>
  <c r="L1109" i="10"/>
  <c r="L960" i="10"/>
  <c r="I1549" i="16"/>
  <c r="I918" i="16"/>
  <c r="I1061" i="16"/>
  <c r="O432" i="16"/>
  <c r="O518" i="16"/>
  <c r="L968" i="10"/>
  <c r="L1224" i="10"/>
  <c r="L1096" i="10"/>
  <c r="I1084" i="16"/>
  <c r="I1147" i="16"/>
  <c r="L1127" i="10"/>
  <c r="L919" i="10"/>
  <c r="L1434" i="10"/>
  <c r="L1032" i="10"/>
  <c r="O436" i="16"/>
  <c r="J436" i="16" s="1"/>
  <c r="I436" i="16" s="1"/>
  <c r="P436" i="16"/>
  <c r="L436" i="16" s="1"/>
  <c r="K436" i="16" s="1"/>
  <c r="L1124" i="10"/>
  <c r="L1640" i="10"/>
  <c r="M1364" i="10"/>
  <c r="K1364" i="10" s="1"/>
  <c r="M1560" i="10"/>
  <c r="K1560" i="10" s="1"/>
  <c r="L1368" i="10"/>
  <c r="M1227" i="10"/>
  <c r="K1227" i="10" s="1"/>
  <c r="M1138" i="10"/>
  <c r="K1138" i="10" s="1"/>
  <c r="L1064" i="10"/>
  <c r="M1224" i="10"/>
  <c r="K1224" i="10" s="1"/>
  <c r="M1137" i="10"/>
  <c r="K1137" i="10" s="1"/>
  <c r="M1076" i="10"/>
  <c r="K1076" i="10" s="1"/>
  <c r="L943" i="10"/>
  <c r="M881" i="10"/>
  <c r="K881" i="10" s="1"/>
  <c r="K547" i="16"/>
  <c r="P729" i="16" s="1"/>
  <c r="L1599" i="10"/>
  <c r="M1369" i="10"/>
  <c r="K1369" i="10" s="1"/>
  <c r="M1592" i="10"/>
  <c r="K1592" i="10" s="1"/>
  <c r="L1560" i="10"/>
  <c r="M1192" i="10"/>
  <c r="K1192" i="10" s="1"/>
  <c r="L1215" i="10"/>
  <c r="G1215" i="10" s="1"/>
  <c r="I1215" i="10" s="1"/>
  <c r="M1128" i="10"/>
  <c r="K1128" i="10" s="1"/>
  <c r="M1195" i="10"/>
  <c r="K1195" i="10" s="1"/>
  <c r="L1143" i="10"/>
  <c r="M968" i="10"/>
  <c r="K968" i="10" s="1"/>
  <c r="M1105" i="10"/>
  <c r="J1105" i="10" s="1"/>
  <c r="K584" i="16"/>
  <c r="L1399" i="10"/>
  <c r="M1785" i="10"/>
  <c r="K1785" i="10" s="1"/>
  <c r="M1624" i="10"/>
  <c r="K1624" i="10" s="1"/>
  <c r="M1416" i="10"/>
  <c r="K1416" i="10" s="1"/>
  <c r="M1355" i="10"/>
  <c r="K1355" i="10" s="1"/>
  <c r="L944" i="10"/>
  <c r="M904" i="10"/>
  <c r="K904" i="10" s="1"/>
  <c r="M1201" i="10"/>
  <c r="K1201" i="10" s="1"/>
  <c r="M1265" i="10"/>
  <c r="K1265" i="10" s="1"/>
  <c r="L426" i="10"/>
  <c r="M945" i="10"/>
  <c r="K945" i="10" s="1"/>
  <c r="L1350" i="10"/>
  <c r="L1639" i="10"/>
  <c r="L1271" i="10"/>
  <c r="L1094" i="10"/>
  <c r="L1629" i="10"/>
  <c r="L1186" i="10"/>
  <c r="L930" i="10"/>
  <c r="J425" i="16"/>
  <c r="M425" i="10" s="1"/>
  <c r="K425" i="10" s="1"/>
  <c r="L1244" i="10"/>
  <c r="L1375" i="10"/>
  <c r="O641" i="16"/>
  <c r="O437" i="16"/>
  <c r="J437" i="16" s="1"/>
  <c r="I1521" i="16"/>
  <c r="L1282" i="10"/>
  <c r="L1759" i="10"/>
  <c r="L1006" i="10"/>
  <c r="L1551" i="10"/>
  <c r="L1732" i="10"/>
  <c r="L1218" i="10"/>
  <c r="L1606" i="10"/>
  <c r="L1591" i="10"/>
  <c r="L1624" i="10"/>
  <c r="L1429" i="10"/>
  <c r="L1248" i="10"/>
  <c r="L1117" i="10"/>
  <c r="L1040" i="10"/>
  <c r="L1292" i="10"/>
  <c r="G1292" i="10" s="1"/>
  <c r="L1034" i="10"/>
  <c r="L1311" i="10"/>
  <c r="L1245" i="10"/>
  <c r="L989" i="10"/>
  <c r="L1373" i="10"/>
  <c r="L1156" i="10"/>
  <c r="L1022" i="10"/>
  <c r="L927" i="10"/>
  <c r="I1118" i="16"/>
  <c r="I363" i="16"/>
  <c r="L1451" i="10"/>
  <c r="L1254" i="10"/>
  <c r="L1195" i="10"/>
  <c r="L1188" i="10"/>
  <c r="L1643" i="10"/>
  <c r="L1642" i="10"/>
  <c r="L875" i="10"/>
  <c r="L1220" i="10"/>
  <c r="L970" i="10"/>
  <c r="L939" i="10"/>
  <c r="L1796" i="10"/>
  <c r="M1179" i="10"/>
  <c r="K1179" i="10" s="1"/>
  <c r="M1110" i="10"/>
  <c r="K1110" i="10" s="1"/>
  <c r="M1004" i="10"/>
  <c r="K1004" i="10" s="1"/>
  <c r="M1206" i="10"/>
  <c r="K1206" i="10" s="1"/>
  <c r="M891" i="10"/>
  <c r="J891" i="10" s="1"/>
  <c r="L1134" i="10"/>
  <c r="G1134" i="10" s="1"/>
  <c r="L1033" i="10"/>
  <c r="G1033" i="10" s="1"/>
  <c r="I1033" i="10" s="1"/>
  <c r="I1437" i="16"/>
  <c r="I492" i="16"/>
  <c r="I1334" i="16"/>
  <c r="I1516" i="16"/>
  <c r="I1486" i="16"/>
  <c r="I1740" i="16"/>
  <c r="I1033" i="16"/>
  <c r="I1275" i="16"/>
  <c r="L1816" i="10"/>
  <c r="M1644" i="10"/>
  <c r="K1644" i="10" s="1"/>
  <c r="L1600" i="10"/>
  <c r="L234" i="10"/>
  <c r="L1447" i="10"/>
  <c r="L1390" i="10"/>
  <c r="M1161" i="10"/>
  <c r="K1161" i="10" s="1"/>
  <c r="L497" i="10"/>
  <c r="L895" i="10"/>
  <c r="L1119" i="10"/>
  <c r="G1119" i="10" s="1"/>
  <c r="I1119" i="10" s="1"/>
  <c r="L878" i="10"/>
  <c r="M905" i="10"/>
  <c r="K905" i="10" s="1"/>
  <c r="M1065" i="10"/>
  <c r="K1065" i="10" s="1"/>
  <c r="I1804" i="16"/>
  <c r="M1368" i="10"/>
  <c r="K1368" i="10" s="1"/>
  <c r="M1649" i="10"/>
  <c r="K1649" i="10" s="1"/>
  <c r="L1646" i="10"/>
  <c r="L1518" i="10"/>
  <c r="L1445" i="10"/>
  <c r="M1322" i="10"/>
  <c r="K1322" i="10" s="1"/>
  <c r="M1045" i="10"/>
  <c r="K1045" i="10" s="1"/>
  <c r="L1262" i="10"/>
  <c r="L1095" i="10"/>
  <c r="I1415" i="16"/>
  <c r="L1228" i="10"/>
  <c r="L1212" i="10"/>
  <c r="L956" i="10"/>
  <c r="O192" i="16"/>
  <c r="O190" i="16"/>
  <c r="P190" i="16"/>
  <c r="P231" i="16"/>
  <c r="L231" i="16" s="1"/>
  <c r="K231" i="16" s="1"/>
  <c r="O231" i="16"/>
  <c r="J231" i="16" s="1"/>
  <c r="I231" i="16" s="1"/>
  <c r="P745" i="16"/>
  <c r="P746" i="16"/>
  <c r="P29" i="16"/>
  <c r="P772" i="16"/>
  <c r="L772" i="16" s="1"/>
  <c r="K772" i="16" s="1"/>
  <c r="O772" i="16"/>
  <c r="J772" i="16" s="1"/>
  <c r="I772" i="16" s="1"/>
  <c r="O29" i="16"/>
  <c r="P617" i="16"/>
  <c r="L617" i="16" s="1"/>
  <c r="K617" i="16" s="1"/>
  <c r="P250" i="16"/>
  <c r="P561" i="16"/>
  <c r="L561" i="16" s="1"/>
  <c r="K561" i="16" s="1"/>
  <c r="O250" i="16"/>
  <c r="O561" i="16"/>
  <c r="J561" i="16" s="1"/>
  <c r="I561" i="16" s="1"/>
  <c r="O617" i="16"/>
  <c r="J617" i="16" s="1"/>
  <c r="I617" i="16" s="1"/>
  <c r="O455" i="16"/>
  <c r="J455" i="16" s="1"/>
  <c r="I455" i="16" s="1"/>
  <c r="P455" i="16"/>
  <c r="L455" i="16" s="1"/>
  <c r="K455" i="16" s="1"/>
  <c r="P452" i="16"/>
  <c r="O452" i="16"/>
  <c r="O618" i="16"/>
  <c r="J618" i="16" s="1"/>
  <c r="O564" i="16"/>
  <c r="J564" i="16" s="1"/>
  <c r="I564" i="16" s="1"/>
  <c r="P618" i="16"/>
  <c r="L618" i="16" s="1"/>
  <c r="K618" i="16" s="1"/>
  <c r="P564" i="16"/>
  <c r="L564" i="16" s="1"/>
  <c r="K564" i="16" s="1"/>
  <c r="O449" i="16"/>
  <c r="J449" i="16" s="1"/>
  <c r="P449" i="16"/>
  <c r="L449" i="16" s="1"/>
  <c r="P644" i="16"/>
  <c r="L644" i="16" s="1"/>
  <c r="P648" i="16"/>
  <c r="L648" i="16" s="1"/>
  <c r="K648" i="16" s="1"/>
  <c r="P616" i="16"/>
  <c r="L616" i="16" s="1"/>
  <c r="P559" i="16"/>
  <c r="L559" i="16" s="1"/>
  <c r="K559" i="16" s="1"/>
  <c r="P569" i="16" s="1"/>
  <c r="O648" i="16"/>
  <c r="J648" i="16" s="1"/>
  <c r="O616" i="16"/>
  <c r="J616" i="16" s="1"/>
  <c r="O559" i="16"/>
  <c r="J559" i="16" s="1"/>
  <c r="I559" i="16" s="1"/>
  <c r="O566" i="16" s="1"/>
  <c r="O644" i="16"/>
  <c r="J644" i="16" s="1"/>
  <c r="I644" i="16" s="1"/>
  <c r="P458" i="16"/>
  <c r="O458" i="16"/>
  <c r="J458" i="16" s="1"/>
  <c r="I458" i="16" s="1"/>
  <c r="O454" i="16"/>
  <c r="P454" i="16"/>
  <c r="P620" i="16"/>
  <c r="L620" i="16" s="1"/>
  <c r="K620" i="16" s="1"/>
  <c r="P572" i="16"/>
  <c r="L572" i="16" s="1"/>
  <c r="K572" i="16" s="1"/>
  <c r="K1100" i="16"/>
  <c r="L1100" i="10"/>
  <c r="G1100" i="10" s="1"/>
  <c r="I1217" i="16"/>
  <c r="M1217" i="10"/>
  <c r="K1217" i="10" s="1"/>
  <c r="I1157" i="16"/>
  <c r="M1157" i="10"/>
  <c r="K1157" i="10" s="1"/>
  <c r="I392" i="16"/>
  <c r="I1010" i="16"/>
  <c r="M1010" i="10"/>
  <c r="K1010" i="10" s="1"/>
  <c r="I90" i="16"/>
  <c r="I879" i="16"/>
  <c r="M879" i="10"/>
  <c r="K879" i="10" s="1"/>
  <c r="I1039" i="16"/>
  <c r="M1039" i="10"/>
  <c r="K1039" i="10" s="1"/>
  <c r="I1167" i="16"/>
  <c r="M1167" i="10"/>
  <c r="J1167" i="10" s="1"/>
  <c r="M1199" i="10"/>
  <c r="J1199" i="10" s="1"/>
  <c r="I1199" i="16"/>
  <c r="I1319" i="16"/>
  <c r="M1319" i="10"/>
  <c r="K1319" i="10" s="1"/>
  <c r="I1511" i="16"/>
  <c r="I1575" i="16"/>
  <c r="I450" i="16"/>
  <c r="M875" i="10"/>
  <c r="J875" i="10" s="1"/>
  <c r="I875" i="16"/>
  <c r="I971" i="16"/>
  <c r="M971" i="10"/>
  <c r="I1099" i="16"/>
  <c r="M1099" i="10"/>
  <c r="K1099" i="10" s="1"/>
  <c r="I1163" i="16"/>
  <c r="M1163" i="10"/>
  <c r="K1163" i="10" s="1"/>
  <c r="M1800" i="10"/>
  <c r="K1800" i="10" s="1"/>
  <c r="L1422" i="10"/>
  <c r="M1570" i="10"/>
  <c r="M1404" i="10"/>
  <c r="K1404" i="10" s="1"/>
  <c r="M1345" i="10"/>
  <c r="K1345" i="10" s="1"/>
  <c r="M1266" i="10"/>
  <c r="K1266" i="10" s="1"/>
  <c r="I344" i="16"/>
  <c r="K933" i="16"/>
  <c r="L933" i="10"/>
  <c r="K1061" i="16"/>
  <c r="L1061" i="10"/>
  <c r="G1061" i="10" s="1"/>
  <c r="I1061" i="10" s="1"/>
  <c r="K1189" i="16"/>
  <c r="L1189" i="10"/>
  <c r="K1317" i="16"/>
  <c r="L1317" i="10"/>
  <c r="K1232" i="16"/>
  <c r="L1232" i="10"/>
  <c r="K647" i="16"/>
  <c r="K1328" i="16"/>
  <c r="L1328" i="10"/>
  <c r="I1272" i="16"/>
  <c r="I1607" i="16"/>
  <c r="K483" i="16"/>
  <c r="I389" i="16"/>
  <c r="I405" i="16"/>
  <c r="I1089" i="16"/>
  <c r="M1089" i="10"/>
  <c r="K1089" i="10" s="1"/>
  <c r="I1093" i="16"/>
  <c r="M1093" i="10"/>
  <c r="K1093" i="10" s="1"/>
  <c r="I952" i="16"/>
  <c r="M952" i="10"/>
  <c r="K952" i="10" s="1"/>
  <c r="I1048" i="16"/>
  <c r="M1048" i="10"/>
  <c r="K1048" i="10" s="1"/>
  <c r="I1208" i="16"/>
  <c r="M1208" i="10"/>
  <c r="K1208" i="10" s="1"/>
  <c r="I629" i="16"/>
  <c r="I1222" i="16"/>
  <c r="M1222" i="10"/>
  <c r="K1222" i="10" s="1"/>
  <c r="M1255" i="10"/>
  <c r="J1255" i="10" s="1"/>
  <c r="I1255" i="16"/>
  <c r="M1448" i="10"/>
  <c r="K1448" i="10" s="1"/>
  <c r="M1730" i="10"/>
  <c r="K1730" i="10" s="1"/>
  <c r="M1185" i="10"/>
  <c r="K1185" i="10" s="1"/>
  <c r="I1805" i="16"/>
  <c r="K602" i="16"/>
  <c r="K1207" i="16"/>
  <c r="L1207" i="10"/>
  <c r="G1207" i="10" s="1"/>
  <c r="I867" i="16"/>
  <c r="K1144" i="16"/>
  <c r="L1144" i="10"/>
  <c r="I907" i="16"/>
  <c r="K622" i="16"/>
  <c r="K574" i="16"/>
  <c r="T553" i="16" s="1"/>
  <c r="I1613" i="16"/>
  <c r="I474" i="16"/>
  <c r="I1016" i="16"/>
  <c r="M1016" i="10"/>
  <c r="K1016" i="10" s="1"/>
  <c r="M1092" i="10"/>
  <c r="K1092" i="10" s="1"/>
  <c r="I1092" i="16"/>
  <c r="M1382" i="10"/>
  <c r="K1382" i="10" s="1"/>
  <c r="M1421" i="10"/>
  <c r="K1421" i="10" s="1"/>
  <c r="M1409" i="10"/>
  <c r="K1409" i="10" s="1"/>
  <c r="M1378" i="10"/>
  <c r="K1378" i="10" s="1"/>
  <c r="M1665" i="10"/>
  <c r="K1665" i="10" s="1"/>
  <c r="M1601" i="10"/>
  <c r="K1601" i="10" s="1"/>
  <c r="M1735" i="10"/>
  <c r="J1735" i="10" s="1"/>
  <c r="M1351" i="10"/>
  <c r="K1351" i="10" s="1"/>
  <c r="M1112" i="10"/>
  <c r="K1112" i="10" s="1"/>
  <c r="M920" i="10"/>
  <c r="K920" i="10" s="1"/>
  <c r="I934" i="16"/>
  <c r="I476" i="16"/>
  <c r="K910" i="16"/>
  <c r="L910" i="10"/>
  <c r="K1166" i="16"/>
  <c r="L1166" i="10"/>
  <c r="G1166" i="10" s="1"/>
  <c r="K966" i="16"/>
  <c r="L966" i="10"/>
  <c r="K1222" i="16"/>
  <c r="L1222" i="10"/>
  <c r="K938" i="16"/>
  <c r="L938" i="10"/>
  <c r="K1130" i="16"/>
  <c r="L1130" i="10"/>
  <c r="K1050" i="16"/>
  <c r="L1050" i="10"/>
  <c r="K1145" i="16"/>
  <c r="L1145" i="10"/>
  <c r="M1556" i="10"/>
  <c r="K1556" i="10" s="1"/>
  <c r="M1797" i="10"/>
  <c r="J1797" i="10" s="1"/>
  <c r="L1814" i="10"/>
  <c r="L1430" i="10"/>
  <c r="L1570" i="10"/>
  <c r="L1464" i="10"/>
  <c r="M1401" i="10"/>
  <c r="K1401" i="10" s="1"/>
  <c r="L1312" i="10"/>
  <c r="M1264" i="10"/>
  <c r="K1264" i="10" s="1"/>
  <c r="L1246" i="10"/>
  <c r="L1210" i="10"/>
  <c r="L1296" i="10"/>
  <c r="L1261" i="10"/>
  <c r="M1113" i="10"/>
  <c r="K1113" i="10" s="1"/>
  <c r="L890" i="10"/>
  <c r="I1180" i="16"/>
  <c r="I874" i="16"/>
  <c r="I1787" i="16"/>
  <c r="M1659" i="10"/>
  <c r="K1659" i="10" s="1"/>
  <c r="I1498" i="16"/>
  <c r="I1823" i="16"/>
  <c r="I1116" i="16"/>
  <c r="I1150" i="16"/>
  <c r="I1396" i="16"/>
  <c r="I1200" i="16"/>
  <c r="I510" i="16"/>
  <c r="S693" i="16" s="1"/>
  <c r="M1567" i="10"/>
  <c r="K1567" i="10" s="1"/>
  <c r="M1413" i="10"/>
  <c r="K1413" i="10" s="1"/>
  <c r="M1381" i="10"/>
  <c r="K1381" i="10" s="1"/>
  <c r="M985" i="10"/>
  <c r="K985" i="10" s="1"/>
  <c r="M880" i="10"/>
  <c r="K880" i="10" s="1"/>
  <c r="L1197" i="10"/>
  <c r="L1005" i="10"/>
  <c r="M999" i="10"/>
  <c r="K999" i="10" s="1"/>
  <c r="L941" i="10"/>
  <c r="L1442" i="10"/>
  <c r="L1359" i="10"/>
  <c r="L1453" i="10"/>
  <c r="L911" i="10"/>
  <c r="L1325" i="10"/>
  <c r="L1290" i="10"/>
  <c r="L1238" i="10"/>
  <c r="L1069" i="10"/>
  <c r="L1320" i="10"/>
  <c r="M1241" i="10"/>
  <c r="M1063" i="10"/>
  <c r="K1063" i="10" s="1"/>
  <c r="I1184" i="16"/>
  <c r="L1315" i="10"/>
  <c r="I1808" i="16"/>
  <c r="I486" i="16"/>
  <c r="M423" i="10"/>
  <c r="K423" i="10" s="1"/>
  <c r="I993" i="16"/>
  <c r="M993" i="10"/>
  <c r="K993" i="10" s="1"/>
  <c r="I1625" i="16"/>
  <c r="M1625" i="10"/>
  <c r="J1625" i="10" s="1"/>
  <c r="M1500" i="10"/>
  <c r="K1500" i="10" s="1"/>
  <c r="M1564" i="10"/>
  <c r="K1564" i="10" s="1"/>
  <c r="M1834" i="10"/>
  <c r="K1834" i="10" s="1"/>
  <c r="M1181" i="10"/>
  <c r="K1181" i="10" s="1"/>
  <c r="M1190" i="10"/>
  <c r="K1190" i="10" s="1"/>
  <c r="M1124" i="10"/>
  <c r="K1124" i="10" s="1"/>
  <c r="M1062" i="10"/>
  <c r="K1062" i="10" s="1"/>
  <c r="I1695" i="16"/>
  <c r="K1121" i="16"/>
  <c r="L1121" i="10"/>
  <c r="I1817" i="16"/>
  <c r="I299" i="16"/>
  <c r="I1191" i="16"/>
  <c r="M1191" i="10"/>
  <c r="K1191" i="10" s="1"/>
  <c r="M1520" i="10"/>
  <c r="K1520" i="10" s="1"/>
  <c r="M1758" i="10"/>
  <c r="J1758" i="10" s="1"/>
  <c r="M1375" i="10"/>
  <c r="K1375" i="10" s="1"/>
  <c r="M1341" i="10"/>
  <c r="K1341" i="10" s="1"/>
  <c r="M929" i="10"/>
  <c r="K929" i="10" s="1"/>
  <c r="M1117" i="10"/>
  <c r="K1117" i="10" s="1"/>
  <c r="M967" i="10"/>
  <c r="J967" i="10" s="1"/>
  <c r="M1186" i="10"/>
  <c r="K1186" i="10" s="1"/>
  <c r="M1223" i="10"/>
  <c r="J1223" i="10" s="1"/>
  <c r="M935" i="10"/>
  <c r="K935" i="10" s="1"/>
  <c r="M1471" i="10"/>
  <c r="K1471" i="10" s="1"/>
  <c r="M1446" i="10"/>
  <c r="K1446" i="10" s="1"/>
  <c r="M1373" i="10"/>
  <c r="K1373" i="10" s="1"/>
  <c r="M1156" i="10"/>
  <c r="K1156" i="10" s="1"/>
  <c r="M1026" i="10"/>
  <c r="K1026" i="10" s="1"/>
  <c r="M898" i="10"/>
  <c r="K898" i="10" s="1"/>
  <c r="L423" i="10"/>
  <c r="M1153" i="10"/>
  <c r="K1153" i="10" s="1"/>
  <c r="M1122" i="10"/>
  <c r="M1056" i="10"/>
  <c r="K1056" i="10" s="1"/>
  <c r="M928" i="10"/>
  <c r="K928" i="10" s="1"/>
  <c r="M903" i="10"/>
  <c r="J903" i="10" s="1"/>
  <c r="L1377" i="10"/>
  <c r="M1127" i="10"/>
  <c r="J1127" i="10" s="1"/>
  <c r="M1095" i="10"/>
  <c r="J1095" i="10" s="1"/>
  <c r="M1159" i="10"/>
  <c r="J1159" i="10" s="1"/>
  <c r="M1031" i="10"/>
  <c r="J1031" i="10" s="1"/>
  <c r="L1214" i="10"/>
  <c r="L1049" i="10"/>
  <c r="L1251" i="10"/>
  <c r="P195" i="16"/>
  <c r="L195" i="16" s="1"/>
  <c r="K195" i="16" s="1"/>
  <c r="P868" i="16"/>
  <c r="L868" i="16" s="1"/>
  <c r="L1608" i="10" s="1"/>
  <c r="P276" i="16"/>
  <c r="L276" i="16" s="1"/>
  <c r="L1726" i="10"/>
  <c r="L1076" i="10"/>
  <c r="L1202" i="10"/>
  <c r="L958" i="10"/>
  <c r="L1270" i="10"/>
  <c r="L1470" i="10"/>
  <c r="G1470" i="10" s="1"/>
  <c r="H1470" i="10" s="1"/>
  <c r="L1014" i="10"/>
  <c r="L1278" i="10"/>
  <c r="L1266" i="10"/>
  <c r="L1407" i="10"/>
  <c r="L1668" i="10"/>
  <c r="L1564" i="10"/>
  <c r="L1372" i="10"/>
  <c r="L1206" i="10"/>
  <c r="L1164" i="10"/>
  <c r="L964" i="10"/>
  <c r="L942" i="10"/>
  <c r="L1055" i="10"/>
  <c r="L998" i="10"/>
  <c r="L1794" i="10"/>
  <c r="L1239" i="10"/>
  <c r="L1026" i="10"/>
  <c r="L1601" i="10"/>
  <c r="L1171" i="10"/>
  <c r="L1467" i="10"/>
  <c r="I1632" i="16"/>
  <c r="M1632" i="10"/>
  <c r="K1632" i="10" s="1"/>
  <c r="K1235" i="16"/>
  <c r="L1235" i="10"/>
  <c r="K625" i="16"/>
  <c r="K1778" i="16"/>
  <c r="M1760" i="10"/>
  <c r="K1760" i="10" s="1"/>
  <c r="L1798" i="10"/>
  <c r="L1394" i="10"/>
  <c r="L1339" i="10"/>
  <c r="L1223" i="10"/>
  <c r="K546" i="16"/>
  <c r="P533" i="16" s="1"/>
  <c r="K1459" i="16"/>
  <c r="K924" i="16"/>
  <c r="L924" i="10"/>
  <c r="K1468" i="16"/>
  <c r="K597" i="16"/>
  <c r="K1118" i="16"/>
  <c r="L1118" i="10"/>
  <c r="K1630" i="16"/>
  <c r="L1630" i="10"/>
  <c r="L1634" i="10"/>
  <c r="L994" i="10"/>
  <c r="I1333" i="16"/>
  <c r="M1333" i="10"/>
  <c r="K1333" i="10" s="1"/>
  <c r="I1617" i="16"/>
  <c r="M1617" i="10"/>
  <c r="K1617" i="10" s="1"/>
  <c r="I1597" i="16"/>
  <c r="M1597" i="10"/>
  <c r="K1597" i="10" s="1"/>
  <c r="K1559" i="16"/>
  <c r="L1559" i="10"/>
  <c r="K1252" i="16"/>
  <c r="L1252" i="10"/>
  <c r="K1316" i="16"/>
  <c r="L1316" i="10"/>
  <c r="K1299" i="16"/>
  <c r="L1299" i="10"/>
  <c r="K1548" i="16"/>
  <c r="K1650" i="16"/>
  <c r="K932" i="16"/>
  <c r="L932" i="10"/>
  <c r="K180" i="16"/>
  <c r="K1758" i="16"/>
  <c r="L1758" i="10"/>
  <c r="L1378" i="10"/>
  <c r="L992" i="10"/>
  <c r="L1211" i="10"/>
  <c r="L874" i="10"/>
  <c r="I495" i="16"/>
  <c r="K1151" i="16"/>
  <c r="L1151" i="10"/>
  <c r="I1077" i="16"/>
  <c r="M1077" i="10"/>
  <c r="K1077" i="10" s="1"/>
  <c r="I1361" i="16"/>
  <c r="M1361" i="10"/>
  <c r="M1533" i="10"/>
  <c r="J1533" i="10" s="1"/>
  <c r="I1533" i="16"/>
  <c r="I1789" i="16"/>
  <c r="I1824" i="16"/>
  <c r="K1719" i="16"/>
  <c r="K916" i="16"/>
  <c r="L916" i="10"/>
  <c r="K365" i="16"/>
  <c r="K1030" i="16"/>
  <c r="L1030" i="10"/>
  <c r="K1286" i="16"/>
  <c r="L1286" i="10"/>
  <c r="K1542" i="16"/>
  <c r="K1114" i="16"/>
  <c r="L1114" i="10"/>
  <c r="I1425" i="16"/>
  <c r="K1595" i="16"/>
  <c r="L1595" i="10"/>
  <c r="K1374" i="16"/>
  <c r="L1374" i="10"/>
  <c r="K1502" i="16"/>
  <c r="K918" i="16"/>
  <c r="L918" i="10"/>
  <c r="K1046" i="16"/>
  <c r="L1046" i="10"/>
  <c r="K1174" i="16"/>
  <c r="L1174" i="10"/>
  <c r="K1686" i="16"/>
  <c r="K1722" i="16"/>
  <c r="L1722" i="10"/>
  <c r="K1306" i="16"/>
  <c r="L1306" i="10"/>
  <c r="K922" i="16"/>
  <c r="L922" i="10"/>
  <c r="K1381" i="16"/>
  <c r="L1381" i="10"/>
  <c r="I1681" i="16"/>
  <c r="I976" i="16"/>
  <c r="M976" i="10"/>
  <c r="K976" i="10" s="1"/>
  <c r="K955" i="16"/>
  <c r="L955" i="10"/>
  <c r="K972" i="16"/>
  <c r="L972" i="10"/>
  <c r="K882" i="16"/>
  <c r="L882" i="10"/>
  <c r="K1522" i="16"/>
  <c r="K990" i="16"/>
  <c r="L990" i="10"/>
  <c r="L1762" i="10"/>
  <c r="L1647" i="10"/>
  <c r="L1631" i="10"/>
  <c r="L1418" i="10"/>
  <c r="L913" i="10"/>
  <c r="L1010" i="10"/>
  <c r="K1297" i="16"/>
  <c r="L1297" i="10"/>
  <c r="M501" i="10"/>
  <c r="K501" i="10" s="1"/>
  <c r="K1250" i="16"/>
  <c r="L1250" i="10"/>
  <c r="K327" i="16"/>
  <c r="K1138" i="16"/>
  <c r="L1138" i="10"/>
  <c r="K236" i="16"/>
  <c r="L1083" i="10"/>
  <c r="L1136" i="10"/>
  <c r="I1176" i="16"/>
  <c r="L1397" i="10"/>
  <c r="L1444" i="10"/>
  <c r="L1191" i="10"/>
  <c r="L1016" i="10"/>
  <c r="M961" i="10"/>
  <c r="J961" i="10" s="1"/>
  <c r="M897" i="10"/>
  <c r="K897" i="10" s="1"/>
  <c r="L1101" i="10"/>
  <c r="I1576" i="16"/>
  <c r="L1419" i="10"/>
  <c r="L1141" i="10"/>
  <c r="L1180" i="10"/>
  <c r="L1060" i="10"/>
  <c r="L1387" i="10"/>
  <c r="L892" i="10"/>
  <c r="L1179" i="10"/>
  <c r="L1761" i="10"/>
  <c r="L1107" i="10"/>
  <c r="L1404" i="10"/>
  <c r="M1391" i="10"/>
  <c r="J1391" i="10" s="1"/>
  <c r="M1328" i="10"/>
  <c r="K1328" i="10" s="1"/>
  <c r="L1158" i="10"/>
  <c r="L1362" i="10"/>
  <c r="L1268" i="10"/>
  <c r="M1689" i="10"/>
  <c r="K1689" i="10" s="1"/>
  <c r="M1383" i="10"/>
  <c r="K1383" i="10" s="1"/>
  <c r="L902" i="10"/>
  <c r="L1531" i="10"/>
  <c r="M1639" i="10"/>
  <c r="J1639" i="10" s="1"/>
  <c r="L1693" i="10"/>
  <c r="L1242" i="10"/>
  <c r="M1007" i="10"/>
  <c r="K1007" i="10" s="1"/>
  <c r="M917" i="10"/>
  <c r="K917" i="10" s="1"/>
  <c r="L1437" i="10"/>
  <c r="L1308" i="10"/>
  <c r="L999" i="10"/>
  <c r="M1294" i="10"/>
  <c r="K1294" i="10" s="1"/>
  <c r="L1431" i="10"/>
  <c r="M1225" i="10"/>
  <c r="K1225" i="10" s="1"/>
  <c r="M930" i="10"/>
  <c r="K930" i="10" s="1"/>
  <c r="M1287" i="10"/>
  <c r="J1287" i="10" s="1"/>
  <c r="M1442" i="10"/>
  <c r="K1442" i="10" s="1"/>
  <c r="L1279" i="10"/>
  <c r="M986" i="10"/>
  <c r="K986" i="10" s="1"/>
  <c r="M1595" i="10"/>
  <c r="J1595" i="10" s="1"/>
  <c r="L1687" i="10"/>
  <c r="M984" i="10"/>
  <c r="K984" i="10" s="1"/>
  <c r="I290" i="16"/>
  <c r="M1400" i="10"/>
  <c r="K1400" i="10" s="1"/>
  <c r="L1208" i="10"/>
  <c r="L1236" i="10"/>
  <c r="L1106" i="10"/>
  <c r="M1083" i="10"/>
  <c r="K1083" i="10" s="1"/>
  <c r="M1799" i="10"/>
  <c r="K1799" i="10" s="1"/>
  <c r="L1557" i="10"/>
  <c r="M969" i="10"/>
  <c r="K969" i="10" s="1"/>
  <c r="M1600" i="10"/>
  <c r="K1600" i="10" s="1"/>
  <c r="L1351" i="10"/>
  <c r="M1205" i="10"/>
  <c r="K1205" i="10" s="1"/>
  <c r="M1311" i="10"/>
  <c r="K1311" i="10" s="1"/>
  <c r="M962" i="10"/>
  <c r="K962" i="10" s="1"/>
  <c r="L1552" i="10"/>
  <c r="M990" i="10"/>
  <c r="K990" i="10" s="1"/>
  <c r="L1414" i="10"/>
  <c r="M1481" i="10"/>
  <c r="K1481" i="10" s="1"/>
  <c r="M1260" i="10"/>
  <c r="K1260" i="10" s="1"/>
  <c r="L1045" i="10"/>
  <c r="L1301" i="10"/>
  <c r="L1181" i="10"/>
  <c r="L952" i="10"/>
  <c r="L1344" i="10"/>
  <c r="L1226" i="10"/>
  <c r="M1040" i="10"/>
  <c r="K1040" i="10" s="1"/>
  <c r="L1007" i="10"/>
  <c r="I64" i="16"/>
  <c r="M1073" i="10"/>
  <c r="J1073" i="10" s="1"/>
  <c r="L1036" i="10"/>
  <c r="L1168" i="10"/>
  <c r="L925" i="10"/>
  <c r="L1626" i="10"/>
  <c r="L1104" i="10"/>
  <c r="M1330" i="10"/>
  <c r="K1330" i="10" s="1"/>
  <c r="M1339" i="10"/>
  <c r="K1339" i="10" s="1"/>
  <c r="M1329" i="10"/>
  <c r="K1329" i="10" s="1"/>
  <c r="M1628" i="10"/>
  <c r="K1628" i="10" s="1"/>
  <c r="L1449" i="10"/>
  <c r="M1053" i="10"/>
  <c r="K1053" i="10" s="1"/>
  <c r="M1302" i="10"/>
  <c r="K1302" i="10" s="1"/>
  <c r="L1041" i="10"/>
  <c r="L1198" i="10"/>
  <c r="M1532" i="10"/>
  <c r="K1532" i="10" s="1"/>
  <c r="M1796" i="10"/>
  <c r="K1796" i="10" s="1"/>
  <c r="L1487" i="10"/>
  <c r="L881" i="10"/>
  <c r="M1318" i="10"/>
  <c r="K1318" i="10" s="1"/>
  <c r="M1594" i="10"/>
  <c r="K1594" i="10" s="1"/>
  <c r="L1122" i="10"/>
  <c r="L1116" i="10"/>
  <c r="G1116" i="10" s="1"/>
  <c r="L1019" i="10"/>
  <c r="L1274" i="10"/>
  <c r="L1275" i="10"/>
  <c r="L1367" i="10"/>
  <c r="L1031" i="10"/>
  <c r="M1046" i="10"/>
  <c r="K1046" i="10" s="1"/>
  <c r="M1749" i="10"/>
  <c r="K1749" i="10" s="1"/>
  <c r="M1558" i="10"/>
  <c r="K1558" i="10" s="1"/>
  <c r="M1407" i="10"/>
  <c r="K1407" i="10" s="1"/>
  <c r="M1030" i="10"/>
  <c r="K837" i="16"/>
  <c r="P858" i="16" s="1"/>
  <c r="L1593" i="10"/>
  <c r="M497" i="10"/>
  <c r="K497" i="10" s="1"/>
  <c r="L764" i="10"/>
  <c r="M1359" i="10"/>
  <c r="J1359" i="10" s="1"/>
  <c r="M1324" i="10"/>
  <c r="K1324" i="10" s="1"/>
  <c r="M1121" i="10"/>
  <c r="J1121" i="10" s="1"/>
  <c r="M951" i="10"/>
  <c r="K951" i="10" s="1"/>
  <c r="L1229" i="10"/>
  <c r="M1387" i="10"/>
  <c r="K1387" i="10" s="1"/>
  <c r="M1376" i="10"/>
  <c r="K1376" i="10" s="1"/>
  <c r="M1096" i="10"/>
  <c r="K1096" i="10" s="1"/>
  <c r="M1269" i="10"/>
  <c r="K1269" i="10" s="1"/>
  <c r="M1664" i="10"/>
  <c r="K1664" i="10" s="1"/>
  <c r="L1648" i="10"/>
  <c r="M1377" i="10"/>
  <c r="K1377" i="10" s="1"/>
  <c r="M1042" i="10"/>
  <c r="K1042" i="10" s="1"/>
  <c r="M1005" i="10"/>
  <c r="K1005" i="10" s="1"/>
  <c r="M1692" i="10"/>
  <c r="K1692" i="10" s="1"/>
  <c r="L1488" i="10"/>
  <c r="M1640" i="10"/>
  <c r="K1640" i="10" s="1"/>
  <c r="L290" i="10"/>
  <c r="L1303" i="10"/>
  <c r="L1000" i="10"/>
  <c r="L894" i="10"/>
  <c r="M1277" i="10"/>
  <c r="K1277" i="10" s="1"/>
  <c r="M1071" i="10"/>
  <c r="K1071" i="10" s="1"/>
  <c r="L1097" i="10"/>
  <c r="M1633" i="10"/>
  <c r="K1633" i="10" s="1"/>
  <c r="L1412" i="10"/>
  <c r="L1240" i="10"/>
  <c r="L1093" i="10"/>
  <c r="K508" i="16"/>
  <c r="M1104" i="10"/>
  <c r="K1104" i="10" s="1"/>
  <c r="L1066" i="10"/>
  <c r="M1047" i="10"/>
  <c r="J1047" i="10" s="1"/>
  <c r="M1017" i="10"/>
  <c r="J1017" i="10" s="1"/>
  <c r="L1304" i="10"/>
  <c r="L1728" i="10"/>
  <c r="L1485" i="10"/>
  <c r="L1349" i="10"/>
  <c r="L1150" i="10"/>
  <c r="L1605" i="10"/>
  <c r="M972" i="10"/>
  <c r="K972" i="10" s="1"/>
  <c r="L1428" i="10"/>
  <c r="L973" i="10"/>
  <c r="M1268" i="10"/>
  <c r="K1268" i="10" s="1"/>
  <c r="L1406" i="10"/>
  <c r="L1834" i="10"/>
  <c r="M1394" i="10"/>
  <c r="K1394" i="10" s="1"/>
  <c r="L1039" i="10"/>
  <c r="M1273" i="10"/>
  <c r="K1273" i="10" s="1"/>
  <c r="M1088" i="10"/>
  <c r="K1088" i="10" s="1"/>
  <c r="L1370" i="10"/>
  <c r="M981" i="10"/>
  <c r="K981" i="10" s="1"/>
  <c r="M1038" i="10"/>
  <c r="K1038" i="10" s="1"/>
  <c r="M1358" i="10"/>
  <c r="K1358" i="10" s="1"/>
  <c r="L950" i="10"/>
  <c r="M1643" i="10"/>
  <c r="J1643" i="10" s="1"/>
  <c r="M1111" i="10"/>
  <c r="K1111" i="10" s="1"/>
  <c r="L931" i="10"/>
  <c r="M1131" i="10"/>
  <c r="J1131" i="10" s="1"/>
  <c r="I1591" i="16"/>
  <c r="M1553" i="10"/>
  <c r="K1553" i="10" s="1"/>
  <c r="M1143" i="10"/>
  <c r="K1143" i="10" s="1"/>
  <c r="L1247" i="10"/>
  <c r="L876" i="10"/>
  <c r="M1673" i="10"/>
  <c r="K1673" i="10" s="1"/>
  <c r="M1426" i="10"/>
  <c r="K1426" i="10" s="1"/>
  <c r="L1196" i="10"/>
  <c r="L1108" i="10"/>
  <c r="M975" i="10"/>
  <c r="J975" i="10" s="1"/>
  <c r="L1243" i="10"/>
  <c r="L1586" i="10"/>
  <c r="M1410" i="10"/>
  <c r="K1410" i="10" s="1"/>
  <c r="L1265" i="10"/>
  <c r="L1011" i="10"/>
  <c r="M1051" i="10"/>
  <c r="J1051" i="10" s="1"/>
  <c r="M1279" i="10"/>
  <c r="M1228" i="10"/>
  <c r="K1228" i="10" s="1"/>
  <c r="M885" i="10"/>
  <c r="K885" i="10" s="1"/>
  <c r="M1335" i="10"/>
  <c r="K1335" i="10" s="1"/>
  <c r="K590" i="16"/>
  <c r="T19" i="16" s="1"/>
  <c r="M914" i="10"/>
  <c r="K914" i="10" s="1"/>
  <c r="M1631" i="10"/>
  <c r="J1631" i="10" s="1"/>
  <c r="M1271" i="10"/>
  <c r="J1271" i="10" s="1"/>
  <c r="M1447" i="10"/>
  <c r="K1447" i="10" s="1"/>
  <c r="L1074" i="10"/>
  <c r="L987" i="10"/>
  <c r="M910" i="10"/>
  <c r="K910" i="10" s="1"/>
  <c r="L1499" i="10"/>
  <c r="L1508" i="10"/>
  <c r="L1140" i="10"/>
  <c r="L1436" i="10"/>
  <c r="L1057" i="10"/>
  <c r="M1388" i="10"/>
  <c r="K1388" i="10" s="1"/>
  <c r="M1002" i="10"/>
  <c r="K1002" i="10" s="1"/>
  <c r="L1330" i="10"/>
  <c r="M1262" i="10"/>
  <c r="K1262" i="10" s="1"/>
  <c r="L983" i="10"/>
  <c r="G983" i="10" s="1"/>
  <c r="I983" i="10" s="1"/>
  <c r="L936" i="10"/>
  <c r="L1231" i="10"/>
  <c r="M1605" i="10"/>
  <c r="K1605" i="10" s="1"/>
  <c r="M1559" i="10"/>
  <c r="J1559" i="10" s="1"/>
  <c r="M1173" i="10"/>
  <c r="M998" i="10"/>
  <c r="K998" i="10" s="1"/>
  <c r="M1306" i="10"/>
  <c r="K1306" i="10" s="1"/>
  <c r="L1583" i="10"/>
  <c r="M1270" i="10"/>
  <c r="K1270" i="10" s="1"/>
  <c r="M1566" i="10"/>
  <c r="K1566" i="10" s="1"/>
  <c r="L1711" i="10"/>
  <c r="M1798" i="10"/>
  <c r="K1798" i="10" s="1"/>
  <c r="M1212" i="10"/>
  <c r="K1212" i="10" s="1"/>
  <c r="M1307" i="10"/>
  <c r="K1307" i="10" s="1"/>
  <c r="M958" i="10"/>
  <c r="L886" i="10"/>
  <c r="L1421" i="10"/>
  <c r="L1260" i="10"/>
  <c r="L1192" i="10"/>
  <c r="M1512" i="10"/>
  <c r="K1512" i="10" s="1"/>
  <c r="L1204" i="10"/>
  <c r="M1189" i="10"/>
  <c r="K1189" i="10" s="1"/>
  <c r="L1165" i="10"/>
  <c r="L1607" i="10"/>
  <c r="M1057" i="10"/>
  <c r="K1057" i="10" s="1"/>
  <c r="L1263" i="10"/>
  <c r="G1263" i="10" s="1"/>
  <c r="I1263" i="10" s="1"/>
  <c r="L1137" i="10"/>
  <c r="L976" i="10"/>
  <c r="L1008" i="10"/>
  <c r="L1259" i="10"/>
  <c r="L1142" i="10"/>
  <c r="M953" i="10"/>
  <c r="K953" i="10" s="1"/>
  <c r="M1313" i="10"/>
  <c r="J1313" i="10" s="1"/>
  <c r="L1172" i="10"/>
  <c r="M901" i="10"/>
  <c r="K901" i="10" s="1"/>
  <c r="M1598" i="10"/>
  <c r="K1598" i="10" s="1"/>
  <c r="L991" i="10"/>
  <c r="L1408" i="10"/>
  <c r="L1392" i="10"/>
  <c r="L909" i="10"/>
  <c r="G909" i="10" s="1"/>
  <c r="M1248" i="10"/>
  <c r="K1248" i="10" s="1"/>
  <c r="M1067" i="10"/>
  <c r="K1067" i="10" s="1"/>
  <c r="M1295" i="10"/>
  <c r="M1596" i="10"/>
  <c r="K1596" i="10" s="1"/>
  <c r="M1584" i="10"/>
  <c r="K1584" i="10" s="1"/>
  <c r="M1569" i="10"/>
  <c r="K1569" i="10" s="1"/>
  <c r="L1731" i="10"/>
  <c r="G1731" i="10" s="1"/>
  <c r="I1731" i="10" s="1"/>
  <c r="L1029" i="10"/>
  <c r="M1312" i="10"/>
  <c r="K1312" i="10" s="1"/>
  <c r="M1323" i="10"/>
  <c r="J1323" i="10" s="1"/>
  <c r="L1484" i="10"/>
  <c r="L1285" i="10"/>
  <c r="L935" i="10"/>
  <c r="M991" i="10"/>
  <c r="J991" i="10" s="1"/>
  <c r="L1797" i="10"/>
  <c r="L1216" i="10"/>
  <c r="M946" i="10"/>
  <c r="K946" i="10" s="1"/>
  <c r="M974" i="10"/>
  <c r="K974" i="10" s="1"/>
  <c r="M1209" i="10"/>
  <c r="K1209" i="10" s="1"/>
  <c r="M1814" i="10"/>
  <c r="K1814" i="10" s="1"/>
  <c r="M1465" i="10"/>
  <c r="K1465" i="10" s="1"/>
  <c r="M1024" i="10"/>
  <c r="K1024" i="10" s="1"/>
  <c r="L1178" i="10"/>
  <c r="G1178" i="10" s="1"/>
  <c r="M1202" i="10"/>
  <c r="K1202" i="10" s="1"/>
  <c r="M936" i="10"/>
  <c r="K936" i="10" s="1"/>
  <c r="M1278" i="10"/>
  <c r="K1278" i="10" s="1"/>
  <c r="L1398" i="10"/>
  <c r="L1335" i="10"/>
  <c r="M876" i="10"/>
  <c r="K876" i="10" s="1"/>
  <c r="L1003" i="10"/>
  <c r="M1444" i="10"/>
  <c r="K1444" i="10" s="1"/>
  <c r="L1162" i="10"/>
  <c r="M1230" i="10"/>
  <c r="K1230" i="10" s="1"/>
  <c r="M1352" i="10"/>
  <c r="K1352" i="10" s="1"/>
  <c r="M922" i="10"/>
  <c r="K922" i="10" s="1"/>
  <c r="M1146" i="10"/>
  <c r="K1146" i="10" s="1"/>
  <c r="M1763" i="10"/>
  <c r="K1763" i="10" s="1"/>
  <c r="M1098" i="10"/>
  <c r="K1098" i="10" s="1"/>
  <c r="M1168" i="10"/>
  <c r="K1168" i="10" s="1"/>
  <c r="L1042" i="10"/>
  <c r="M1728" i="10"/>
  <c r="K1728" i="10" s="1"/>
  <c r="L1364" i="10"/>
  <c r="M1214" i="10"/>
  <c r="K1214" i="10" s="1"/>
  <c r="M1247" i="10"/>
  <c r="J1247" i="10" s="1"/>
  <c r="L1037" i="10"/>
  <c r="G1037" i="10" s="1"/>
  <c r="M1557" i="10"/>
  <c r="K1557" i="10" s="1"/>
  <c r="L1324" i="10"/>
  <c r="L1157" i="10"/>
  <c r="L967" i="10"/>
  <c r="M1164" i="10"/>
  <c r="K1164" i="10" s="1"/>
  <c r="M877" i="10"/>
  <c r="K877" i="10" s="1"/>
  <c r="L971" i="10"/>
  <c r="L1471" i="10"/>
  <c r="L1481" i="10"/>
  <c r="L1001" i="10"/>
  <c r="L1555" i="10"/>
  <c r="L1744" i="10"/>
  <c r="M1406" i="10"/>
  <c r="K1406" i="10" s="1"/>
  <c r="M896" i="10"/>
  <c r="K896" i="10" s="1"/>
  <c r="M1337" i="10"/>
  <c r="K1337" i="10" s="1"/>
  <c r="L1209" i="10"/>
  <c r="M1155" i="10"/>
  <c r="J1155" i="10" s="1"/>
  <c r="M966" i="10"/>
  <c r="K966" i="10" s="1"/>
  <c r="M1441" i="10"/>
  <c r="K1441" i="10" s="1"/>
  <c r="L1489" i="10"/>
  <c r="M894" i="10"/>
  <c r="K894" i="10" s="1"/>
  <c r="L1028" i="10"/>
  <c r="I598" i="16"/>
  <c r="M1588" i="10"/>
  <c r="K1588" i="10" s="1"/>
  <c r="M1081" i="10"/>
  <c r="K1081" i="10" s="1"/>
  <c r="M1148" i="10"/>
  <c r="K1148" i="10" s="1"/>
  <c r="L1356" i="10"/>
  <c r="L1135" i="10"/>
  <c r="L1227" i="10"/>
  <c r="M1583" i="10"/>
  <c r="L1354" i="10"/>
  <c r="L1554" i="10"/>
  <c r="L1293" i="10"/>
  <c r="L1068" i="10"/>
  <c r="M943" i="10"/>
  <c r="K943" i="10" s="1"/>
  <c r="M1149" i="10"/>
  <c r="J1149" i="10" s="1"/>
  <c r="M1141" i="10"/>
  <c r="K1141" i="10" s="1"/>
  <c r="L1199" i="10"/>
  <c r="M1244" i="10"/>
  <c r="J1244" i="10" s="1"/>
  <c r="L974" i="10"/>
  <c r="L1413" i="10"/>
  <c r="L1298" i="10"/>
  <c r="L901" i="10"/>
  <c r="M939" i="10"/>
  <c r="J939" i="10" s="1"/>
  <c r="L1805" i="10"/>
  <c r="M1405" i="10"/>
  <c r="J1405" i="10" s="1"/>
  <c r="L1230" i="10"/>
  <c r="M1238" i="10"/>
  <c r="K1238" i="10" s="1"/>
  <c r="M1346" i="10"/>
  <c r="K1346" i="10" s="1"/>
  <c r="M1213" i="10"/>
  <c r="J1213" i="10" s="1"/>
  <c r="L996" i="10"/>
  <c r="L1486" i="10"/>
  <c r="L1528" i="10"/>
  <c r="M1440" i="10"/>
  <c r="K1440" i="10" s="1"/>
  <c r="L1249" i="10"/>
  <c r="L1433" i="10"/>
  <c r="L889" i="10"/>
  <c r="M899" i="10"/>
  <c r="J899" i="10" s="1"/>
  <c r="M1554" i="10"/>
  <c r="K1554" i="10" s="1"/>
  <c r="L1321" i="10"/>
  <c r="L940" i="10"/>
  <c r="L1035" i="10"/>
  <c r="L975" i="10"/>
  <c r="M1647" i="10"/>
  <c r="K1647" i="10" s="1"/>
  <c r="M1508" i="10"/>
  <c r="K1508" i="10" s="1"/>
  <c r="M1059" i="10"/>
  <c r="J1059" i="10" s="1"/>
  <c r="M1286" i="10"/>
  <c r="K1286" i="10" s="1"/>
  <c r="L1092" i="10"/>
  <c r="L1090" i="10"/>
  <c r="L1319" i="10"/>
  <c r="M1246" i="10"/>
  <c r="K1246" i="10" s="1"/>
  <c r="L1346" i="10"/>
  <c r="L1291" i="10"/>
  <c r="L1411" i="10"/>
  <c r="M1646" i="10"/>
  <c r="K1646" i="10" s="1"/>
  <c r="M1436" i="10"/>
  <c r="K1436" i="10" s="1"/>
  <c r="L903" i="10"/>
  <c r="L1391" i="10"/>
  <c r="M1014" i="10"/>
  <c r="K1014" i="10" s="1"/>
  <c r="L1044" i="10"/>
  <c r="L1065" i="10"/>
  <c r="M1412" i="10"/>
  <c r="K1412" i="10" s="1"/>
  <c r="I1683" i="16"/>
  <c r="L1233" i="10"/>
  <c r="I1219" i="16"/>
  <c r="M1732" i="10"/>
  <c r="K1732" i="10" s="1"/>
  <c r="M1282" i="10"/>
  <c r="K1282" i="10" s="1"/>
  <c r="M1338" i="10"/>
  <c r="K1338" i="10" s="1"/>
  <c r="M1626" i="10"/>
  <c r="K1626" i="10" s="1"/>
  <c r="L1443" i="10"/>
  <c r="M1018" i="10"/>
  <c r="K1018" i="10" s="1"/>
  <c r="M963" i="10"/>
  <c r="J963" i="10" s="1"/>
  <c r="L1273" i="10"/>
  <c r="L1553" i="10"/>
  <c r="M941" i="10"/>
  <c r="K941" i="10" s="1"/>
  <c r="L1417" i="10"/>
  <c r="L1569" i="10"/>
  <c r="L1641" i="10"/>
  <c r="L1289" i="10"/>
  <c r="M1370" i="10"/>
  <c r="K1370" i="10" s="1"/>
  <c r="L1161" i="10"/>
  <c r="M1050" i="10"/>
  <c r="K1050" i="10" s="1"/>
  <c r="M1379" i="10"/>
  <c r="J1379" i="10" s="1"/>
  <c r="P737" i="16"/>
  <c r="L737" i="16" s="1"/>
  <c r="K737" i="16" s="1"/>
  <c r="P542" i="16"/>
  <c r="L542" i="16" s="1"/>
  <c r="P735" i="16"/>
  <c r="L735" i="16" s="1"/>
  <c r="K735" i="16" s="1"/>
  <c r="P544" i="16"/>
  <c r="L544" i="16" s="1"/>
  <c r="K544" i="16" s="1"/>
  <c r="P738" i="16"/>
  <c r="L738" i="16" s="1"/>
  <c r="K738" i="16" s="1"/>
  <c r="P736" i="16"/>
  <c r="L736" i="16" s="1"/>
  <c r="K736" i="16" s="1"/>
  <c r="L915" i="10"/>
  <c r="M1028" i="10"/>
  <c r="K1028" i="10" s="1"/>
  <c r="M970" i="10"/>
  <c r="K970" i="10" s="1"/>
  <c r="P748" i="16"/>
  <c r="L748" i="16" s="1"/>
  <c r="K748" i="16" s="1"/>
  <c r="P749" i="16"/>
  <c r="L749" i="16" s="1"/>
  <c r="K749" i="16" s="1"/>
  <c r="P750" i="16"/>
  <c r="L750" i="16" s="1"/>
  <c r="K750" i="16" s="1"/>
  <c r="P14" i="16"/>
  <c r="L14" i="16" s="1"/>
  <c r="P19" i="16"/>
  <c r="P348" i="16"/>
  <c r="P356" i="16"/>
  <c r="P357" i="16"/>
  <c r="P349" i="16"/>
  <c r="P47" i="16"/>
  <c r="P127" i="16"/>
  <c r="P22" i="16"/>
  <c r="M1795" i="10"/>
  <c r="K1795" i="10" s="1"/>
  <c r="M979" i="10"/>
  <c r="J979" i="10" s="1"/>
  <c r="M1794" i="10"/>
  <c r="J1794" i="10" s="1"/>
  <c r="P116" i="16"/>
  <c r="L116" i="16" s="1"/>
  <c r="K116" i="16" s="1"/>
  <c r="P124" i="16"/>
  <c r="L124" i="16" s="1"/>
  <c r="K124" i="16" s="1"/>
  <c r="P129" i="16"/>
  <c r="L129" i="16" s="1"/>
  <c r="K129" i="16" s="1"/>
  <c r="P117" i="16"/>
  <c r="L117" i="16" s="1"/>
  <c r="K117" i="16" s="1"/>
  <c r="P125" i="16"/>
  <c r="L125" i="16" s="1"/>
  <c r="P130" i="16"/>
  <c r="L130" i="16" s="1"/>
  <c r="K130" i="16" s="1"/>
  <c r="L1155" i="10"/>
  <c r="L1081" i="10"/>
  <c r="I364" i="16"/>
  <c r="M1642" i="10"/>
  <c r="K1642" i="10" s="1"/>
  <c r="L961" i="10"/>
  <c r="M1252" i="10"/>
  <c r="K1252" i="10" s="1"/>
  <c r="L1153" i="10"/>
  <c r="L1089" i="10"/>
  <c r="M1309" i="10"/>
  <c r="K1309" i="10" s="1"/>
  <c r="M906" i="10"/>
  <c r="J906" i="10" s="1"/>
  <c r="M1331" i="10"/>
  <c r="K1331" i="10" s="1"/>
  <c r="M1107" i="10"/>
  <c r="J1107" i="10" s="1"/>
  <c r="M1362" i="10"/>
  <c r="K1362" i="10" s="1"/>
  <c r="P767" i="16"/>
  <c r="P102" i="16"/>
  <c r="L102" i="16" s="1"/>
  <c r="K102" i="16" s="1"/>
  <c r="P451" i="16"/>
  <c r="M980" i="10"/>
  <c r="K980" i="10" s="1"/>
  <c r="P347" i="16"/>
  <c r="P302" i="16"/>
  <c r="P297" i="16"/>
  <c r="L297" i="16" s="1"/>
  <c r="K297" i="16" s="1"/>
  <c r="M1034" i="10"/>
  <c r="M1354" i="10"/>
  <c r="K1354" i="10" s="1"/>
  <c r="P8" i="16"/>
  <c r="P7" i="16"/>
  <c r="P24" i="16"/>
  <c r="P353" i="16"/>
  <c r="P3" i="16"/>
  <c r="L3" i="16" s="1"/>
  <c r="K3" i="16" s="1"/>
  <c r="P380" i="16" s="1"/>
  <c r="P70" i="16"/>
  <c r="P27" i="16"/>
  <c r="P71" i="16"/>
  <c r="P278" i="16"/>
  <c r="P332" i="16"/>
  <c r="P404" i="16"/>
  <c r="L404" i="16" s="1"/>
  <c r="K404" i="16" s="1"/>
  <c r="P12" i="16"/>
  <c r="P68" i="16"/>
  <c r="P338" i="16"/>
  <c r="P333" i="16"/>
  <c r="P10" i="16"/>
  <c r="P69" i="16"/>
  <c r="P285" i="16"/>
  <c r="P13" i="16"/>
  <c r="P72" i="16"/>
  <c r="P407" i="16"/>
  <c r="L407" i="16" s="1"/>
  <c r="L1667" i="10" s="1"/>
  <c r="P381" i="16"/>
  <c r="P277" i="16"/>
  <c r="L277" i="16" s="1"/>
  <c r="K277" i="16" s="1"/>
  <c r="P5" i="16"/>
  <c r="P369" i="16"/>
  <c r="L369" i="16" s="1"/>
  <c r="K369" i="16" s="1"/>
  <c r="P232" i="16"/>
  <c r="P11" i="16"/>
  <c r="P35" i="16"/>
  <c r="P334" i="16"/>
  <c r="L334" i="16" s="1"/>
  <c r="K334" i="16" s="1"/>
  <c r="P382" i="16"/>
  <c r="P9" i="16"/>
  <c r="L9" i="16" s="1"/>
  <c r="M1235" i="10"/>
  <c r="J1235" i="10" s="1"/>
  <c r="L1113" i="10"/>
  <c r="M1300" i="10"/>
  <c r="K1300" i="10" s="1"/>
  <c r="L1225" i="10"/>
  <c r="L1596" i="10"/>
  <c r="M1044" i="10"/>
  <c r="K1044" i="10" s="1"/>
  <c r="L1219" i="10"/>
  <c r="L1129" i="10"/>
  <c r="L1689" i="10"/>
  <c r="M1069" i="10"/>
  <c r="K1069" i="10" s="1"/>
  <c r="L1401" i="10"/>
  <c r="M1363" i="10"/>
  <c r="K1363" i="10" s="1"/>
  <c r="M1325" i="10"/>
  <c r="K1325" i="10" s="1"/>
  <c r="L1203" i="10"/>
  <c r="L1567" i="10"/>
  <c r="L1532" i="10"/>
  <c r="L1676" i="10"/>
  <c r="L1366" i="10"/>
  <c r="M1140" i="10"/>
  <c r="K1140" i="10" s="1"/>
  <c r="M1035" i="10"/>
  <c r="K1035" i="10" s="1"/>
  <c r="L997" i="10"/>
  <c r="M1133" i="10"/>
  <c r="K1133" i="10" s="1"/>
  <c r="M893" i="10"/>
  <c r="K893" i="10" s="1"/>
  <c r="L1020" i="10"/>
  <c r="M1759" i="10"/>
  <c r="K1759" i="10" s="1"/>
  <c r="L1086" i="10"/>
  <c r="L1111" i="10"/>
  <c r="L877" i="10"/>
  <c r="L1379" i="10"/>
  <c r="M1280" i="10"/>
  <c r="K1280" i="10" s="1"/>
  <c r="M1126" i="10"/>
  <c r="K1126" i="10" s="1"/>
  <c r="O478" i="16"/>
  <c r="L1466" i="10"/>
  <c r="L1389" i="10"/>
  <c r="L1659" i="10"/>
  <c r="M1177" i="10"/>
  <c r="K1177" i="10" s="1"/>
  <c r="M1125" i="10"/>
  <c r="K1125" i="10" s="1"/>
  <c r="M1304" i="10"/>
  <c r="K1304" i="10" s="1"/>
  <c r="M988" i="10"/>
  <c r="K988" i="10" s="1"/>
  <c r="L946" i="10"/>
  <c r="M1340" i="10"/>
  <c r="K1340" i="10" s="1"/>
  <c r="M1701" i="10"/>
  <c r="K1701" i="10" s="1"/>
  <c r="M1025" i="10"/>
  <c r="K1025" i="10" s="1"/>
  <c r="M1565" i="10"/>
  <c r="K1565" i="10" s="1"/>
  <c r="M1398" i="10"/>
  <c r="K1398" i="10" s="1"/>
  <c r="L1018" i="10"/>
  <c r="M1158" i="10"/>
  <c r="K1158" i="10" s="1"/>
  <c r="M1075" i="10"/>
  <c r="K1075" i="10" s="1"/>
  <c r="M921" i="10"/>
  <c r="K921" i="10" s="1"/>
  <c r="L1110" i="10"/>
  <c r="L1509" i="10"/>
  <c r="L1347" i="10"/>
  <c r="M1418" i="10"/>
  <c r="K1418" i="10" s="1"/>
  <c r="L1665" i="10"/>
  <c r="M1291" i="10"/>
  <c r="K1291" i="10" s="1"/>
  <c r="L988" i="10"/>
  <c r="L1403" i="10"/>
  <c r="G1403" i="10" s="1"/>
  <c r="M1389" i="10"/>
  <c r="K1389" i="10" s="1"/>
  <c r="L1063" i="10"/>
  <c r="M1466" i="10"/>
  <c r="K1466" i="10" s="1"/>
  <c r="L1645" i="10"/>
  <c r="L1440" i="10"/>
  <c r="M1347" i="10"/>
  <c r="K1347" i="10" s="1"/>
  <c r="M1218" i="10"/>
  <c r="K1218" i="10" s="1"/>
  <c r="M1086" i="10"/>
  <c r="K1086" i="10" s="1"/>
  <c r="L1147" i="10"/>
  <c r="M1054" i="10"/>
  <c r="K1054" i="10" s="1"/>
  <c r="L1152" i="10"/>
  <c r="G1152" i="10" s="1"/>
  <c r="I1152" i="10" s="1"/>
  <c r="M1108" i="10"/>
  <c r="K1108" i="10" s="1"/>
  <c r="M1285" i="10"/>
  <c r="K1285" i="10" s="1"/>
  <c r="M1058" i="10"/>
  <c r="J1058" i="10" s="1"/>
  <c r="L884" i="10"/>
  <c r="L904" i="10"/>
  <c r="M1374" i="10"/>
  <c r="K1374" i="10" s="1"/>
  <c r="M1641" i="10"/>
  <c r="K1641" i="10" s="1"/>
  <c r="M1106" i="10"/>
  <c r="K1106" i="10" s="1"/>
  <c r="M1281" i="10"/>
  <c r="K1281" i="10" s="1"/>
  <c r="L1082" i="10"/>
  <c r="L1458" i="10"/>
  <c r="L1395" i="10"/>
  <c r="L1133" i="10"/>
  <c r="L1253" i="10"/>
  <c r="M997" i="10"/>
  <c r="K997" i="10" s="1"/>
  <c r="M1087" i="10"/>
  <c r="L1342" i="10"/>
  <c r="M1384" i="10"/>
  <c r="K1384" i="10" s="1"/>
  <c r="L1217" i="10"/>
  <c r="M992" i="10"/>
  <c r="K992" i="10" s="1"/>
  <c r="L1160" i="10"/>
  <c r="L1788" i="10"/>
  <c r="L1598" i="10"/>
  <c r="L891" i="10"/>
  <c r="L921" i="10"/>
  <c r="M1487" i="10"/>
  <c r="K1487" i="10" s="1"/>
  <c r="O347" i="16"/>
  <c r="O302" i="16"/>
  <c r="O297" i="16"/>
  <c r="J297" i="16" s="1"/>
  <c r="I258" i="16"/>
  <c r="O8" i="16"/>
  <c r="O7" i="16"/>
  <c r="O24" i="16"/>
  <c r="O353" i="16"/>
  <c r="O3" i="16"/>
  <c r="J3" i="16" s="1"/>
  <c r="M1458" i="10" s="1"/>
  <c r="K1458" i="10" s="1"/>
  <c r="O70" i="16"/>
  <c r="O27" i="16"/>
  <c r="O71" i="16"/>
  <c r="O278" i="16"/>
  <c r="O332" i="16"/>
  <c r="O404" i="16"/>
  <c r="O12" i="16"/>
  <c r="O68" i="16"/>
  <c r="O338" i="16"/>
  <c r="O333" i="16"/>
  <c r="O10" i="16"/>
  <c r="O69" i="16"/>
  <c r="O285" i="16"/>
  <c r="O13" i="16"/>
  <c r="O72" i="16"/>
  <c r="O407" i="16"/>
  <c r="O381" i="16"/>
  <c r="O277" i="16"/>
  <c r="O5" i="16"/>
  <c r="O369" i="16"/>
  <c r="O232" i="16"/>
  <c r="O11" i="16"/>
  <c r="O35" i="16"/>
  <c r="O334" i="16"/>
  <c r="O382" i="16"/>
  <c r="O9" i="16"/>
  <c r="O251" i="16"/>
  <c r="O543" i="16"/>
  <c r="O274" i="16"/>
  <c r="O179" i="16"/>
  <c r="O339" i="16"/>
  <c r="J339" i="16" s="1"/>
  <c r="O446" i="16"/>
  <c r="O106" i="16"/>
  <c r="O539" i="16"/>
  <c r="J539" i="16" s="1"/>
  <c r="I539" i="16" s="1"/>
  <c r="W351" i="16" s="1"/>
  <c r="O253" i="16"/>
  <c r="J253" i="16" s="1"/>
  <c r="I253" i="16" s="1"/>
  <c r="W357" i="16" s="1"/>
  <c r="O538" i="16"/>
  <c r="J538" i="16" s="1"/>
  <c r="O645" i="16"/>
  <c r="O540" i="16"/>
  <c r="O611" i="16"/>
  <c r="O613" i="16"/>
  <c r="O612" i="16"/>
  <c r="J612" i="16" s="1"/>
  <c r="I612" i="16" s="1"/>
  <c r="O737" i="16"/>
  <c r="J737" i="16" s="1"/>
  <c r="I737" i="16" s="1"/>
  <c r="O738" i="16"/>
  <c r="O542" i="16"/>
  <c r="O735" i="16"/>
  <c r="O544" i="16"/>
  <c r="O736" i="16"/>
  <c r="O14" i="16"/>
  <c r="O19" i="16"/>
  <c r="O348" i="16"/>
  <c r="O356" i="16"/>
  <c r="O357" i="16"/>
  <c r="O349" i="16"/>
  <c r="O47" i="16"/>
  <c r="O127" i="16"/>
  <c r="O22" i="16"/>
  <c r="O767" i="16"/>
  <c r="O102" i="16"/>
  <c r="O451" i="16"/>
  <c r="O615" i="16"/>
  <c r="O631" i="16"/>
  <c r="O555" i="16"/>
  <c r="O558" i="16"/>
  <c r="O553" i="16"/>
  <c r="O116" i="16"/>
  <c r="O124" i="16"/>
  <c r="O129" i="16"/>
  <c r="O117" i="16"/>
  <c r="O125" i="16"/>
  <c r="O130" i="16"/>
  <c r="I422" i="16"/>
  <c r="O427" i="16" s="1"/>
  <c r="O59" i="16"/>
  <c r="O445" i="16"/>
  <c r="O61" i="16"/>
  <c r="O443" i="16"/>
  <c r="O444" i="16"/>
  <c r="O60" i="16"/>
  <c r="O34" i="16"/>
  <c r="O108" i="16"/>
  <c r="O82" i="16"/>
  <c r="O74" i="16"/>
  <c r="O77" i="16"/>
  <c r="O80" i="16"/>
  <c r="O81" i="16"/>
  <c r="O52" i="16"/>
  <c r="O442" i="16"/>
  <c r="O729" i="16"/>
  <c r="O720" i="16"/>
  <c r="O732" i="16"/>
  <c r="O721" i="16"/>
  <c r="O730" i="16"/>
  <c r="O731" i="16"/>
  <c r="O726" i="16"/>
  <c r="O724" i="16"/>
  <c r="O728" i="16"/>
  <c r="O725" i="16"/>
  <c r="O727" i="16"/>
  <c r="L928" i="10"/>
  <c r="M1489" i="10"/>
  <c r="K1489" i="10" s="1"/>
  <c r="L1221" i="10"/>
  <c r="M1172" i="10"/>
  <c r="K1172" i="10" s="1"/>
  <c r="M1078" i="10"/>
  <c r="K1078" i="10" s="1"/>
  <c r="M916" i="10"/>
  <c r="K916" i="10" s="1"/>
  <c r="L1348" i="10"/>
  <c r="G1348" i="10" s="1"/>
  <c r="L1310" i="10"/>
  <c r="L1128" i="10"/>
  <c r="L1371" i="10"/>
  <c r="M960" i="10"/>
  <c r="K960" i="10" s="1"/>
  <c r="L425" i="16"/>
  <c r="L430" i="10" s="1"/>
  <c r="L1735" i="10"/>
  <c r="L1571" i="10"/>
  <c r="M1258" i="10"/>
  <c r="K1258" i="10" s="1"/>
  <c r="M1259" i="10"/>
  <c r="J1259" i="10" s="1"/>
  <c r="L1649" i="10"/>
  <c r="L1420" i="10"/>
  <c r="M925" i="10"/>
  <c r="K925" i="10" s="1"/>
  <c r="M1676" i="10"/>
  <c r="J1676" i="10" s="1"/>
  <c r="M1761" i="10"/>
  <c r="K1761" i="10" s="1"/>
  <c r="L1733" i="10"/>
  <c r="M1188" i="10"/>
  <c r="K1188" i="10" s="1"/>
  <c r="L1539" i="10"/>
  <c r="L1115" i="10"/>
  <c r="L965" i="10"/>
  <c r="M889" i="10"/>
  <c r="K889" i="10" s="1"/>
  <c r="M1043" i="10"/>
  <c r="J1043" i="10" s="1"/>
  <c r="M1439" i="10"/>
  <c r="K1439" i="10" s="1"/>
  <c r="L1062" i="10"/>
  <c r="L899" i="10"/>
  <c r="L1200" i="10"/>
  <c r="G1200" i="10" s="1"/>
  <c r="M1249" i="10"/>
  <c r="K1249" i="10" s="1"/>
  <c r="M1645" i="10"/>
  <c r="K1645" i="10" s="1"/>
  <c r="M1197" i="10"/>
  <c r="K1197" i="10" s="1"/>
  <c r="L1361" i="10"/>
  <c r="L1748" i="10"/>
  <c r="L1201" i="10"/>
  <c r="M1402" i="10"/>
  <c r="K1402" i="10" s="1"/>
  <c r="G1402" i="10" s="1"/>
  <c r="I1402" i="10" s="1"/>
  <c r="M1144" i="10"/>
  <c r="K1144" i="10" s="1"/>
  <c r="L1054" i="10"/>
  <c r="M1003" i="10"/>
  <c r="J1003" i="10" s="1"/>
  <c r="M1243" i="10"/>
  <c r="J1243" i="10" s="1"/>
  <c r="M1145" i="10"/>
  <c r="K1145" i="10" s="1"/>
  <c r="M900" i="10"/>
  <c r="K900" i="10" s="1"/>
  <c r="M940" i="10"/>
  <c r="K940" i="10" s="1"/>
  <c r="L1340" i="10"/>
  <c r="L912" i="10"/>
  <c r="L1627" i="10"/>
  <c r="L1760" i="10"/>
  <c r="L1566" i="10"/>
  <c r="L1357" i="10"/>
  <c r="G1357" i="10" s="1"/>
  <c r="I1357" i="10" s="1"/>
  <c r="M1232" i="10"/>
  <c r="K1232" i="10" s="1"/>
  <c r="M1571" i="10"/>
  <c r="K1571" i="10" s="1"/>
  <c r="L331" i="10"/>
  <c r="L1603" i="10"/>
  <c r="L1439" i="10"/>
  <c r="L908" i="10"/>
  <c r="M1629" i="10"/>
  <c r="K1629" i="10" s="1"/>
  <c r="L883" i="10"/>
  <c r="M1336" i="10"/>
  <c r="K1336" i="10" s="1"/>
  <c r="G1336" i="10" s="1"/>
  <c r="M1082" i="10"/>
  <c r="K1082" i="10" s="1"/>
  <c r="M1453" i="10"/>
  <c r="K1453" i="10" s="1"/>
  <c r="M1380" i="10"/>
  <c r="K1380" i="10" s="1"/>
  <c r="L1661" i="10"/>
  <c r="M1226" i="10"/>
  <c r="K1226" i="10" s="1"/>
  <c r="L1052" i="10"/>
  <c r="L1159" i="10"/>
  <c r="L962" i="10"/>
  <c r="L1013" i="10"/>
  <c r="I411" i="16"/>
  <c r="L1530" i="10"/>
  <c r="M785" i="10"/>
  <c r="K785" i="10" s="1"/>
  <c r="M1552" i="10"/>
  <c r="K1552" i="10" s="1"/>
  <c r="M1806" i="10"/>
  <c r="K1806" i="10" s="1"/>
  <c r="M1414" i="10"/>
  <c r="K1414" i="10" s="1"/>
  <c r="I590" i="16"/>
  <c r="S19" i="16" s="1"/>
  <c r="L1815" i="10"/>
  <c r="L907" i="10"/>
  <c r="M1182" i="10"/>
  <c r="K1182" i="10" s="1"/>
  <c r="M1170" i="10"/>
  <c r="K1170" i="10" s="1"/>
  <c r="L893" i="10"/>
  <c r="M1008" i="10"/>
  <c r="K1008" i="10" s="1"/>
  <c r="L880" i="10"/>
  <c r="I418" i="16"/>
  <c r="O734" i="16" s="1"/>
  <c r="J734" i="16" s="1"/>
  <c r="I734" i="16" s="1"/>
  <c r="M1372" i="10"/>
  <c r="J1372" i="10" s="1"/>
  <c r="M1301" i="10"/>
  <c r="K1301" i="10" s="1"/>
  <c r="L1146" i="10"/>
  <c r="L1139" i="10"/>
  <c r="L1098" i="10"/>
  <c r="M1041" i="10"/>
  <c r="K1041" i="10" s="1"/>
  <c r="L1405" i="10"/>
  <c r="L1102" i="10"/>
  <c r="M1297" i="10"/>
  <c r="K1297" i="10" s="1"/>
  <c r="M1432" i="10"/>
  <c r="K1432" i="10" s="1"/>
  <c r="L1638" i="10"/>
  <c r="M1296" i="10"/>
  <c r="K1296" i="10" s="1"/>
  <c r="M1142" i="10"/>
  <c r="K1142" i="10" s="1"/>
  <c r="L948" i="10"/>
  <c r="L1785" i="10"/>
  <c r="L1327" i="10"/>
  <c r="L1513" i="10"/>
  <c r="M1586" i="10"/>
  <c r="K1586" i="10" s="1"/>
  <c r="M1070" i="10"/>
  <c r="K1070" i="10" s="1"/>
  <c r="L1556" i="10"/>
  <c r="M1449" i="10"/>
  <c r="K1449" i="10" s="1"/>
  <c r="M1020" i="10"/>
  <c r="K1020" i="10" s="1"/>
  <c r="M886" i="10"/>
  <c r="K886" i="10" s="1"/>
  <c r="L1269" i="10"/>
  <c r="I511" i="16"/>
  <c r="L1088" i="10"/>
  <c r="L1628" i="10"/>
  <c r="L1730" i="10"/>
  <c r="L1176" i="10"/>
  <c r="G1176" i="10" s="1"/>
  <c r="L920" i="10"/>
  <c r="L1241" i="10"/>
  <c r="L900" i="10"/>
  <c r="M1103" i="10"/>
  <c r="K1103" i="10" s="1"/>
  <c r="M1634" i="10"/>
  <c r="K1634" i="10" s="1"/>
  <c r="M1074" i="10"/>
  <c r="J1074" i="10" s="1"/>
  <c r="I101" i="16"/>
  <c r="S103" i="16" s="1"/>
  <c r="M1809" i="10"/>
  <c r="K1809" i="10" s="1"/>
  <c r="M1013" i="10"/>
  <c r="K1013" i="10" s="1"/>
  <c r="L1126" i="10"/>
  <c r="M1021" i="10"/>
  <c r="K1021" i="10" s="1"/>
  <c r="L896" i="10"/>
  <c r="M1320" i="10"/>
  <c r="K1320" i="10" s="1"/>
  <c r="L1071" i="10"/>
  <c r="L1280" i="10"/>
  <c r="M1193" i="10"/>
  <c r="K1193" i="10" s="1"/>
  <c r="L1474" i="10"/>
  <c r="M1390" i="10"/>
  <c r="K1390" i="10" s="1"/>
  <c r="L1675" i="10"/>
  <c r="L1149" i="10"/>
  <c r="M937" i="10"/>
  <c r="K937" i="10" s="1"/>
  <c r="L1382" i="10"/>
  <c r="M1237" i="10"/>
  <c r="K1237" i="10" s="1"/>
  <c r="L1264" i="10"/>
  <c r="L1163" i="10"/>
  <c r="M977" i="10"/>
  <c r="K977" i="10" s="1"/>
  <c r="I837" i="16"/>
  <c r="O858" i="16" s="1"/>
  <c r="L1318" i="10"/>
  <c r="L1799" i="10"/>
  <c r="L947" i="10"/>
  <c r="M1288" i="10"/>
  <c r="K1288" i="10" s="1"/>
  <c r="M1350" i="10"/>
  <c r="K1350" i="10" s="1"/>
  <c r="L898" i="10"/>
  <c r="M1499" i="10"/>
  <c r="J1499" i="10" s="1"/>
  <c r="L1047" i="10"/>
  <c r="M949" i="10"/>
  <c r="K949" i="10" s="1"/>
  <c r="M1233" i="10"/>
  <c r="K1233" i="10" s="1"/>
  <c r="L1410" i="10"/>
  <c r="M978" i="10"/>
  <c r="K978" i="10" s="1"/>
  <c r="I987" i="16"/>
  <c r="L1597" i="10"/>
  <c r="M1637" i="10"/>
  <c r="K1637" i="10" s="1"/>
  <c r="M1006" i="10"/>
  <c r="K1006" i="10" s="1"/>
  <c r="L1635" i="10"/>
  <c r="L963" i="10"/>
  <c r="M1327" i="10"/>
  <c r="K1327" i="10" s="1"/>
  <c r="L1284" i="10"/>
  <c r="M1023" i="10"/>
  <c r="J1023" i="10" s="1"/>
  <c r="L1383" i="10"/>
  <c r="M1221" i="10"/>
  <c r="K1221" i="10" s="1"/>
  <c r="L1017" i="10"/>
  <c r="L1015" i="10"/>
  <c r="M1711" i="10"/>
  <c r="K1711" i="10" s="1"/>
  <c r="M1130" i="10"/>
  <c r="K1130" i="10" s="1"/>
  <c r="L1287" i="10"/>
  <c r="M1490" i="10"/>
  <c r="K1490" i="10" s="1"/>
  <c r="M1310" i="10"/>
  <c r="K1310" i="10" s="1"/>
  <c r="L1332" i="10"/>
  <c r="L1452" i="10"/>
  <c r="L90" i="10"/>
  <c r="M1606" i="10"/>
  <c r="K1606" i="10" s="1"/>
  <c r="L1154" i="10"/>
  <c r="L1473" i="10"/>
  <c r="M1485" i="10"/>
  <c r="K1485" i="10" s="1"/>
  <c r="L1830" i="10"/>
  <c r="M1726" i="10"/>
  <c r="K1726" i="10" s="1"/>
  <c r="M1593" i="10"/>
  <c r="K1593" i="10" s="1"/>
  <c r="M1068" i="10"/>
  <c r="K1068" i="10" s="1"/>
  <c r="M1276" i="10"/>
  <c r="K1276" i="10" s="1"/>
  <c r="M908" i="10"/>
  <c r="K908" i="10" s="1"/>
  <c r="L926" i="10"/>
  <c r="G926" i="10" s="1"/>
  <c r="I926" i="10" s="1"/>
  <c r="L1360" i="10"/>
  <c r="M1510" i="10"/>
  <c r="K1510" i="10" s="1"/>
  <c r="M1204" i="10"/>
  <c r="K1204" i="10" s="1"/>
  <c r="M1064" i="10"/>
  <c r="J1064" i="10" s="1"/>
  <c r="L1396" i="10"/>
  <c r="L1388" i="10"/>
  <c r="M1132" i="10"/>
  <c r="K1132" i="10" s="1"/>
  <c r="L1182" i="10"/>
  <c r="L1386" i="10"/>
  <c r="L1300" i="10"/>
  <c r="M1694" i="10"/>
  <c r="K1694" i="10" s="1"/>
  <c r="L1255" i="10"/>
  <c r="L1077" i="10"/>
  <c r="I1627" i="16"/>
  <c r="L1725" i="10"/>
  <c r="M1661" i="10"/>
  <c r="K1661" i="10" s="1"/>
  <c r="M1254" i="10"/>
  <c r="K1254" i="10" s="1"/>
  <c r="L1183" i="10"/>
  <c r="L1058" i="10"/>
  <c r="L1446" i="10"/>
  <c r="L1132" i="10"/>
  <c r="M1386" i="10"/>
  <c r="K1386" i="10" s="1"/>
  <c r="L959" i="10"/>
  <c r="M1518" i="10"/>
  <c r="K1518" i="10" s="1"/>
  <c r="M996" i="10"/>
  <c r="K996" i="10" s="1"/>
  <c r="L957" i="10"/>
  <c r="M878" i="10"/>
  <c r="J878" i="10" s="1"/>
  <c r="L1333" i="10"/>
  <c r="M957" i="10"/>
  <c r="K957" i="10" s="1"/>
  <c r="M911" i="10"/>
  <c r="J911" i="10" s="1"/>
  <c r="M1109" i="10"/>
  <c r="J1109" i="10" s="1"/>
  <c r="M982" i="10"/>
  <c r="K982" i="10" s="1"/>
  <c r="M1072" i="10"/>
  <c r="K1072" i="10" s="1"/>
  <c r="L1169" i="10"/>
  <c r="G1169" i="10" s="1"/>
  <c r="M1464" i="10"/>
  <c r="K1464" i="10" s="1"/>
  <c r="L1619" i="10"/>
  <c r="L1167" i="10"/>
  <c r="L1314" i="10"/>
  <c r="M331" i="10"/>
  <c r="J331" i="10" s="1"/>
  <c r="L1438" i="10"/>
  <c r="G1438" i="10" s="1"/>
  <c r="I1438" i="10" s="1"/>
  <c r="M1198" i="10"/>
  <c r="K1198" i="10" s="1"/>
  <c r="L1288" i="10"/>
  <c r="L1409" i="10"/>
  <c r="M1648" i="10"/>
  <c r="K1648" i="10" s="1"/>
  <c r="M1196" i="10"/>
  <c r="K1196" i="10" s="1"/>
  <c r="L1027" i="10"/>
  <c r="L1323" i="10"/>
  <c r="I582" i="16"/>
  <c r="L1694" i="10"/>
  <c r="M1231" i="10"/>
  <c r="K1231" i="10" s="1"/>
  <c r="M1066" i="10"/>
  <c r="K1066" i="10" s="1"/>
  <c r="M1298" i="10"/>
  <c r="K1298" i="10" s="1"/>
  <c r="M1257" i="10"/>
  <c r="K1257" i="10" s="1"/>
  <c r="M1115" i="10"/>
  <c r="J1115" i="10" s="1"/>
  <c r="M1229" i="10"/>
  <c r="K1229" i="10" s="1"/>
  <c r="L1190" i="10"/>
  <c r="L986" i="10"/>
  <c r="L785" i="10"/>
  <c r="L1423" i="10"/>
  <c r="L1617" i="10"/>
  <c r="L1432" i="10"/>
  <c r="L1469" i="10"/>
  <c r="L1795" i="10"/>
  <c r="M1397" i="10"/>
  <c r="K1397" i="10" s="1"/>
  <c r="L1120" i="10"/>
  <c r="G1120" i="10" s="1"/>
  <c r="L984" i="10"/>
  <c r="L934" i="10"/>
  <c r="L1213" i="10"/>
  <c r="M932" i="10"/>
  <c r="K932" i="10" s="1"/>
  <c r="K506" i="16"/>
  <c r="AF86" i="16" s="1"/>
  <c r="M1314" i="10"/>
  <c r="K1314" i="10" s="1"/>
  <c r="L1067" i="10"/>
  <c r="M1001" i="10"/>
  <c r="K1001" i="10" s="1"/>
  <c r="M1360" i="10"/>
  <c r="K1360" i="10" s="1"/>
  <c r="L1322" i="10"/>
  <c r="M1599" i="10"/>
  <c r="J1599" i="10" s="1"/>
  <c r="L1565" i="10"/>
  <c r="L1080" i="10"/>
  <c r="L1038" i="10"/>
  <c r="L945" i="10"/>
  <c r="M1085" i="10"/>
  <c r="K1085" i="10" s="1"/>
  <c r="M912" i="10"/>
  <c r="K912" i="10" s="1"/>
  <c r="M955" i="10"/>
  <c r="J955" i="10" s="1"/>
  <c r="L1558" i="10"/>
  <c r="L1633" i="10"/>
  <c r="L917" i="10"/>
  <c r="L1295" i="10"/>
  <c r="L1500" i="10"/>
  <c r="M1211" i="10"/>
  <c r="J1211" i="10" s="1"/>
  <c r="M430" i="10"/>
  <c r="J430" i="10" s="1"/>
  <c r="M1411" i="10"/>
  <c r="K1411" i="10" s="1"/>
  <c r="M1530" i="10"/>
  <c r="K1530" i="10" s="1"/>
  <c r="L1424" i="10"/>
  <c r="L1302" i="10"/>
  <c r="L897" i="10"/>
  <c r="M924" i="10"/>
  <c r="K924" i="10" s="1"/>
  <c r="I504" i="16"/>
  <c r="AA452" i="16" s="1"/>
  <c r="M1666" i="10"/>
  <c r="K1666" i="10" s="1"/>
  <c r="L1806" i="10"/>
  <c r="L1193" i="10"/>
  <c r="L1426" i="10"/>
  <c r="L1529" i="10"/>
  <c r="L1435" i="10"/>
  <c r="M1032" i="10"/>
  <c r="K1032" i="10" s="1"/>
  <c r="L1309" i="10"/>
  <c r="L1363" i="10"/>
  <c r="M1353" i="10"/>
  <c r="K1353" i="10" s="1"/>
  <c r="M1332" i="10"/>
  <c r="K1332" i="10" s="1"/>
  <c r="L1331" i="10"/>
  <c r="L1257" i="10"/>
  <c r="M1060" i="10"/>
  <c r="K1060" i="10" s="1"/>
  <c r="M1517" i="10"/>
  <c r="K1517" i="10" s="1"/>
  <c r="L1294" i="10"/>
  <c r="M883" i="10"/>
  <c r="J883" i="10" s="1"/>
  <c r="M1816" i="10"/>
  <c r="K1816" i="10" s="1"/>
  <c r="M1467" i="10"/>
  <c r="K1467" i="10" s="1"/>
  <c r="L1692" i="10"/>
  <c r="L1384" i="10"/>
  <c r="M1744" i="10"/>
  <c r="K1744" i="10" s="1"/>
  <c r="L1173" i="10"/>
  <c r="M1097" i="10"/>
  <c r="K1097" i="10" s="1"/>
  <c r="L1053" i="10"/>
  <c r="M1139" i="10"/>
  <c r="K1139" i="10" s="1"/>
  <c r="M947" i="10"/>
  <c r="K947" i="10" s="1"/>
  <c r="L914" i="10"/>
  <c r="M1203" i="10"/>
  <c r="K1203" i="10" s="1"/>
  <c r="M1668" i="10"/>
  <c r="K1668" i="10" s="1"/>
  <c r="M1748" i="10"/>
  <c r="J1748" i="10" s="1"/>
  <c r="L1194" i="10"/>
  <c r="L923" i="10"/>
  <c r="G923" i="10" s="1"/>
  <c r="I923" i="10" s="1"/>
  <c r="M1055" i="10"/>
  <c r="K1055" i="10" s="1"/>
  <c r="L1465" i="10"/>
  <c r="L937" i="10"/>
  <c r="L906" i="10"/>
  <c r="M1688" i="10"/>
  <c r="K1688" i="10" s="1"/>
  <c r="L1801" i="10"/>
  <c r="L1512" i="10"/>
  <c r="M1776" i="10"/>
  <c r="K1776" i="10" s="1"/>
  <c r="M1422" i="10"/>
  <c r="K1422" i="10" s="1"/>
  <c r="M954" i="10"/>
  <c r="K954" i="10" s="1"/>
  <c r="M1245" i="10"/>
  <c r="K1245" i="10" s="1"/>
  <c r="M1129" i="10"/>
  <c r="K1129" i="10" s="1"/>
  <c r="L1091" i="10"/>
  <c r="M1080" i="10"/>
  <c r="K1080" i="10" s="1"/>
  <c r="L1002" i="10"/>
  <c r="I545" i="16"/>
  <c r="S350" i="16" s="1"/>
  <c r="M1216" i="10"/>
  <c r="K1216" i="10" s="1"/>
  <c r="L1205" i="10"/>
  <c r="M948" i="10"/>
  <c r="J948" i="10" s="1"/>
  <c r="L949" i="10"/>
  <c r="L1307" i="10"/>
  <c r="L1075" i="10"/>
  <c r="L1305" i="10"/>
  <c r="M1274" i="10"/>
  <c r="K1274" i="10" s="1"/>
  <c r="L1072" i="10"/>
  <c r="L1085" i="10"/>
  <c r="M1488" i="10"/>
  <c r="K1488" i="10" s="1"/>
  <c r="M1385" i="10"/>
  <c r="K1385" i="10" s="1"/>
  <c r="M1267" i="10"/>
  <c r="K1267" i="10" s="1"/>
  <c r="L1416" i="10"/>
  <c r="L1345" i="10"/>
  <c r="M1011" i="10"/>
  <c r="K1011" i="10" s="1"/>
  <c r="M944" i="10"/>
  <c r="K944" i="10" s="1"/>
  <c r="L1338" i="10"/>
  <c r="L1112" i="10"/>
  <c r="M1555" i="10"/>
  <c r="K1555" i="10" s="1"/>
  <c r="L1688" i="10"/>
  <c r="L1009" i="10"/>
  <c r="L1051" i="10"/>
  <c r="L1025" i="10"/>
  <c r="M973" i="10"/>
  <c r="K973" i="10" s="1"/>
  <c r="L1103" i="10"/>
  <c r="I506" i="16"/>
  <c r="AE86" i="16" s="1"/>
  <c r="L1664" i="10"/>
  <c r="L1341" i="10"/>
  <c r="M1220" i="10"/>
  <c r="K1220" i="10" s="1"/>
  <c r="M1420" i="10"/>
  <c r="K1420" i="10" s="1"/>
  <c r="M1283" i="10"/>
  <c r="J1283" i="10" s="1"/>
  <c r="M1029" i="10"/>
  <c r="K1029" i="10" s="1"/>
  <c r="L1272" i="10"/>
  <c r="G1272" i="10" s="1"/>
  <c r="M1052" i="10"/>
  <c r="K1052" i="10" s="1"/>
  <c r="L977" i="10"/>
  <c r="M1160" i="10"/>
  <c r="K1160" i="10" s="1"/>
  <c r="M1430" i="10"/>
  <c r="K1430" i="10" s="1"/>
  <c r="M1236" i="10"/>
  <c r="K1236" i="10" s="1"/>
  <c r="I514" i="16"/>
  <c r="AA97" i="16" s="1"/>
  <c r="L1021" i="10"/>
  <c r="L879" i="10"/>
  <c r="M1305" i="10"/>
  <c r="K1305" i="10" s="1"/>
  <c r="L1125" i="10"/>
  <c r="L1358" i="10"/>
  <c r="L1520" i="10"/>
  <c r="M1183" i="10"/>
  <c r="J1183" i="10" s="1"/>
  <c r="M1240" i="10"/>
  <c r="K1240" i="10" s="1"/>
  <c r="L1131" i="10"/>
  <c r="M1049" i="10"/>
  <c r="K1049" i="10" s="1"/>
  <c r="L1123" i="10"/>
  <c r="I548" i="16"/>
  <c r="L418" i="16"/>
  <c r="L1533" i="10" s="1"/>
  <c r="M1693" i="10"/>
  <c r="K1693" i="10" s="1"/>
  <c r="L1615" i="10"/>
  <c r="L1355" i="10"/>
  <c r="M1539" i="10"/>
  <c r="J1539" i="10" s="1"/>
  <c r="L1644" i="10"/>
  <c r="M890" i="10"/>
  <c r="K890" i="10" s="1"/>
  <c r="M1408" i="10"/>
  <c r="K1408" i="10" s="1"/>
  <c r="L1281" i="10"/>
  <c r="L1334" i="10"/>
  <c r="M1162" i="10"/>
  <c r="K1162" i="10" s="1"/>
  <c r="M995" i="10"/>
  <c r="J995" i="10" s="1"/>
  <c r="L1087" i="10"/>
  <c r="L1809" i="10"/>
  <c r="L1604" i="10"/>
  <c r="L1804" i="10"/>
  <c r="L1527" i="10"/>
  <c r="L1277" i="10"/>
  <c r="L1012" i="10"/>
  <c r="L978" i="10"/>
  <c r="M964" i="10"/>
  <c r="K964" i="10" s="1"/>
  <c r="L980" i="10"/>
  <c r="L1004" i="10"/>
  <c r="L929" i="10"/>
  <c r="M1136" i="10"/>
  <c r="K1136" i="10" s="1"/>
  <c r="M1027" i="10"/>
  <c r="K1027" i="10" s="1"/>
  <c r="I489" i="16"/>
  <c r="L1343" i="10"/>
  <c r="L1326" i="10"/>
  <c r="L1258" i="10"/>
  <c r="L1185" i="10"/>
  <c r="L1070" i="10"/>
  <c r="L1637" i="10"/>
  <c r="M426" i="10"/>
  <c r="J426" i="10" s="1"/>
  <c r="L1490" i="10"/>
  <c r="M1261" i="10"/>
  <c r="K1261" i="10" s="1"/>
  <c r="L1187" i="10"/>
  <c r="L1594" i="10"/>
  <c r="L1590" i="10"/>
  <c r="G1590" i="10" s="1"/>
  <c r="I1590" i="10" s="1"/>
  <c r="M1090" i="10"/>
  <c r="K1090" i="10" s="1"/>
  <c r="L433" i="10"/>
  <c r="G433" i="10" s="1"/>
  <c r="L1078" i="10"/>
  <c r="L1056" i="10"/>
  <c r="L1234" i="10"/>
  <c r="L1592" i="10"/>
  <c r="L1313" i="10"/>
  <c r="M1251" i="10"/>
  <c r="J1251" i="10" s="1"/>
  <c r="L954" i="10"/>
  <c r="M1788" i="10"/>
  <c r="K1788" i="10" s="1"/>
  <c r="M1725" i="10"/>
  <c r="K1725" i="10" s="1"/>
  <c r="L1588" i="10"/>
  <c r="L905" i="10"/>
  <c r="L1148" i="10"/>
  <c r="M1102" i="10"/>
  <c r="K1102" i="10" s="1"/>
  <c r="M1284" i="10"/>
  <c r="K1284" i="10" s="1"/>
  <c r="L1776" i="10"/>
  <c r="M1135" i="10"/>
  <c r="J1135" i="10" s="1"/>
  <c r="M1317" i="10"/>
  <c r="K1317" i="10" s="1"/>
  <c r="L1175" i="10"/>
  <c r="M989" i="10"/>
  <c r="K989" i="10" s="1"/>
  <c r="M1445" i="10"/>
  <c r="K1445" i="10" s="1"/>
  <c r="M1733" i="10"/>
  <c r="K1733" i="10" s="1"/>
  <c r="L1448" i="10"/>
  <c r="L1337" i="10"/>
  <c r="M902" i="10"/>
  <c r="K902" i="10" s="1"/>
  <c r="L995" i="10"/>
  <c r="L1276" i="10"/>
  <c r="M1174" i="10"/>
  <c r="K1174" i="10" s="1"/>
  <c r="L1625" i="10"/>
  <c r="M1210" i="10"/>
  <c r="K1210" i="10" s="1"/>
  <c r="M938" i="10"/>
  <c r="K938" i="10" s="1"/>
  <c r="M1299" i="10"/>
  <c r="K1299" i="10" s="1"/>
  <c r="L1393" i="10"/>
  <c r="G1393" i="10" s="1"/>
  <c r="I1393" i="10" s="1"/>
  <c r="I550" i="16"/>
  <c r="I498" i="16"/>
  <c r="M1366" i="10"/>
  <c r="K1366" i="10" s="1"/>
  <c r="K421" i="16"/>
  <c r="P428" i="16" s="1"/>
  <c r="L1380" i="10"/>
  <c r="M1308" i="10"/>
  <c r="K1308" i="10" s="1"/>
  <c r="L1807" i="10"/>
  <c r="M1342" i="10"/>
  <c r="K1342" i="10" s="1"/>
  <c r="K498" i="16"/>
  <c r="M1315" i="10"/>
  <c r="J1315" i="10" s="1"/>
  <c r="L953" i="10"/>
  <c r="L1441" i="10"/>
  <c r="M1326" i="10"/>
  <c r="K1326" i="10" s="1"/>
  <c r="M1242" i="10"/>
  <c r="K1242" i="10" s="1"/>
  <c r="L1023" i="10"/>
  <c r="M1343" i="10"/>
  <c r="K1343" i="10" s="1"/>
  <c r="M1194" i="10"/>
  <c r="K1194" i="10" s="1"/>
  <c r="L1084" i="10"/>
  <c r="G1084" i="10" s="1"/>
  <c r="L1099" i="10"/>
  <c r="M1514" i="10"/>
  <c r="K1514" i="10" s="1"/>
  <c r="M1293" i="10"/>
  <c r="K1293" i="10" s="1"/>
  <c r="L1267" i="10"/>
  <c r="L1170" i="10"/>
  <c r="M956" i="10"/>
  <c r="K956" i="10" s="1"/>
  <c r="L1059" i="10"/>
  <c r="L1329" i="10"/>
  <c r="L993" i="10"/>
  <c r="M1094" i="10"/>
  <c r="J1094" i="10" s="1"/>
  <c r="L1415" i="10"/>
  <c r="L1283" i="10"/>
  <c r="M1234" i="10"/>
  <c r="K1234" i="10" s="1"/>
  <c r="M1091" i="10"/>
  <c r="K1091" i="10" s="1"/>
  <c r="L1079" i="10"/>
  <c r="M1635" i="10"/>
  <c r="K1635" i="10" s="1"/>
  <c r="L1353" i="10"/>
  <c r="M1022" i="10"/>
  <c r="K1022" i="10" s="1"/>
  <c r="M965" i="10"/>
  <c r="J965" i="10" s="1"/>
  <c r="M1012" i="10"/>
  <c r="K1012" i="10" s="1"/>
  <c r="M1253" i="10"/>
  <c r="K1253" i="10" s="1"/>
  <c r="I494" i="16"/>
  <c r="AA172" i="16" s="1"/>
  <c r="K494" i="16"/>
  <c r="AB172" i="16" s="1"/>
  <c r="K537" i="16"/>
  <c r="L1105" i="10"/>
  <c r="L1369" i="10"/>
  <c r="K582" i="16"/>
  <c r="K491" i="16"/>
  <c r="M1123" i="10"/>
  <c r="K1123" i="10" s="1"/>
  <c r="L985" i="10"/>
  <c r="L1657" i="10"/>
  <c r="K101" i="16"/>
  <c r="T103" i="16" s="1"/>
  <c r="M1474" i="10"/>
  <c r="K1474" i="10" s="1"/>
  <c r="L979" i="10"/>
  <c r="M1114" i="10"/>
  <c r="K1114" i="10" s="1"/>
  <c r="L969" i="10"/>
  <c r="M1722" i="10"/>
  <c r="K1722" i="10" s="1"/>
  <c r="L1763" i="10"/>
  <c r="L1043" i="10"/>
  <c r="M1434" i="10"/>
  <c r="K1434" i="10" s="1"/>
  <c r="M1395" i="10"/>
  <c r="J1395" i="10" s="1"/>
  <c r="K507" i="16"/>
  <c r="AB86" i="16" s="1"/>
  <c r="M931" i="10"/>
  <c r="K931" i="10" s="1"/>
  <c r="M1187" i="10"/>
  <c r="K1187" i="10" s="1"/>
  <c r="L1177" i="10"/>
  <c r="M1443" i="10"/>
  <c r="K1443" i="10" s="1"/>
  <c r="L1385" i="10"/>
  <c r="L1673" i="10"/>
  <c r="M915" i="10"/>
  <c r="J915" i="10" s="1"/>
  <c r="L1073" i="10"/>
  <c r="I1731" i="16"/>
  <c r="I491" i="16"/>
  <c r="M1171" i="10"/>
  <c r="K1171" i="10" s="1"/>
  <c r="L435" i="10"/>
  <c r="K422" i="16"/>
  <c r="P427" i="16" s="1"/>
  <c r="K1175" i="10"/>
  <c r="K1687" i="10"/>
  <c r="J1119" i="10"/>
  <c r="K1151" i="10"/>
  <c r="J1215" i="10"/>
  <c r="J1731" i="10"/>
  <c r="K1627" i="10"/>
  <c r="K1165" i="10"/>
  <c r="J1344" i="10"/>
  <c r="K1009" i="10"/>
  <c r="J926" i="10"/>
  <c r="G1589" i="10"/>
  <c r="I1589" i="10" s="1"/>
  <c r="J1367" i="10"/>
  <c r="J1207" i="10"/>
  <c r="J1438" i="10"/>
  <c r="J1399" i="10"/>
  <c r="J1431" i="10"/>
  <c r="J983" i="10"/>
  <c r="J1176" i="10"/>
  <c r="J1166" i="10"/>
  <c r="K927" i="10"/>
  <c r="J1272" i="10"/>
  <c r="J1589" i="10"/>
  <c r="J1134" i="10"/>
  <c r="K1079" i="10"/>
  <c r="J1403" i="10"/>
  <c r="J1152" i="10"/>
  <c r="J1100" i="10"/>
  <c r="J433" i="10"/>
  <c r="J1263" i="10"/>
  <c r="J1348" i="10"/>
  <c r="K1239" i="10"/>
  <c r="J1292" i="10"/>
  <c r="J1120" i="10"/>
  <c r="J923" i="10"/>
  <c r="J1316" i="10"/>
  <c r="J1061" i="10"/>
  <c r="J1393" i="10"/>
  <c r="J1033" i="10"/>
  <c r="J1084" i="10"/>
  <c r="J913" i="10"/>
  <c r="J1200" i="10"/>
  <c r="J1356" i="10"/>
  <c r="J1392" i="10"/>
  <c r="J1472" i="10"/>
  <c r="K959" i="10"/>
  <c r="J1178" i="10"/>
  <c r="J1590" i="10"/>
  <c r="J1037" i="10"/>
  <c r="J1357" i="10"/>
  <c r="J1116" i="10"/>
  <c r="J909" i="10"/>
  <c r="J1365" i="10"/>
  <c r="J1470" i="10"/>
  <c r="J942" i="10"/>
  <c r="K1184" i="10"/>
  <c r="G1184" i="10" s="1"/>
  <c r="J1184" i="10"/>
  <c r="J1815" i="10"/>
  <c r="K1815" i="10"/>
  <c r="K1180" i="10"/>
  <c r="J1180" i="10"/>
  <c r="K1804" i="10"/>
  <c r="J1804" i="10"/>
  <c r="K1437" i="10"/>
  <c r="J1437" i="10"/>
  <c r="K1805" i="10"/>
  <c r="J1805" i="10"/>
  <c r="J1015" i="10"/>
  <c r="K1015" i="10"/>
  <c r="G1472" i="10"/>
  <c r="G913" i="10" l="1"/>
  <c r="G1392" i="10"/>
  <c r="G1344" i="10"/>
  <c r="K895" i="10"/>
  <c r="J919" i="10"/>
  <c r="G1400" i="10"/>
  <c r="O882" i="16"/>
  <c r="J882" i="16" s="1"/>
  <c r="I882" i="16" s="1"/>
  <c r="W251" i="16" s="1"/>
  <c r="O892" i="16"/>
  <c r="J892" i="16" s="1"/>
  <c r="J1000" i="10"/>
  <c r="G1399" i="10"/>
  <c r="I1399" i="10" s="1"/>
  <c r="G1316" i="10"/>
  <c r="I1316" i="10" s="1"/>
  <c r="G1367" i="10"/>
  <c r="I1367" i="10" s="1"/>
  <c r="G942" i="10"/>
  <c r="S182" i="16"/>
  <c r="W820" i="16"/>
  <c r="J820" i="16" s="1"/>
  <c r="I820" i="16" s="1"/>
  <c r="J1169" i="10"/>
  <c r="L127" i="16"/>
  <c r="K127" i="16" s="1"/>
  <c r="J1290" i="10"/>
  <c r="J1638" i="10"/>
  <c r="J1036" i="10"/>
  <c r="G1638" i="10"/>
  <c r="I1638" i="10" s="1"/>
  <c r="G1024" i="10"/>
  <c r="H1024" i="10" s="1"/>
  <c r="G1431" i="10"/>
  <c r="I1431" i="10" s="1"/>
  <c r="G1036" i="10"/>
  <c r="I1036" i="10" s="1"/>
  <c r="L232" i="16"/>
  <c r="K232" i="16" s="1"/>
  <c r="L458" i="16"/>
  <c r="K458" i="16" s="1"/>
  <c r="G1632" i="10"/>
  <c r="I1632" i="10" s="1"/>
  <c r="L472" i="16"/>
  <c r="K472" i="16" s="1"/>
  <c r="J1150" i="10"/>
  <c r="J1484" i="10"/>
  <c r="L11" i="16"/>
  <c r="K11" i="16" s="1"/>
  <c r="G1484" i="10"/>
  <c r="I1484" i="10" s="1"/>
  <c r="G1334" i="10"/>
  <c r="I1334" i="10" s="1"/>
  <c r="J1334" i="10"/>
  <c r="G1150" i="10"/>
  <c r="I1150" i="10" s="1"/>
  <c r="J874" i="10"/>
  <c r="J472" i="16"/>
  <c r="I472" i="16" s="1"/>
  <c r="J1019" i="10"/>
  <c r="I352" i="16"/>
  <c r="G1371" i="10"/>
  <c r="I1371" i="10" s="1"/>
  <c r="J764" i="10"/>
  <c r="J345" i="16"/>
  <c r="I345" i="16" s="1"/>
  <c r="J1591" i="10"/>
  <c r="J1396" i="10"/>
  <c r="J1486" i="10"/>
  <c r="J1147" i="10"/>
  <c r="G1147" i="10"/>
  <c r="H1147" i="10" s="1"/>
  <c r="L89" i="16"/>
  <c r="K89" i="16" s="1"/>
  <c r="G1396" i="10"/>
  <c r="I1396" i="10" s="1"/>
  <c r="G501" i="10"/>
  <c r="K1303" i="10"/>
  <c r="G1303" i="10" s="1"/>
  <c r="I1303" i="10" s="1"/>
  <c r="K290" i="10"/>
  <c r="K907" i="10"/>
  <c r="G907" i="10" s="1"/>
  <c r="H907" i="10" s="1"/>
  <c r="P638" i="16"/>
  <c r="P636" i="16"/>
  <c r="P640" i="16"/>
  <c r="J1275" i="10"/>
  <c r="G1000" i="10"/>
  <c r="I1000" i="10" s="1"/>
  <c r="G874" i="10"/>
  <c r="H874" i="10" s="1"/>
  <c r="J936" i="10"/>
  <c r="J1762" i="10"/>
  <c r="J1371" i="10"/>
  <c r="K1159" i="10"/>
  <c r="G1159" i="10" s="1"/>
  <c r="I1159" i="10" s="1"/>
  <c r="G904" i="10"/>
  <c r="H904" i="10" s="1"/>
  <c r="G1356" i="10"/>
  <c r="H1356" i="10" s="1"/>
  <c r="G919" i="10"/>
  <c r="H919" i="10" s="1"/>
  <c r="L215" i="16"/>
  <c r="K215" i="16" s="1"/>
  <c r="L788" i="16"/>
  <c r="K788" i="16" s="1"/>
  <c r="K1256" i="10"/>
  <c r="G1256" i="10" s="1"/>
  <c r="J1558" i="10"/>
  <c r="K1607" i="10"/>
  <c r="G1607" i="10" s="1"/>
  <c r="H1607" i="10" s="1"/>
  <c r="J353" i="16"/>
  <c r="I353" i="16" s="1"/>
  <c r="L72" i="16"/>
  <c r="K72" i="16" s="1"/>
  <c r="J1192" i="10"/>
  <c r="J904" i="10"/>
  <c r="G936" i="10"/>
  <c r="H936" i="10" s="1"/>
  <c r="J945" i="10"/>
  <c r="J1415" i="10"/>
  <c r="G1275" i="10"/>
  <c r="I1275" i="10" s="1"/>
  <c r="J1419" i="10"/>
  <c r="J1401" i="10"/>
  <c r="G1430" i="10"/>
  <c r="H1430" i="10" s="1"/>
  <c r="J1076" i="10"/>
  <c r="J429" i="16"/>
  <c r="I429" i="16" s="1"/>
  <c r="J918" i="10"/>
  <c r="L735" i="10"/>
  <c r="J1381" i="10"/>
  <c r="J1358" i="10"/>
  <c r="J1601" i="10"/>
  <c r="J884" i="10"/>
  <c r="J1624" i="10"/>
  <c r="G1435" i="10"/>
  <c r="I1435" i="10" s="1"/>
  <c r="G945" i="10"/>
  <c r="H945" i="10" s="1"/>
  <c r="G1019" i="10"/>
  <c r="H1019" i="10" s="1"/>
  <c r="J756" i="16"/>
  <c r="I756" i="16" s="1"/>
  <c r="J1644" i="10"/>
  <c r="L480" i="16"/>
  <c r="K480" i="16" s="1"/>
  <c r="K1313" i="10"/>
  <c r="G1313" i="10" s="1"/>
  <c r="I1313" i="10" s="1"/>
  <c r="J934" i="10"/>
  <c r="J1219" i="10"/>
  <c r="G1219" i="10"/>
  <c r="H1219" i="10" s="1"/>
  <c r="L352" i="10"/>
  <c r="L484" i="16"/>
  <c r="K484" i="16" s="1"/>
  <c r="L756" i="16"/>
  <c r="K756" i="16" s="1"/>
  <c r="K1359" i="10"/>
  <c r="G1359" i="10" s="1"/>
  <c r="I1359" i="10" s="1"/>
  <c r="L353" i="16"/>
  <c r="K353" i="16" s="1"/>
  <c r="J480" i="16"/>
  <c r="I480" i="16" s="1"/>
  <c r="G934" i="10"/>
  <c r="I934" i="10" s="1"/>
  <c r="K987" i="10"/>
  <c r="J788" i="16"/>
  <c r="I788" i="16" s="1"/>
  <c r="G1556" i="10"/>
  <c r="I1556" i="10" s="1"/>
  <c r="L769" i="16"/>
  <c r="K769" i="16" s="1"/>
  <c r="K891" i="10"/>
  <c r="G891" i="10" s="1"/>
  <c r="H891" i="10" s="1"/>
  <c r="L94" i="16"/>
  <c r="K94" i="16" s="1"/>
  <c r="L345" i="16"/>
  <c r="K345" i="16" s="1"/>
  <c r="L95" i="16"/>
  <c r="K95" i="16" s="1"/>
  <c r="G885" i="10"/>
  <c r="H885" i="10" s="1"/>
  <c r="J84" i="16"/>
  <c r="I84" i="16" s="1"/>
  <c r="O88" i="16" s="1"/>
  <c r="J88" i="16" s="1"/>
  <c r="I88" i="16" s="1"/>
  <c r="J818" i="16"/>
  <c r="I818" i="16" s="1"/>
  <c r="J1289" i="10"/>
  <c r="L475" i="16"/>
  <c r="K475" i="16" s="1"/>
  <c r="J879" i="10"/>
  <c r="J1319" i="10"/>
  <c r="J1118" i="10"/>
  <c r="J1333" i="10"/>
  <c r="J1124" i="10"/>
  <c r="J423" i="10"/>
  <c r="G982" i="10"/>
  <c r="H982" i="10" s="1"/>
  <c r="G960" i="10"/>
  <c r="H960" i="10" s="1"/>
  <c r="G918" i="10"/>
  <c r="I918" i="10" s="1"/>
  <c r="K1735" i="10"/>
  <c r="G1735" i="10" s="1"/>
  <c r="I1735" i="10" s="1"/>
  <c r="G1687" i="10"/>
  <c r="I1687" i="10" s="1"/>
  <c r="G1419" i="10"/>
  <c r="I1419" i="10" s="1"/>
  <c r="G1118" i="10"/>
  <c r="T192" i="16"/>
  <c r="T182" i="16"/>
  <c r="T250" i="16"/>
  <c r="L250" i="16" s="1"/>
  <c r="K250" i="16" s="1"/>
  <c r="T193" i="16"/>
  <c r="T98" i="16"/>
  <c r="T786" i="16"/>
  <c r="L786" i="16" s="1"/>
  <c r="K786" i="16" s="1"/>
  <c r="X829" i="16"/>
  <c r="T99" i="16"/>
  <c r="T787" i="16"/>
  <c r="L787" i="16" s="1"/>
  <c r="X251" i="16"/>
  <c r="X348" i="16"/>
  <c r="X820" i="16"/>
  <c r="L820" i="16" s="1"/>
  <c r="K820" i="16" s="1"/>
  <c r="T859" i="16"/>
  <c r="T816" i="16"/>
  <c r="L816" i="16" s="1"/>
  <c r="K816" i="16" s="1"/>
  <c r="T825" i="16"/>
  <c r="T860" i="16"/>
  <c r="AB191" i="16"/>
  <c r="X789" i="16"/>
  <c r="L789" i="16" s="1"/>
  <c r="K789" i="16" s="1"/>
  <c r="T40" i="16"/>
  <c r="T817" i="16"/>
  <c r="L817" i="16" s="1"/>
  <c r="K817" i="16" s="1"/>
  <c r="P791" i="16"/>
  <c r="L791" i="16" s="1"/>
  <c r="K791" i="16" s="1"/>
  <c r="P340" i="16"/>
  <c r="L340" i="16" s="1"/>
  <c r="K340" i="16" s="1"/>
  <c r="P219" i="16"/>
  <c r="L219" i="16" s="1"/>
  <c r="K219" i="16" s="1"/>
  <c r="P839" i="16"/>
  <c r="L839" i="16" s="1"/>
  <c r="K839" i="16" s="1"/>
  <c r="P784" i="16"/>
  <c r="L784" i="16" s="1"/>
  <c r="K784" i="16" s="1"/>
  <c r="P814" i="16"/>
  <c r="L814" i="16" s="1"/>
  <c r="K814" i="16" s="1"/>
  <c r="P51" i="16"/>
  <c r="P719" i="16"/>
  <c r="L719" i="16" s="1"/>
  <c r="K719" i="16" s="1"/>
  <c r="J1597" i="10"/>
  <c r="G497" i="10"/>
  <c r="I497" i="10" s="1"/>
  <c r="K1429" i="10"/>
  <c r="G1429" i="10" s="1"/>
  <c r="H1429" i="10" s="1"/>
  <c r="G879" i="10"/>
  <c r="I879" i="10" s="1"/>
  <c r="G1486" i="10"/>
  <c r="H1486" i="10" s="1"/>
  <c r="G1290" i="10"/>
  <c r="H1290" i="10" s="1"/>
  <c r="G1591" i="10"/>
  <c r="I1591" i="10" s="1"/>
  <c r="J1096" i="10"/>
  <c r="K868" i="16"/>
  <c r="AB347" i="16" s="1"/>
  <c r="J880" i="10"/>
  <c r="K1167" i="10"/>
  <c r="G1167" i="10" s="1"/>
  <c r="I1167" i="10" s="1"/>
  <c r="J1195" i="10"/>
  <c r="K899" i="10"/>
  <c r="G899" i="10" s="1"/>
  <c r="I899" i="10" s="1"/>
  <c r="G950" i="10"/>
  <c r="H950" i="10" s="1"/>
  <c r="J1800" i="10"/>
  <c r="J950" i="10"/>
  <c r="P724" i="16"/>
  <c r="L724" i="16" s="1"/>
  <c r="L1621" i="10" s="1"/>
  <c r="P721" i="16"/>
  <c r="L721" i="16" s="1"/>
  <c r="K721" i="16" s="1"/>
  <c r="S251" i="16"/>
  <c r="J251" i="16" s="1"/>
  <c r="I251" i="16" s="1"/>
  <c r="S822" i="16"/>
  <c r="S858" i="16"/>
  <c r="S295" i="16"/>
  <c r="S382" i="16"/>
  <c r="S32" i="16"/>
  <c r="O324" i="16"/>
  <c r="J324" i="16" s="1"/>
  <c r="I324" i="16" s="1"/>
  <c r="O813" i="16"/>
  <c r="J813" i="16" s="1"/>
  <c r="I813" i="16" s="1"/>
  <c r="O289" i="16"/>
  <c r="J289" i="16" s="1"/>
  <c r="I289" i="16" s="1"/>
  <c r="O275" i="16"/>
  <c r="J275" i="16" s="1"/>
  <c r="I275" i="16" s="1"/>
  <c r="O782" i="16"/>
  <c r="J782" i="16" s="1"/>
  <c r="I782" i="16" s="1"/>
  <c r="O783" i="16"/>
  <c r="J783" i="16" s="1"/>
  <c r="I783" i="16" s="1"/>
  <c r="O718" i="16"/>
  <c r="J718" i="16" s="1"/>
  <c r="I718" i="16" s="1"/>
  <c r="O287" i="16"/>
  <c r="J287" i="16" s="1"/>
  <c r="I287" i="16" s="1"/>
  <c r="O292" i="16"/>
  <c r="J292" i="16" s="1"/>
  <c r="I292" i="16" s="1"/>
  <c r="O89" i="16"/>
  <c r="O739" i="16"/>
  <c r="O95" i="16"/>
  <c r="O812" i="16"/>
  <c r="J812" i="16" s="1"/>
  <c r="I812" i="16" s="1"/>
  <c r="W170" i="16"/>
  <c r="W178" i="16"/>
  <c r="W169" i="16"/>
  <c r="W177" i="16"/>
  <c r="W168" i="16"/>
  <c r="W176" i="16"/>
  <c r="W171" i="16"/>
  <c r="W166" i="16"/>
  <c r="W174" i="16"/>
  <c r="W165" i="16"/>
  <c r="W173" i="16"/>
  <c r="W164" i="16"/>
  <c r="W172" i="16"/>
  <c r="S72" i="16"/>
  <c r="J72" i="16" s="1"/>
  <c r="I72" i="16" s="1"/>
  <c r="W167" i="16"/>
  <c r="W175" i="16"/>
  <c r="W163" i="16"/>
  <c r="O769" i="16"/>
  <c r="O653" i="16"/>
  <c r="J653" i="16" s="1"/>
  <c r="I653" i="16" s="1"/>
  <c r="G1762" i="10"/>
  <c r="I1762" i="10" s="1"/>
  <c r="G1373" i="10"/>
  <c r="H1373" i="10" s="1"/>
  <c r="P727" i="16"/>
  <c r="L727" i="16" s="1"/>
  <c r="L419" i="10" s="1"/>
  <c r="P726" i="16"/>
  <c r="L726" i="16" s="1"/>
  <c r="P732" i="16"/>
  <c r="L732" i="16" s="1"/>
  <c r="P725" i="16"/>
  <c r="L725" i="16" s="1"/>
  <c r="L1740" i="10" s="1"/>
  <c r="P731" i="16"/>
  <c r="L731" i="16" s="1"/>
  <c r="L1779" i="10" s="1"/>
  <c r="P720" i="16"/>
  <c r="L720" i="16" s="1"/>
  <c r="K720" i="16" s="1"/>
  <c r="P728" i="16"/>
  <c r="L728" i="16" s="1"/>
  <c r="L386" i="10" s="1"/>
  <c r="P730" i="16"/>
  <c r="L730" i="16" s="1"/>
  <c r="L1741" i="10" s="1"/>
  <c r="L425" i="10"/>
  <c r="G425" i="10" s="1"/>
  <c r="H425" i="10" s="1"/>
  <c r="M1777" i="10"/>
  <c r="K1777" i="10" s="1"/>
  <c r="L421" i="10"/>
  <c r="G1224" i="10"/>
  <c r="I1224" i="10" s="1"/>
  <c r="K425" i="16"/>
  <c r="T427" i="16" s="1"/>
  <c r="L427" i="16" s="1"/>
  <c r="L1800" i="10"/>
  <c r="G1800" i="10" s="1"/>
  <c r="I1800" i="10" s="1"/>
  <c r="M1450" i="10"/>
  <c r="L1510" i="10"/>
  <c r="G1510" i="10" s="1"/>
  <c r="H1510" i="10" s="1"/>
  <c r="L1686" i="10"/>
  <c r="L1575" i="10"/>
  <c r="I618" i="16"/>
  <c r="M1528" i="10"/>
  <c r="L1576" i="10"/>
  <c r="L1701" i="10"/>
  <c r="G1701" i="10" s="1"/>
  <c r="H1701" i="10" s="1"/>
  <c r="T516" i="16"/>
  <c r="AB123" i="16"/>
  <c r="M1576" i="10"/>
  <c r="L1739" i="10"/>
  <c r="L1602" i="10"/>
  <c r="L1636" i="10"/>
  <c r="I616" i="16"/>
  <c r="M1527" i="10"/>
  <c r="AB115" i="16"/>
  <c r="M538" i="10"/>
  <c r="K538" i="10" s="1"/>
  <c r="M1540" i="10"/>
  <c r="L1658" i="10"/>
  <c r="L1427" i="10"/>
  <c r="M1801" i="10"/>
  <c r="K1801" i="10" s="1"/>
  <c r="G1801" i="10" s="1"/>
  <c r="I1801" i="10" s="1"/>
  <c r="M1423" i="10"/>
  <c r="K1423" i="10" s="1"/>
  <c r="G1423" i="10" s="1"/>
  <c r="M1787" i="10"/>
  <c r="L542" i="10"/>
  <c r="AA165" i="16"/>
  <c r="AA173" i="16"/>
  <c r="AA167" i="16"/>
  <c r="AA175" i="16"/>
  <c r="AB165" i="16"/>
  <c r="AB173" i="16"/>
  <c r="AB167" i="16"/>
  <c r="AB175" i="16"/>
  <c r="AA170" i="16"/>
  <c r="AA178" i="16"/>
  <c r="W702" i="16"/>
  <c r="AA164" i="16"/>
  <c r="X702" i="16"/>
  <c r="AB164" i="16"/>
  <c r="J1692" i="10"/>
  <c r="J1451" i="10"/>
  <c r="J1675" i="10"/>
  <c r="G1514" i="10"/>
  <c r="I1514" i="10" s="1"/>
  <c r="J1335" i="10"/>
  <c r="J1807" i="10"/>
  <c r="G1092" i="10"/>
  <c r="H1092" i="10" s="1"/>
  <c r="G1157" i="10"/>
  <c r="H1157" i="10" s="1"/>
  <c r="G1807" i="10"/>
  <c r="H1807" i="10" s="1"/>
  <c r="G1250" i="10"/>
  <c r="I1250" i="10" s="1"/>
  <c r="J920" i="10"/>
  <c r="J1163" i="10"/>
  <c r="J1250" i="10"/>
  <c r="J1161" i="10"/>
  <c r="J1053" i="10"/>
  <c r="J1065" i="10"/>
  <c r="G1422" i="10"/>
  <c r="I1422" i="10" s="1"/>
  <c r="G1302" i="10"/>
  <c r="I1302" i="10" s="1"/>
  <c r="G925" i="10"/>
  <c r="I925" i="10" s="1"/>
  <c r="J994" i="10"/>
  <c r="K875" i="10"/>
  <c r="G875" i="10" s="1"/>
  <c r="I875" i="10" s="1"/>
  <c r="J1556" i="10"/>
  <c r="J1409" i="10"/>
  <c r="J1630" i="10"/>
  <c r="J1557" i="10"/>
  <c r="J1217" i="10"/>
  <c r="J1098" i="10"/>
  <c r="G1210" i="10"/>
  <c r="H1210" i="10" s="1"/>
  <c r="G1664" i="10"/>
  <c r="I1664" i="10" s="1"/>
  <c r="G973" i="10"/>
  <c r="I973" i="10" s="1"/>
  <c r="G1675" i="10"/>
  <c r="I1675" i="10" s="1"/>
  <c r="G1138" i="10"/>
  <c r="H1138" i="10" s="1"/>
  <c r="G1007" i="10"/>
  <c r="I1007" i="10" s="1"/>
  <c r="K1797" i="10"/>
  <c r="G1797" i="10" s="1"/>
  <c r="I1797" i="10" s="1"/>
  <c r="L536" i="10"/>
  <c r="G1055" i="10"/>
  <c r="I1055" i="10" s="1"/>
  <c r="G1464" i="10"/>
  <c r="I1464" i="10" s="1"/>
  <c r="G1597" i="10"/>
  <c r="I1597" i="10" s="1"/>
  <c r="G1238" i="10"/>
  <c r="I1238" i="10" s="1"/>
  <c r="G951" i="10"/>
  <c r="I951" i="10" s="1"/>
  <c r="G1442" i="10"/>
  <c r="I1442" i="10" s="1"/>
  <c r="G985" i="10"/>
  <c r="H985" i="10" s="1"/>
  <c r="K1213" i="10"/>
  <c r="G1213" i="10" s="1"/>
  <c r="H1213" i="10" s="1"/>
  <c r="J876" i="10"/>
  <c r="G1154" i="10"/>
  <c r="I1154" i="10" s="1"/>
  <c r="G1006" i="10"/>
  <c r="H1006" i="10" s="1"/>
  <c r="G1513" i="10"/>
  <c r="H1513" i="10" s="1"/>
  <c r="G1600" i="10"/>
  <c r="I1600" i="10" s="1"/>
  <c r="W461" i="16"/>
  <c r="S689" i="16"/>
  <c r="G881" i="10"/>
  <c r="I881" i="10" s="1"/>
  <c r="G1048" i="10"/>
  <c r="I1048" i="10" s="1"/>
  <c r="J1153" i="10"/>
  <c r="J1444" i="10"/>
  <c r="J1156" i="10"/>
  <c r="J1665" i="10"/>
  <c r="J1416" i="10"/>
  <c r="J1201" i="10"/>
  <c r="J1481" i="10"/>
  <c r="G1798" i="10"/>
  <c r="I1798" i="10" s="1"/>
  <c r="K1247" i="10"/>
  <c r="G1247" i="10" s="1"/>
  <c r="I1247" i="10" s="1"/>
  <c r="J1270" i="10"/>
  <c r="J1382" i="10"/>
  <c r="J1369" i="10"/>
  <c r="J1560" i="10"/>
  <c r="J951" i="10"/>
  <c r="J1227" i="10"/>
  <c r="K1105" i="10"/>
  <c r="G1105" i="10" s="1"/>
  <c r="I1105" i="10" s="1"/>
  <c r="G1416" i="10"/>
  <c r="I1416" i="10" s="1"/>
  <c r="G1785" i="10"/>
  <c r="I1785" i="10" s="1"/>
  <c r="G1629" i="10"/>
  <c r="I1629" i="10" s="1"/>
  <c r="G1201" i="10"/>
  <c r="H1201" i="10" s="1"/>
  <c r="G884" i="10"/>
  <c r="I884" i="10" s="1"/>
  <c r="J1785" i="10"/>
  <c r="J1442" i="10"/>
  <c r="J881" i="10"/>
  <c r="J1224" i="10"/>
  <c r="K1595" i="10"/>
  <c r="G1595" i="10" s="1"/>
  <c r="J1014" i="10"/>
  <c r="G1369" i="10"/>
  <c r="H1369" i="10" s="1"/>
  <c r="G1558" i="10"/>
  <c r="I1558" i="10" s="1"/>
  <c r="G1227" i="10"/>
  <c r="H1227" i="10" s="1"/>
  <c r="J1137" i="10"/>
  <c r="J952" i="10"/>
  <c r="J1154" i="10"/>
  <c r="J1760" i="10"/>
  <c r="G1592" i="10"/>
  <c r="H1592" i="10" s="1"/>
  <c r="G1249" i="10"/>
  <c r="H1249" i="10" s="1"/>
  <c r="G1101" i="10"/>
  <c r="I1101" i="10" s="1"/>
  <c r="J1566" i="10"/>
  <c r="K903" i="10"/>
  <c r="G903" i="10" s="1"/>
  <c r="I903" i="10" s="1"/>
  <c r="J1531" i="10"/>
  <c r="J1101" i="10"/>
  <c r="J896" i="10"/>
  <c r="J1016" i="10"/>
  <c r="J1551" i="10"/>
  <c r="J1089" i="10"/>
  <c r="K1758" i="10"/>
  <c r="G1758" i="10" s="1"/>
  <c r="I1758" i="10" s="1"/>
  <c r="J946" i="10"/>
  <c r="J1598" i="10"/>
  <c r="J1513" i="10"/>
  <c r="J1351" i="10"/>
  <c r="J1278" i="10"/>
  <c r="G1382" i="10"/>
  <c r="H1382" i="10" s="1"/>
  <c r="G933" i="10"/>
  <c r="I933" i="10" s="1"/>
  <c r="J1117" i="10"/>
  <c r="J933" i="10"/>
  <c r="J1632" i="10"/>
  <c r="J1138" i="10"/>
  <c r="K1223" i="10"/>
  <c r="G1223" i="10" s="1"/>
  <c r="I1223" i="10" s="1"/>
  <c r="G1218" i="10"/>
  <c r="H1218" i="10" s="1"/>
  <c r="G1137" i="10"/>
  <c r="H1137" i="10" s="1"/>
  <c r="G1630" i="10"/>
  <c r="I1630" i="10" s="1"/>
  <c r="G1016" i="10"/>
  <c r="I1016" i="10" s="1"/>
  <c r="K456" i="16"/>
  <c r="G1401" i="10"/>
  <c r="I1401" i="10" s="1"/>
  <c r="G1014" i="10"/>
  <c r="I1014" i="10" s="1"/>
  <c r="G1376" i="10"/>
  <c r="I1376" i="10" s="1"/>
  <c r="G1285" i="10"/>
  <c r="H1285" i="10" s="1"/>
  <c r="G1161" i="10"/>
  <c r="H1161" i="10" s="1"/>
  <c r="G1646" i="10"/>
  <c r="I1646" i="10" s="1"/>
  <c r="G1352" i="10"/>
  <c r="H1352" i="10" s="1"/>
  <c r="G1814" i="10"/>
  <c r="H1814" i="10" s="1"/>
  <c r="G1749" i="10"/>
  <c r="I1749" i="10" s="1"/>
  <c r="G1065" i="10"/>
  <c r="H1065" i="10" s="1"/>
  <c r="G1179" i="10"/>
  <c r="I1179" i="10" s="1"/>
  <c r="G1042" i="10"/>
  <c r="H1042" i="10" s="1"/>
  <c r="AA759" i="16"/>
  <c r="AE97" i="16"/>
  <c r="G1436" i="10"/>
  <c r="I1436" i="10" s="1"/>
  <c r="AB368" i="16"/>
  <c r="AB631" i="16"/>
  <c r="AB379" i="16"/>
  <c r="T432" i="16"/>
  <c r="AB714" i="16"/>
  <c r="AB715" i="16"/>
  <c r="AB716" i="16"/>
  <c r="AB717" i="16"/>
  <c r="AB91" i="16"/>
  <c r="AB864" i="16"/>
  <c r="G1601" i="10"/>
  <c r="H1601" i="10" s="1"/>
  <c r="AA119" i="16"/>
  <c r="AA112" i="16"/>
  <c r="AA714" i="16"/>
  <c r="AA715" i="16"/>
  <c r="AA716" i="16"/>
  <c r="AA717" i="16"/>
  <c r="AA115" i="16"/>
  <c r="AA123" i="16"/>
  <c r="AA91" i="16"/>
  <c r="AA864" i="16"/>
  <c r="AA368" i="16"/>
  <c r="AA631" i="16"/>
  <c r="AA379" i="16"/>
  <c r="X631" i="16"/>
  <c r="X305" i="16"/>
  <c r="X318" i="16"/>
  <c r="X378" i="16"/>
  <c r="X379" i="16"/>
  <c r="X91" i="16"/>
  <c r="X835" i="16"/>
  <c r="X140" i="16"/>
  <c r="X156" i="16"/>
  <c r="X148" i="16"/>
  <c r="X97" i="16"/>
  <c r="L97" i="16" s="1"/>
  <c r="K97" i="16" s="1"/>
  <c r="X132" i="16"/>
  <c r="X304" i="16"/>
  <c r="X368" i="16"/>
  <c r="X67" i="16"/>
  <c r="X134" i="16"/>
  <c r="X479" i="16"/>
  <c r="L479" i="16" s="1"/>
  <c r="L416" i="10" s="1"/>
  <c r="X828" i="16"/>
  <c r="L828" i="16" s="1"/>
  <c r="K828" i="16" s="1"/>
  <c r="X142" i="16"/>
  <c r="X158" i="16"/>
  <c r="X150" i="16"/>
  <c r="X316" i="16"/>
  <c r="X317" i="16"/>
  <c r="X314" i="16"/>
  <c r="X560" i="16"/>
  <c r="X315" i="16"/>
  <c r="X565" i="16"/>
  <c r="G1195" i="10"/>
  <c r="H1195" i="10" s="1"/>
  <c r="X75" i="16"/>
  <c r="X714" i="16"/>
  <c r="X715" i="16"/>
  <c r="X45" i="16"/>
  <c r="X716" i="16"/>
  <c r="X143" i="16"/>
  <c r="X159" i="16"/>
  <c r="X151" i="16"/>
  <c r="X717" i="16"/>
  <c r="X135" i="16"/>
  <c r="W67" i="16"/>
  <c r="W134" i="16"/>
  <c r="W479" i="16"/>
  <c r="W828" i="16"/>
  <c r="J828" i="16" s="1"/>
  <c r="W142" i="16"/>
  <c r="W158" i="16"/>
  <c r="W150" i="16"/>
  <c r="W146" i="16"/>
  <c r="W162" i="16"/>
  <c r="W154" i="16"/>
  <c r="W138" i="16"/>
  <c r="W139" i="16"/>
  <c r="W155" i="16"/>
  <c r="W147" i="16"/>
  <c r="W131" i="16"/>
  <c r="W316" i="16"/>
  <c r="W317" i="16"/>
  <c r="W314" i="16"/>
  <c r="W560" i="16"/>
  <c r="W315" i="16"/>
  <c r="W565" i="16"/>
  <c r="W304" i="16"/>
  <c r="W368" i="16"/>
  <c r="W464" i="16"/>
  <c r="W106" i="16"/>
  <c r="J106" i="16" s="1"/>
  <c r="M1835" i="10" s="1"/>
  <c r="K1835" i="10" s="1"/>
  <c r="W378" i="16"/>
  <c r="W379" i="16"/>
  <c r="W759" i="16"/>
  <c r="W141" i="16"/>
  <c r="W157" i="16"/>
  <c r="W149" i="16"/>
  <c r="W133" i="16"/>
  <c r="W94" i="16"/>
  <c r="J94" i="16" s="1"/>
  <c r="G1551" i="10"/>
  <c r="I1551" i="10" s="1"/>
  <c r="T755" i="16"/>
  <c r="T759" i="16"/>
  <c r="T429" i="16"/>
  <c r="L429" i="16" s="1"/>
  <c r="T84" i="16"/>
  <c r="L84" i="16" s="1"/>
  <c r="K84" i="16" s="1"/>
  <c r="P88" i="16" s="1"/>
  <c r="L88" i="16" s="1"/>
  <c r="L88" i="10" s="1"/>
  <c r="T808" i="16"/>
  <c r="T775" i="16"/>
  <c r="L775" i="16" s="1"/>
  <c r="T381" i="16"/>
  <c r="T45" i="16"/>
  <c r="T777" i="16"/>
  <c r="L777" i="16" s="1"/>
  <c r="K777" i="16" s="1"/>
  <c r="T110" i="16"/>
  <c r="L110" i="16" s="1"/>
  <c r="T806" i="16"/>
  <c r="T79" i="16"/>
  <c r="T454" i="16"/>
  <c r="L454" i="16" s="1"/>
  <c r="T470" i="16"/>
  <c r="L470" i="16" s="1"/>
  <c r="T714" i="16"/>
  <c r="T851" i="16"/>
  <c r="T752" i="16"/>
  <c r="T856" i="16"/>
  <c r="T753" i="16"/>
  <c r="P437" i="16"/>
  <c r="L437" i="16" s="1"/>
  <c r="L437" i="10" s="1"/>
  <c r="T55" i="16"/>
  <c r="T71" i="16"/>
  <c r="T863" i="16"/>
  <c r="T68" i="16"/>
  <c r="T864" i="16"/>
  <c r="T69" i="16"/>
  <c r="T70" i="16"/>
  <c r="P609" i="16"/>
  <c r="L609" i="16" s="1"/>
  <c r="K609" i="16" s="1"/>
  <c r="T698" i="16"/>
  <c r="T447" i="16"/>
  <c r="T338" i="16"/>
  <c r="L338" i="16" s="1"/>
  <c r="L1786" i="10" s="1"/>
  <c r="T700" i="16"/>
  <c r="T191" i="16"/>
  <c r="T562" i="16"/>
  <c r="T560" i="16"/>
  <c r="T315" i="16"/>
  <c r="T565" i="16"/>
  <c r="P567" i="16"/>
  <c r="T313" i="16"/>
  <c r="T799" i="16"/>
  <c r="T798" i="16"/>
  <c r="T570" i="16"/>
  <c r="T619" i="16"/>
  <c r="T285" i="16"/>
  <c r="L285" i="16" s="1"/>
  <c r="T563" i="16"/>
  <c r="T571" i="16"/>
  <c r="T569" i="16"/>
  <c r="L569" i="16" s="1"/>
  <c r="L1475" i="10" s="1"/>
  <c r="T111" i="16"/>
  <c r="L111" i="16" s="1"/>
  <c r="L1736" i="10" s="1"/>
  <c r="T118" i="16"/>
  <c r="L118" i="16" s="1"/>
  <c r="L491" i="10" s="1"/>
  <c r="T8" i="16"/>
  <c r="L8" i="16" s="1"/>
  <c r="T754" i="16"/>
  <c r="T566" i="16"/>
  <c r="T631" i="16"/>
  <c r="S111" i="16"/>
  <c r="S118" i="16"/>
  <c r="S516" i="16"/>
  <c r="J516" i="16" s="1"/>
  <c r="S553" i="16"/>
  <c r="J553" i="16" s="1"/>
  <c r="M1765" i="10" s="1"/>
  <c r="S775" i="16"/>
  <c r="J775" i="16" s="1"/>
  <c r="M1772" i="10" s="1"/>
  <c r="K1772" i="10" s="1"/>
  <c r="S381" i="16"/>
  <c r="S45" i="16"/>
  <c r="S110" i="16"/>
  <c r="J110" i="16" s="1"/>
  <c r="S806" i="16"/>
  <c r="S777" i="16"/>
  <c r="S95" i="16"/>
  <c r="S20" i="16"/>
  <c r="S475" i="16"/>
  <c r="J475" i="16" s="1"/>
  <c r="S89" i="16"/>
  <c r="S79" i="16"/>
  <c r="S454" i="16"/>
  <c r="J454" i="16" s="1"/>
  <c r="M183" i="10" s="1"/>
  <c r="S470" i="16"/>
  <c r="J470" i="16" s="1"/>
  <c r="S714" i="16"/>
  <c r="S851" i="16"/>
  <c r="S752" i="16"/>
  <c r="S753" i="16"/>
  <c r="S856" i="16"/>
  <c r="S228" i="16"/>
  <c r="J228" i="16" s="1"/>
  <c r="S360" i="16"/>
  <c r="S372" i="16"/>
  <c r="S376" i="16"/>
  <c r="S373" i="16"/>
  <c r="S377" i="16"/>
  <c r="S302" i="16"/>
  <c r="S370" i="16"/>
  <c r="S374" i="16"/>
  <c r="S347" i="16"/>
  <c r="S371" i="16"/>
  <c r="S375" i="16"/>
  <c r="S54" i="16"/>
  <c r="J54" i="16" s="1"/>
  <c r="I54" i="16" s="1"/>
  <c r="S570" i="16"/>
  <c r="S619" i="16"/>
  <c r="S285" i="16"/>
  <c r="S563" i="16"/>
  <c r="S571" i="16"/>
  <c r="S569" i="16"/>
  <c r="S702" i="16"/>
  <c r="S641" i="16"/>
  <c r="S313" i="16"/>
  <c r="S566" i="16"/>
  <c r="J566" i="16" s="1"/>
  <c r="S631" i="16"/>
  <c r="S432" i="16"/>
  <c r="J432" i="16" s="1"/>
  <c r="S609" i="16"/>
  <c r="J609" i="16" s="1"/>
  <c r="S215" i="16"/>
  <c r="J215" i="16" s="1"/>
  <c r="M1830" i="10" s="1"/>
  <c r="K1830" i="10" s="1"/>
  <c r="G1830" i="10" s="1"/>
  <c r="I1830" i="10" s="1"/>
  <c r="S518" i="16"/>
  <c r="J518" i="16" s="1"/>
  <c r="M1585" i="10" s="1"/>
  <c r="K1585" i="10" s="1"/>
  <c r="S769" i="16"/>
  <c r="S456" i="16"/>
  <c r="S484" i="16"/>
  <c r="J484" i="16" s="1"/>
  <c r="M421" i="10" s="1"/>
  <c r="S767" i="16"/>
  <c r="S92" i="16"/>
  <c r="S21" i="16"/>
  <c r="S751" i="16"/>
  <c r="S717" i="16"/>
  <c r="S452" i="16"/>
  <c r="S701" i="16"/>
  <c r="S747" i="16"/>
  <c r="S676" i="16"/>
  <c r="G968" i="10"/>
  <c r="H968" i="10" s="1"/>
  <c r="G1451" i="10"/>
  <c r="I1451" i="10" s="1"/>
  <c r="G1377" i="10"/>
  <c r="I1377" i="10" s="1"/>
  <c r="G1370" i="10"/>
  <c r="I1370" i="10" s="1"/>
  <c r="G1413" i="10"/>
  <c r="I1413" i="10" s="1"/>
  <c r="J1322" i="10"/>
  <c r="J1349" i="10"/>
  <c r="J1266" i="10"/>
  <c r="J1077" i="10"/>
  <c r="J905" i="10"/>
  <c r="J1321" i="10"/>
  <c r="G1130" i="10"/>
  <c r="G970" i="10"/>
  <c r="H970" i="10" s="1"/>
  <c r="G1248" i="10"/>
  <c r="H1248" i="10" s="1"/>
  <c r="G1437" i="10"/>
  <c r="I1437" i="10" s="1"/>
  <c r="J1056" i="10"/>
  <c r="J910" i="10"/>
  <c r="J1532" i="10"/>
  <c r="J985" i="10"/>
  <c r="J1412" i="10"/>
  <c r="J1413" i="10"/>
  <c r="J1798" i="10"/>
  <c r="K1643" i="10"/>
  <c r="G1643" i="10" s="1"/>
  <c r="H1643" i="10" s="1"/>
  <c r="J1262" i="10"/>
  <c r="J1328" i="10"/>
  <c r="K1255" i="10"/>
  <c r="G1255" i="10" s="1"/>
  <c r="H1255" i="10" s="1"/>
  <c r="G902" i="10"/>
  <c r="I902" i="10" s="1"/>
  <c r="G1004" i="10"/>
  <c r="H1004" i="10" s="1"/>
  <c r="G1196" i="10"/>
  <c r="H1196" i="10" s="1"/>
  <c r="G1254" i="10"/>
  <c r="I1254" i="10" s="1"/>
  <c r="G1606" i="10"/>
  <c r="G1237" i="10"/>
  <c r="I1237" i="10" s="1"/>
  <c r="G1225" i="10"/>
  <c r="I1225" i="10" s="1"/>
  <c r="P82" i="16"/>
  <c r="G1289" i="10"/>
  <c r="I1289" i="10" s="1"/>
  <c r="G1417" i="10"/>
  <c r="H1417" i="10" s="1"/>
  <c r="G981" i="10"/>
  <c r="H981" i="10" s="1"/>
  <c r="G1834" i="10"/>
  <c r="I1834" i="10" s="1"/>
  <c r="G1640" i="10"/>
  <c r="I1640" i="10" s="1"/>
  <c r="G1096" i="10"/>
  <c r="G1531" i="10"/>
  <c r="I1531" i="10" s="1"/>
  <c r="K1121" i="10"/>
  <c r="G1121" i="10" s="1"/>
  <c r="H1121" i="10" s="1"/>
  <c r="K1058" i="10"/>
  <c r="G1058" i="10" s="1"/>
  <c r="I1058" i="10" s="1"/>
  <c r="J1730" i="10"/>
  <c r="J1225" i="10"/>
  <c r="G1358" i="10"/>
  <c r="I1358" i="10" s="1"/>
  <c r="G1517" i="10"/>
  <c r="I1517" i="10" s="1"/>
  <c r="G1333" i="10"/>
  <c r="H1333" i="10" s="1"/>
  <c r="G896" i="10"/>
  <c r="H896" i="10" s="1"/>
  <c r="G1321" i="10"/>
  <c r="I1321" i="10" s="1"/>
  <c r="K1639" i="10"/>
  <c r="G1639" i="10" s="1"/>
  <c r="I1639" i="10" s="1"/>
  <c r="K1149" i="10"/>
  <c r="G1149" i="10" s="1"/>
  <c r="I1149" i="10" s="1"/>
  <c r="K1199" i="10"/>
  <c r="G1199" i="10" s="1"/>
  <c r="I1199" i="10" s="1"/>
  <c r="J1447" i="10"/>
  <c r="J1417" i="10"/>
  <c r="K1625" i="10"/>
  <c r="G1625" i="10" s="1"/>
  <c r="I1625" i="10" s="1"/>
  <c r="K1131" i="10"/>
  <c r="G1131" i="10" s="1"/>
  <c r="H1131" i="10" s="1"/>
  <c r="G1434" i="10"/>
  <c r="I1434" i="10" s="1"/>
  <c r="G1299" i="10"/>
  <c r="H1299" i="10" s="1"/>
  <c r="G1056" i="10"/>
  <c r="I1056" i="10" s="1"/>
  <c r="G1236" i="10"/>
  <c r="I1236" i="10" s="1"/>
  <c r="G1467" i="10"/>
  <c r="G1163" i="10"/>
  <c r="H1163" i="10" s="1"/>
  <c r="G920" i="10"/>
  <c r="H920" i="10" s="1"/>
  <c r="G1145" i="10"/>
  <c r="I1145" i="10" s="1"/>
  <c r="G1761" i="10"/>
  <c r="J726" i="16"/>
  <c r="G1642" i="10"/>
  <c r="I1642" i="10" s="1"/>
  <c r="G1732" i="10"/>
  <c r="I1732" i="10" s="1"/>
  <c r="G1212" i="10"/>
  <c r="G1349" i="10"/>
  <c r="H1349" i="10" s="1"/>
  <c r="G1214" i="10"/>
  <c r="I1214" i="10" s="1"/>
  <c r="G1005" i="10"/>
  <c r="H1005" i="10" s="1"/>
  <c r="G1222" i="10"/>
  <c r="I1222" i="10" s="1"/>
  <c r="G1089" i="10"/>
  <c r="G1124" i="10"/>
  <c r="I1124" i="10" s="1"/>
  <c r="J1364" i="10"/>
  <c r="G1805" i="10"/>
  <c r="I1805" i="10" s="1"/>
  <c r="J943" i="10"/>
  <c r="J1214" i="10"/>
  <c r="G927" i="10"/>
  <c r="I927" i="10" s="1"/>
  <c r="J990" i="10"/>
  <c r="G969" i="10"/>
  <c r="I969" i="10" s="1"/>
  <c r="G989" i="10"/>
  <c r="G1220" i="10"/>
  <c r="H1220" i="10" s="1"/>
  <c r="G944" i="10"/>
  <c r="I944" i="10" s="1"/>
  <c r="G1465" i="10"/>
  <c r="H1465" i="10" s="1"/>
  <c r="G1294" i="10"/>
  <c r="G996" i="10"/>
  <c r="H996" i="10" s="1"/>
  <c r="G1188" i="10"/>
  <c r="I1188" i="10" s="1"/>
  <c r="G1186" i="10"/>
  <c r="H1186" i="10" s="1"/>
  <c r="J1306" i="10"/>
  <c r="K1244" i="10"/>
  <c r="G1244" i="10" s="1"/>
  <c r="I1244" i="10" s="1"/>
  <c r="J1209" i="10"/>
  <c r="G956" i="10"/>
  <c r="H956" i="10" s="1"/>
  <c r="G1297" i="10"/>
  <c r="I1297" i="10" s="1"/>
  <c r="G1554" i="10"/>
  <c r="I1554" i="10" s="1"/>
  <c r="J1383" i="10"/>
  <c r="J901" i="10"/>
  <c r="J1465" i="10"/>
  <c r="J929" i="10"/>
  <c r="J1222" i="10"/>
  <c r="K1391" i="10"/>
  <c r="G1391" i="10" s="1"/>
  <c r="I1391" i="10" s="1"/>
  <c r="J1294" i="10"/>
  <c r="J969" i="10"/>
  <c r="G987" i="10"/>
  <c r="I987" i="10" s="1"/>
  <c r="J1435" i="10"/>
  <c r="J1004" i="10"/>
  <c r="J1045" i="10"/>
  <c r="G1151" i="10"/>
  <c r="I1151" i="10" s="1"/>
  <c r="J1007" i="10"/>
  <c r="G1317" i="10"/>
  <c r="H1317" i="10" s="1"/>
  <c r="G1216" i="10"/>
  <c r="H1216" i="10" s="1"/>
  <c r="G1032" i="10"/>
  <c r="I1032" i="10" s="1"/>
  <c r="G1318" i="10"/>
  <c r="H1318" i="10" s="1"/>
  <c r="G1264" i="10"/>
  <c r="I1264" i="10" s="1"/>
  <c r="G1269" i="10"/>
  <c r="I1269" i="10" s="1"/>
  <c r="G1098" i="10"/>
  <c r="I1098" i="10" s="1"/>
  <c r="G1282" i="10"/>
  <c r="H1282" i="10" s="1"/>
  <c r="P615" i="16"/>
  <c r="L615" i="16" s="1"/>
  <c r="L1536" i="10" s="1"/>
  <c r="P516" i="16"/>
  <c r="P432" i="16"/>
  <c r="P518" i="16"/>
  <c r="L518" i="16" s="1"/>
  <c r="L1585" i="10" s="1"/>
  <c r="G999" i="10"/>
  <c r="I999" i="10" s="1"/>
  <c r="G1260" i="10"/>
  <c r="H1260" i="10" s="1"/>
  <c r="G1421" i="10"/>
  <c r="H1421" i="10" s="1"/>
  <c r="G952" i="10"/>
  <c r="I952" i="10" s="1"/>
  <c r="G1093" i="10"/>
  <c r="I1093" i="10" s="1"/>
  <c r="G1117" i="10"/>
  <c r="H1117" i="10" s="1"/>
  <c r="J352" i="10"/>
  <c r="J1260" i="10"/>
  <c r="J1273" i="10"/>
  <c r="J1179" i="10"/>
  <c r="J1264" i="10"/>
  <c r="J885" i="10"/>
  <c r="G1242" i="10"/>
  <c r="H1242" i="10" s="1"/>
  <c r="G1355" i="10"/>
  <c r="G1520" i="10"/>
  <c r="I1520" i="10" s="1"/>
  <c r="G1097" i="10"/>
  <c r="H1097" i="10" s="1"/>
  <c r="G1816" i="10"/>
  <c r="I1816" i="10" s="1"/>
  <c r="G1552" i="10"/>
  <c r="H1552" i="10" s="1"/>
  <c r="G1197" i="10"/>
  <c r="I1197" i="10" s="1"/>
  <c r="G889" i="10"/>
  <c r="I889" i="10" s="1"/>
  <c r="P444" i="16"/>
  <c r="L444" i="16" s="1"/>
  <c r="L1738" i="10" s="1"/>
  <c r="G930" i="10"/>
  <c r="I930" i="10" s="1"/>
  <c r="J1592" i="10"/>
  <c r="J1689" i="10"/>
  <c r="J1520" i="10"/>
  <c r="J1246" i="10"/>
  <c r="G1448" i="10"/>
  <c r="H1448" i="10" s="1"/>
  <c r="G1408" i="10"/>
  <c r="H1408" i="10" s="1"/>
  <c r="G1634" i="10"/>
  <c r="P59" i="16"/>
  <c r="G1156" i="10"/>
  <c r="I1156" i="10" s="1"/>
  <c r="K961" i="10"/>
  <c r="G961" i="10" s="1"/>
  <c r="I961" i="10" s="1"/>
  <c r="J1448" i="10"/>
  <c r="J1265" i="10"/>
  <c r="J1554" i="10"/>
  <c r="J1208" i="10"/>
  <c r="J1212" i="10"/>
  <c r="J1368" i="10"/>
  <c r="J1337" i="10"/>
  <c r="J1190" i="10"/>
  <c r="J1596" i="10"/>
  <c r="K1095" i="10"/>
  <c r="G1095" i="10" s="1"/>
  <c r="J1093" i="10"/>
  <c r="J1407" i="10"/>
  <c r="J1400" i="10"/>
  <c r="J1005" i="10"/>
  <c r="J1659" i="10"/>
  <c r="J497" i="10"/>
  <c r="G1337" i="10"/>
  <c r="I1337" i="10" s="1"/>
  <c r="G1668" i="10"/>
  <c r="H1668" i="10" s="1"/>
  <c r="G1296" i="10"/>
  <c r="I1296" i="10" s="1"/>
  <c r="G1659" i="10"/>
  <c r="I1659" i="10" s="1"/>
  <c r="P81" i="16"/>
  <c r="G1143" i="10"/>
  <c r="I1143" i="10" s="1"/>
  <c r="G1076" i="10"/>
  <c r="I1076" i="10" s="1"/>
  <c r="G1368" i="10"/>
  <c r="I1368" i="10" s="1"/>
  <c r="J1285" i="10"/>
  <c r="J1158" i="10"/>
  <c r="G1624" i="10"/>
  <c r="I1624" i="10" s="1"/>
  <c r="G1168" i="10"/>
  <c r="G990" i="10"/>
  <c r="I990" i="10" s="1"/>
  <c r="J1280" i="10"/>
  <c r="G1406" i="10"/>
  <c r="H1406" i="10" s="1"/>
  <c r="G992" i="10"/>
  <c r="I992" i="10" s="1"/>
  <c r="G1246" i="10"/>
  <c r="G1045" i="10"/>
  <c r="H1045" i="10" s="1"/>
  <c r="G1208" i="10"/>
  <c r="I1208" i="10" s="1"/>
  <c r="G1266" i="10"/>
  <c r="H1266" i="10" s="1"/>
  <c r="G901" i="10"/>
  <c r="I901" i="10" s="1"/>
  <c r="G1560" i="10"/>
  <c r="G1351" i="10"/>
  <c r="H1351" i="10" s="1"/>
  <c r="G1728" i="10"/>
  <c r="I1728" i="10" s="1"/>
  <c r="G1265" i="10"/>
  <c r="I1265" i="10" s="1"/>
  <c r="G943" i="10"/>
  <c r="I943" i="10" s="1"/>
  <c r="G1471" i="10"/>
  <c r="I1471" i="10" s="1"/>
  <c r="G910" i="10"/>
  <c r="J1248" i="10"/>
  <c r="K1405" i="10"/>
  <c r="G1405" i="10" s="1"/>
  <c r="I1405" i="10" s="1"/>
  <c r="J968" i="10"/>
  <c r="J1388" i="10"/>
  <c r="J1128" i="10"/>
  <c r="J1628" i="10"/>
  <c r="J1355" i="10"/>
  <c r="G290" i="10"/>
  <c r="H290" i="10" s="1"/>
  <c r="J1110" i="10"/>
  <c r="J898" i="10"/>
  <c r="L417" i="10"/>
  <c r="G1341" i="10"/>
  <c r="G898" i="10"/>
  <c r="I898" i="10" s="1"/>
  <c r="G1144" i="10"/>
  <c r="I1144" i="10" s="1"/>
  <c r="G1458" i="10"/>
  <c r="G1418" i="10"/>
  <c r="H1418" i="10" s="1"/>
  <c r="G1759" i="10"/>
  <c r="H1759" i="10" s="1"/>
  <c r="P80" i="16"/>
  <c r="P108" i="16"/>
  <c r="L108" i="16" s="1"/>
  <c r="P443" i="16"/>
  <c r="L443" i="16" s="1"/>
  <c r="G1228" i="10"/>
  <c r="I1228" i="10" s="1"/>
  <c r="G1040" i="10"/>
  <c r="G1375" i="10"/>
  <c r="I1375" i="10" s="1"/>
  <c r="J1373" i="10"/>
  <c r="J981" i="10"/>
  <c r="G1192" i="10"/>
  <c r="J1377" i="10"/>
  <c r="J986" i="10"/>
  <c r="J501" i="10"/>
  <c r="J1092" i="10"/>
  <c r="J1112" i="10"/>
  <c r="J998" i="10"/>
  <c r="G1239" i="10"/>
  <c r="I1239" i="10" s="1"/>
  <c r="J1567" i="10"/>
  <c r="G895" i="10"/>
  <c r="I895" i="10" s="1"/>
  <c r="J1111" i="10"/>
  <c r="K1051" i="10"/>
  <c r="G1051" i="10" s="1"/>
  <c r="I1051" i="10" s="1"/>
  <c r="J1191" i="10"/>
  <c r="J1633" i="10"/>
  <c r="J1186" i="10"/>
  <c r="J1617" i="10"/>
  <c r="G938" i="10"/>
  <c r="H938" i="10" s="1"/>
  <c r="G1445" i="10"/>
  <c r="G1345" i="10"/>
  <c r="I1345" i="10" s="1"/>
  <c r="G932" i="10"/>
  <c r="I932" i="10" s="1"/>
  <c r="G1617" i="10"/>
  <c r="I1617" i="10" s="1"/>
  <c r="G1350" i="10"/>
  <c r="H1350" i="10" s="1"/>
  <c r="G1390" i="10"/>
  <c r="H1390" i="10" s="1"/>
  <c r="G1128" i="10"/>
  <c r="H1128" i="10" s="1"/>
  <c r="P442" i="16"/>
  <c r="L442" i="16" s="1"/>
  <c r="P77" i="16"/>
  <c r="L77" i="16" s="1"/>
  <c r="P34" i="16"/>
  <c r="P61" i="16"/>
  <c r="G966" i="10"/>
  <c r="I966" i="10" s="1"/>
  <c r="G1083" i="10"/>
  <c r="I1083" i="10" s="1"/>
  <c r="G1206" i="10"/>
  <c r="H1206" i="10" s="1"/>
  <c r="P641" i="16"/>
  <c r="K1047" i="10"/>
  <c r="G1047" i="10" s="1"/>
  <c r="I1047" i="10" s="1"/>
  <c r="G994" i="10"/>
  <c r="I994" i="10" s="1"/>
  <c r="J1600" i="10"/>
  <c r="J1458" i="10"/>
  <c r="J1345" i="10"/>
  <c r="J1324" i="10"/>
  <c r="J1594" i="10"/>
  <c r="J999" i="10"/>
  <c r="J1341" i="10"/>
  <c r="J1471" i="10"/>
  <c r="J1206" i="10"/>
  <c r="J1269" i="10"/>
  <c r="K1031" i="10"/>
  <c r="G1031" i="10" s="1"/>
  <c r="G1114" i="10"/>
  <c r="I1114" i="10" s="1"/>
  <c r="G890" i="10"/>
  <c r="H890" i="10" s="1"/>
  <c r="G1628" i="10"/>
  <c r="I1628" i="10" s="1"/>
  <c r="G1440" i="10"/>
  <c r="H1440" i="10" s="1"/>
  <c r="G1110" i="10"/>
  <c r="P52" i="16"/>
  <c r="L52" i="16" s="1"/>
  <c r="P74" i="16"/>
  <c r="L74" i="16" s="1"/>
  <c r="P60" i="16"/>
  <c r="P445" i="16"/>
  <c r="L445" i="16" s="1"/>
  <c r="L1832" i="10" s="1"/>
  <c r="G1306" i="10"/>
  <c r="H1306" i="10" s="1"/>
  <c r="I437" i="16"/>
  <c r="G1339" i="10"/>
  <c r="H1339" i="10" s="1"/>
  <c r="G1230" i="10"/>
  <c r="G1557" i="10"/>
  <c r="I1557" i="10" s="1"/>
  <c r="G1394" i="10"/>
  <c r="I1394" i="10" s="1"/>
  <c r="G935" i="10"/>
  <c r="I935" i="10" s="1"/>
  <c r="G1381" i="10"/>
  <c r="I1381" i="10" s="1"/>
  <c r="G352" i="10"/>
  <c r="H352" i="10" s="1"/>
  <c r="G1328" i="10"/>
  <c r="G1404" i="10"/>
  <c r="I1404" i="10" s="1"/>
  <c r="G1039" i="10"/>
  <c r="I1039" i="10" s="1"/>
  <c r="G1447" i="10"/>
  <c r="H1447" i="10" s="1"/>
  <c r="J1404" i="10"/>
  <c r="J974" i="10"/>
  <c r="J1002" i="10"/>
  <c r="J1378" i="10"/>
  <c r="J1834" i="10"/>
  <c r="J1067" i="10"/>
  <c r="J1057" i="10"/>
  <c r="J1421" i="10"/>
  <c r="J1649" i="10"/>
  <c r="J970" i="10"/>
  <c r="K1155" i="10"/>
  <c r="G1155" i="10" s="1"/>
  <c r="I1155" i="10" s="1"/>
  <c r="J1763" i="10"/>
  <c r="J1063" i="10"/>
  <c r="J1406" i="10"/>
  <c r="J1814" i="10"/>
  <c r="J1039" i="10"/>
  <c r="J1647" i="10"/>
  <c r="J1143" i="10"/>
  <c r="K1271" i="10"/>
  <c r="G1271" i="10" s="1"/>
  <c r="I1271" i="10" s="1"/>
  <c r="K542" i="16"/>
  <c r="G1022" i="10"/>
  <c r="I1022" i="10" s="1"/>
  <c r="G1099" i="10"/>
  <c r="H1099" i="10" s="1"/>
  <c r="G1185" i="10"/>
  <c r="I1185" i="10" s="1"/>
  <c r="G1410" i="10"/>
  <c r="I1410" i="10" s="1"/>
  <c r="G1649" i="10"/>
  <c r="I1649" i="10" s="1"/>
  <c r="G1489" i="10"/>
  <c r="H1489" i="10" s="1"/>
  <c r="O570" i="16"/>
  <c r="P568" i="16"/>
  <c r="G1113" i="10"/>
  <c r="I1113" i="10" s="1"/>
  <c r="K1533" i="10"/>
  <c r="G1533" i="10" s="1"/>
  <c r="J1168" i="10"/>
  <c r="J1646" i="10"/>
  <c r="K1794" i="10"/>
  <c r="G1794" i="10" s="1"/>
  <c r="H1794" i="10" s="1"/>
  <c r="J1048" i="10"/>
  <c r="J1749" i="10"/>
  <c r="J1185" i="10"/>
  <c r="J1099" i="10"/>
  <c r="J1664" i="10"/>
  <c r="J962" i="10"/>
  <c r="G1165" i="10"/>
  <c r="I1165" i="10" s="1"/>
  <c r="J1083" i="10"/>
  <c r="G1693" i="10"/>
  <c r="I1693" i="10" s="1"/>
  <c r="G1274" i="10"/>
  <c r="H1274" i="10" s="1"/>
  <c r="G1500" i="10"/>
  <c r="H1500" i="10" s="1"/>
  <c r="G1198" i="10"/>
  <c r="I1198" i="10" s="1"/>
  <c r="G1518" i="10"/>
  <c r="H1518" i="10" s="1"/>
  <c r="O569" i="16"/>
  <c r="G1444" i="10"/>
  <c r="H1444" i="10" s="1"/>
  <c r="G1180" i="10"/>
  <c r="I1180" i="10" s="1"/>
  <c r="J1339" i="10"/>
  <c r="J1230" i="10"/>
  <c r="J1387" i="10"/>
  <c r="J1410" i="10"/>
  <c r="J1500" i="10"/>
  <c r="J1300" i="10"/>
  <c r="J1026" i="10"/>
  <c r="J930" i="10"/>
  <c r="K1323" i="10"/>
  <c r="G1323" i="10" s="1"/>
  <c r="I1323" i="10" s="1"/>
  <c r="J1088" i="10"/>
  <c r="J1113" i="10"/>
  <c r="J1062" i="10"/>
  <c r="J1010" i="10"/>
  <c r="K991" i="10"/>
  <c r="G991" i="10" s="1"/>
  <c r="I991" i="10" s="1"/>
  <c r="K1017" i="10"/>
  <c r="G1017" i="10" s="1"/>
  <c r="I1017" i="10" s="1"/>
  <c r="J1157" i="10"/>
  <c r="G962" i="10"/>
  <c r="H962" i="10" s="1"/>
  <c r="G1062" i="10"/>
  <c r="H1062" i="10" s="1"/>
  <c r="O568" i="16"/>
  <c r="G1063" i="10"/>
  <c r="I1063" i="10" s="1"/>
  <c r="G1069" i="10"/>
  <c r="H1069" i="10" s="1"/>
  <c r="G1153" i="10"/>
  <c r="I1153" i="10" s="1"/>
  <c r="G1312" i="10"/>
  <c r="I1312" i="10" s="1"/>
  <c r="J1363" i="10"/>
  <c r="G1596" i="10"/>
  <c r="I1596" i="10" s="1"/>
  <c r="G1262" i="10"/>
  <c r="I1262" i="10" s="1"/>
  <c r="J921" i="10"/>
  <c r="J1133" i="10"/>
  <c r="G1645" i="10"/>
  <c r="I1645" i="10" s="1"/>
  <c r="G1082" i="10"/>
  <c r="I1082" i="10" s="1"/>
  <c r="G1191" i="10"/>
  <c r="H1191" i="10" s="1"/>
  <c r="J1126" i="10"/>
  <c r="G1342" i="10"/>
  <c r="I1342" i="10" s="1"/>
  <c r="K1034" i="10"/>
  <c r="G1034" i="10" s="1"/>
  <c r="I1034" i="10" s="1"/>
  <c r="J1034" i="10"/>
  <c r="K1295" i="10"/>
  <c r="G1295" i="10" s="1"/>
  <c r="J1295" i="10"/>
  <c r="K1361" i="10"/>
  <c r="G1361" i="10" s="1"/>
  <c r="J1361" i="10"/>
  <c r="G1026" i="10"/>
  <c r="I1026" i="10" s="1"/>
  <c r="O567" i="16"/>
  <c r="P566" i="16"/>
  <c r="P570" i="16"/>
  <c r="J1279" i="10"/>
  <c r="K1279" i="10"/>
  <c r="G1279" i="10" s="1"/>
  <c r="I1279" i="10" s="1"/>
  <c r="P478" i="16"/>
  <c r="L478" i="16" s="1"/>
  <c r="K478" i="16" s="1"/>
  <c r="K276" i="16"/>
  <c r="L223" i="10"/>
  <c r="K1241" i="10"/>
  <c r="G1241" i="10" s="1"/>
  <c r="J1241" i="10"/>
  <c r="K1570" i="10"/>
  <c r="G1570" i="10" s="1"/>
  <c r="I1570" i="10" s="1"/>
  <c r="J1570" i="10"/>
  <c r="K616" i="16"/>
  <c r="K469" i="16"/>
  <c r="J1347" i="10"/>
  <c r="I3" i="16"/>
  <c r="O380" i="16" s="1"/>
  <c r="J380" i="16" s="1"/>
  <c r="M1511" i="10" s="1"/>
  <c r="K1511" i="10" s="1"/>
  <c r="J1583" i="10"/>
  <c r="K1583" i="10"/>
  <c r="G1583" i="10" s="1"/>
  <c r="I1583" i="10" s="1"/>
  <c r="J958" i="10"/>
  <c r="K958" i="10"/>
  <c r="G958" i="10" s="1"/>
  <c r="H958" i="10" s="1"/>
  <c r="K1173" i="10"/>
  <c r="G1173" i="10" s="1"/>
  <c r="J1173" i="10"/>
  <c r="J1030" i="10"/>
  <c r="K1030" i="10"/>
  <c r="G1030" i="10" s="1"/>
  <c r="H1030" i="10" s="1"/>
  <c r="K1122" i="10"/>
  <c r="G1122" i="10" s="1"/>
  <c r="H1122" i="10" s="1"/>
  <c r="J1122" i="10"/>
  <c r="J971" i="10"/>
  <c r="K971" i="10"/>
  <c r="G971" i="10" s="1"/>
  <c r="I648" i="16"/>
  <c r="G1300" i="10"/>
  <c r="K1087" i="10"/>
  <c r="G1087" i="10" s="1"/>
  <c r="J1087" i="10"/>
  <c r="L451" i="16"/>
  <c r="G1171" i="10"/>
  <c r="I1171" i="10" s="1"/>
  <c r="G905" i="10"/>
  <c r="I905" i="10" s="1"/>
  <c r="G1594" i="10"/>
  <c r="I1594" i="10" s="1"/>
  <c r="G1261" i="10"/>
  <c r="I1261" i="10" s="1"/>
  <c r="G929" i="10"/>
  <c r="I929" i="10" s="1"/>
  <c r="G1049" i="10"/>
  <c r="I1049" i="10" s="1"/>
  <c r="G1160" i="10"/>
  <c r="I1160" i="10" s="1"/>
  <c r="G1112" i="10"/>
  <c r="I1112" i="10" s="1"/>
  <c r="G1245" i="10"/>
  <c r="H1245" i="10" s="1"/>
  <c r="G1633" i="10"/>
  <c r="I1633" i="10" s="1"/>
  <c r="G1001" i="10"/>
  <c r="H1001" i="10" s="1"/>
  <c r="G1190" i="10"/>
  <c r="G1231" i="10"/>
  <c r="I1231" i="10" s="1"/>
  <c r="G1077" i="10"/>
  <c r="I1077" i="10" s="1"/>
  <c r="G1593" i="10"/>
  <c r="I1593" i="10" s="1"/>
  <c r="G1383" i="10"/>
  <c r="I1383" i="10" s="1"/>
  <c r="G1320" i="10"/>
  <c r="I1320" i="10" s="1"/>
  <c r="G1730" i="10"/>
  <c r="I1730" i="10" s="1"/>
  <c r="G880" i="10"/>
  <c r="G1453" i="10"/>
  <c r="H1453" i="10" s="1"/>
  <c r="G1232" i="10"/>
  <c r="H1232" i="10" s="1"/>
  <c r="G940" i="10"/>
  <c r="I940" i="10" s="1"/>
  <c r="G1598" i="10"/>
  <c r="I1598" i="10" s="1"/>
  <c r="G1665" i="10"/>
  <c r="I1665" i="10" s="1"/>
  <c r="G1626" i="10"/>
  <c r="I1626" i="10" s="1"/>
  <c r="G1202" i="10"/>
  <c r="I1202" i="10" s="1"/>
  <c r="G1796" i="10"/>
  <c r="G1311" i="10"/>
  <c r="I1311" i="10" s="1"/>
  <c r="G1378" i="10"/>
  <c r="I1378" i="10" s="1"/>
  <c r="P571" i="16"/>
  <c r="P619" i="16"/>
  <c r="P562" i="16"/>
  <c r="P565" i="16"/>
  <c r="G1050" i="10"/>
  <c r="I1050" i="10" s="1"/>
  <c r="J613" i="16"/>
  <c r="O276" i="16"/>
  <c r="J276" i="16" s="1"/>
  <c r="G1286" i="10"/>
  <c r="I1286" i="10" s="1"/>
  <c r="G1268" i="10"/>
  <c r="I1268" i="10" s="1"/>
  <c r="O868" i="16"/>
  <c r="J868" i="16" s="1"/>
  <c r="M1608" i="10" s="1"/>
  <c r="K1608" i="10" s="1"/>
  <c r="G1608" i="10" s="1"/>
  <c r="H1608" i="10" s="1"/>
  <c r="O195" i="16"/>
  <c r="J195" i="16" s="1"/>
  <c r="M1428" i="10" s="1"/>
  <c r="K1428" i="10" s="1"/>
  <c r="G1428" i="10" s="1"/>
  <c r="H1428" i="10" s="1"/>
  <c r="G1141" i="10"/>
  <c r="I1141" i="10" s="1"/>
  <c r="P192" i="16"/>
  <c r="L452" i="16"/>
  <c r="J1436" i="10"/>
  <c r="G1177" i="10"/>
  <c r="H1177" i="10" s="1"/>
  <c r="G1692" i="10"/>
  <c r="I1692" i="10" s="1"/>
  <c r="G1226" i="10"/>
  <c r="H1226" i="10" s="1"/>
  <c r="G1217" i="10"/>
  <c r="I1217" i="10" s="1"/>
  <c r="G941" i="10"/>
  <c r="I941" i="10" s="1"/>
  <c r="M395" i="10"/>
  <c r="J1331" i="10"/>
  <c r="J980" i="10"/>
  <c r="J1238" i="10"/>
  <c r="G1763" i="10"/>
  <c r="I1763" i="10" s="1"/>
  <c r="G986" i="10"/>
  <c r="H986" i="10" s="1"/>
  <c r="G1204" i="10"/>
  <c r="H1204" i="10" s="1"/>
  <c r="G1088" i="10"/>
  <c r="I1088" i="10" s="1"/>
  <c r="G1449" i="10"/>
  <c r="I1449" i="10" s="1"/>
  <c r="G1172" i="10"/>
  <c r="I1172" i="10" s="1"/>
  <c r="G1487" i="10"/>
  <c r="G1111" i="10"/>
  <c r="I1111" i="10" s="1"/>
  <c r="P563" i="16"/>
  <c r="G1443" i="10"/>
  <c r="I1443" i="10" s="1"/>
  <c r="G980" i="10"/>
  <c r="I980" i="10" s="1"/>
  <c r="G916" i="10"/>
  <c r="I916" i="10" s="1"/>
  <c r="G1108" i="10"/>
  <c r="I1108" i="10" s="1"/>
  <c r="G1412" i="10"/>
  <c r="H1412" i="10" s="1"/>
  <c r="G1189" i="10"/>
  <c r="H1189" i="10" s="1"/>
  <c r="G1508" i="10"/>
  <c r="H1508" i="10" s="1"/>
  <c r="L489" i="10"/>
  <c r="G1324" i="10"/>
  <c r="I1324" i="10" s="1"/>
  <c r="G1407" i="10"/>
  <c r="I1407" i="10" s="1"/>
  <c r="O745" i="16"/>
  <c r="O746" i="16"/>
  <c r="J724" i="16"/>
  <c r="K449" i="16"/>
  <c r="I449" i="16"/>
  <c r="K644" i="16"/>
  <c r="O620" i="16"/>
  <c r="J620" i="16" s="1"/>
  <c r="M1529" i="10" s="1"/>
  <c r="K1529" i="10" s="1"/>
  <c r="G1529" i="10" s="1"/>
  <c r="I1529" i="10" s="1"/>
  <c r="O572" i="16"/>
  <c r="J572" i="16" s="1"/>
  <c r="M1424" i="10" s="1"/>
  <c r="K1424" i="10" s="1"/>
  <c r="G1424" i="10" s="1"/>
  <c r="H1424" i="10" s="1"/>
  <c r="J1188" i="10"/>
  <c r="J1281" i="10"/>
  <c r="K963" i="10"/>
  <c r="G963" i="10" s="1"/>
  <c r="I963" i="10" s="1"/>
  <c r="J1309" i="10"/>
  <c r="G1363" i="10"/>
  <c r="I1363" i="10" s="1"/>
  <c r="G1347" i="10"/>
  <c r="I1347" i="10" s="1"/>
  <c r="G1567" i="10"/>
  <c r="I1567" i="10" s="1"/>
  <c r="G1325" i="10"/>
  <c r="H1325" i="10" s="1"/>
  <c r="G1319" i="10"/>
  <c r="I1319" i="10" s="1"/>
  <c r="G1010" i="10"/>
  <c r="H1010" i="10" s="1"/>
  <c r="G1281" i="10"/>
  <c r="H1281" i="10" s="1"/>
  <c r="G1354" i="10"/>
  <c r="I1354" i="10" s="1"/>
  <c r="G1164" i="10"/>
  <c r="I1164" i="10" s="1"/>
  <c r="G972" i="10"/>
  <c r="H972" i="10" s="1"/>
  <c r="J992" i="10"/>
  <c r="G1067" i="10"/>
  <c r="I1067" i="10" s="1"/>
  <c r="G1648" i="10"/>
  <c r="H1648" i="10" s="1"/>
  <c r="G1388" i="10"/>
  <c r="I1388" i="10" s="1"/>
  <c r="G1035" i="10"/>
  <c r="I1035" i="10" s="1"/>
  <c r="J1398" i="10"/>
  <c r="G1104" i="10"/>
  <c r="I1104" i="10" s="1"/>
  <c r="G423" i="10"/>
  <c r="H423" i="10" s="1"/>
  <c r="G1139" i="10"/>
  <c r="I1139" i="10" s="1"/>
  <c r="K1109" i="10"/>
  <c r="G1109" i="10" s="1"/>
  <c r="H1109" i="10" s="1"/>
  <c r="J728" i="16"/>
  <c r="I728" i="16" s="1"/>
  <c r="G877" i="10"/>
  <c r="I877" i="10" s="1"/>
  <c r="G946" i="10"/>
  <c r="I946" i="10" s="1"/>
  <c r="G1689" i="10"/>
  <c r="I1689" i="10" s="1"/>
  <c r="G1158" i="10"/>
  <c r="I1158" i="10" s="1"/>
  <c r="G1060" i="10"/>
  <c r="H1060" i="10" s="1"/>
  <c r="G976" i="10"/>
  <c r="H976" i="10" s="1"/>
  <c r="G998" i="10"/>
  <c r="I998" i="10" s="1"/>
  <c r="G1278" i="10"/>
  <c r="I1278" i="10" s="1"/>
  <c r="G1270" i="10"/>
  <c r="I1270" i="10" s="1"/>
  <c r="G928" i="10"/>
  <c r="I928" i="10" s="1"/>
  <c r="G1564" i="10"/>
  <c r="I1564" i="10" s="1"/>
  <c r="J1796" i="10"/>
  <c r="J1104" i="10"/>
  <c r="J1106" i="10"/>
  <c r="J914" i="10"/>
  <c r="J1071" i="10"/>
  <c r="J1569" i="10"/>
  <c r="J1318" i="10"/>
  <c r="J984" i="10"/>
  <c r="J1394" i="10"/>
  <c r="J928" i="10"/>
  <c r="J1446" i="10"/>
  <c r="J935" i="10"/>
  <c r="J993" i="10"/>
  <c r="K1127" i="10"/>
  <c r="G1127" i="10" s="1"/>
  <c r="I1127" i="10" s="1"/>
  <c r="J893" i="10"/>
  <c r="G993" i="10"/>
  <c r="I993" i="10" s="1"/>
  <c r="G1308" i="10"/>
  <c r="I1308" i="10" s="1"/>
  <c r="G964" i="10"/>
  <c r="H964" i="10" s="1"/>
  <c r="G1240" i="10"/>
  <c r="I1240" i="10" s="1"/>
  <c r="G1309" i="10"/>
  <c r="H1309" i="10" s="1"/>
  <c r="G984" i="10"/>
  <c r="I984" i="10" s="1"/>
  <c r="G1298" i="10"/>
  <c r="H1298" i="10" s="1"/>
  <c r="G1068" i="10"/>
  <c r="I1068" i="10" s="1"/>
  <c r="G974" i="10"/>
  <c r="I974" i="10" s="1"/>
  <c r="J1553" i="10"/>
  <c r="J1728" i="10"/>
  <c r="J1042" i="10"/>
  <c r="J1376" i="10"/>
  <c r="J1228" i="10"/>
  <c r="J1564" i="10"/>
  <c r="J1044" i="10"/>
  <c r="J1307" i="10"/>
  <c r="J1181" i="10"/>
  <c r="J1302" i="10"/>
  <c r="J976" i="10"/>
  <c r="J877" i="10"/>
  <c r="K1073" i="10"/>
  <c r="G1073" i="10" s="1"/>
  <c r="I1073" i="10" s="1"/>
  <c r="J1311" i="10"/>
  <c r="G1307" i="10"/>
  <c r="I1307" i="10" s="1"/>
  <c r="G1744" i="10"/>
  <c r="H1744" i="10" s="1"/>
  <c r="G1146" i="10"/>
  <c r="I1146" i="10" s="1"/>
  <c r="G1374" i="10"/>
  <c r="I1374" i="10" s="1"/>
  <c r="J1189" i="10"/>
  <c r="J1024" i="10"/>
  <c r="K1059" i="10"/>
  <c r="G1059" i="10" s="1"/>
  <c r="I1059" i="10" s="1"/>
  <c r="J1375" i="10"/>
  <c r="J972" i="10"/>
  <c r="J1146" i="10"/>
  <c r="K967" i="10"/>
  <c r="G967" i="10" s="1"/>
  <c r="G1722" i="10"/>
  <c r="G1174" i="10"/>
  <c r="H1174" i="10" s="1"/>
  <c r="G1446" i="10"/>
  <c r="I1446" i="10" s="1"/>
  <c r="G1726" i="10"/>
  <c r="I1726" i="10" s="1"/>
  <c r="G1071" i="10"/>
  <c r="I1071" i="10" s="1"/>
  <c r="G1301" i="10"/>
  <c r="I1301" i="10" s="1"/>
  <c r="G1304" i="10"/>
  <c r="I1304" i="10" s="1"/>
  <c r="G1181" i="10"/>
  <c r="H1181" i="10" s="1"/>
  <c r="G1046" i="10"/>
  <c r="H1046" i="10" s="1"/>
  <c r="J1701" i="10"/>
  <c r="G893" i="10"/>
  <c r="H893" i="10" s="1"/>
  <c r="J446" i="16"/>
  <c r="J543" i="16"/>
  <c r="G1140" i="10"/>
  <c r="I1140" i="10" s="1"/>
  <c r="J1198" i="10"/>
  <c r="J1090" i="10"/>
  <c r="J725" i="16"/>
  <c r="J731" i="16"/>
  <c r="M731" i="10" s="1"/>
  <c r="K731" i="10" s="1"/>
  <c r="J1694" i="10"/>
  <c r="G1085" i="10"/>
  <c r="H1085" i="10" s="1"/>
  <c r="G1288" i="10"/>
  <c r="I1288" i="10" s="1"/>
  <c r="G1057" i="10"/>
  <c r="G1481" i="10"/>
  <c r="I1481" i="10" s="1"/>
  <c r="J1232" i="10"/>
  <c r="J1097" i="10"/>
  <c r="J1485" i="10"/>
  <c r="G922" i="10"/>
  <c r="I922" i="10" s="1"/>
  <c r="G764" i="10"/>
  <c r="H764" i="10" s="1"/>
  <c r="L767" i="16"/>
  <c r="K767" i="16" s="1"/>
  <c r="K418" i="16"/>
  <c r="P734" i="16" s="1"/>
  <c r="L734" i="16" s="1"/>
  <c r="K9" i="16"/>
  <c r="K407" i="16"/>
  <c r="K125" i="16"/>
  <c r="K14" i="16"/>
  <c r="G1398" i="10"/>
  <c r="I1398" i="10" s="1"/>
  <c r="G1553" i="10"/>
  <c r="G1106" i="10"/>
  <c r="I1106" i="10" s="1"/>
  <c r="J1370" i="10"/>
  <c r="J1060" i="10"/>
  <c r="G1488" i="10"/>
  <c r="I1488" i="10" s="1"/>
  <c r="G1760" i="10"/>
  <c r="H1760" i="10" s="1"/>
  <c r="G894" i="10"/>
  <c r="I894" i="10" s="1"/>
  <c r="K1235" i="10"/>
  <c r="G1235" i="10" s="1"/>
  <c r="I1235" i="10" s="1"/>
  <c r="G1125" i="10"/>
  <c r="H1125" i="10" s="1"/>
  <c r="J1125" i="10"/>
  <c r="G1053" i="10"/>
  <c r="H1053" i="10" s="1"/>
  <c r="J1788" i="10"/>
  <c r="G1136" i="10"/>
  <c r="I1136" i="10" s="1"/>
  <c r="P126" i="16"/>
  <c r="L126" i="16" s="1"/>
  <c r="G876" i="10"/>
  <c r="I876" i="10" s="1"/>
  <c r="G886" i="10"/>
  <c r="I886" i="10" s="1"/>
  <c r="G1586" i="10"/>
  <c r="I1586" i="10" s="1"/>
  <c r="P17" i="16"/>
  <c r="L17" i="16" s="1"/>
  <c r="K17" i="16" s="1"/>
  <c r="K1107" i="10"/>
  <c r="G1107" i="10" s="1"/>
  <c r="I1107" i="10" s="1"/>
  <c r="K1379" i="10"/>
  <c r="G1379" i="10" s="1"/>
  <c r="G1028" i="10"/>
  <c r="I1028" i="10" s="1"/>
  <c r="G1133" i="10"/>
  <c r="G1203" i="10"/>
  <c r="I1203" i="10" s="1"/>
  <c r="G1569" i="10"/>
  <c r="I1569" i="10" s="1"/>
  <c r="G1635" i="10"/>
  <c r="I1635" i="10" s="1"/>
  <c r="G1335" i="10"/>
  <c r="I1335" i="10" s="1"/>
  <c r="G1252" i="10"/>
  <c r="I1252" i="10" s="1"/>
  <c r="P553" i="16"/>
  <c r="L553" i="16" s="1"/>
  <c r="L1765" i="10" s="1"/>
  <c r="J338" i="16"/>
  <c r="M1786" i="10" s="1"/>
  <c r="J1786" i="10" s="1"/>
  <c r="P558" i="16"/>
  <c r="L558" i="16" s="1"/>
  <c r="G1129" i="10"/>
  <c r="I1129" i="10" s="1"/>
  <c r="J730" i="16"/>
  <c r="P555" i="16"/>
  <c r="J1418" i="10"/>
  <c r="P631" i="16"/>
  <c r="G1044" i="10"/>
  <c r="G1081" i="10"/>
  <c r="H1081" i="10" s="1"/>
  <c r="G1142" i="10"/>
  <c r="I1142" i="10" s="1"/>
  <c r="G1273" i="10"/>
  <c r="I1273" i="10" s="1"/>
  <c r="G1387" i="10"/>
  <c r="I1387" i="10" s="1"/>
  <c r="G1647" i="10"/>
  <c r="I1647" i="10" s="1"/>
  <c r="J1642" i="10"/>
  <c r="J1325" i="10"/>
  <c r="J1205" i="10"/>
  <c r="J1508" i="10"/>
  <c r="K906" i="10"/>
  <c r="G906" i="10" s="1"/>
  <c r="H906" i="10" s="1"/>
  <c r="K1287" i="10"/>
  <c r="G1287" i="10" s="1"/>
  <c r="I1287" i="10" s="1"/>
  <c r="G1041" i="10"/>
  <c r="I1041" i="10" s="1"/>
  <c r="G1364" i="10"/>
  <c r="I1364" i="10" s="1"/>
  <c r="J1038" i="10"/>
  <c r="J897" i="10"/>
  <c r="J1218" i="10"/>
  <c r="J1164" i="10"/>
  <c r="J1268" i="10"/>
  <c r="J1141" i="10"/>
  <c r="G1366" i="10"/>
  <c r="I1366" i="10" s="1"/>
  <c r="G917" i="10"/>
  <c r="H917" i="10" s="1"/>
  <c r="G1229" i="10"/>
  <c r="I1229" i="10" s="1"/>
  <c r="G1711" i="10"/>
  <c r="G1799" i="10"/>
  <c r="I1799" i="10" s="1"/>
  <c r="G1020" i="10"/>
  <c r="I1020" i="10" s="1"/>
  <c r="J732" i="16"/>
  <c r="G997" i="10"/>
  <c r="H997" i="10" s="1"/>
  <c r="G1466" i="10"/>
  <c r="H1466" i="10" s="1"/>
  <c r="G1362" i="10"/>
  <c r="I1362" i="10" s="1"/>
  <c r="J1081" i="10"/>
  <c r="J966" i="10"/>
  <c r="J1025" i="10"/>
  <c r="G1025" i="10"/>
  <c r="I1025" i="10" s="1"/>
  <c r="G1205" i="10"/>
  <c r="I1205" i="10" s="1"/>
  <c r="G1002" i="10"/>
  <c r="I1002" i="10" s="1"/>
  <c r="G924" i="10"/>
  <c r="I924" i="10" s="1"/>
  <c r="G1397" i="10"/>
  <c r="I1397" i="10" s="1"/>
  <c r="G1605" i="10"/>
  <c r="I1605" i="10" s="1"/>
  <c r="J1277" i="10"/>
  <c r="J1354" i="10"/>
  <c r="J1799" i="10"/>
  <c r="G1029" i="10"/>
  <c r="H1029" i="10" s="1"/>
  <c r="J729" i="16"/>
  <c r="M1622" i="10" s="1"/>
  <c r="K1622" i="10" s="1"/>
  <c r="J8" i="16"/>
  <c r="G1330" i="10"/>
  <c r="I1330" i="10" s="1"/>
  <c r="G1588" i="10"/>
  <c r="H1588" i="10" s="1"/>
  <c r="G1075" i="10"/>
  <c r="H1075" i="10" s="1"/>
  <c r="G897" i="10"/>
  <c r="I897" i="10" s="1"/>
  <c r="G1485" i="10"/>
  <c r="I1485" i="10" s="1"/>
  <c r="J1588" i="10"/>
  <c r="G1233" i="10"/>
  <c r="I1233" i="10" s="1"/>
  <c r="J1075" i="10"/>
  <c r="G1090" i="10"/>
  <c r="I1090" i="10" s="1"/>
  <c r="G1162" i="10"/>
  <c r="I1162" i="10" s="1"/>
  <c r="J917" i="10"/>
  <c r="J1330" i="10"/>
  <c r="K975" i="10"/>
  <c r="G975" i="10" s="1"/>
  <c r="I975" i="10" s="1"/>
  <c r="J900" i="10"/>
  <c r="G1688" i="10"/>
  <c r="H1688" i="10" s="1"/>
  <c r="G921" i="10"/>
  <c r="I921" i="10" s="1"/>
  <c r="J52" i="16"/>
  <c r="J124" i="16"/>
  <c r="I124" i="16" s="1"/>
  <c r="J102" i="16"/>
  <c r="M1427" i="10" s="1"/>
  <c r="K1427" i="10" s="1"/>
  <c r="J9" i="16"/>
  <c r="J277" i="16"/>
  <c r="M1509" i="10" s="1"/>
  <c r="K1509" i="10" s="1"/>
  <c r="G1509" i="10" s="1"/>
  <c r="H1509" i="10" s="1"/>
  <c r="J478" i="16"/>
  <c r="J444" i="16"/>
  <c r="M1738" i="10" s="1"/>
  <c r="K1738" i="10" s="1"/>
  <c r="J116" i="16"/>
  <c r="I116" i="16" s="1"/>
  <c r="J443" i="16"/>
  <c r="J14" i="16"/>
  <c r="J334" i="16"/>
  <c r="J407" i="16"/>
  <c r="M1667" i="10" s="1"/>
  <c r="J1667" i="10" s="1"/>
  <c r="J721" i="16"/>
  <c r="I721" i="16" s="1"/>
  <c r="J77" i="16"/>
  <c r="J558" i="16"/>
  <c r="M1425" i="10" s="1"/>
  <c r="K1425" i="10" s="1"/>
  <c r="J127" i="16"/>
  <c r="M1686" i="10" s="1"/>
  <c r="K1686" i="10" s="1"/>
  <c r="J736" i="16"/>
  <c r="M1739" i="10" s="1"/>
  <c r="J611" i="16"/>
  <c r="I611" i="16" s="1"/>
  <c r="J727" i="16"/>
  <c r="J74" i="16"/>
  <c r="J445" i="16"/>
  <c r="J130" i="16"/>
  <c r="J544" i="16"/>
  <c r="J540" i="16"/>
  <c r="M1541" i="10" s="1"/>
  <c r="K1541" i="10" s="1"/>
  <c r="J179" i="16"/>
  <c r="J11" i="16"/>
  <c r="J404" i="16"/>
  <c r="J720" i="16"/>
  <c r="I720" i="16" s="1"/>
  <c r="J125" i="16"/>
  <c r="J735" i="16"/>
  <c r="M1619" i="10" s="1"/>
  <c r="K1619" i="10" s="1"/>
  <c r="G1619" i="10" s="1"/>
  <c r="J645" i="16"/>
  <c r="J274" i="16"/>
  <c r="J232" i="16"/>
  <c r="J108" i="16"/>
  <c r="M1582" i="10" s="1"/>
  <c r="J1582" i="10" s="1"/>
  <c r="J117" i="16"/>
  <c r="J615" i="16"/>
  <c r="J357" i="16"/>
  <c r="J542" i="16"/>
  <c r="M1473" i="10" s="1"/>
  <c r="K1473" i="10" s="1"/>
  <c r="G1473" i="10" s="1"/>
  <c r="I1473" i="10" s="1"/>
  <c r="J369" i="16"/>
  <c r="J442" i="16"/>
  <c r="J129" i="16"/>
  <c r="I129" i="16" s="1"/>
  <c r="J451" i="16"/>
  <c r="M451" i="10" s="1"/>
  <c r="K451" i="10" s="1"/>
  <c r="J738" i="16"/>
  <c r="I738" i="16" s="1"/>
  <c r="G1673" i="10"/>
  <c r="I1673" i="10" s="1"/>
  <c r="J1441" i="10"/>
  <c r="G1066" i="10"/>
  <c r="I1066" i="10" s="1"/>
  <c r="G1011" i="10"/>
  <c r="I1011" i="10" s="1"/>
  <c r="J1761" i="10"/>
  <c r="J1605" i="10"/>
  <c r="J1329" i="10"/>
  <c r="J1673" i="10"/>
  <c r="G1329" i="10"/>
  <c r="G1291" i="10"/>
  <c r="I1291" i="10" s="1"/>
  <c r="J1046" i="10"/>
  <c r="J1640" i="10"/>
  <c r="J1352" i="10"/>
  <c r="G1253" i="10"/>
  <c r="H1253" i="10" s="1"/>
  <c r="G1565" i="10"/>
  <c r="H1565" i="10" s="1"/>
  <c r="G1018" i="10"/>
  <c r="H1018" i="10" s="1"/>
  <c r="G1441" i="10"/>
  <c r="I1441" i="10" s="1"/>
  <c r="G1414" i="10"/>
  <c r="I1414" i="10" s="1"/>
  <c r="K1676" i="10"/>
  <c r="G1676" i="10" s="1"/>
  <c r="I1676" i="10" s="1"/>
  <c r="J1148" i="10"/>
  <c r="J1170" i="10"/>
  <c r="G1008" i="10"/>
  <c r="H1008" i="10" s="1"/>
  <c r="J1512" i="10"/>
  <c r="J1374" i="10"/>
  <c r="J1286" i="10"/>
  <c r="G914" i="10"/>
  <c r="H914" i="10" s="1"/>
  <c r="J1035" i="10"/>
  <c r="J1040" i="10"/>
  <c r="J1565" i="10"/>
  <c r="G931" i="10"/>
  <c r="H931" i="10" s="1"/>
  <c r="J1240" i="10"/>
  <c r="J1018" i="10"/>
  <c r="J1362" i="10"/>
  <c r="L453" i="10"/>
  <c r="G1340" i="10"/>
  <c r="I1340" i="10" s="1"/>
  <c r="K878" i="10"/>
  <c r="G878" i="10" s="1"/>
  <c r="I878" i="10" s="1"/>
  <c r="G1013" i="10"/>
  <c r="H1013" i="10" s="1"/>
  <c r="G1532" i="10"/>
  <c r="I1532" i="10" s="1"/>
  <c r="J1196" i="10"/>
  <c r="J1326" i="10"/>
  <c r="J1340" i="10"/>
  <c r="J1085" i="10"/>
  <c r="J1082" i="10"/>
  <c r="G1426" i="10"/>
  <c r="I1426" i="10" s="1"/>
  <c r="K1631" i="10"/>
  <c r="G1631" i="10" s="1"/>
  <c r="H1631" i="10" s="1"/>
  <c r="K1559" i="10"/>
  <c r="G1559" i="10" s="1"/>
  <c r="I1559" i="10" s="1"/>
  <c r="J964" i="10"/>
  <c r="J1386" i="10"/>
  <c r="J1426" i="10"/>
  <c r="G1627" i="10"/>
  <c r="I1627" i="10" s="1"/>
  <c r="J1439" i="10"/>
  <c r="J1489" i="10"/>
  <c r="J1054" i="10"/>
  <c r="J1028" i="10"/>
  <c r="G1080" i="10"/>
  <c r="I1080" i="10" s="1"/>
  <c r="J997" i="10"/>
  <c r="J1231" i="10"/>
  <c r="J1584" i="10"/>
  <c r="J1390" i="10"/>
  <c r="J1310" i="10"/>
  <c r="J960" i="10"/>
  <c r="G1386" i="10"/>
  <c r="I1386" i="10" s="1"/>
  <c r="G978" i="10"/>
  <c r="H978" i="10" s="1"/>
  <c r="J922" i="10"/>
  <c r="G1293" i="10"/>
  <c r="I1293" i="10" s="1"/>
  <c r="G1054" i="10"/>
  <c r="H1054" i="10" s="1"/>
  <c r="G1086" i="10"/>
  <c r="I1086" i="10" s="1"/>
  <c r="G1409" i="10"/>
  <c r="I1409" i="10" s="1"/>
  <c r="J1252" i="10"/>
  <c r="K979" i="10"/>
  <c r="G979" i="10" s="1"/>
  <c r="H979" i="10" s="1"/>
  <c r="K939" i="10"/>
  <c r="G939" i="10" s="1"/>
  <c r="I939" i="10" s="1"/>
  <c r="J1466" i="10"/>
  <c r="J1641" i="10"/>
  <c r="G1474" i="10"/>
  <c r="I1474" i="10" s="1"/>
  <c r="G1809" i="10"/>
  <c r="I1809" i="10" s="1"/>
  <c r="J1233" i="10"/>
  <c r="J1402" i="10"/>
  <c r="J947" i="10"/>
  <c r="G1257" i="10"/>
  <c r="I1257" i="10" s="1"/>
  <c r="J1144" i="10"/>
  <c r="J1078" i="10"/>
  <c r="G908" i="10"/>
  <c r="I908" i="10" s="1"/>
  <c r="J1132" i="10"/>
  <c r="G1343" i="10"/>
  <c r="I1343" i="10" s="1"/>
  <c r="G1072" i="10"/>
  <c r="I1072" i="10" s="1"/>
  <c r="G1439" i="10"/>
  <c r="H1439" i="10" s="1"/>
  <c r="J1320" i="10"/>
  <c r="K1251" i="10"/>
  <c r="G1251" i="10" s="1"/>
  <c r="I1251" i="10" s="1"/>
  <c r="J1464" i="10"/>
  <c r="J1041" i="10"/>
  <c r="J1586" i="10"/>
  <c r="J973" i="10"/>
  <c r="G900" i="10"/>
  <c r="H900" i="10" s="1"/>
  <c r="J1517" i="10"/>
  <c r="J1420" i="10"/>
  <c r="J1593" i="10"/>
  <c r="G1384" i="10"/>
  <c r="H1384" i="10" s="1"/>
  <c r="J1384" i="10"/>
  <c r="J1626" i="10"/>
  <c r="J932" i="10"/>
  <c r="G1258" i="10"/>
  <c r="H1258" i="10" s="1"/>
  <c r="G1132" i="10"/>
  <c r="I1132" i="10" s="1"/>
  <c r="J1204" i="10"/>
  <c r="J1086" i="10"/>
  <c r="J1066" i="10"/>
  <c r="K883" i="10"/>
  <c r="G883" i="10" s="1"/>
  <c r="H883" i="10" s="1"/>
  <c r="K1074" i="10"/>
  <c r="G1074" i="10" s="1"/>
  <c r="I1074" i="10" s="1"/>
  <c r="K426" i="10"/>
  <c r="G426" i="10" s="1"/>
  <c r="I426" i="10" s="1"/>
  <c r="J1467" i="10"/>
  <c r="J1177" i="10"/>
  <c r="G1052" i="10"/>
  <c r="I1052" i="10" s="1"/>
  <c r="G1555" i="10"/>
  <c r="I1555" i="10" s="1"/>
  <c r="J989" i="10"/>
  <c r="J1301" i="10"/>
  <c r="J953" i="10"/>
  <c r="J1312" i="10"/>
  <c r="G1038" i="10"/>
  <c r="I1038" i="10" s="1"/>
  <c r="K1372" i="10"/>
  <c r="G1372" i="10" s="1"/>
  <c r="H1372" i="10" s="1"/>
  <c r="G953" i="10"/>
  <c r="I953" i="10" s="1"/>
  <c r="J1606" i="10"/>
  <c r="G1280" i="10"/>
  <c r="H1280" i="10" s="1"/>
  <c r="J1342" i="10"/>
  <c r="G1346" i="10"/>
  <c r="H1346" i="10" s="1"/>
  <c r="G1209" i="10"/>
  <c r="I1209" i="10" s="1"/>
  <c r="J1414" i="10"/>
  <c r="G1331" i="10"/>
  <c r="I1331" i="10" s="1"/>
  <c r="J1668" i="10"/>
  <c r="J1552" i="10"/>
  <c r="K948" i="10"/>
  <c r="G948" i="10" s="1"/>
  <c r="K331" i="10"/>
  <c r="G331" i="10" s="1"/>
  <c r="G1015" i="10"/>
  <c r="H1015" i="10" s="1"/>
  <c r="J1346" i="10"/>
  <c r="J1220" i="10"/>
  <c r="G1661" i="10"/>
  <c r="I1661" i="10" s="1"/>
  <c r="G1276" i="10"/>
  <c r="H1276" i="10" s="1"/>
  <c r="G1221" i="10"/>
  <c r="I1221" i="10" s="1"/>
  <c r="G1571" i="10"/>
  <c r="I1571" i="10" s="1"/>
  <c r="J1688" i="10"/>
  <c r="J941" i="10"/>
  <c r="J1069" i="10"/>
  <c r="J1274" i="10"/>
  <c r="K1183" i="10"/>
  <c r="G1183" i="10" s="1"/>
  <c r="I1183" i="10" s="1"/>
  <c r="G1326" i="10"/>
  <c r="H1326" i="10" s="1"/>
  <c r="J1267" i="10"/>
  <c r="J908" i="10"/>
  <c r="K1748" i="10"/>
  <c r="G1748" i="10" s="1"/>
  <c r="H1748" i="10" s="1"/>
  <c r="J1236" i="10"/>
  <c r="G1644" i="10"/>
  <c r="H1644" i="10" s="1"/>
  <c r="J1052" i="10"/>
  <c r="J1006" i="10"/>
  <c r="M437" i="10"/>
  <c r="K437" i="10" s="1"/>
  <c r="G1103" i="10"/>
  <c r="I1103" i="10" s="1"/>
  <c r="G912" i="10"/>
  <c r="I912" i="10" s="1"/>
  <c r="J1202" i="10"/>
  <c r="G1148" i="10"/>
  <c r="H1148" i="10" s="1"/>
  <c r="J1021" i="10"/>
  <c r="J1297" i="10"/>
  <c r="J1258" i="10"/>
  <c r="G1322" i="10"/>
  <c r="I1322" i="10" s="1"/>
  <c r="J1142" i="10"/>
  <c r="J1453" i="10"/>
  <c r="J982" i="10"/>
  <c r="G785" i="10"/>
  <c r="I785" i="10" s="1"/>
  <c r="G1694" i="10"/>
  <c r="I1694" i="10" s="1"/>
  <c r="K1259" i="10"/>
  <c r="G1259" i="10" s="1"/>
  <c r="I1259" i="10" s="1"/>
  <c r="I297" i="16"/>
  <c r="J1011" i="10"/>
  <c r="J912" i="10"/>
  <c r="J1288" i="10"/>
  <c r="K1211" i="10"/>
  <c r="G1211" i="10" s="1"/>
  <c r="H1211" i="10" s="1"/>
  <c r="J1666" i="10"/>
  <c r="J977" i="10"/>
  <c r="J1029" i="10"/>
  <c r="J1013" i="10"/>
  <c r="J1257" i="10"/>
  <c r="J1518" i="10"/>
  <c r="J1182" i="10"/>
  <c r="J1229" i="10"/>
  <c r="G1389" i="10"/>
  <c r="I1389" i="10" s="1"/>
  <c r="G1815" i="10"/>
  <c r="I1815" i="10" s="1"/>
  <c r="J916" i="10"/>
  <c r="J1360" i="10"/>
  <c r="J1422" i="10"/>
  <c r="J1555" i="10"/>
  <c r="G1193" i="10"/>
  <c r="I1193" i="10" s="1"/>
  <c r="G1788" i="10"/>
  <c r="I1788" i="10" s="1"/>
  <c r="G1641" i="10"/>
  <c r="H1641" i="10" s="1"/>
  <c r="G1411" i="10"/>
  <c r="I1411" i="10" s="1"/>
  <c r="G1277" i="10"/>
  <c r="H1277" i="10" s="1"/>
  <c r="K1115" i="10"/>
  <c r="G1115" i="10" s="1"/>
  <c r="I1115" i="10" s="1"/>
  <c r="J1380" i="10"/>
  <c r="G977" i="10"/>
  <c r="H977" i="10" s="1"/>
  <c r="G1078" i="10"/>
  <c r="I1078" i="10" s="1"/>
  <c r="G1804" i="10"/>
  <c r="H1804" i="10" s="1"/>
  <c r="J1397" i="10"/>
  <c r="J1327" i="10"/>
  <c r="J937" i="10"/>
  <c r="J1072" i="10"/>
  <c r="J1629" i="10"/>
  <c r="J1203" i="10"/>
  <c r="G1175" i="10"/>
  <c r="I1175" i="10" s="1"/>
  <c r="J1091" i="10"/>
  <c r="J1193" i="10"/>
  <c r="J1440" i="10"/>
  <c r="K1064" i="10"/>
  <c r="G1064" i="10" s="1"/>
  <c r="I1064" i="10" s="1"/>
  <c r="J925" i="10"/>
  <c r="K430" i="10"/>
  <c r="G430" i="10" s="1"/>
  <c r="I430" i="10" s="1"/>
  <c r="J1474" i="10"/>
  <c r="J1197" i="10"/>
  <c r="J1795" i="10"/>
  <c r="J1648" i="10"/>
  <c r="J1254" i="10"/>
  <c r="L729" i="16"/>
  <c r="L1622" i="10" s="1"/>
  <c r="J1050" i="10"/>
  <c r="J1332" i="10"/>
  <c r="J1172" i="10"/>
  <c r="K1499" i="10"/>
  <c r="G1499" i="10" s="1"/>
  <c r="I1499" i="10" s="1"/>
  <c r="J1139" i="10"/>
  <c r="J1571" i="10"/>
  <c r="J1759" i="10"/>
  <c r="J785" i="10"/>
  <c r="J978" i="10"/>
  <c r="J1350" i="10"/>
  <c r="J1296" i="10"/>
  <c r="G959" i="10"/>
  <c r="I959" i="10" s="1"/>
  <c r="J1249" i="10"/>
  <c r="J1809" i="10"/>
  <c r="J894" i="10"/>
  <c r="K1043" i="10"/>
  <c r="G1043" i="10" s="1"/>
  <c r="H1043" i="10" s="1"/>
  <c r="J924" i="10"/>
  <c r="G1284" i="10"/>
  <c r="I1284" i="10" s="1"/>
  <c r="J954" i="10"/>
  <c r="K1315" i="10"/>
  <c r="G1315" i="10" s="1"/>
  <c r="I1315" i="10" s="1"/>
  <c r="J1744" i="10"/>
  <c r="J1282" i="10"/>
  <c r="G1795" i="10"/>
  <c r="I1795" i="10" s="1"/>
  <c r="J1490" i="10"/>
  <c r="J889" i="10"/>
  <c r="K1539" i="10"/>
  <c r="G1539" i="10" s="1"/>
  <c r="I1539" i="10" s="1"/>
  <c r="J1049" i="10"/>
  <c r="J1140" i="10"/>
  <c r="J1389" i="10"/>
  <c r="J940" i="10"/>
  <c r="J1276" i="10"/>
  <c r="K955" i="10"/>
  <c r="G955" i="10" s="1"/>
  <c r="I955" i="10" s="1"/>
  <c r="J902" i="10"/>
  <c r="G1170" i="10"/>
  <c r="I1170" i="10" s="1"/>
  <c r="J1353" i="10"/>
  <c r="J957" i="10"/>
  <c r="G1267" i="10"/>
  <c r="H1267" i="10" s="1"/>
  <c r="G1338" i="10"/>
  <c r="I1338" i="10" s="1"/>
  <c r="G988" i="10"/>
  <c r="I988" i="10" s="1"/>
  <c r="G1126" i="10"/>
  <c r="I1126" i="10" s="1"/>
  <c r="G1360" i="10"/>
  <c r="I1360" i="10" s="1"/>
  <c r="G1314" i="10"/>
  <c r="H1314" i="10" s="1"/>
  <c r="J1445" i="10"/>
  <c r="G1353" i="10"/>
  <c r="I1353" i="10" s="1"/>
  <c r="J886" i="10"/>
  <c r="J1080" i="10"/>
  <c r="K1243" i="10"/>
  <c r="G1243" i="10" s="1"/>
  <c r="I1243" i="10" s="1"/>
  <c r="J1032" i="10"/>
  <c r="G947" i="10"/>
  <c r="I947" i="10" s="1"/>
  <c r="J1102" i="10"/>
  <c r="G1123" i="10"/>
  <c r="I1123" i="10" s="1"/>
  <c r="J1304" i="10"/>
  <c r="J1487" i="10"/>
  <c r="J1314" i="10"/>
  <c r="J988" i="10"/>
  <c r="J1020" i="10"/>
  <c r="J1022" i="10"/>
  <c r="J1711" i="10"/>
  <c r="J1732" i="10"/>
  <c r="J1338" i="10"/>
  <c r="P330" i="16"/>
  <c r="L330" i="16" s="1"/>
  <c r="L1616" i="10" s="1"/>
  <c r="J1693" i="10"/>
  <c r="J1108" i="10"/>
  <c r="J1226" i="10"/>
  <c r="J1136" i="10"/>
  <c r="J1291" i="10"/>
  <c r="J1661" i="10"/>
  <c r="J1336" i="10"/>
  <c r="G1305" i="10"/>
  <c r="I1305" i="10" s="1"/>
  <c r="G1234" i="10"/>
  <c r="H1234" i="10" s="1"/>
  <c r="G1530" i="10"/>
  <c r="I1530" i="10" s="1"/>
  <c r="G1637" i="10"/>
  <c r="I1637" i="10" s="1"/>
  <c r="P251" i="16"/>
  <c r="P543" i="16"/>
  <c r="L543" i="16" s="1"/>
  <c r="P179" i="16"/>
  <c r="L179" i="16" s="1"/>
  <c r="L1483" i="10" s="1"/>
  <c r="P339" i="16"/>
  <c r="L339" i="16" s="1"/>
  <c r="P446" i="16"/>
  <c r="L446" i="16" s="1"/>
  <c r="P106" i="16"/>
  <c r="L106" i="16" s="1"/>
  <c r="L395" i="10" s="1"/>
  <c r="P539" i="16"/>
  <c r="L539" i="16" s="1"/>
  <c r="P253" i="16"/>
  <c r="L253" i="16" s="1"/>
  <c r="K253" i="16" s="1"/>
  <c r="P540" i="16"/>
  <c r="L540" i="16" s="1"/>
  <c r="L1541" i="10" s="1"/>
  <c r="P538" i="16"/>
  <c r="L538" i="16" s="1"/>
  <c r="P645" i="16"/>
  <c r="L645" i="16" s="1"/>
  <c r="P611" i="16"/>
  <c r="L611" i="16" s="1"/>
  <c r="P274" i="16"/>
  <c r="L274" i="16" s="1"/>
  <c r="P613" i="16"/>
  <c r="L613" i="16" s="1"/>
  <c r="P612" i="16"/>
  <c r="L612" i="16" s="1"/>
  <c r="J1488" i="10"/>
  <c r="G1009" i="10"/>
  <c r="I1009" i="10" s="1"/>
  <c r="P800" i="16"/>
  <c r="L800" i="16" s="1"/>
  <c r="P801" i="16"/>
  <c r="J1242" i="10"/>
  <c r="G1194" i="10"/>
  <c r="I1194" i="10" s="1"/>
  <c r="G1091" i="10"/>
  <c r="H1091" i="10" s="1"/>
  <c r="P372" i="16"/>
  <c r="L372" i="16" s="1"/>
  <c r="P208" i="16"/>
  <c r="P218" i="16"/>
  <c r="P4" i="16"/>
  <c r="L4" i="16" s="1"/>
  <c r="L1459" i="10" s="1"/>
  <c r="P65" i="16"/>
  <c r="L65" i="16" s="1"/>
  <c r="L760" i="10" s="1"/>
  <c r="P366" i="16"/>
  <c r="L366" i="16" s="1"/>
  <c r="L1468" i="10" s="1"/>
  <c r="P373" i="16"/>
  <c r="L373" i="16" s="1"/>
  <c r="L1494" i="10" s="1"/>
  <c r="P216" i="16"/>
  <c r="P774" i="16"/>
  <c r="L774" i="16" s="1"/>
  <c r="L1542" i="10" s="1"/>
  <c r="P374" i="16"/>
  <c r="L374" i="16" s="1"/>
  <c r="L1495" i="10" s="1"/>
  <c r="P238" i="16"/>
  <c r="P375" i="16"/>
  <c r="L375" i="16" s="1"/>
  <c r="P239" i="16"/>
  <c r="P376" i="16"/>
  <c r="L376" i="16" s="1"/>
  <c r="L1497" i="10" s="1"/>
  <c r="P220" i="16"/>
  <c r="P377" i="16"/>
  <c r="L377" i="16" s="1"/>
  <c r="P240" i="16"/>
  <c r="P229" i="16"/>
  <c r="P651" i="16"/>
  <c r="P241" i="16"/>
  <c r="P652" i="16"/>
  <c r="L652" i="16" s="1"/>
  <c r="P242" i="16"/>
  <c r="P243" i="16"/>
  <c r="P776" i="16"/>
  <c r="L776" i="16" s="1"/>
  <c r="P221" i="16"/>
  <c r="P230" i="16"/>
  <c r="P55" i="16"/>
  <c r="P209" i="16"/>
  <c r="P6" i="16"/>
  <c r="L6" i="16" s="1"/>
  <c r="P56" i="16"/>
  <c r="P244" i="16"/>
  <c r="P50" i="16"/>
  <c r="P57" i="16"/>
  <c r="P370" i="16"/>
  <c r="L370" i="16" s="1"/>
  <c r="L1491" i="10" s="1"/>
  <c r="P198" i="16"/>
  <c r="P245" i="16"/>
  <c r="P58" i="16"/>
  <c r="P371" i="16"/>
  <c r="L371" i="16" s="1"/>
  <c r="L1492" i="10" s="1"/>
  <c r="P199" i="16"/>
  <c r="P217" i="16"/>
  <c r="P840" i="16"/>
  <c r="L840" i="16" s="1"/>
  <c r="P846" i="16"/>
  <c r="L846" i="16" s="1"/>
  <c r="L738" i="10" s="1"/>
  <c r="P457" i="16"/>
  <c r="L457" i="16" s="1"/>
  <c r="P773" i="16"/>
  <c r="L773" i="16" s="1"/>
  <c r="K773" i="16" s="1"/>
  <c r="G1725" i="10"/>
  <c r="I1725" i="10" s="1"/>
  <c r="J956" i="10"/>
  <c r="J1130" i="10"/>
  <c r="J1237" i="10"/>
  <c r="J1637" i="10"/>
  <c r="J1645" i="10"/>
  <c r="J1305" i="10"/>
  <c r="G1310" i="10"/>
  <c r="I1310" i="10" s="1"/>
  <c r="J1145" i="10"/>
  <c r="J425" i="10"/>
  <c r="J1634" i="10"/>
  <c r="J1510" i="10"/>
  <c r="G1415" i="10"/>
  <c r="I1415" i="10" s="1"/>
  <c r="J1733" i="10"/>
  <c r="J1221" i="10"/>
  <c r="J1162" i="10"/>
  <c r="K1003" i="10"/>
  <c r="G1003" i="10" s="1"/>
  <c r="H1003" i="10" s="1"/>
  <c r="G1079" i="10"/>
  <c r="I1079" i="10" s="1"/>
  <c r="G954" i="10"/>
  <c r="I954" i="10" s="1"/>
  <c r="J1299" i="10"/>
  <c r="J1129" i="10"/>
  <c r="O330" i="16"/>
  <c r="J1001" i="10"/>
  <c r="J1210" i="10"/>
  <c r="J996" i="10"/>
  <c r="J890" i="10"/>
  <c r="J1366" i="10"/>
  <c r="J1411" i="10"/>
  <c r="G1385" i="10"/>
  <c r="I1385" i="10" s="1"/>
  <c r="J1103" i="10"/>
  <c r="J1284" i="10"/>
  <c r="J1530" i="10"/>
  <c r="J1514" i="10"/>
  <c r="J1055" i="10"/>
  <c r="G937" i="10"/>
  <c r="I937" i="10" s="1"/>
  <c r="K911" i="10"/>
  <c r="G911" i="10" s="1"/>
  <c r="I911" i="10" s="1"/>
  <c r="G1027" i="10"/>
  <c r="H1027" i="10" s="1"/>
  <c r="J1261" i="10"/>
  <c r="O773" i="16"/>
  <c r="J773" i="16" s="1"/>
  <c r="O840" i="16"/>
  <c r="J840" i="16" s="1"/>
  <c r="O846" i="16"/>
  <c r="J846" i="16" s="1"/>
  <c r="O457" i="16"/>
  <c r="J457" i="16" s="1"/>
  <c r="O372" i="16"/>
  <c r="O208" i="16"/>
  <c r="O218" i="16"/>
  <c r="O4" i="16"/>
  <c r="O65" i="16"/>
  <c r="O366" i="16"/>
  <c r="J366" i="16" s="1"/>
  <c r="M1468" i="10" s="1"/>
  <c r="O373" i="16"/>
  <c r="O216" i="16"/>
  <c r="O774" i="16"/>
  <c r="J774" i="16" s="1"/>
  <c r="M1542" i="10" s="1"/>
  <c r="O374" i="16"/>
  <c r="O238" i="16"/>
  <c r="O375" i="16"/>
  <c r="O239" i="16"/>
  <c r="O376" i="16"/>
  <c r="O220" i="16"/>
  <c r="O377" i="16"/>
  <c r="O240" i="16"/>
  <c r="O229" i="16"/>
  <c r="O651" i="16"/>
  <c r="O241" i="16"/>
  <c r="O652" i="16"/>
  <c r="O57" i="16"/>
  <c r="O242" i="16"/>
  <c r="O243" i="16"/>
  <c r="O776" i="16"/>
  <c r="J776" i="16" s="1"/>
  <c r="O50" i="16"/>
  <c r="O221" i="16"/>
  <c r="O230" i="16"/>
  <c r="O245" i="16"/>
  <c r="O55" i="16"/>
  <c r="O209" i="16"/>
  <c r="O6" i="16"/>
  <c r="O56" i="16"/>
  <c r="O244" i="16"/>
  <c r="O370" i="16"/>
  <c r="O198" i="16"/>
  <c r="O58" i="16"/>
  <c r="O371" i="16"/>
  <c r="O199" i="16"/>
  <c r="O217" i="16"/>
  <c r="O565" i="16"/>
  <c r="O571" i="16"/>
  <c r="O619" i="16"/>
  <c r="O562" i="16"/>
  <c r="O17" i="16"/>
  <c r="O126" i="16"/>
  <c r="G957" i="10"/>
  <c r="I957" i="10" s="1"/>
  <c r="G1776" i="10"/>
  <c r="I1776" i="10" s="1"/>
  <c r="G949" i="10"/>
  <c r="I949" i="10" s="1"/>
  <c r="G1432" i="10"/>
  <c r="H1432" i="10" s="1"/>
  <c r="G1806" i="10"/>
  <c r="H1806" i="10" s="1"/>
  <c r="G1380" i="10"/>
  <c r="H1380" i="10" s="1"/>
  <c r="G1420" i="10"/>
  <c r="I1420" i="10" s="1"/>
  <c r="G1012" i="10"/>
  <c r="H1012" i="10" s="1"/>
  <c r="O748" i="16"/>
  <c r="J748" i="16" s="1"/>
  <c r="M1602" i="10" s="1"/>
  <c r="O749" i="16"/>
  <c r="O750" i="16"/>
  <c r="J1776" i="10"/>
  <c r="K1023" i="10"/>
  <c r="G1023" i="10" s="1"/>
  <c r="I1023" i="10" s="1"/>
  <c r="G1182" i="10"/>
  <c r="I1182" i="10" s="1"/>
  <c r="G1332" i="10"/>
  <c r="I1332" i="10" s="1"/>
  <c r="G1327" i="10"/>
  <c r="I1327" i="10" s="1"/>
  <c r="G1021" i="10"/>
  <c r="H1021" i="10" s="1"/>
  <c r="G1070" i="10"/>
  <c r="I1070" i="10" s="1"/>
  <c r="G1102" i="10"/>
  <c r="I1102" i="10" s="1"/>
  <c r="J1008" i="10"/>
  <c r="J1449" i="10"/>
  <c r="G1566" i="10"/>
  <c r="I1566" i="10" s="1"/>
  <c r="J1430" i="10"/>
  <c r="K965" i="10"/>
  <c r="G965" i="10" s="1"/>
  <c r="I965" i="10" s="1"/>
  <c r="J1298" i="10"/>
  <c r="G1733" i="10"/>
  <c r="I1733" i="10" s="1"/>
  <c r="G1512" i="10"/>
  <c r="I1512" i="10" s="1"/>
  <c r="J1385" i="10"/>
  <c r="J1806" i="10"/>
  <c r="J1068" i="10"/>
  <c r="J1432" i="10"/>
  <c r="J949" i="10"/>
  <c r="K1283" i="10"/>
  <c r="G1283" i="10" s="1"/>
  <c r="K995" i="10"/>
  <c r="G995" i="10" s="1"/>
  <c r="I995" i="10" s="1"/>
  <c r="J1253" i="10"/>
  <c r="J1027" i="10"/>
  <c r="J1816" i="10"/>
  <c r="K1094" i="10"/>
  <c r="G1094" i="10" s="1"/>
  <c r="I1094" i="10" s="1"/>
  <c r="K1135" i="10"/>
  <c r="G1135" i="10" s="1"/>
  <c r="I1135" i="10" s="1"/>
  <c r="J1245" i="10"/>
  <c r="J1012" i="10"/>
  <c r="J1174" i="10"/>
  <c r="K1599" i="10"/>
  <c r="G1599" i="10" s="1"/>
  <c r="I1599" i="10" s="1"/>
  <c r="J1114" i="10"/>
  <c r="J1216" i="10"/>
  <c r="J1234" i="10"/>
  <c r="J1725" i="10"/>
  <c r="J1726" i="10"/>
  <c r="J944" i="10"/>
  <c r="J1070" i="10"/>
  <c r="J1343" i="10"/>
  <c r="I425" i="16"/>
  <c r="G1187" i="10"/>
  <c r="I1187" i="10" s="1"/>
  <c r="J1317" i="10"/>
  <c r="J1308" i="10"/>
  <c r="G1490" i="10"/>
  <c r="I1490" i="10" s="1"/>
  <c r="J1160" i="10"/>
  <c r="J1408" i="10"/>
  <c r="J938" i="10"/>
  <c r="J1123" i="10"/>
  <c r="J1194" i="10"/>
  <c r="J1443" i="10"/>
  <c r="J1293" i="10"/>
  <c r="J1635" i="10"/>
  <c r="L380" i="16"/>
  <c r="L224" i="10"/>
  <c r="I538" i="16"/>
  <c r="J931" i="10"/>
  <c r="J1722" i="10"/>
  <c r="I339" i="16"/>
  <c r="K1395" i="10"/>
  <c r="G1395" i="10" s="1"/>
  <c r="I1395" i="10" s="1"/>
  <c r="J1434" i="10"/>
  <c r="L122" i="10"/>
  <c r="J1171" i="10"/>
  <c r="K915" i="10"/>
  <c r="G915" i="10" s="1"/>
  <c r="I915" i="10" s="1"/>
  <c r="L763" i="10"/>
  <c r="J1187" i="10"/>
  <c r="M623" i="10"/>
  <c r="K623" i="10" s="1"/>
  <c r="H1033" i="10"/>
  <c r="K258" i="16"/>
  <c r="H923" i="10"/>
  <c r="H1589" i="10"/>
  <c r="I1470" i="10"/>
  <c r="H1215" i="10"/>
  <c r="H1061" i="10"/>
  <c r="H1152" i="10"/>
  <c r="H1731" i="10"/>
  <c r="I919" i="10"/>
  <c r="H1393" i="10"/>
  <c r="H1402" i="10"/>
  <c r="H983" i="10"/>
  <c r="H926" i="10"/>
  <c r="H1263" i="10"/>
  <c r="I1430" i="10"/>
  <c r="H1438" i="10"/>
  <c r="H1365" i="10"/>
  <c r="H879" i="10"/>
  <c r="H1431" i="10"/>
  <c r="H1119" i="10"/>
  <c r="H1590" i="10"/>
  <c r="H1207" i="10"/>
  <c r="I1207" i="10"/>
  <c r="H1357" i="10"/>
  <c r="H1037" i="10"/>
  <c r="I1037" i="10"/>
  <c r="I1403" i="10"/>
  <c r="H1403" i="10"/>
  <c r="I874" i="10"/>
  <c r="I1134" i="10"/>
  <c r="H1134" i="10"/>
  <c r="I1392" i="10"/>
  <c r="H1392" i="10"/>
  <c r="I1472" i="10"/>
  <c r="H1472" i="10"/>
  <c r="H1664" i="10"/>
  <c r="I1116" i="10"/>
  <c r="H1116" i="10"/>
  <c r="I1200" i="10"/>
  <c r="H1200" i="10"/>
  <c r="I1272" i="10"/>
  <c r="H1272" i="10"/>
  <c r="I1120" i="10"/>
  <c r="H1120" i="10"/>
  <c r="H1344" i="10"/>
  <c r="I1344" i="10"/>
  <c r="I1184" i="10"/>
  <c r="H1184" i="10"/>
  <c r="I1166" i="10"/>
  <c r="H1166" i="10"/>
  <c r="I1292" i="10"/>
  <c r="H1292" i="10"/>
  <c r="H1150" i="10"/>
  <c r="I1118" i="10"/>
  <c r="H1118" i="10"/>
  <c r="I1348" i="10"/>
  <c r="H1348" i="10"/>
  <c r="I1169" i="10"/>
  <c r="H1169" i="10"/>
  <c r="H1400" i="10"/>
  <c r="I1400" i="10"/>
  <c r="H501" i="10"/>
  <c r="I501" i="10"/>
  <c r="H909" i="10"/>
  <c r="I909" i="10"/>
  <c r="H1336" i="10"/>
  <c r="I1336" i="10"/>
  <c r="I1100" i="10"/>
  <c r="H1100" i="10"/>
  <c r="I1176" i="10"/>
  <c r="H1176" i="10"/>
  <c r="I433" i="10"/>
  <c r="H433" i="10"/>
  <c r="H1178" i="10"/>
  <c r="I1178" i="10"/>
  <c r="I913" i="10"/>
  <c r="H913" i="10"/>
  <c r="I1084" i="10"/>
  <c r="H1084" i="10"/>
  <c r="I942" i="10"/>
  <c r="H942" i="10"/>
  <c r="S193" i="16" l="1"/>
  <c r="S250" i="16"/>
  <c r="J250" i="16" s="1"/>
  <c r="I250" i="16" s="1"/>
  <c r="O219" i="16"/>
  <c r="J219" i="16" s="1"/>
  <c r="I219" i="16" s="1"/>
  <c r="W348" i="16"/>
  <c r="S98" i="16"/>
  <c r="O839" i="16"/>
  <c r="J839" i="16" s="1"/>
  <c r="I839" i="16" s="1"/>
  <c r="O784" i="16"/>
  <c r="J784" i="16" s="1"/>
  <c r="I784" i="16" s="1"/>
  <c r="O340" i="16"/>
  <c r="J340" i="16" s="1"/>
  <c r="I340" i="16" s="1"/>
  <c r="W829" i="16"/>
  <c r="S40" i="16"/>
  <c r="AA191" i="16"/>
  <c r="S99" i="16"/>
  <c r="S192" i="16"/>
  <c r="O814" i="16"/>
  <c r="J814" i="16" s="1"/>
  <c r="I814" i="16" s="1"/>
  <c r="S786" i="16"/>
  <c r="J786" i="16" s="1"/>
  <c r="I786" i="16" s="1"/>
  <c r="S787" i="16"/>
  <c r="J787" i="16" s="1"/>
  <c r="M787" i="10" s="1"/>
  <c r="H1396" i="10"/>
  <c r="H1399" i="10"/>
  <c r="I1356" i="10"/>
  <c r="O51" i="16"/>
  <c r="S816" i="16"/>
  <c r="J816" i="16" s="1"/>
  <c r="I816" i="16" s="1"/>
  <c r="O719" i="16"/>
  <c r="J719" i="16" s="1"/>
  <c r="I719" i="16" s="1"/>
  <c r="H1316" i="10"/>
  <c r="H1556" i="10"/>
  <c r="H1036" i="10"/>
  <c r="S825" i="16"/>
  <c r="H1000" i="10"/>
  <c r="H1591" i="10"/>
  <c r="H1632" i="10"/>
  <c r="M882" i="10"/>
  <c r="W789" i="16"/>
  <c r="J789" i="16" s="1"/>
  <c r="I789" i="16" s="1"/>
  <c r="S860" i="16"/>
  <c r="S859" i="16"/>
  <c r="O791" i="16"/>
  <c r="J791" i="16" s="1"/>
  <c r="I791" i="16" s="1"/>
  <c r="S817" i="16"/>
  <c r="J817" i="16" s="1"/>
  <c r="I817" i="16" s="1"/>
  <c r="I892" i="16"/>
  <c r="M892" i="10"/>
  <c r="H1687" i="10"/>
  <c r="H1638" i="10"/>
  <c r="I985" i="10"/>
  <c r="H918" i="10"/>
  <c r="I1137" i="10"/>
  <c r="I982" i="10"/>
  <c r="H875" i="10"/>
  <c r="H1334" i="10"/>
  <c r="H1367" i="10"/>
  <c r="H1484" i="10"/>
  <c r="I950" i="10"/>
  <c r="I904" i="10"/>
  <c r="H1801" i="10"/>
  <c r="J1801" i="10"/>
  <c r="H934" i="10"/>
  <c r="H1371" i="10"/>
  <c r="I1290" i="10"/>
  <c r="H1224" i="10"/>
  <c r="I960" i="10"/>
  <c r="H1275" i="10"/>
  <c r="L251" i="16"/>
  <c r="L1666" i="10" s="1"/>
  <c r="G1666" i="10" s="1"/>
  <c r="I1666" i="10" s="1"/>
  <c r="I1219" i="10"/>
  <c r="H903" i="10"/>
  <c r="I1024" i="10"/>
  <c r="H1416" i="10"/>
  <c r="I1045" i="10"/>
  <c r="H1154" i="10"/>
  <c r="H1464" i="10"/>
  <c r="I1601" i="10"/>
  <c r="H1600" i="10"/>
  <c r="I1157" i="10"/>
  <c r="I1019" i="10"/>
  <c r="H1225" i="10"/>
  <c r="H1436" i="10"/>
  <c r="I1352" i="10"/>
  <c r="H1758" i="10"/>
  <c r="I1227" i="10"/>
  <c r="H1797" i="10"/>
  <c r="X360" i="16"/>
  <c r="L360" i="16" s="1"/>
  <c r="K360" i="16" s="1"/>
  <c r="I1421" i="10"/>
  <c r="I1552" i="10"/>
  <c r="I1668" i="10"/>
  <c r="I1486" i="10"/>
  <c r="I1030" i="10"/>
  <c r="H943" i="10"/>
  <c r="G1427" i="10"/>
  <c r="I1427" i="10" s="1"/>
  <c r="L89" i="10"/>
  <c r="H1048" i="10"/>
  <c r="H1055" i="10"/>
  <c r="H1124" i="10"/>
  <c r="I1210" i="10"/>
  <c r="H1471" i="10"/>
  <c r="H1419" i="10"/>
  <c r="J769" i="16"/>
  <c r="M1452" i="10" s="1"/>
  <c r="K1452" i="10" s="1"/>
  <c r="G1452" i="10" s="1"/>
  <c r="I1452" i="10" s="1"/>
  <c r="I1161" i="10"/>
  <c r="H1188" i="10"/>
  <c r="I1349" i="10"/>
  <c r="H881" i="10"/>
  <c r="G1686" i="10"/>
  <c r="H1686" i="10" s="1"/>
  <c r="I1814" i="10"/>
  <c r="H1435" i="10"/>
  <c r="I1346" i="10"/>
  <c r="H992" i="10"/>
  <c r="H1345" i="10"/>
  <c r="I1147" i="10"/>
  <c r="J95" i="16"/>
  <c r="I1248" i="10"/>
  <c r="I945" i="10"/>
  <c r="H1514" i="10"/>
  <c r="H1798" i="10"/>
  <c r="H1749" i="10"/>
  <c r="I1256" i="10"/>
  <c r="H1256" i="10"/>
  <c r="I936" i="10"/>
  <c r="I920" i="10"/>
  <c r="I1448" i="10"/>
  <c r="J89" i="16"/>
  <c r="M89" i="10" s="1"/>
  <c r="J89" i="10" s="1"/>
  <c r="H933" i="10"/>
  <c r="H941" i="10"/>
  <c r="I290" i="10"/>
  <c r="H1639" i="10"/>
  <c r="H1630" i="10"/>
  <c r="I1317" i="10"/>
  <c r="H889" i="10"/>
  <c r="H884" i="10"/>
  <c r="H1434" i="10"/>
  <c r="I1005" i="10"/>
  <c r="H1250" i="10"/>
  <c r="H1554" i="10"/>
  <c r="H1377" i="10"/>
  <c r="H1646" i="10"/>
  <c r="M289" i="10"/>
  <c r="K289" i="10" s="1"/>
  <c r="H1442" i="10"/>
  <c r="J372" i="16"/>
  <c r="I372" i="16" s="1"/>
  <c r="H932" i="10"/>
  <c r="I1006" i="10"/>
  <c r="H973" i="10"/>
  <c r="H1785" i="10"/>
  <c r="H1354" i="10"/>
  <c r="H1557" i="10"/>
  <c r="I1092" i="10"/>
  <c r="I1004" i="10"/>
  <c r="H1222" i="10"/>
  <c r="H1050" i="10"/>
  <c r="I1010" i="10"/>
  <c r="H1032" i="10"/>
  <c r="I981" i="10"/>
  <c r="J1835" i="10"/>
  <c r="H1052" i="10"/>
  <c r="I1148" i="10"/>
  <c r="H1370" i="10"/>
  <c r="I1117" i="10"/>
  <c r="H1049" i="10"/>
  <c r="H1649" i="10"/>
  <c r="I1608" i="10"/>
  <c r="L732" i="10"/>
  <c r="H1112" i="10"/>
  <c r="I1042" i="10"/>
  <c r="H497" i="10"/>
  <c r="I885" i="10"/>
  <c r="I1201" i="10"/>
  <c r="I1220" i="10"/>
  <c r="I1807" i="10"/>
  <c r="H1762" i="10"/>
  <c r="H1404" i="10"/>
  <c r="I1138" i="10"/>
  <c r="J1772" i="10"/>
  <c r="X302" i="16"/>
  <c r="L302" i="16" s="1"/>
  <c r="K302" i="16" s="1"/>
  <c r="H1629" i="10"/>
  <c r="L786" i="10"/>
  <c r="I1373" i="10"/>
  <c r="I1592" i="10"/>
  <c r="I1249" i="10"/>
  <c r="H1238" i="10"/>
  <c r="H1422" i="10"/>
  <c r="I1513" i="10"/>
  <c r="H1675" i="10"/>
  <c r="I1218" i="10"/>
  <c r="I1195" i="10"/>
  <c r="H1359" i="10"/>
  <c r="H951" i="10"/>
  <c r="I1369" i="10"/>
  <c r="L516" i="16"/>
  <c r="L1764" i="10" s="1"/>
  <c r="I1069" i="10"/>
  <c r="J1585" i="10"/>
  <c r="I1423" i="10"/>
  <c r="H1423" i="10"/>
  <c r="L787" i="10"/>
  <c r="K787" i="16"/>
  <c r="H1088" i="10"/>
  <c r="I1351" i="10"/>
  <c r="I1424" i="10"/>
  <c r="I956" i="10"/>
  <c r="H994" i="10"/>
  <c r="I1001" i="10"/>
  <c r="H1269" i="10"/>
  <c r="K1786" i="10"/>
  <c r="G1786" i="10" s="1"/>
  <c r="I1786" i="10" s="1"/>
  <c r="H1451" i="10"/>
  <c r="I1406" i="10"/>
  <c r="J1777" i="10"/>
  <c r="J1423" i="10"/>
  <c r="G1585" i="10"/>
  <c r="I1585" i="10" s="1"/>
  <c r="O640" i="16"/>
  <c r="O636" i="16"/>
  <c r="O638" i="16"/>
  <c r="O635" i="16"/>
  <c r="H1007" i="10"/>
  <c r="H990" i="10"/>
  <c r="I1266" i="10"/>
  <c r="H1271" i="10"/>
  <c r="H925" i="10"/>
  <c r="I380" i="16"/>
  <c r="G1738" i="10"/>
  <c r="H901" i="10"/>
  <c r="H1171" i="10"/>
  <c r="G18" i="17"/>
  <c r="G19" i="17"/>
  <c r="G28" i="17"/>
  <c r="G37" i="17"/>
  <c r="G46" i="17"/>
  <c r="G55" i="17"/>
  <c r="G64" i="17"/>
  <c r="G26" i="17"/>
  <c r="G27" i="17"/>
  <c r="G36" i="17"/>
  <c r="G45" i="17"/>
  <c r="G54" i="17"/>
  <c r="G63" i="17"/>
  <c r="G17" i="17"/>
  <c r="G34" i="17"/>
  <c r="G35" i="17"/>
  <c r="G44" i="17"/>
  <c r="G53" i="17"/>
  <c r="G62" i="17"/>
  <c r="G16" i="17"/>
  <c r="G25" i="17"/>
  <c r="G42" i="17"/>
  <c r="G43" i="17"/>
  <c r="G52" i="17"/>
  <c r="G61" i="17"/>
  <c r="G15" i="17"/>
  <c r="G24" i="17"/>
  <c r="G33" i="17"/>
  <c r="G50" i="17"/>
  <c r="G51" i="17"/>
  <c r="G60" i="17"/>
  <c r="G14" i="17"/>
  <c r="G23" i="17"/>
  <c r="G32" i="17"/>
  <c r="G41" i="17"/>
  <c r="G58" i="17"/>
  <c r="G59" i="17"/>
  <c r="G13" i="17"/>
  <c r="G22" i="17"/>
  <c r="G31" i="17"/>
  <c r="G40" i="17"/>
  <c r="G49" i="17"/>
  <c r="G66" i="17"/>
  <c r="G12" i="17"/>
  <c r="G21" i="17"/>
  <c r="G30" i="17"/>
  <c r="G39" i="17"/>
  <c r="G48" i="17"/>
  <c r="G57" i="17"/>
  <c r="G11" i="17"/>
  <c r="G20" i="17"/>
  <c r="G29" i="17"/>
  <c r="G38" i="17"/>
  <c r="G47" i="17"/>
  <c r="G56" i="17"/>
  <c r="G65" i="17"/>
  <c r="I1333" i="10"/>
  <c r="I1128" i="10"/>
  <c r="I1163" i="10"/>
  <c r="K1667" i="10"/>
  <c r="G1667" i="10" s="1"/>
  <c r="I1667" i="10" s="1"/>
  <c r="J451" i="10"/>
  <c r="J1622" i="10"/>
  <c r="J1830" i="10"/>
  <c r="G1622" i="10"/>
  <c r="I1622" i="10" s="1"/>
  <c r="J1428" i="10"/>
  <c r="K1582" i="10"/>
  <c r="J1529" i="10"/>
  <c r="J1608" i="10"/>
  <c r="J538" i="10"/>
  <c r="J1738" i="10"/>
  <c r="J1427" i="10"/>
  <c r="K734" i="16"/>
  <c r="L1777" i="10"/>
  <c r="G1777" i="10" s="1"/>
  <c r="K613" i="16"/>
  <c r="L235" i="10"/>
  <c r="J1686" i="10"/>
  <c r="I130" i="16"/>
  <c r="M90" i="10"/>
  <c r="K74" i="16"/>
  <c r="L100" i="10"/>
  <c r="K454" i="16"/>
  <c r="L183" i="10"/>
  <c r="I732" i="16"/>
  <c r="M387" i="10"/>
  <c r="L393" i="10"/>
  <c r="J183" i="10"/>
  <c r="K183" i="10"/>
  <c r="L1793" i="10"/>
  <c r="L431" i="10"/>
  <c r="I74" i="16"/>
  <c r="M100" i="10"/>
  <c r="L246" i="10"/>
  <c r="M1811" i="10"/>
  <c r="M419" i="10"/>
  <c r="M1691" i="10"/>
  <c r="K1691" i="10" s="1"/>
  <c r="M541" i="10"/>
  <c r="K732" i="16"/>
  <c r="L387" i="10"/>
  <c r="M386" i="10"/>
  <c r="I613" i="16"/>
  <c r="M235" i="10"/>
  <c r="J1511" i="10"/>
  <c r="L1691" i="10"/>
  <c r="L541" i="10"/>
  <c r="L289" i="10"/>
  <c r="L1511" i="10"/>
  <c r="G1511" i="10" s="1"/>
  <c r="K1602" i="10"/>
  <c r="G1602" i="10" s="1"/>
  <c r="I1602" i="10" s="1"/>
  <c r="J1602" i="10"/>
  <c r="K652" i="16"/>
  <c r="L1519" i="10"/>
  <c r="K65" i="16"/>
  <c r="L1462" i="10"/>
  <c r="L1493" i="10"/>
  <c r="L1787" i="10"/>
  <c r="K118" i="16"/>
  <c r="L1737" i="10"/>
  <c r="K1468" i="10"/>
  <c r="G1468" i="10" s="1"/>
  <c r="I1468" i="10" s="1"/>
  <c r="J1468" i="10"/>
  <c r="L1498" i="10"/>
  <c r="L1496" i="10"/>
  <c r="L1450" i="10"/>
  <c r="K1542" i="10"/>
  <c r="G1542" i="10" s="1"/>
  <c r="J1542" i="10"/>
  <c r="M1493" i="10"/>
  <c r="L538" i="10"/>
  <c r="G538" i="10" s="1"/>
  <c r="I538" i="10" s="1"/>
  <c r="L1540" i="10"/>
  <c r="L106" i="10"/>
  <c r="L1835" i="10"/>
  <c r="G1835" i="10" s="1"/>
  <c r="I1835" i="10" s="1"/>
  <c r="K543" i="16"/>
  <c r="L1587" i="10"/>
  <c r="G1541" i="10"/>
  <c r="K775" i="16"/>
  <c r="L1772" i="10"/>
  <c r="G1772" i="10" s="1"/>
  <c r="I1772" i="10" s="1"/>
  <c r="K727" i="16"/>
  <c r="L1811" i="10"/>
  <c r="K1765" i="10"/>
  <c r="G1765" i="10" s="1"/>
  <c r="J1765" i="10"/>
  <c r="I232" i="16"/>
  <c r="M1657" i="10"/>
  <c r="I179" i="16"/>
  <c r="M1483" i="10"/>
  <c r="I445" i="16"/>
  <c r="M1832" i="10"/>
  <c r="I77" i="16"/>
  <c r="M1463" i="10"/>
  <c r="M1636" i="10"/>
  <c r="I730" i="16"/>
  <c r="M1741" i="10"/>
  <c r="I543" i="16"/>
  <c r="M1587" i="10"/>
  <c r="I724" i="16"/>
  <c r="M1621" i="10"/>
  <c r="K52" i="16"/>
  <c r="L1460" i="10"/>
  <c r="L108" i="10"/>
  <c r="L1582" i="10"/>
  <c r="J1541" i="10"/>
  <c r="K1787" i="10"/>
  <c r="J1787" i="10"/>
  <c r="K1527" i="10"/>
  <c r="G1527" i="10" s="1"/>
  <c r="J1527" i="10"/>
  <c r="M435" i="10"/>
  <c r="K435" i="10" s="1"/>
  <c r="G435" i="10" s="1"/>
  <c r="M1618" i="10"/>
  <c r="I615" i="16"/>
  <c r="M1536" i="10"/>
  <c r="K1739" i="10"/>
  <c r="G1739" i="10" s="1"/>
  <c r="J1739" i="10"/>
  <c r="J1619" i="10"/>
  <c r="I276" i="16"/>
  <c r="M1433" i="10"/>
  <c r="J1473" i="10"/>
  <c r="I726" i="16"/>
  <c r="M1778" i="10"/>
  <c r="M432" i="10"/>
  <c r="M1690" i="10"/>
  <c r="I228" i="16"/>
  <c r="M1615" i="10"/>
  <c r="I516" i="16"/>
  <c r="AA888" i="16" s="1"/>
  <c r="M1764" i="10"/>
  <c r="K285" i="16"/>
  <c r="L1501" i="10"/>
  <c r="K437" i="16"/>
  <c r="L1584" i="10"/>
  <c r="G1584" i="10" s="1"/>
  <c r="H1584" i="10" s="1"/>
  <c r="L1723" i="10"/>
  <c r="K1540" i="10"/>
  <c r="J1540" i="10"/>
  <c r="K1576" i="10"/>
  <c r="G1576" i="10" s="1"/>
  <c r="J1576" i="10"/>
  <c r="M1469" i="10"/>
  <c r="I404" i="16"/>
  <c r="M1658" i="10"/>
  <c r="I544" i="16"/>
  <c r="S799" i="16" s="1"/>
  <c r="M1575" i="10"/>
  <c r="I52" i="16"/>
  <c r="M1460" i="10"/>
  <c r="L1425" i="10"/>
  <c r="G1425" i="10" s="1"/>
  <c r="L126" i="10"/>
  <c r="L1685" i="10"/>
  <c r="I731" i="16"/>
  <c r="M1779" i="10"/>
  <c r="K77" i="16"/>
  <c r="L1463" i="10"/>
  <c r="J1425" i="10"/>
  <c r="J1509" i="10"/>
  <c r="J1424" i="10"/>
  <c r="J1528" i="10"/>
  <c r="K1528" i="10"/>
  <c r="G1528" i="10" s="1"/>
  <c r="H1528" i="10" s="1"/>
  <c r="M1822" i="10"/>
  <c r="L623" i="10"/>
  <c r="G623" i="10" s="1"/>
  <c r="I623" i="10" s="1"/>
  <c r="L1778" i="10"/>
  <c r="I725" i="16"/>
  <c r="M1740" i="10"/>
  <c r="K442" i="16"/>
  <c r="L1618" i="10"/>
  <c r="M1482" i="10"/>
  <c r="L1822" i="10"/>
  <c r="J1450" i="10"/>
  <c r="K1450" i="10"/>
  <c r="K731" i="16"/>
  <c r="L731" i="10"/>
  <c r="G731" i="10" s="1"/>
  <c r="L626" i="10"/>
  <c r="L729" i="10"/>
  <c r="K553" i="16"/>
  <c r="I620" i="16"/>
  <c r="K451" i="16"/>
  <c r="L451" i="10"/>
  <c r="G451" i="10" s="1"/>
  <c r="I451" i="10" s="1"/>
  <c r="I443" i="16"/>
  <c r="M443" i="10"/>
  <c r="K730" i="16"/>
  <c r="L730" i="10"/>
  <c r="K452" i="16"/>
  <c r="L452" i="10"/>
  <c r="I542" i="16"/>
  <c r="S796" i="16" s="1"/>
  <c r="M542" i="10"/>
  <c r="I735" i="16"/>
  <c r="M735" i="10"/>
  <c r="K443" i="16"/>
  <c r="L443" i="10"/>
  <c r="K444" i="16"/>
  <c r="L444" i="10"/>
  <c r="S169" i="16"/>
  <c r="S166" i="16"/>
  <c r="S167" i="16"/>
  <c r="S174" i="16"/>
  <c r="S175" i="16"/>
  <c r="S165" i="16"/>
  <c r="S170" i="16"/>
  <c r="S173" i="16"/>
  <c r="S178" i="16"/>
  <c r="S164" i="16"/>
  <c r="S177" i="16"/>
  <c r="S172" i="16"/>
  <c r="S168" i="16"/>
  <c r="S163" i="16"/>
  <c r="S176" i="16"/>
  <c r="S171" i="16"/>
  <c r="I1408" i="10"/>
  <c r="H1156" i="10"/>
  <c r="H1262" i="10"/>
  <c r="I1701" i="10"/>
  <c r="H1449" i="10"/>
  <c r="I1206" i="10"/>
  <c r="I938" i="10"/>
  <c r="H1022" i="10"/>
  <c r="H1146" i="10"/>
  <c r="H1034" i="10"/>
  <c r="H1143" i="10"/>
  <c r="H966" i="10"/>
  <c r="H1185" i="10"/>
  <c r="H1302" i="10"/>
  <c r="H1179" i="10"/>
  <c r="H1214" i="10"/>
  <c r="H1583" i="10"/>
  <c r="I1339" i="10"/>
  <c r="H1570" i="10"/>
  <c r="L432" i="16"/>
  <c r="L1690" i="10" s="1"/>
  <c r="I1029" i="10"/>
  <c r="H1368" i="10"/>
  <c r="I1204" i="10"/>
  <c r="H1172" i="10"/>
  <c r="H1597" i="10"/>
  <c r="H1645" i="10"/>
  <c r="H1375" i="10"/>
  <c r="I828" i="16"/>
  <c r="H952" i="10"/>
  <c r="H1303" i="10"/>
  <c r="I1191" i="10"/>
  <c r="H877" i="10"/>
  <c r="I1232" i="10"/>
  <c r="H1113" i="10"/>
  <c r="I1444" i="10"/>
  <c r="H1378" i="10"/>
  <c r="H999" i="10"/>
  <c r="H1114" i="10"/>
  <c r="H1142" i="10"/>
  <c r="I1245" i="10"/>
  <c r="H1830" i="10"/>
  <c r="H1026" i="10"/>
  <c r="I964" i="10"/>
  <c r="I1760" i="10"/>
  <c r="H1136" i="10"/>
  <c r="I907" i="10"/>
  <c r="H1374" i="10"/>
  <c r="I997" i="10"/>
  <c r="I1060" i="10"/>
  <c r="I1412" i="10"/>
  <c r="H1347" i="10"/>
  <c r="L571" i="16"/>
  <c r="H1265" i="10"/>
  <c r="H993" i="10"/>
  <c r="H1358" i="10"/>
  <c r="H1324" i="10"/>
  <c r="H1311" i="10"/>
  <c r="I1382" i="10"/>
  <c r="H1231" i="10"/>
  <c r="H984" i="10"/>
  <c r="H1014" i="10"/>
  <c r="H1628" i="10"/>
  <c r="I1285" i="10"/>
  <c r="H1080" i="10"/>
  <c r="I962" i="10"/>
  <c r="H902" i="10"/>
  <c r="H1098" i="10"/>
  <c r="H944" i="10"/>
  <c r="H1261" i="10"/>
  <c r="H1056" i="10"/>
  <c r="H1520" i="10"/>
  <c r="H1567" i="10"/>
  <c r="H1624" i="10"/>
  <c r="I1065" i="10"/>
  <c r="H1473" i="10"/>
  <c r="H935" i="10"/>
  <c r="I1509" i="10"/>
  <c r="I1794" i="10"/>
  <c r="I1417" i="10"/>
  <c r="H1413" i="10"/>
  <c r="H1410" i="10"/>
  <c r="I970" i="10"/>
  <c r="H1551" i="10"/>
  <c r="I1453" i="10"/>
  <c r="I1429" i="10"/>
  <c r="H1320" i="10"/>
  <c r="I968" i="10"/>
  <c r="H1640" i="10"/>
  <c r="H1244" i="10"/>
  <c r="H1321" i="10"/>
  <c r="I958" i="10"/>
  <c r="I1648" i="10"/>
  <c r="H1437" i="10"/>
  <c r="H1732" i="10"/>
  <c r="H1558" i="10"/>
  <c r="H1153" i="10"/>
  <c r="H876" i="10"/>
  <c r="H1289" i="10"/>
  <c r="I896" i="10"/>
  <c r="H1376" i="10"/>
  <c r="I1075" i="10"/>
  <c r="H1805" i="10"/>
  <c r="I1500" i="10"/>
  <c r="H1401" i="10"/>
  <c r="H987" i="10"/>
  <c r="H1642" i="10"/>
  <c r="H1159" i="10"/>
  <c r="H1834" i="10"/>
  <c r="I996" i="10"/>
  <c r="H1101" i="10"/>
  <c r="H1086" i="10"/>
  <c r="H1016" i="10"/>
  <c r="H1254" i="10"/>
  <c r="H1145" i="10"/>
  <c r="H1531" i="10"/>
  <c r="H927" i="10"/>
  <c r="H1237" i="10"/>
  <c r="H1039" i="10"/>
  <c r="I1299" i="10"/>
  <c r="H980" i="10"/>
  <c r="H1247" i="10"/>
  <c r="H1394" i="10"/>
  <c r="K615" i="16"/>
  <c r="X357" i="16"/>
  <c r="L357" i="16" s="1"/>
  <c r="M782" i="10"/>
  <c r="J782" i="10" s="1"/>
  <c r="I432" i="16"/>
  <c r="S771" i="16" s="1"/>
  <c r="T54" i="16"/>
  <c r="L54" i="16" s="1"/>
  <c r="K54" i="16" s="1"/>
  <c r="T795" i="16"/>
  <c r="T796" i="16"/>
  <c r="T797" i="16"/>
  <c r="T794" i="16"/>
  <c r="S140" i="16"/>
  <c r="S146" i="16"/>
  <c r="S156" i="16"/>
  <c r="S162" i="16"/>
  <c r="S148" i="16"/>
  <c r="S154" i="16"/>
  <c r="S143" i="16"/>
  <c r="S144" i="16"/>
  <c r="S159" i="16"/>
  <c r="S160" i="16"/>
  <c r="S151" i="16"/>
  <c r="S152" i="16"/>
  <c r="S142" i="16"/>
  <c r="S145" i="16"/>
  <c r="S158" i="16"/>
  <c r="S161" i="16"/>
  <c r="S150" i="16"/>
  <c r="S153" i="16"/>
  <c r="S686" i="16"/>
  <c r="S141" i="16"/>
  <c r="S139" i="16"/>
  <c r="S157" i="16"/>
  <c r="S155" i="16"/>
  <c r="S149" i="16"/>
  <c r="S147" i="16"/>
  <c r="S427" i="16"/>
  <c r="J427" i="16" s="1"/>
  <c r="K108" i="16"/>
  <c r="H1312" i="10"/>
  <c r="I1186" i="10"/>
  <c r="I986" i="10"/>
  <c r="H1141" i="10"/>
  <c r="H1093" i="10"/>
  <c r="H1111" i="10"/>
  <c r="H1063" i="10"/>
  <c r="H1799" i="10"/>
  <c r="H991" i="10"/>
  <c r="H1077" i="10"/>
  <c r="H1763" i="10"/>
  <c r="L570" i="16"/>
  <c r="I764" i="10"/>
  <c r="I1189" i="10"/>
  <c r="H1596" i="10"/>
  <c r="H1293" i="10"/>
  <c r="I1177" i="10"/>
  <c r="H905" i="10"/>
  <c r="H1268" i="10"/>
  <c r="H1633" i="10"/>
  <c r="H1198" i="10"/>
  <c r="H1164" i="10"/>
  <c r="H1257" i="10"/>
  <c r="H1626" i="10"/>
  <c r="H1693" i="10"/>
  <c r="H1366" i="10"/>
  <c r="I1099" i="10"/>
  <c r="H1387" i="10"/>
  <c r="H929" i="10"/>
  <c r="L436" i="10"/>
  <c r="K445" i="16"/>
  <c r="H1110" i="10"/>
  <c r="I1110" i="10"/>
  <c r="I1560" i="10"/>
  <c r="H1560" i="10"/>
  <c r="H1467" i="10"/>
  <c r="I1467" i="10"/>
  <c r="I1096" i="10"/>
  <c r="H1096" i="10"/>
  <c r="I1606" i="10"/>
  <c r="H1606" i="10"/>
  <c r="H1130" i="10"/>
  <c r="I1130" i="10"/>
  <c r="I1216" i="10"/>
  <c r="I1796" i="10"/>
  <c r="H1796" i="10"/>
  <c r="H880" i="10"/>
  <c r="I880" i="10"/>
  <c r="I1190" i="10"/>
  <c r="H1190" i="10"/>
  <c r="H1300" i="10"/>
  <c r="I1300" i="10"/>
  <c r="H1329" i="10"/>
  <c r="I1329" i="10"/>
  <c r="I1230" i="10"/>
  <c r="H1230" i="10"/>
  <c r="H1341" i="10"/>
  <c r="I1341" i="10"/>
  <c r="I910" i="10"/>
  <c r="H910" i="10"/>
  <c r="H1168" i="10"/>
  <c r="I1168" i="10"/>
  <c r="I1355" i="10"/>
  <c r="H1355" i="10"/>
  <c r="H1197" i="10"/>
  <c r="H1058" i="10"/>
  <c r="H1816" i="10"/>
  <c r="H1517" i="10"/>
  <c r="I890" i="10"/>
  <c r="I1487" i="10"/>
  <c r="H1487" i="10"/>
  <c r="I1196" i="10"/>
  <c r="I1643" i="10"/>
  <c r="I1328" i="10"/>
  <c r="H1328" i="10"/>
  <c r="H1445" i="10"/>
  <c r="I1445" i="10"/>
  <c r="H1192" i="10"/>
  <c r="I1192" i="10"/>
  <c r="I1040" i="10"/>
  <c r="H1040" i="10"/>
  <c r="H1458" i="10"/>
  <c r="I1458" i="10"/>
  <c r="I1246" i="10"/>
  <c r="H1246" i="10"/>
  <c r="I1634" i="10"/>
  <c r="H1634" i="10"/>
  <c r="I1595" i="10"/>
  <c r="H1595" i="10"/>
  <c r="I1294" i="10"/>
  <c r="H1294" i="10"/>
  <c r="H989" i="10"/>
  <c r="I989" i="10"/>
  <c r="I1089" i="10"/>
  <c r="H1089" i="10"/>
  <c r="I1212" i="10"/>
  <c r="H1212" i="10"/>
  <c r="I1761" i="10"/>
  <c r="H1761" i="10"/>
  <c r="H1264" i="10"/>
  <c r="I1350" i="10"/>
  <c r="H895" i="10"/>
  <c r="H1208" i="10"/>
  <c r="H1236" i="10"/>
  <c r="H1659" i="10"/>
  <c r="I1260" i="10"/>
  <c r="H1315" i="10"/>
  <c r="H1711" i="10"/>
  <c r="I1711" i="10"/>
  <c r="H1044" i="10"/>
  <c r="I1044" i="10"/>
  <c r="I1619" i="10"/>
  <c r="H1619" i="10"/>
  <c r="I1133" i="10"/>
  <c r="H1133" i="10"/>
  <c r="I1553" i="10"/>
  <c r="H1553" i="10"/>
  <c r="I1057" i="10"/>
  <c r="H1057" i="10"/>
  <c r="I1722" i="10"/>
  <c r="H1722" i="10"/>
  <c r="H969" i="10"/>
  <c r="H1296" i="10"/>
  <c r="I1242" i="10"/>
  <c r="H940" i="10"/>
  <c r="H1228" i="10"/>
  <c r="I1440" i="10"/>
  <c r="H928" i="10"/>
  <c r="I1282" i="10"/>
  <c r="H1202" i="10"/>
  <c r="H1144" i="10"/>
  <c r="H1297" i="10"/>
  <c r="I1759" i="10"/>
  <c r="I1121" i="10"/>
  <c r="H1364" i="10"/>
  <c r="H1107" i="10"/>
  <c r="I1306" i="10"/>
  <c r="H886" i="10"/>
  <c r="H1692" i="10"/>
  <c r="H1082" i="10"/>
  <c r="I1447" i="10"/>
  <c r="H1151" i="10"/>
  <c r="J569" i="16"/>
  <c r="H912" i="10"/>
  <c r="I1489" i="10"/>
  <c r="I1465" i="10"/>
  <c r="H1665" i="10"/>
  <c r="I1097" i="10"/>
  <c r="H1730" i="10"/>
  <c r="I352" i="10"/>
  <c r="I1318" i="10"/>
  <c r="H1617" i="10"/>
  <c r="I609" i="16"/>
  <c r="H916" i="10"/>
  <c r="I1253" i="10"/>
  <c r="I1226" i="10"/>
  <c r="I972" i="10"/>
  <c r="I1255" i="10"/>
  <c r="I423" i="10"/>
  <c r="H924" i="10"/>
  <c r="H1532" i="10"/>
  <c r="I1428" i="10"/>
  <c r="H1593" i="10"/>
  <c r="M622" i="10"/>
  <c r="K622" i="10" s="1"/>
  <c r="H1270" i="10"/>
  <c r="I518" i="16"/>
  <c r="AA192" i="16" s="1"/>
  <c r="K518" i="16"/>
  <c r="AB192" i="16" s="1"/>
  <c r="I1095" i="10"/>
  <c r="H1095" i="10"/>
  <c r="H1028" i="10"/>
  <c r="H1076" i="10"/>
  <c r="I1274" i="10"/>
  <c r="H1286" i="10"/>
  <c r="I1062" i="10"/>
  <c r="H1360" i="10"/>
  <c r="H1301" i="10"/>
  <c r="I1258" i="10"/>
  <c r="H1407" i="10"/>
  <c r="H1235" i="10"/>
  <c r="H1083" i="10"/>
  <c r="H1446" i="10"/>
  <c r="H1239" i="10"/>
  <c r="H1165" i="10"/>
  <c r="J377" i="16"/>
  <c r="L55" i="16"/>
  <c r="H1160" i="10"/>
  <c r="H1728" i="10"/>
  <c r="H1108" i="10"/>
  <c r="H1381" i="10"/>
  <c r="I1508" i="10"/>
  <c r="H1342" i="10"/>
  <c r="H1443" i="10"/>
  <c r="I1418" i="10"/>
  <c r="H1594" i="10"/>
  <c r="H1203" i="10"/>
  <c r="H1383" i="10"/>
  <c r="I1390" i="10"/>
  <c r="J570" i="16"/>
  <c r="H930" i="10"/>
  <c r="I1085" i="10"/>
  <c r="I1122" i="10"/>
  <c r="H1252" i="10"/>
  <c r="H1180" i="10"/>
  <c r="H1217" i="10"/>
  <c r="I1688" i="10"/>
  <c r="H1337" i="10"/>
  <c r="H946" i="10"/>
  <c r="I1518" i="10"/>
  <c r="H1598" i="10"/>
  <c r="H1363" i="10"/>
  <c r="H898" i="10"/>
  <c r="J374" i="16"/>
  <c r="M1495" i="10" s="1"/>
  <c r="L619" i="16"/>
  <c r="L1771" i="10" s="1"/>
  <c r="O524" i="16"/>
  <c r="J524" i="16" s="1"/>
  <c r="M790" i="10" s="1"/>
  <c r="O525" i="16"/>
  <c r="J525" i="16" s="1"/>
  <c r="O517" i="16"/>
  <c r="J517" i="16" s="1"/>
  <c r="M1579" i="10" s="1"/>
  <c r="I1173" i="10"/>
  <c r="H1173" i="10"/>
  <c r="H1533" i="10"/>
  <c r="I1533" i="10"/>
  <c r="L641" i="16"/>
  <c r="K641" i="16" s="1"/>
  <c r="J641" i="16"/>
  <c r="I641" i="16" s="1"/>
  <c r="H1031" i="10"/>
  <c r="I1031" i="10"/>
  <c r="I1314" i="10"/>
  <c r="L566" i="16"/>
  <c r="I1361" i="10"/>
  <c r="H1361" i="10"/>
  <c r="J452" i="16"/>
  <c r="M452" i="10" s="1"/>
  <c r="I1267" i="10"/>
  <c r="I971" i="10"/>
  <c r="H971" i="10"/>
  <c r="I1295" i="10"/>
  <c r="H1295" i="10"/>
  <c r="L415" i="10"/>
  <c r="J571" i="16"/>
  <c r="L388" i="10"/>
  <c r="L562" i="16"/>
  <c r="I1087" i="10"/>
  <c r="H1087" i="10"/>
  <c r="I1241" i="10"/>
  <c r="H1241" i="10"/>
  <c r="H1386" i="10"/>
  <c r="H1126" i="10"/>
  <c r="H785" i="10"/>
  <c r="I1008" i="10"/>
  <c r="H939" i="10"/>
  <c r="H1074" i="10"/>
  <c r="J371" i="16"/>
  <c r="M1492" i="10" s="1"/>
  <c r="J376" i="16"/>
  <c r="M1497" i="10" s="1"/>
  <c r="L565" i="16"/>
  <c r="H1627" i="10"/>
  <c r="I1281" i="10"/>
  <c r="I906" i="10"/>
  <c r="H1661" i="10"/>
  <c r="L563" i="16"/>
  <c r="L1502" i="10" s="1"/>
  <c r="J97" i="16"/>
  <c r="I97" i="16" s="1"/>
  <c r="K429" i="16"/>
  <c r="I976" i="10"/>
  <c r="I868" i="16"/>
  <c r="AA347" i="16" s="1"/>
  <c r="H922" i="10"/>
  <c r="H1284" i="10"/>
  <c r="I1325" i="10"/>
  <c r="I1309" i="10"/>
  <c r="I1109" i="10"/>
  <c r="H1278" i="10"/>
  <c r="H1564" i="10"/>
  <c r="H974" i="10"/>
  <c r="H1815" i="10"/>
  <c r="H1441" i="10"/>
  <c r="H1474" i="10"/>
  <c r="I977" i="10"/>
  <c r="H1127" i="10"/>
  <c r="H1068" i="10"/>
  <c r="I931" i="10"/>
  <c r="H1308" i="10"/>
  <c r="H1047" i="10"/>
  <c r="I1181" i="10"/>
  <c r="I1372" i="10"/>
  <c r="H1689" i="10"/>
  <c r="I914" i="10"/>
  <c r="H1067" i="10"/>
  <c r="H1051" i="10"/>
  <c r="I446" i="16"/>
  <c r="I195" i="16"/>
  <c r="K395" i="10"/>
  <c r="G395" i="10" s="1"/>
  <c r="J395" i="10"/>
  <c r="H1038" i="10"/>
  <c r="I1588" i="10"/>
  <c r="I1081" i="10"/>
  <c r="H1605" i="10"/>
  <c r="H1310" i="10"/>
  <c r="I1804" i="10"/>
  <c r="H1800" i="10"/>
  <c r="H961" i="10"/>
  <c r="H1011" i="10"/>
  <c r="H1335" i="10"/>
  <c r="I1125" i="10"/>
  <c r="H1090" i="10"/>
  <c r="I357" i="16"/>
  <c r="I442" i="16"/>
  <c r="I1174" i="10"/>
  <c r="H1193" i="10"/>
  <c r="I1276" i="10"/>
  <c r="I978" i="10"/>
  <c r="I1439" i="10"/>
  <c r="I572" i="16"/>
  <c r="M489" i="10"/>
  <c r="H967" i="10"/>
  <c r="I967" i="10"/>
  <c r="H1104" i="10"/>
  <c r="H1041" i="10"/>
  <c r="H998" i="10"/>
  <c r="H894" i="10"/>
  <c r="I1607" i="10"/>
  <c r="H1140" i="10"/>
  <c r="H1129" i="10"/>
  <c r="H1304" i="10"/>
  <c r="H953" i="10"/>
  <c r="H1488" i="10"/>
  <c r="H1123" i="10"/>
  <c r="I1298" i="10"/>
  <c r="I1280" i="10"/>
  <c r="H1240" i="10"/>
  <c r="I900" i="10"/>
  <c r="H1569" i="10"/>
  <c r="H1637" i="10"/>
  <c r="H1586" i="10"/>
  <c r="H1398" i="10"/>
  <c r="I1510" i="10"/>
  <c r="H1319" i="10"/>
  <c r="H1139" i="10"/>
  <c r="H1388" i="10"/>
  <c r="K110" i="16"/>
  <c r="H1313" i="10"/>
  <c r="H1273" i="10"/>
  <c r="H1340" i="10"/>
  <c r="H1002" i="10"/>
  <c r="H1291" i="10"/>
  <c r="H1414" i="10"/>
  <c r="H1155" i="10"/>
  <c r="H1788" i="10"/>
  <c r="H1673" i="10"/>
  <c r="H1158" i="10"/>
  <c r="I1018" i="10"/>
  <c r="H1288" i="10"/>
  <c r="I1046" i="10"/>
  <c r="H1647" i="10"/>
  <c r="H1035" i="10"/>
  <c r="H1735" i="10"/>
  <c r="I1744" i="10"/>
  <c r="H1071" i="10"/>
  <c r="H1499" i="10"/>
  <c r="H430" i="10"/>
  <c r="H1330" i="10"/>
  <c r="H963" i="10"/>
  <c r="M77" i="10"/>
  <c r="I1015" i="10"/>
  <c r="H1529" i="10"/>
  <c r="H1106" i="10"/>
  <c r="H1481" i="10"/>
  <c r="H921" i="10"/>
  <c r="I1053" i="10"/>
  <c r="I893" i="10"/>
  <c r="H878" i="10"/>
  <c r="H1726" i="10"/>
  <c r="H897" i="10"/>
  <c r="H1162" i="10"/>
  <c r="I917" i="10"/>
  <c r="H1251" i="10"/>
  <c r="H1020" i="10"/>
  <c r="H1397" i="10"/>
  <c r="H1331" i="10"/>
  <c r="H1809" i="10"/>
  <c r="H1307" i="10"/>
  <c r="H1426" i="10"/>
  <c r="H1530" i="10"/>
  <c r="H1279" i="10"/>
  <c r="I727" i="16"/>
  <c r="H1221" i="10"/>
  <c r="H988" i="10"/>
  <c r="I1384" i="10"/>
  <c r="H1322" i="10"/>
  <c r="H1405" i="10"/>
  <c r="H1559" i="10"/>
  <c r="H1795" i="10"/>
  <c r="H1170" i="10"/>
  <c r="H1025" i="10"/>
  <c r="H1078" i="10"/>
  <c r="I1054" i="10"/>
  <c r="H947" i="10"/>
  <c r="H1725" i="10"/>
  <c r="I1466" i="10"/>
  <c r="L631" i="16"/>
  <c r="K800" i="16"/>
  <c r="K339" i="16"/>
  <c r="I11" i="16"/>
  <c r="M384" i="10"/>
  <c r="M415" i="10"/>
  <c r="K421" i="10"/>
  <c r="G421" i="10" s="1"/>
  <c r="J421" i="10"/>
  <c r="K457" i="16"/>
  <c r="K373" i="16"/>
  <c r="K645" i="16"/>
  <c r="I553" i="16"/>
  <c r="K725" i="16"/>
  <c r="L622" i="10"/>
  <c r="I125" i="16"/>
  <c r="M763" i="10"/>
  <c r="K763" i="10" s="1"/>
  <c r="G763" i="10" s="1"/>
  <c r="I106" i="16"/>
  <c r="M106" i="10"/>
  <c r="I8" i="16"/>
  <c r="O20" i="16" s="1"/>
  <c r="J20" i="16" s="1"/>
  <c r="I338" i="16"/>
  <c r="K111" i="16"/>
  <c r="L111" i="10"/>
  <c r="I451" i="16"/>
  <c r="M388" i="10"/>
  <c r="I369" i="16"/>
  <c r="M338" i="10"/>
  <c r="K338" i="10" s="1"/>
  <c r="I540" i="16"/>
  <c r="I334" i="16"/>
  <c r="K540" i="16"/>
  <c r="K446" i="16"/>
  <c r="K330" i="16"/>
  <c r="L277" i="10"/>
  <c r="K338" i="16"/>
  <c r="I108" i="16"/>
  <c r="M108" i="10"/>
  <c r="I645" i="16"/>
  <c r="I127" i="16"/>
  <c r="I14" i="16"/>
  <c r="K728" i="16"/>
  <c r="L625" i="10"/>
  <c r="H1115" i="10"/>
  <c r="I1379" i="10"/>
  <c r="H1379" i="10"/>
  <c r="K126" i="16"/>
  <c r="H1259" i="10"/>
  <c r="I1631" i="10"/>
  <c r="I1131" i="10"/>
  <c r="H1539" i="10"/>
  <c r="H1343" i="10"/>
  <c r="H1243" i="10"/>
  <c r="H1079" i="10"/>
  <c r="I1013" i="10"/>
  <c r="H426" i="10"/>
  <c r="H1635" i="10"/>
  <c r="H1009" i="10"/>
  <c r="H1205" i="10"/>
  <c r="K558" i="16"/>
  <c r="H1209" i="10"/>
  <c r="H1323" i="10"/>
  <c r="H955" i="10"/>
  <c r="H1072" i="10"/>
  <c r="M88" i="10"/>
  <c r="I1641" i="10"/>
  <c r="I1211" i="10"/>
  <c r="H1194" i="10"/>
  <c r="I891" i="10"/>
  <c r="H899" i="10"/>
  <c r="H1233" i="10"/>
  <c r="K569" i="16"/>
  <c r="X367" i="16" s="1"/>
  <c r="H1066" i="10"/>
  <c r="I1091" i="10"/>
  <c r="I1748" i="10"/>
  <c r="H1676" i="10"/>
  <c r="H1229" i="10"/>
  <c r="H1409" i="10"/>
  <c r="H1391" i="10"/>
  <c r="I1565" i="10"/>
  <c r="H1132" i="10"/>
  <c r="K179" i="16"/>
  <c r="H1223" i="10"/>
  <c r="I1326" i="10"/>
  <c r="H1183" i="10"/>
  <c r="I444" i="16"/>
  <c r="M223" i="10"/>
  <c r="H975" i="10"/>
  <c r="H959" i="10"/>
  <c r="H1175" i="10"/>
  <c r="L458" i="10"/>
  <c r="G437" i="10"/>
  <c r="H437" i="10" s="1"/>
  <c r="K726" i="16"/>
  <c r="H908" i="10"/>
  <c r="H1305" i="10"/>
  <c r="H1362" i="10"/>
  <c r="H1485" i="10"/>
  <c r="I1234" i="10"/>
  <c r="I1277" i="10"/>
  <c r="I1213" i="10"/>
  <c r="I425" i="10"/>
  <c r="I1644" i="10"/>
  <c r="H1338" i="10"/>
  <c r="H1571" i="10"/>
  <c r="I1003" i="10"/>
  <c r="H1389" i="10"/>
  <c r="J437" i="10"/>
  <c r="H1776" i="10"/>
  <c r="I274" i="16"/>
  <c r="I277" i="16"/>
  <c r="I407" i="16"/>
  <c r="J750" i="16"/>
  <c r="J55" i="16"/>
  <c r="J479" i="16"/>
  <c r="J749" i="16"/>
  <c r="J619" i="16"/>
  <c r="M458" i="10" s="1"/>
  <c r="J652" i="16"/>
  <c r="J65" i="16"/>
  <c r="M760" i="10" s="1"/>
  <c r="J456" i="16"/>
  <c r="I102" i="16"/>
  <c r="J375" i="16"/>
  <c r="M1496" i="10" s="1"/>
  <c r="J4" i="16"/>
  <c r="J370" i="16"/>
  <c r="M1491" i="10" s="1"/>
  <c r="I558" i="16"/>
  <c r="J118" i="16"/>
  <c r="M491" i="10" s="1"/>
  <c r="J111" i="16"/>
  <c r="M1736" i="10" s="1"/>
  <c r="J777" i="16"/>
  <c r="J126" i="16"/>
  <c r="M1685" i="10" s="1"/>
  <c r="J6" i="16"/>
  <c r="M431" i="10" s="1"/>
  <c r="I117" i="16"/>
  <c r="J285" i="16"/>
  <c r="J767" i="16"/>
  <c r="I767" i="16" s="1"/>
  <c r="I478" i="16"/>
  <c r="I9" i="16"/>
  <c r="J17" i="16"/>
  <c r="I17" i="16" s="1"/>
  <c r="J373" i="16"/>
  <c r="M1494" i="10" s="1"/>
  <c r="J330" i="16"/>
  <c r="I736" i="16"/>
  <c r="H937" i="10"/>
  <c r="H1420" i="10"/>
  <c r="H1733" i="10"/>
  <c r="K538" i="16"/>
  <c r="L77" i="10"/>
  <c r="H1103" i="10"/>
  <c r="I948" i="10"/>
  <c r="H948" i="10"/>
  <c r="I1012" i="10"/>
  <c r="H1385" i="10"/>
  <c r="I331" i="10"/>
  <c r="H331" i="10"/>
  <c r="M454" i="10"/>
  <c r="K454" i="10" s="1"/>
  <c r="I1021" i="10"/>
  <c r="H1512" i="10"/>
  <c r="H1694" i="10"/>
  <c r="I883" i="10"/>
  <c r="K724" i="16"/>
  <c r="K8" i="16"/>
  <c r="P20" i="16" s="1"/>
  <c r="L20" i="16" s="1"/>
  <c r="L20" i="10" s="1"/>
  <c r="H1199" i="10"/>
  <c r="H1555" i="10"/>
  <c r="H1353" i="10"/>
  <c r="H1102" i="10"/>
  <c r="I729" i="16"/>
  <c r="H1167" i="10"/>
  <c r="H954" i="10"/>
  <c r="H1411" i="10"/>
  <c r="H911" i="10"/>
  <c r="H957" i="10"/>
  <c r="H1094" i="10"/>
  <c r="K729" i="16"/>
  <c r="H1666" i="10"/>
  <c r="H1017" i="10"/>
  <c r="K479" i="16"/>
  <c r="H1064" i="10"/>
  <c r="H1415" i="10"/>
  <c r="I1027" i="10"/>
  <c r="I979" i="10"/>
  <c r="H1135" i="10"/>
  <c r="H965" i="10"/>
  <c r="L556" i="10"/>
  <c r="H949" i="10"/>
  <c r="K470" i="16"/>
  <c r="H1149" i="10"/>
  <c r="H1625" i="10"/>
  <c r="K380" i="16"/>
  <c r="L442" i="10"/>
  <c r="L353" i="10"/>
  <c r="I1806" i="10"/>
  <c r="I1432" i="10"/>
  <c r="I1380" i="10"/>
  <c r="H995" i="10"/>
  <c r="L454" i="10"/>
  <c r="H1599" i="10"/>
  <c r="H1070" i="10"/>
  <c r="H1023" i="10"/>
  <c r="H1182" i="10"/>
  <c r="M353" i="10"/>
  <c r="J353" i="10" s="1"/>
  <c r="K370" i="16"/>
  <c r="K372" i="16"/>
  <c r="L338" i="10"/>
  <c r="K274" i="16"/>
  <c r="H1566" i="10"/>
  <c r="K377" i="16"/>
  <c r="K611" i="16"/>
  <c r="H1327" i="10"/>
  <c r="H1287" i="10"/>
  <c r="K427" i="16"/>
  <c r="X428" i="16" s="1"/>
  <c r="K376" i="16"/>
  <c r="L232" i="10"/>
  <c r="H1059" i="10"/>
  <c r="H1332" i="10"/>
  <c r="K6" i="16"/>
  <c r="K375" i="16"/>
  <c r="L231" i="10"/>
  <c r="K539" i="16"/>
  <c r="X351" i="16" s="1"/>
  <c r="K846" i="16"/>
  <c r="K374" i="16"/>
  <c r="K106" i="16"/>
  <c r="K840" i="16"/>
  <c r="K774" i="16"/>
  <c r="K776" i="16"/>
  <c r="K371" i="16"/>
  <c r="L227" i="10"/>
  <c r="K366" i="16"/>
  <c r="L213" i="10"/>
  <c r="K4" i="16"/>
  <c r="K612" i="16"/>
  <c r="H1187" i="10"/>
  <c r="I454" i="16"/>
  <c r="I775" i="16"/>
  <c r="I484" i="16"/>
  <c r="I215" i="16"/>
  <c r="I475" i="16"/>
  <c r="I95" i="16"/>
  <c r="M453" i="10"/>
  <c r="I470" i="16"/>
  <c r="I110" i="16"/>
  <c r="M122" i="10"/>
  <c r="I1283" i="10"/>
  <c r="H1283" i="10"/>
  <c r="I776" i="16"/>
  <c r="I774" i="16"/>
  <c r="O708" i="16"/>
  <c r="O712" i="16"/>
  <c r="O700" i="16"/>
  <c r="O695" i="16"/>
  <c r="J695" i="16" s="1"/>
  <c r="O707" i="16"/>
  <c r="O710" i="16"/>
  <c r="O701" i="16"/>
  <c r="O696" i="16"/>
  <c r="O412" i="16"/>
  <c r="O698" i="16"/>
  <c r="J698" i="16" s="1"/>
  <c r="O413" i="16"/>
  <c r="O694" i="16"/>
  <c r="O549" i="16"/>
  <c r="O697" i="16"/>
  <c r="O410" i="16"/>
  <c r="O575" i="16"/>
  <c r="O699" i="16"/>
  <c r="O705" i="16"/>
  <c r="O711" i="16"/>
  <c r="O646" i="16"/>
  <c r="J646" i="16" s="1"/>
  <c r="M1479" i="10" s="1"/>
  <c r="M227" i="10"/>
  <c r="M213" i="10"/>
  <c r="I366" i="16"/>
  <c r="I457" i="16"/>
  <c r="I846" i="16"/>
  <c r="I840" i="16"/>
  <c r="M442" i="10"/>
  <c r="I773" i="16"/>
  <c r="I748" i="16"/>
  <c r="H915" i="10"/>
  <c r="H1490" i="10"/>
  <c r="H1105" i="10"/>
  <c r="M556" i="10"/>
  <c r="K556" i="10" s="1"/>
  <c r="J731" i="10"/>
  <c r="I1043" i="10"/>
  <c r="H1073" i="10"/>
  <c r="I94" i="16"/>
  <c r="I566" i="16"/>
  <c r="H1395" i="10"/>
  <c r="K88" i="16"/>
  <c r="J623" i="10"/>
  <c r="M590" i="10"/>
  <c r="K590" i="10" s="1"/>
  <c r="J289" i="10"/>
  <c r="M786" i="10" l="1"/>
  <c r="K786" i="10" s="1"/>
  <c r="I787" i="16"/>
  <c r="O801" i="16"/>
  <c r="J786" i="10"/>
  <c r="K251" i="16"/>
  <c r="I1686" i="10"/>
  <c r="K882" i="10"/>
  <c r="G882" i="10" s="1"/>
  <c r="J882" i="10"/>
  <c r="K892" i="10"/>
  <c r="G892" i="10" s="1"/>
  <c r="J892" i="10"/>
  <c r="I769" i="16"/>
  <c r="H1427" i="10"/>
  <c r="I89" i="16"/>
  <c r="K787" i="10"/>
  <c r="G787" i="10" s="1"/>
  <c r="J787" i="10"/>
  <c r="S795" i="16"/>
  <c r="H1452" i="10"/>
  <c r="J1452" i="10"/>
  <c r="I1584" i="10"/>
  <c r="H1667" i="10"/>
  <c r="I1528" i="10"/>
  <c r="H1786" i="10"/>
  <c r="K516" i="16"/>
  <c r="S797" i="16"/>
  <c r="S794" i="16"/>
  <c r="G289" i="10"/>
  <c r="H289" i="10" s="1"/>
  <c r="S798" i="16"/>
  <c r="O800" i="16"/>
  <c r="J800" i="16" s="1"/>
  <c r="M20" i="10" s="1"/>
  <c r="H1835" i="10"/>
  <c r="G786" i="10"/>
  <c r="I786" i="10" s="1"/>
  <c r="L302" i="10"/>
  <c r="M517" i="10"/>
  <c r="J517" i="10" s="1"/>
  <c r="H1585" i="10"/>
  <c r="H1772" i="10"/>
  <c r="H1468" i="10"/>
  <c r="J435" i="10"/>
  <c r="H451" i="10"/>
  <c r="K89" i="10"/>
  <c r="G89" i="10" s="1"/>
  <c r="I89" i="10" s="1"/>
  <c r="P104" i="16"/>
  <c r="H1622" i="10"/>
  <c r="J1691" i="10"/>
  <c r="H1738" i="10"/>
  <c r="I1738" i="10"/>
  <c r="G1691" i="10"/>
  <c r="H1691" i="10" s="1"/>
  <c r="H1602" i="10"/>
  <c r="H538" i="10"/>
  <c r="G1582" i="10"/>
  <c r="H1582" i="10" s="1"/>
  <c r="G1450" i="10"/>
  <c r="H1450" i="10" s="1"/>
  <c r="G1540" i="10"/>
  <c r="H1540" i="10" s="1"/>
  <c r="I1777" i="10"/>
  <c r="H1777" i="10"/>
  <c r="K541" i="10"/>
  <c r="G541" i="10" s="1"/>
  <c r="J541" i="10"/>
  <c r="K90" i="10"/>
  <c r="G90" i="10" s="1"/>
  <c r="J90" i="10"/>
  <c r="J760" i="10"/>
  <c r="K760" i="10"/>
  <c r="G760" i="10" s="1"/>
  <c r="K431" i="10"/>
  <c r="G431" i="10" s="1"/>
  <c r="J431" i="10"/>
  <c r="K491" i="10"/>
  <c r="G491" i="10" s="1"/>
  <c r="J491" i="10"/>
  <c r="J419" i="10"/>
  <c r="K419" i="10"/>
  <c r="G419" i="10" s="1"/>
  <c r="J100" i="10"/>
  <c r="K100" i="10"/>
  <c r="G100" i="10" s="1"/>
  <c r="K458" i="10"/>
  <c r="G458" i="10" s="1"/>
  <c r="J458" i="10"/>
  <c r="I452" i="16"/>
  <c r="K235" i="10"/>
  <c r="G235" i="10" s="1"/>
  <c r="J235" i="10"/>
  <c r="J1811" i="10"/>
  <c r="K1811" i="10"/>
  <c r="G1811" i="10" s="1"/>
  <c r="G183" i="10"/>
  <c r="J387" i="10"/>
  <c r="K387" i="10"/>
  <c r="G387" i="10" s="1"/>
  <c r="M738" i="10"/>
  <c r="I1425" i="10"/>
  <c r="H1425" i="10"/>
  <c r="H1576" i="10"/>
  <c r="I1576" i="10"/>
  <c r="I731" i="10"/>
  <c r="H731" i="10"/>
  <c r="I285" i="16"/>
  <c r="M1501" i="10"/>
  <c r="K1491" i="10"/>
  <c r="G1491" i="10" s="1"/>
  <c r="J1491" i="10"/>
  <c r="I749" i="16"/>
  <c r="M1603" i="10"/>
  <c r="K1492" i="10"/>
  <c r="G1492" i="10" s="1"/>
  <c r="J1492" i="10"/>
  <c r="L487" i="10"/>
  <c r="L1503" i="10"/>
  <c r="K571" i="16"/>
  <c r="T333" i="16" s="1"/>
  <c r="L333" i="16" s="1"/>
  <c r="L1516" i="10"/>
  <c r="K1482" i="10"/>
  <c r="J1482" i="10"/>
  <c r="K1740" i="10"/>
  <c r="G1740" i="10" s="1"/>
  <c r="J1740" i="10"/>
  <c r="K1460" i="10"/>
  <c r="G1460" i="10" s="1"/>
  <c r="J1460" i="10"/>
  <c r="K1575" i="10"/>
  <c r="G1575" i="10" s="1"/>
  <c r="J1575" i="10"/>
  <c r="K1469" i="10"/>
  <c r="G1469" i="10" s="1"/>
  <c r="J1469" i="10"/>
  <c r="K1587" i="10"/>
  <c r="G1587" i="10" s="1"/>
  <c r="J1587" i="10"/>
  <c r="K1636" i="10"/>
  <c r="G1636" i="10" s="1"/>
  <c r="J1636" i="10"/>
  <c r="K1832" i="10"/>
  <c r="G1832" i="10" s="1"/>
  <c r="J1832" i="10"/>
  <c r="K1657" i="10"/>
  <c r="G1657" i="10" s="1"/>
  <c r="J1657" i="10"/>
  <c r="I1511" i="10"/>
  <c r="H1511" i="10"/>
  <c r="K1493" i="10"/>
  <c r="G1493" i="10" s="1"/>
  <c r="J1493" i="10"/>
  <c r="G1787" i="10"/>
  <c r="M1455" i="10"/>
  <c r="K1736" i="10"/>
  <c r="G1736" i="10" s="1"/>
  <c r="J1736" i="10"/>
  <c r="I4" i="16"/>
  <c r="M1459" i="10"/>
  <c r="I65" i="16"/>
  <c r="M1462" i="10"/>
  <c r="L479" i="10"/>
  <c r="L1515" i="10"/>
  <c r="M487" i="10"/>
  <c r="M1503" i="10"/>
  <c r="K55" i="16"/>
  <c r="L1461" i="10"/>
  <c r="M1475" i="10"/>
  <c r="K1822" i="10"/>
  <c r="G1822" i="10" s="1"/>
  <c r="J1822" i="10"/>
  <c r="K1764" i="10"/>
  <c r="G1764" i="10" s="1"/>
  <c r="J1764" i="10"/>
  <c r="J1690" i="10"/>
  <c r="K1690" i="10"/>
  <c r="G1690" i="10" s="1"/>
  <c r="K1618" i="10"/>
  <c r="G1618" i="10" s="1"/>
  <c r="J1618" i="10"/>
  <c r="H1541" i="10"/>
  <c r="I1541" i="10"/>
  <c r="I330" i="16"/>
  <c r="M1616" i="10"/>
  <c r="I6" i="16"/>
  <c r="M1793" i="10"/>
  <c r="I118" i="16"/>
  <c r="M1737" i="10"/>
  <c r="K1496" i="10"/>
  <c r="G1496" i="10" s="1"/>
  <c r="J1496" i="10"/>
  <c r="I652" i="16"/>
  <c r="M1519" i="10"/>
  <c r="I55" i="16"/>
  <c r="M1461" i="10"/>
  <c r="L1521" i="10"/>
  <c r="K565" i="16"/>
  <c r="X306" i="16" s="1"/>
  <c r="L1534" i="10"/>
  <c r="M1498" i="10"/>
  <c r="I1765" i="10"/>
  <c r="H1765" i="10"/>
  <c r="J1779" i="10"/>
  <c r="K1779" i="10"/>
  <c r="G1779" i="10" s="1"/>
  <c r="K1658" i="10"/>
  <c r="G1658" i="10" s="1"/>
  <c r="J1658" i="10"/>
  <c r="K432" i="10"/>
  <c r="J432" i="10"/>
  <c r="K1433" i="10"/>
  <c r="G1433" i="10" s="1"/>
  <c r="J1433" i="10"/>
  <c r="I1739" i="10"/>
  <c r="H1739" i="10"/>
  <c r="I1527" i="10"/>
  <c r="H1527" i="10"/>
  <c r="K1621" i="10"/>
  <c r="G1621" i="10" s="1"/>
  <c r="J1621" i="10"/>
  <c r="K1741" i="10"/>
  <c r="G1741" i="10" s="1"/>
  <c r="J1741" i="10"/>
  <c r="K1463" i="10"/>
  <c r="G1463" i="10" s="1"/>
  <c r="J1463" i="10"/>
  <c r="K1483" i="10"/>
  <c r="G1483" i="10" s="1"/>
  <c r="J1483" i="10"/>
  <c r="J1479" i="10"/>
  <c r="K1479" i="10"/>
  <c r="M595" i="10"/>
  <c r="K595" i="10" s="1"/>
  <c r="M1506" i="10"/>
  <c r="K1494" i="10"/>
  <c r="G1494" i="10" s="1"/>
  <c r="J1494" i="10"/>
  <c r="K1685" i="10"/>
  <c r="G1685" i="10" s="1"/>
  <c r="J1685" i="10"/>
  <c r="I619" i="16"/>
  <c r="M1771" i="10"/>
  <c r="I750" i="16"/>
  <c r="M1604" i="10"/>
  <c r="K1497" i="10"/>
  <c r="G1497" i="10" s="1"/>
  <c r="J1497" i="10"/>
  <c r="I571" i="16"/>
  <c r="S333" i="16" s="1"/>
  <c r="J333" i="16" s="1"/>
  <c r="M1674" i="10" s="1"/>
  <c r="M1516" i="10"/>
  <c r="L1482" i="10"/>
  <c r="J1579" i="10"/>
  <c r="K1579" i="10"/>
  <c r="J1495" i="10"/>
  <c r="K1495" i="10"/>
  <c r="G1495" i="10" s="1"/>
  <c r="K1615" i="10"/>
  <c r="G1615" i="10" s="1"/>
  <c r="J1615" i="10"/>
  <c r="J1778" i="10"/>
  <c r="K1778" i="10"/>
  <c r="G1778" i="10" s="1"/>
  <c r="K1536" i="10"/>
  <c r="G1536" i="10" s="1"/>
  <c r="J1536" i="10"/>
  <c r="I1542" i="10"/>
  <c r="H1542" i="10"/>
  <c r="T190" i="16"/>
  <c r="L190" i="16" s="1"/>
  <c r="K190" i="16" s="1"/>
  <c r="AF191" i="16"/>
  <c r="K735" i="10"/>
  <c r="G735" i="10" s="1"/>
  <c r="J735" i="10"/>
  <c r="T189" i="16"/>
  <c r="L189" i="16" s="1"/>
  <c r="L322" i="10" s="1"/>
  <c r="J443" i="10"/>
  <c r="K443" i="10"/>
  <c r="G443" i="10" s="1"/>
  <c r="S190" i="16"/>
  <c r="J190" i="16" s="1"/>
  <c r="I190" i="16" s="1"/>
  <c r="AE191" i="16"/>
  <c r="K432" i="16"/>
  <c r="P358" i="16" s="1"/>
  <c r="L358" i="16" s="1"/>
  <c r="L432" i="10"/>
  <c r="J542" i="10"/>
  <c r="K542" i="10"/>
  <c r="G542" i="10" s="1"/>
  <c r="L535" i="10"/>
  <c r="S189" i="16"/>
  <c r="J189" i="16" s="1"/>
  <c r="T169" i="16"/>
  <c r="T164" i="16"/>
  <c r="T177" i="16"/>
  <c r="T172" i="16"/>
  <c r="T168" i="16"/>
  <c r="T163" i="16"/>
  <c r="T176" i="16"/>
  <c r="T171" i="16"/>
  <c r="T166" i="16"/>
  <c r="T167" i="16"/>
  <c r="T174" i="16"/>
  <c r="T175" i="16"/>
  <c r="T165" i="16"/>
  <c r="T170" i="16"/>
  <c r="T173" i="16"/>
  <c r="T178" i="16"/>
  <c r="K782" i="10"/>
  <c r="L488" i="10"/>
  <c r="L782" i="10"/>
  <c r="K566" i="16"/>
  <c r="AB378" i="16" s="1"/>
  <c r="O358" i="16"/>
  <c r="J358" i="16" s="1"/>
  <c r="M1712" i="10" s="1"/>
  <c r="S639" i="16"/>
  <c r="S636" i="16"/>
  <c r="J636" i="16" s="1"/>
  <c r="M820" i="10" s="1"/>
  <c r="K820" i="10" s="1"/>
  <c r="I374" i="16"/>
  <c r="I569" i="16"/>
  <c r="S316" i="16" s="1"/>
  <c r="S643" i="16"/>
  <c r="S439" i="16"/>
  <c r="S739" i="16"/>
  <c r="J739" i="16" s="1"/>
  <c r="S549" i="16"/>
  <c r="J549" i="16" s="1"/>
  <c r="M1580" i="10" s="1"/>
  <c r="J622" i="10"/>
  <c r="S640" i="16"/>
  <c r="J640" i="16" s="1"/>
  <c r="I640" i="16" s="1"/>
  <c r="S638" i="16"/>
  <c r="J638" i="16" s="1"/>
  <c r="M817" i="10" s="1"/>
  <c r="S575" i="16"/>
  <c r="J575" i="16" s="1"/>
  <c r="K570" i="16"/>
  <c r="X313" i="16" s="1"/>
  <c r="S635" i="16"/>
  <c r="J635" i="16" s="1"/>
  <c r="I635" i="16" s="1"/>
  <c r="S637" i="16"/>
  <c r="AA378" i="16"/>
  <c r="AA367" i="16"/>
  <c r="K357" i="16"/>
  <c r="X841" i="16"/>
  <c r="X842" i="16"/>
  <c r="I377" i="16"/>
  <c r="W631" i="16"/>
  <c r="J631" i="16" s="1"/>
  <c r="M1521" i="10" s="1"/>
  <c r="W305" i="16"/>
  <c r="W318" i="16"/>
  <c r="W360" i="16"/>
  <c r="J360" i="16" s="1"/>
  <c r="W302" i="16"/>
  <c r="J302" i="16" s="1"/>
  <c r="M1723" i="10" s="1"/>
  <c r="W841" i="16"/>
  <c r="W842" i="16"/>
  <c r="T348" i="16"/>
  <c r="L348" i="16" s="1"/>
  <c r="L414" i="10" s="1"/>
  <c r="T356" i="16"/>
  <c r="L356" i="16" s="1"/>
  <c r="L356" i="10" s="1"/>
  <c r="T349" i="16"/>
  <c r="L349" i="16" s="1"/>
  <c r="T278" i="16"/>
  <c r="L278" i="16" s="1"/>
  <c r="T316" i="16"/>
  <c r="T140" i="16"/>
  <c r="T146" i="16"/>
  <c r="T156" i="16"/>
  <c r="T162" i="16"/>
  <c r="T148" i="16"/>
  <c r="T154" i="16"/>
  <c r="T143" i="16"/>
  <c r="T144" i="16"/>
  <c r="T159" i="16"/>
  <c r="T160" i="16"/>
  <c r="T151" i="16"/>
  <c r="T152" i="16"/>
  <c r="T142" i="16"/>
  <c r="T145" i="16"/>
  <c r="T158" i="16"/>
  <c r="T161" i="16"/>
  <c r="T150" i="16"/>
  <c r="T153" i="16"/>
  <c r="T686" i="16"/>
  <c r="T141" i="16"/>
  <c r="T139" i="16"/>
  <c r="T157" i="16"/>
  <c r="T155" i="16"/>
  <c r="T149" i="16"/>
  <c r="T147" i="16"/>
  <c r="P654" i="16"/>
  <c r="T115" i="16"/>
  <c r="T119" i="16"/>
  <c r="T123" i="16"/>
  <c r="T134" i="16"/>
  <c r="T137" i="16"/>
  <c r="T112" i="16"/>
  <c r="T113" i="16"/>
  <c r="T121" i="16"/>
  <c r="T135" i="16"/>
  <c r="T136" i="16"/>
  <c r="T131" i="16"/>
  <c r="T138" i="16"/>
  <c r="T133" i="16"/>
  <c r="T132" i="16"/>
  <c r="T304" i="16"/>
  <c r="T332" i="16"/>
  <c r="L332" i="16" s="1"/>
  <c r="L1620" i="10" s="1"/>
  <c r="T314" i="16"/>
  <c r="T307" i="16"/>
  <c r="I427" i="16"/>
  <c r="W428" i="16" s="1"/>
  <c r="S304" i="16"/>
  <c r="S332" i="16"/>
  <c r="S314" i="16"/>
  <c r="S307" i="16"/>
  <c r="S348" i="16"/>
  <c r="S356" i="16"/>
  <c r="S349" i="16"/>
  <c r="S278" i="16"/>
  <c r="S562" i="16"/>
  <c r="J562" i="16" s="1"/>
  <c r="S560" i="16"/>
  <c r="S315" i="16"/>
  <c r="S565" i="16"/>
  <c r="J565" i="16" s="1"/>
  <c r="O654" i="16"/>
  <c r="S115" i="16"/>
  <c r="S119" i="16"/>
  <c r="S123" i="16"/>
  <c r="S134" i="16"/>
  <c r="S137" i="16"/>
  <c r="S112" i="16"/>
  <c r="S113" i="16"/>
  <c r="S121" i="16"/>
  <c r="S133" i="16"/>
  <c r="S138" i="16"/>
  <c r="S132" i="16"/>
  <c r="S136" i="16"/>
  <c r="S135" i="16"/>
  <c r="S131" i="16"/>
  <c r="S810" i="16"/>
  <c r="S829" i="16"/>
  <c r="I570" i="16"/>
  <c r="I371" i="16"/>
  <c r="H623" i="10"/>
  <c r="K619" i="16"/>
  <c r="I524" i="16"/>
  <c r="O888" i="16" s="1"/>
  <c r="M812" i="10"/>
  <c r="K812" i="10" s="1"/>
  <c r="P524" i="16"/>
  <c r="L524" i="16" s="1"/>
  <c r="P525" i="16"/>
  <c r="L525" i="16" s="1"/>
  <c r="M791" i="10"/>
  <c r="I525" i="16"/>
  <c r="K790" i="10"/>
  <c r="J790" i="10"/>
  <c r="I517" i="16"/>
  <c r="M789" i="10"/>
  <c r="P517" i="16"/>
  <c r="L517" i="16" s="1"/>
  <c r="L812" i="10"/>
  <c r="P691" i="16"/>
  <c r="L691" i="16" s="1"/>
  <c r="O691" i="16"/>
  <c r="J691" i="16" s="1"/>
  <c r="P690" i="16"/>
  <c r="L690" i="16" s="1"/>
  <c r="L1683" i="10" s="1"/>
  <c r="P687" i="16"/>
  <c r="P693" i="16"/>
  <c r="L693" i="16" s="1"/>
  <c r="L1729" i="10" s="1"/>
  <c r="P688" i="16"/>
  <c r="P692" i="16"/>
  <c r="L692" i="16" s="1"/>
  <c r="L550" i="10" s="1"/>
  <c r="P689" i="16"/>
  <c r="L689" i="16" s="1"/>
  <c r="L1682" i="10" s="1"/>
  <c r="O687" i="16"/>
  <c r="O693" i="16"/>
  <c r="J693" i="16" s="1"/>
  <c r="M1729" i="10" s="1"/>
  <c r="O688" i="16"/>
  <c r="O692" i="16"/>
  <c r="J692" i="16" s="1"/>
  <c r="O689" i="16"/>
  <c r="J689" i="16" s="1"/>
  <c r="M1682" i="10" s="1"/>
  <c r="O690" i="16"/>
  <c r="J690" i="16" s="1"/>
  <c r="M1683" i="10" s="1"/>
  <c r="P576" i="16"/>
  <c r="L576" i="16" s="1"/>
  <c r="M488" i="10"/>
  <c r="K488" i="10" s="1"/>
  <c r="P684" i="16"/>
  <c r="P700" i="16"/>
  <c r="L819" i="10"/>
  <c r="M818" i="10"/>
  <c r="L818" i="10"/>
  <c r="L817" i="10"/>
  <c r="L482" i="10"/>
  <c r="K562" i="16"/>
  <c r="P666" i="16"/>
  <c r="L666" i="16" s="1"/>
  <c r="P551" i="16"/>
  <c r="L551" i="16" s="1"/>
  <c r="L1745" i="10" s="1"/>
  <c r="L480" i="10"/>
  <c r="K563" i="16"/>
  <c r="P670" i="16"/>
  <c r="P702" i="16"/>
  <c r="L702" i="16" s="1"/>
  <c r="K702" i="16" s="1"/>
  <c r="P669" i="16"/>
  <c r="P655" i="16"/>
  <c r="L655" i="16" s="1"/>
  <c r="I376" i="16"/>
  <c r="P673" i="16"/>
  <c r="L673" i="16" s="1"/>
  <c r="L300" i="10" s="1"/>
  <c r="P664" i="16"/>
  <c r="O671" i="16"/>
  <c r="J671" i="16" s="1"/>
  <c r="M648" i="10" s="1"/>
  <c r="O434" i="16"/>
  <c r="J434" i="16" s="1"/>
  <c r="M429" i="10" s="1"/>
  <c r="P434" i="16"/>
  <c r="L434" i="16" s="1"/>
  <c r="L429" i="10" s="1"/>
  <c r="J454" i="10"/>
  <c r="M774" i="10"/>
  <c r="K774" i="10" s="1"/>
  <c r="I395" i="10"/>
  <c r="H395" i="10"/>
  <c r="O825" i="16"/>
  <c r="P677" i="16"/>
  <c r="L677" i="16" s="1"/>
  <c r="P660" i="16"/>
  <c r="L660" i="16" s="1"/>
  <c r="L449" i="10" s="1"/>
  <c r="P676" i="16"/>
  <c r="L676" i="16" s="1"/>
  <c r="P621" i="16"/>
  <c r="L621" i="16" s="1"/>
  <c r="P668" i="16"/>
  <c r="P663" i="16"/>
  <c r="P678" i="16"/>
  <c r="P680" i="16"/>
  <c r="L680" i="16" s="1"/>
  <c r="P682" i="16"/>
  <c r="P573" i="16"/>
  <c r="L573" i="16" s="1"/>
  <c r="P681" i="16"/>
  <c r="L681" i="16" s="1"/>
  <c r="P683" i="16"/>
  <c r="L683" i="16" s="1"/>
  <c r="P662" i="16"/>
  <c r="L662" i="16" s="1"/>
  <c r="P672" i="16"/>
  <c r="L672" i="16" s="1"/>
  <c r="P552" i="16"/>
  <c r="L552" i="16" s="1"/>
  <c r="L527" i="10" s="1"/>
  <c r="P657" i="16"/>
  <c r="L657" i="16" s="1"/>
  <c r="P671" i="16"/>
  <c r="L671" i="16" s="1"/>
  <c r="P706" i="16"/>
  <c r="P658" i="16"/>
  <c r="P674" i="16"/>
  <c r="P679" i="16"/>
  <c r="L679" i="16" s="1"/>
  <c r="P661" i="16"/>
  <c r="L661" i="16" s="1"/>
  <c r="P578" i="16"/>
  <c r="L578" i="16" s="1"/>
  <c r="P577" i="16"/>
  <c r="L577" i="16" s="1"/>
  <c r="L483" i="10" s="1"/>
  <c r="P667" i="16"/>
  <c r="L667" i="16" s="1"/>
  <c r="K667" i="16" s="1"/>
  <c r="P665" i="16"/>
  <c r="L665" i="16" s="1"/>
  <c r="K665" i="16" s="1"/>
  <c r="P675" i="16"/>
  <c r="P659" i="16"/>
  <c r="L659" i="16" s="1"/>
  <c r="L659" i="10" s="1"/>
  <c r="P656" i="16"/>
  <c r="L656" i="16" s="1"/>
  <c r="P614" i="16"/>
  <c r="L614" i="16" s="1"/>
  <c r="L470" i="10" s="1"/>
  <c r="I189" i="16"/>
  <c r="K489" i="10"/>
  <c r="G489" i="10" s="1"/>
  <c r="J489" i="10"/>
  <c r="O563" i="16"/>
  <c r="J563" i="16" s="1"/>
  <c r="M1502" i="10" s="1"/>
  <c r="O662" i="16"/>
  <c r="J662" i="16" s="1"/>
  <c r="O666" i="16"/>
  <c r="J666" i="16" s="1"/>
  <c r="M366" i="10" s="1"/>
  <c r="G622" i="10"/>
  <c r="I622" i="10" s="1"/>
  <c r="P575" i="16"/>
  <c r="P412" i="16"/>
  <c r="L412" i="16" s="1"/>
  <c r="L1573" i="10" s="1"/>
  <c r="O103" i="16"/>
  <c r="O295" i="16"/>
  <c r="J295" i="16" s="1"/>
  <c r="O706" i="16"/>
  <c r="O802" i="16"/>
  <c r="J802" i="16" s="1"/>
  <c r="P410" i="16"/>
  <c r="L410" i="16" s="1"/>
  <c r="L1572" i="10" s="1"/>
  <c r="P413" i="16"/>
  <c r="L413" i="16" s="1"/>
  <c r="L1574" i="10" s="1"/>
  <c r="O551" i="16"/>
  <c r="J551" i="16" s="1"/>
  <c r="O670" i="16"/>
  <c r="O702" i="16"/>
  <c r="J702" i="16" s="1"/>
  <c r="I702" i="16" s="1"/>
  <c r="O762" i="16"/>
  <c r="O104" i="16"/>
  <c r="O809" i="16"/>
  <c r="P549" i="16"/>
  <c r="P695" i="16"/>
  <c r="L695" i="16" s="1"/>
  <c r="L1455" i="10" s="1"/>
  <c r="O667" i="16"/>
  <c r="J667" i="16" s="1"/>
  <c r="O668" i="16"/>
  <c r="O678" i="16"/>
  <c r="O294" i="16"/>
  <c r="J294" i="16" s="1"/>
  <c r="M301" i="10" s="1"/>
  <c r="K631" i="16"/>
  <c r="O805" i="16"/>
  <c r="J805" i="16" s="1"/>
  <c r="O822" i="16"/>
  <c r="J822" i="16" s="1"/>
  <c r="I822" i="16" s="1"/>
  <c r="P646" i="16"/>
  <c r="L646" i="16" s="1"/>
  <c r="P694" i="16"/>
  <c r="L694" i="16" s="1"/>
  <c r="L1526" i="10" s="1"/>
  <c r="P712" i="16"/>
  <c r="O660" i="16"/>
  <c r="J660" i="16" s="1"/>
  <c r="M1781" i="10" s="1"/>
  <c r="O577" i="16"/>
  <c r="J577" i="16" s="1"/>
  <c r="M483" i="10" s="1"/>
  <c r="O659" i="16"/>
  <c r="J659" i="16" s="1"/>
  <c r="J77" i="10"/>
  <c r="K77" i="10"/>
  <c r="G77" i="10" s="1"/>
  <c r="O680" i="16"/>
  <c r="J680" i="16" s="1"/>
  <c r="M374" i="10" s="1"/>
  <c r="K374" i="10" s="1"/>
  <c r="O656" i="16"/>
  <c r="J656" i="16" s="1"/>
  <c r="M365" i="10" s="1"/>
  <c r="M232" i="10"/>
  <c r="J232" i="10" s="1"/>
  <c r="O621" i="16"/>
  <c r="J621" i="16" s="1"/>
  <c r="M537" i="10" s="1"/>
  <c r="O655" i="16"/>
  <c r="J655" i="16" s="1"/>
  <c r="O684" i="16"/>
  <c r="O674" i="16"/>
  <c r="O665" i="16"/>
  <c r="J665" i="16" s="1"/>
  <c r="M665" i="10" s="1"/>
  <c r="K665" i="10" s="1"/>
  <c r="O677" i="16"/>
  <c r="J677" i="16" s="1"/>
  <c r="O682" i="16"/>
  <c r="O552" i="16"/>
  <c r="J552" i="16" s="1"/>
  <c r="O681" i="16"/>
  <c r="J681" i="16" s="1"/>
  <c r="O658" i="16"/>
  <c r="O676" i="16"/>
  <c r="J676" i="16" s="1"/>
  <c r="M361" i="10" s="1"/>
  <c r="O578" i="16"/>
  <c r="J578" i="16" s="1"/>
  <c r="M1524" i="10" s="1"/>
  <c r="O669" i="16"/>
  <c r="O672" i="16"/>
  <c r="J672" i="16" s="1"/>
  <c r="O657" i="16"/>
  <c r="J657" i="16" s="1"/>
  <c r="M369" i="10" s="1"/>
  <c r="K369" i="10" s="1"/>
  <c r="O683" i="16"/>
  <c r="J683" i="16" s="1"/>
  <c r="O614" i="16"/>
  <c r="J614" i="16" s="1"/>
  <c r="O664" i="16"/>
  <c r="O673" i="16"/>
  <c r="J673" i="16" s="1"/>
  <c r="M300" i="10" s="1"/>
  <c r="O576" i="16"/>
  <c r="J576" i="16" s="1"/>
  <c r="M1746" i="10" s="1"/>
  <c r="O661" i="16"/>
  <c r="J661" i="16" s="1"/>
  <c r="O675" i="16"/>
  <c r="O573" i="16"/>
  <c r="J573" i="16" s="1"/>
  <c r="M1454" i="10" s="1"/>
  <c r="O663" i="16"/>
  <c r="O679" i="16"/>
  <c r="J679" i="16" s="1"/>
  <c r="M385" i="10" s="1"/>
  <c r="I20" i="16"/>
  <c r="K353" i="10"/>
  <c r="G353" i="10" s="1"/>
  <c r="I353" i="10" s="1"/>
  <c r="J338" i="10"/>
  <c r="J763" i="10"/>
  <c r="I763" i="10"/>
  <c r="H763" i="10"/>
  <c r="J595" i="10"/>
  <c r="I375" i="16"/>
  <c r="M322" i="10"/>
  <c r="I456" i="16"/>
  <c r="M393" i="10"/>
  <c r="J106" i="10"/>
  <c r="K106" i="10"/>
  <c r="G106" i="10" s="1"/>
  <c r="K384" i="10"/>
  <c r="J384" i="10"/>
  <c r="K487" i="10"/>
  <c r="J487" i="10"/>
  <c r="I111" i="16"/>
  <c r="M111" i="10"/>
  <c r="I370" i="16"/>
  <c r="I479" i="16"/>
  <c r="M416" i="10"/>
  <c r="J108" i="10"/>
  <c r="K108" i="10"/>
  <c r="G108" i="10" s="1"/>
  <c r="J388" i="10"/>
  <c r="K388" i="10"/>
  <c r="G388" i="10" s="1"/>
  <c r="K415" i="10"/>
  <c r="G415" i="10" s="1"/>
  <c r="J415" i="10"/>
  <c r="I126" i="16"/>
  <c r="M126" i="10"/>
  <c r="L590" i="10"/>
  <c r="G590" i="10" s="1"/>
  <c r="H590" i="10" s="1"/>
  <c r="L370" i="10"/>
  <c r="H421" i="10"/>
  <c r="I421" i="10"/>
  <c r="P705" i="16"/>
  <c r="P708" i="16"/>
  <c r="P696" i="16"/>
  <c r="L696" i="16" s="1"/>
  <c r="L1456" i="10" s="1"/>
  <c r="P699" i="16"/>
  <c r="L699" i="16" s="1"/>
  <c r="L1457" i="10" s="1"/>
  <c r="P701" i="16"/>
  <c r="L701" i="16" s="1"/>
  <c r="P710" i="16"/>
  <c r="L710" i="16" s="1"/>
  <c r="P697" i="16"/>
  <c r="L697" i="16" s="1"/>
  <c r="P707" i="16"/>
  <c r="L707" i="16" s="1"/>
  <c r="L1545" i="10" s="1"/>
  <c r="J88" i="10"/>
  <c r="K88" i="10"/>
  <c r="G88" i="10" s="1"/>
  <c r="P711" i="16"/>
  <c r="P698" i="16"/>
  <c r="L698" i="16" s="1"/>
  <c r="K223" i="10"/>
  <c r="G223" i="10" s="1"/>
  <c r="J223" i="10"/>
  <c r="I777" i="16"/>
  <c r="I437" i="10"/>
  <c r="G338" i="10"/>
  <c r="I338" i="10" s="1"/>
  <c r="I373" i="16"/>
  <c r="I435" i="10"/>
  <c r="H435" i="10"/>
  <c r="M625" i="10"/>
  <c r="K625" i="10" s="1"/>
  <c r="G625" i="10" s="1"/>
  <c r="I625" i="10" s="1"/>
  <c r="J697" i="16"/>
  <c r="J710" i="16"/>
  <c r="J707" i="16"/>
  <c r="M1545" i="10" s="1"/>
  <c r="J694" i="16"/>
  <c r="J413" i="16"/>
  <c r="M592" i="10"/>
  <c r="M626" i="10"/>
  <c r="J626" i="10" s="1"/>
  <c r="J699" i="16"/>
  <c r="M224" i="10"/>
  <c r="J412" i="16"/>
  <c r="M1573" i="10" s="1"/>
  <c r="J696" i="16"/>
  <c r="M775" i="10" s="1"/>
  <c r="J410" i="16"/>
  <c r="M1572" i="10" s="1"/>
  <c r="J701" i="16"/>
  <c r="G556" i="10"/>
  <c r="I556" i="10" s="1"/>
  <c r="G454" i="10"/>
  <c r="I454" i="10" s="1"/>
  <c r="K20" i="16"/>
  <c r="O560" i="16"/>
  <c r="L629" i="10"/>
  <c r="L631" i="10"/>
  <c r="P207" i="16"/>
  <c r="L207" i="16" s="1"/>
  <c r="L1653" i="10" s="1"/>
  <c r="P212" i="16"/>
  <c r="L212" i="16" s="1"/>
  <c r="L1655" i="10" s="1"/>
  <c r="P367" i="16"/>
  <c r="P368" i="16"/>
  <c r="P303" i="16"/>
  <c r="L303" i="16" s="1"/>
  <c r="P211" i="16"/>
  <c r="L211" i="16" s="1"/>
  <c r="L1654" i="10" s="1"/>
  <c r="P214" i="16"/>
  <c r="L214" i="16" s="1"/>
  <c r="L1656" i="10" s="1"/>
  <c r="L648" i="10"/>
  <c r="M606" i="10"/>
  <c r="L606" i="10"/>
  <c r="L364" i="10"/>
  <c r="K453" i="10"/>
  <c r="G453" i="10" s="1"/>
  <c r="J453" i="10"/>
  <c r="J122" i="10"/>
  <c r="K122" i="10"/>
  <c r="G122" i="10" s="1"/>
  <c r="M730" i="10"/>
  <c r="I646" i="16"/>
  <c r="I695" i="16"/>
  <c r="O713" i="16" s="1"/>
  <c r="J713" i="16" s="1"/>
  <c r="K442" i="10"/>
  <c r="G442" i="10" s="1"/>
  <c r="J442" i="10"/>
  <c r="O207" i="16"/>
  <c r="J207" i="16" s="1"/>
  <c r="M1653" i="10" s="1"/>
  <c r="O212" i="16"/>
  <c r="J212" i="16" s="1"/>
  <c r="M1655" i="10" s="1"/>
  <c r="O367" i="16"/>
  <c r="O368" i="16"/>
  <c r="O211" i="16"/>
  <c r="J211" i="16" s="1"/>
  <c r="M1654" i="10" s="1"/>
  <c r="O303" i="16"/>
  <c r="J303" i="16" s="1"/>
  <c r="O214" i="16"/>
  <c r="J214" i="16" s="1"/>
  <c r="M1656" i="10" s="1"/>
  <c r="J213" i="10"/>
  <c r="K213" i="10"/>
  <c r="G213" i="10" s="1"/>
  <c r="I698" i="16"/>
  <c r="AA29" i="16" s="1"/>
  <c r="J227" i="10"/>
  <c r="K227" i="10"/>
  <c r="G227" i="10" s="1"/>
  <c r="J556" i="10"/>
  <c r="J590" i="10"/>
  <c r="K452" i="10"/>
  <c r="G452" i="10" s="1"/>
  <c r="J452" i="10"/>
  <c r="M729" i="10"/>
  <c r="M518" i="10"/>
  <c r="J518" i="10" s="1"/>
  <c r="H89" i="10" l="1"/>
  <c r="I882" i="10"/>
  <c r="H882" i="10"/>
  <c r="H892" i="10"/>
  <c r="I892" i="10"/>
  <c r="I289" i="10"/>
  <c r="P809" i="16"/>
  <c r="AB888" i="16"/>
  <c r="I787" i="10"/>
  <c r="H787" i="10"/>
  <c r="T810" i="16"/>
  <c r="P805" i="16"/>
  <c r="L805" i="16" s="1"/>
  <c r="K805" i="16" s="1"/>
  <c r="P103" i="16"/>
  <c r="K517" i="10"/>
  <c r="P294" i="16"/>
  <c r="L294" i="16" s="1"/>
  <c r="L301" i="10" s="1"/>
  <c r="P802" i="16"/>
  <c r="L802" i="16" s="1"/>
  <c r="K802" i="16" s="1"/>
  <c r="P825" i="16"/>
  <c r="H786" i="10"/>
  <c r="P822" i="16"/>
  <c r="L822" i="16" s="1"/>
  <c r="K822" i="16" s="1"/>
  <c r="T575" i="16"/>
  <c r="L575" i="16" s="1"/>
  <c r="K575" i="16" s="1"/>
  <c r="T829" i="16"/>
  <c r="P295" i="16"/>
  <c r="L295" i="16" s="1"/>
  <c r="K295" i="16" s="1"/>
  <c r="P762" i="16"/>
  <c r="L665" i="10"/>
  <c r="G665" i="10" s="1"/>
  <c r="I638" i="16"/>
  <c r="W367" i="16"/>
  <c r="G782" i="10"/>
  <c r="H782" i="10" s="1"/>
  <c r="L656" i="10"/>
  <c r="M666" i="10"/>
  <c r="J666" i="10" s="1"/>
  <c r="K189" i="16"/>
  <c r="M679" i="10"/>
  <c r="I1582" i="10"/>
  <c r="I1691" i="10"/>
  <c r="T636" i="16"/>
  <c r="L636" i="16" s="1"/>
  <c r="K636" i="16" s="1"/>
  <c r="T739" i="16"/>
  <c r="L739" i="16" s="1"/>
  <c r="J820" i="10"/>
  <c r="G487" i="10"/>
  <c r="H487" i="10" s="1"/>
  <c r="T640" i="16"/>
  <c r="L640" i="16" s="1"/>
  <c r="K640" i="16" s="1"/>
  <c r="T771" i="16"/>
  <c r="T643" i="16"/>
  <c r="T637" i="16"/>
  <c r="T635" i="16"/>
  <c r="L635" i="16" s="1"/>
  <c r="I1450" i="10"/>
  <c r="I1540" i="10"/>
  <c r="L694" i="10"/>
  <c r="I458" i="10"/>
  <c r="H458" i="10"/>
  <c r="J20" i="10"/>
  <c r="K20" i="10"/>
  <c r="G20" i="10" s="1"/>
  <c r="H20" i="10" s="1"/>
  <c r="M1671" i="10"/>
  <c r="K1671" i="10" s="1"/>
  <c r="M559" i="10"/>
  <c r="L1671" i="10"/>
  <c r="L559" i="10"/>
  <c r="L571" i="10"/>
  <c r="K385" i="10"/>
  <c r="J385" i="10"/>
  <c r="M1766" i="10"/>
  <c r="K1766" i="10" s="1"/>
  <c r="M470" i="10"/>
  <c r="I672" i="16"/>
  <c r="M373" i="10"/>
  <c r="K361" i="10"/>
  <c r="J361" i="10"/>
  <c r="K680" i="16"/>
  <c r="L374" i="10"/>
  <c r="G374" i="10" s="1"/>
  <c r="M1695" i="10"/>
  <c r="J1695" i="10" s="1"/>
  <c r="M545" i="10"/>
  <c r="L1712" i="10"/>
  <c r="L518" i="10"/>
  <c r="M324" i="10"/>
  <c r="K738" i="10"/>
  <c r="G738" i="10" s="1"/>
  <c r="J738" i="10"/>
  <c r="I1811" i="10"/>
  <c r="H1811" i="10"/>
  <c r="I419" i="10"/>
  <c r="H419" i="10"/>
  <c r="I431" i="10"/>
  <c r="H431" i="10"/>
  <c r="H90" i="10"/>
  <c r="I90" i="10"/>
  <c r="I677" i="16"/>
  <c r="M355" i="10"/>
  <c r="K483" i="10"/>
  <c r="G483" i="10" s="1"/>
  <c r="J483" i="10"/>
  <c r="K301" i="10"/>
  <c r="J301" i="10"/>
  <c r="M572" i="10"/>
  <c r="J572" i="10" s="1"/>
  <c r="L1783" i="10"/>
  <c r="L577" i="10"/>
  <c r="L373" i="10"/>
  <c r="K676" i="16"/>
  <c r="L361" i="10"/>
  <c r="L1695" i="10"/>
  <c r="L545" i="10"/>
  <c r="J369" i="10"/>
  <c r="I387" i="10"/>
  <c r="H387" i="10"/>
  <c r="H491" i="10"/>
  <c r="I491" i="10"/>
  <c r="H760" i="10"/>
  <c r="I760" i="10"/>
  <c r="J300" i="10"/>
  <c r="K300" i="10"/>
  <c r="G300" i="10" s="1"/>
  <c r="L775" i="10"/>
  <c r="K656" i="16"/>
  <c r="L365" i="10"/>
  <c r="L641" i="10"/>
  <c r="L385" i="10"/>
  <c r="I360" i="16"/>
  <c r="M246" i="10"/>
  <c r="M1684" i="10"/>
  <c r="J1684" i="10" s="1"/>
  <c r="M550" i="10"/>
  <c r="L774" i="10"/>
  <c r="G774" i="10" s="1"/>
  <c r="H100" i="10"/>
  <c r="I100" i="10"/>
  <c r="I541" i="10"/>
  <c r="H541" i="10"/>
  <c r="M1702" i="10"/>
  <c r="J1702" i="10" s="1"/>
  <c r="M527" i="10"/>
  <c r="K657" i="16"/>
  <c r="L369" i="10"/>
  <c r="G369" i="10" s="1"/>
  <c r="L582" i="10"/>
  <c r="L355" i="10"/>
  <c r="J429" i="10"/>
  <c r="K429" i="10"/>
  <c r="G429" i="10" s="1"/>
  <c r="K666" i="16"/>
  <c r="L366" i="10"/>
  <c r="L790" i="10"/>
  <c r="G790" i="10" s="1"/>
  <c r="H790" i="10" s="1"/>
  <c r="L384" i="10"/>
  <c r="G384" i="10" s="1"/>
  <c r="G432" i="10"/>
  <c r="I432" i="10" s="1"/>
  <c r="H183" i="10"/>
  <c r="I183" i="10"/>
  <c r="H235" i="10"/>
  <c r="I235" i="10"/>
  <c r="I565" i="16"/>
  <c r="W306" i="16" s="1"/>
  <c r="M1534" i="10"/>
  <c r="J1723" i="10"/>
  <c r="K1723" i="10"/>
  <c r="G1723" i="10" s="1"/>
  <c r="H1463" i="10"/>
  <c r="I1463" i="10"/>
  <c r="M1574" i="10"/>
  <c r="L1568" i="10"/>
  <c r="L1831" i="10"/>
  <c r="I701" i="16"/>
  <c r="M1480" i="10"/>
  <c r="L666" i="10"/>
  <c r="L1480" i="10"/>
  <c r="L565" i="10"/>
  <c r="L1781" i="10"/>
  <c r="M1757" i="10"/>
  <c r="K1545" i="10"/>
  <c r="G1545" i="10" s="1"/>
  <c r="J1545" i="10"/>
  <c r="M1568" i="10"/>
  <c r="K1655" i="10"/>
  <c r="G1655" i="10" s="1"/>
  <c r="J1655" i="10"/>
  <c r="K1654" i="10"/>
  <c r="G1654" i="10" s="1"/>
  <c r="J1654" i="10"/>
  <c r="K1653" i="10"/>
  <c r="G1653" i="10" s="1"/>
  <c r="J1653" i="10"/>
  <c r="I575" i="16"/>
  <c r="M1581" i="10"/>
  <c r="I697" i="16"/>
  <c r="M1679" i="10"/>
  <c r="K1524" i="10"/>
  <c r="J1524" i="10"/>
  <c r="L1581" i="10"/>
  <c r="L490" i="10"/>
  <c r="L1454" i="10"/>
  <c r="K576" i="16"/>
  <c r="L1746" i="10"/>
  <c r="L692" i="10"/>
  <c r="L1684" i="10"/>
  <c r="L517" i="10"/>
  <c r="L1579" i="10"/>
  <c r="G1579" i="10" s="1"/>
  <c r="M1756" i="10"/>
  <c r="I739" i="16"/>
  <c r="M1662" i="10"/>
  <c r="K1516" i="10"/>
  <c r="G1516" i="10" s="1"/>
  <c r="J1516" i="10"/>
  <c r="K1604" i="10"/>
  <c r="G1604" i="10" s="1"/>
  <c r="J1604" i="10"/>
  <c r="K1506" i="10"/>
  <c r="J1506" i="10"/>
  <c r="I1779" i="10"/>
  <c r="H1779" i="10"/>
  <c r="K1498" i="10"/>
  <c r="G1498" i="10" s="1"/>
  <c r="J1498" i="10"/>
  <c r="K1519" i="10"/>
  <c r="G1519" i="10" s="1"/>
  <c r="J1519" i="10"/>
  <c r="K1737" i="10"/>
  <c r="G1737" i="10" s="1"/>
  <c r="J1737" i="10"/>
  <c r="K1616" i="10"/>
  <c r="G1616" i="10" s="1"/>
  <c r="J1616" i="10"/>
  <c r="H1736" i="10"/>
  <c r="I1736" i="10"/>
  <c r="H1787" i="10"/>
  <c r="I1787" i="10"/>
  <c r="I1832" i="10"/>
  <c r="H1832" i="10"/>
  <c r="I1587" i="10"/>
  <c r="H1587" i="10"/>
  <c r="H1575" i="10"/>
  <c r="I1575" i="10"/>
  <c r="K1603" i="10"/>
  <c r="G1603" i="10" s="1"/>
  <c r="J1603" i="10"/>
  <c r="K1501" i="10"/>
  <c r="G1501" i="10" s="1"/>
  <c r="J1501" i="10"/>
  <c r="K1572" i="10"/>
  <c r="G1572" i="10" s="1"/>
  <c r="J1572" i="10"/>
  <c r="K1573" i="10"/>
  <c r="G1573" i="10" s="1"/>
  <c r="J1573" i="10"/>
  <c r="K1674" i="10"/>
  <c r="J1674" i="10"/>
  <c r="M661" i="10"/>
  <c r="J661" i="10" s="1"/>
  <c r="M1783" i="10"/>
  <c r="I659" i="16"/>
  <c r="M1743" i="10"/>
  <c r="K659" i="16"/>
  <c r="L1743" i="10"/>
  <c r="K577" i="16"/>
  <c r="L1747" i="10"/>
  <c r="L434" i="10"/>
  <c r="L1802" i="10"/>
  <c r="P560" i="16"/>
  <c r="L560" i="16" s="1"/>
  <c r="J1683" i="10"/>
  <c r="K1683" i="10"/>
  <c r="G1683" i="10" s="1"/>
  <c r="K1729" i="10"/>
  <c r="G1729" i="10" s="1"/>
  <c r="J1729" i="10"/>
  <c r="L1674" i="10"/>
  <c r="K1712" i="10"/>
  <c r="J1712" i="10"/>
  <c r="H1536" i="10"/>
  <c r="I1536" i="10"/>
  <c r="I1615" i="10"/>
  <c r="H1615" i="10"/>
  <c r="I1685" i="10"/>
  <c r="H1685" i="10"/>
  <c r="H1483" i="10"/>
  <c r="I1483" i="10"/>
  <c r="I1741" i="10"/>
  <c r="H1741" i="10"/>
  <c r="H1433" i="10"/>
  <c r="I1433" i="10"/>
  <c r="J1459" i="10"/>
  <c r="K1459" i="10"/>
  <c r="G1459" i="10" s="1"/>
  <c r="J1455" i="10"/>
  <c r="K1455" i="10"/>
  <c r="G1455" i="10" s="1"/>
  <c r="I1740" i="10"/>
  <c r="H1740" i="10"/>
  <c r="K1656" i="10"/>
  <c r="G1656" i="10" s="1"/>
  <c r="J1656" i="10"/>
  <c r="L1538" i="10"/>
  <c r="K698" i="16"/>
  <c r="AB29" i="16" s="1"/>
  <c r="L1506" i="10"/>
  <c r="L594" i="10"/>
  <c r="L1679" i="10"/>
  <c r="K1746" i="10"/>
  <c r="J1746" i="10"/>
  <c r="M494" i="10"/>
  <c r="K494" i="10" s="1"/>
  <c r="M1747" i="10"/>
  <c r="K646" i="16"/>
  <c r="L1479" i="10"/>
  <c r="G1479" i="10" s="1"/>
  <c r="M551" i="10"/>
  <c r="M1745" i="10"/>
  <c r="K1502" i="10"/>
  <c r="G1502" i="10" s="1"/>
  <c r="J1502" i="10"/>
  <c r="K578" i="16"/>
  <c r="L1524" i="10"/>
  <c r="L469" i="10"/>
  <c r="L1702" i="10"/>
  <c r="M434" i="10"/>
  <c r="K434" i="10" s="1"/>
  <c r="M1802" i="10"/>
  <c r="K1682" i="10"/>
  <c r="G1682" i="10" s="1"/>
  <c r="J1682" i="10"/>
  <c r="I562" i="16"/>
  <c r="W308" i="16" s="1"/>
  <c r="M1515" i="10"/>
  <c r="L1756" i="10"/>
  <c r="L1757" i="10"/>
  <c r="L1813" i="10"/>
  <c r="I1778" i="10"/>
  <c r="H1778" i="10"/>
  <c r="I1495" i="10"/>
  <c r="H1495" i="10"/>
  <c r="J1771" i="10"/>
  <c r="K1771" i="10"/>
  <c r="G1771" i="10" s="1"/>
  <c r="K1461" i="10"/>
  <c r="G1461" i="10" s="1"/>
  <c r="J1461" i="10"/>
  <c r="K1793" i="10"/>
  <c r="G1793" i="10" s="1"/>
  <c r="J1793" i="10"/>
  <c r="I1618" i="10"/>
  <c r="H1618" i="10"/>
  <c r="I1764" i="10"/>
  <c r="H1764" i="10"/>
  <c r="I1822" i="10"/>
  <c r="H1822" i="10"/>
  <c r="H1493" i="10"/>
  <c r="I1493" i="10"/>
  <c r="I1657" i="10"/>
  <c r="H1657" i="10"/>
  <c r="H1636" i="10"/>
  <c r="I1636" i="10"/>
  <c r="I1469" i="10"/>
  <c r="H1469" i="10"/>
  <c r="H1460" i="10"/>
  <c r="I1460" i="10"/>
  <c r="M696" i="10"/>
  <c r="J696" i="10" s="1"/>
  <c r="M1456" i="10"/>
  <c r="I699" i="16"/>
  <c r="M1457" i="10"/>
  <c r="I694" i="16"/>
  <c r="S651" i="16" s="1"/>
  <c r="J651" i="16" s="1"/>
  <c r="M1507" i="10" s="1"/>
  <c r="M1526" i="10"/>
  <c r="K1454" i="10"/>
  <c r="J1454" i="10"/>
  <c r="K1781" i="10"/>
  <c r="J1781" i="10"/>
  <c r="K614" i="16"/>
  <c r="L1766" i="10"/>
  <c r="K1521" i="10"/>
  <c r="G1521" i="10" s="1"/>
  <c r="J1521" i="10"/>
  <c r="K1580" i="10"/>
  <c r="J1580" i="10"/>
  <c r="H1497" i="10"/>
  <c r="I1497" i="10"/>
  <c r="I1494" i="10"/>
  <c r="H1494" i="10"/>
  <c r="I1621" i="10"/>
  <c r="H1621" i="10"/>
  <c r="I1658" i="10"/>
  <c r="H1658" i="10"/>
  <c r="H1496" i="10"/>
  <c r="I1496" i="10"/>
  <c r="H1690" i="10"/>
  <c r="I1690" i="10"/>
  <c r="K1475" i="10"/>
  <c r="G1475" i="10" s="1"/>
  <c r="J1475" i="10"/>
  <c r="J1503" i="10"/>
  <c r="K1503" i="10"/>
  <c r="G1503" i="10" s="1"/>
  <c r="K1462" i="10"/>
  <c r="G1462" i="10" s="1"/>
  <c r="J1462" i="10"/>
  <c r="G1482" i="10"/>
  <c r="I1492" i="10"/>
  <c r="H1492" i="10"/>
  <c r="I1491" i="10"/>
  <c r="H1491" i="10"/>
  <c r="L710" i="10"/>
  <c r="I683" i="16"/>
  <c r="M631" i="10"/>
  <c r="J631" i="10" s="1"/>
  <c r="M655" i="10"/>
  <c r="L357" i="10"/>
  <c r="K621" i="16"/>
  <c r="L551" i="10"/>
  <c r="I542" i="10"/>
  <c r="H542" i="10"/>
  <c r="I443" i="10"/>
  <c r="H443" i="10"/>
  <c r="I412" i="16"/>
  <c r="S705" i="16" s="1"/>
  <c r="J705" i="16" s="1"/>
  <c r="M1713" i="10" s="1"/>
  <c r="I333" i="16"/>
  <c r="M659" i="10"/>
  <c r="J659" i="10" s="1"/>
  <c r="K661" i="16"/>
  <c r="L661" i="10"/>
  <c r="M302" i="10"/>
  <c r="I735" i="10"/>
  <c r="H735" i="10"/>
  <c r="I707" i="16"/>
  <c r="L679" i="10"/>
  <c r="K699" i="16"/>
  <c r="L699" i="10"/>
  <c r="L576" i="10"/>
  <c r="K655" i="16"/>
  <c r="L655" i="10"/>
  <c r="I358" i="16"/>
  <c r="M358" i="10"/>
  <c r="I710" i="16"/>
  <c r="M710" i="10"/>
  <c r="L696" i="10"/>
  <c r="L697" i="10"/>
  <c r="M697" i="10"/>
  <c r="K697" i="10" s="1"/>
  <c r="L360" i="10"/>
  <c r="K412" i="16"/>
  <c r="T705" i="16" s="1"/>
  <c r="L705" i="16" s="1"/>
  <c r="L1713" i="10" s="1"/>
  <c r="K683" i="16"/>
  <c r="L332" i="10"/>
  <c r="K358" i="16"/>
  <c r="L358" i="10"/>
  <c r="T439" i="16"/>
  <c r="T639" i="16"/>
  <c r="T549" i="16"/>
  <c r="L549" i="16" s="1"/>
  <c r="T638" i="16"/>
  <c r="L638" i="16" s="1"/>
  <c r="K638" i="16" s="1"/>
  <c r="AB367" i="16"/>
  <c r="O165" i="16"/>
  <c r="J165" i="16" s="1"/>
  <c r="M340" i="10" s="1"/>
  <c r="O170" i="16"/>
  <c r="J170" i="16" s="1"/>
  <c r="M336" i="10" s="1"/>
  <c r="O173" i="16"/>
  <c r="J173" i="16" s="1"/>
  <c r="M292" i="10" s="1"/>
  <c r="O178" i="16"/>
  <c r="J178" i="16" s="1"/>
  <c r="M283" i="10" s="1"/>
  <c r="J283" i="10" s="1"/>
  <c r="O164" i="16"/>
  <c r="J164" i="16" s="1"/>
  <c r="M339" i="10" s="1"/>
  <c r="O177" i="16"/>
  <c r="J177" i="16" s="1"/>
  <c r="O172" i="16"/>
  <c r="J172" i="16" s="1"/>
  <c r="M291" i="10" s="1"/>
  <c r="O168" i="16"/>
  <c r="J168" i="16" s="1"/>
  <c r="M334" i="10" s="1"/>
  <c r="O163" i="16"/>
  <c r="J163" i="16" s="1"/>
  <c r="O176" i="16"/>
  <c r="J176" i="16" s="1"/>
  <c r="M281" i="10" s="1"/>
  <c r="O171" i="16"/>
  <c r="J171" i="16" s="1"/>
  <c r="O166" i="16"/>
  <c r="J166" i="16" s="1"/>
  <c r="O167" i="16"/>
  <c r="J167" i="16" s="1"/>
  <c r="M333" i="10" s="1"/>
  <c r="O174" i="16"/>
  <c r="J174" i="16" s="1"/>
  <c r="O175" i="16"/>
  <c r="J175" i="16" s="1"/>
  <c r="W743" i="16"/>
  <c r="O169" i="16"/>
  <c r="J169" i="16" s="1"/>
  <c r="M335" i="10" s="1"/>
  <c r="M466" i="10"/>
  <c r="I549" i="16"/>
  <c r="W555" i="16" s="1"/>
  <c r="G488" i="10"/>
  <c r="H488" i="10" s="1"/>
  <c r="I636" i="16"/>
  <c r="J374" i="10"/>
  <c r="T312" i="16"/>
  <c r="M819" i="10"/>
  <c r="K819" i="10" s="1"/>
  <c r="G819" i="10" s="1"/>
  <c r="L584" i="10"/>
  <c r="AF367" i="16"/>
  <c r="K551" i="16"/>
  <c r="P526" i="16" s="1"/>
  <c r="K673" i="16"/>
  <c r="J560" i="16"/>
  <c r="W313" i="16"/>
  <c r="AE367" i="16"/>
  <c r="X706" i="16"/>
  <c r="L706" i="16" s="1"/>
  <c r="X76" i="16"/>
  <c r="X711" i="16"/>
  <c r="L711" i="16" s="1"/>
  <c r="L409" i="10" s="1"/>
  <c r="X192" i="16"/>
  <c r="L192" i="16" s="1"/>
  <c r="X700" i="16"/>
  <c r="L700" i="16" s="1"/>
  <c r="L1546" i="10" s="1"/>
  <c r="X708" i="16"/>
  <c r="L708" i="16" s="1"/>
  <c r="X712" i="16"/>
  <c r="L712" i="16" s="1"/>
  <c r="L420" i="10" s="1"/>
  <c r="X686" i="16"/>
  <c r="X308" i="16"/>
  <c r="X307" i="16"/>
  <c r="T568" i="16"/>
  <c r="L568" i="16" s="1"/>
  <c r="L1535" i="10" s="1"/>
  <c r="X309" i="16"/>
  <c r="X310" i="16"/>
  <c r="W71" i="16"/>
  <c r="J71" i="16" s="1"/>
  <c r="M71" i="10" s="1"/>
  <c r="W68" i="16"/>
  <c r="J68" i="16" s="1"/>
  <c r="W70" i="16"/>
  <c r="J70" i="16" s="1"/>
  <c r="M70" i="10" s="1"/>
  <c r="W706" i="16"/>
  <c r="J706" i="16" s="1"/>
  <c r="W76" i="16"/>
  <c r="W711" i="16"/>
  <c r="J711" i="16" s="1"/>
  <c r="M1821" i="10" s="1"/>
  <c r="W192" i="16"/>
  <c r="J192" i="16" s="1"/>
  <c r="W700" i="16"/>
  <c r="J700" i="16" s="1"/>
  <c r="W708" i="16"/>
  <c r="J708" i="16" s="1"/>
  <c r="W712" i="16"/>
  <c r="J712" i="16" s="1"/>
  <c r="W686" i="16"/>
  <c r="J488" i="10"/>
  <c r="K524" i="16"/>
  <c r="K333" i="16"/>
  <c r="T81" i="16"/>
  <c r="L81" i="16" s="1"/>
  <c r="T208" i="16"/>
  <c r="L208" i="16" s="1"/>
  <c r="T216" i="16"/>
  <c r="L216" i="16" s="1"/>
  <c r="L578" i="10" s="1"/>
  <c r="T220" i="16"/>
  <c r="L220" i="16" s="1"/>
  <c r="T240" i="16"/>
  <c r="L240" i="16" s="1"/>
  <c r="T244" i="16"/>
  <c r="L244" i="16" s="1"/>
  <c r="T209" i="16"/>
  <c r="L209" i="16" s="1"/>
  <c r="L1610" i="10" s="1"/>
  <c r="T217" i="16"/>
  <c r="L217" i="16" s="1"/>
  <c r="L1651" i="10" s="1"/>
  <c r="T221" i="16"/>
  <c r="L221" i="16" s="1"/>
  <c r="L1670" i="10" s="1"/>
  <c r="T229" i="16"/>
  <c r="L229" i="16" s="1"/>
  <c r="L1696" i="10" s="1"/>
  <c r="T241" i="16"/>
  <c r="L241" i="16" s="1"/>
  <c r="T245" i="16"/>
  <c r="L245" i="16" s="1"/>
  <c r="L1753" i="10" s="1"/>
  <c r="T198" i="16"/>
  <c r="L198" i="16" s="1"/>
  <c r="L667" i="10" s="1"/>
  <c r="T218" i="16"/>
  <c r="L218" i="16" s="1"/>
  <c r="T230" i="16"/>
  <c r="L230" i="16" s="1"/>
  <c r="L1678" i="10" s="1"/>
  <c r="T238" i="16"/>
  <c r="L238" i="16" s="1"/>
  <c r="L1709" i="10" s="1"/>
  <c r="T242" i="16"/>
  <c r="L242" i="16" s="1"/>
  <c r="L1710" i="10" s="1"/>
  <c r="T199" i="16"/>
  <c r="L199" i="16" s="1"/>
  <c r="T239" i="16"/>
  <c r="L239" i="16" s="1"/>
  <c r="T243" i="16"/>
  <c r="L243" i="16" s="1"/>
  <c r="T567" i="16"/>
  <c r="L567" i="16" s="1"/>
  <c r="K672" i="16"/>
  <c r="L572" i="10"/>
  <c r="S312" i="16"/>
  <c r="O521" i="16"/>
  <c r="S5" i="16"/>
  <c r="J5" i="16" s="1"/>
  <c r="I5" i="16" s="1"/>
  <c r="O154" i="16"/>
  <c r="J154" i="16" s="1"/>
  <c r="M844" i="10" s="1"/>
  <c r="J844" i="10" s="1"/>
  <c r="S13" i="16"/>
  <c r="S81" i="16"/>
  <c r="G812" i="10"/>
  <c r="I812" i="10" s="1"/>
  <c r="J812" i="10"/>
  <c r="O522" i="16"/>
  <c r="O523" i="16"/>
  <c r="O520" i="16"/>
  <c r="O519" i="16"/>
  <c r="O530" i="16"/>
  <c r="J530" i="16" s="1"/>
  <c r="O531" i="16"/>
  <c r="J531" i="16" s="1"/>
  <c r="O528" i="16"/>
  <c r="J528" i="16" s="1"/>
  <c r="M285" i="10" s="1"/>
  <c r="O532" i="16"/>
  <c r="J532" i="16" s="1"/>
  <c r="O137" i="16"/>
  <c r="J137" i="16" s="1"/>
  <c r="M319" i="10" s="1"/>
  <c r="O529" i="16"/>
  <c r="J529" i="16" s="1"/>
  <c r="H622" i="10"/>
  <c r="O752" i="16"/>
  <c r="J752" i="16" s="1"/>
  <c r="I752" i="16" s="1"/>
  <c r="W757" i="16" s="1"/>
  <c r="O751" i="16"/>
  <c r="J751" i="16" s="1"/>
  <c r="I751" i="16" s="1"/>
  <c r="O132" i="16"/>
  <c r="J132" i="16" s="1"/>
  <c r="M132" i="10" s="1"/>
  <c r="O131" i="16"/>
  <c r="J131" i="16" s="1"/>
  <c r="O686" i="16"/>
  <c r="O515" i="16"/>
  <c r="J515" i="16" s="1"/>
  <c r="O144" i="16"/>
  <c r="J144" i="16" s="1"/>
  <c r="I144" i="16" s="1"/>
  <c r="O755" i="16"/>
  <c r="J755" i="16" s="1"/>
  <c r="I755" i="16" s="1"/>
  <c r="O138" i="16"/>
  <c r="J138" i="16" s="1"/>
  <c r="O143" i="16"/>
  <c r="J143" i="16" s="1"/>
  <c r="M247" i="10" s="1"/>
  <c r="O159" i="16"/>
  <c r="J159" i="16" s="1"/>
  <c r="O141" i="16"/>
  <c r="J141" i="16" s="1"/>
  <c r="M823" i="10" s="1"/>
  <c r="K823" i="10" s="1"/>
  <c r="O753" i="16"/>
  <c r="J753" i="16" s="1"/>
  <c r="I753" i="16" s="1"/>
  <c r="W758" i="16" s="1"/>
  <c r="O158" i="16"/>
  <c r="J158" i="16" s="1"/>
  <c r="I158" i="16" s="1"/>
  <c r="O136" i="16"/>
  <c r="J136" i="16" s="1"/>
  <c r="O145" i="16"/>
  <c r="J145" i="16" s="1"/>
  <c r="O135" i="16"/>
  <c r="J135" i="16" s="1"/>
  <c r="O139" i="16"/>
  <c r="J139" i="16" s="1"/>
  <c r="O134" i="16"/>
  <c r="J134" i="16" s="1"/>
  <c r="O41" i="16"/>
  <c r="O140" i="16"/>
  <c r="J140" i="16" s="1"/>
  <c r="M824" i="10" s="1"/>
  <c r="O86" i="16"/>
  <c r="J86" i="16" s="1"/>
  <c r="O67" i="16"/>
  <c r="J67" i="16" s="1"/>
  <c r="I67" i="16" s="1"/>
  <c r="O75" i="16"/>
  <c r="J75" i="16" s="1"/>
  <c r="I75" i="16" s="1"/>
  <c r="O62" i="16"/>
  <c r="O73" i="16"/>
  <c r="J73" i="16" s="1"/>
  <c r="M73" i="10" s="1"/>
  <c r="O146" i="16"/>
  <c r="J146" i="16" s="1"/>
  <c r="O133" i="16"/>
  <c r="J133" i="16" s="1"/>
  <c r="M133" i="10" s="1"/>
  <c r="K133" i="10" s="1"/>
  <c r="O754" i="16"/>
  <c r="J754" i="16" s="1"/>
  <c r="I754" i="16" s="1"/>
  <c r="O193" i="16"/>
  <c r="J193" i="16" s="1"/>
  <c r="M193" i="10" s="1"/>
  <c r="O142" i="16"/>
  <c r="J142" i="16" s="1"/>
  <c r="O758" i="16"/>
  <c r="O153" i="16"/>
  <c r="J153" i="16" s="1"/>
  <c r="O462" i="16"/>
  <c r="J462" i="16" s="1"/>
  <c r="O459" i="16"/>
  <c r="J459" i="16" s="1"/>
  <c r="M459" i="10" s="1"/>
  <c r="J459" i="10" s="1"/>
  <c r="O865" i="16"/>
  <c r="O148" i="16"/>
  <c r="J148" i="16" s="1"/>
  <c r="O93" i="16"/>
  <c r="J93" i="16" s="1"/>
  <c r="O464" i="16"/>
  <c r="J464" i="16" s="1"/>
  <c r="M464" i="10" s="1"/>
  <c r="J464" i="10" s="1"/>
  <c r="O151" i="16"/>
  <c r="J151" i="16" s="1"/>
  <c r="M151" i="10" s="1"/>
  <c r="O157" i="16"/>
  <c r="J157" i="16" s="1"/>
  <c r="M157" i="10" s="1"/>
  <c r="O18" i="16"/>
  <c r="J18" i="16" s="1"/>
  <c r="O191" i="16"/>
  <c r="J191" i="16" s="1"/>
  <c r="O45" i="16"/>
  <c r="J45" i="16" s="1"/>
  <c r="I45" i="16" s="1"/>
  <c r="O155" i="16"/>
  <c r="J155" i="16" s="1"/>
  <c r="O15" i="16"/>
  <c r="O463" i="16"/>
  <c r="J463" i="16" s="1"/>
  <c r="O836" i="16"/>
  <c r="O16" i="16"/>
  <c r="J16" i="16" s="1"/>
  <c r="I16" i="16" s="1"/>
  <c r="O91" i="16"/>
  <c r="J91" i="16" s="1"/>
  <c r="M72" i="10" s="1"/>
  <c r="O757" i="16"/>
  <c r="O152" i="16"/>
  <c r="J152" i="16" s="1"/>
  <c r="O461" i="16"/>
  <c r="J461" i="16" s="1"/>
  <c r="O161" i="16"/>
  <c r="J161" i="16" s="1"/>
  <c r="M161" i="10" s="1"/>
  <c r="O87" i="16"/>
  <c r="J87" i="16" s="1"/>
  <c r="O149" i="16"/>
  <c r="J149" i="16" s="1"/>
  <c r="O36" i="16"/>
  <c r="O761" i="16"/>
  <c r="J761" i="16" s="1"/>
  <c r="O156" i="16"/>
  <c r="J156" i="16" s="1"/>
  <c r="M129" i="10" s="1"/>
  <c r="O76" i="16"/>
  <c r="O92" i="16"/>
  <c r="J92" i="16" s="1"/>
  <c r="O766" i="16"/>
  <c r="O465" i="16"/>
  <c r="J465" i="16" s="1"/>
  <c r="M465" i="10" s="1"/>
  <c r="O150" i="16"/>
  <c r="J150" i="16" s="1"/>
  <c r="O96" i="16"/>
  <c r="J96" i="16" s="1"/>
  <c r="O147" i="16"/>
  <c r="J147" i="16" s="1"/>
  <c r="O269" i="16"/>
  <c r="J269" i="16" s="1"/>
  <c r="I269" i="16" s="1"/>
  <c r="O759" i="16"/>
  <c r="J759" i="16" s="1"/>
  <c r="O162" i="16"/>
  <c r="J162" i="16" s="1"/>
  <c r="M162" i="10" s="1"/>
  <c r="O779" i="16"/>
  <c r="O460" i="16"/>
  <c r="J460" i="16" s="1"/>
  <c r="O160" i="16"/>
  <c r="J160" i="16" s="1"/>
  <c r="M160" i="10" s="1"/>
  <c r="J791" i="10"/>
  <c r="K791" i="10"/>
  <c r="K525" i="16"/>
  <c r="T13" i="16" s="1"/>
  <c r="L791" i="10"/>
  <c r="K517" i="16"/>
  <c r="L789" i="10"/>
  <c r="K789" i="10"/>
  <c r="J789" i="10"/>
  <c r="O441" i="16"/>
  <c r="J441" i="16" s="1"/>
  <c r="O85" i="16"/>
  <c r="J85" i="16" s="1"/>
  <c r="I85" i="16" s="1"/>
  <c r="O808" i="16"/>
  <c r="J808" i="16" s="1"/>
  <c r="O747" i="16"/>
  <c r="L687" i="16"/>
  <c r="L1705" i="10" s="1"/>
  <c r="J688" i="16"/>
  <c r="M1681" i="10" s="1"/>
  <c r="J687" i="16"/>
  <c r="M1705" i="10" s="1"/>
  <c r="P637" i="16"/>
  <c r="P639" i="16"/>
  <c r="I302" i="16"/>
  <c r="L688" i="16"/>
  <c r="L547" i="10" s="1"/>
  <c r="I691" i="16"/>
  <c r="M853" i="10"/>
  <c r="K691" i="16"/>
  <c r="L853" i="10"/>
  <c r="I689" i="16"/>
  <c r="M849" i="10"/>
  <c r="K693" i="16"/>
  <c r="I692" i="16"/>
  <c r="K689" i="16"/>
  <c r="L849" i="10"/>
  <c r="K692" i="16"/>
  <c r="K690" i="16"/>
  <c r="L850" i="10"/>
  <c r="I690" i="16"/>
  <c r="M850" i="10"/>
  <c r="I693" i="16"/>
  <c r="J654" i="16"/>
  <c r="M1820" i="10" s="1"/>
  <c r="L654" i="16"/>
  <c r="L1820" i="10" s="1"/>
  <c r="L820" i="10"/>
  <c r="G820" i="10" s="1"/>
  <c r="K818" i="10"/>
  <c r="G818" i="10" s="1"/>
  <c r="J818" i="10"/>
  <c r="K817" i="10"/>
  <c r="G817" i="10" s="1"/>
  <c r="J817" i="10"/>
  <c r="L495" i="10"/>
  <c r="P439" i="16"/>
  <c r="P634" i="16"/>
  <c r="L634" i="16" s="1"/>
  <c r="L634" i="10" s="1"/>
  <c r="L566" i="10"/>
  <c r="K413" i="16"/>
  <c r="P424" i="16" s="1"/>
  <c r="L424" i="16" s="1"/>
  <c r="L1537" i="10" s="1"/>
  <c r="K660" i="16"/>
  <c r="L604" i="10"/>
  <c r="K573" i="16"/>
  <c r="P627" i="16" s="1"/>
  <c r="L627" i="16" s="1"/>
  <c r="K232" i="10"/>
  <c r="G232" i="10" s="1"/>
  <c r="I232" i="10" s="1"/>
  <c r="K662" i="16"/>
  <c r="L592" i="10"/>
  <c r="K677" i="16"/>
  <c r="K695" i="16"/>
  <c r="P713" i="16" s="1"/>
  <c r="L713" i="16" s="1"/>
  <c r="K713" i="16" s="1"/>
  <c r="J774" i="10"/>
  <c r="L477" i="10"/>
  <c r="K681" i="16"/>
  <c r="X670" i="16" s="1"/>
  <c r="K694" i="16"/>
  <c r="K679" i="16"/>
  <c r="K434" i="16"/>
  <c r="T438" i="16" s="1"/>
  <c r="L781" i="10"/>
  <c r="I434" i="16"/>
  <c r="S438" i="16" s="1"/>
  <c r="M781" i="10"/>
  <c r="L492" i="10"/>
  <c r="L564" i="10"/>
  <c r="L494" i="10"/>
  <c r="K671" i="16"/>
  <c r="M479" i="10"/>
  <c r="K479" i="10" s="1"/>
  <c r="G479" i="10" s="1"/>
  <c r="L585" i="10"/>
  <c r="L537" i="10"/>
  <c r="M594" i="10"/>
  <c r="K594" i="10" s="1"/>
  <c r="K552" i="16"/>
  <c r="J494" i="10"/>
  <c r="K410" i="16"/>
  <c r="O579" i="16"/>
  <c r="J579" i="16" s="1"/>
  <c r="I579" i="16" s="1"/>
  <c r="K775" i="10"/>
  <c r="J775" i="10"/>
  <c r="K701" i="16"/>
  <c r="L598" i="10"/>
  <c r="H625" i="10"/>
  <c r="K707" i="16"/>
  <c r="L552" i="10"/>
  <c r="M547" i="10"/>
  <c r="I631" i="16"/>
  <c r="M480" i="10"/>
  <c r="I563" i="16"/>
  <c r="I489" i="10"/>
  <c r="H489" i="10"/>
  <c r="I805" i="16"/>
  <c r="H556" i="10"/>
  <c r="P744" i="16"/>
  <c r="L744" i="16" s="1"/>
  <c r="K744" i="16" s="1"/>
  <c r="X747" i="16" s="1"/>
  <c r="P98" i="16"/>
  <c r="L98" i="16" s="1"/>
  <c r="K626" i="10"/>
  <c r="G626" i="10" s="1"/>
  <c r="H626" i="10" s="1"/>
  <c r="K696" i="16"/>
  <c r="O703" i="16"/>
  <c r="J703" i="16" s="1"/>
  <c r="M1825" i="10" s="1"/>
  <c r="I77" i="10"/>
  <c r="H77" i="10"/>
  <c r="H353" i="10"/>
  <c r="K710" i="16"/>
  <c r="H454" i="10"/>
  <c r="K697" i="16"/>
  <c r="H338" i="10"/>
  <c r="M495" i="10"/>
  <c r="I578" i="16"/>
  <c r="O887" i="16" s="1"/>
  <c r="J887" i="16" s="1"/>
  <c r="I590" i="10"/>
  <c r="K348" i="16"/>
  <c r="I802" i="16"/>
  <c r="M694" i="10"/>
  <c r="M604" i="10"/>
  <c r="K604" i="10" s="1"/>
  <c r="M469" i="10"/>
  <c r="M571" i="10"/>
  <c r="I673" i="16"/>
  <c r="I665" i="16"/>
  <c r="I295" i="16"/>
  <c r="J126" i="10"/>
  <c r="K126" i="10"/>
  <c r="G126" i="10" s="1"/>
  <c r="L445" i="10"/>
  <c r="K278" i="16"/>
  <c r="P320" i="16" s="1"/>
  <c r="L320" i="16" s="1"/>
  <c r="L1724" i="10" s="1"/>
  <c r="L225" i="10"/>
  <c r="M673" i="10"/>
  <c r="J673" i="10" s="1"/>
  <c r="I294" i="16"/>
  <c r="I551" i="16"/>
  <c r="M644" i="10"/>
  <c r="M564" i="10"/>
  <c r="M577" i="10"/>
  <c r="K577" i="10" s="1"/>
  <c r="K416" i="10"/>
  <c r="G416" i="10" s="1"/>
  <c r="J416" i="10"/>
  <c r="J111" i="10"/>
  <c r="K111" i="10"/>
  <c r="G111" i="10" s="1"/>
  <c r="I487" i="10"/>
  <c r="K322" i="10"/>
  <c r="G322" i="10" s="1"/>
  <c r="J322" i="10"/>
  <c r="L296" i="10"/>
  <c r="L630" i="10"/>
  <c r="L276" i="10"/>
  <c r="M490" i="10"/>
  <c r="M692" i="10"/>
  <c r="I413" i="16"/>
  <c r="O424" i="16" s="1"/>
  <c r="J424" i="16" s="1"/>
  <c r="M1537" i="10" s="1"/>
  <c r="M360" i="10"/>
  <c r="M641" i="10"/>
  <c r="K641" i="10" s="1"/>
  <c r="M584" i="10"/>
  <c r="I415" i="10"/>
  <c r="H415" i="10"/>
  <c r="H106" i="10"/>
  <c r="I106" i="10"/>
  <c r="L303" i="10"/>
  <c r="M662" i="10"/>
  <c r="K662" i="10" s="1"/>
  <c r="I410" i="16"/>
  <c r="M357" i="10"/>
  <c r="I696" i="16"/>
  <c r="I680" i="16"/>
  <c r="M585" i="10"/>
  <c r="M566" i="10"/>
  <c r="M656" i="10"/>
  <c r="M565" i="10"/>
  <c r="L595" i="10"/>
  <c r="G595" i="10" s="1"/>
  <c r="I388" i="10"/>
  <c r="H388" i="10"/>
  <c r="H108" i="10"/>
  <c r="I108" i="10"/>
  <c r="K393" i="10"/>
  <c r="G393" i="10" s="1"/>
  <c r="J393" i="10"/>
  <c r="K332" i="16"/>
  <c r="L327" i="10"/>
  <c r="H88" i="10"/>
  <c r="I88" i="10"/>
  <c r="J665" i="10"/>
  <c r="M364" i="10"/>
  <c r="J364" i="10" s="1"/>
  <c r="I223" i="10"/>
  <c r="H223" i="10"/>
  <c r="M370" i="10"/>
  <c r="J370" i="10" s="1"/>
  <c r="J625" i="10"/>
  <c r="K356" i="16"/>
  <c r="M582" i="10"/>
  <c r="I671" i="16"/>
  <c r="I662" i="16"/>
  <c r="M630" i="10"/>
  <c r="K630" i="10" s="1"/>
  <c r="I576" i="16"/>
  <c r="M598" i="10"/>
  <c r="I573" i="16"/>
  <c r="K224" i="10"/>
  <c r="G224" i="10" s="1"/>
  <c r="J224" i="10"/>
  <c r="M629" i="10"/>
  <c r="I656" i="16"/>
  <c r="I800" i="16"/>
  <c r="I614" i="16"/>
  <c r="I676" i="16"/>
  <c r="I660" i="16"/>
  <c r="I679" i="16"/>
  <c r="I621" i="16"/>
  <c r="I657" i="16"/>
  <c r="J349" i="16"/>
  <c r="I655" i="16"/>
  <c r="I666" i="16"/>
  <c r="K592" i="10"/>
  <c r="J592" i="10"/>
  <c r="I681" i="16"/>
  <c r="W670" i="16" s="1"/>
  <c r="J356" i="16"/>
  <c r="M356" i="10" s="1"/>
  <c r="J348" i="16"/>
  <c r="M414" i="10" s="1"/>
  <c r="K648" i="10"/>
  <c r="G648" i="10" s="1"/>
  <c r="J648" i="10"/>
  <c r="I661" i="16"/>
  <c r="M646" i="10"/>
  <c r="J278" i="16"/>
  <c r="M1538" i="10" s="1"/>
  <c r="J332" i="16"/>
  <c r="M1620" i="10" s="1"/>
  <c r="I577" i="16"/>
  <c r="I667" i="16"/>
  <c r="M635" i="10"/>
  <c r="J635" i="10" s="1"/>
  <c r="I552" i="16"/>
  <c r="L274" i="10"/>
  <c r="L588" i="10"/>
  <c r="M676" i="10"/>
  <c r="K676" i="10" s="1"/>
  <c r="M181" i="10"/>
  <c r="J181" i="10" s="1"/>
  <c r="M63" i="10"/>
  <c r="J63" i="10" s="1"/>
  <c r="M677" i="10"/>
  <c r="J677" i="10" s="1"/>
  <c r="K349" i="16"/>
  <c r="M492" i="10"/>
  <c r="J492" i="10" s="1"/>
  <c r="K207" i="16"/>
  <c r="L196" i="10"/>
  <c r="J606" i="10"/>
  <c r="K606" i="10"/>
  <c r="G606" i="10" s="1"/>
  <c r="P579" i="16"/>
  <c r="L579" i="16" s="1"/>
  <c r="P703" i="16"/>
  <c r="L703" i="16" s="1"/>
  <c r="K214" i="16"/>
  <c r="L194" i="10"/>
  <c r="K211" i="16"/>
  <c r="K303" i="16"/>
  <c r="K212" i="16"/>
  <c r="J679" i="10"/>
  <c r="K679" i="10"/>
  <c r="G679" i="10" s="1"/>
  <c r="I453" i="10"/>
  <c r="H453" i="10"/>
  <c r="M266" i="10"/>
  <c r="H122" i="10"/>
  <c r="I122" i="10"/>
  <c r="I713" i="16"/>
  <c r="M282" i="10"/>
  <c r="I303" i="16"/>
  <c r="M194" i="10"/>
  <c r="J194" i="10" s="1"/>
  <c r="I211" i="16"/>
  <c r="I213" i="10"/>
  <c r="H213" i="10"/>
  <c r="M197" i="10"/>
  <c r="I212" i="16"/>
  <c r="I227" i="10"/>
  <c r="H227" i="10"/>
  <c r="M196" i="10"/>
  <c r="I207" i="16"/>
  <c r="K730" i="10"/>
  <c r="G730" i="10" s="1"/>
  <c r="J730" i="10"/>
  <c r="I442" i="10"/>
  <c r="H442" i="10"/>
  <c r="M236" i="10"/>
  <c r="I214" i="16"/>
  <c r="K537" i="10"/>
  <c r="J537" i="10"/>
  <c r="I452" i="10"/>
  <c r="H452" i="10"/>
  <c r="K729" i="10"/>
  <c r="G729" i="10" s="1"/>
  <c r="J729" i="10"/>
  <c r="M280" i="10"/>
  <c r="K518" i="10"/>
  <c r="G518" i="10" s="1"/>
  <c r="I518" i="10" s="1"/>
  <c r="M226" i="10"/>
  <c r="M576" i="10"/>
  <c r="J365" i="10"/>
  <c r="K365" i="10"/>
  <c r="K366" i="10"/>
  <c r="J366" i="10"/>
  <c r="X70" i="16" l="1"/>
  <c r="L70" i="16" s="1"/>
  <c r="L70" i="10" s="1"/>
  <c r="I488" i="10"/>
  <c r="G366" i="10"/>
  <c r="P531" i="16"/>
  <c r="L531" i="16" s="1"/>
  <c r="P888" i="16"/>
  <c r="T47" i="16"/>
  <c r="P887" i="16"/>
  <c r="L887" i="16" s="1"/>
  <c r="I887" i="16"/>
  <c r="S888" i="16" s="1"/>
  <c r="M887" i="10"/>
  <c r="L639" i="16"/>
  <c r="K639" i="16" s="1"/>
  <c r="J697" i="10"/>
  <c r="G641" i="10"/>
  <c r="X68" i="16"/>
  <c r="L68" i="16" s="1"/>
  <c r="L248" i="10" s="1"/>
  <c r="X71" i="16"/>
  <c r="L71" i="16" s="1"/>
  <c r="L71" i="10" s="1"/>
  <c r="J819" i="10"/>
  <c r="P438" i="16"/>
  <c r="L438" i="16" s="1"/>
  <c r="P184" i="16"/>
  <c r="L184" i="16" s="1"/>
  <c r="K184" i="16" s="1"/>
  <c r="P78" i="16"/>
  <c r="G494" i="10"/>
  <c r="I494" i="10" s="1"/>
  <c r="P534" i="16"/>
  <c r="L534" i="16" s="1"/>
  <c r="L534" i="10" s="1"/>
  <c r="P642" i="16"/>
  <c r="L642" i="16" s="1"/>
  <c r="L1833" i="10" s="1"/>
  <c r="P138" i="16"/>
  <c r="L138" i="16" s="1"/>
  <c r="K138" i="16" s="1"/>
  <c r="G517" i="10"/>
  <c r="H517" i="10" s="1"/>
  <c r="I782" i="10"/>
  <c r="G775" i="10"/>
  <c r="H775" i="10" s="1"/>
  <c r="J1671" i="10"/>
  <c r="K572" i="10"/>
  <c r="G572" i="10" s="1"/>
  <c r="I572" i="10" s="1"/>
  <c r="G301" i="10"/>
  <c r="I301" i="10" s="1"/>
  <c r="K294" i="16"/>
  <c r="L295" i="10"/>
  <c r="M170" i="10"/>
  <c r="K170" i="10" s="1"/>
  <c r="I20" i="10"/>
  <c r="S554" i="16"/>
  <c r="K659" i="10"/>
  <c r="G659" i="10" s="1"/>
  <c r="H659" i="10" s="1"/>
  <c r="W347" i="16"/>
  <c r="J347" i="16" s="1"/>
  <c r="M1826" i="10" s="1"/>
  <c r="K1826" i="10" s="1"/>
  <c r="G697" i="10"/>
  <c r="H697" i="10" s="1"/>
  <c r="K1684" i="10"/>
  <c r="K666" i="10"/>
  <c r="G666" i="10" s="1"/>
  <c r="I666" i="10" s="1"/>
  <c r="L439" i="16"/>
  <c r="K439" i="16" s="1"/>
  <c r="P740" i="16" s="1"/>
  <c r="L740" i="16" s="1"/>
  <c r="G365" i="10"/>
  <c r="H365" i="10" s="1"/>
  <c r="M173" i="10"/>
  <c r="J173" i="10" s="1"/>
  <c r="P188" i="16"/>
  <c r="P99" i="16"/>
  <c r="L99" i="16" s="1"/>
  <c r="K99" i="16" s="1"/>
  <c r="S351" i="16"/>
  <c r="J351" i="16" s="1"/>
  <c r="M394" i="10" s="1"/>
  <c r="J394" i="10" s="1"/>
  <c r="S49" i="16"/>
  <c r="J49" i="16" s="1"/>
  <c r="I49" i="16" s="1"/>
  <c r="K283" i="10"/>
  <c r="G577" i="10"/>
  <c r="H577" i="10" s="1"/>
  <c r="P272" i="16"/>
  <c r="L272" i="16" s="1"/>
  <c r="K272" i="16" s="1"/>
  <c r="P581" i="16"/>
  <c r="L581" i="16" s="1"/>
  <c r="L498" i="10" s="1"/>
  <c r="P554" i="16"/>
  <c r="S567" i="16"/>
  <c r="J567" i="16" s="1"/>
  <c r="I567" i="16" s="1"/>
  <c r="S308" i="16" s="1"/>
  <c r="T664" i="16"/>
  <c r="L664" i="16" s="1"/>
  <c r="L345" i="10" s="1"/>
  <c r="O350" i="16"/>
  <c r="J350" i="16" s="1"/>
  <c r="M350" i="10" s="1"/>
  <c r="J350" i="10" s="1"/>
  <c r="T678" i="16"/>
  <c r="L678" i="16" s="1"/>
  <c r="K678" i="16" s="1"/>
  <c r="G1671" i="10"/>
  <c r="I1671" i="10" s="1"/>
  <c r="S526" i="16"/>
  <c r="S533" i="16"/>
  <c r="K459" i="10"/>
  <c r="K464" i="10"/>
  <c r="G1746" i="10"/>
  <c r="H1746" i="10" s="1"/>
  <c r="L637" i="16"/>
  <c r="K637" i="16" s="1"/>
  <c r="P139" i="16"/>
  <c r="L139" i="16" s="1"/>
  <c r="K139" i="16" s="1"/>
  <c r="P193" i="16"/>
  <c r="L193" i="16" s="1"/>
  <c r="L193" i="10" s="1"/>
  <c r="G594" i="10"/>
  <c r="H594" i="10" s="1"/>
  <c r="P141" i="16"/>
  <c r="L141" i="16" s="1"/>
  <c r="L141" i="10" s="1"/>
  <c r="K631" i="10"/>
  <c r="G631" i="10" s="1"/>
  <c r="H631" i="10" s="1"/>
  <c r="M144" i="10"/>
  <c r="J144" i="10" s="1"/>
  <c r="P752" i="16"/>
  <c r="L752" i="16" s="1"/>
  <c r="K752" i="16" s="1"/>
  <c r="X757" i="16" s="1"/>
  <c r="J133" i="10"/>
  <c r="K844" i="10"/>
  <c r="I141" i="16"/>
  <c r="H432" i="10"/>
  <c r="G1712" i="10"/>
  <c r="H1712" i="10" s="1"/>
  <c r="L1662" i="10"/>
  <c r="K739" i="16"/>
  <c r="L324" i="10"/>
  <c r="L635" i="10"/>
  <c r="K635" i="16"/>
  <c r="K661" i="10"/>
  <c r="G661" i="10" s="1"/>
  <c r="G434" i="10"/>
  <c r="H434" i="10" s="1"/>
  <c r="J1766" i="10"/>
  <c r="K1702" i="10"/>
  <c r="G1702" i="10" s="1"/>
  <c r="K1695" i="10"/>
  <c r="G1695" i="10" s="1"/>
  <c r="I1695" i="10" s="1"/>
  <c r="L713" i="10"/>
  <c r="G1684" i="10"/>
  <c r="H1684" i="10" s="1"/>
  <c r="H384" i="10"/>
  <c r="I384" i="10"/>
  <c r="H369" i="10"/>
  <c r="I369" i="10"/>
  <c r="I483" i="10"/>
  <c r="H483" i="10"/>
  <c r="H774" i="10"/>
  <c r="I774" i="10"/>
  <c r="H374" i="10"/>
  <c r="I374" i="10"/>
  <c r="M1810" i="10"/>
  <c r="K1810" i="10" s="1"/>
  <c r="M420" i="10"/>
  <c r="M147" i="10"/>
  <c r="K147" i="10" s="1"/>
  <c r="M128" i="10"/>
  <c r="J72" i="10"/>
  <c r="K72" i="10"/>
  <c r="K285" i="10"/>
  <c r="J285" i="10"/>
  <c r="L1752" i="10"/>
  <c r="L476" i="10"/>
  <c r="L1609" i="10"/>
  <c r="L620" i="10"/>
  <c r="M175" i="10"/>
  <c r="J175" i="10" s="1"/>
  <c r="J291" i="10"/>
  <c r="K291" i="10"/>
  <c r="K292" i="10"/>
  <c r="J292" i="10"/>
  <c r="L695" i="10"/>
  <c r="K696" i="10"/>
  <c r="G696" i="10" s="1"/>
  <c r="J434" i="10"/>
  <c r="J527" i="10"/>
  <c r="K527" i="10"/>
  <c r="G527" i="10" s="1"/>
  <c r="J550" i="10"/>
  <c r="K550" i="10"/>
  <c r="G550" i="10" s="1"/>
  <c r="L1611" i="10"/>
  <c r="L617" i="10"/>
  <c r="M153" i="10"/>
  <c r="K153" i="10" s="1"/>
  <c r="L1716" i="10"/>
  <c r="L514" i="10"/>
  <c r="M1819" i="10"/>
  <c r="K1819" i="10" s="1"/>
  <c r="M411" i="10"/>
  <c r="M68" i="10"/>
  <c r="K68" i="10" s="1"/>
  <c r="M248" i="10"/>
  <c r="M174" i="10"/>
  <c r="J174" i="10" s="1"/>
  <c r="M293" i="10"/>
  <c r="K281" i="10"/>
  <c r="J281" i="10"/>
  <c r="J336" i="10"/>
  <c r="K336" i="10"/>
  <c r="L621" i="10"/>
  <c r="H429" i="10"/>
  <c r="I429" i="10"/>
  <c r="I300" i="10"/>
  <c r="H300" i="10"/>
  <c r="K355" i="10"/>
  <c r="G355" i="10" s="1"/>
  <c r="J355" i="10"/>
  <c r="I738" i="10"/>
  <c r="H738" i="10"/>
  <c r="J545" i="10"/>
  <c r="K545" i="10"/>
  <c r="G545" i="10" s="1"/>
  <c r="J470" i="10"/>
  <c r="K470" i="10"/>
  <c r="G470" i="10" s="1"/>
  <c r="L84" i="10"/>
  <c r="L1824" i="10"/>
  <c r="L407" i="10"/>
  <c r="K247" i="10"/>
  <c r="J247" i="10"/>
  <c r="M1613" i="10"/>
  <c r="K1613" i="10" s="1"/>
  <c r="M619" i="10"/>
  <c r="L228" i="10"/>
  <c r="J319" i="10"/>
  <c r="K319" i="10"/>
  <c r="L1751" i="10"/>
  <c r="L475" i="10"/>
  <c r="K335" i="10"/>
  <c r="J335" i="10"/>
  <c r="K339" i="10"/>
  <c r="J339" i="10"/>
  <c r="K340" i="10"/>
  <c r="J340" i="10"/>
  <c r="G1674" i="10"/>
  <c r="I1674" i="10" s="1"/>
  <c r="L83" i="10"/>
  <c r="K246" i="10"/>
  <c r="G246" i="10" s="1"/>
  <c r="J246" i="10"/>
  <c r="K324" i="10"/>
  <c r="J324" i="10"/>
  <c r="G361" i="10"/>
  <c r="G385" i="10"/>
  <c r="L1819" i="10"/>
  <c r="L411" i="10"/>
  <c r="K414" i="10"/>
  <c r="G414" i="10" s="1"/>
  <c r="J414" i="10"/>
  <c r="L273" i="10"/>
  <c r="K129" i="10"/>
  <c r="J129" i="10"/>
  <c r="M138" i="10"/>
  <c r="K138" i="10" s="1"/>
  <c r="M532" i="10"/>
  <c r="J532" i="10" s="1"/>
  <c r="M299" i="10"/>
  <c r="L1780" i="10"/>
  <c r="L450" i="10"/>
  <c r="L1773" i="10"/>
  <c r="L457" i="10"/>
  <c r="K192" i="16"/>
  <c r="L266" i="10"/>
  <c r="J334" i="10"/>
  <c r="K334" i="10"/>
  <c r="L1580" i="10"/>
  <c r="G1580" i="10" s="1"/>
  <c r="L652" i="10"/>
  <c r="L410" i="10"/>
  <c r="L348" i="10"/>
  <c r="G1524" i="10"/>
  <c r="I1524" i="10" s="1"/>
  <c r="M610" i="10"/>
  <c r="K373" i="10"/>
  <c r="G373" i="10" s="1"/>
  <c r="J373" i="10"/>
  <c r="K559" i="10"/>
  <c r="G559" i="10" s="1"/>
  <c r="J559" i="10"/>
  <c r="I1521" i="10"/>
  <c r="H1521" i="10"/>
  <c r="K1537" i="10"/>
  <c r="G1537" i="10" s="1"/>
  <c r="J1537" i="10"/>
  <c r="K1713" i="10"/>
  <c r="G1713" i="10" s="1"/>
  <c r="J1713" i="10"/>
  <c r="M1836" i="10"/>
  <c r="J1507" i="10"/>
  <c r="K1507" i="10"/>
  <c r="L1543" i="10"/>
  <c r="M605" i="10"/>
  <c r="K605" i="10" s="1"/>
  <c r="M1829" i="10"/>
  <c r="I1482" i="10"/>
  <c r="H1482" i="10"/>
  <c r="J551" i="10"/>
  <c r="K551" i="10"/>
  <c r="G551" i="10" s="1"/>
  <c r="H551" i="10" s="1"/>
  <c r="K1743" i="10"/>
  <c r="G1743" i="10" s="1"/>
  <c r="J1743" i="10"/>
  <c r="K1783" i="10"/>
  <c r="G1783" i="10" s="1"/>
  <c r="J1783" i="10"/>
  <c r="H1572" i="10"/>
  <c r="I1572" i="10"/>
  <c r="I1603" i="10"/>
  <c r="H1603" i="10"/>
  <c r="I1737" i="10"/>
  <c r="H1737" i="10"/>
  <c r="I1653" i="10"/>
  <c r="H1653" i="10"/>
  <c r="H1655" i="10"/>
  <c r="I1655" i="10"/>
  <c r="I1545" i="10"/>
  <c r="H1545" i="10"/>
  <c r="K1574" i="10"/>
  <c r="G1574" i="10" s="1"/>
  <c r="J1574" i="10"/>
  <c r="I1723" i="10"/>
  <c r="H1723" i="10"/>
  <c r="K1705" i="10"/>
  <c r="G1705" i="10" s="1"/>
  <c r="J1705" i="10"/>
  <c r="M1831" i="10"/>
  <c r="K1825" i="10"/>
  <c r="J1825" i="10"/>
  <c r="K1681" i="10"/>
  <c r="J1681" i="10"/>
  <c r="M1543" i="10"/>
  <c r="K220" i="16"/>
  <c r="L1669" i="10"/>
  <c r="T53" i="16"/>
  <c r="T670" i="16"/>
  <c r="L670" i="16" s="1"/>
  <c r="K670" i="16" s="1"/>
  <c r="I700" i="16"/>
  <c r="AA33" i="16" s="1"/>
  <c r="M1546" i="10"/>
  <c r="K1457" i="10"/>
  <c r="G1457" i="10" s="1"/>
  <c r="J1457" i="10"/>
  <c r="I1516" i="10"/>
  <c r="H1516" i="10"/>
  <c r="I1461" i="10"/>
  <c r="H1461" i="10"/>
  <c r="I1455" i="10"/>
  <c r="H1455" i="10"/>
  <c r="K560" i="16"/>
  <c r="L1561" i="10"/>
  <c r="H1498" i="10"/>
  <c r="I1498" i="10"/>
  <c r="G1506" i="10"/>
  <c r="K1756" i="10"/>
  <c r="G1756" i="10" s="1"/>
  <c r="J1756" i="10"/>
  <c r="G1454" i="10"/>
  <c r="K1581" i="10"/>
  <c r="G1581" i="10" s="1"/>
  <c r="J1581" i="10"/>
  <c r="K1568" i="10"/>
  <c r="G1568" i="10" s="1"/>
  <c r="J1568" i="10"/>
  <c r="K1538" i="10"/>
  <c r="G1538" i="10" s="1"/>
  <c r="J1538" i="10"/>
  <c r="K198" i="16"/>
  <c r="L1562" i="10"/>
  <c r="K1820" i="10"/>
  <c r="G1820" i="10" s="1"/>
  <c r="J1820" i="10"/>
  <c r="M1699" i="10"/>
  <c r="K216" i="16"/>
  <c r="L1650" i="10"/>
  <c r="T669" i="16"/>
  <c r="L669" i="16" s="1"/>
  <c r="L669" i="10" s="1"/>
  <c r="T663" i="16"/>
  <c r="L663" i="16" s="1"/>
  <c r="L344" i="10" s="1"/>
  <c r="T658" i="16"/>
  <c r="L658" i="16" s="1"/>
  <c r="L418" i="10" s="1"/>
  <c r="W307" i="16"/>
  <c r="L712" i="10"/>
  <c r="L1810" i="10"/>
  <c r="L711" i="10"/>
  <c r="L1821" i="10"/>
  <c r="I1462" i="10"/>
  <c r="H1462" i="10"/>
  <c r="I1475" i="10"/>
  <c r="H1475" i="10"/>
  <c r="G1781" i="10"/>
  <c r="H1479" i="10"/>
  <c r="I1479" i="10"/>
  <c r="H1682" i="10"/>
  <c r="I1682" i="10"/>
  <c r="I1502" i="10"/>
  <c r="H1502" i="10"/>
  <c r="I1656" i="10"/>
  <c r="H1656" i="10"/>
  <c r="I1729" i="10"/>
  <c r="H1729" i="10"/>
  <c r="I1573" i="10"/>
  <c r="H1573" i="10"/>
  <c r="I1501" i="10"/>
  <c r="H1501" i="10"/>
  <c r="I1616" i="10"/>
  <c r="H1616" i="10"/>
  <c r="I1519" i="10"/>
  <c r="H1519" i="10"/>
  <c r="H1579" i="10"/>
  <c r="I1579" i="10"/>
  <c r="I1654" i="10"/>
  <c r="H1654" i="10"/>
  <c r="K1757" i="10"/>
  <c r="G1757" i="10" s="1"/>
  <c r="J1757" i="10"/>
  <c r="K1480" i="10"/>
  <c r="G1480" i="10" s="1"/>
  <c r="J1480" i="10"/>
  <c r="K1534" i="10"/>
  <c r="G1534" i="10" s="1"/>
  <c r="J1534" i="10"/>
  <c r="L703" i="10"/>
  <c r="L1825" i="10"/>
  <c r="K1620" i="10"/>
  <c r="G1620" i="10" s="1"/>
  <c r="J1620" i="10"/>
  <c r="M1813" i="10"/>
  <c r="K688" i="16"/>
  <c r="L1681" i="10"/>
  <c r="K199" i="16"/>
  <c r="L1563" i="10"/>
  <c r="L218" i="10"/>
  <c r="L1652" i="10"/>
  <c r="T668" i="16"/>
  <c r="L668" i="16" s="1"/>
  <c r="L668" i="10" s="1"/>
  <c r="T682" i="16"/>
  <c r="L682" i="16" s="1"/>
  <c r="L349" i="10" s="1"/>
  <c r="K1821" i="10"/>
  <c r="J1821" i="10"/>
  <c r="L605" i="10"/>
  <c r="L1829" i="10"/>
  <c r="M1561" i="10"/>
  <c r="I1503" i="10"/>
  <c r="H1503" i="10"/>
  <c r="K1526" i="10"/>
  <c r="G1526" i="10" s="1"/>
  <c r="J1526" i="10"/>
  <c r="K1456" i="10"/>
  <c r="G1456" i="10" s="1"/>
  <c r="J1456" i="10"/>
  <c r="I1793" i="10"/>
  <c r="H1793" i="10"/>
  <c r="H1771" i="10"/>
  <c r="I1771" i="10"/>
  <c r="K1515" i="10"/>
  <c r="G1515" i="10" s="1"/>
  <c r="J1515" i="10"/>
  <c r="K1802" i="10"/>
  <c r="G1802" i="10" s="1"/>
  <c r="J1802" i="10"/>
  <c r="K1745" i="10"/>
  <c r="G1745" i="10" s="1"/>
  <c r="J1745" i="10"/>
  <c r="K1747" i="10"/>
  <c r="G1747" i="10" s="1"/>
  <c r="J1747" i="10"/>
  <c r="I1459" i="10"/>
  <c r="H1459" i="10"/>
  <c r="I1683" i="10"/>
  <c r="H1683" i="10"/>
  <c r="G1766" i="10"/>
  <c r="I1604" i="10"/>
  <c r="H1604" i="10"/>
  <c r="K1662" i="10"/>
  <c r="J1662" i="10"/>
  <c r="J1679" i="10"/>
  <c r="K1679" i="10"/>
  <c r="G1679" i="10" s="1"/>
  <c r="L466" i="10"/>
  <c r="K549" i="16"/>
  <c r="T554" i="16" s="1"/>
  <c r="J161" i="10"/>
  <c r="K161" i="10"/>
  <c r="M327" i="10"/>
  <c r="K327" i="10" s="1"/>
  <c r="G327" i="10" s="1"/>
  <c r="M332" i="10"/>
  <c r="L543" i="10"/>
  <c r="L627" i="10"/>
  <c r="I761" i="16"/>
  <c r="M761" i="10"/>
  <c r="K239" i="16"/>
  <c r="K241" i="16"/>
  <c r="L241" i="10"/>
  <c r="L574" i="10"/>
  <c r="M603" i="10"/>
  <c r="J603" i="10" s="1"/>
  <c r="M706" i="10"/>
  <c r="J358" i="10"/>
  <c r="K358" i="10"/>
  <c r="G358" i="10" s="1"/>
  <c r="K333" i="10"/>
  <c r="J333" i="10"/>
  <c r="J655" i="10"/>
  <c r="K655" i="10"/>
  <c r="G655" i="10" s="1"/>
  <c r="K706" i="16"/>
  <c r="L706" i="10"/>
  <c r="J157" i="10"/>
  <c r="K157" i="10"/>
  <c r="I142" i="16"/>
  <c r="M142" i="10"/>
  <c r="M802" i="10"/>
  <c r="J802" i="10" s="1"/>
  <c r="L229" i="10"/>
  <c r="K244" i="16"/>
  <c r="L244" i="10"/>
  <c r="L587" i="10"/>
  <c r="K531" i="16"/>
  <c r="T521" i="16" s="1"/>
  <c r="M158" i="10"/>
  <c r="J356" i="10"/>
  <c r="K356" i="10"/>
  <c r="G356" i="10" s="1"/>
  <c r="K162" i="10"/>
  <c r="J162" i="10"/>
  <c r="L320" i="10"/>
  <c r="I703" i="16"/>
  <c r="M703" i="10"/>
  <c r="K705" i="16"/>
  <c r="K240" i="16"/>
  <c r="L240" i="10"/>
  <c r="K424" i="16"/>
  <c r="T428" i="16" s="1"/>
  <c r="L428" i="16" s="1"/>
  <c r="L222" i="10" s="1"/>
  <c r="L424" i="10"/>
  <c r="J160" i="10"/>
  <c r="K160" i="10"/>
  <c r="M651" i="10"/>
  <c r="K651" i="10" s="1"/>
  <c r="M759" i="10"/>
  <c r="J151" i="10"/>
  <c r="K151" i="10"/>
  <c r="I143" i="16"/>
  <c r="M143" i="10"/>
  <c r="J132" i="10"/>
  <c r="K132" i="10"/>
  <c r="I705" i="16"/>
  <c r="K242" i="16"/>
  <c r="K221" i="16"/>
  <c r="L221" i="10"/>
  <c r="M608" i="10"/>
  <c r="J608" i="10" s="1"/>
  <c r="M711" i="10"/>
  <c r="K710" i="10"/>
  <c r="G710" i="10" s="1"/>
  <c r="J710" i="10"/>
  <c r="K302" i="10"/>
  <c r="G302" i="10" s="1"/>
  <c r="J302" i="10"/>
  <c r="M159" i="10"/>
  <c r="I424" i="16"/>
  <c r="S428" i="16" s="1"/>
  <c r="J428" i="16" s="1"/>
  <c r="M222" i="10" s="1"/>
  <c r="M424" i="10"/>
  <c r="M609" i="10"/>
  <c r="K609" i="10" s="1"/>
  <c r="M712" i="10"/>
  <c r="J465" i="10"/>
  <c r="K465" i="10"/>
  <c r="K243" i="16"/>
  <c r="L243" i="10"/>
  <c r="L185" i="10"/>
  <c r="K245" i="16"/>
  <c r="M294" i="10"/>
  <c r="K294" i="10" s="1"/>
  <c r="I166" i="16"/>
  <c r="I168" i="16"/>
  <c r="I178" i="16"/>
  <c r="M873" i="10"/>
  <c r="I175" i="16"/>
  <c r="M872" i="10"/>
  <c r="I171" i="16"/>
  <c r="M871" i="10"/>
  <c r="I172" i="16"/>
  <c r="M870" i="10"/>
  <c r="I173" i="16"/>
  <c r="M869" i="10"/>
  <c r="P169" i="16"/>
  <c r="L169" i="16" s="1"/>
  <c r="L335" i="10" s="1"/>
  <c r="P168" i="16"/>
  <c r="L168" i="16" s="1"/>
  <c r="L334" i="10" s="1"/>
  <c r="P163" i="16"/>
  <c r="L163" i="16" s="1"/>
  <c r="P176" i="16"/>
  <c r="L176" i="16" s="1"/>
  <c r="P171" i="16"/>
  <c r="L171" i="16" s="1"/>
  <c r="P166" i="16"/>
  <c r="L166" i="16" s="1"/>
  <c r="L166" i="10" s="1"/>
  <c r="P167" i="16"/>
  <c r="L167" i="16" s="1"/>
  <c r="L333" i="10" s="1"/>
  <c r="P174" i="16"/>
  <c r="L174" i="16" s="1"/>
  <c r="P175" i="16"/>
  <c r="L175" i="16" s="1"/>
  <c r="P165" i="16"/>
  <c r="L165" i="16" s="1"/>
  <c r="L340" i="10" s="1"/>
  <c r="P170" i="16"/>
  <c r="L170" i="16" s="1"/>
  <c r="P173" i="16"/>
  <c r="L173" i="16" s="1"/>
  <c r="P178" i="16"/>
  <c r="L178" i="16" s="1"/>
  <c r="P164" i="16"/>
  <c r="L164" i="16" s="1"/>
  <c r="P177" i="16"/>
  <c r="L177" i="16" s="1"/>
  <c r="P172" i="16"/>
  <c r="L172" i="16" s="1"/>
  <c r="L291" i="10" s="1"/>
  <c r="I174" i="16"/>
  <c r="M868" i="10"/>
  <c r="I176" i="16"/>
  <c r="M867" i="10"/>
  <c r="I177" i="16"/>
  <c r="M866" i="10"/>
  <c r="I170" i="16"/>
  <c r="I167" i="16"/>
  <c r="O643" i="16" s="1"/>
  <c r="J643" i="16" s="1"/>
  <c r="M249" i="10" s="1"/>
  <c r="I163" i="16"/>
  <c r="I164" i="16"/>
  <c r="I165" i="16"/>
  <c r="I169" i="16"/>
  <c r="J466" i="10"/>
  <c r="K466" i="10"/>
  <c r="T5" i="16"/>
  <c r="L5" i="16" s="1"/>
  <c r="L230" i="10" s="1"/>
  <c r="X743" i="16"/>
  <c r="L854" i="10"/>
  <c r="I560" i="16"/>
  <c r="S305" i="16" s="1"/>
  <c r="M647" i="10"/>
  <c r="J647" i="10" s="1"/>
  <c r="M75" i="10"/>
  <c r="K75" i="10" s="1"/>
  <c r="J76" i="16"/>
  <c r="M645" i="10"/>
  <c r="K645" i="10" s="1"/>
  <c r="P144" i="16"/>
  <c r="L144" i="16" s="1"/>
  <c r="L278" i="10" s="1"/>
  <c r="P137" i="16"/>
  <c r="L137" i="16" s="1"/>
  <c r="L319" i="10" s="1"/>
  <c r="P528" i="16"/>
  <c r="L528" i="16" s="1"/>
  <c r="L285" i="10" s="1"/>
  <c r="H232" i="10"/>
  <c r="K209" i="16"/>
  <c r="I139" i="16"/>
  <c r="L610" i="10"/>
  <c r="I193" i="16"/>
  <c r="J686" i="16"/>
  <c r="M460" i="10" s="1"/>
  <c r="I530" i="16"/>
  <c r="S523" i="16" s="1"/>
  <c r="J523" i="16" s="1"/>
  <c r="G592" i="10"/>
  <c r="H592" i="10" s="1"/>
  <c r="P159" i="16"/>
  <c r="L159" i="16" s="1"/>
  <c r="P132" i="16"/>
  <c r="L132" i="16" s="1"/>
  <c r="K132" i="16" s="1"/>
  <c r="P753" i="16"/>
  <c r="L753" i="16" s="1"/>
  <c r="L271" i="10" s="1"/>
  <c r="P73" i="16"/>
  <c r="L73" i="16" s="1"/>
  <c r="K73" i="16" s="1"/>
  <c r="P751" i="16"/>
  <c r="L751" i="16" s="1"/>
  <c r="K751" i="16" s="1"/>
  <c r="T766" i="16" s="1"/>
  <c r="P41" i="16"/>
  <c r="P755" i="16"/>
  <c r="L755" i="16" s="1"/>
  <c r="K755" i="16" s="1"/>
  <c r="P158" i="16"/>
  <c r="L158" i="16" s="1"/>
  <c r="L197" i="10" s="1"/>
  <c r="P529" i="16"/>
  <c r="L529" i="16" s="1"/>
  <c r="P530" i="16"/>
  <c r="L530" i="16" s="1"/>
  <c r="H812" i="10"/>
  <c r="P134" i="16"/>
  <c r="L134" i="16" s="1"/>
  <c r="K134" i="16" s="1"/>
  <c r="P145" i="16"/>
  <c r="L145" i="16" s="1"/>
  <c r="K145" i="16" s="1"/>
  <c r="P140" i="16"/>
  <c r="L140" i="16" s="1"/>
  <c r="K140" i="16" s="1"/>
  <c r="P131" i="16"/>
  <c r="L131" i="16" s="1"/>
  <c r="P136" i="16"/>
  <c r="L136" i="16" s="1"/>
  <c r="K136" i="16" s="1"/>
  <c r="P133" i="16"/>
  <c r="L133" i="16" s="1"/>
  <c r="L236" i="10" s="1"/>
  <c r="P135" i="16"/>
  <c r="L135" i="16" s="1"/>
  <c r="K135" i="16" s="1"/>
  <c r="P86" i="16"/>
  <c r="L86" i="16" s="1"/>
  <c r="K86" i="16" s="1"/>
  <c r="J757" i="16"/>
  <c r="I757" i="16" s="1"/>
  <c r="P532" i="16"/>
  <c r="L532" i="16" s="1"/>
  <c r="L299" i="10" s="1"/>
  <c r="P146" i="16"/>
  <c r="L146" i="16" s="1"/>
  <c r="L146" i="10" s="1"/>
  <c r="P75" i="16"/>
  <c r="L75" i="16" s="1"/>
  <c r="K75" i="16" s="1"/>
  <c r="P754" i="16"/>
  <c r="L754" i="16" s="1"/>
  <c r="P142" i="16"/>
  <c r="L142" i="16" s="1"/>
  <c r="P67" i="16"/>
  <c r="L67" i="16" s="1"/>
  <c r="K67" i="16" s="1"/>
  <c r="P143" i="16"/>
  <c r="L143" i="16" s="1"/>
  <c r="L143" i="10" s="1"/>
  <c r="P62" i="16"/>
  <c r="G604" i="10"/>
  <c r="I604" i="10" s="1"/>
  <c r="I790" i="10"/>
  <c r="AB39" i="16"/>
  <c r="AB22" i="16"/>
  <c r="AB42" i="16"/>
  <c r="O827" i="16"/>
  <c r="J827" i="16" s="1"/>
  <c r="M719" i="10" s="1"/>
  <c r="K719" i="10" s="1"/>
  <c r="AA39" i="16"/>
  <c r="AA22" i="16"/>
  <c r="AA42" i="16"/>
  <c r="T555" i="16"/>
  <c r="X533" i="16"/>
  <c r="I154" i="16"/>
  <c r="X863" i="16"/>
  <c r="X864" i="16"/>
  <c r="X38" i="16"/>
  <c r="S568" i="16"/>
  <c r="J568" i="16" s="1"/>
  <c r="W309" i="16"/>
  <c r="W310" i="16"/>
  <c r="W863" i="16"/>
  <c r="W864" i="16"/>
  <c r="W38" i="16"/>
  <c r="S555" i="16"/>
  <c r="J555" i="16" s="1"/>
  <c r="M555" i="10" s="1"/>
  <c r="W533" i="16"/>
  <c r="M484" i="10"/>
  <c r="K218" i="16"/>
  <c r="L484" i="10"/>
  <c r="K567" i="16"/>
  <c r="T31" i="16"/>
  <c r="T39" i="16"/>
  <c r="T59" i="16"/>
  <c r="T60" i="16"/>
  <c r="T80" i="16"/>
  <c r="T29" i="16"/>
  <c r="T33" i="16"/>
  <c r="T37" i="16"/>
  <c r="T61" i="16"/>
  <c r="T42" i="16"/>
  <c r="T82" i="16"/>
  <c r="T745" i="16"/>
  <c r="L745" i="16" s="1"/>
  <c r="K745" i="16" s="1"/>
  <c r="T746" i="16"/>
  <c r="L746" i="16" s="1"/>
  <c r="L638" i="10" s="1"/>
  <c r="T651" i="16"/>
  <c r="L651" i="16" s="1"/>
  <c r="L1507" i="10" s="1"/>
  <c r="I651" i="16"/>
  <c r="O771" i="16" s="1"/>
  <c r="J771" i="16" s="1"/>
  <c r="M771" i="10" s="1"/>
  <c r="M557" i="10"/>
  <c r="J557" i="10" s="1"/>
  <c r="I137" i="16"/>
  <c r="S31" i="16"/>
  <c r="S39" i="16"/>
  <c r="S59" i="16"/>
  <c r="S60" i="16"/>
  <c r="S80" i="16"/>
  <c r="S29" i="16"/>
  <c r="S33" i="16"/>
  <c r="S37" i="16"/>
  <c r="S61" i="16"/>
  <c r="S42" i="16"/>
  <c r="S82" i="16"/>
  <c r="O765" i="16"/>
  <c r="J765" i="16" s="1"/>
  <c r="M74" i="10" s="1"/>
  <c r="S766" i="16"/>
  <c r="J766" i="16" s="1"/>
  <c r="I766" i="16" s="1"/>
  <c r="O534" i="16"/>
  <c r="J534" i="16" s="1"/>
  <c r="M228" i="10" s="1"/>
  <c r="S47" i="16"/>
  <c r="S658" i="16"/>
  <c r="J658" i="16" s="1"/>
  <c r="S670" i="16"/>
  <c r="J670" i="16" s="1"/>
  <c r="S678" i="16"/>
  <c r="J678" i="16" s="1"/>
  <c r="M348" i="10" s="1"/>
  <c r="S682" i="16"/>
  <c r="J682" i="16" s="1"/>
  <c r="S663" i="16"/>
  <c r="J663" i="16" s="1"/>
  <c r="M344" i="10" s="1"/>
  <c r="S53" i="16"/>
  <c r="S664" i="16"/>
  <c r="J664" i="16" s="1"/>
  <c r="S668" i="16"/>
  <c r="J668" i="16" s="1"/>
  <c r="S669" i="16"/>
  <c r="J669" i="16" s="1"/>
  <c r="M669" i="10" s="1"/>
  <c r="J669" i="10" s="1"/>
  <c r="S208" i="16"/>
  <c r="J208" i="16" s="1"/>
  <c r="S216" i="16"/>
  <c r="J216" i="16" s="1"/>
  <c r="M578" i="10" s="1"/>
  <c r="K578" i="10" s="1"/>
  <c r="G578" i="10" s="1"/>
  <c r="S220" i="16"/>
  <c r="J220" i="16" s="1"/>
  <c r="S240" i="16"/>
  <c r="J240" i="16" s="1"/>
  <c r="S244" i="16"/>
  <c r="J244" i="16" s="1"/>
  <c r="S209" i="16"/>
  <c r="J209" i="16" s="1"/>
  <c r="M621" i="10" s="1"/>
  <c r="S217" i="16"/>
  <c r="J217" i="16" s="1"/>
  <c r="M1651" i="10" s="1"/>
  <c r="S221" i="16"/>
  <c r="J221" i="16" s="1"/>
  <c r="M1670" i="10" s="1"/>
  <c r="S229" i="16"/>
  <c r="J229" i="16" s="1"/>
  <c r="M1696" i="10" s="1"/>
  <c r="S241" i="16"/>
  <c r="J241" i="16" s="1"/>
  <c r="S245" i="16"/>
  <c r="J245" i="16" s="1"/>
  <c r="M1753" i="10" s="1"/>
  <c r="S198" i="16"/>
  <c r="J198" i="16" s="1"/>
  <c r="M667" i="10" s="1"/>
  <c r="J667" i="10" s="1"/>
  <c r="S218" i="16"/>
  <c r="J218" i="16" s="1"/>
  <c r="M1652" i="10" s="1"/>
  <c r="S230" i="16"/>
  <c r="J230" i="16" s="1"/>
  <c r="S238" i="16"/>
  <c r="J238" i="16" s="1"/>
  <c r="M1709" i="10" s="1"/>
  <c r="S242" i="16"/>
  <c r="J242" i="16" s="1"/>
  <c r="M1710" i="10" s="1"/>
  <c r="S199" i="16"/>
  <c r="J199" i="16" s="1"/>
  <c r="S239" i="16"/>
  <c r="J239" i="16" s="1"/>
  <c r="M1780" i="10" s="1"/>
  <c r="S243" i="16"/>
  <c r="J243" i="16" s="1"/>
  <c r="J758" i="16"/>
  <c r="M758" i="10" s="1"/>
  <c r="G537" i="10"/>
  <c r="H537" i="10" s="1"/>
  <c r="M653" i="10"/>
  <c r="K653" i="10" s="1"/>
  <c r="L814" i="10"/>
  <c r="M822" i="10"/>
  <c r="J822" i="10" s="1"/>
  <c r="I159" i="16"/>
  <c r="P523" i="16"/>
  <c r="P521" i="16"/>
  <c r="P586" i="16"/>
  <c r="L586" i="16" s="1"/>
  <c r="L1476" i="10" s="1"/>
  <c r="J823" i="10"/>
  <c r="I73" i="16"/>
  <c r="M821" i="10"/>
  <c r="I528" i="16"/>
  <c r="L636" i="10"/>
  <c r="L776" i="10"/>
  <c r="P519" i="16"/>
  <c r="P522" i="16"/>
  <c r="K238" i="16"/>
  <c r="I531" i="16"/>
  <c r="M808" i="10"/>
  <c r="M805" i="10"/>
  <c r="I532" i="16"/>
  <c r="P515" i="16"/>
  <c r="L515" i="16" s="1"/>
  <c r="P520" i="16"/>
  <c r="I529" i="16"/>
  <c r="M800" i="10"/>
  <c r="M772" i="10"/>
  <c r="K772" i="10" s="1"/>
  <c r="I131" i="16"/>
  <c r="I132" i="16"/>
  <c r="M769" i="10"/>
  <c r="K769" i="10" s="1"/>
  <c r="O554" i="16"/>
  <c r="O526" i="16"/>
  <c r="I515" i="16"/>
  <c r="I140" i="16"/>
  <c r="I138" i="16"/>
  <c r="M773" i="10"/>
  <c r="K773" i="10" s="1"/>
  <c r="I136" i="16"/>
  <c r="M770" i="10"/>
  <c r="J770" i="10" s="1"/>
  <c r="M767" i="10"/>
  <c r="K767" i="10" s="1"/>
  <c r="I134" i="16"/>
  <c r="K824" i="10"/>
  <c r="J824" i="10"/>
  <c r="I133" i="16"/>
  <c r="I135" i="16"/>
  <c r="I146" i="16"/>
  <c r="M828" i="10"/>
  <c r="I86" i="16"/>
  <c r="I145" i="16"/>
  <c r="M826" i="10"/>
  <c r="L816" i="10"/>
  <c r="P96" i="16"/>
  <c r="L96" i="16" s="1"/>
  <c r="P147" i="16"/>
  <c r="L147" i="16" s="1"/>
  <c r="P269" i="16"/>
  <c r="L269" i="16" s="1"/>
  <c r="L269" i="10" s="1"/>
  <c r="P759" i="16"/>
  <c r="L759" i="16" s="1"/>
  <c r="L759" i="10" s="1"/>
  <c r="P162" i="16"/>
  <c r="L162" i="16" s="1"/>
  <c r="L162" i="10" s="1"/>
  <c r="P779" i="16"/>
  <c r="P460" i="16"/>
  <c r="L460" i="16" s="1"/>
  <c r="P160" i="16"/>
  <c r="L160" i="16" s="1"/>
  <c r="L160" i="10" s="1"/>
  <c r="P461" i="16"/>
  <c r="L461" i="16" s="1"/>
  <c r="P161" i="16"/>
  <c r="L161" i="16" s="1"/>
  <c r="L161" i="10" s="1"/>
  <c r="P462" i="16"/>
  <c r="L462" i="16" s="1"/>
  <c r="P459" i="16"/>
  <c r="L459" i="16" s="1"/>
  <c r="L459" i="10" s="1"/>
  <c r="P865" i="16"/>
  <c r="P148" i="16"/>
  <c r="L148" i="16" s="1"/>
  <c r="P93" i="16"/>
  <c r="L93" i="16" s="1"/>
  <c r="P464" i="16"/>
  <c r="L464" i="16" s="1"/>
  <c r="L464" i="10" s="1"/>
  <c r="P151" i="16"/>
  <c r="L151" i="16" s="1"/>
  <c r="L151" i="10" s="1"/>
  <c r="P465" i="16"/>
  <c r="L465" i="16" s="1"/>
  <c r="L465" i="10" s="1"/>
  <c r="P150" i="16"/>
  <c r="L150" i="16" s="1"/>
  <c r="P45" i="16"/>
  <c r="L45" i="16" s="1"/>
  <c r="K45" i="16" s="1"/>
  <c r="P155" i="16"/>
  <c r="L155" i="16" s="1"/>
  <c r="L155" i="10" s="1"/>
  <c r="P15" i="16"/>
  <c r="P463" i="16"/>
  <c r="L463" i="16" s="1"/>
  <c r="P836" i="16"/>
  <c r="P16" i="16"/>
  <c r="L16" i="16" s="1"/>
  <c r="K16" i="16" s="1"/>
  <c r="P91" i="16"/>
  <c r="L91" i="16" s="1"/>
  <c r="L72" i="10" s="1"/>
  <c r="P757" i="16"/>
  <c r="P152" i="16"/>
  <c r="L152" i="16" s="1"/>
  <c r="P758" i="16"/>
  <c r="P153" i="16"/>
  <c r="L153" i="16" s="1"/>
  <c r="L153" i="10" s="1"/>
  <c r="P87" i="16"/>
  <c r="L87" i="16" s="1"/>
  <c r="P149" i="16"/>
  <c r="L149" i="16" s="1"/>
  <c r="P36" i="16"/>
  <c r="P761" i="16"/>
  <c r="L761" i="16" s="1"/>
  <c r="L761" i="10" s="1"/>
  <c r="P156" i="16"/>
  <c r="L156" i="16" s="1"/>
  <c r="P76" i="16"/>
  <c r="L76" i="16" s="1"/>
  <c r="P92" i="16"/>
  <c r="L92" i="16" s="1"/>
  <c r="P766" i="16"/>
  <c r="P18" i="16"/>
  <c r="L18" i="16" s="1"/>
  <c r="P191" i="16"/>
  <c r="L191" i="16" s="1"/>
  <c r="P157" i="16"/>
  <c r="L157" i="16" s="1"/>
  <c r="L157" i="10" s="1"/>
  <c r="P154" i="16"/>
  <c r="L154" i="16" s="1"/>
  <c r="G791" i="10"/>
  <c r="I160" i="16"/>
  <c r="M529" i="10"/>
  <c r="I759" i="16"/>
  <c r="I150" i="16"/>
  <c r="M838" i="10"/>
  <c r="I149" i="16"/>
  <c r="M839" i="10"/>
  <c r="I152" i="16"/>
  <c r="I151" i="16"/>
  <c r="M837" i="10"/>
  <c r="I153" i="16"/>
  <c r="I460" i="16"/>
  <c r="S768" i="16" s="1"/>
  <c r="M397" i="10"/>
  <c r="I465" i="16"/>
  <c r="I156" i="16"/>
  <c r="I87" i="16"/>
  <c r="M400" i="10"/>
  <c r="I463" i="16"/>
  <c r="M777" i="10"/>
  <c r="I191" i="16"/>
  <c r="M401" i="10"/>
  <c r="I464" i="16"/>
  <c r="I459" i="16"/>
  <c r="M396" i="10"/>
  <c r="M843" i="10"/>
  <c r="I147" i="16"/>
  <c r="I161" i="16"/>
  <c r="M91" i="10"/>
  <c r="I91" i="16"/>
  <c r="I18" i="16"/>
  <c r="M18" i="10"/>
  <c r="I93" i="16"/>
  <c r="M93" i="10"/>
  <c r="I162" i="16"/>
  <c r="M96" i="10"/>
  <c r="I96" i="16"/>
  <c r="I92" i="16"/>
  <c r="M398" i="10"/>
  <c r="I461" i="16"/>
  <c r="I155" i="16"/>
  <c r="I157" i="16"/>
  <c r="I148" i="16"/>
  <c r="M840" i="10"/>
  <c r="I462" i="16"/>
  <c r="L773" i="10"/>
  <c r="L823" i="10"/>
  <c r="G823" i="10" s="1"/>
  <c r="L767" i="10"/>
  <c r="L644" i="10"/>
  <c r="L647" i="10"/>
  <c r="J73" i="10"/>
  <c r="K73" i="10"/>
  <c r="L646" i="10"/>
  <c r="G789" i="10"/>
  <c r="H789" i="10" s="1"/>
  <c r="I808" i="16"/>
  <c r="M700" i="10"/>
  <c r="I441" i="16"/>
  <c r="M788" i="10"/>
  <c r="P808" i="16"/>
  <c r="L808" i="16" s="1"/>
  <c r="L808" i="10" s="1"/>
  <c r="P441" i="16"/>
  <c r="L441" i="16" s="1"/>
  <c r="P85" i="16"/>
  <c r="L85" i="16" s="1"/>
  <c r="L217" i="10" s="1"/>
  <c r="P747" i="16"/>
  <c r="L747" i="16" s="1"/>
  <c r="P686" i="16"/>
  <c r="L686" i="16" s="1"/>
  <c r="K208" i="16"/>
  <c r="M279" i="10"/>
  <c r="J279" i="10" s="1"/>
  <c r="O639" i="16"/>
  <c r="J639" i="16" s="1"/>
  <c r="M815" i="10" s="1"/>
  <c r="O642" i="16"/>
  <c r="J642" i="16" s="1"/>
  <c r="M399" i="10" s="1"/>
  <c r="P589" i="16"/>
  <c r="L589" i="16" s="1"/>
  <c r="J594" i="10"/>
  <c r="P624" i="16"/>
  <c r="L624" i="16" s="1"/>
  <c r="P591" i="16"/>
  <c r="L591" i="16" s="1"/>
  <c r="L1478" i="10" s="1"/>
  <c r="I626" i="10"/>
  <c r="P628" i="16"/>
  <c r="L628" i="16" s="1"/>
  <c r="L1703" i="10" s="1"/>
  <c r="P66" i="16"/>
  <c r="L66" i="16" s="1"/>
  <c r="P383" i="16"/>
  <c r="L383" i="16" s="1"/>
  <c r="K230" i="16"/>
  <c r="K677" i="10"/>
  <c r="L187" i="10"/>
  <c r="K229" i="16"/>
  <c r="I687" i="16"/>
  <c r="M848" i="10"/>
  <c r="K848" i="10" s="1"/>
  <c r="I688" i="16"/>
  <c r="K687" i="16"/>
  <c r="L815" i="10"/>
  <c r="L848" i="10"/>
  <c r="K853" i="10"/>
  <c r="G853" i="10" s="1"/>
  <c r="J853" i="10"/>
  <c r="O634" i="16"/>
  <c r="J634" i="16" s="1"/>
  <c r="O637" i="16"/>
  <c r="J637" i="16" s="1"/>
  <c r="K850" i="10"/>
  <c r="G850" i="10" s="1"/>
  <c r="J850" i="10"/>
  <c r="K849" i="10"/>
  <c r="G849" i="10" s="1"/>
  <c r="J849" i="10"/>
  <c r="K654" i="16"/>
  <c r="L845" i="10"/>
  <c r="I654" i="16"/>
  <c r="M845" i="10"/>
  <c r="I820" i="10"/>
  <c r="H820" i="10"/>
  <c r="K673" i="10"/>
  <c r="K217" i="16"/>
  <c r="J479" i="10"/>
  <c r="L189" i="10"/>
  <c r="I819" i="10"/>
  <c r="H819" i="10"/>
  <c r="I817" i="10"/>
  <c r="H817" i="10"/>
  <c r="I818" i="10"/>
  <c r="H818" i="10"/>
  <c r="L784" i="10"/>
  <c r="L813" i="10"/>
  <c r="K634" i="16"/>
  <c r="M597" i="10"/>
  <c r="J597" i="10" s="1"/>
  <c r="I706" i="16"/>
  <c r="O438" i="16"/>
  <c r="J438" i="16" s="1"/>
  <c r="O439" i="16"/>
  <c r="J439" i="16" s="1"/>
  <c r="M273" i="10" s="1"/>
  <c r="K273" i="10" s="1"/>
  <c r="K98" i="16"/>
  <c r="L190" i="10"/>
  <c r="P827" i="16"/>
  <c r="L827" i="16" s="1"/>
  <c r="L719" i="10" s="1"/>
  <c r="L485" i="10"/>
  <c r="K568" i="16"/>
  <c r="J781" i="10"/>
  <c r="K781" i="10"/>
  <c r="G781" i="10" s="1"/>
  <c r="I712" i="16"/>
  <c r="K320" i="16"/>
  <c r="L569" i="10"/>
  <c r="I192" i="16"/>
  <c r="M776" i="10"/>
  <c r="I711" i="16"/>
  <c r="K480" i="10"/>
  <c r="G480" i="10" s="1"/>
  <c r="J480" i="10"/>
  <c r="I708" i="16"/>
  <c r="J547" i="10"/>
  <c r="K547" i="10"/>
  <c r="G547" i="10" s="1"/>
  <c r="L219" i="10"/>
  <c r="J676" i="10"/>
  <c r="L583" i="10"/>
  <c r="J630" i="10"/>
  <c r="J604" i="10"/>
  <c r="J577" i="10"/>
  <c r="J662" i="10"/>
  <c r="O98" i="16"/>
  <c r="J98" i="16" s="1"/>
  <c r="O744" i="16"/>
  <c r="J744" i="16" s="1"/>
  <c r="I744" i="16" s="1"/>
  <c r="W747" i="16" s="1"/>
  <c r="O272" i="16"/>
  <c r="J272" i="16" s="1"/>
  <c r="M272" i="10" s="1"/>
  <c r="K272" i="10" s="1"/>
  <c r="O184" i="16"/>
  <c r="J184" i="16" s="1"/>
  <c r="O99" i="16"/>
  <c r="J99" i="16" s="1"/>
  <c r="O188" i="16"/>
  <c r="O78" i="16"/>
  <c r="O581" i="16"/>
  <c r="J581" i="16" s="1"/>
  <c r="K495" i="10"/>
  <c r="G495" i="10" s="1"/>
  <c r="J495" i="10"/>
  <c r="L573" i="10"/>
  <c r="L568" i="10"/>
  <c r="I577" i="10"/>
  <c r="K708" i="16"/>
  <c r="J641" i="10"/>
  <c r="G630" i="10"/>
  <c r="H630" i="10" s="1"/>
  <c r="L180" i="10"/>
  <c r="L662" i="10"/>
  <c r="G662" i="10" s="1"/>
  <c r="I662" i="10" s="1"/>
  <c r="L603" i="10"/>
  <c r="K68" i="16"/>
  <c r="L68" i="10"/>
  <c r="M652" i="10"/>
  <c r="I348" i="16"/>
  <c r="M295" i="10"/>
  <c r="I393" i="10"/>
  <c r="H393" i="10"/>
  <c r="J566" i="10"/>
  <c r="K566" i="10"/>
  <c r="G566" i="10" s="1"/>
  <c r="K584" i="10"/>
  <c r="G584" i="10" s="1"/>
  <c r="J584" i="10"/>
  <c r="K692" i="10"/>
  <c r="G692" i="10" s="1"/>
  <c r="J692" i="10"/>
  <c r="I416" i="10"/>
  <c r="H416" i="10"/>
  <c r="K469" i="10"/>
  <c r="G469" i="10" s="1"/>
  <c r="J469" i="10"/>
  <c r="L390" i="10"/>
  <c r="K700" i="16"/>
  <c r="L597" i="10"/>
  <c r="I356" i="16"/>
  <c r="M303" i="10"/>
  <c r="M296" i="10"/>
  <c r="M298" i="10"/>
  <c r="H595" i="10"/>
  <c r="I595" i="10"/>
  <c r="J565" i="10"/>
  <c r="K565" i="10"/>
  <c r="G565" i="10" s="1"/>
  <c r="K357" i="10"/>
  <c r="G357" i="10" s="1"/>
  <c r="J357" i="10"/>
  <c r="H111" i="10"/>
  <c r="I111" i="10"/>
  <c r="L539" i="10"/>
  <c r="K711" i="16"/>
  <c r="L608" i="10"/>
  <c r="L676" i="10"/>
  <c r="G676" i="10" s="1"/>
  <c r="L609" i="10"/>
  <c r="J71" i="10"/>
  <c r="K71" i="10"/>
  <c r="I278" i="16"/>
  <c r="O320" i="16" s="1"/>
  <c r="J320" i="16" s="1"/>
  <c r="M1724" i="10" s="1"/>
  <c r="M225" i="10"/>
  <c r="M445" i="10"/>
  <c r="K445" i="10" s="1"/>
  <c r="G445" i="10" s="1"/>
  <c r="K656" i="10"/>
  <c r="G656" i="10" s="1"/>
  <c r="I656" i="10" s="1"/>
  <c r="J656" i="10"/>
  <c r="I479" i="10"/>
  <c r="H479" i="10"/>
  <c r="K360" i="10"/>
  <c r="G360" i="10" s="1"/>
  <c r="J360" i="10"/>
  <c r="J490" i="10"/>
  <c r="K490" i="10"/>
  <c r="G490" i="10" s="1"/>
  <c r="I322" i="10"/>
  <c r="H322" i="10"/>
  <c r="I126" i="10"/>
  <c r="H126" i="10"/>
  <c r="J571" i="10"/>
  <c r="K571" i="10"/>
  <c r="G571" i="10" s="1"/>
  <c r="K694" i="10"/>
  <c r="G694" i="10" s="1"/>
  <c r="J694" i="10"/>
  <c r="J70" i="10"/>
  <c r="K70" i="10"/>
  <c r="G70" i="10" s="1"/>
  <c r="M180" i="10"/>
  <c r="J180" i="10" s="1"/>
  <c r="M297" i="10"/>
  <c r="K585" i="10"/>
  <c r="G585" i="10" s="1"/>
  <c r="J585" i="10"/>
  <c r="K564" i="10"/>
  <c r="G564" i="10" s="1"/>
  <c r="I564" i="10" s="1"/>
  <c r="J564" i="10"/>
  <c r="J644" i="10"/>
  <c r="K644" i="10"/>
  <c r="I349" i="16"/>
  <c r="K364" i="10"/>
  <c r="G364" i="10" s="1"/>
  <c r="I364" i="10" s="1"/>
  <c r="K181" i="10"/>
  <c r="K712" i="16"/>
  <c r="K63" i="10"/>
  <c r="K635" i="10"/>
  <c r="G635" i="10" s="1"/>
  <c r="H635" i="10" s="1"/>
  <c r="M269" i="10"/>
  <c r="J269" i="10" s="1"/>
  <c r="M276" i="10"/>
  <c r="K276" i="10" s="1"/>
  <c r="G276" i="10" s="1"/>
  <c r="I276" i="10" s="1"/>
  <c r="L673" i="10"/>
  <c r="M169" i="10"/>
  <c r="M713" i="10"/>
  <c r="K713" i="10" s="1"/>
  <c r="L346" i="10"/>
  <c r="M588" i="10"/>
  <c r="K588" i="10" s="1"/>
  <c r="G588" i="10" s="1"/>
  <c r="I588" i="10" s="1"/>
  <c r="K370" i="10"/>
  <c r="G370" i="10" s="1"/>
  <c r="I370" i="10" s="1"/>
  <c r="K582" i="10"/>
  <c r="G582" i="10" s="1"/>
  <c r="J582" i="10"/>
  <c r="I648" i="10"/>
  <c r="H648" i="10"/>
  <c r="I332" i="16"/>
  <c r="J629" i="10"/>
  <c r="K629" i="10"/>
  <c r="G629" i="10" s="1"/>
  <c r="O628" i="16"/>
  <c r="O627" i="16"/>
  <c r="O383" i="16"/>
  <c r="O591" i="16"/>
  <c r="J591" i="16" s="1"/>
  <c r="O589" i="16"/>
  <c r="J589" i="16" s="1"/>
  <c r="M1477" i="10" s="1"/>
  <c r="O586" i="16"/>
  <c r="J586" i="16" s="1"/>
  <c r="M1476" i="10" s="1"/>
  <c r="O66" i="16"/>
  <c r="O624" i="16"/>
  <c r="H641" i="10"/>
  <c r="I641" i="10"/>
  <c r="K598" i="10"/>
  <c r="G598" i="10" s="1"/>
  <c r="J598" i="10"/>
  <c r="M736" i="10"/>
  <c r="J81" i="16"/>
  <c r="M214" i="10" s="1"/>
  <c r="K214" i="10" s="1"/>
  <c r="K646" i="10"/>
  <c r="J646" i="10"/>
  <c r="I224" i="10"/>
  <c r="H224" i="10"/>
  <c r="M362" i="10"/>
  <c r="M596" i="10"/>
  <c r="K492" i="10"/>
  <c r="G492" i="10" s="1"/>
  <c r="H492" i="10" s="1"/>
  <c r="K194" i="10"/>
  <c r="G194" i="10" s="1"/>
  <c r="I194" i="10" s="1"/>
  <c r="L389" i="10"/>
  <c r="L736" i="10"/>
  <c r="L677" i="10"/>
  <c r="K81" i="16"/>
  <c r="M346" i="10"/>
  <c r="L214" i="10"/>
  <c r="M539" i="10"/>
  <c r="K539" i="10" s="1"/>
  <c r="K70" i="16"/>
  <c r="I68" i="16"/>
  <c r="M135" i="10"/>
  <c r="I71" i="16"/>
  <c r="I70" i="16"/>
  <c r="L392" i="10"/>
  <c r="M179" i="10"/>
  <c r="J179" i="10" s="1"/>
  <c r="L181" i="10"/>
  <c r="L596" i="10"/>
  <c r="M409" i="10"/>
  <c r="I665" i="10"/>
  <c r="H665" i="10"/>
  <c r="L599" i="10"/>
  <c r="H606" i="10"/>
  <c r="I606" i="10"/>
  <c r="P318" i="16"/>
  <c r="P304" i="16"/>
  <c r="L304" i="16" s="1"/>
  <c r="L1708" i="10" s="1"/>
  <c r="P305" i="16"/>
  <c r="P306" i="16"/>
  <c r="P307" i="16"/>
  <c r="L307" i="16" s="1"/>
  <c r="P308" i="16"/>
  <c r="P309" i="16"/>
  <c r="P310" i="16"/>
  <c r="P311" i="16"/>
  <c r="P312" i="16"/>
  <c r="L312" i="16" s="1"/>
  <c r="P313" i="16"/>
  <c r="L313" i="16" s="1"/>
  <c r="L1734" i="10" s="1"/>
  <c r="P314" i="16"/>
  <c r="L314" i="16" s="1"/>
  <c r="P315" i="16"/>
  <c r="L315" i="16" s="1"/>
  <c r="L525" i="10" s="1"/>
  <c r="P316" i="16"/>
  <c r="L316" i="16" s="1"/>
  <c r="L1715" i="10" s="1"/>
  <c r="P317" i="16"/>
  <c r="K703" i="16"/>
  <c r="K579" i="16"/>
  <c r="L561" i="10"/>
  <c r="K627" i="16"/>
  <c r="L560" i="10"/>
  <c r="L562" i="10"/>
  <c r="L391" i="10"/>
  <c r="L601" i="10"/>
  <c r="L600" i="10"/>
  <c r="I679" i="10"/>
  <c r="H679" i="10"/>
  <c r="K266" i="10"/>
  <c r="G266" i="10" s="1"/>
  <c r="J266" i="10"/>
  <c r="M640" i="10"/>
  <c r="J197" i="10"/>
  <c r="K197" i="10"/>
  <c r="J193" i="10"/>
  <c r="K193" i="10"/>
  <c r="G193" i="10" s="1"/>
  <c r="J236" i="10"/>
  <c r="K236" i="10"/>
  <c r="O318" i="16"/>
  <c r="O304" i="16"/>
  <c r="J304" i="16" s="1"/>
  <c r="M1708" i="10" s="1"/>
  <c r="O316" i="16"/>
  <c r="J316" i="16" s="1"/>
  <c r="O305" i="16"/>
  <c r="O306" i="16"/>
  <c r="O307" i="16"/>
  <c r="O308" i="16"/>
  <c r="O309" i="16"/>
  <c r="O310" i="16"/>
  <c r="O311" i="16"/>
  <c r="O312" i="16"/>
  <c r="J312" i="16" s="1"/>
  <c r="M473" i="10" s="1"/>
  <c r="O313" i="16"/>
  <c r="J313" i="16" s="1"/>
  <c r="M1734" i="10" s="1"/>
  <c r="O314" i="16"/>
  <c r="J314" i="16" s="1"/>
  <c r="O315" i="16"/>
  <c r="J315" i="16" s="1"/>
  <c r="M525" i="10" s="1"/>
  <c r="O317" i="16"/>
  <c r="I730" i="10"/>
  <c r="H730" i="10"/>
  <c r="J196" i="10"/>
  <c r="K196" i="10"/>
  <c r="G196" i="10" s="1"/>
  <c r="K282" i="10"/>
  <c r="J282" i="10"/>
  <c r="M417" i="10"/>
  <c r="I729" i="10"/>
  <c r="H729" i="10"/>
  <c r="K280" i="10"/>
  <c r="J280" i="10"/>
  <c r="H518" i="10"/>
  <c r="M389" i="10"/>
  <c r="K576" i="10"/>
  <c r="G576" i="10" s="1"/>
  <c r="J576" i="10"/>
  <c r="I594" i="10"/>
  <c r="K226" i="10"/>
  <c r="J226" i="10"/>
  <c r="I366" i="10"/>
  <c r="H366" i="10"/>
  <c r="J386" i="10"/>
  <c r="K386" i="10"/>
  <c r="G386" i="10" s="1"/>
  <c r="I350" i="16" l="1"/>
  <c r="S359" i="16" s="1"/>
  <c r="L642" i="10"/>
  <c r="J294" i="10"/>
  <c r="K71" i="16"/>
  <c r="H666" i="10"/>
  <c r="G71" i="10"/>
  <c r="I771" i="16"/>
  <c r="I686" i="16"/>
  <c r="K887" i="10"/>
  <c r="J887" i="10"/>
  <c r="O448" i="16"/>
  <c r="J448" i="16" s="1"/>
  <c r="I448" i="16" s="1"/>
  <c r="O113" i="16"/>
  <c r="J113" i="16" s="1"/>
  <c r="I113" i="16" s="1"/>
  <c r="S842" i="16"/>
  <c r="O121" i="16"/>
  <c r="J121" i="16" s="1"/>
  <c r="I121" i="16" s="1"/>
  <c r="O119" i="16"/>
  <c r="J119" i="16" s="1"/>
  <c r="I119" i="16" s="1"/>
  <c r="O182" i="16"/>
  <c r="J182" i="16" s="1"/>
  <c r="O112" i="16"/>
  <c r="J112" i="16" s="1"/>
  <c r="I112" i="16" s="1"/>
  <c r="O447" i="16"/>
  <c r="J447" i="16" s="1"/>
  <c r="O115" i="16"/>
  <c r="J115" i="16" s="1"/>
  <c r="I115" i="16" s="1"/>
  <c r="O860" i="16"/>
  <c r="J860" i="16" s="1"/>
  <c r="O123" i="16"/>
  <c r="J123" i="16" s="1"/>
  <c r="I123" i="16" s="1"/>
  <c r="K887" i="16"/>
  <c r="T888" i="16" s="1"/>
  <c r="L887" i="10"/>
  <c r="K682" i="16"/>
  <c r="G236" i="10"/>
  <c r="L184" i="10"/>
  <c r="I775" i="10"/>
  <c r="H494" i="10"/>
  <c r="I347" i="16"/>
  <c r="K394" i="10"/>
  <c r="G713" i="10"/>
  <c r="I713" i="10" s="1"/>
  <c r="I697" i="10"/>
  <c r="K534" i="16"/>
  <c r="L664" i="10"/>
  <c r="H301" i="10"/>
  <c r="K664" i="16"/>
  <c r="J307" i="16"/>
  <c r="M486" i="10" s="1"/>
  <c r="J486" i="10" s="1"/>
  <c r="I351" i="16"/>
  <c r="W359" i="16" s="1"/>
  <c r="I592" i="10"/>
  <c r="J651" i="10"/>
  <c r="G197" i="10"/>
  <c r="G609" i="10"/>
  <c r="H609" i="10" s="1"/>
  <c r="L136" i="10"/>
  <c r="P350" i="16"/>
  <c r="L350" i="16" s="1"/>
  <c r="L350" i="10" s="1"/>
  <c r="L521" i="16"/>
  <c r="K521" i="16" s="1"/>
  <c r="I517" i="10"/>
  <c r="S317" i="16"/>
  <c r="J317" i="16" s="1"/>
  <c r="M462" i="10" s="1"/>
  <c r="K642" i="16"/>
  <c r="L165" i="10"/>
  <c r="K802" i="10"/>
  <c r="J719" i="10"/>
  <c r="J170" i="10"/>
  <c r="K608" i="10"/>
  <c r="G608" i="10" s="1"/>
  <c r="H608" i="10" s="1"/>
  <c r="I659" i="10"/>
  <c r="G459" i="10"/>
  <c r="H459" i="10" s="1"/>
  <c r="L554" i="16"/>
  <c r="L554" i="10" s="1"/>
  <c r="K141" i="16"/>
  <c r="K603" i="10"/>
  <c r="G603" i="10" s="1"/>
  <c r="H603" i="10" s="1"/>
  <c r="J533" i="16"/>
  <c r="I533" i="16" s="1"/>
  <c r="K581" i="16"/>
  <c r="K173" i="10"/>
  <c r="J554" i="16"/>
  <c r="M363" i="10" s="1"/>
  <c r="J363" i="10" s="1"/>
  <c r="M351" i="10"/>
  <c r="K351" i="10" s="1"/>
  <c r="I1746" i="10"/>
  <c r="L678" i="10"/>
  <c r="I827" i="16"/>
  <c r="K175" i="10"/>
  <c r="J1826" i="10"/>
  <c r="K532" i="10"/>
  <c r="L168" i="10"/>
  <c r="K557" i="10"/>
  <c r="I365" i="10"/>
  <c r="J327" i="10"/>
  <c r="H1671" i="10"/>
  <c r="J526" i="16"/>
  <c r="M526" i="10" s="1"/>
  <c r="K526" i="10" s="1"/>
  <c r="K532" i="16"/>
  <c r="T522" i="16" s="1"/>
  <c r="L522" i="16" s="1"/>
  <c r="H604" i="10"/>
  <c r="K647" i="10"/>
  <c r="L272" i="10"/>
  <c r="G272" i="10" s="1"/>
  <c r="K193" i="16"/>
  <c r="L144" i="10"/>
  <c r="K144" i="16"/>
  <c r="M643" i="10"/>
  <c r="K643" i="10" s="1"/>
  <c r="J138" i="10"/>
  <c r="K669" i="10"/>
  <c r="G669" i="10" s="1"/>
  <c r="H669" i="10" s="1"/>
  <c r="X555" i="16"/>
  <c r="L555" i="16" s="1"/>
  <c r="L555" i="10" s="1"/>
  <c r="K174" i="10"/>
  <c r="K350" i="10"/>
  <c r="T526" i="16"/>
  <c r="L526" i="16" s="1"/>
  <c r="L362" i="10" s="1"/>
  <c r="L581" i="10"/>
  <c r="I1712" i="10"/>
  <c r="G605" i="10"/>
  <c r="I605" i="10" s="1"/>
  <c r="H1524" i="10"/>
  <c r="J767" i="10"/>
  <c r="K663" i="16"/>
  <c r="L167" i="10"/>
  <c r="G1662" i="10"/>
  <c r="I1662" i="10" s="1"/>
  <c r="X347" i="16"/>
  <c r="L347" i="16" s="1"/>
  <c r="L1826" i="10" s="1"/>
  <c r="G1826" i="10" s="1"/>
  <c r="W62" i="16"/>
  <c r="J605" i="10"/>
  <c r="I631" i="10"/>
  <c r="T533" i="16"/>
  <c r="L533" i="16" s="1"/>
  <c r="W10" i="16"/>
  <c r="J10" i="16" s="1"/>
  <c r="I10" i="16" s="1"/>
  <c r="O21" i="16" s="1"/>
  <c r="J21" i="16" s="1"/>
  <c r="M21" i="10" s="1"/>
  <c r="T351" i="16"/>
  <c r="L351" i="16" s="1"/>
  <c r="L351" i="10" s="1"/>
  <c r="W69" i="16"/>
  <c r="J69" i="16" s="1"/>
  <c r="I69" i="16" s="1"/>
  <c r="AE38" i="16"/>
  <c r="K144" i="10"/>
  <c r="G464" i="10"/>
  <c r="I464" i="10" s="1"/>
  <c r="K669" i="16"/>
  <c r="T49" i="16"/>
  <c r="L49" i="16" s="1"/>
  <c r="K49" i="16" s="1"/>
  <c r="W12" i="16"/>
  <c r="J12" i="16" s="1"/>
  <c r="I12" i="16" s="1"/>
  <c r="AE37" i="16"/>
  <c r="W7" i="16"/>
  <c r="J7" i="16" s="1"/>
  <c r="I7" i="16" s="1"/>
  <c r="G340" i="10"/>
  <c r="I340" i="10" s="1"/>
  <c r="I434" i="10"/>
  <c r="I1684" i="10"/>
  <c r="J1613" i="10"/>
  <c r="G1819" i="10"/>
  <c r="H1819" i="10" s="1"/>
  <c r="J1819" i="10"/>
  <c r="J68" i="10"/>
  <c r="J609" i="10"/>
  <c r="J75" i="10"/>
  <c r="K668" i="16"/>
  <c r="G273" i="10"/>
  <c r="H273" i="10" s="1"/>
  <c r="K658" i="16"/>
  <c r="L135" i="10"/>
  <c r="J153" i="10"/>
  <c r="J147" i="10"/>
  <c r="G324" i="10"/>
  <c r="I324" i="10" s="1"/>
  <c r="H1695" i="10"/>
  <c r="M766" i="10"/>
  <c r="K766" i="10" s="1"/>
  <c r="K771" i="10"/>
  <c r="J771" i="10"/>
  <c r="K667" i="10"/>
  <c r="G667" i="10" s="1"/>
  <c r="H667" i="10" s="1"/>
  <c r="J578" i="10"/>
  <c r="G466" i="10"/>
  <c r="J1810" i="10"/>
  <c r="H1674" i="10"/>
  <c r="G1821" i="10"/>
  <c r="I1821" i="10" s="1"/>
  <c r="H1580" i="10"/>
  <c r="I1580" i="10"/>
  <c r="J273" i="10"/>
  <c r="K460" i="10"/>
  <c r="J460" i="10"/>
  <c r="K348" i="10"/>
  <c r="G348" i="10" s="1"/>
  <c r="I348" i="10" s="1"/>
  <c r="J348" i="10"/>
  <c r="M1773" i="10"/>
  <c r="K1773" i="10" s="1"/>
  <c r="G1773" i="10" s="1"/>
  <c r="M457" i="10"/>
  <c r="L1612" i="10"/>
  <c r="L618" i="10"/>
  <c r="L156" i="10"/>
  <c r="L129" i="10"/>
  <c r="G129" i="10" s="1"/>
  <c r="L460" i="10"/>
  <c r="L1613" i="10"/>
  <c r="G1613" i="10" s="1"/>
  <c r="L619" i="10"/>
  <c r="M1751" i="10"/>
  <c r="K1751" i="10" s="1"/>
  <c r="G1751" i="10" s="1"/>
  <c r="M475" i="10"/>
  <c r="K74" i="10"/>
  <c r="J74" i="10"/>
  <c r="L821" i="10"/>
  <c r="L247" i="10"/>
  <c r="G247" i="10" s="1"/>
  <c r="M1721" i="10"/>
  <c r="K1721" i="10" s="1"/>
  <c r="M513" i="10"/>
  <c r="K249" i="10"/>
  <c r="J249" i="10"/>
  <c r="L173" i="10"/>
  <c r="L292" i="10"/>
  <c r="L174" i="10"/>
  <c r="L293" i="10"/>
  <c r="L176" i="10"/>
  <c r="L281" i="10"/>
  <c r="G281" i="10" s="1"/>
  <c r="G1810" i="10"/>
  <c r="H1810" i="10" s="1"/>
  <c r="K610" i="10"/>
  <c r="G610" i="10" s="1"/>
  <c r="H610" i="10" s="1"/>
  <c r="J610" i="10"/>
  <c r="G319" i="10"/>
  <c r="L496" i="10"/>
  <c r="I355" i="10"/>
  <c r="H355" i="10"/>
  <c r="K248" i="10"/>
  <c r="G248" i="10" s="1"/>
  <c r="J248" i="10"/>
  <c r="I550" i="10"/>
  <c r="H550" i="10"/>
  <c r="G292" i="10"/>
  <c r="K420" i="10"/>
  <c r="G420" i="10" s="1"/>
  <c r="J420" i="10"/>
  <c r="M496" i="10"/>
  <c r="J496" i="10" s="1"/>
  <c r="L1823" i="10"/>
  <c r="L406" i="10"/>
  <c r="L147" i="10"/>
  <c r="G147" i="10" s="1"/>
  <c r="L128" i="10"/>
  <c r="M1678" i="10"/>
  <c r="K1678" i="10" s="1"/>
  <c r="G1678" i="10" s="1"/>
  <c r="M552" i="10"/>
  <c r="K621" i="10"/>
  <c r="G621" i="10" s="1"/>
  <c r="J621" i="10"/>
  <c r="M664" i="10"/>
  <c r="K664" i="10" s="1"/>
  <c r="M345" i="10"/>
  <c r="J228" i="10"/>
  <c r="K228" i="10"/>
  <c r="G228" i="10" s="1"/>
  <c r="L1836" i="10"/>
  <c r="L394" i="10"/>
  <c r="K146" i="16"/>
  <c r="L275" i="10"/>
  <c r="L282" i="10"/>
  <c r="G282" i="10" s="1"/>
  <c r="L170" i="10"/>
  <c r="G170" i="10" s="1"/>
  <c r="I170" i="10" s="1"/>
  <c r="L336" i="10"/>
  <c r="G336" i="10" s="1"/>
  <c r="L242" i="10"/>
  <c r="L267" i="10"/>
  <c r="I551" i="10"/>
  <c r="I559" i="10"/>
  <c r="H559" i="10"/>
  <c r="G334" i="10"/>
  <c r="K299" i="10"/>
  <c r="G299" i="10" s="1"/>
  <c r="J299" i="10"/>
  <c r="K740" i="16"/>
  <c r="L130" i="10"/>
  <c r="H246" i="10"/>
  <c r="I246" i="10"/>
  <c r="G335" i="10"/>
  <c r="J619" i="10"/>
  <c r="K619" i="10"/>
  <c r="I470" i="10"/>
  <c r="H470" i="10"/>
  <c r="G291" i="10"/>
  <c r="G285" i="10"/>
  <c r="J128" i="10"/>
  <c r="K128" i="10"/>
  <c r="K473" i="10"/>
  <c r="J473" i="10"/>
  <c r="M1715" i="10"/>
  <c r="K1715" i="10" s="1"/>
  <c r="G1715" i="10" s="1"/>
  <c r="M515" i="10"/>
  <c r="K525" i="10"/>
  <c r="G525" i="10" s="1"/>
  <c r="J525" i="10"/>
  <c r="L1755" i="10"/>
  <c r="L473" i="10"/>
  <c r="I99" i="16"/>
  <c r="M84" i="10"/>
  <c r="M1752" i="10"/>
  <c r="K1752" i="10" s="1"/>
  <c r="G1752" i="10" s="1"/>
  <c r="M476" i="10"/>
  <c r="M1609" i="10"/>
  <c r="K1609" i="10" s="1"/>
  <c r="G1609" i="10" s="1"/>
  <c r="M620" i="10"/>
  <c r="L63" i="10"/>
  <c r="G63" i="10" s="1"/>
  <c r="I63" i="10" s="1"/>
  <c r="M1535" i="10"/>
  <c r="J1535" i="10" s="1"/>
  <c r="M695" i="10"/>
  <c r="L826" i="10"/>
  <c r="L279" i="10"/>
  <c r="M76" i="10"/>
  <c r="L164" i="10"/>
  <c r="L339" i="10"/>
  <c r="G339" i="10" s="1"/>
  <c r="G333" i="10"/>
  <c r="I333" i="10" s="1"/>
  <c r="M477" i="10"/>
  <c r="I385" i="10"/>
  <c r="H385" i="10"/>
  <c r="K293" i="10"/>
  <c r="J293" i="10"/>
  <c r="K411" i="10"/>
  <c r="G411" i="10" s="1"/>
  <c r="J411" i="10"/>
  <c r="I527" i="10"/>
  <c r="H527" i="10"/>
  <c r="L1742" i="10"/>
  <c r="L486" i="10"/>
  <c r="M102" i="10"/>
  <c r="J222" i="10"/>
  <c r="K222" i="10"/>
  <c r="G222" i="10" s="1"/>
  <c r="M1611" i="10"/>
  <c r="J1611" i="10" s="1"/>
  <c r="M617" i="10"/>
  <c r="I98" i="16"/>
  <c r="M83" i="10"/>
  <c r="M1716" i="10"/>
  <c r="K1716" i="10" s="1"/>
  <c r="G1716" i="10" s="1"/>
  <c r="M514" i="10"/>
  <c r="J344" i="10"/>
  <c r="K344" i="10"/>
  <c r="G344" i="10" s="1"/>
  <c r="M1812" i="10"/>
  <c r="K1812" i="10" s="1"/>
  <c r="M418" i="10"/>
  <c r="M1714" i="10"/>
  <c r="J1714" i="10" s="1"/>
  <c r="M516" i="10"/>
  <c r="L363" i="10"/>
  <c r="K754" i="16"/>
  <c r="L226" i="10"/>
  <c r="G226" i="10" s="1"/>
  <c r="L178" i="10"/>
  <c r="L283" i="10"/>
  <c r="G283" i="10" s="1"/>
  <c r="L175" i="10"/>
  <c r="L280" i="10"/>
  <c r="G280" i="10" s="1"/>
  <c r="M347" i="10"/>
  <c r="K347" i="10" s="1"/>
  <c r="M154" i="10"/>
  <c r="K154" i="10" s="1"/>
  <c r="L239" i="10"/>
  <c r="M349" i="10"/>
  <c r="H373" i="10"/>
  <c r="I373" i="10"/>
  <c r="I414" i="10"/>
  <c r="H414" i="10"/>
  <c r="I361" i="10"/>
  <c r="H361" i="10"/>
  <c r="L98" i="10"/>
  <c r="H545" i="10"/>
  <c r="I545" i="10"/>
  <c r="G72" i="10"/>
  <c r="L138" i="10"/>
  <c r="G138" i="10" s="1"/>
  <c r="M312" i="10"/>
  <c r="J312" i="10" s="1"/>
  <c r="M1755" i="10"/>
  <c r="I198" i="16"/>
  <c r="M1562" i="10"/>
  <c r="K66" i="16"/>
  <c r="L1790" i="10"/>
  <c r="M642" i="10"/>
  <c r="M1833" i="10"/>
  <c r="L846" i="10"/>
  <c r="L1770" i="10"/>
  <c r="L1699" i="10"/>
  <c r="K1780" i="10"/>
  <c r="G1780" i="10" s="1"/>
  <c r="J1780" i="10"/>
  <c r="I209" i="16"/>
  <c r="M1610" i="10"/>
  <c r="H1679" i="10"/>
  <c r="I1679" i="10"/>
  <c r="H1745" i="10"/>
  <c r="I1745" i="10"/>
  <c r="I1515" i="10"/>
  <c r="H1515" i="10"/>
  <c r="I1480" i="10"/>
  <c r="H1480" i="10"/>
  <c r="I1781" i="10"/>
  <c r="H1781" i="10"/>
  <c r="I1538" i="10"/>
  <c r="H1538" i="10"/>
  <c r="H1581" i="10"/>
  <c r="I1581" i="10"/>
  <c r="I1506" i="10"/>
  <c r="H1506" i="10"/>
  <c r="T305" i="16"/>
  <c r="L305" i="16" s="1"/>
  <c r="L461" i="10" s="1"/>
  <c r="T317" i="16"/>
  <c r="L317" i="16" s="1"/>
  <c r="L317" i="10" s="1"/>
  <c r="T306" i="16"/>
  <c r="L306" i="16" s="1"/>
  <c r="T368" i="16"/>
  <c r="L368" i="16" s="1"/>
  <c r="T318" i="16"/>
  <c r="L318" i="16" s="1"/>
  <c r="L318" i="10" s="1"/>
  <c r="H1457" i="10"/>
  <c r="I1457" i="10"/>
  <c r="K1546" i="10"/>
  <c r="G1546" i="10" s="1"/>
  <c r="J1546" i="10"/>
  <c r="K1836" i="10"/>
  <c r="J1836" i="10"/>
  <c r="M262" i="10"/>
  <c r="K262" i="10" s="1"/>
  <c r="M1704" i="10"/>
  <c r="M1742" i="10"/>
  <c r="K1708" i="10"/>
  <c r="G1708" i="10" s="1"/>
  <c r="J1708" i="10"/>
  <c r="M1792" i="10"/>
  <c r="M591" i="10"/>
  <c r="K591" i="10" s="1"/>
  <c r="M1478" i="10"/>
  <c r="K1724" i="10"/>
  <c r="G1724" i="10" s="1"/>
  <c r="J1724" i="10"/>
  <c r="L1719" i="10"/>
  <c r="I199" i="16"/>
  <c r="M1563" i="10"/>
  <c r="K1652" i="10"/>
  <c r="G1652" i="10" s="1"/>
  <c r="J1652" i="10"/>
  <c r="K1696" i="10"/>
  <c r="G1696" i="10" s="1"/>
  <c r="J1696" i="10"/>
  <c r="M846" i="10"/>
  <c r="M1770" i="10"/>
  <c r="I1757" i="10"/>
  <c r="H1757" i="10"/>
  <c r="H1526" i="10"/>
  <c r="I1526" i="10"/>
  <c r="K1561" i="10"/>
  <c r="G1561" i="10" s="1"/>
  <c r="J1561" i="10"/>
  <c r="H1702" i="10"/>
  <c r="I1702" i="10"/>
  <c r="I1454" i="10"/>
  <c r="H1454" i="10"/>
  <c r="G1825" i="10"/>
  <c r="I1705" i="10"/>
  <c r="H1705" i="10"/>
  <c r="I1574" i="10"/>
  <c r="H1574" i="10"/>
  <c r="I1783" i="10"/>
  <c r="H1783" i="10"/>
  <c r="I1537" i="10"/>
  <c r="H1537" i="10"/>
  <c r="M261" i="10"/>
  <c r="J261" i="10" s="1"/>
  <c r="M1706" i="10"/>
  <c r="L262" i="10"/>
  <c r="L1704" i="10"/>
  <c r="K589" i="16"/>
  <c r="AB863" i="16" s="1"/>
  <c r="L1477" i="10"/>
  <c r="J1710" i="10"/>
  <c r="K1710" i="10"/>
  <c r="G1710" i="10" s="1"/>
  <c r="K1670" i="10"/>
  <c r="G1670" i="10" s="1"/>
  <c r="J1670" i="10"/>
  <c r="S367" i="16"/>
  <c r="J367" i="16" s="1"/>
  <c r="M367" i="10" s="1"/>
  <c r="I1766" i="10"/>
  <c r="H1766" i="10"/>
  <c r="I1747" i="10"/>
  <c r="H1747" i="10"/>
  <c r="H1802" i="10"/>
  <c r="I1802" i="10"/>
  <c r="I1620" i="10"/>
  <c r="H1620" i="10"/>
  <c r="I1534" i="10"/>
  <c r="H1534" i="10"/>
  <c r="L563" i="10"/>
  <c r="L1812" i="10"/>
  <c r="I1820" i="10"/>
  <c r="H1820" i="10"/>
  <c r="H1568" i="10"/>
  <c r="I1568" i="10"/>
  <c r="J1543" i="10"/>
  <c r="K1543" i="10"/>
  <c r="G1543" i="10" s="1"/>
  <c r="K1831" i="10"/>
  <c r="G1831" i="10" s="1"/>
  <c r="J1831" i="10"/>
  <c r="K1829" i="10"/>
  <c r="G1829" i="10" s="1"/>
  <c r="J1829" i="10"/>
  <c r="G1507" i="10"/>
  <c r="K1477" i="10"/>
  <c r="J1477" i="10"/>
  <c r="K1734" i="10"/>
  <c r="G1734" i="10" s="1"/>
  <c r="J1734" i="10"/>
  <c r="L261" i="10"/>
  <c r="L1706" i="10"/>
  <c r="K1476" i="10"/>
  <c r="G1476" i="10" s="1"/>
  <c r="J1476" i="10"/>
  <c r="I216" i="16"/>
  <c r="M1650" i="10"/>
  <c r="K1709" i="10"/>
  <c r="G1709" i="10" s="1"/>
  <c r="J1709" i="10"/>
  <c r="K1753" i="10"/>
  <c r="G1753" i="10" s="1"/>
  <c r="J1753" i="10"/>
  <c r="K1651" i="10"/>
  <c r="G1651" i="10" s="1"/>
  <c r="J1651" i="10"/>
  <c r="I220" i="16"/>
  <c r="M1669" i="10"/>
  <c r="H1456" i="10"/>
  <c r="I1456" i="10"/>
  <c r="K1813" i="10"/>
  <c r="G1813" i="10" s="1"/>
  <c r="J1813" i="10"/>
  <c r="J1699" i="10"/>
  <c r="K1699" i="10"/>
  <c r="I1756" i="10"/>
  <c r="H1756" i="10"/>
  <c r="G1681" i="10"/>
  <c r="I1743" i="10"/>
  <c r="H1743" i="10"/>
  <c r="I1713" i="10"/>
  <c r="H1713" i="10"/>
  <c r="L265" i="10"/>
  <c r="M263" i="10"/>
  <c r="J263" i="10" s="1"/>
  <c r="M316" i="10"/>
  <c r="M503" i="10"/>
  <c r="K503" i="10" s="1"/>
  <c r="M586" i="10"/>
  <c r="K438" i="16"/>
  <c r="T801" i="16" s="1"/>
  <c r="L801" i="16" s="1"/>
  <c r="L801" i="10" s="1"/>
  <c r="M783" i="10"/>
  <c r="K783" i="10" s="1"/>
  <c r="M438" i="10"/>
  <c r="L540" i="10"/>
  <c r="L624" i="10"/>
  <c r="I243" i="16"/>
  <c r="M243" i="10"/>
  <c r="M185" i="10"/>
  <c r="J185" i="10" s="1"/>
  <c r="M274" i="10"/>
  <c r="K274" i="10" s="1"/>
  <c r="G274" i="10" s="1"/>
  <c r="H274" i="10" s="1"/>
  <c r="M245" i="10"/>
  <c r="I217" i="16"/>
  <c r="M217" i="10"/>
  <c r="M573" i="10"/>
  <c r="M668" i="10"/>
  <c r="M663" i="10"/>
  <c r="K526" i="16"/>
  <c r="K555" i="10"/>
  <c r="J555" i="10"/>
  <c r="K142" i="16"/>
  <c r="L142" i="10"/>
  <c r="L805" i="10"/>
  <c r="L532" i="10"/>
  <c r="K133" i="16"/>
  <c r="L133" i="10"/>
  <c r="G133" i="10" s="1"/>
  <c r="K530" i="16"/>
  <c r="T523" i="16" s="1"/>
  <c r="L523" i="16" s="1"/>
  <c r="L769" i="10"/>
  <c r="G769" i="10" s="1"/>
  <c r="L132" i="10"/>
  <c r="G132" i="10" s="1"/>
  <c r="K159" i="10"/>
  <c r="J159" i="10"/>
  <c r="I302" i="10"/>
  <c r="H302" i="10"/>
  <c r="K143" i="10"/>
  <c r="G143" i="10" s="1"/>
  <c r="J143" i="10"/>
  <c r="I356" i="10"/>
  <c r="H356" i="10"/>
  <c r="J158" i="10"/>
  <c r="K158" i="10"/>
  <c r="G157" i="10"/>
  <c r="I655" i="10"/>
  <c r="H655" i="10"/>
  <c r="M251" i="10"/>
  <c r="J251" i="10" s="1"/>
  <c r="M304" i="10"/>
  <c r="L264" i="10"/>
  <c r="L260" i="10"/>
  <c r="L313" i="10"/>
  <c r="L252" i="10"/>
  <c r="M267" i="10"/>
  <c r="J267" i="10" s="1"/>
  <c r="M320" i="10"/>
  <c r="I678" i="16"/>
  <c r="M678" i="10"/>
  <c r="I241" i="16"/>
  <c r="M241" i="10"/>
  <c r="I634" i="16"/>
  <c r="M634" i="10"/>
  <c r="L544" i="10"/>
  <c r="L628" i="10"/>
  <c r="L827" i="10"/>
  <c r="K515" i="16"/>
  <c r="L515" i="10"/>
  <c r="I239" i="16"/>
  <c r="M239" i="10"/>
  <c r="I230" i="16"/>
  <c r="M230" i="10"/>
  <c r="I765" i="16"/>
  <c r="M765" i="10"/>
  <c r="K428" i="16"/>
  <c r="L428" i="10"/>
  <c r="L800" i="10"/>
  <c r="L529" i="10"/>
  <c r="K159" i="16"/>
  <c r="L159" i="10"/>
  <c r="K528" i="16"/>
  <c r="T519" i="16" s="1"/>
  <c r="L519" i="16" s="1"/>
  <c r="L1717" i="10" s="1"/>
  <c r="L528" i="10"/>
  <c r="K712" i="10"/>
  <c r="G712" i="10" s="1"/>
  <c r="G8" i="17" s="1"/>
  <c r="J712" i="10"/>
  <c r="L315" i="10"/>
  <c r="G151" i="10"/>
  <c r="K759" i="10"/>
  <c r="G759" i="10" s="1"/>
  <c r="J759" i="10"/>
  <c r="I696" i="10"/>
  <c r="H696" i="10"/>
  <c r="G153" i="10"/>
  <c r="H358" i="10"/>
  <c r="I358" i="10"/>
  <c r="K332" i="10"/>
  <c r="G332" i="10" s="1"/>
  <c r="J332" i="10"/>
  <c r="L254" i="10"/>
  <c r="L307" i="10"/>
  <c r="L263" i="10"/>
  <c r="L316" i="10"/>
  <c r="L259" i="10"/>
  <c r="L251" i="10"/>
  <c r="L304" i="10"/>
  <c r="M428" i="10"/>
  <c r="I581" i="16"/>
  <c r="M581" i="10"/>
  <c r="M184" i="10"/>
  <c r="M471" i="10"/>
  <c r="J471" i="10" s="1"/>
  <c r="L503" i="10"/>
  <c r="L586" i="10"/>
  <c r="I218" i="16"/>
  <c r="M218" i="10"/>
  <c r="I229" i="16"/>
  <c r="M229" i="10"/>
  <c r="I244" i="16"/>
  <c r="M244" i="10"/>
  <c r="L298" i="10"/>
  <c r="L772" i="10"/>
  <c r="G772" i="10" s="1"/>
  <c r="H772" i="10" s="1"/>
  <c r="L158" i="10"/>
  <c r="M216" i="10"/>
  <c r="I710" i="10"/>
  <c r="H710" i="10"/>
  <c r="J711" i="10"/>
  <c r="K711" i="10"/>
  <c r="G711" i="10" s="1"/>
  <c r="K142" i="10"/>
  <c r="J142" i="10"/>
  <c r="K706" i="10"/>
  <c r="G706" i="10" s="1"/>
  <c r="J706" i="10"/>
  <c r="G161" i="10"/>
  <c r="M260" i="10"/>
  <c r="K260" i="10" s="1"/>
  <c r="M313" i="10"/>
  <c r="L330" i="10"/>
  <c r="L383" i="10"/>
  <c r="K591" i="16"/>
  <c r="P26" i="16" s="1"/>
  <c r="L591" i="10"/>
  <c r="K758" i="10"/>
  <c r="J758" i="10"/>
  <c r="I242" i="16"/>
  <c r="M242" i="10"/>
  <c r="I221" i="16"/>
  <c r="M221" i="10"/>
  <c r="I240" i="16"/>
  <c r="M240" i="10"/>
  <c r="L294" i="10"/>
  <c r="G294" i="10" s="1"/>
  <c r="I523" i="16"/>
  <c r="L855" i="10"/>
  <c r="K169" i="16"/>
  <c r="L169" i="10"/>
  <c r="G465" i="10"/>
  <c r="K424" i="10"/>
  <c r="G424" i="10" s="1"/>
  <c r="J424" i="10"/>
  <c r="H661" i="10"/>
  <c r="I661" i="10"/>
  <c r="M827" i="10"/>
  <c r="G160" i="10"/>
  <c r="K703" i="10"/>
  <c r="G703" i="10" s="1"/>
  <c r="J703" i="10"/>
  <c r="G162" i="10"/>
  <c r="K761" i="10"/>
  <c r="G761" i="10" s="1"/>
  <c r="J761" i="10"/>
  <c r="S318" i="16"/>
  <c r="J318" i="16" s="1"/>
  <c r="S368" i="16"/>
  <c r="J368" i="16" s="1"/>
  <c r="S306" i="16"/>
  <c r="J306" i="16" s="1"/>
  <c r="J769" i="10"/>
  <c r="L73" i="10"/>
  <c r="G73" i="10" s="1"/>
  <c r="H73" i="10" s="1"/>
  <c r="K866" i="10"/>
  <c r="J866" i="10"/>
  <c r="K868" i="10"/>
  <c r="J868" i="10"/>
  <c r="K164" i="16"/>
  <c r="K165" i="16"/>
  <c r="K166" i="16"/>
  <c r="K168" i="16"/>
  <c r="K870" i="10"/>
  <c r="J870" i="10"/>
  <c r="K872" i="10"/>
  <c r="J872" i="10"/>
  <c r="I643" i="16"/>
  <c r="M811" i="10"/>
  <c r="K178" i="16"/>
  <c r="L873" i="10"/>
  <c r="K175" i="16"/>
  <c r="L872" i="10"/>
  <c r="K171" i="16"/>
  <c r="L871" i="10"/>
  <c r="J867" i="10"/>
  <c r="K867" i="10"/>
  <c r="K172" i="16"/>
  <c r="L870" i="10"/>
  <c r="K173" i="16"/>
  <c r="L869" i="10"/>
  <c r="K174" i="16"/>
  <c r="L868" i="10"/>
  <c r="K176" i="16"/>
  <c r="L867" i="10"/>
  <c r="K869" i="10"/>
  <c r="J869" i="10"/>
  <c r="J871" i="10"/>
  <c r="K871" i="10"/>
  <c r="K873" i="10"/>
  <c r="J873" i="10"/>
  <c r="K177" i="16"/>
  <c r="L866" i="10"/>
  <c r="K170" i="16"/>
  <c r="K167" i="16"/>
  <c r="P643" i="16" s="1"/>
  <c r="L643" i="16" s="1"/>
  <c r="K163" i="16"/>
  <c r="I537" i="10"/>
  <c r="L75" i="10"/>
  <c r="G75" i="10" s="1"/>
  <c r="K143" i="16"/>
  <c r="K586" i="16"/>
  <c r="T833" i="16" s="1"/>
  <c r="I76" i="16"/>
  <c r="J645" i="10"/>
  <c r="L770" i="10"/>
  <c r="S309" i="16"/>
  <c r="J309" i="16" s="1"/>
  <c r="L802" i="10"/>
  <c r="M657" i="10"/>
  <c r="J657" i="10" s="1"/>
  <c r="K529" i="16"/>
  <c r="T520" i="16" s="1"/>
  <c r="L520" i="16" s="1"/>
  <c r="H572" i="10"/>
  <c r="L575" i="10"/>
  <c r="I438" i="16"/>
  <c r="S801" i="16" s="1"/>
  <c r="J801" i="16" s="1"/>
  <c r="L824" i="10"/>
  <c r="G824" i="10" s="1"/>
  <c r="I824" i="10" s="1"/>
  <c r="K137" i="16"/>
  <c r="M807" i="10"/>
  <c r="K807" i="10" s="1"/>
  <c r="J773" i="10"/>
  <c r="L828" i="10"/>
  <c r="G646" i="10"/>
  <c r="H646" i="10" s="1"/>
  <c r="L471" i="10"/>
  <c r="J772" i="10"/>
  <c r="L822" i="10"/>
  <c r="O53" i="16"/>
  <c r="J53" i="16" s="1"/>
  <c r="K624" i="16"/>
  <c r="G767" i="10"/>
  <c r="I767" i="10" s="1"/>
  <c r="K131" i="16"/>
  <c r="K158" i="16"/>
  <c r="K279" i="10"/>
  <c r="K628" i="16"/>
  <c r="K753" i="16"/>
  <c r="X758" i="16" s="1"/>
  <c r="L758" i="16" s="1"/>
  <c r="L758" i="10" s="1"/>
  <c r="L645" i="10"/>
  <c r="G645" i="10" s="1"/>
  <c r="H645" i="10" s="1"/>
  <c r="K822" i="10"/>
  <c r="I534" i="16"/>
  <c r="AB33" i="16"/>
  <c r="AF37" i="16"/>
  <c r="AF38" i="16"/>
  <c r="I639" i="16"/>
  <c r="L557" i="10"/>
  <c r="K651" i="16"/>
  <c r="P53" i="16" s="1"/>
  <c r="L53" i="16" s="1"/>
  <c r="X7" i="16"/>
  <c r="L7" i="16" s="1"/>
  <c r="L438" i="10" s="1"/>
  <c r="X12" i="16"/>
  <c r="L12" i="16" s="1"/>
  <c r="X69" i="16"/>
  <c r="L69" i="16" s="1"/>
  <c r="X10" i="16"/>
  <c r="L10" i="16" s="1"/>
  <c r="L154" i="10" s="1"/>
  <c r="X62" i="16"/>
  <c r="X15" i="16"/>
  <c r="L15" i="16" s="1"/>
  <c r="X19" i="16"/>
  <c r="L19" i="16" s="1"/>
  <c r="X865" i="16"/>
  <c r="X13" i="16"/>
  <c r="L13" i="16" s="1"/>
  <c r="W13" i="16"/>
  <c r="J13" i="16" s="1"/>
  <c r="J484" i="10"/>
  <c r="K484" i="10"/>
  <c r="G484" i="10" s="1"/>
  <c r="T308" i="16"/>
  <c r="L308" i="16" s="1"/>
  <c r="L441" i="10" s="1"/>
  <c r="T309" i="16"/>
  <c r="L309" i="16" s="1"/>
  <c r="T367" i="16"/>
  <c r="L367" i="16" s="1"/>
  <c r="L478" i="10" s="1"/>
  <c r="T836" i="16"/>
  <c r="T852" i="16"/>
  <c r="T105" i="16"/>
  <c r="T857" i="16"/>
  <c r="T310" i="16"/>
  <c r="L310" i="16" s="1"/>
  <c r="L455" i="10" s="1"/>
  <c r="T311" i="16"/>
  <c r="L311" i="16" s="1"/>
  <c r="L1791" i="10" s="1"/>
  <c r="T674" i="16"/>
  <c r="L674" i="16" s="1"/>
  <c r="T675" i="16"/>
  <c r="L675" i="16" s="1"/>
  <c r="L287" i="10" s="1"/>
  <c r="T684" i="16"/>
  <c r="L684" i="16" s="1"/>
  <c r="L288" i="10" s="1"/>
  <c r="T337" i="16"/>
  <c r="S520" i="16"/>
  <c r="J520" i="16" s="1"/>
  <c r="M1718" i="10" s="1"/>
  <c r="S519" i="16"/>
  <c r="J519" i="16" s="1"/>
  <c r="M1717" i="10" s="1"/>
  <c r="S521" i="16"/>
  <c r="J521" i="16" s="1"/>
  <c r="M1719" i="10" s="1"/>
  <c r="J747" i="16"/>
  <c r="M639" i="10" s="1"/>
  <c r="S746" i="16"/>
  <c r="J746" i="16" s="1"/>
  <c r="S745" i="16"/>
  <c r="J745" i="16" s="1"/>
  <c r="S674" i="16"/>
  <c r="J674" i="16" s="1"/>
  <c r="S675" i="16"/>
  <c r="J675" i="16" s="1"/>
  <c r="S684" i="16"/>
  <c r="J684" i="16" s="1"/>
  <c r="S522" i="16"/>
  <c r="J522" i="16" s="1"/>
  <c r="M512" i="10" s="1"/>
  <c r="I758" i="16"/>
  <c r="I245" i="16"/>
  <c r="G644" i="10"/>
  <c r="I644" i="10" s="1"/>
  <c r="G773" i="10"/>
  <c r="I773" i="10" s="1"/>
  <c r="J653" i="10"/>
  <c r="L297" i="10"/>
  <c r="G673" i="10"/>
  <c r="H673" i="10" s="1"/>
  <c r="K686" i="16"/>
  <c r="G677" i="10"/>
  <c r="H677" i="10" s="1"/>
  <c r="K770" i="10"/>
  <c r="K383" i="16"/>
  <c r="M658" i="10"/>
  <c r="H276" i="10"/>
  <c r="K597" i="10"/>
  <c r="G597" i="10" s="1"/>
  <c r="I597" i="10" s="1"/>
  <c r="I554" i="16"/>
  <c r="J807" i="10"/>
  <c r="G647" i="10"/>
  <c r="I647" i="10" s="1"/>
  <c r="J821" i="10"/>
  <c r="K821" i="10"/>
  <c r="K808" i="10"/>
  <c r="G808" i="10" s="1"/>
  <c r="J808" i="10"/>
  <c r="K805" i="10"/>
  <c r="J805" i="10"/>
  <c r="K800" i="10"/>
  <c r="J800" i="10"/>
  <c r="M813" i="10"/>
  <c r="K813" i="10" s="1"/>
  <c r="G813" i="10" s="1"/>
  <c r="L757" i="16"/>
  <c r="L637" i="10"/>
  <c r="L62" i="17"/>
  <c r="K826" i="10"/>
  <c r="J826" i="10"/>
  <c r="K828" i="10"/>
  <c r="J828" i="10"/>
  <c r="I789" i="10"/>
  <c r="L76" i="10"/>
  <c r="K76" i="16"/>
  <c r="K840" i="10"/>
  <c r="J840" i="10"/>
  <c r="J91" i="10"/>
  <c r="K91" i="10"/>
  <c r="J843" i="10"/>
  <c r="K843" i="10"/>
  <c r="J397" i="10"/>
  <c r="K397" i="10"/>
  <c r="J837" i="10"/>
  <c r="K837" i="10"/>
  <c r="K839" i="10"/>
  <c r="J839" i="10"/>
  <c r="H791" i="10"/>
  <c r="I791" i="10"/>
  <c r="K18" i="16"/>
  <c r="L18" i="10"/>
  <c r="K156" i="16"/>
  <c r="K87" i="16"/>
  <c r="K463" i="16"/>
  <c r="L400" i="10"/>
  <c r="K150" i="16"/>
  <c r="L838" i="10"/>
  <c r="K93" i="16"/>
  <c r="L93" i="10"/>
  <c r="K160" i="16"/>
  <c r="K759" i="16"/>
  <c r="L651" i="10"/>
  <c r="G651" i="10" s="1"/>
  <c r="K18" i="10"/>
  <c r="J18" i="10"/>
  <c r="K401" i="10"/>
  <c r="J401" i="10"/>
  <c r="J400" i="10"/>
  <c r="K400" i="10"/>
  <c r="J529" i="10"/>
  <c r="K529" i="10"/>
  <c r="K154" i="16"/>
  <c r="L844" i="10"/>
  <c r="G844" i="10" s="1"/>
  <c r="H844" i="10" s="1"/>
  <c r="K761" i="16"/>
  <c r="L653" i="10"/>
  <c r="G653" i="10" s="1"/>
  <c r="H653" i="10" s="1"/>
  <c r="K153" i="16"/>
  <c r="L91" i="10"/>
  <c r="K91" i="16"/>
  <c r="K465" i="16"/>
  <c r="K148" i="16"/>
  <c r="L840" i="10"/>
  <c r="L399" i="10"/>
  <c r="K462" i="16"/>
  <c r="L397" i="10"/>
  <c r="K460" i="16"/>
  <c r="T768" i="16" s="1"/>
  <c r="K269" i="16"/>
  <c r="L216" i="10"/>
  <c r="K396" i="10"/>
  <c r="J396" i="10"/>
  <c r="K838" i="10"/>
  <c r="J838" i="10"/>
  <c r="K157" i="16"/>
  <c r="K92" i="16"/>
  <c r="K155" i="16"/>
  <c r="K151" i="16"/>
  <c r="L837" i="10"/>
  <c r="K161" i="16"/>
  <c r="K147" i="16"/>
  <c r="L843" i="10"/>
  <c r="J399" i="10"/>
  <c r="K399" i="10"/>
  <c r="J398" i="10"/>
  <c r="K398" i="10"/>
  <c r="J96" i="10"/>
  <c r="K96" i="10"/>
  <c r="J93" i="10"/>
  <c r="K93" i="10"/>
  <c r="J777" i="10"/>
  <c r="K777" i="10"/>
  <c r="L777" i="10"/>
  <c r="K191" i="16"/>
  <c r="K149" i="16"/>
  <c r="L839" i="10"/>
  <c r="K152" i="16"/>
  <c r="L401" i="10"/>
  <c r="K464" i="16"/>
  <c r="K459" i="16"/>
  <c r="L396" i="10"/>
  <c r="K461" i="16"/>
  <c r="L398" i="10"/>
  <c r="K162" i="16"/>
  <c r="K96" i="16"/>
  <c r="L96" i="10"/>
  <c r="L766" i="16"/>
  <c r="L766" i="10" s="1"/>
  <c r="P765" i="16"/>
  <c r="L765" i="16" s="1"/>
  <c r="L639" i="10"/>
  <c r="K747" i="16"/>
  <c r="K85" i="16"/>
  <c r="L788" i="10"/>
  <c r="K441" i="16"/>
  <c r="K788" i="10"/>
  <c r="J788" i="10"/>
  <c r="K700" i="10"/>
  <c r="J700" i="10"/>
  <c r="K5" i="16"/>
  <c r="K808" i="16"/>
  <c r="L700" i="10"/>
  <c r="M814" i="10"/>
  <c r="I642" i="16"/>
  <c r="G848" i="10"/>
  <c r="I848" i="10" s="1"/>
  <c r="J848" i="10"/>
  <c r="L19" i="17"/>
  <c r="L17" i="17"/>
  <c r="I19" i="17" a="1"/>
  <c r="I19" i="17" s="1"/>
  <c r="K19" i="17" s="1"/>
  <c r="K815" i="10"/>
  <c r="G815" i="10" s="1"/>
  <c r="J815" i="10"/>
  <c r="I853" i="10"/>
  <c r="H853" i="10"/>
  <c r="I637" i="16"/>
  <c r="M816" i="10"/>
  <c r="H849" i="10"/>
  <c r="I849" i="10"/>
  <c r="I850" i="10"/>
  <c r="H850" i="10"/>
  <c r="J845" i="10"/>
  <c r="K845" i="10"/>
  <c r="G845" i="10" s="1"/>
  <c r="L640" i="10"/>
  <c r="I823" i="10"/>
  <c r="H823" i="10"/>
  <c r="K746" i="16"/>
  <c r="K827" i="16"/>
  <c r="G719" i="10"/>
  <c r="I719" i="10" s="1"/>
  <c r="M165" i="10"/>
  <c r="K165" i="10" s="1"/>
  <c r="G165" i="10" s="1"/>
  <c r="I492" i="10"/>
  <c r="M146" i="10"/>
  <c r="J146" i="10" s="1"/>
  <c r="J713" i="10"/>
  <c r="L783" i="10"/>
  <c r="I439" i="16"/>
  <c r="O740" i="16" s="1"/>
  <c r="J740" i="16" s="1"/>
  <c r="M130" i="10" s="1"/>
  <c r="M784" i="10"/>
  <c r="J308" i="16"/>
  <c r="J214" i="10"/>
  <c r="M187" i="10"/>
  <c r="K187" i="10" s="1"/>
  <c r="G187" i="10" s="1"/>
  <c r="M145" i="10"/>
  <c r="J145" i="10" s="1"/>
  <c r="M156" i="10"/>
  <c r="J156" i="10" s="1"/>
  <c r="H781" i="10"/>
  <c r="I781" i="10"/>
  <c r="M168" i="10"/>
  <c r="M189" i="10"/>
  <c r="J189" i="10" s="1"/>
  <c r="M164" i="10"/>
  <c r="J164" i="10" s="1"/>
  <c r="M98" i="10"/>
  <c r="J98" i="10" s="1"/>
  <c r="M636" i="10"/>
  <c r="K636" i="10" s="1"/>
  <c r="G636" i="10" s="1"/>
  <c r="I636" i="10" s="1"/>
  <c r="P714" i="16"/>
  <c r="L714" i="16" s="1"/>
  <c r="P715" i="16"/>
  <c r="L715" i="16" s="1"/>
  <c r="L715" i="10" s="1"/>
  <c r="I238" i="16"/>
  <c r="M190" i="10"/>
  <c r="J190" i="10" s="1"/>
  <c r="P716" i="16"/>
  <c r="L716" i="16" s="1"/>
  <c r="L716" i="10" s="1"/>
  <c r="P717" i="16"/>
  <c r="L717" i="16" s="1"/>
  <c r="I630" i="10"/>
  <c r="H364" i="10"/>
  <c r="I635" i="10"/>
  <c r="M167" i="10"/>
  <c r="K167" i="10" s="1"/>
  <c r="K776" i="10"/>
  <c r="G776" i="10" s="1"/>
  <c r="J776" i="10"/>
  <c r="J272" i="10"/>
  <c r="H588" i="10"/>
  <c r="J588" i="10"/>
  <c r="J276" i="10"/>
  <c r="M136" i="10"/>
  <c r="J136" i="10" s="1"/>
  <c r="G181" i="10"/>
  <c r="H181" i="10" s="1"/>
  <c r="I184" i="16"/>
  <c r="H713" i="10"/>
  <c r="M155" i="10"/>
  <c r="I208" i="16"/>
  <c r="M485" i="10"/>
  <c r="I568" i="16"/>
  <c r="I547" i="10"/>
  <c r="H547" i="10"/>
  <c r="I480" i="10"/>
  <c r="H480" i="10"/>
  <c r="J539" i="10"/>
  <c r="J359" i="16"/>
  <c r="I359" i="16" s="1"/>
  <c r="M498" i="10"/>
  <c r="J498" i="10" s="1"/>
  <c r="K269" i="10"/>
  <c r="G269" i="10" s="1"/>
  <c r="I668" i="16"/>
  <c r="G214" i="10"/>
  <c r="I214" i="10" s="1"/>
  <c r="I676" i="10"/>
  <c r="H676" i="10"/>
  <c r="J445" i="10"/>
  <c r="G539" i="10"/>
  <c r="H539" i="10" s="1"/>
  <c r="M583" i="10"/>
  <c r="J583" i="10" s="1"/>
  <c r="M575" i="10"/>
  <c r="I670" i="16"/>
  <c r="I664" i="16"/>
  <c r="M569" i="10"/>
  <c r="I272" i="16"/>
  <c r="M219" i="10"/>
  <c r="M563" i="10"/>
  <c r="I658" i="16"/>
  <c r="M568" i="10"/>
  <c r="I663" i="16"/>
  <c r="M574" i="10"/>
  <c r="I669" i="16"/>
  <c r="M587" i="10"/>
  <c r="I682" i="16"/>
  <c r="H495" i="10"/>
  <c r="I495" i="10"/>
  <c r="K180" i="10"/>
  <c r="G180" i="10" s="1"/>
  <c r="G68" i="10"/>
  <c r="H68" i="10" s="1"/>
  <c r="I320" i="16"/>
  <c r="H564" i="10"/>
  <c r="I585" i="10"/>
  <c r="H585" i="10"/>
  <c r="J297" i="10"/>
  <c r="K297" i="10"/>
  <c r="I490" i="10"/>
  <c r="H490" i="10"/>
  <c r="H692" i="10"/>
  <c r="I692" i="10"/>
  <c r="J295" i="10"/>
  <c r="K295" i="10"/>
  <c r="G295" i="10" s="1"/>
  <c r="I694" i="10"/>
  <c r="H694" i="10"/>
  <c r="H71" i="10"/>
  <c r="I71" i="10"/>
  <c r="I565" i="10"/>
  <c r="H565" i="10"/>
  <c r="K296" i="10"/>
  <c r="G296" i="10" s="1"/>
  <c r="J296" i="10"/>
  <c r="H469" i="10"/>
  <c r="I469" i="10"/>
  <c r="I566" i="10"/>
  <c r="H566" i="10"/>
  <c r="L137" i="10"/>
  <c r="I81" i="16"/>
  <c r="J503" i="10"/>
  <c r="I571" i="10"/>
  <c r="H571" i="10"/>
  <c r="I357" i="10"/>
  <c r="H357" i="10"/>
  <c r="I578" i="10"/>
  <c r="H578" i="10"/>
  <c r="I584" i="10"/>
  <c r="H584" i="10"/>
  <c r="K573" i="10"/>
  <c r="G573" i="10" s="1"/>
  <c r="J573" i="10"/>
  <c r="I555" i="16"/>
  <c r="M472" i="10"/>
  <c r="H656" i="10"/>
  <c r="I70" i="10"/>
  <c r="H70" i="10"/>
  <c r="I360" i="10"/>
  <c r="H360" i="10"/>
  <c r="K225" i="10"/>
  <c r="G225" i="10" s="1"/>
  <c r="J225" i="10"/>
  <c r="J298" i="10"/>
  <c r="K298" i="10"/>
  <c r="K303" i="10"/>
  <c r="G303" i="10" s="1"/>
  <c r="J303" i="10"/>
  <c r="J652" i="10"/>
  <c r="K652" i="10"/>
  <c r="G652" i="10" s="1"/>
  <c r="L145" i="10"/>
  <c r="H194" i="10"/>
  <c r="K169" i="10"/>
  <c r="J169" i="10"/>
  <c r="H370" i="10"/>
  <c r="H662" i="10"/>
  <c r="H582" i="10"/>
  <c r="I582" i="10"/>
  <c r="I428" i="16"/>
  <c r="I589" i="16"/>
  <c r="AA863" i="16" s="1"/>
  <c r="M600" i="10"/>
  <c r="M234" i="10"/>
  <c r="J383" i="16"/>
  <c r="H629" i="10"/>
  <c r="I629" i="10"/>
  <c r="J362" i="10"/>
  <c r="K362" i="10"/>
  <c r="G362" i="10" s="1"/>
  <c r="I445" i="10"/>
  <c r="H445" i="10"/>
  <c r="I598" i="10"/>
  <c r="H598" i="10"/>
  <c r="J624" i="16"/>
  <c r="M406" i="10" s="1"/>
  <c r="J627" i="16"/>
  <c r="M407" i="10" s="1"/>
  <c r="H327" i="10"/>
  <c r="I327" i="10"/>
  <c r="J66" i="16"/>
  <c r="M1790" i="10" s="1"/>
  <c r="I591" i="16"/>
  <c r="M599" i="10"/>
  <c r="M601" i="10"/>
  <c r="I586" i="16"/>
  <c r="J628" i="16"/>
  <c r="J305" i="16"/>
  <c r="M461" i="10" s="1"/>
  <c r="J736" i="10"/>
  <c r="K736" i="10"/>
  <c r="G736" i="10" s="1"/>
  <c r="K179" i="10"/>
  <c r="M137" i="10"/>
  <c r="J596" i="10"/>
  <c r="K596" i="10"/>
  <c r="G596" i="10" s="1"/>
  <c r="J135" i="10"/>
  <c r="K135" i="10"/>
  <c r="K346" i="10"/>
  <c r="G346" i="10" s="1"/>
  <c r="J346" i="10"/>
  <c r="L179" i="10"/>
  <c r="K409" i="10"/>
  <c r="G409" i="10" s="1"/>
  <c r="J409" i="10"/>
  <c r="M231" i="10"/>
  <c r="L200" i="10"/>
  <c r="L199" i="10"/>
  <c r="K304" i="16"/>
  <c r="L212" i="10"/>
  <c r="M199" i="10"/>
  <c r="J199" i="10" s="1"/>
  <c r="L211" i="10"/>
  <c r="K316" i="16"/>
  <c r="L210" i="10"/>
  <c r="K315" i="16"/>
  <c r="L209" i="10"/>
  <c r="K314" i="16"/>
  <c r="L208" i="10"/>
  <c r="K313" i="16"/>
  <c r="L207" i="10"/>
  <c r="K312" i="16"/>
  <c r="L206" i="10"/>
  <c r="L205" i="10"/>
  <c r="L204" i="10"/>
  <c r="L203" i="10"/>
  <c r="L202" i="10"/>
  <c r="K307" i="16"/>
  <c r="L201" i="10"/>
  <c r="M200" i="10"/>
  <c r="K200" i="10" s="1"/>
  <c r="I266" i="10"/>
  <c r="H266" i="10"/>
  <c r="I196" i="10"/>
  <c r="H196" i="10"/>
  <c r="M201" i="10"/>
  <c r="I197" i="10"/>
  <c r="H197" i="10"/>
  <c r="M278" i="10"/>
  <c r="M210" i="10"/>
  <c r="I316" i="16"/>
  <c r="I304" i="16"/>
  <c r="M212" i="10"/>
  <c r="M277" i="10"/>
  <c r="I315" i="16"/>
  <c r="M209" i="10"/>
  <c r="I314" i="16"/>
  <c r="M208" i="10"/>
  <c r="I236" i="10"/>
  <c r="H236" i="10"/>
  <c r="M275" i="10"/>
  <c r="I313" i="16"/>
  <c r="M207" i="10"/>
  <c r="I312" i="16"/>
  <c r="M206" i="10"/>
  <c r="I193" i="10"/>
  <c r="H193" i="10"/>
  <c r="M205" i="10"/>
  <c r="K640" i="10"/>
  <c r="J640" i="10"/>
  <c r="M204" i="10"/>
  <c r="M271" i="10"/>
  <c r="M203" i="10"/>
  <c r="K417" i="10"/>
  <c r="G417" i="10" s="1"/>
  <c r="J417" i="10"/>
  <c r="K389" i="10"/>
  <c r="G389" i="10" s="1"/>
  <c r="J389" i="10"/>
  <c r="H576" i="10"/>
  <c r="I576" i="10"/>
  <c r="M449" i="10"/>
  <c r="I386" i="10"/>
  <c r="H386" i="10"/>
  <c r="I307" i="16" l="1"/>
  <c r="M554" i="10"/>
  <c r="K261" i="10"/>
  <c r="G261" i="10" s="1"/>
  <c r="K347" i="16"/>
  <c r="G167" i="10"/>
  <c r="H167" i="10" s="1"/>
  <c r="K554" i="16"/>
  <c r="K351" i="16"/>
  <c r="X359" i="16" s="1"/>
  <c r="G887" i="10"/>
  <c r="I887" i="10" s="1"/>
  <c r="I526" i="16"/>
  <c r="O856" i="16" s="1"/>
  <c r="J856" i="16" s="1"/>
  <c r="M92" i="10" s="1"/>
  <c r="J92" i="10" s="1"/>
  <c r="X779" i="16"/>
  <c r="X888" i="16"/>
  <c r="L888" i="16" s="1"/>
  <c r="K888" i="16" s="1"/>
  <c r="P847" i="16" s="1"/>
  <c r="W865" i="16"/>
  <c r="W888" i="16"/>
  <c r="J888" i="16" s="1"/>
  <c r="K350" i="16"/>
  <c r="T359" i="16" s="1"/>
  <c r="G503" i="10"/>
  <c r="H503" i="10" s="1"/>
  <c r="G350" i="10"/>
  <c r="I350" i="10" s="1"/>
  <c r="I182" i="16"/>
  <c r="M182" i="10"/>
  <c r="P113" i="16"/>
  <c r="L113" i="16" s="1"/>
  <c r="K113" i="16" s="1"/>
  <c r="P123" i="16"/>
  <c r="L123" i="16" s="1"/>
  <c r="K123" i="16" s="1"/>
  <c r="P121" i="16"/>
  <c r="L121" i="16" s="1"/>
  <c r="K121" i="16" s="1"/>
  <c r="P448" i="16"/>
  <c r="L448" i="16" s="1"/>
  <c r="K448" i="16" s="1"/>
  <c r="P182" i="16"/>
  <c r="L182" i="16" s="1"/>
  <c r="P447" i="16"/>
  <c r="L447" i="16" s="1"/>
  <c r="P119" i="16"/>
  <c r="L119" i="16" s="1"/>
  <c r="K119" i="16" s="1"/>
  <c r="P112" i="16"/>
  <c r="L112" i="16" s="1"/>
  <c r="K112" i="16" s="1"/>
  <c r="P115" i="16"/>
  <c r="L115" i="16" s="1"/>
  <c r="K115" i="16" s="1"/>
  <c r="T842" i="16"/>
  <c r="P860" i="16"/>
  <c r="L860" i="16" s="1"/>
  <c r="I860" i="16"/>
  <c r="M860" i="10"/>
  <c r="M408" i="10"/>
  <c r="I447" i="16"/>
  <c r="M447" i="10"/>
  <c r="I459" i="10"/>
  <c r="G394" i="10"/>
  <c r="I394" i="10" s="1"/>
  <c r="I609" i="10"/>
  <c r="G802" i="10"/>
  <c r="H802" i="10" s="1"/>
  <c r="G664" i="10"/>
  <c r="L347" i="10"/>
  <c r="G347" i="10" s="1"/>
  <c r="H1662" i="10"/>
  <c r="L521" i="10"/>
  <c r="K486" i="10"/>
  <c r="G486" i="10" s="1"/>
  <c r="M307" i="10"/>
  <c r="J307" i="10" s="1"/>
  <c r="K363" i="10"/>
  <c r="G363" i="10" s="1"/>
  <c r="G532" i="10"/>
  <c r="H532" i="10" s="1"/>
  <c r="G173" i="10"/>
  <c r="H173" i="10" s="1"/>
  <c r="J526" i="10"/>
  <c r="G175" i="10"/>
  <c r="I175" i="10" s="1"/>
  <c r="L526" i="10"/>
  <c r="G526" i="10" s="1"/>
  <c r="I526" i="10" s="1"/>
  <c r="J351" i="10"/>
  <c r="G557" i="10"/>
  <c r="H557" i="10" s="1"/>
  <c r="G174" i="10"/>
  <c r="I174" i="10" s="1"/>
  <c r="K185" i="10"/>
  <c r="G185" i="10" s="1"/>
  <c r="I185" i="10" s="1"/>
  <c r="I367" i="16"/>
  <c r="P467" i="16"/>
  <c r="L467" i="16" s="1"/>
  <c r="L467" i="10" s="1"/>
  <c r="S105" i="16"/>
  <c r="G1699" i="10"/>
  <c r="I1699" i="10" s="1"/>
  <c r="O717" i="16"/>
  <c r="J717" i="16" s="1"/>
  <c r="M121" i="10" s="1"/>
  <c r="J121" i="10" s="1"/>
  <c r="I646" i="10"/>
  <c r="P798" i="16"/>
  <c r="L798" i="16" s="1"/>
  <c r="L798" i="10" s="1"/>
  <c r="J1716" i="10"/>
  <c r="H605" i="10"/>
  <c r="X80" i="16"/>
  <c r="L80" i="16" s="1"/>
  <c r="K80" i="16" s="1"/>
  <c r="AB82" i="16" s="1"/>
  <c r="J643" i="10"/>
  <c r="J1721" i="10"/>
  <c r="K251" i="10"/>
  <c r="G251" i="10" s="1"/>
  <c r="H251" i="10" s="1"/>
  <c r="K496" i="10"/>
  <c r="G496" i="10" s="1"/>
  <c r="H496" i="10" s="1"/>
  <c r="G144" i="10"/>
  <c r="I144" i="10" s="1"/>
  <c r="J347" i="10"/>
  <c r="H272" i="10"/>
  <c r="I272" i="10"/>
  <c r="J154" i="10"/>
  <c r="H464" i="10"/>
  <c r="G828" i="10"/>
  <c r="H828" i="10" s="1"/>
  <c r="P31" i="16"/>
  <c r="P806" i="16"/>
  <c r="L806" i="16" s="1"/>
  <c r="L698" i="10" s="1"/>
  <c r="P796" i="16"/>
  <c r="L796" i="16" s="1"/>
  <c r="L688" i="10" s="1"/>
  <c r="P378" i="16"/>
  <c r="P795" i="16"/>
  <c r="L795" i="16" s="1"/>
  <c r="L795" i="10" s="1"/>
  <c r="P835" i="16"/>
  <c r="P799" i="16"/>
  <c r="L799" i="16" s="1"/>
  <c r="L799" i="10" s="1"/>
  <c r="P792" i="16"/>
  <c r="L792" i="16" s="1"/>
  <c r="K792" i="16" s="1"/>
  <c r="P862" i="16"/>
  <c r="L862" i="16" s="1"/>
  <c r="L683" i="10" s="1"/>
  <c r="P793" i="16"/>
  <c r="L793" i="16" s="1"/>
  <c r="K793" i="16" s="1"/>
  <c r="P632" i="16"/>
  <c r="L632" i="16" s="1"/>
  <c r="L632" i="10" s="1"/>
  <c r="P797" i="16"/>
  <c r="L797" i="16" s="1"/>
  <c r="L689" i="10" s="1"/>
  <c r="P778" i="16"/>
  <c r="L778" i="16" s="1"/>
  <c r="L195" i="10" s="1"/>
  <c r="P468" i="16"/>
  <c r="L468" i="16" s="1"/>
  <c r="L468" i="10" s="1"/>
  <c r="P633" i="16"/>
  <c r="L633" i="16" s="1"/>
  <c r="L633" i="10" s="1"/>
  <c r="P109" i="16"/>
  <c r="L109" i="16" s="1"/>
  <c r="K109" i="16" s="1"/>
  <c r="P864" i="16"/>
  <c r="L864" i="16" s="1"/>
  <c r="K864" i="16" s="1"/>
  <c r="AB865" i="16" s="1"/>
  <c r="P794" i="16"/>
  <c r="L794" i="16" s="1"/>
  <c r="L794" i="10" s="1"/>
  <c r="P861" i="16"/>
  <c r="L861" i="16" s="1"/>
  <c r="L682" i="10" s="1"/>
  <c r="G262" i="10"/>
  <c r="I262" i="10" s="1"/>
  <c r="G260" i="10"/>
  <c r="H260" i="10" s="1"/>
  <c r="G169" i="10"/>
  <c r="I169" i="10" s="1"/>
  <c r="I667" i="10"/>
  <c r="AF841" i="16"/>
  <c r="H1821" i="10"/>
  <c r="G135" i="10"/>
  <c r="I135" i="10" s="1"/>
  <c r="J262" i="10"/>
  <c r="H333" i="10"/>
  <c r="G298" i="10"/>
  <c r="H298" i="10" s="1"/>
  <c r="J783" i="10"/>
  <c r="O715" i="16"/>
  <c r="J715" i="16" s="1"/>
  <c r="M715" i="10" s="1"/>
  <c r="I669" i="10"/>
  <c r="S852" i="16"/>
  <c r="W15" i="16"/>
  <c r="J15" i="16" s="1"/>
  <c r="I15" i="16" s="1"/>
  <c r="S836" i="16"/>
  <c r="O714" i="16"/>
  <c r="J714" i="16" s="1"/>
  <c r="M95" i="10" s="1"/>
  <c r="K95" i="10" s="1"/>
  <c r="O716" i="16"/>
  <c r="J716" i="16" s="1"/>
  <c r="M716" i="10" s="1"/>
  <c r="K716" i="10" s="1"/>
  <c r="G716" i="10" s="1"/>
  <c r="W779" i="16"/>
  <c r="S857" i="16"/>
  <c r="W19" i="16"/>
  <c r="J19" i="16" s="1"/>
  <c r="I19" i="16" s="1"/>
  <c r="G279" i="10"/>
  <c r="H279" i="10" s="1"/>
  <c r="I1819" i="10"/>
  <c r="K471" i="10"/>
  <c r="G471" i="10" s="1"/>
  <c r="H471" i="10" s="1"/>
  <c r="I610" i="10"/>
  <c r="K1535" i="10"/>
  <c r="G1535" i="10" s="1"/>
  <c r="H1535" i="10" s="1"/>
  <c r="K267" i="10"/>
  <c r="G267" i="10" s="1"/>
  <c r="H267" i="10" s="1"/>
  <c r="I1810" i="10"/>
  <c r="K1714" i="10"/>
  <c r="H340" i="10"/>
  <c r="J766" i="10"/>
  <c r="I274" i="10"/>
  <c r="G766" i="10"/>
  <c r="I766" i="10" s="1"/>
  <c r="J1751" i="10"/>
  <c r="J274" i="10"/>
  <c r="T188" i="16"/>
  <c r="L188" i="16" s="1"/>
  <c r="L139" i="10" s="1"/>
  <c r="H324" i="10"/>
  <c r="G142" i="10"/>
  <c r="I142" i="10" s="1"/>
  <c r="G805" i="10"/>
  <c r="I805" i="10" s="1"/>
  <c r="T56" i="16"/>
  <c r="L56" i="16" s="1"/>
  <c r="L530" i="10" s="1"/>
  <c r="X60" i="16"/>
  <c r="L60" i="16" s="1"/>
  <c r="L403" i="10" s="1"/>
  <c r="J664" i="10"/>
  <c r="T107" i="16"/>
  <c r="L107" i="16" s="1"/>
  <c r="K107" i="16" s="1"/>
  <c r="X59" i="16"/>
  <c r="L59" i="16" s="1"/>
  <c r="L402" i="10" s="1"/>
  <c r="P38" i="16"/>
  <c r="T379" i="16"/>
  <c r="T24" i="16"/>
  <c r="L24" i="16" s="1"/>
  <c r="L24" i="10" s="1"/>
  <c r="X22" i="16"/>
  <c r="L22" i="16" s="1"/>
  <c r="K22" i="16" s="1"/>
  <c r="P30" i="16"/>
  <c r="P23" i="16"/>
  <c r="L23" i="16" s="1"/>
  <c r="K23" i="16" s="1"/>
  <c r="X31" i="16" s="1"/>
  <c r="P37" i="16"/>
  <c r="P337" i="16"/>
  <c r="L337" i="16" s="1"/>
  <c r="L523" i="10" s="1"/>
  <c r="P286" i="16"/>
  <c r="L286" i="16" s="1"/>
  <c r="L286" i="10" s="1"/>
  <c r="P321" i="16"/>
  <c r="L321" i="16" s="1"/>
  <c r="L1577" i="10" s="1"/>
  <c r="T78" i="16"/>
  <c r="L78" i="16" s="1"/>
  <c r="K78" i="16" s="1"/>
  <c r="T27" i="16"/>
  <c r="X82" i="16"/>
  <c r="X103" i="16"/>
  <c r="L103" i="16" s="1"/>
  <c r="K103" i="16" s="1"/>
  <c r="P832" i="16"/>
  <c r="L832" i="16" s="1"/>
  <c r="L832" i="10" s="1"/>
  <c r="P25" i="16"/>
  <c r="L25" i="16" s="1"/>
  <c r="L25" i="10" s="1"/>
  <c r="P33" i="16"/>
  <c r="P42" i="16"/>
  <c r="P830" i="16"/>
  <c r="L830" i="16" s="1"/>
  <c r="L830" i="10" s="1"/>
  <c r="T58" i="16"/>
  <c r="L58" i="16" s="1"/>
  <c r="L422" i="10" s="1"/>
  <c r="X382" i="16"/>
  <c r="L382" i="16" s="1"/>
  <c r="L382" i="10" s="1"/>
  <c r="J1609" i="10"/>
  <c r="P379" i="16"/>
  <c r="P593" i="16"/>
  <c r="L593" i="16" s="1"/>
  <c r="L707" i="10" s="1"/>
  <c r="T378" i="16"/>
  <c r="X61" i="16"/>
  <c r="L61" i="16" s="1"/>
  <c r="L343" i="10" s="1"/>
  <c r="P39" i="16"/>
  <c r="P831" i="16"/>
  <c r="L831" i="16" s="1"/>
  <c r="L831" i="10" s="1"/>
  <c r="P32" i="16"/>
  <c r="P79" i="16"/>
  <c r="L79" i="16" s="1"/>
  <c r="L79" i="10" s="1"/>
  <c r="T57" i="16"/>
  <c r="L57" i="16" s="1"/>
  <c r="L531" i="10" s="1"/>
  <c r="X381" i="16"/>
  <c r="L381" i="16" s="1"/>
  <c r="L381" i="10" s="1"/>
  <c r="J1773" i="10"/>
  <c r="I273" i="10"/>
  <c r="J260" i="10"/>
  <c r="K263" i="10"/>
  <c r="G263" i="10" s="1"/>
  <c r="H263" i="10" s="1"/>
  <c r="G826" i="10"/>
  <c r="I826" i="10" s="1"/>
  <c r="G800" i="10"/>
  <c r="I800" i="10" s="1"/>
  <c r="G821" i="10"/>
  <c r="H821" i="10" s="1"/>
  <c r="G591" i="10"/>
  <c r="I591" i="10" s="1"/>
  <c r="G128" i="10"/>
  <c r="I128" i="10" s="1"/>
  <c r="I282" i="10"/>
  <c r="H282" i="10"/>
  <c r="J1812" i="10"/>
  <c r="J1752" i="10"/>
  <c r="G1836" i="10"/>
  <c r="I1836" i="10" s="1"/>
  <c r="J1678" i="10"/>
  <c r="G351" i="10"/>
  <c r="I351" i="10" s="1"/>
  <c r="K312" i="10"/>
  <c r="G1477" i="10"/>
  <c r="I1477" i="10" s="1"/>
  <c r="L305" i="10"/>
  <c r="L427" i="10"/>
  <c r="K306" i="16"/>
  <c r="I677" i="10"/>
  <c r="H348" i="10"/>
  <c r="K1611" i="10"/>
  <c r="G1611" i="10" s="1"/>
  <c r="H1611" i="10" s="1"/>
  <c r="G293" i="10"/>
  <c r="I293" i="10" s="1"/>
  <c r="I466" i="10"/>
  <c r="H466" i="10"/>
  <c r="J1715" i="10"/>
  <c r="I747" i="16"/>
  <c r="H170" i="10"/>
  <c r="G460" i="10"/>
  <c r="H143" i="10"/>
  <c r="I143" i="10"/>
  <c r="J813" i="10"/>
  <c r="L553" i="10"/>
  <c r="L368" i="10"/>
  <c r="G871" i="10"/>
  <c r="G7" i="17" s="1"/>
  <c r="L1768" i="10"/>
  <c r="L462" i="10"/>
  <c r="K317" i="16"/>
  <c r="L1769" i="10"/>
  <c r="K318" i="16"/>
  <c r="L463" i="10"/>
  <c r="I336" i="10"/>
  <c r="H336" i="10"/>
  <c r="H138" i="10"/>
  <c r="I138" i="10"/>
  <c r="H280" i="10"/>
  <c r="I280" i="10"/>
  <c r="H226" i="10"/>
  <c r="I226" i="10"/>
  <c r="L1523" i="10"/>
  <c r="L705" i="10"/>
  <c r="L685" i="10"/>
  <c r="L380" i="10"/>
  <c r="L1623" i="10"/>
  <c r="L607" i="10"/>
  <c r="M1703" i="10"/>
  <c r="J1703" i="10" s="1"/>
  <c r="M528" i="10"/>
  <c r="J407" i="10"/>
  <c r="K407" i="10"/>
  <c r="G407" i="10" s="1"/>
  <c r="K121" i="10"/>
  <c r="K69" i="16"/>
  <c r="L245" i="10"/>
  <c r="L714" i="10"/>
  <c r="L95" i="10"/>
  <c r="K130" i="10"/>
  <c r="G130" i="10" s="1"/>
  <c r="J130" i="10"/>
  <c r="M1782" i="10"/>
  <c r="K1782" i="10" s="1"/>
  <c r="M448" i="10"/>
  <c r="L1720" i="10"/>
  <c r="L512" i="10"/>
  <c r="J512" i="10"/>
  <c r="K512" i="10"/>
  <c r="G873" i="10"/>
  <c r="H873" i="10" s="1"/>
  <c r="G869" i="10"/>
  <c r="H869" i="10" s="1"/>
  <c r="M1677" i="10"/>
  <c r="J1677" i="10" s="1"/>
  <c r="M553" i="10"/>
  <c r="L312" i="10"/>
  <c r="H283" i="10"/>
  <c r="I283" i="10"/>
  <c r="K617" i="10"/>
  <c r="G617" i="10" s="1"/>
  <c r="J617" i="10"/>
  <c r="J102" i="10"/>
  <c r="K102" i="10"/>
  <c r="I411" i="10"/>
  <c r="H411" i="10"/>
  <c r="J695" i="10"/>
  <c r="K695" i="10"/>
  <c r="G695" i="10" s="1"/>
  <c r="K620" i="10"/>
  <c r="G620" i="10" s="1"/>
  <c r="J620" i="10"/>
  <c r="I525" i="10"/>
  <c r="H525" i="10"/>
  <c r="I281" i="10"/>
  <c r="H281" i="10"/>
  <c r="K406" i="10"/>
  <c r="G406" i="10" s="1"/>
  <c r="J406" i="10"/>
  <c r="L1784" i="10"/>
  <c r="L446" i="10"/>
  <c r="L215" i="10"/>
  <c r="I53" i="16"/>
  <c r="M215" i="10"/>
  <c r="L643" i="10"/>
  <c r="G643" i="10" s="1"/>
  <c r="H643" i="10" s="1"/>
  <c r="L249" i="10"/>
  <c r="G249" i="10" s="1"/>
  <c r="M1769" i="10"/>
  <c r="K1769" i="10" s="1"/>
  <c r="M463" i="10"/>
  <c r="K349" i="10"/>
  <c r="G349" i="10" s="1"/>
  <c r="J349" i="10"/>
  <c r="L171" i="10"/>
  <c r="K418" i="10"/>
  <c r="G418" i="10" s="1"/>
  <c r="J418" i="10"/>
  <c r="K514" i="10"/>
  <c r="G514" i="10" s="1"/>
  <c r="J514" i="10"/>
  <c r="J76" i="10"/>
  <c r="K76" i="10"/>
  <c r="G76" i="10" s="1"/>
  <c r="J84" i="10"/>
  <c r="K84" i="10"/>
  <c r="G84" i="10" s="1"/>
  <c r="I335" i="10"/>
  <c r="H335" i="10"/>
  <c r="I299" i="10"/>
  <c r="H299" i="10"/>
  <c r="H228" i="10"/>
  <c r="I228" i="10"/>
  <c r="H420" i="10"/>
  <c r="I420" i="10"/>
  <c r="H247" i="10"/>
  <c r="I247" i="10"/>
  <c r="M1803" i="10"/>
  <c r="K1803" i="10" s="1"/>
  <c r="M427" i="10"/>
  <c r="M1612" i="10"/>
  <c r="K1612" i="10" s="1"/>
  <c r="G1612" i="10" s="1"/>
  <c r="M618" i="10"/>
  <c r="M1789" i="10"/>
  <c r="K1789" i="10" s="1"/>
  <c r="M441" i="10"/>
  <c r="L765" i="10"/>
  <c r="L74" i="10"/>
  <c r="G74" i="10" s="1"/>
  <c r="L1721" i="10"/>
  <c r="G1721" i="10" s="1"/>
  <c r="L513" i="10"/>
  <c r="L756" i="10"/>
  <c r="L99" i="10"/>
  <c r="L1754" i="10"/>
  <c r="L474" i="10"/>
  <c r="M675" i="10"/>
  <c r="K675" i="10" s="1"/>
  <c r="M287" i="10"/>
  <c r="L1522" i="10"/>
  <c r="L704" i="10"/>
  <c r="L674" i="10"/>
  <c r="L354" i="10"/>
  <c r="I72" i="10"/>
  <c r="H72" i="10"/>
  <c r="K83" i="10"/>
  <c r="G83" i="10" s="1"/>
  <c r="J83" i="10"/>
  <c r="I222" i="10"/>
  <c r="H222" i="10"/>
  <c r="H129" i="10"/>
  <c r="I129" i="10"/>
  <c r="J476" i="10"/>
  <c r="K476" i="10"/>
  <c r="G476" i="10" s="1"/>
  <c r="H285" i="10"/>
  <c r="I285" i="10"/>
  <c r="I334" i="10"/>
  <c r="H334" i="10"/>
  <c r="H621" i="10"/>
  <c r="I621" i="10"/>
  <c r="I292" i="10"/>
  <c r="H292" i="10"/>
  <c r="H248" i="10"/>
  <c r="I248" i="10"/>
  <c r="I319" i="10"/>
  <c r="H319" i="10"/>
  <c r="J475" i="10"/>
  <c r="K475" i="10"/>
  <c r="G475" i="10" s="1"/>
  <c r="K457" i="10"/>
  <c r="G457" i="10" s="1"/>
  <c r="J457" i="10"/>
  <c r="K462" i="10"/>
  <c r="J462" i="10"/>
  <c r="L238" i="10"/>
  <c r="L1660" i="10"/>
  <c r="L570" i="10"/>
  <c r="L1817" i="10"/>
  <c r="L413" i="10"/>
  <c r="K461" i="10"/>
  <c r="G461" i="10" s="1"/>
  <c r="J461" i="10"/>
  <c r="L649" i="10"/>
  <c r="M674" i="10"/>
  <c r="J674" i="10" s="1"/>
  <c r="M354" i="10"/>
  <c r="L1672" i="10"/>
  <c r="L558" i="10"/>
  <c r="L102" i="10"/>
  <c r="L131" i="10"/>
  <c r="G154" i="10"/>
  <c r="I154" i="10" s="1"/>
  <c r="M1750" i="10"/>
  <c r="K1750" i="10" s="1"/>
  <c r="M478" i="10"/>
  <c r="J516" i="10"/>
  <c r="K516" i="10"/>
  <c r="I344" i="10"/>
  <c r="H344" i="10"/>
  <c r="K477" i="10"/>
  <c r="G477" i="10" s="1"/>
  <c r="J477" i="10"/>
  <c r="H339" i="10"/>
  <c r="I339" i="10"/>
  <c r="G473" i="10"/>
  <c r="J515" i="10"/>
  <c r="K515" i="10"/>
  <c r="G515" i="10" s="1"/>
  <c r="H291" i="10"/>
  <c r="I291" i="10"/>
  <c r="G619" i="10"/>
  <c r="P742" i="16"/>
  <c r="L742" i="16" s="1"/>
  <c r="P741" i="16"/>
  <c r="L741" i="16" s="1"/>
  <c r="P743" i="16"/>
  <c r="L743" i="16" s="1"/>
  <c r="K743" i="16" s="1"/>
  <c r="K345" i="10"/>
  <c r="G345" i="10" s="1"/>
  <c r="J345" i="10"/>
  <c r="K552" i="10"/>
  <c r="G552" i="10" s="1"/>
  <c r="J552" i="10"/>
  <c r="K513" i="10"/>
  <c r="J513" i="10"/>
  <c r="L1767" i="10"/>
  <c r="K305" i="16"/>
  <c r="H769" i="10"/>
  <c r="I769" i="10"/>
  <c r="K1719" i="10"/>
  <c r="G1719" i="10" s="1"/>
  <c r="J1719" i="10"/>
  <c r="K520" i="16"/>
  <c r="L1718" i="10"/>
  <c r="L1578" i="10"/>
  <c r="J1669" i="10"/>
  <c r="K1669" i="10"/>
  <c r="G1669" i="10" s="1"/>
  <c r="I1751" i="10"/>
  <c r="H1751" i="10"/>
  <c r="L253" i="10"/>
  <c r="L1803" i="10"/>
  <c r="I1734" i="10"/>
  <c r="H1734" i="10"/>
  <c r="H1829" i="10"/>
  <c r="I1829" i="10"/>
  <c r="H1710" i="10"/>
  <c r="I1710" i="10"/>
  <c r="I1825" i="10"/>
  <c r="H1825" i="10"/>
  <c r="I1609" i="10"/>
  <c r="H1609" i="10"/>
  <c r="I1696" i="10"/>
  <c r="H1696" i="10"/>
  <c r="H1773" i="10"/>
  <c r="I1773" i="10"/>
  <c r="H1708" i="10"/>
  <c r="I1708" i="10"/>
  <c r="I1678" i="10"/>
  <c r="H1678" i="10"/>
  <c r="J642" i="10"/>
  <c r="K642" i="10"/>
  <c r="G642" i="10" s="1"/>
  <c r="M317" i="10"/>
  <c r="K317" i="10" s="1"/>
  <c r="G317" i="10" s="1"/>
  <c r="M1768" i="10"/>
  <c r="M624" i="10"/>
  <c r="K624" i="10" s="1"/>
  <c r="G624" i="10" s="1"/>
  <c r="M1823" i="10"/>
  <c r="M522" i="10"/>
  <c r="K522" i="10" s="1"/>
  <c r="M1720" i="10"/>
  <c r="K1717" i="10"/>
  <c r="G1717" i="10" s="1"/>
  <c r="J1717" i="10"/>
  <c r="L1697" i="10"/>
  <c r="L310" i="10"/>
  <c r="L1775" i="10"/>
  <c r="L367" i="10"/>
  <c r="L1750" i="10"/>
  <c r="I1681" i="10"/>
  <c r="H1681" i="10"/>
  <c r="I1813" i="10"/>
  <c r="H1813" i="10"/>
  <c r="H1753" i="10"/>
  <c r="I1753" i="10"/>
  <c r="I1715" i="10"/>
  <c r="H1715" i="10"/>
  <c r="I1716" i="10"/>
  <c r="H1716" i="10"/>
  <c r="H1826" i="10"/>
  <c r="I1826" i="10"/>
  <c r="J1770" i="10"/>
  <c r="K1770" i="10"/>
  <c r="G1770" i="10" s="1"/>
  <c r="K1792" i="10"/>
  <c r="J1792" i="10"/>
  <c r="J1742" i="10"/>
  <c r="K1742" i="10"/>
  <c r="G1742" i="10" s="1"/>
  <c r="H1546" i="10"/>
  <c r="I1546" i="10"/>
  <c r="L1677" i="10"/>
  <c r="K368" i="16"/>
  <c r="K1610" i="10"/>
  <c r="G1610" i="10" s="1"/>
  <c r="J1610" i="10"/>
  <c r="L1525" i="10"/>
  <c r="M627" i="10"/>
  <c r="K627" i="10" s="1"/>
  <c r="G627" i="10" s="1"/>
  <c r="M1824" i="10"/>
  <c r="L1792" i="10"/>
  <c r="L1700" i="10"/>
  <c r="L754" i="10"/>
  <c r="L1550" i="10"/>
  <c r="L1808" i="10"/>
  <c r="L1544" i="10"/>
  <c r="K1790" i="10"/>
  <c r="G1790" i="10" s="1"/>
  <c r="J1790" i="10"/>
  <c r="I645" i="10"/>
  <c r="H62" i="17" a="1"/>
  <c r="H62" i="17" s="1"/>
  <c r="K657" i="10"/>
  <c r="K1718" i="10"/>
  <c r="J1718" i="10"/>
  <c r="L309" i="10"/>
  <c r="L1782" i="10"/>
  <c r="K1650" i="10"/>
  <c r="G1650" i="10" s="1"/>
  <c r="J1650" i="10"/>
  <c r="I1507" i="10"/>
  <c r="H1507" i="10"/>
  <c r="I1831" i="10"/>
  <c r="H1831" i="10"/>
  <c r="J846" i="10"/>
  <c r="K846" i="10"/>
  <c r="G846" i="10" s="1"/>
  <c r="H846" i="10" s="1"/>
  <c r="I1752" i="10"/>
  <c r="H1752" i="10"/>
  <c r="H1652" i="10"/>
  <c r="I1652" i="10"/>
  <c r="I1724" i="10"/>
  <c r="H1724" i="10"/>
  <c r="I1780" i="10"/>
  <c r="H1780" i="10"/>
  <c r="J1755" i="10"/>
  <c r="K1755" i="10"/>
  <c r="G1755" i="10" s="1"/>
  <c r="L1548" i="10"/>
  <c r="L753" i="10"/>
  <c r="L1549" i="10"/>
  <c r="L1547" i="10"/>
  <c r="L1505" i="10"/>
  <c r="L1504" i="10"/>
  <c r="L1614" i="10"/>
  <c r="L1828" i="10"/>
  <c r="M305" i="10"/>
  <c r="J305" i="10" s="1"/>
  <c r="M1767" i="10"/>
  <c r="G529" i="10"/>
  <c r="I529" i="10" s="1"/>
  <c r="I368" i="16"/>
  <c r="L1698" i="10"/>
  <c r="L308" i="10"/>
  <c r="L1789" i="10"/>
  <c r="L1827" i="10"/>
  <c r="J591" i="10"/>
  <c r="I1651" i="10"/>
  <c r="H1651" i="10"/>
  <c r="H1709" i="10"/>
  <c r="I1709" i="10"/>
  <c r="I1476" i="10"/>
  <c r="H1476" i="10"/>
  <c r="H1543" i="10"/>
  <c r="I1543" i="10"/>
  <c r="I1535" i="10"/>
  <c r="G1812" i="10"/>
  <c r="I1670" i="10"/>
  <c r="H1670" i="10"/>
  <c r="K1706" i="10"/>
  <c r="G1706" i="10" s="1"/>
  <c r="J1706" i="10"/>
  <c r="I1561" i="10"/>
  <c r="H1561" i="10"/>
  <c r="J1563" i="10"/>
  <c r="K1563" i="10"/>
  <c r="G1563" i="10" s="1"/>
  <c r="K1478" i="10"/>
  <c r="G1478" i="10" s="1"/>
  <c r="J1478" i="10"/>
  <c r="K1704" i="10"/>
  <c r="G1704" i="10" s="1"/>
  <c r="J1704" i="10"/>
  <c r="I1613" i="10"/>
  <c r="H1613" i="10"/>
  <c r="K1833" i="10"/>
  <c r="G1833" i="10" s="1"/>
  <c r="J1833" i="10"/>
  <c r="K1562" i="10"/>
  <c r="G1562" i="10" s="1"/>
  <c r="J1562" i="10"/>
  <c r="M265" i="10"/>
  <c r="M318" i="10"/>
  <c r="I318" i="16"/>
  <c r="L691" i="10"/>
  <c r="L686" i="10"/>
  <c r="L549" i="10"/>
  <c r="M544" i="10"/>
  <c r="K544" i="10" s="1"/>
  <c r="G544" i="10" s="1"/>
  <c r="M628" i="10"/>
  <c r="K522" i="16"/>
  <c r="L522" i="10"/>
  <c r="L258" i="10"/>
  <c r="L311" i="10"/>
  <c r="L140" i="10"/>
  <c r="M315" i="10"/>
  <c r="M368" i="10"/>
  <c r="I424" i="10"/>
  <c r="H424" i="10"/>
  <c r="G758" i="10"/>
  <c r="G3" i="17" s="1"/>
  <c r="H161" i="10"/>
  <c r="I161" i="10"/>
  <c r="H132" i="10"/>
  <c r="I132" i="10"/>
  <c r="I332" i="10"/>
  <c r="H332" i="10"/>
  <c r="K663" i="10"/>
  <c r="J663" i="10"/>
  <c r="K316" i="10"/>
  <c r="G316" i="10" s="1"/>
  <c r="J316" i="10"/>
  <c r="L404" i="10"/>
  <c r="L690" i="10"/>
  <c r="L684" i="10"/>
  <c r="M256" i="10"/>
  <c r="K256" i="10" s="1"/>
  <c r="M309" i="10"/>
  <c r="K519" i="16"/>
  <c r="L519" i="10"/>
  <c r="K523" i="16"/>
  <c r="L306" i="10"/>
  <c r="M803" i="10"/>
  <c r="K803" i="10" s="1"/>
  <c r="M519" i="10"/>
  <c r="I703" i="10"/>
  <c r="H703" i="10"/>
  <c r="I465" i="10"/>
  <c r="H465" i="10"/>
  <c r="K240" i="10"/>
  <c r="G240" i="10" s="1"/>
  <c r="J240" i="10"/>
  <c r="J242" i="10"/>
  <c r="K242" i="10"/>
  <c r="G242" i="10" s="1"/>
  <c r="H147" i="10"/>
  <c r="I147" i="10"/>
  <c r="H706" i="10"/>
  <c r="I706" i="10"/>
  <c r="K244" i="10"/>
  <c r="G244" i="10" s="1"/>
  <c r="J244" i="10"/>
  <c r="J218" i="10"/>
  <c r="K218" i="10"/>
  <c r="G218" i="10" s="1"/>
  <c r="K554" i="10"/>
  <c r="G554" i="10" s="1"/>
  <c r="J554" i="10"/>
  <c r="J581" i="10"/>
  <c r="K581" i="10"/>
  <c r="G581" i="10" s="1"/>
  <c r="K428" i="10"/>
  <c r="G428" i="10" s="1"/>
  <c r="J428" i="10"/>
  <c r="H759" i="10"/>
  <c r="I759" i="10"/>
  <c r="H712" i="10"/>
  <c r="I712" i="10"/>
  <c r="J239" i="10"/>
  <c r="K239" i="10"/>
  <c r="G239" i="10" s="1"/>
  <c r="K634" i="10"/>
  <c r="G634" i="10" s="1"/>
  <c r="J634" i="10"/>
  <c r="K678" i="10"/>
  <c r="G678" i="10" s="1"/>
  <c r="J678" i="10"/>
  <c r="I157" i="10"/>
  <c r="H157" i="10"/>
  <c r="G555" i="10"/>
  <c r="J217" i="10"/>
  <c r="K217" i="10"/>
  <c r="G217" i="10" s="1"/>
  <c r="J438" i="10"/>
  <c r="K438" i="10"/>
  <c r="G438" i="10" s="1"/>
  <c r="L233" i="10"/>
  <c r="L268" i="10"/>
  <c r="L548" i="10"/>
  <c r="M255" i="10"/>
  <c r="J255" i="10" s="1"/>
  <c r="M308" i="10"/>
  <c r="K675" i="16"/>
  <c r="L675" i="10"/>
  <c r="H160" i="10"/>
  <c r="I160" i="10"/>
  <c r="I664" i="10"/>
  <c r="H664" i="10"/>
  <c r="J313" i="10"/>
  <c r="K313" i="10"/>
  <c r="G313" i="10" s="1"/>
  <c r="K216" i="10"/>
  <c r="G216" i="10" s="1"/>
  <c r="J216" i="10"/>
  <c r="M359" i="10"/>
  <c r="H153" i="10"/>
  <c r="I153" i="10"/>
  <c r="I151" i="10"/>
  <c r="H151" i="10"/>
  <c r="J765" i="10"/>
  <c r="K765" i="10"/>
  <c r="G158" i="10"/>
  <c r="H133" i="10"/>
  <c r="I133" i="10"/>
  <c r="K586" i="10"/>
  <c r="G586" i="10" s="1"/>
  <c r="J586" i="10"/>
  <c r="L670" i="10"/>
  <c r="L405" i="10"/>
  <c r="M330" i="10"/>
  <c r="K330" i="10" s="1"/>
  <c r="G330" i="10" s="1"/>
  <c r="M383" i="10"/>
  <c r="L533" i="10"/>
  <c r="H761" i="10"/>
  <c r="I761" i="10"/>
  <c r="H162" i="10"/>
  <c r="I162" i="10"/>
  <c r="K827" i="10"/>
  <c r="G827" i="10" s="1"/>
  <c r="I827" i="10" s="1"/>
  <c r="J827" i="10"/>
  <c r="K367" i="10"/>
  <c r="J367" i="10"/>
  <c r="K221" i="10"/>
  <c r="G221" i="10" s="1"/>
  <c r="J221" i="10"/>
  <c r="I711" i="10"/>
  <c r="H711" i="10"/>
  <c r="J229" i="10"/>
  <c r="K229" i="10"/>
  <c r="G229" i="10" s="1"/>
  <c r="J184" i="10"/>
  <c r="K184" i="10"/>
  <c r="G184" i="10" s="1"/>
  <c r="K230" i="10"/>
  <c r="G230" i="10" s="1"/>
  <c r="J230" i="10"/>
  <c r="J241" i="10"/>
  <c r="K241" i="10"/>
  <c r="G241" i="10" s="1"/>
  <c r="K320" i="10"/>
  <c r="G320" i="10" s="1"/>
  <c r="J320" i="10"/>
  <c r="J304" i="10"/>
  <c r="K304" i="10"/>
  <c r="G304" i="10" s="1"/>
  <c r="G159" i="10"/>
  <c r="K668" i="10"/>
  <c r="G668" i="10" s="1"/>
  <c r="J668" i="10"/>
  <c r="J245" i="10"/>
  <c r="K245" i="10"/>
  <c r="J243" i="10"/>
  <c r="K243" i="10"/>
  <c r="G243" i="10" s="1"/>
  <c r="K811" i="10"/>
  <c r="J811" i="10"/>
  <c r="K643" i="16"/>
  <c r="L811" i="10"/>
  <c r="G872" i="10"/>
  <c r="G868" i="10"/>
  <c r="G867" i="10"/>
  <c r="G870" i="10"/>
  <c r="G866" i="10"/>
  <c r="T780" i="16"/>
  <c r="X825" i="16"/>
  <c r="L825" i="16" s="1"/>
  <c r="L110" i="10" s="1"/>
  <c r="I772" i="10"/>
  <c r="X847" i="16"/>
  <c r="G770" i="10"/>
  <c r="I770" i="10" s="1"/>
  <c r="I539" i="10"/>
  <c r="G297" i="10"/>
  <c r="H297" i="10" s="1"/>
  <c r="M854" i="10"/>
  <c r="I740" i="16"/>
  <c r="O742" i="16" s="1"/>
  <c r="J742" i="16" s="1"/>
  <c r="M742" i="10" s="1"/>
  <c r="H644" i="10"/>
  <c r="H767" i="10"/>
  <c r="H824" i="10"/>
  <c r="G822" i="10"/>
  <c r="H822" i="10" s="1"/>
  <c r="I673" i="10"/>
  <c r="T104" i="16"/>
  <c r="X858" i="16"/>
  <c r="L858" i="16" s="1"/>
  <c r="L127" i="10" s="1"/>
  <c r="X105" i="16"/>
  <c r="AB842" i="16"/>
  <c r="P851" i="16"/>
  <c r="L851" i="16" s="1"/>
  <c r="L87" i="10" s="1"/>
  <c r="H848" i="10"/>
  <c r="K533" i="16"/>
  <c r="T762" i="16"/>
  <c r="L762" i="16" s="1"/>
  <c r="X810" i="16"/>
  <c r="X852" i="16"/>
  <c r="AB829" i="16"/>
  <c r="G640" i="10"/>
  <c r="H640" i="10" s="1"/>
  <c r="P856" i="16"/>
  <c r="L856" i="16" s="1"/>
  <c r="T809" i="16"/>
  <c r="L809" i="16" s="1"/>
  <c r="X857" i="16"/>
  <c r="X859" i="16"/>
  <c r="L859" i="16" s="1"/>
  <c r="L101" i="10" s="1"/>
  <c r="L589" i="10"/>
  <c r="K684" i="16"/>
  <c r="L650" i="10"/>
  <c r="K758" i="16"/>
  <c r="L580" i="10"/>
  <c r="K53" i="16"/>
  <c r="K757" i="16"/>
  <c r="P771" i="16"/>
  <c r="L771" i="16" s="1"/>
  <c r="L516" i="10" s="1"/>
  <c r="L53" i="10"/>
  <c r="H647" i="10"/>
  <c r="H773" i="10"/>
  <c r="I653" i="10"/>
  <c r="K13" i="16"/>
  <c r="I13" i="16"/>
  <c r="W103" i="16"/>
  <c r="J103" i="16" s="1"/>
  <c r="M103" i="10" s="1"/>
  <c r="W22" i="16"/>
  <c r="W810" i="16"/>
  <c r="W59" i="16"/>
  <c r="W60" i="16"/>
  <c r="J60" i="16" s="1"/>
  <c r="W80" i="16"/>
  <c r="J80" i="16" s="1"/>
  <c r="W381" i="16"/>
  <c r="J381" i="16" s="1"/>
  <c r="W61" i="16"/>
  <c r="J61" i="16" s="1"/>
  <c r="W382" i="16"/>
  <c r="W82" i="16"/>
  <c r="L255" i="10"/>
  <c r="K308" i="16"/>
  <c r="L807" i="10"/>
  <c r="G807" i="10" s="1"/>
  <c r="H807" i="10" s="1"/>
  <c r="H484" i="10"/>
  <c r="I484" i="10"/>
  <c r="K801" i="16"/>
  <c r="L693" i="10"/>
  <c r="K674" i="16"/>
  <c r="L579" i="10"/>
  <c r="P3" i="17" s="1"/>
  <c r="L256" i="10"/>
  <c r="K309" i="16"/>
  <c r="I519" i="16"/>
  <c r="L314" i="10"/>
  <c r="K367" i="16"/>
  <c r="I522" i="16"/>
  <c r="M804" i="10"/>
  <c r="J804" i="10" s="1"/>
  <c r="I521" i="16"/>
  <c r="M693" i="10"/>
  <c r="K693" i="10" s="1"/>
  <c r="I801" i="16"/>
  <c r="I520" i="16"/>
  <c r="M801" i="10"/>
  <c r="J801" i="10" s="1"/>
  <c r="S107" i="16"/>
  <c r="S56" i="16"/>
  <c r="S337" i="16"/>
  <c r="S57" i="16"/>
  <c r="S378" i="16"/>
  <c r="S58" i="16"/>
  <c r="S78" i="16"/>
  <c r="J78" i="16" s="1"/>
  <c r="M558" i="10" s="1"/>
  <c r="S379" i="16"/>
  <c r="S847" i="16"/>
  <c r="S841" i="16"/>
  <c r="S865" i="16"/>
  <c r="S27" i="16"/>
  <c r="S24" i="16"/>
  <c r="S310" i="16"/>
  <c r="J310" i="16" s="1"/>
  <c r="M455" i="10" s="1"/>
  <c r="S311" i="16"/>
  <c r="J311" i="16" s="1"/>
  <c r="S188" i="16"/>
  <c r="S833" i="16"/>
  <c r="S780" i="16"/>
  <c r="S809" i="16"/>
  <c r="J809" i="16" s="1"/>
  <c r="M701" i="10" s="1"/>
  <c r="K701" i="10" s="1"/>
  <c r="L472" i="10"/>
  <c r="K555" i="16"/>
  <c r="L804" i="10"/>
  <c r="K658" i="10"/>
  <c r="J658" i="10"/>
  <c r="L803" i="10"/>
  <c r="I808" i="10"/>
  <c r="H808" i="10"/>
  <c r="H805" i="10"/>
  <c r="H19" i="17" a="1"/>
  <c r="H19" i="17" s="1"/>
  <c r="G93" i="10"/>
  <c r="I93" i="10" s="1"/>
  <c r="I651" i="10"/>
  <c r="H651" i="10"/>
  <c r="I844" i="10"/>
  <c r="I73" i="10"/>
  <c r="G777" i="10"/>
  <c r="H777" i="10" s="1"/>
  <c r="K145" i="10"/>
  <c r="G145" i="10" s="1"/>
  <c r="H145" i="10" s="1"/>
  <c r="G400" i="10"/>
  <c r="I400" i="10" s="1"/>
  <c r="G96" i="10"/>
  <c r="H96" i="10" s="1"/>
  <c r="G838" i="10"/>
  <c r="G396" i="10"/>
  <c r="I396" i="10" s="1"/>
  <c r="G839" i="10"/>
  <c r="I839" i="10" s="1"/>
  <c r="G397" i="10"/>
  <c r="G91" i="10"/>
  <c r="G398" i="10"/>
  <c r="G837" i="10"/>
  <c r="G843" i="10"/>
  <c r="G399" i="10"/>
  <c r="G401" i="10"/>
  <c r="G18" i="10"/>
  <c r="I17" i="17" s="1" a="1"/>
  <c r="I17" i="17" s="1"/>
  <c r="K17" i="17" s="1"/>
  <c r="G840" i="10"/>
  <c r="H75" i="10"/>
  <c r="I75" i="10"/>
  <c r="K765" i="16"/>
  <c r="L657" i="10"/>
  <c r="K766" i="16"/>
  <c r="L658" i="10"/>
  <c r="G700" i="10"/>
  <c r="H700" i="10" s="1"/>
  <c r="G788" i="10"/>
  <c r="K814" i="10"/>
  <c r="G814" i="10" s="1"/>
  <c r="J814" i="10"/>
  <c r="I674" i="16"/>
  <c r="M579" i="10"/>
  <c r="I675" i="16"/>
  <c r="M580" i="10"/>
  <c r="I684" i="16"/>
  <c r="M589" i="10"/>
  <c r="H719" i="10"/>
  <c r="J165" i="10"/>
  <c r="K156" i="10"/>
  <c r="G156" i="10" s="1"/>
  <c r="H156" i="10" s="1"/>
  <c r="I815" i="10"/>
  <c r="H815" i="10"/>
  <c r="K816" i="10"/>
  <c r="G816" i="10" s="1"/>
  <c r="J816" i="10"/>
  <c r="K98" i="10"/>
  <c r="G98" i="10" s="1"/>
  <c r="H98" i="10" s="1"/>
  <c r="K146" i="10"/>
  <c r="G146" i="10" s="1"/>
  <c r="H146" i="10" s="1"/>
  <c r="H845" i="10"/>
  <c r="I845" i="10"/>
  <c r="I309" i="16"/>
  <c r="I181" i="10"/>
  <c r="J636" i="10"/>
  <c r="K164" i="10"/>
  <c r="G164" i="10" s="1"/>
  <c r="H164" i="10" s="1"/>
  <c r="J187" i="10"/>
  <c r="H813" i="10"/>
  <c r="I813" i="10"/>
  <c r="H597" i="10"/>
  <c r="H63" i="10"/>
  <c r="G783" i="10"/>
  <c r="H783" i="10" s="1"/>
  <c r="K784" i="10"/>
  <c r="G784" i="10" s="1"/>
  <c r="J784" i="10"/>
  <c r="L257" i="10"/>
  <c r="K310" i="16"/>
  <c r="K136" i="10"/>
  <c r="G136" i="10" s="1"/>
  <c r="I136" i="10" s="1"/>
  <c r="K189" i="10"/>
  <c r="G189" i="10" s="1"/>
  <c r="I189" i="10" s="1"/>
  <c r="I308" i="16"/>
  <c r="K311" i="16"/>
  <c r="K190" i="10"/>
  <c r="G190" i="10" s="1"/>
  <c r="I190" i="10" s="1"/>
  <c r="H214" i="10"/>
  <c r="J167" i="10"/>
  <c r="I167" i="10"/>
  <c r="K168" i="10"/>
  <c r="G168" i="10" s="1"/>
  <c r="J168" i="10"/>
  <c r="K15" i="16"/>
  <c r="K717" i="16"/>
  <c r="L614" i="10"/>
  <c r="L612" i="10"/>
  <c r="K715" i="16"/>
  <c r="L613" i="10"/>
  <c r="K716" i="16"/>
  <c r="K19" i="16"/>
  <c r="L19" i="10"/>
  <c r="K714" i="16"/>
  <c r="L611" i="10"/>
  <c r="K498" i="10"/>
  <c r="G498" i="10" s="1"/>
  <c r="I498" i="10" s="1"/>
  <c r="K7" i="16"/>
  <c r="H776" i="10"/>
  <c r="I776" i="10"/>
  <c r="I603" i="10"/>
  <c r="K485" i="10"/>
  <c r="G485" i="10" s="1"/>
  <c r="J485" i="10"/>
  <c r="J155" i="10"/>
  <c r="K155" i="10"/>
  <c r="G155" i="10" s="1"/>
  <c r="K12" i="16"/>
  <c r="G179" i="10"/>
  <c r="H179" i="10" s="1"/>
  <c r="K583" i="10"/>
  <c r="G583" i="10" s="1"/>
  <c r="I583" i="10" s="1"/>
  <c r="I269" i="10"/>
  <c r="H269" i="10"/>
  <c r="J639" i="10"/>
  <c r="K639" i="10"/>
  <c r="G639" i="10" s="1"/>
  <c r="K10" i="16"/>
  <c r="P21" i="16" s="1"/>
  <c r="L21" i="16" s="1"/>
  <c r="M611" i="10"/>
  <c r="J569" i="10"/>
  <c r="K569" i="10"/>
  <c r="G569" i="10" s="1"/>
  <c r="J574" i="10"/>
  <c r="K574" i="10"/>
  <c r="G574" i="10" s="1"/>
  <c r="J563" i="10"/>
  <c r="K563" i="10"/>
  <c r="G563" i="10" s="1"/>
  <c r="J219" i="10"/>
  <c r="K219" i="10"/>
  <c r="G219" i="10" s="1"/>
  <c r="J587" i="10"/>
  <c r="K587" i="10"/>
  <c r="G587" i="10" s="1"/>
  <c r="K568" i="10"/>
  <c r="G568" i="10" s="1"/>
  <c r="J568" i="10"/>
  <c r="J575" i="10"/>
  <c r="K575" i="10"/>
  <c r="G575" i="10" s="1"/>
  <c r="H636" i="10"/>
  <c r="O105" i="16"/>
  <c r="O829" i="16"/>
  <c r="O810" i="16"/>
  <c r="O857" i="16"/>
  <c r="O780" i="16"/>
  <c r="O842" i="16"/>
  <c r="O852" i="16"/>
  <c r="I608" i="10"/>
  <c r="O768" i="16"/>
  <c r="J768" i="16" s="1"/>
  <c r="M768" i="10" s="1"/>
  <c r="H180" i="10"/>
  <c r="I180" i="10"/>
  <c r="I68" i="10"/>
  <c r="L329" i="10"/>
  <c r="M638" i="10"/>
  <c r="I317" i="16"/>
  <c r="M264" i="10"/>
  <c r="M562" i="10"/>
  <c r="K562" i="10" s="1"/>
  <c r="G562" i="10" s="1"/>
  <c r="M540" i="10"/>
  <c r="H652" i="10"/>
  <c r="I652" i="10"/>
  <c r="I294" i="10"/>
  <c r="H294" i="10"/>
  <c r="I165" i="10"/>
  <c r="H165" i="10"/>
  <c r="H187" i="10"/>
  <c r="I187" i="10"/>
  <c r="I305" i="16"/>
  <c r="M252" i="10"/>
  <c r="I627" i="16"/>
  <c r="M543" i="10"/>
  <c r="I303" i="10"/>
  <c r="H303" i="10"/>
  <c r="I296" i="10"/>
  <c r="H296" i="10"/>
  <c r="H295" i="10"/>
  <c r="I295" i="10"/>
  <c r="L117" i="10"/>
  <c r="K21" i="10"/>
  <c r="J21" i="10"/>
  <c r="L20" i="17" s="1"/>
  <c r="M392" i="10"/>
  <c r="M614" i="10"/>
  <c r="I306" i="16"/>
  <c r="M253" i="10"/>
  <c r="I715" i="16"/>
  <c r="M612" i="10"/>
  <c r="I298" i="10"/>
  <c r="H225" i="10"/>
  <c r="I225" i="10"/>
  <c r="K472" i="10"/>
  <c r="J472" i="10"/>
  <c r="L328" i="10"/>
  <c r="M613" i="10"/>
  <c r="M637" i="10"/>
  <c r="I573" i="10"/>
  <c r="H573" i="10"/>
  <c r="K24" i="16"/>
  <c r="X27" i="16" s="1"/>
  <c r="I624" i="16"/>
  <c r="M211" i="10"/>
  <c r="J211" i="10" s="1"/>
  <c r="M391" i="10"/>
  <c r="K391" i="10" s="1"/>
  <c r="G391" i="10" s="1"/>
  <c r="I745" i="16"/>
  <c r="I746" i="16"/>
  <c r="M390" i="10"/>
  <c r="J390" i="10" s="1"/>
  <c r="I736" i="10"/>
  <c r="H736" i="10"/>
  <c r="J600" i="10"/>
  <c r="K600" i="10"/>
  <c r="G600" i="10" s="1"/>
  <c r="O593" i="16"/>
  <c r="O79" i="16"/>
  <c r="O830" i="16"/>
  <c r="O321" i="16"/>
  <c r="O632" i="16"/>
  <c r="O793" i="16"/>
  <c r="O862" i="16"/>
  <c r="O792" i="16"/>
  <c r="O797" i="16"/>
  <c r="O795" i="16"/>
  <c r="O798" i="16"/>
  <c r="O633" i="16"/>
  <c r="O799" i="16"/>
  <c r="O835" i="16"/>
  <c r="O796" i="16"/>
  <c r="O778" i="16"/>
  <c r="J778" i="16" s="1"/>
  <c r="M195" i="10" s="1"/>
  <c r="O806" i="16"/>
  <c r="O467" i="16"/>
  <c r="O861" i="16"/>
  <c r="O794" i="16"/>
  <c r="O864" i="16"/>
  <c r="O468" i="16"/>
  <c r="O109" i="16"/>
  <c r="I362" i="10"/>
  <c r="H362" i="10"/>
  <c r="J601" i="10"/>
  <c r="K601" i="10"/>
  <c r="G601" i="10" s="1"/>
  <c r="M561" i="10"/>
  <c r="J599" i="10"/>
  <c r="K599" i="10"/>
  <c r="G599" i="10" s="1"/>
  <c r="O38" i="16"/>
  <c r="O379" i="16"/>
  <c r="O286" i="16"/>
  <c r="O39" i="16"/>
  <c r="O30" i="16"/>
  <c r="O32" i="16"/>
  <c r="O42" i="16"/>
  <c r="O26" i="16"/>
  <c r="O23" i="16"/>
  <c r="J23" i="16" s="1"/>
  <c r="O25" i="16"/>
  <c r="J25" i="16" s="1"/>
  <c r="O31" i="16"/>
  <c r="O33" i="16"/>
  <c r="O832" i="16"/>
  <c r="O37" i="16"/>
  <c r="O378" i="16"/>
  <c r="O337" i="16"/>
  <c r="O831" i="16"/>
  <c r="J831" i="16" s="1"/>
  <c r="M166" i="10"/>
  <c r="I383" i="16"/>
  <c r="I628" i="16"/>
  <c r="M560" i="10"/>
  <c r="M141" i="10"/>
  <c r="I66" i="16"/>
  <c r="J234" i="10"/>
  <c r="K234" i="10"/>
  <c r="G234" i="10" s="1"/>
  <c r="L740" i="10"/>
  <c r="L116" i="10"/>
  <c r="L172" i="10"/>
  <c r="L500" i="10"/>
  <c r="L192" i="10"/>
  <c r="J137" i="10"/>
  <c r="K137" i="10"/>
  <c r="G137" i="10" s="1"/>
  <c r="I21" i="16"/>
  <c r="M499" i="10"/>
  <c r="M751" i="10"/>
  <c r="I596" i="10"/>
  <c r="H596" i="10"/>
  <c r="M493" i="10"/>
  <c r="K493" i="10" s="1"/>
  <c r="M444" i="10"/>
  <c r="M500" i="10"/>
  <c r="M450" i="10"/>
  <c r="I856" i="16"/>
  <c r="M709" i="10"/>
  <c r="M740" i="10"/>
  <c r="M681" i="10"/>
  <c r="M524" i="10"/>
  <c r="K199" i="10"/>
  <c r="G199" i="10" s="1"/>
  <c r="I199" i="10" s="1"/>
  <c r="M718" i="10"/>
  <c r="G200" i="10"/>
  <c r="H200" i="10" s="1"/>
  <c r="L114" i="10"/>
  <c r="L493" i="10"/>
  <c r="L718" i="10"/>
  <c r="L717" i="10"/>
  <c r="I346" i="10"/>
  <c r="H346" i="10"/>
  <c r="L708" i="10"/>
  <c r="L520" i="10"/>
  <c r="L375" i="10"/>
  <c r="H409" i="10"/>
  <c r="I409" i="10"/>
  <c r="J231" i="10"/>
  <c r="K231" i="10"/>
  <c r="G231" i="10" s="1"/>
  <c r="L152" i="10"/>
  <c r="L524" i="10"/>
  <c r="L681" i="10"/>
  <c r="L439" i="10"/>
  <c r="L120" i="10"/>
  <c r="L505" i="10"/>
  <c r="L748" i="10"/>
  <c r="L616" i="10"/>
  <c r="K633" i="16"/>
  <c r="L504" i="10"/>
  <c r="L723" i="10"/>
  <c r="L615" i="10"/>
  <c r="K778" i="16"/>
  <c r="AB779" i="16" s="1"/>
  <c r="L371" i="10"/>
  <c r="L186" i="10"/>
  <c r="L720" i="10"/>
  <c r="L724" i="10"/>
  <c r="L687" i="10"/>
  <c r="L511" i="10"/>
  <c r="L220" i="10"/>
  <c r="L510" i="10"/>
  <c r="L49" i="10"/>
  <c r="L746" i="10"/>
  <c r="L509" i="10"/>
  <c r="L64" i="10"/>
  <c r="L602" i="10"/>
  <c r="L508" i="10"/>
  <c r="L372" i="10"/>
  <c r="L124" i="10"/>
  <c r="L507" i="10"/>
  <c r="J200" i="10"/>
  <c r="K831" i="16"/>
  <c r="L506" i="10"/>
  <c r="J210" i="10"/>
  <c r="K210" i="10"/>
  <c r="G210" i="10" s="1"/>
  <c r="J275" i="10"/>
  <c r="K275" i="10"/>
  <c r="G275" i="10" s="1"/>
  <c r="K278" i="10"/>
  <c r="G278" i="10" s="1"/>
  <c r="J278" i="10"/>
  <c r="K204" i="10"/>
  <c r="G204" i="10" s="1"/>
  <c r="J204" i="10"/>
  <c r="K208" i="10"/>
  <c r="G208" i="10" s="1"/>
  <c r="J208" i="10"/>
  <c r="K209" i="10"/>
  <c r="G209" i="10" s="1"/>
  <c r="J209" i="10"/>
  <c r="J201" i="10"/>
  <c r="K201" i="10"/>
  <c r="G201" i="10" s="1"/>
  <c r="K205" i="10"/>
  <c r="G205" i="10" s="1"/>
  <c r="J205" i="10"/>
  <c r="J277" i="10"/>
  <c r="K277" i="10"/>
  <c r="G277" i="10" s="1"/>
  <c r="J212" i="10"/>
  <c r="K212" i="10"/>
  <c r="G212" i="10" s="1"/>
  <c r="J206" i="10"/>
  <c r="K206" i="10"/>
  <c r="G206" i="10" s="1"/>
  <c r="J203" i="10"/>
  <c r="K203" i="10"/>
  <c r="G203" i="10" s="1"/>
  <c r="K271" i="10"/>
  <c r="G271" i="10" s="1"/>
  <c r="J271" i="10"/>
  <c r="K207" i="10"/>
  <c r="G207" i="10" s="1"/>
  <c r="J207" i="10"/>
  <c r="H417" i="10"/>
  <c r="I417" i="10"/>
  <c r="H389" i="10"/>
  <c r="I389" i="10"/>
  <c r="K449" i="10"/>
  <c r="G449" i="10" s="1"/>
  <c r="J449" i="10"/>
  <c r="K307" i="10" l="1"/>
  <c r="G307" i="10" s="1"/>
  <c r="I307" i="10" s="1"/>
  <c r="I260" i="10"/>
  <c r="L778" i="10"/>
  <c r="I716" i="16"/>
  <c r="K795" i="16"/>
  <c r="K467" i="16"/>
  <c r="I261" i="10"/>
  <c r="H261" i="10"/>
  <c r="L119" i="10"/>
  <c r="S104" i="16"/>
  <c r="W857" i="16"/>
  <c r="W825" i="16"/>
  <c r="J825" i="16" s="1"/>
  <c r="M110" i="10" s="1"/>
  <c r="AE841" i="16"/>
  <c r="W105" i="16"/>
  <c r="J105" i="16" s="1"/>
  <c r="I105" i="16" s="1"/>
  <c r="AA842" i="16"/>
  <c r="H175" i="10"/>
  <c r="K92" i="10"/>
  <c r="W852" i="16"/>
  <c r="AA829" i="16"/>
  <c r="O851" i="16"/>
  <c r="J851" i="16" s="1"/>
  <c r="M87" i="10" s="1"/>
  <c r="K87" i="10" s="1"/>
  <c r="G87" i="10" s="1"/>
  <c r="I87" i="10" s="1"/>
  <c r="W859" i="16"/>
  <c r="J859" i="16" s="1"/>
  <c r="I859" i="16" s="1"/>
  <c r="W847" i="16"/>
  <c r="S762" i="16"/>
  <c r="J762" i="16" s="1"/>
  <c r="W858" i="16"/>
  <c r="J858" i="16" s="1"/>
  <c r="M127" i="10" s="1"/>
  <c r="J127" i="10" s="1"/>
  <c r="H169" i="10"/>
  <c r="L359" i="16"/>
  <c r="L177" i="10" s="1"/>
  <c r="L792" i="10"/>
  <c r="K188" i="16"/>
  <c r="K832" i="16"/>
  <c r="H887" i="10"/>
  <c r="L115" i="10"/>
  <c r="L113" i="10"/>
  <c r="I717" i="16"/>
  <c r="K862" i="16"/>
  <c r="P863" i="16" s="1"/>
  <c r="L863" i="16" s="1"/>
  <c r="L237" i="10" s="1"/>
  <c r="L864" i="10"/>
  <c r="H394" i="10"/>
  <c r="L107" i="10"/>
  <c r="L862" i="10"/>
  <c r="K794" i="16"/>
  <c r="I503" i="10"/>
  <c r="K797" i="16"/>
  <c r="K321" i="16"/>
  <c r="L797" i="10"/>
  <c r="I851" i="16"/>
  <c r="L378" i="16"/>
  <c r="L456" i="10" s="1"/>
  <c r="L888" i="10"/>
  <c r="P841" i="16"/>
  <c r="I802" i="10"/>
  <c r="I888" i="16"/>
  <c r="M888" i="10"/>
  <c r="K632" i="16"/>
  <c r="H350" i="10"/>
  <c r="H174" i="10"/>
  <c r="L448" i="10"/>
  <c r="K860" i="16"/>
  <c r="L860" i="10"/>
  <c r="K447" i="10"/>
  <c r="J447" i="10"/>
  <c r="L121" i="10"/>
  <c r="G121" i="10" s="1"/>
  <c r="K408" i="10"/>
  <c r="J408" i="10"/>
  <c r="L408" i="10"/>
  <c r="K447" i="16"/>
  <c r="L447" i="10"/>
  <c r="K860" i="10"/>
  <c r="J860" i="10"/>
  <c r="K182" i="16"/>
  <c r="L182" i="10"/>
  <c r="J182" i="10"/>
  <c r="K182" i="10"/>
  <c r="I279" i="10"/>
  <c r="I557" i="10"/>
  <c r="I828" i="10"/>
  <c r="K25" i="16"/>
  <c r="X32" i="16" s="1"/>
  <c r="L32" i="16" s="1"/>
  <c r="L150" i="10" s="1"/>
  <c r="H307" i="10"/>
  <c r="J256" i="10"/>
  <c r="H826" i="10"/>
  <c r="K593" i="16"/>
  <c r="T35" i="16" s="1"/>
  <c r="L35" i="16" s="1"/>
  <c r="L86" i="10" s="1"/>
  <c r="L188" i="10"/>
  <c r="I173" i="10"/>
  <c r="H262" i="10"/>
  <c r="I532" i="10"/>
  <c r="I871" i="10"/>
  <c r="K861" i="16"/>
  <c r="K796" i="16"/>
  <c r="G657" i="10"/>
  <c r="H657" i="10" s="1"/>
  <c r="H185" i="10"/>
  <c r="K381" i="16"/>
  <c r="L796" i="10"/>
  <c r="L861" i="10"/>
  <c r="K286" i="16"/>
  <c r="H142" i="10"/>
  <c r="K799" i="16"/>
  <c r="L359" i="10"/>
  <c r="H716" i="10"/>
  <c r="I716" i="10"/>
  <c r="H1699" i="10"/>
  <c r="H526" i="10"/>
  <c r="L22" i="10"/>
  <c r="K58" i="16"/>
  <c r="I267" i="10"/>
  <c r="K56" i="16"/>
  <c r="K468" i="16"/>
  <c r="L806" i="10"/>
  <c r="L793" i="10"/>
  <c r="H135" i="10"/>
  <c r="H800" i="10"/>
  <c r="K59" i="16"/>
  <c r="K798" i="16"/>
  <c r="K806" i="16"/>
  <c r="H144" i="10"/>
  <c r="I471" i="10"/>
  <c r="L593" i="10"/>
  <c r="G312" i="10"/>
  <c r="I312" i="10" s="1"/>
  <c r="L103" i="10"/>
  <c r="I263" i="10"/>
  <c r="K382" i="16"/>
  <c r="M19" i="10"/>
  <c r="K19" i="10" s="1"/>
  <c r="G19" i="10" s="1"/>
  <c r="K60" i="16"/>
  <c r="L23" i="10"/>
  <c r="L109" i="10"/>
  <c r="K79" i="16"/>
  <c r="H1477" i="10"/>
  <c r="G462" i="10"/>
  <c r="I462" i="10" s="1"/>
  <c r="K1703" i="10"/>
  <c r="G1703" i="10" s="1"/>
  <c r="H1703" i="10" s="1"/>
  <c r="K57" i="16"/>
  <c r="M714" i="10"/>
  <c r="K714" i="10" s="1"/>
  <c r="G714" i="10" s="1"/>
  <c r="I714" i="10" s="1"/>
  <c r="G256" i="10"/>
  <c r="I256" i="10" s="1"/>
  <c r="J95" i="10"/>
  <c r="J544" i="10"/>
  <c r="I714" i="16"/>
  <c r="J716" i="10"/>
  <c r="L379" i="16"/>
  <c r="L502" i="10" s="1"/>
  <c r="K61" i="16"/>
  <c r="T62" i="16" s="1"/>
  <c r="L62" i="16" s="1"/>
  <c r="H766" i="10"/>
  <c r="H871" i="10"/>
  <c r="J675" i="10"/>
  <c r="K830" i="16"/>
  <c r="H154" i="10"/>
  <c r="L321" i="10"/>
  <c r="K674" i="10"/>
  <c r="G674" i="10" s="1"/>
  <c r="I674" i="10" s="1"/>
  <c r="J1750" i="10"/>
  <c r="I1611" i="10"/>
  <c r="H1836" i="10"/>
  <c r="G803" i="10"/>
  <c r="H803" i="10" s="1"/>
  <c r="I846" i="10"/>
  <c r="J624" i="10"/>
  <c r="J1782" i="10"/>
  <c r="H128" i="10"/>
  <c r="K859" i="16"/>
  <c r="H591" i="10"/>
  <c r="L61" i="10"/>
  <c r="J330" i="10"/>
  <c r="K305" i="10"/>
  <c r="G305" i="10" s="1"/>
  <c r="H305" i="10" s="1"/>
  <c r="J803" i="10"/>
  <c r="I251" i="10"/>
  <c r="I496" i="10"/>
  <c r="J1789" i="10"/>
  <c r="I821" i="10"/>
  <c r="K801" i="10"/>
  <c r="G801" i="10" s="1"/>
  <c r="I801" i="10" s="1"/>
  <c r="G245" i="10"/>
  <c r="H245" i="10" s="1"/>
  <c r="G1769" i="10"/>
  <c r="I1769" i="10" s="1"/>
  <c r="G1750" i="10"/>
  <c r="I1750" i="10" s="1"/>
  <c r="J1803" i="10"/>
  <c r="H351" i="10"/>
  <c r="G765" i="10"/>
  <c r="H765" i="10" s="1"/>
  <c r="J317" i="10"/>
  <c r="I873" i="10"/>
  <c r="G675" i="10"/>
  <c r="H675" i="10" s="1"/>
  <c r="I643" i="10"/>
  <c r="J1612" i="10"/>
  <c r="J627" i="10"/>
  <c r="J522" i="10"/>
  <c r="H529" i="10"/>
  <c r="G513" i="10"/>
  <c r="H513" i="10" s="1"/>
  <c r="G367" i="10"/>
  <c r="I367" i="10" s="1"/>
  <c r="J1769" i="10"/>
  <c r="H293" i="10"/>
  <c r="K255" i="10"/>
  <c r="G255" i="10" s="1"/>
  <c r="H255" i="10" s="1"/>
  <c r="I869" i="10"/>
  <c r="K1677" i="10"/>
  <c r="G1677" i="10" s="1"/>
  <c r="I460" i="10"/>
  <c r="H460" i="10"/>
  <c r="H827" i="10"/>
  <c r="H17" i="17" a="1"/>
  <c r="H17" i="17" s="1"/>
  <c r="K741" i="16"/>
  <c r="L741" i="10"/>
  <c r="H515" i="10"/>
  <c r="I515" i="10"/>
  <c r="I783" i="10"/>
  <c r="I74" i="10"/>
  <c r="H74" i="10"/>
  <c r="I249" i="10"/>
  <c r="H249" i="10"/>
  <c r="I76" i="10"/>
  <c r="H76" i="10"/>
  <c r="J195" i="10"/>
  <c r="K195" i="10"/>
  <c r="G195" i="10" s="1"/>
  <c r="M1828" i="10"/>
  <c r="J1828" i="10" s="1"/>
  <c r="M403" i="10"/>
  <c r="J110" i="10"/>
  <c r="K110" i="10"/>
  <c r="G110" i="10" s="1"/>
  <c r="K856" i="16"/>
  <c r="L92" i="10"/>
  <c r="I345" i="10"/>
  <c r="H345" i="10"/>
  <c r="I619" i="10"/>
  <c r="H619" i="10"/>
  <c r="H475" i="10"/>
  <c r="I475" i="10"/>
  <c r="H83" i="10"/>
  <c r="I83" i="10"/>
  <c r="I84" i="10"/>
  <c r="H84" i="10"/>
  <c r="H406" i="10"/>
  <c r="I406" i="10"/>
  <c r="K448" i="10"/>
  <c r="J448" i="10"/>
  <c r="J528" i="10"/>
  <c r="K528" i="10"/>
  <c r="G528" i="10" s="1"/>
  <c r="M61" i="10"/>
  <c r="K61" i="10" s="1"/>
  <c r="M343" i="10"/>
  <c r="M1578" i="10"/>
  <c r="K1578" i="10" s="1"/>
  <c r="G1578" i="10" s="1"/>
  <c r="M650" i="10"/>
  <c r="I473" i="10"/>
  <c r="H473" i="10"/>
  <c r="I477" i="10"/>
  <c r="H477" i="10"/>
  <c r="G516" i="10"/>
  <c r="K478" i="10"/>
  <c r="G478" i="10" s="1"/>
  <c r="J478" i="10"/>
  <c r="K354" i="10"/>
  <c r="G354" i="10" s="1"/>
  <c r="J354" i="10"/>
  <c r="I461" i="10"/>
  <c r="H461" i="10"/>
  <c r="K618" i="10"/>
  <c r="G618" i="10" s="1"/>
  <c r="J618" i="10"/>
  <c r="I514" i="10"/>
  <c r="H514" i="10"/>
  <c r="I620" i="10"/>
  <c r="H620" i="10"/>
  <c r="I617" i="10"/>
  <c r="H617" i="10"/>
  <c r="J558" i="10"/>
  <c r="K558" i="10"/>
  <c r="G558" i="10" s="1"/>
  <c r="M202" i="10"/>
  <c r="H552" i="10"/>
  <c r="I552" i="10"/>
  <c r="H363" i="10"/>
  <c r="I363" i="10"/>
  <c r="G95" i="10"/>
  <c r="I349" i="10"/>
  <c r="H349" i="10"/>
  <c r="I695" i="10"/>
  <c r="H695" i="10"/>
  <c r="G102" i="10"/>
  <c r="K553" i="10"/>
  <c r="G553" i="10" s="1"/>
  <c r="G9" i="17" s="1"/>
  <c r="J553" i="10"/>
  <c r="H407" i="10"/>
  <c r="I407" i="10"/>
  <c r="K455" i="10"/>
  <c r="G455" i="10" s="1"/>
  <c r="J455" i="10"/>
  <c r="M5" i="10"/>
  <c r="M101" i="10"/>
  <c r="L742" i="10"/>
  <c r="K742" i="16"/>
  <c r="H457" i="10"/>
  <c r="I457" i="10"/>
  <c r="I476" i="10"/>
  <c r="H476" i="10"/>
  <c r="J287" i="10"/>
  <c r="K287" i="10"/>
  <c r="G287" i="10" s="1"/>
  <c r="J441" i="10"/>
  <c r="K441" i="10"/>
  <c r="G441" i="10" s="1"/>
  <c r="J427" i="10"/>
  <c r="K427" i="10"/>
  <c r="G427" i="10" s="1"/>
  <c r="H486" i="10"/>
  <c r="I486" i="10"/>
  <c r="H418" i="10"/>
  <c r="I418" i="10"/>
  <c r="J463" i="10"/>
  <c r="K463" i="10"/>
  <c r="G463" i="10" s="1"/>
  <c r="J215" i="10"/>
  <c r="K215" i="10"/>
  <c r="G215" i="10" s="1"/>
  <c r="G512" i="10"/>
  <c r="H130" i="10"/>
  <c r="I130" i="10"/>
  <c r="L771" i="10"/>
  <c r="G771" i="10" s="1"/>
  <c r="H771" i="10" s="1"/>
  <c r="L1714" i="10"/>
  <c r="G1714" i="10" s="1"/>
  <c r="I1562" i="10"/>
  <c r="H1562" i="10"/>
  <c r="H1478" i="10"/>
  <c r="I1478" i="10"/>
  <c r="J1767" i="10"/>
  <c r="K1767" i="10"/>
  <c r="G1767" i="10" s="1"/>
  <c r="K1824" i="10"/>
  <c r="G1824" i="10" s="1"/>
  <c r="J1824" i="10"/>
  <c r="I1717" i="10"/>
  <c r="H1717" i="10"/>
  <c r="H1612" i="10"/>
  <c r="I1612" i="10"/>
  <c r="M23" i="10"/>
  <c r="K23" i="10" s="1"/>
  <c r="M1547" i="10"/>
  <c r="I62" i="17" a="1"/>
  <c r="I62" i="17" s="1"/>
  <c r="K62" i="17" s="1"/>
  <c r="I1563" i="10"/>
  <c r="H1563" i="10"/>
  <c r="H1812" i="10"/>
  <c r="I1812" i="10"/>
  <c r="I1790" i="10"/>
  <c r="H1790" i="10"/>
  <c r="K1720" i="10"/>
  <c r="G1720" i="10" s="1"/>
  <c r="J1720" i="10"/>
  <c r="J1823" i="10"/>
  <c r="K1823" i="10"/>
  <c r="G1823" i="10" s="1"/>
  <c r="G1803" i="10"/>
  <c r="M831" i="10"/>
  <c r="K831" i="10" s="1"/>
  <c r="G831" i="10" s="1"/>
  <c r="M1505" i="10"/>
  <c r="L1774" i="10"/>
  <c r="I1833" i="10"/>
  <c r="H1833" i="10"/>
  <c r="I1704" i="10"/>
  <c r="H1704" i="10"/>
  <c r="H1706" i="10"/>
  <c r="I1706" i="10"/>
  <c r="I1755" i="10"/>
  <c r="H1755" i="10"/>
  <c r="G1718" i="10"/>
  <c r="I1610" i="10"/>
  <c r="H1610" i="10"/>
  <c r="G1792" i="10"/>
  <c r="H1669" i="10"/>
  <c r="I1669" i="10"/>
  <c r="M310" i="10"/>
  <c r="K310" i="10" s="1"/>
  <c r="G310" i="10" s="1"/>
  <c r="M1775" i="10"/>
  <c r="L1727" i="10"/>
  <c r="L337" i="10"/>
  <c r="L1707" i="10"/>
  <c r="M25" i="10"/>
  <c r="K25" i="10" s="1"/>
  <c r="G25" i="10" s="1"/>
  <c r="M1548" i="10"/>
  <c r="M311" i="10"/>
  <c r="K311" i="10" s="1"/>
  <c r="G311" i="10" s="1"/>
  <c r="M1791" i="10"/>
  <c r="M1672" i="10"/>
  <c r="G1789" i="10"/>
  <c r="I1650" i="10"/>
  <c r="H1650" i="10"/>
  <c r="G1782" i="10"/>
  <c r="I1742" i="10"/>
  <c r="H1742" i="10"/>
  <c r="I1770" i="10"/>
  <c r="H1770" i="10"/>
  <c r="K1768" i="10"/>
  <c r="G1768" i="10" s="1"/>
  <c r="J1768" i="10"/>
  <c r="I642" i="10"/>
  <c r="H642" i="10"/>
  <c r="H1721" i="10"/>
  <c r="I1721" i="10"/>
  <c r="H1719" i="10"/>
  <c r="I1719" i="10"/>
  <c r="I624" i="10"/>
  <c r="H624" i="10"/>
  <c r="H216" i="10"/>
  <c r="I216" i="10"/>
  <c r="K768" i="10"/>
  <c r="J768" i="10"/>
  <c r="I825" i="16"/>
  <c r="M825" i="10"/>
  <c r="K851" i="16"/>
  <c r="L851" i="10"/>
  <c r="I304" i="10"/>
  <c r="H304" i="10"/>
  <c r="H221" i="10"/>
  <c r="I221" i="10"/>
  <c r="J359" i="10"/>
  <c r="K359" i="10"/>
  <c r="I627" i="10"/>
  <c r="H627" i="10"/>
  <c r="I555" i="10"/>
  <c r="H555" i="10"/>
  <c r="I239" i="10"/>
  <c r="H239" i="10"/>
  <c r="J519" i="10"/>
  <c r="K519" i="10"/>
  <c r="G519" i="10" s="1"/>
  <c r="M328" i="10"/>
  <c r="K328" i="10" s="1"/>
  <c r="G328" i="10" s="1"/>
  <c r="M381" i="10"/>
  <c r="L751" i="10"/>
  <c r="L859" i="10"/>
  <c r="K742" i="10"/>
  <c r="J742" i="10"/>
  <c r="I243" i="10"/>
  <c r="H243" i="10"/>
  <c r="H320" i="10"/>
  <c r="I320" i="10"/>
  <c r="I230" i="10"/>
  <c r="H230" i="10"/>
  <c r="I184" i="10"/>
  <c r="H184" i="10"/>
  <c r="K308" i="10"/>
  <c r="G308" i="10" s="1"/>
  <c r="J308" i="10"/>
  <c r="I438" i="10"/>
  <c r="H438" i="10"/>
  <c r="I678" i="10"/>
  <c r="H678" i="10"/>
  <c r="I428" i="10"/>
  <c r="H428" i="10"/>
  <c r="I554" i="10"/>
  <c r="H554" i="10"/>
  <c r="I244" i="10"/>
  <c r="H244" i="10"/>
  <c r="I240" i="10"/>
  <c r="H240" i="10"/>
  <c r="I347" i="10"/>
  <c r="H347" i="10"/>
  <c r="K368" i="10"/>
  <c r="G368" i="10" s="1"/>
  <c r="J368" i="10"/>
  <c r="J628" i="10"/>
  <c r="K628" i="10"/>
  <c r="G628" i="10" s="1"/>
  <c r="M670" i="10"/>
  <c r="J670" i="10" s="1"/>
  <c r="M778" i="10"/>
  <c r="L709" i="10"/>
  <c r="L856" i="10"/>
  <c r="K825" i="16"/>
  <c r="L825" i="10"/>
  <c r="H668" i="10"/>
  <c r="I668" i="10"/>
  <c r="H241" i="10"/>
  <c r="I241" i="10"/>
  <c r="I586" i="10"/>
  <c r="H586" i="10"/>
  <c r="H217" i="10"/>
  <c r="I217" i="10"/>
  <c r="H581" i="10"/>
  <c r="I581" i="10"/>
  <c r="I218" i="10"/>
  <c r="H218" i="10"/>
  <c r="H242" i="10"/>
  <c r="I242" i="10"/>
  <c r="I317" i="10"/>
  <c r="H317" i="10"/>
  <c r="H316" i="10"/>
  <c r="I316" i="10"/>
  <c r="I758" i="10"/>
  <c r="H758" i="10"/>
  <c r="J315" i="10"/>
  <c r="K315" i="10"/>
  <c r="G315" i="10" s="1"/>
  <c r="J318" i="10"/>
  <c r="K318" i="10"/>
  <c r="G318" i="10" s="1"/>
  <c r="L755" i="10"/>
  <c r="M654" i="10"/>
  <c r="J654" i="10" s="1"/>
  <c r="M762" i="10"/>
  <c r="M809" i="10"/>
  <c r="K809" i="10" s="1"/>
  <c r="L701" i="10"/>
  <c r="G701" i="10" s="1"/>
  <c r="L809" i="10"/>
  <c r="L654" i="10"/>
  <c r="L762" i="10"/>
  <c r="K858" i="16"/>
  <c r="L858" i="10"/>
  <c r="I159" i="10"/>
  <c r="H159" i="10"/>
  <c r="I229" i="10"/>
  <c r="H229" i="10"/>
  <c r="K383" i="10"/>
  <c r="G383" i="10" s="1"/>
  <c r="J383" i="10"/>
  <c r="I158" i="10"/>
  <c r="H158" i="10"/>
  <c r="I313" i="10"/>
  <c r="H313" i="10"/>
  <c r="H634" i="10"/>
  <c r="I634" i="10"/>
  <c r="G522" i="10"/>
  <c r="K309" i="10"/>
  <c r="G309" i="10" s="1"/>
  <c r="J309" i="10"/>
  <c r="K265" i="10"/>
  <c r="G265" i="10" s="1"/>
  <c r="J265" i="10"/>
  <c r="I297" i="10"/>
  <c r="I762" i="16"/>
  <c r="J857" i="16"/>
  <c r="I857" i="16" s="1"/>
  <c r="G811" i="10"/>
  <c r="H811" i="10" s="1"/>
  <c r="I866" i="10"/>
  <c r="H866" i="10"/>
  <c r="I872" i="10"/>
  <c r="H872" i="10"/>
  <c r="I870" i="10"/>
  <c r="H870" i="10"/>
  <c r="I867" i="10"/>
  <c r="H867" i="10"/>
  <c r="H868" i="10"/>
  <c r="I868" i="10"/>
  <c r="H770" i="10"/>
  <c r="I742" i="16"/>
  <c r="M856" i="10"/>
  <c r="O741" i="16"/>
  <c r="J741" i="16" s="1"/>
  <c r="O743" i="16"/>
  <c r="J743" i="16" s="1"/>
  <c r="M743" i="10" s="1"/>
  <c r="K854" i="10"/>
  <c r="G854" i="10" s="1"/>
  <c r="J854" i="10"/>
  <c r="I640" i="10"/>
  <c r="K762" i="16"/>
  <c r="J780" i="16"/>
  <c r="M780" i="10" s="1"/>
  <c r="M717" i="10"/>
  <c r="K717" i="10" s="1"/>
  <c r="G717" i="10" s="1"/>
  <c r="L750" i="10"/>
  <c r="K809" i="16"/>
  <c r="H136" i="10"/>
  <c r="J842" i="16"/>
  <c r="I842" i="16" s="1"/>
  <c r="I822" i="10"/>
  <c r="G693" i="10"/>
  <c r="H693" i="10" s="1"/>
  <c r="I156" i="10"/>
  <c r="L743" i="10"/>
  <c r="J810" i="16"/>
  <c r="M12" i="10" s="1"/>
  <c r="J701" i="10"/>
  <c r="J693" i="10"/>
  <c r="I145" i="10"/>
  <c r="I809" i="16"/>
  <c r="J852" i="16"/>
  <c r="M10" i="10" s="1"/>
  <c r="J829" i="16"/>
  <c r="M13" i="10" s="1"/>
  <c r="J13" i="10" s="1"/>
  <c r="L12" i="17" s="1"/>
  <c r="K804" i="10"/>
  <c r="G804" i="10" s="1"/>
  <c r="I804" i="10" s="1"/>
  <c r="K771" i="16"/>
  <c r="L663" i="10"/>
  <c r="G663" i="10" s="1"/>
  <c r="X104" i="16"/>
  <c r="L104" i="16" s="1"/>
  <c r="L148" i="10" s="1"/>
  <c r="I98" i="10"/>
  <c r="T26" i="16"/>
  <c r="L26" i="16" s="1"/>
  <c r="T847" i="16"/>
  <c r="L847" i="16" s="1"/>
  <c r="T841" i="16"/>
  <c r="T865" i="16"/>
  <c r="L865" i="16" s="1"/>
  <c r="L3" i="10" s="1"/>
  <c r="G472" i="10"/>
  <c r="H472" i="10" s="1"/>
  <c r="P829" i="16"/>
  <c r="L829" i="16" s="1"/>
  <c r="L13" i="10" s="1"/>
  <c r="P768" i="16"/>
  <c r="L768" i="16" s="1"/>
  <c r="P852" i="16"/>
  <c r="L852" i="16" s="1"/>
  <c r="L10" i="10" s="1"/>
  <c r="P810" i="16"/>
  <c r="L810" i="16" s="1"/>
  <c r="L12" i="10" s="1"/>
  <c r="P857" i="16"/>
  <c r="L857" i="16" s="1"/>
  <c r="L11" i="10" s="1"/>
  <c r="P105" i="16"/>
  <c r="L105" i="16" s="1"/>
  <c r="K105" i="16" s="1"/>
  <c r="P842" i="16"/>
  <c r="L842" i="16" s="1"/>
  <c r="L8" i="10" s="1"/>
  <c r="P780" i="16"/>
  <c r="L780" i="16" s="1"/>
  <c r="G658" i="10"/>
  <c r="H658" i="10" s="1"/>
  <c r="I807" i="10"/>
  <c r="I803" i="10"/>
  <c r="H93" i="10"/>
  <c r="I777" i="10"/>
  <c r="I96" i="10"/>
  <c r="H400" i="10"/>
  <c r="K211" i="10"/>
  <c r="G211" i="10" s="1"/>
  <c r="H211" i="10" s="1"/>
  <c r="H838" i="10"/>
  <c r="I838" i="10"/>
  <c r="H396" i="10"/>
  <c r="H839" i="10"/>
  <c r="H18" i="10"/>
  <c r="I18" i="10"/>
  <c r="I398" i="10"/>
  <c r="H398" i="10"/>
  <c r="I401" i="10"/>
  <c r="H401" i="10"/>
  <c r="H91" i="10"/>
  <c r="I91" i="10"/>
  <c r="I840" i="10"/>
  <c r="H840" i="10"/>
  <c r="H399" i="10"/>
  <c r="I399" i="10"/>
  <c r="I843" i="10"/>
  <c r="H843" i="10"/>
  <c r="H397" i="10"/>
  <c r="I397" i="10"/>
  <c r="I700" i="10"/>
  <c r="H837" i="10"/>
  <c r="I837" i="10"/>
  <c r="I146" i="10"/>
  <c r="I788" i="10"/>
  <c r="H788" i="10"/>
  <c r="I814" i="10"/>
  <c r="H814" i="10"/>
  <c r="K580" i="10"/>
  <c r="G580" i="10" s="1"/>
  <c r="J580" i="10"/>
  <c r="K579" i="10"/>
  <c r="G579" i="10" s="1"/>
  <c r="G10" i="17" s="1"/>
  <c r="J579" i="10"/>
  <c r="J589" i="10"/>
  <c r="K589" i="10"/>
  <c r="G589" i="10" s="1"/>
  <c r="I164" i="10"/>
  <c r="H816" i="10"/>
  <c r="I816" i="10"/>
  <c r="L27" i="16"/>
  <c r="L412" i="10" s="1"/>
  <c r="H189" i="10"/>
  <c r="H498" i="10"/>
  <c r="H190" i="10"/>
  <c r="I784" i="10"/>
  <c r="H784" i="10"/>
  <c r="K390" i="10"/>
  <c r="G390" i="10" s="1"/>
  <c r="H390" i="10" s="1"/>
  <c r="I168" i="10"/>
  <c r="H168" i="10"/>
  <c r="I179" i="10"/>
  <c r="H485" i="10"/>
  <c r="I485" i="10"/>
  <c r="I155" i="10"/>
  <c r="H155" i="10"/>
  <c r="M257" i="10"/>
  <c r="I310" i="16"/>
  <c r="M258" i="10"/>
  <c r="I311" i="16"/>
  <c r="H583" i="10"/>
  <c r="I639" i="10"/>
  <c r="H639" i="10"/>
  <c r="J611" i="10"/>
  <c r="K611" i="10"/>
  <c r="G611" i="10" s="1"/>
  <c r="L21" i="10"/>
  <c r="G21" i="10" s="1"/>
  <c r="K21" i="16"/>
  <c r="I219" i="10"/>
  <c r="H219" i="10"/>
  <c r="H574" i="10"/>
  <c r="I574" i="10"/>
  <c r="H568" i="10"/>
  <c r="I568" i="10"/>
  <c r="H575" i="10"/>
  <c r="I575" i="10"/>
  <c r="I587" i="10"/>
  <c r="H587" i="10"/>
  <c r="I563" i="10"/>
  <c r="H563" i="10"/>
  <c r="I569" i="10"/>
  <c r="H569" i="10"/>
  <c r="J562" i="10"/>
  <c r="J391" i="10"/>
  <c r="L481" i="10"/>
  <c r="L440" i="10"/>
  <c r="M439" i="10"/>
  <c r="M733" i="10"/>
  <c r="M440" i="10"/>
  <c r="K440" i="10" s="1"/>
  <c r="M734" i="10"/>
  <c r="J103" i="10"/>
  <c r="K103" i="10"/>
  <c r="J612" i="10"/>
  <c r="K612" i="10"/>
  <c r="G612" i="10" s="1"/>
  <c r="K614" i="10"/>
  <c r="G614" i="10" s="1"/>
  <c r="J614" i="10"/>
  <c r="H544" i="10"/>
  <c r="I544" i="10"/>
  <c r="J540" i="10"/>
  <c r="K540" i="10"/>
  <c r="G540" i="10" s="1"/>
  <c r="L341" i="10"/>
  <c r="L325" i="10"/>
  <c r="L680" i="10"/>
  <c r="M672" i="10"/>
  <c r="M702" i="10"/>
  <c r="K637" i="10"/>
  <c r="G637" i="10" s="1"/>
  <c r="J637" i="10"/>
  <c r="J613" i="10"/>
  <c r="K613" i="10"/>
  <c r="G613" i="10" s="1"/>
  <c r="J392" i="10"/>
  <c r="K392" i="10"/>
  <c r="G392" i="10" s="1"/>
  <c r="K543" i="10"/>
  <c r="G543" i="10" s="1"/>
  <c r="J543" i="10"/>
  <c r="K252" i="10"/>
  <c r="G252" i="10" s="1"/>
  <c r="J252" i="10"/>
  <c r="K638" i="10"/>
  <c r="G638" i="10" s="1"/>
  <c r="J638" i="10"/>
  <c r="L342" i="10"/>
  <c r="L326" i="10"/>
  <c r="K337" i="16"/>
  <c r="L284" i="10"/>
  <c r="K253" i="10"/>
  <c r="G253" i="10" s="1"/>
  <c r="J253" i="10"/>
  <c r="K264" i="10"/>
  <c r="G264" i="10" s="1"/>
  <c r="J264" i="10"/>
  <c r="K715" i="10"/>
  <c r="G715" i="10" s="1"/>
  <c r="J715" i="10"/>
  <c r="M520" i="10"/>
  <c r="M660" i="10"/>
  <c r="I330" i="10"/>
  <c r="H330" i="10"/>
  <c r="J378" i="16"/>
  <c r="K378" i="16"/>
  <c r="M481" i="10"/>
  <c r="K481" i="10" s="1"/>
  <c r="M680" i="10"/>
  <c r="K680" i="10" s="1"/>
  <c r="I234" i="10"/>
  <c r="H234" i="10"/>
  <c r="M737" i="10"/>
  <c r="J737" i="10" s="1"/>
  <c r="M259" i="10"/>
  <c r="J337" i="16"/>
  <c r="J633" i="16"/>
  <c r="M474" i="10" s="1"/>
  <c r="J58" i="16"/>
  <c r="M422" i="10" s="1"/>
  <c r="J79" i="16"/>
  <c r="H562" i="10"/>
  <c r="I562" i="10"/>
  <c r="M341" i="10"/>
  <c r="M410" i="10"/>
  <c r="J379" i="16"/>
  <c r="M502" i="10" s="1"/>
  <c r="J188" i="16"/>
  <c r="M139" i="10" s="1"/>
  <c r="M178" i="10"/>
  <c r="J798" i="16"/>
  <c r="I60" i="16"/>
  <c r="M119" i="10"/>
  <c r="J56" i="16"/>
  <c r="M530" i="10" s="1"/>
  <c r="I391" i="10"/>
  <c r="H391" i="10"/>
  <c r="J24" i="16"/>
  <c r="J22" i="16"/>
  <c r="I599" i="10"/>
  <c r="H599" i="10"/>
  <c r="J467" i="16"/>
  <c r="M536" i="10"/>
  <c r="J795" i="16"/>
  <c r="I61" i="16"/>
  <c r="S62" i="16" s="1"/>
  <c r="M117" i="10"/>
  <c r="J593" i="16"/>
  <c r="J832" i="16"/>
  <c r="M1700" i="10" s="1"/>
  <c r="K561" i="10"/>
  <c r="G561" i="10" s="1"/>
  <c r="J561" i="10"/>
  <c r="J109" i="16"/>
  <c r="M1614" i="10" s="1"/>
  <c r="M732" i="10"/>
  <c r="J806" i="16"/>
  <c r="M314" i="10" s="1"/>
  <c r="M534" i="10"/>
  <c r="J797" i="16"/>
  <c r="M131" i="10" s="1"/>
  <c r="I381" i="16"/>
  <c r="M172" i="10"/>
  <c r="M288" i="10"/>
  <c r="J321" i="16"/>
  <c r="I601" i="10"/>
  <c r="H601" i="10"/>
  <c r="M436" i="10"/>
  <c r="J468" i="16"/>
  <c r="M371" i="10"/>
  <c r="I778" i="16"/>
  <c r="AA779" i="16" s="1"/>
  <c r="M176" i="10"/>
  <c r="J792" i="16"/>
  <c r="J59" i="16"/>
  <c r="M402" i="10" s="1"/>
  <c r="J57" i="16"/>
  <c r="M531" i="10" s="1"/>
  <c r="I768" i="16"/>
  <c r="J864" i="16"/>
  <c r="M177" i="10"/>
  <c r="J796" i="16"/>
  <c r="J862" i="16"/>
  <c r="M683" i="10" s="1"/>
  <c r="I80" i="16"/>
  <c r="M521" i="10"/>
  <c r="J830" i="16"/>
  <c r="J141" i="10"/>
  <c r="K141" i="10"/>
  <c r="G141" i="10" s="1"/>
  <c r="J166" i="10"/>
  <c r="K166" i="10"/>
  <c r="G166" i="10" s="1"/>
  <c r="I25" i="16"/>
  <c r="M64" i="10"/>
  <c r="M254" i="10"/>
  <c r="J286" i="16"/>
  <c r="J794" i="16"/>
  <c r="M533" i="10"/>
  <c r="J793" i="16"/>
  <c r="M380" i="10" s="1"/>
  <c r="J107" i="16"/>
  <c r="I600" i="10"/>
  <c r="H600" i="10"/>
  <c r="K560" i="10"/>
  <c r="G560" i="10" s="1"/>
  <c r="J560" i="10"/>
  <c r="I831" i="16"/>
  <c r="M750" i="10"/>
  <c r="M49" i="10"/>
  <c r="I23" i="16"/>
  <c r="W31" i="16" s="1"/>
  <c r="I103" i="16"/>
  <c r="M699" i="10"/>
  <c r="J861" i="16"/>
  <c r="M535" i="10"/>
  <c r="J799" i="16"/>
  <c r="J632" i="16"/>
  <c r="M607" i="10" s="1"/>
  <c r="J382" i="16"/>
  <c r="M375" i="10"/>
  <c r="I78" i="16"/>
  <c r="L752" i="10"/>
  <c r="I200" i="10"/>
  <c r="G493" i="10"/>
  <c r="I493" i="10" s="1"/>
  <c r="J493" i="10"/>
  <c r="I137" i="10"/>
  <c r="H137" i="10"/>
  <c r="L779" i="16"/>
  <c r="L14" i="10" s="1"/>
  <c r="J681" i="10"/>
  <c r="K681" i="10"/>
  <c r="G681" i="10" s="1"/>
  <c r="J740" i="10"/>
  <c r="K740" i="10"/>
  <c r="G740" i="10" s="1"/>
  <c r="J718" i="10"/>
  <c r="K718" i="10"/>
  <c r="G718" i="10" s="1"/>
  <c r="K709" i="10"/>
  <c r="J709" i="10"/>
  <c r="K450" i="10"/>
  <c r="G450" i="10" s="1"/>
  <c r="J450" i="10"/>
  <c r="L118" i="10"/>
  <c r="J524" i="10"/>
  <c r="K524" i="10"/>
  <c r="G524" i="10" s="1"/>
  <c r="J500" i="10"/>
  <c r="K500" i="10"/>
  <c r="G500" i="10" s="1"/>
  <c r="J751" i="10"/>
  <c r="K751" i="10"/>
  <c r="L737" i="10"/>
  <c r="L82" i="16"/>
  <c r="K444" i="10"/>
  <c r="G444" i="10" s="1"/>
  <c r="J444" i="10"/>
  <c r="J499" i="10"/>
  <c r="K499" i="10"/>
  <c r="L191" i="10"/>
  <c r="P323" i="16"/>
  <c r="L323" i="16" s="1"/>
  <c r="L546" i="10" s="1"/>
  <c r="L31" i="16"/>
  <c r="L149" i="10" s="1"/>
  <c r="L55" i="10"/>
  <c r="H199" i="10"/>
  <c r="H231" i="10"/>
  <c r="I231" i="10"/>
  <c r="L722" i="10"/>
  <c r="P834" i="16"/>
  <c r="L834" i="16" s="1"/>
  <c r="P833" i="16"/>
  <c r="L833" i="16" s="1"/>
  <c r="L125" i="10" s="1"/>
  <c r="L54" i="10"/>
  <c r="L56" i="10"/>
  <c r="H201" i="10"/>
  <c r="I201" i="10"/>
  <c r="I271" i="10"/>
  <c r="H271" i="10"/>
  <c r="H203" i="10"/>
  <c r="I203" i="10"/>
  <c r="I206" i="10"/>
  <c r="H206" i="10"/>
  <c r="H278" i="10"/>
  <c r="I278" i="10"/>
  <c r="I208" i="10"/>
  <c r="H208" i="10"/>
  <c r="I277" i="10"/>
  <c r="H277" i="10"/>
  <c r="I275" i="10"/>
  <c r="H275" i="10"/>
  <c r="H212" i="10"/>
  <c r="I212" i="10"/>
  <c r="H204" i="10"/>
  <c r="I204" i="10"/>
  <c r="I210" i="10"/>
  <c r="H210" i="10"/>
  <c r="I209" i="10"/>
  <c r="H209" i="10"/>
  <c r="I207" i="10"/>
  <c r="H207" i="10"/>
  <c r="I205" i="10"/>
  <c r="H205" i="10"/>
  <c r="H449" i="10"/>
  <c r="I449" i="10"/>
  <c r="P46" i="16" l="1"/>
  <c r="L46" i="16" s="1"/>
  <c r="K46" i="16" s="1"/>
  <c r="G92" i="10"/>
  <c r="I92" i="10" s="1"/>
  <c r="K127" i="10"/>
  <c r="G127" i="10" s="1"/>
  <c r="M858" i="10"/>
  <c r="I858" i="16"/>
  <c r="M859" i="10"/>
  <c r="K859" i="10" s="1"/>
  <c r="L378" i="10"/>
  <c r="G448" i="10"/>
  <c r="J87" i="10"/>
  <c r="M851" i="10"/>
  <c r="K851" i="10" s="1"/>
  <c r="H462" i="10"/>
  <c r="K359" i="16"/>
  <c r="G61" i="10"/>
  <c r="K863" i="16"/>
  <c r="L863" i="10"/>
  <c r="X42" i="16"/>
  <c r="L42" i="16" s="1"/>
  <c r="L42" i="10" s="1"/>
  <c r="X29" i="16"/>
  <c r="L29" i="16" s="1"/>
  <c r="L198" i="10" s="1"/>
  <c r="T50" i="16"/>
  <c r="L50" i="16" s="1"/>
  <c r="K50" i="16" s="1"/>
  <c r="T34" i="16"/>
  <c r="L34" i="16" s="1"/>
  <c r="L123" i="10" s="1"/>
  <c r="T30" i="16"/>
  <c r="L30" i="16" s="1"/>
  <c r="L134" i="10" s="1"/>
  <c r="T41" i="16"/>
  <c r="L41" i="16" s="1"/>
  <c r="K41" i="16" s="1"/>
  <c r="X40" i="16"/>
  <c r="L40" i="16" s="1"/>
  <c r="T36" i="16"/>
  <c r="L36" i="16" s="1"/>
  <c r="L85" i="10" s="1"/>
  <c r="X47" i="16"/>
  <c r="L47" i="16" s="1"/>
  <c r="K47" i="16" s="1"/>
  <c r="J714" i="10"/>
  <c r="T51" i="16"/>
  <c r="L51" i="16" s="1"/>
  <c r="X39" i="16"/>
  <c r="L39" i="16" s="1"/>
  <c r="L94" i="10" s="1"/>
  <c r="L841" i="16"/>
  <c r="K841" i="16" s="1"/>
  <c r="K379" i="16"/>
  <c r="H714" i="10"/>
  <c r="G860" i="10"/>
  <c r="K888" i="10"/>
  <c r="G888" i="10" s="1"/>
  <c r="H888" i="10" s="1"/>
  <c r="J888" i="10"/>
  <c r="O841" i="16"/>
  <c r="J841" i="16" s="1"/>
  <c r="O847" i="16"/>
  <c r="J847" i="16" s="1"/>
  <c r="M7" i="10" s="1"/>
  <c r="J7" i="10" s="1"/>
  <c r="G447" i="10"/>
  <c r="I447" i="10" s="1"/>
  <c r="G182" i="10"/>
  <c r="I182" i="10" s="1"/>
  <c r="I121" i="10"/>
  <c r="H121" i="10"/>
  <c r="G408" i="10"/>
  <c r="I657" i="10"/>
  <c r="K670" i="10"/>
  <c r="G670" i="10" s="1"/>
  <c r="I670" i="10" s="1"/>
  <c r="G359" i="10"/>
  <c r="H359" i="10" s="1"/>
  <c r="G103" i="10"/>
  <c r="H103" i="10" s="1"/>
  <c r="J61" i="10"/>
  <c r="L60" i="17" s="1"/>
  <c r="H801" i="10"/>
  <c r="K1828" i="10"/>
  <c r="G1828" i="10" s="1"/>
  <c r="I1828" i="10" s="1"/>
  <c r="I780" i="16"/>
  <c r="J851" i="10"/>
  <c r="I693" i="10"/>
  <c r="I1703" i="10"/>
  <c r="J19" i="10"/>
  <c r="H312" i="10"/>
  <c r="G751" i="10"/>
  <c r="J717" i="10"/>
  <c r="H256" i="10"/>
  <c r="J328" i="10"/>
  <c r="H1750" i="10"/>
  <c r="G23" i="10"/>
  <c r="H23" i="10" s="1"/>
  <c r="J23" i="10"/>
  <c r="L22" i="17" s="1"/>
  <c r="H87" i="10"/>
  <c r="L379" i="10"/>
  <c r="I765" i="10"/>
  <c r="I305" i="10"/>
  <c r="I675" i="10"/>
  <c r="M379" i="10"/>
  <c r="J379" i="10" s="1"/>
  <c r="H1769" i="10"/>
  <c r="G709" i="10"/>
  <c r="I709" i="10" s="1"/>
  <c r="K654" i="10"/>
  <c r="G654" i="10" s="1"/>
  <c r="I654" i="10" s="1"/>
  <c r="H674" i="10"/>
  <c r="I245" i="10"/>
  <c r="J310" i="10"/>
  <c r="J25" i="10"/>
  <c r="L24" i="17" s="1"/>
  <c r="J1578" i="10"/>
  <c r="J859" i="10"/>
  <c r="I513" i="10"/>
  <c r="K842" i="16"/>
  <c r="H367" i="10"/>
  <c r="G742" i="10"/>
  <c r="I742" i="10" s="1"/>
  <c r="H25" i="10"/>
  <c r="I25" i="10"/>
  <c r="I771" i="10"/>
  <c r="L18" i="17"/>
  <c r="H463" i="10"/>
  <c r="I463" i="10"/>
  <c r="L78" i="10"/>
  <c r="K607" i="10"/>
  <c r="G607" i="10" s="1"/>
  <c r="J607" i="10"/>
  <c r="M794" i="10"/>
  <c r="K794" i="10" s="1"/>
  <c r="G794" i="10" s="1"/>
  <c r="M306" i="10"/>
  <c r="L82" i="10"/>
  <c r="L97" i="10"/>
  <c r="M1784" i="10"/>
  <c r="J1784" i="10" s="1"/>
  <c r="M446" i="10"/>
  <c r="M1523" i="10"/>
  <c r="J1523" i="10" s="1"/>
  <c r="M705" i="10"/>
  <c r="K683" i="10"/>
  <c r="G683" i="10" s="1"/>
  <c r="J683" i="10"/>
  <c r="K531" i="10"/>
  <c r="G531" i="10" s="1"/>
  <c r="J531" i="10"/>
  <c r="K314" i="10"/>
  <c r="G314" i="10" s="1"/>
  <c r="J314" i="10"/>
  <c r="M1525" i="10"/>
  <c r="J1525" i="10" s="1"/>
  <c r="M707" i="10"/>
  <c r="K530" i="10"/>
  <c r="G530" i="10" s="1"/>
  <c r="J530" i="10"/>
  <c r="L847" i="10"/>
  <c r="L7" i="10"/>
  <c r="K62" i="16"/>
  <c r="L81" i="10"/>
  <c r="K12" i="10"/>
  <c r="G12" i="10" s="1"/>
  <c r="J12" i="10"/>
  <c r="L11" i="17" s="1"/>
  <c r="K13" i="10"/>
  <c r="G13" i="10" s="1"/>
  <c r="H13" i="10" s="1"/>
  <c r="J809" i="10"/>
  <c r="J311" i="10"/>
  <c r="I287" i="10"/>
  <c r="H287" i="10"/>
  <c r="I102" i="10"/>
  <c r="H102" i="10"/>
  <c r="I558" i="10"/>
  <c r="H558" i="10"/>
  <c r="I478" i="10"/>
  <c r="H478" i="10"/>
  <c r="J650" i="10"/>
  <c r="K650" i="10"/>
  <c r="G650" i="10" s="1"/>
  <c r="I650" i="10" s="1"/>
  <c r="I110" i="10"/>
  <c r="H110" i="10"/>
  <c r="I195" i="10"/>
  <c r="H195" i="10"/>
  <c r="K380" i="10"/>
  <c r="G380" i="10" s="1"/>
  <c r="J380" i="10"/>
  <c r="K402" i="10"/>
  <c r="G402" i="10" s="1"/>
  <c r="J402" i="10"/>
  <c r="M1660" i="10"/>
  <c r="K1660" i="10" s="1"/>
  <c r="G1660" i="10" s="1"/>
  <c r="M570" i="10"/>
  <c r="M1522" i="10"/>
  <c r="K1522" i="10" s="1"/>
  <c r="G1522" i="10" s="1"/>
  <c r="M704" i="10"/>
  <c r="J139" i="10"/>
  <c r="K139" i="10"/>
  <c r="G139" i="10" s="1"/>
  <c r="J422" i="10"/>
  <c r="K422" i="10"/>
  <c r="G422" i="10" s="1"/>
  <c r="L1663" i="10"/>
  <c r="L567" i="10"/>
  <c r="L17" i="10"/>
  <c r="H441" i="10"/>
  <c r="I441" i="10"/>
  <c r="K101" i="10"/>
  <c r="G101" i="10" s="1"/>
  <c r="J101" i="10"/>
  <c r="I95" i="10"/>
  <c r="H95" i="10"/>
  <c r="I516" i="10"/>
  <c r="H516" i="10"/>
  <c r="H528" i="10"/>
  <c r="I528" i="10"/>
  <c r="M1549" i="10"/>
  <c r="K1549" i="10" s="1"/>
  <c r="G1549" i="10" s="1"/>
  <c r="M682" i="10"/>
  <c r="M1817" i="10"/>
  <c r="K1817" i="10" s="1"/>
  <c r="G1817" i="10" s="1"/>
  <c r="M413" i="10"/>
  <c r="M1577" i="10"/>
  <c r="J1577" i="10" s="1"/>
  <c r="M649" i="10"/>
  <c r="K131" i="10"/>
  <c r="G131" i="10" s="1"/>
  <c r="J131" i="10"/>
  <c r="J502" i="10"/>
  <c r="K502" i="10"/>
  <c r="G502" i="10" s="1"/>
  <c r="K474" i="10"/>
  <c r="G474" i="10" s="1"/>
  <c r="J474" i="10"/>
  <c r="L67" i="10"/>
  <c r="L69" i="10"/>
  <c r="M842" i="10"/>
  <c r="J842" i="10" s="1"/>
  <c r="M8" i="10"/>
  <c r="M708" i="10"/>
  <c r="M11" i="10"/>
  <c r="H512" i="10"/>
  <c r="I512" i="10"/>
  <c r="H455" i="10"/>
  <c r="I455" i="10"/>
  <c r="K202" i="10"/>
  <c r="G202" i="10" s="1"/>
  <c r="J202" i="10"/>
  <c r="I618" i="10"/>
  <c r="H618" i="10"/>
  <c r="H354" i="10"/>
  <c r="I354" i="10"/>
  <c r="H127" i="10"/>
  <c r="I127" i="10"/>
  <c r="I448" i="10"/>
  <c r="H448" i="10"/>
  <c r="J403" i="10"/>
  <c r="K403" i="10"/>
  <c r="G403" i="10" s="1"/>
  <c r="M864" i="10"/>
  <c r="J864" i="10" s="1"/>
  <c r="M99" i="10"/>
  <c r="M795" i="10"/>
  <c r="J795" i="10" s="1"/>
  <c r="M171" i="10"/>
  <c r="M79" i="10"/>
  <c r="K79" i="10" s="1"/>
  <c r="G79" i="10" s="1"/>
  <c r="M238" i="10"/>
  <c r="M1707" i="10"/>
  <c r="J1707" i="10" s="1"/>
  <c r="M523" i="10"/>
  <c r="M1774" i="10"/>
  <c r="K1774" i="10" s="1"/>
  <c r="G1774" i="10" s="1"/>
  <c r="M456" i="10"/>
  <c r="L768" i="10"/>
  <c r="G768" i="10" s="1"/>
  <c r="H768" i="10" s="1"/>
  <c r="L6" i="10"/>
  <c r="L5" i="10"/>
  <c r="K40" i="16"/>
  <c r="L112" i="10"/>
  <c r="J10" i="10"/>
  <c r="L9" i="17" s="1"/>
  <c r="K10" i="10"/>
  <c r="G10" i="10" s="1"/>
  <c r="I9" i="17" s="1" a="1"/>
  <c r="I9" i="17" s="1"/>
  <c r="K9" i="17" s="1"/>
  <c r="I215" i="10"/>
  <c r="H215" i="10"/>
  <c r="I427" i="10"/>
  <c r="H427" i="10"/>
  <c r="J5" i="10"/>
  <c r="K5" i="10"/>
  <c r="H553" i="10"/>
  <c r="I553" i="10"/>
  <c r="K343" i="10"/>
  <c r="G343" i="10" s="1"/>
  <c r="J343" i="10"/>
  <c r="H701" i="10"/>
  <c r="I701" i="10"/>
  <c r="H831" i="10"/>
  <c r="I831" i="10"/>
  <c r="H22" i="17" a="1"/>
  <c r="H22" i="17" s="1"/>
  <c r="I22" i="17" a="1"/>
  <c r="I22" i="17" s="1"/>
  <c r="K22" i="17" s="1"/>
  <c r="K1672" i="10"/>
  <c r="G1672" i="10" s="1"/>
  <c r="J1672" i="10"/>
  <c r="J1775" i="10"/>
  <c r="K1775" i="10"/>
  <c r="G1775" i="10" s="1"/>
  <c r="I1767" i="10"/>
  <c r="H1767" i="10"/>
  <c r="M633" i="10"/>
  <c r="K633" i="10" s="1"/>
  <c r="G633" i="10" s="1"/>
  <c r="M1754" i="10"/>
  <c r="M632" i="10"/>
  <c r="K632" i="10" s="1"/>
  <c r="G632" i="10" s="1"/>
  <c r="M1623" i="10"/>
  <c r="I1768" i="10"/>
  <c r="H1768" i="10"/>
  <c r="I1789" i="10"/>
  <c r="H1789" i="10"/>
  <c r="H1718" i="10"/>
  <c r="I1718" i="10"/>
  <c r="I11" i="17" a="1"/>
  <c r="I11" i="17" s="1"/>
  <c r="K11" i="17" s="1"/>
  <c r="H11" i="17" a="1"/>
  <c r="H11" i="17" s="1"/>
  <c r="H1803" i="10"/>
  <c r="I1803" i="10"/>
  <c r="I1720" i="10"/>
  <c r="H1720" i="10"/>
  <c r="I1677" i="10"/>
  <c r="H1677" i="10"/>
  <c r="I1824" i="10"/>
  <c r="H1824" i="10"/>
  <c r="M382" i="10"/>
  <c r="K382" i="10" s="1"/>
  <c r="G382" i="10" s="1"/>
  <c r="M1544" i="10"/>
  <c r="K1614" i="10"/>
  <c r="G1614" i="10" s="1"/>
  <c r="J1614" i="10"/>
  <c r="M326" i="10"/>
  <c r="K326" i="10" s="1"/>
  <c r="G326" i="10" s="1"/>
  <c r="M1727" i="10"/>
  <c r="M862" i="10"/>
  <c r="K862" i="10" s="1"/>
  <c r="G862" i="10" s="1"/>
  <c r="M1550" i="10"/>
  <c r="M113" i="10"/>
  <c r="K113" i="10" s="1"/>
  <c r="G113" i="10" s="1"/>
  <c r="M1697" i="10"/>
  <c r="L27" i="10"/>
  <c r="L1818" i="10"/>
  <c r="J831" i="10"/>
  <c r="I1782" i="10"/>
  <c r="H1782" i="10"/>
  <c r="J1791" i="10"/>
  <c r="K1791" i="10"/>
  <c r="G1791" i="10" s="1"/>
  <c r="K1548" i="10"/>
  <c r="G1548" i="10" s="1"/>
  <c r="J1548" i="10"/>
  <c r="I1792" i="10"/>
  <c r="H1792" i="10"/>
  <c r="I1823" i="10"/>
  <c r="H1823" i="10"/>
  <c r="I1714" i="10"/>
  <c r="H1714" i="10"/>
  <c r="L323" i="10"/>
  <c r="L1680" i="10"/>
  <c r="M830" i="10"/>
  <c r="K830" i="10" s="1"/>
  <c r="G830" i="10" s="1"/>
  <c r="M1504" i="10"/>
  <c r="M114" i="10"/>
  <c r="K114" i="10" s="1"/>
  <c r="G114" i="10" s="1"/>
  <c r="M1698" i="10"/>
  <c r="I20" i="17" a="1"/>
  <c r="I20" i="17" s="1"/>
  <c r="K20" i="17" s="1"/>
  <c r="H20" i="17" a="1"/>
  <c r="H20" i="17" s="1"/>
  <c r="H19" i="10"/>
  <c r="I59" i="16"/>
  <c r="M1827" i="10"/>
  <c r="K1700" i="10"/>
  <c r="G1700" i="10" s="1"/>
  <c r="J1700" i="10"/>
  <c r="I58" i="16"/>
  <c r="M1808" i="10"/>
  <c r="I60" i="17" a="1"/>
  <c r="I60" i="17" s="1"/>
  <c r="K60" i="17" s="1"/>
  <c r="H60" i="17" a="1"/>
  <c r="H60" i="17" s="1"/>
  <c r="G859" i="10"/>
  <c r="I1578" i="10"/>
  <c r="H1578" i="10"/>
  <c r="H24" i="17" a="1"/>
  <c r="H24" i="17" s="1"/>
  <c r="I24" i="17" a="1"/>
  <c r="I24" i="17" s="1"/>
  <c r="K24" i="17" s="1"/>
  <c r="K1505" i="10"/>
  <c r="G1505" i="10" s="1"/>
  <c r="J1505" i="10"/>
  <c r="K1547" i="10"/>
  <c r="G1547" i="10" s="1"/>
  <c r="J1547" i="10"/>
  <c r="M690" i="10"/>
  <c r="J690" i="10" s="1"/>
  <c r="M798" i="10"/>
  <c r="M284" i="10"/>
  <c r="K284" i="10" s="1"/>
  <c r="G284" i="10" s="1"/>
  <c r="M337" i="10"/>
  <c r="M325" i="10"/>
  <c r="J325" i="10" s="1"/>
  <c r="M378" i="10"/>
  <c r="L734" i="10"/>
  <c r="L842" i="10"/>
  <c r="L499" i="10"/>
  <c r="G499" i="10" s="1"/>
  <c r="H499" i="10" s="1"/>
  <c r="L852" i="10"/>
  <c r="L757" i="10"/>
  <c r="L865" i="10"/>
  <c r="I829" i="16"/>
  <c r="M829" i="10"/>
  <c r="K780" i="10"/>
  <c r="J780" i="10"/>
  <c r="I309" i="10"/>
  <c r="H309" i="10"/>
  <c r="I308" i="10"/>
  <c r="H308" i="10"/>
  <c r="J858" i="10"/>
  <c r="K858" i="10"/>
  <c r="G858" i="10" s="1"/>
  <c r="I519" i="10"/>
  <c r="H519" i="10"/>
  <c r="K825" i="10"/>
  <c r="G825" i="10" s="1"/>
  <c r="J825" i="10"/>
  <c r="M691" i="10"/>
  <c r="K691" i="10" s="1"/>
  <c r="G691" i="10" s="1"/>
  <c r="M799" i="10"/>
  <c r="M233" i="10"/>
  <c r="K233" i="10" s="1"/>
  <c r="G233" i="10" s="1"/>
  <c r="M286" i="10"/>
  <c r="M698" i="10"/>
  <c r="K698" i="10" s="1"/>
  <c r="G698" i="10" s="1"/>
  <c r="M806" i="10"/>
  <c r="I852" i="16"/>
  <c r="M852" i="10"/>
  <c r="M739" i="10"/>
  <c r="J739" i="10" s="1"/>
  <c r="J743" i="10"/>
  <c r="K743" i="10"/>
  <c r="G743" i="10" s="1"/>
  <c r="I522" i="10"/>
  <c r="H522" i="10"/>
  <c r="I315" i="10"/>
  <c r="H315" i="10"/>
  <c r="J778" i="10"/>
  <c r="K778" i="10"/>
  <c r="G778" i="10" s="1"/>
  <c r="L725" i="10"/>
  <c r="L833" i="10"/>
  <c r="L726" i="10"/>
  <c r="L834" i="10"/>
  <c r="I593" i="16"/>
  <c r="W40" i="16" s="1"/>
  <c r="J40" i="16" s="1"/>
  <c r="M112" i="10" s="1"/>
  <c r="M593" i="10"/>
  <c r="L671" i="10"/>
  <c r="L779" i="10"/>
  <c r="M685" i="10"/>
  <c r="K685" i="10" s="1"/>
  <c r="G685" i="10" s="1"/>
  <c r="M793" i="10"/>
  <c r="M688" i="10"/>
  <c r="K688" i="10" s="1"/>
  <c r="G688" i="10" s="1"/>
  <c r="M796" i="10"/>
  <c r="M748" i="10"/>
  <c r="K748" i="10" s="1"/>
  <c r="G748" i="10" s="1"/>
  <c r="M832" i="10"/>
  <c r="M404" i="10"/>
  <c r="J404" i="10" s="1"/>
  <c r="M467" i="10"/>
  <c r="K857" i="16"/>
  <c r="L857" i="10"/>
  <c r="K829" i="16"/>
  <c r="L829" i="10"/>
  <c r="I810" i="16"/>
  <c r="M810" i="10"/>
  <c r="M855" i="10"/>
  <c r="J855" i="10" s="1"/>
  <c r="M741" i="10"/>
  <c r="H265" i="10"/>
  <c r="I265" i="10"/>
  <c r="I383" i="10"/>
  <c r="H383" i="10"/>
  <c r="G809" i="10"/>
  <c r="I368" i="10"/>
  <c r="H368" i="10"/>
  <c r="G851" i="10"/>
  <c r="J381" i="10"/>
  <c r="K381" i="10"/>
  <c r="G381" i="10" s="1"/>
  <c r="M753" i="10"/>
  <c r="K753" i="10" s="1"/>
  <c r="G753" i="10" s="1"/>
  <c r="M861" i="10"/>
  <c r="M684" i="10"/>
  <c r="J684" i="10" s="1"/>
  <c r="M792" i="10"/>
  <c r="M405" i="10"/>
  <c r="J405" i="10" s="1"/>
  <c r="M468" i="10"/>
  <c r="M268" i="10"/>
  <c r="J268" i="10" s="1"/>
  <c r="M321" i="10"/>
  <c r="M689" i="10"/>
  <c r="J689" i="10" s="1"/>
  <c r="M797" i="10"/>
  <c r="L672" i="10"/>
  <c r="L780" i="10"/>
  <c r="L702" i="10"/>
  <c r="L810" i="10"/>
  <c r="J762" i="10"/>
  <c r="K762" i="10"/>
  <c r="G762" i="10" s="1"/>
  <c r="I318" i="10"/>
  <c r="H318" i="10"/>
  <c r="H628" i="10"/>
  <c r="I628" i="10"/>
  <c r="I310" i="10"/>
  <c r="H310" i="10"/>
  <c r="I311" i="10"/>
  <c r="H311" i="10"/>
  <c r="I811" i="10"/>
  <c r="K780" i="16"/>
  <c r="I741" i="16"/>
  <c r="K856" i="10"/>
  <c r="G856" i="10" s="1"/>
  <c r="J856" i="10"/>
  <c r="I743" i="16"/>
  <c r="M857" i="10"/>
  <c r="I255" i="10"/>
  <c r="H854" i="10"/>
  <c r="I854" i="10"/>
  <c r="I663" i="10"/>
  <c r="H663" i="10"/>
  <c r="K810" i="16"/>
  <c r="I472" i="10"/>
  <c r="AA82" i="16"/>
  <c r="J82" i="16" s="1"/>
  <c r="M97" i="10" s="1"/>
  <c r="H804" i="10"/>
  <c r="K104" i="16"/>
  <c r="L104" i="10"/>
  <c r="L32" i="10"/>
  <c r="K32" i="16"/>
  <c r="W32" i="16"/>
  <c r="J32" i="16" s="1"/>
  <c r="M150" i="10" s="1"/>
  <c r="W104" i="16"/>
  <c r="J104" i="16" s="1"/>
  <c r="M148" i="10" s="1"/>
  <c r="K26" i="16"/>
  <c r="G440" i="10"/>
  <c r="I440" i="10" s="1"/>
  <c r="K27" i="16"/>
  <c r="P28" i="16" s="1"/>
  <c r="L28" i="16" s="1"/>
  <c r="I658" i="10"/>
  <c r="L105" i="10"/>
  <c r="L660" i="10"/>
  <c r="K768" i="16"/>
  <c r="K852" i="16"/>
  <c r="L733" i="10"/>
  <c r="L739" i="10"/>
  <c r="K847" i="16"/>
  <c r="I211" i="10"/>
  <c r="I19" i="10"/>
  <c r="I579" i="10"/>
  <c r="H579" i="10"/>
  <c r="I589" i="10"/>
  <c r="H589" i="10"/>
  <c r="I580" i="10"/>
  <c r="H580" i="10"/>
  <c r="I390" i="10"/>
  <c r="K258" i="10"/>
  <c r="G258" i="10" s="1"/>
  <c r="J258" i="10"/>
  <c r="K257" i="10"/>
  <c r="G257" i="10" s="1"/>
  <c r="J257" i="10"/>
  <c r="H21" i="10"/>
  <c r="I21" i="10"/>
  <c r="I611" i="10"/>
  <c r="H611" i="10"/>
  <c r="G680" i="10"/>
  <c r="H680" i="10" s="1"/>
  <c r="J440" i="10"/>
  <c r="J481" i="10"/>
  <c r="G481" i="10"/>
  <c r="I481" i="10" s="1"/>
  <c r="J680" i="10"/>
  <c r="I378" i="16"/>
  <c r="L50" i="10"/>
  <c r="H493" i="10"/>
  <c r="K323" i="16"/>
  <c r="L270" i="10"/>
  <c r="M152" i="10"/>
  <c r="K152" i="10" s="1"/>
  <c r="G152" i="10" s="1"/>
  <c r="M140" i="10"/>
  <c r="K660" i="10"/>
  <c r="J660" i="10"/>
  <c r="K672" i="10"/>
  <c r="J672" i="10"/>
  <c r="K734" i="10"/>
  <c r="J734" i="10"/>
  <c r="I382" i="16"/>
  <c r="M329" i="10"/>
  <c r="M120" i="10"/>
  <c r="K120" i="10" s="1"/>
  <c r="G120" i="10" s="1"/>
  <c r="M107" i="10"/>
  <c r="I864" i="16"/>
  <c r="M756" i="10"/>
  <c r="K520" i="10"/>
  <c r="G520" i="10" s="1"/>
  <c r="J520" i="10"/>
  <c r="H715" i="10"/>
  <c r="I715" i="10"/>
  <c r="H638" i="10"/>
  <c r="I638" i="10"/>
  <c r="I543" i="10"/>
  <c r="H543" i="10"/>
  <c r="H637" i="10"/>
  <c r="I637" i="10"/>
  <c r="H328" i="10"/>
  <c r="I328" i="10"/>
  <c r="H614" i="10"/>
  <c r="I614" i="10"/>
  <c r="I794" i="16"/>
  <c r="M686" i="10"/>
  <c r="L48" i="10"/>
  <c r="L35" i="10"/>
  <c r="L40" i="10"/>
  <c r="L65" i="10"/>
  <c r="L29" i="10"/>
  <c r="M615" i="10"/>
  <c r="K615" i="10" s="1"/>
  <c r="G615" i="10" s="1"/>
  <c r="M548" i="10"/>
  <c r="M723" i="10"/>
  <c r="K723" i="10" s="1"/>
  <c r="G723" i="10" s="1"/>
  <c r="M754" i="10"/>
  <c r="I633" i="16"/>
  <c r="M549" i="10"/>
  <c r="H392" i="10"/>
  <c r="I392" i="10"/>
  <c r="I613" i="10"/>
  <c r="H613" i="10"/>
  <c r="K702" i="10"/>
  <c r="J702" i="10"/>
  <c r="I612" i="10"/>
  <c r="H612" i="10"/>
  <c r="K733" i="10"/>
  <c r="J733" i="10"/>
  <c r="I109" i="16"/>
  <c r="M109" i="10"/>
  <c r="M53" i="10"/>
  <c r="J53" i="10" s="1"/>
  <c r="L52" i="17" s="1"/>
  <c r="M24" i="10"/>
  <c r="H540" i="10"/>
  <c r="I540" i="10"/>
  <c r="L46" i="10"/>
  <c r="L52" i="10"/>
  <c r="L51" i="10"/>
  <c r="K31" i="16"/>
  <c r="AB37" i="16" s="1"/>
  <c r="L31" i="10"/>
  <c r="I22" i="16"/>
  <c r="M22" i="10"/>
  <c r="H264" i="10"/>
  <c r="I264" i="10"/>
  <c r="H253" i="10"/>
  <c r="I253" i="10"/>
  <c r="I252" i="10"/>
  <c r="H252" i="10"/>
  <c r="H61" i="10"/>
  <c r="I61" i="10"/>
  <c r="J439" i="10"/>
  <c r="K439" i="10"/>
  <c r="G439" i="10" s="1"/>
  <c r="H439" i="10" s="1"/>
  <c r="I632" i="16"/>
  <c r="K737" i="10"/>
  <c r="G737" i="10" s="1"/>
  <c r="I862" i="16"/>
  <c r="O863" i="16" s="1"/>
  <c r="J863" i="16" s="1"/>
  <c r="I57" i="16"/>
  <c r="I24" i="16"/>
  <c r="W27" i="16" s="1"/>
  <c r="M124" i="10"/>
  <c r="K124" i="10" s="1"/>
  <c r="G124" i="10" s="1"/>
  <c r="M720" i="10"/>
  <c r="K720" i="10" s="1"/>
  <c r="G720" i="10" s="1"/>
  <c r="M507" i="10"/>
  <c r="K507" i="10" s="1"/>
  <c r="G507" i="10" s="1"/>
  <c r="I188" i="16"/>
  <c r="M377" i="10"/>
  <c r="J375" i="10"/>
  <c r="K375" i="10"/>
  <c r="G375" i="10" s="1"/>
  <c r="K699" i="10"/>
  <c r="G699" i="10" s="1"/>
  <c r="J699" i="10"/>
  <c r="J64" i="10"/>
  <c r="L63" i="17" s="1"/>
  <c r="K64" i="10"/>
  <c r="G64" i="10" s="1"/>
  <c r="K436" i="10"/>
  <c r="G436" i="10" s="1"/>
  <c r="J436" i="10"/>
  <c r="J288" i="10"/>
  <c r="K288" i="10"/>
  <c r="G288" i="10" s="1"/>
  <c r="J62" i="16"/>
  <c r="I79" i="16"/>
  <c r="M372" i="10"/>
  <c r="I337" i="16"/>
  <c r="M191" i="10"/>
  <c r="M508" i="10"/>
  <c r="I793" i="16"/>
  <c r="K172" i="10"/>
  <c r="G172" i="10" s="1"/>
  <c r="J172" i="10"/>
  <c r="M511" i="10"/>
  <c r="I795" i="16"/>
  <c r="I379" i="16"/>
  <c r="M342" i="10"/>
  <c r="K259" i="10"/>
  <c r="G259" i="10" s="1"/>
  <c r="J259" i="10"/>
  <c r="M192" i="10"/>
  <c r="I560" i="10"/>
  <c r="H560" i="10"/>
  <c r="K533" i="10"/>
  <c r="G533" i="10" s="1"/>
  <c r="J533" i="10"/>
  <c r="I166" i="10"/>
  <c r="H166" i="10"/>
  <c r="M116" i="10"/>
  <c r="H561" i="10"/>
  <c r="I561" i="10"/>
  <c r="J536" i="10"/>
  <c r="K536" i="10"/>
  <c r="G536" i="10" s="1"/>
  <c r="I56" i="16"/>
  <c r="K410" i="10"/>
  <c r="G410" i="10" s="1"/>
  <c r="J410" i="10"/>
  <c r="M722" i="10"/>
  <c r="I792" i="16"/>
  <c r="M504" i="10"/>
  <c r="I797" i="16"/>
  <c r="M509" i="10"/>
  <c r="I467" i="16"/>
  <c r="K119" i="10"/>
  <c r="G119" i="10" s="1"/>
  <c r="J119" i="10"/>
  <c r="M115" i="10"/>
  <c r="M752" i="10"/>
  <c r="I141" i="10"/>
  <c r="H141" i="10"/>
  <c r="M505" i="10"/>
  <c r="I796" i="16"/>
  <c r="J176" i="10"/>
  <c r="K176" i="10"/>
  <c r="G176" i="10" s="1"/>
  <c r="J534" i="10"/>
  <c r="K534" i="10"/>
  <c r="G534" i="10" s="1"/>
  <c r="K341" i="10"/>
  <c r="G341" i="10" s="1"/>
  <c r="J341" i="10"/>
  <c r="I799" i="16"/>
  <c r="M510" i="10"/>
  <c r="J31" i="16"/>
  <c r="O323" i="16"/>
  <c r="J177" i="10"/>
  <c r="K177" i="10"/>
  <c r="G177" i="10" s="1"/>
  <c r="J779" i="16"/>
  <c r="M687" i="10"/>
  <c r="I806" i="16"/>
  <c r="I798" i="16"/>
  <c r="M506" i="10"/>
  <c r="M616" i="10"/>
  <c r="J535" i="10"/>
  <c r="K535" i="10"/>
  <c r="G535" i="10" s="1"/>
  <c r="J49" i="10"/>
  <c r="L48" i="17" s="1"/>
  <c r="K49" i="10"/>
  <c r="G49" i="10" s="1"/>
  <c r="I286" i="16"/>
  <c r="M186" i="10"/>
  <c r="M746" i="10"/>
  <c r="I830" i="16"/>
  <c r="M721" i="10"/>
  <c r="K371" i="10"/>
  <c r="G371" i="10" s="1"/>
  <c r="J371" i="10"/>
  <c r="K732" i="10"/>
  <c r="G732" i="10" s="1"/>
  <c r="J732" i="10"/>
  <c r="I832" i="16"/>
  <c r="M602" i="10"/>
  <c r="J178" i="10"/>
  <c r="K178" i="10"/>
  <c r="G178" i="10" s="1"/>
  <c r="I861" i="16"/>
  <c r="M724" i="10"/>
  <c r="K750" i="10"/>
  <c r="G750" i="10" s="1"/>
  <c r="J750" i="10"/>
  <c r="I107" i="16"/>
  <c r="J254" i="10"/>
  <c r="K254" i="10"/>
  <c r="G254" i="10" s="1"/>
  <c r="J521" i="10"/>
  <c r="K521" i="10"/>
  <c r="G521" i="10" s="1"/>
  <c r="I468" i="16"/>
  <c r="M6" i="10"/>
  <c r="I321" i="16"/>
  <c r="M220" i="10"/>
  <c r="K117" i="10"/>
  <c r="G117" i="10" s="1"/>
  <c r="J117" i="10"/>
  <c r="H751" i="10"/>
  <c r="I751" i="10"/>
  <c r="I524" i="10"/>
  <c r="H524" i="10"/>
  <c r="L45" i="10"/>
  <c r="H718" i="10"/>
  <c r="I718" i="10"/>
  <c r="H681" i="10"/>
  <c r="I681" i="10"/>
  <c r="L376" i="10"/>
  <c r="K779" i="16"/>
  <c r="L721" i="10"/>
  <c r="K865" i="16"/>
  <c r="K82" i="16"/>
  <c r="L377" i="10"/>
  <c r="I450" i="10"/>
  <c r="H450" i="10"/>
  <c r="H717" i="10"/>
  <c r="I717" i="10"/>
  <c r="H500" i="10"/>
  <c r="I500" i="10"/>
  <c r="H444" i="10"/>
  <c r="I444" i="10"/>
  <c r="I740" i="10"/>
  <c r="H740" i="10"/>
  <c r="K29" i="16"/>
  <c r="L57" i="10"/>
  <c r="L163" i="10"/>
  <c r="K35" i="16"/>
  <c r="L41" i="10"/>
  <c r="L66" i="10"/>
  <c r="K51" i="16"/>
  <c r="L62" i="10"/>
  <c r="K833" i="16"/>
  <c r="L747" i="10"/>
  <c r="L745" i="10"/>
  <c r="K834" i="16"/>
  <c r="H92" i="10" l="1"/>
  <c r="H670" i="10"/>
  <c r="K39" i="16"/>
  <c r="P43" i="16" s="1"/>
  <c r="L43" i="16" s="1"/>
  <c r="K34" i="16"/>
  <c r="L841" i="10"/>
  <c r="L39" i="10"/>
  <c r="K30" i="16"/>
  <c r="L30" i="10"/>
  <c r="L34" i="10"/>
  <c r="I103" i="10"/>
  <c r="K42" i="16"/>
  <c r="L36" i="10"/>
  <c r="K36" i="16"/>
  <c r="I888" i="10"/>
  <c r="M847" i="10"/>
  <c r="J847" i="10" s="1"/>
  <c r="K7" i="10"/>
  <c r="I847" i="16"/>
  <c r="I23" i="10"/>
  <c r="H860" i="10"/>
  <c r="I860" i="10"/>
  <c r="I359" i="10"/>
  <c r="H447" i="10"/>
  <c r="M841" i="10"/>
  <c r="I841" i="16"/>
  <c r="H182" i="10"/>
  <c r="I408" i="10"/>
  <c r="H408" i="10"/>
  <c r="H709" i="10"/>
  <c r="H1828" i="10"/>
  <c r="J114" i="10"/>
  <c r="J632" i="10"/>
  <c r="K379" i="10"/>
  <c r="G379" i="10" s="1"/>
  <c r="I379" i="10" s="1"/>
  <c r="J233" i="10"/>
  <c r="I13" i="10"/>
  <c r="J794" i="10"/>
  <c r="K404" i="10"/>
  <c r="G404" i="10" s="1"/>
  <c r="H404" i="10" s="1"/>
  <c r="J698" i="10"/>
  <c r="G734" i="10"/>
  <c r="H734" i="10" s="1"/>
  <c r="J382" i="10"/>
  <c r="G780" i="10"/>
  <c r="H780" i="10" s="1"/>
  <c r="J1817" i="10"/>
  <c r="K1784" i="10"/>
  <c r="G1784" i="10" s="1"/>
  <c r="I1784" i="10" s="1"/>
  <c r="J113" i="10"/>
  <c r="H650" i="10"/>
  <c r="H742" i="10"/>
  <c r="J1660" i="10"/>
  <c r="K1525" i="10"/>
  <c r="G1525" i="10" s="1"/>
  <c r="H1525" i="10" s="1"/>
  <c r="K405" i="10"/>
  <c r="G405" i="10" s="1"/>
  <c r="I405" i="10" s="1"/>
  <c r="G672" i="10"/>
  <c r="I672" i="10" s="1"/>
  <c r="K1523" i="10"/>
  <c r="G1523" i="10" s="1"/>
  <c r="I1523" i="10" s="1"/>
  <c r="K689" i="10"/>
  <c r="G689" i="10" s="1"/>
  <c r="I689" i="10" s="1"/>
  <c r="G702" i="10"/>
  <c r="I702" i="10" s="1"/>
  <c r="J688" i="10"/>
  <c r="J748" i="10"/>
  <c r="J284" i="10"/>
  <c r="J691" i="10"/>
  <c r="J326" i="10"/>
  <c r="J79" i="10"/>
  <c r="W47" i="16"/>
  <c r="J47" i="16" s="1"/>
  <c r="I47" i="16" s="1"/>
  <c r="S34" i="16"/>
  <c r="J34" i="16" s="1"/>
  <c r="M123" i="10" s="1"/>
  <c r="S51" i="16"/>
  <c r="J51" i="16" s="1"/>
  <c r="J1774" i="10"/>
  <c r="K855" i="10"/>
  <c r="G855" i="10" s="1"/>
  <c r="H855" i="10" s="1"/>
  <c r="J633" i="10"/>
  <c r="J1522" i="10"/>
  <c r="I768" i="10"/>
  <c r="K864" i="10"/>
  <c r="G864" i="10" s="1"/>
  <c r="H864" i="10" s="1"/>
  <c r="K739" i="10"/>
  <c r="G739" i="10" s="1"/>
  <c r="J830" i="10"/>
  <c r="K842" i="10"/>
  <c r="G842" i="10" s="1"/>
  <c r="J753" i="10"/>
  <c r="G7" i="10"/>
  <c r="H7" i="10" s="1"/>
  <c r="K795" i="10"/>
  <c r="G795" i="10" s="1"/>
  <c r="I795" i="10" s="1"/>
  <c r="K1707" i="10"/>
  <c r="G1707" i="10" s="1"/>
  <c r="H1707" i="10" s="1"/>
  <c r="H9" i="17" a="1"/>
  <c r="H9" i="17" s="1"/>
  <c r="K268" i="10"/>
  <c r="G268" i="10" s="1"/>
  <c r="H268" i="10" s="1"/>
  <c r="J862" i="10"/>
  <c r="K1577" i="10"/>
  <c r="G1577" i="10" s="1"/>
  <c r="H1577" i="10" s="1"/>
  <c r="M31" i="10"/>
  <c r="J31" i="10" s="1"/>
  <c r="L30" i="17" s="1"/>
  <c r="M149" i="10"/>
  <c r="J523" i="10"/>
  <c r="K523" i="10"/>
  <c r="G523" i="10" s="1"/>
  <c r="J171" i="10"/>
  <c r="K171" i="10"/>
  <c r="G171" i="10" s="1"/>
  <c r="H403" i="10"/>
  <c r="I403" i="10"/>
  <c r="J11" i="10"/>
  <c r="L10" i="17" s="1"/>
  <c r="K11" i="10"/>
  <c r="G11" i="10" s="1"/>
  <c r="I502" i="10"/>
  <c r="H502" i="10"/>
  <c r="K649" i="10"/>
  <c r="G649" i="10" s="1"/>
  <c r="J649" i="10"/>
  <c r="K682" i="10"/>
  <c r="G682" i="10" s="1"/>
  <c r="J682" i="10"/>
  <c r="I422" i="10"/>
  <c r="H422" i="10"/>
  <c r="K704" i="10"/>
  <c r="G704" i="10" s="1"/>
  <c r="J704" i="10"/>
  <c r="K446" i="10"/>
  <c r="G446" i="10" s="1"/>
  <c r="J446" i="10"/>
  <c r="K306" i="10"/>
  <c r="G306" i="10" s="1"/>
  <c r="J306" i="10"/>
  <c r="J148" i="10"/>
  <c r="K148" i="10"/>
  <c r="G148" i="10" s="1"/>
  <c r="J97" i="10"/>
  <c r="K97" i="10"/>
  <c r="G97" i="10" s="1"/>
  <c r="G2" i="17" s="1"/>
  <c r="J708" i="10"/>
  <c r="K708" i="10"/>
  <c r="G708" i="10" s="1"/>
  <c r="I101" i="10"/>
  <c r="H101" i="10"/>
  <c r="H402" i="10"/>
  <c r="I402" i="10"/>
  <c r="I530" i="10"/>
  <c r="H530" i="10"/>
  <c r="H314" i="10"/>
  <c r="I314" i="10"/>
  <c r="I683" i="10"/>
  <c r="H683" i="10"/>
  <c r="I62" i="16"/>
  <c r="M81" i="10"/>
  <c r="M863" i="10"/>
  <c r="K863" i="10" s="1"/>
  <c r="G863" i="10" s="1"/>
  <c r="M237" i="10"/>
  <c r="J1549" i="10"/>
  <c r="I10" i="10"/>
  <c r="H10" i="10"/>
  <c r="G5" i="10"/>
  <c r="K456" i="10"/>
  <c r="G456" i="10" s="1"/>
  <c r="J456" i="10"/>
  <c r="K238" i="10"/>
  <c r="G238" i="10" s="1"/>
  <c r="J238" i="10"/>
  <c r="J99" i="10"/>
  <c r="K99" i="10"/>
  <c r="G99" i="10" s="1"/>
  <c r="K8" i="10"/>
  <c r="G8" i="10" s="1"/>
  <c r="J8" i="10"/>
  <c r="L7" i="17" s="1"/>
  <c r="J413" i="10"/>
  <c r="K413" i="10"/>
  <c r="G413" i="10" s="1"/>
  <c r="I139" i="10"/>
  <c r="H139" i="10"/>
  <c r="K570" i="10"/>
  <c r="G570" i="10" s="1"/>
  <c r="J570" i="10"/>
  <c r="H12" i="10"/>
  <c r="I12" i="10"/>
  <c r="J707" i="10"/>
  <c r="K707" i="10"/>
  <c r="G707" i="10" s="1"/>
  <c r="K705" i="10"/>
  <c r="G705" i="10" s="1"/>
  <c r="J705" i="10"/>
  <c r="M779" i="10"/>
  <c r="K779" i="10" s="1"/>
  <c r="G779" i="10" s="1"/>
  <c r="G4" i="17" s="1"/>
  <c r="M14" i="10"/>
  <c r="L58" i="10"/>
  <c r="L15" i="10"/>
  <c r="L28" i="10"/>
  <c r="L250" i="10"/>
  <c r="J150" i="10"/>
  <c r="K150" i="10"/>
  <c r="G150" i="10" s="1"/>
  <c r="J112" i="10"/>
  <c r="K112" i="10"/>
  <c r="G112" i="10" s="1"/>
  <c r="I343" i="10"/>
  <c r="H343" i="10"/>
  <c r="I202" i="10"/>
  <c r="H202" i="10"/>
  <c r="I474" i="10"/>
  <c r="H474" i="10"/>
  <c r="H131" i="10"/>
  <c r="I131" i="10"/>
  <c r="I380" i="10"/>
  <c r="H380" i="10"/>
  <c r="H531" i="10"/>
  <c r="I531" i="10"/>
  <c r="H607" i="10"/>
  <c r="I607" i="10"/>
  <c r="I743" i="10"/>
  <c r="H743" i="10"/>
  <c r="I1660" i="10"/>
  <c r="H1660" i="10"/>
  <c r="H1548" i="10"/>
  <c r="I1548" i="10"/>
  <c r="K1697" i="10"/>
  <c r="G1697" i="10" s="1"/>
  <c r="J1697" i="10"/>
  <c r="K1544" i="10"/>
  <c r="G1544" i="10" s="1"/>
  <c r="J1544" i="10"/>
  <c r="J1623" i="10"/>
  <c r="K1623" i="10"/>
  <c r="G1623" i="10" s="1"/>
  <c r="J1754" i="10"/>
  <c r="K1754" i="10"/>
  <c r="G1754" i="10" s="1"/>
  <c r="I1775" i="10"/>
  <c r="H1775" i="10"/>
  <c r="J685" i="10"/>
  <c r="K684" i="10"/>
  <c r="G684" i="10" s="1"/>
  <c r="H684" i="10" s="1"/>
  <c r="K325" i="10"/>
  <c r="G325" i="10" s="1"/>
  <c r="H325" i="10" s="1"/>
  <c r="K690" i="10"/>
  <c r="G690" i="10" s="1"/>
  <c r="I690" i="10" s="1"/>
  <c r="S30" i="16"/>
  <c r="J30" i="16" s="1"/>
  <c r="I30" i="16" s="1"/>
  <c r="S35" i="16"/>
  <c r="J35" i="16" s="1"/>
  <c r="M86" i="10" s="1"/>
  <c r="W42" i="16"/>
  <c r="J42" i="16" s="1"/>
  <c r="M17" i="10" s="1"/>
  <c r="W39" i="16"/>
  <c r="J39" i="16" s="1"/>
  <c r="I39" i="16" s="1"/>
  <c r="O43" i="16" s="1"/>
  <c r="J43" i="16" s="1"/>
  <c r="M15" i="10" s="1"/>
  <c r="H654" i="10"/>
  <c r="I1522" i="10"/>
  <c r="H1522" i="10"/>
  <c r="H18" i="17" a="1"/>
  <c r="H18" i="17" s="1"/>
  <c r="I18" i="17" a="1"/>
  <c r="I18" i="17" s="1"/>
  <c r="K18" i="17" s="1"/>
  <c r="K1504" i="10"/>
  <c r="G1504" i="10" s="1"/>
  <c r="J1504" i="10"/>
  <c r="I1791" i="10"/>
  <c r="H1791" i="10"/>
  <c r="H1614" i="10"/>
  <c r="I1614" i="10"/>
  <c r="I1774" i="10"/>
  <c r="H1774" i="10"/>
  <c r="I1549" i="10"/>
  <c r="H1549" i="10"/>
  <c r="I1672" i="10"/>
  <c r="H1672" i="10"/>
  <c r="O46" i="16"/>
  <c r="J46" i="16" s="1"/>
  <c r="M46" i="10" s="1"/>
  <c r="K46" i="10" s="1"/>
  <c r="G46" i="10" s="1"/>
  <c r="I63" i="17" a="1"/>
  <c r="I63" i="17" s="1"/>
  <c r="K63" i="17" s="1"/>
  <c r="H63" i="17" a="1"/>
  <c r="H63" i="17" s="1"/>
  <c r="S41" i="16"/>
  <c r="J41" i="16" s="1"/>
  <c r="W29" i="16"/>
  <c r="J29" i="16" s="1"/>
  <c r="I29" i="16" s="1"/>
  <c r="H1547" i="10"/>
  <c r="I1547" i="10"/>
  <c r="I1505" i="10"/>
  <c r="H1505" i="10"/>
  <c r="I1700" i="10"/>
  <c r="H1700" i="10"/>
  <c r="I1525" i="10"/>
  <c r="K1550" i="10"/>
  <c r="G1550" i="10" s="1"/>
  <c r="J1550" i="10"/>
  <c r="K1727" i="10"/>
  <c r="G1727" i="10" s="1"/>
  <c r="J1727" i="10"/>
  <c r="H12" i="17" a="1"/>
  <c r="H12" i="17" s="1"/>
  <c r="I12" i="17" a="1"/>
  <c r="I12" i="17" s="1"/>
  <c r="K12" i="17" s="1"/>
  <c r="H48" i="17" a="1"/>
  <c r="H48" i="17" s="1"/>
  <c r="I48" i="17" a="1"/>
  <c r="I48" i="17" s="1"/>
  <c r="K48" i="17" s="1"/>
  <c r="S50" i="16"/>
  <c r="J50" i="16" s="1"/>
  <c r="M66" i="10" s="1"/>
  <c r="S36" i="16"/>
  <c r="J36" i="16" s="1"/>
  <c r="M85" i="10" s="1"/>
  <c r="H859" i="10"/>
  <c r="I859" i="10"/>
  <c r="K1808" i="10"/>
  <c r="G1808" i="10" s="1"/>
  <c r="J1808" i="10"/>
  <c r="K1827" i="10"/>
  <c r="G1827" i="10" s="1"/>
  <c r="J1827" i="10"/>
  <c r="K1698" i="10"/>
  <c r="G1698" i="10" s="1"/>
  <c r="J1698" i="10"/>
  <c r="I1817" i="10"/>
  <c r="H1817" i="10"/>
  <c r="K797" i="10"/>
  <c r="G797" i="10" s="1"/>
  <c r="J797" i="10"/>
  <c r="K468" i="10"/>
  <c r="G468" i="10" s="1"/>
  <c r="J468" i="10"/>
  <c r="J861" i="10"/>
  <c r="K861" i="10"/>
  <c r="G861" i="10" s="1"/>
  <c r="I851" i="10"/>
  <c r="H851" i="10"/>
  <c r="K741" i="10"/>
  <c r="G741" i="10" s="1"/>
  <c r="J741" i="10"/>
  <c r="K467" i="10"/>
  <c r="G467" i="10" s="1"/>
  <c r="J467" i="10"/>
  <c r="K796" i="10"/>
  <c r="G796" i="10" s="1"/>
  <c r="J796" i="10"/>
  <c r="H825" i="10"/>
  <c r="I825" i="10"/>
  <c r="K337" i="10"/>
  <c r="G337" i="10" s="1"/>
  <c r="J337" i="10"/>
  <c r="I830" i="10"/>
  <c r="H830" i="10"/>
  <c r="H778" i="10"/>
  <c r="I778" i="10"/>
  <c r="K799" i="10"/>
  <c r="G799" i="10" s="1"/>
  <c r="J799" i="10"/>
  <c r="I794" i="10"/>
  <c r="H794" i="10"/>
  <c r="I762" i="10"/>
  <c r="H762" i="10"/>
  <c r="K321" i="10"/>
  <c r="G321" i="10" s="1"/>
  <c r="J321" i="10"/>
  <c r="K792" i="10"/>
  <c r="G792" i="10" s="1"/>
  <c r="J792" i="10"/>
  <c r="H382" i="10"/>
  <c r="I382" i="10"/>
  <c r="I381" i="10"/>
  <c r="H381" i="10"/>
  <c r="K810" i="10"/>
  <c r="G810" i="10" s="1"/>
  <c r="G5" i="17" s="1"/>
  <c r="J810" i="10"/>
  <c r="K832" i="10"/>
  <c r="G832" i="10" s="1"/>
  <c r="J832" i="10"/>
  <c r="K793" i="10"/>
  <c r="G793" i="10" s="1"/>
  <c r="J793" i="10"/>
  <c r="K593" i="10"/>
  <c r="G593" i="10" s="1"/>
  <c r="J593" i="10"/>
  <c r="I862" i="10"/>
  <c r="H862" i="10"/>
  <c r="K829" i="10"/>
  <c r="G829" i="10" s="1"/>
  <c r="J829" i="10"/>
  <c r="J378" i="10"/>
  <c r="K378" i="10"/>
  <c r="G378" i="10" s="1"/>
  <c r="J798" i="10"/>
  <c r="K798" i="10"/>
  <c r="G798" i="10" s="1"/>
  <c r="H632" i="10"/>
  <c r="I632" i="10"/>
  <c r="H633" i="10"/>
  <c r="I633" i="10"/>
  <c r="H809" i="10"/>
  <c r="I809" i="10"/>
  <c r="K852" i="10"/>
  <c r="G852" i="10" s="1"/>
  <c r="J852" i="10"/>
  <c r="J806" i="10"/>
  <c r="K806" i="10"/>
  <c r="G806" i="10" s="1"/>
  <c r="K286" i="10"/>
  <c r="G286" i="10" s="1"/>
  <c r="J286" i="10"/>
  <c r="H858" i="10"/>
  <c r="I858" i="10"/>
  <c r="I499" i="10"/>
  <c r="I856" i="10"/>
  <c r="H856" i="10"/>
  <c r="K857" i="10"/>
  <c r="G857" i="10" s="1"/>
  <c r="J857" i="10"/>
  <c r="H440" i="10"/>
  <c r="G733" i="10"/>
  <c r="H733" i="10" s="1"/>
  <c r="M82" i="10"/>
  <c r="I82" i="16"/>
  <c r="AA865" i="16"/>
  <c r="J865" i="16" s="1"/>
  <c r="L37" i="16"/>
  <c r="X33" i="16"/>
  <c r="L33" i="16" s="1"/>
  <c r="K33" i="16" s="1"/>
  <c r="AB38" i="16" s="1"/>
  <c r="M104" i="10"/>
  <c r="I104" i="16"/>
  <c r="M32" i="10"/>
  <c r="I32" i="16"/>
  <c r="T835" i="16"/>
  <c r="L835" i="16" s="1"/>
  <c r="J27" i="16"/>
  <c r="M412" i="10" s="1"/>
  <c r="S26" i="16"/>
  <c r="J26" i="16" s="1"/>
  <c r="K28" i="16"/>
  <c r="G660" i="10"/>
  <c r="H660" i="10" s="1"/>
  <c r="J720" i="10"/>
  <c r="H481" i="10"/>
  <c r="K53" i="10"/>
  <c r="G53" i="10" s="1"/>
  <c r="J120" i="10"/>
  <c r="I680" i="10"/>
  <c r="H257" i="10"/>
  <c r="I257" i="10"/>
  <c r="I258" i="10"/>
  <c r="H258" i="10"/>
  <c r="J152" i="10"/>
  <c r="I439" i="10"/>
  <c r="J723" i="10"/>
  <c r="J507" i="10"/>
  <c r="J615" i="10"/>
  <c r="H284" i="10"/>
  <c r="I284" i="10"/>
  <c r="M376" i="10"/>
  <c r="J376" i="10" s="1"/>
  <c r="M671" i="10"/>
  <c r="K22" i="10"/>
  <c r="G22" i="10" s="1"/>
  <c r="J22" i="10"/>
  <c r="L21" i="17" s="1"/>
  <c r="I691" i="10"/>
  <c r="H691" i="10"/>
  <c r="K754" i="10"/>
  <c r="G754" i="10" s="1"/>
  <c r="J754" i="10"/>
  <c r="K548" i="10"/>
  <c r="G548" i="10" s="1"/>
  <c r="J548" i="10"/>
  <c r="J107" i="10"/>
  <c r="K107" i="10"/>
  <c r="G107" i="10" s="1"/>
  <c r="K329" i="10"/>
  <c r="G329" i="10" s="1"/>
  <c r="J329" i="10"/>
  <c r="J109" i="10"/>
  <c r="K109" i="10"/>
  <c r="G109" i="10" s="1"/>
  <c r="I520" i="10"/>
  <c r="H520" i="10"/>
  <c r="L47" i="10"/>
  <c r="I863" i="16"/>
  <c r="M755" i="10"/>
  <c r="K549" i="10"/>
  <c r="G549" i="10" s="1"/>
  <c r="J549" i="10"/>
  <c r="J686" i="10"/>
  <c r="K686" i="10"/>
  <c r="G686" i="10" s="1"/>
  <c r="K756" i="10"/>
  <c r="G756" i="10" s="1"/>
  <c r="J756" i="10"/>
  <c r="I753" i="10"/>
  <c r="H753" i="10"/>
  <c r="J140" i="10"/>
  <c r="K140" i="10"/>
  <c r="G140" i="10" s="1"/>
  <c r="H79" i="10"/>
  <c r="I79" i="10"/>
  <c r="I688" i="10"/>
  <c r="H688" i="10"/>
  <c r="K24" i="10"/>
  <c r="G24" i="10" s="1"/>
  <c r="J24" i="10"/>
  <c r="L23" i="17" s="1"/>
  <c r="I698" i="10"/>
  <c r="H698" i="10"/>
  <c r="I326" i="10"/>
  <c r="H326" i="10"/>
  <c r="H233" i="10"/>
  <c r="I233" i="10"/>
  <c r="J124" i="10"/>
  <c r="I114" i="10"/>
  <c r="H114" i="10"/>
  <c r="J746" i="10"/>
  <c r="K746" i="10"/>
  <c r="G746" i="10" s="1"/>
  <c r="J724" i="10"/>
  <c r="K724" i="10"/>
  <c r="G724" i="10" s="1"/>
  <c r="I521" i="10"/>
  <c r="H521" i="10"/>
  <c r="J721" i="10"/>
  <c r="K721" i="10"/>
  <c r="G721" i="10" s="1"/>
  <c r="H721" i="10" s="1"/>
  <c r="I748" i="10"/>
  <c r="H748" i="10"/>
  <c r="I507" i="10"/>
  <c r="H507" i="10"/>
  <c r="M55" i="10"/>
  <c r="J115" i="10"/>
  <c r="K115" i="10"/>
  <c r="G115" i="10" s="1"/>
  <c r="H615" i="10"/>
  <c r="I615" i="10"/>
  <c r="H259" i="10"/>
  <c r="I259" i="10"/>
  <c r="K511" i="10"/>
  <c r="G511" i="10" s="1"/>
  <c r="J511" i="10"/>
  <c r="J372" i="10"/>
  <c r="K372" i="10"/>
  <c r="G372" i="10" s="1"/>
  <c r="H375" i="10"/>
  <c r="I375" i="10"/>
  <c r="J220" i="10"/>
  <c r="K220" i="10"/>
  <c r="G220" i="10" s="1"/>
  <c r="J616" i="10"/>
  <c r="K616" i="10"/>
  <c r="G616" i="10" s="1"/>
  <c r="J602" i="10"/>
  <c r="K602" i="10"/>
  <c r="G602" i="10" s="1"/>
  <c r="I535" i="10"/>
  <c r="H535" i="10"/>
  <c r="J323" i="16"/>
  <c r="M546" i="10" s="1"/>
  <c r="K505" i="10"/>
  <c r="G505" i="10" s="1"/>
  <c r="J505" i="10"/>
  <c r="J504" i="10"/>
  <c r="K504" i="10"/>
  <c r="G504" i="10" s="1"/>
  <c r="H533" i="10"/>
  <c r="I533" i="10"/>
  <c r="I436" i="10"/>
  <c r="H436" i="10"/>
  <c r="K687" i="10"/>
  <c r="G687" i="10" s="1"/>
  <c r="J687" i="10"/>
  <c r="M45" i="10"/>
  <c r="I31" i="16"/>
  <c r="I119" i="10"/>
  <c r="H119" i="10"/>
  <c r="H172" i="10"/>
  <c r="I172" i="10"/>
  <c r="M188" i="10"/>
  <c r="M52" i="10"/>
  <c r="K510" i="10"/>
  <c r="G510" i="10" s="1"/>
  <c r="J510" i="10"/>
  <c r="I685" i="10"/>
  <c r="H685" i="10"/>
  <c r="J722" i="10"/>
  <c r="K722" i="10"/>
  <c r="G722" i="10" s="1"/>
  <c r="J116" i="10"/>
  <c r="K116" i="10"/>
  <c r="G116" i="10" s="1"/>
  <c r="J342" i="10"/>
  <c r="K342" i="10"/>
  <c r="G342" i="10" s="1"/>
  <c r="M118" i="10"/>
  <c r="I117" i="10"/>
  <c r="H117" i="10"/>
  <c r="I732" i="10"/>
  <c r="H732" i="10"/>
  <c r="I40" i="16"/>
  <c r="I779" i="16"/>
  <c r="H534" i="10"/>
  <c r="I534" i="10"/>
  <c r="H410" i="10"/>
  <c r="I410" i="10"/>
  <c r="H723" i="10"/>
  <c r="I723" i="10"/>
  <c r="K192" i="10"/>
  <c r="G192" i="10" s="1"/>
  <c r="J192" i="10"/>
  <c r="J508" i="10"/>
  <c r="K508" i="10"/>
  <c r="G508" i="10" s="1"/>
  <c r="I64" i="10"/>
  <c r="H64" i="10"/>
  <c r="I152" i="10"/>
  <c r="H152" i="10"/>
  <c r="H120" i="10"/>
  <c r="I120" i="10"/>
  <c r="H177" i="10"/>
  <c r="I177" i="10"/>
  <c r="K752" i="10"/>
  <c r="G752" i="10" s="1"/>
  <c r="J752" i="10"/>
  <c r="H113" i="10"/>
  <c r="I113" i="10"/>
  <c r="H124" i="10"/>
  <c r="I124" i="10"/>
  <c r="K186" i="10"/>
  <c r="G186" i="10" s="1"/>
  <c r="J186" i="10"/>
  <c r="I720" i="10"/>
  <c r="H720" i="10"/>
  <c r="M65" i="10"/>
  <c r="I176" i="10"/>
  <c r="H176" i="10"/>
  <c r="J191" i="10"/>
  <c r="K191" i="10"/>
  <c r="G191" i="10" s="1"/>
  <c r="H288" i="10"/>
  <c r="I288" i="10"/>
  <c r="J377" i="10"/>
  <c r="K377" i="10"/>
  <c r="G377" i="10" s="1"/>
  <c r="O833" i="16"/>
  <c r="O834" i="16"/>
  <c r="H750" i="10"/>
  <c r="I750" i="10"/>
  <c r="H371" i="10"/>
  <c r="I371" i="10"/>
  <c r="J506" i="10"/>
  <c r="K506" i="10"/>
  <c r="G506" i="10" s="1"/>
  <c r="K6" i="10"/>
  <c r="G6" i="10" s="1"/>
  <c r="J6" i="10"/>
  <c r="H254" i="10"/>
  <c r="I254" i="10"/>
  <c r="H178" i="10"/>
  <c r="I178" i="10"/>
  <c r="H49" i="10"/>
  <c r="I49" i="10"/>
  <c r="M57" i="10"/>
  <c r="H341" i="10"/>
  <c r="I341" i="10"/>
  <c r="J509" i="10"/>
  <c r="K509" i="10"/>
  <c r="G509" i="10" s="1"/>
  <c r="H536" i="10"/>
  <c r="I536" i="10"/>
  <c r="H699" i="10"/>
  <c r="I699" i="10"/>
  <c r="I737" i="10"/>
  <c r="H737" i="10"/>
  <c r="L43" i="10"/>
  <c r="K43" i="16"/>
  <c r="L744" i="10"/>
  <c r="K847" i="10" l="1"/>
  <c r="G847" i="10" s="1"/>
  <c r="H795" i="10"/>
  <c r="K841" i="10"/>
  <c r="G841" i="10" s="1"/>
  <c r="J841" i="10"/>
  <c r="H405" i="10"/>
  <c r="I780" i="10"/>
  <c r="H379" i="10"/>
  <c r="H672" i="10"/>
  <c r="I42" i="16"/>
  <c r="J863" i="10"/>
  <c r="H702" i="10"/>
  <c r="I404" i="10"/>
  <c r="I268" i="10"/>
  <c r="I734" i="10"/>
  <c r="I684" i="10"/>
  <c r="I1707" i="10"/>
  <c r="I855" i="10"/>
  <c r="I325" i="10"/>
  <c r="H690" i="10"/>
  <c r="K31" i="10"/>
  <c r="G31" i="10" s="1"/>
  <c r="H31" i="10" s="1"/>
  <c r="H689" i="10"/>
  <c r="I864" i="10"/>
  <c r="I733" i="10"/>
  <c r="J779" i="10"/>
  <c r="L4" i="17" s="1"/>
  <c r="H1784" i="10"/>
  <c r="H1523" i="10"/>
  <c r="L5" i="17"/>
  <c r="I1577" i="10"/>
  <c r="I842" i="10"/>
  <c r="H842" i="10"/>
  <c r="I739" i="10"/>
  <c r="H739" i="10"/>
  <c r="I7" i="10"/>
  <c r="I7" i="17" a="1"/>
  <c r="I7" i="17" s="1"/>
  <c r="K7" i="17" s="1"/>
  <c r="H7" i="17" a="1"/>
  <c r="H7" i="17" s="1"/>
  <c r="H10" i="17" a="1"/>
  <c r="H10" i="17" s="1"/>
  <c r="I10" i="17" a="1"/>
  <c r="I10" i="17" s="1"/>
  <c r="K10" i="17" s="1"/>
  <c r="K123" i="10"/>
  <c r="G123" i="10" s="1"/>
  <c r="J123" i="10"/>
  <c r="M62" i="10"/>
  <c r="K62" i="10" s="1"/>
  <c r="G62" i="10" s="1"/>
  <c r="M78" i="10"/>
  <c r="L33" i="10"/>
  <c r="L80" i="10"/>
  <c r="K86" i="10"/>
  <c r="G86" i="10" s="1"/>
  <c r="J86" i="10"/>
  <c r="I150" i="10"/>
  <c r="H150" i="10"/>
  <c r="H5" i="10"/>
  <c r="I5" i="10"/>
  <c r="K237" i="10"/>
  <c r="G237" i="10" s="1"/>
  <c r="J237" i="10"/>
  <c r="I97" i="10"/>
  <c r="H97" i="10"/>
  <c r="I446" i="10"/>
  <c r="H446" i="10"/>
  <c r="I649" i="10"/>
  <c r="H649" i="10"/>
  <c r="I11" i="10"/>
  <c r="H11" i="10"/>
  <c r="I171" i="10"/>
  <c r="H171" i="10"/>
  <c r="M67" i="10"/>
  <c r="J67" i="10" s="1"/>
  <c r="L66" i="17" s="1"/>
  <c r="M69" i="10"/>
  <c r="M1663" i="10"/>
  <c r="J1663" i="10" s="1"/>
  <c r="M567" i="10"/>
  <c r="K37" i="16"/>
  <c r="L59" i="10"/>
  <c r="M30" i="10"/>
  <c r="M134" i="10"/>
  <c r="H705" i="10"/>
  <c r="I705" i="10"/>
  <c r="I8" i="10"/>
  <c r="H8" i="10"/>
  <c r="I238" i="10"/>
  <c r="H238" i="10"/>
  <c r="K15" i="10"/>
  <c r="G15" i="10" s="1"/>
  <c r="J15" i="10"/>
  <c r="L14" i="17" s="1"/>
  <c r="J85" i="10"/>
  <c r="K85" i="10"/>
  <c r="G85" i="10" s="1"/>
  <c r="J412" i="10"/>
  <c r="K412" i="10"/>
  <c r="G412" i="10" s="1"/>
  <c r="M865" i="10"/>
  <c r="K865" i="10" s="1"/>
  <c r="G865" i="10" s="1"/>
  <c r="M3" i="10"/>
  <c r="M29" i="10"/>
  <c r="M198" i="10"/>
  <c r="M39" i="10"/>
  <c r="M94" i="10"/>
  <c r="I112" i="10"/>
  <c r="H112" i="10"/>
  <c r="J14" i="10"/>
  <c r="L13" i="17" s="1"/>
  <c r="K14" i="10"/>
  <c r="G14" i="10" s="1"/>
  <c r="I707" i="10"/>
  <c r="H707" i="10"/>
  <c r="I413" i="10"/>
  <c r="H413" i="10"/>
  <c r="I99" i="10"/>
  <c r="H99" i="10"/>
  <c r="K81" i="10"/>
  <c r="G81" i="10" s="1"/>
  <c r="J81" i="10"/>
  <c r="I708" i="10"/>
  <c r="H708" i="10"/>
  <c r="H148" i="10"/>
  <c r="I148" i="10"/>
  <c r="H306" i="10"/>
  <c r="I306" i="10"/>
  <c r="H704" i="10"/>
  <c r="I704" i="10"/>
  <c r="I682" i="10"/>
  <c r="H682" i="10"/>
  <c r="I523" i="10"/>
  <c r="H523" i="10"/>
  <c r="K149" i="10"/>
  <c r="G149" i="10" s="1"/>
  <c r="J149" i="10"/>
  <c r="K546" i="10"/>
  <c r="G546" i="10" s="1"/>
  <c r="J546" i="10"/>
  <c r="L835" i="10"/>
  <c r="L16" i="10"/>
  <c r="K17" i="10"/>
  <c r="G17" i="10" s="1"/>
  <c r="J17" i="10"/>
  <c r="L16" i="17" s="1"/>
  <c r="H570" i="10"/>
  <c r="I570" i="10"/>
  <c r="I456" i="10"/>
  <c r="H456" i="10"/>
  <c r="H5" i="17" a="1"/>
  <c r="H5" i="17" s="1"/>
  <c r="I5" i="17" a="1"/>
  <c r="I5" i="17" s="1"/>
  <c r="K5" i="17" s="1"/>
  <c r="H1504" i="10"/>
  <c r="I1504" i="10"/>
  <c r="I1754" i="10"/>
  <c r="H1754" i="10"/>
  <c r="M323" i="10"/>
  <c r="J323" i="10" s="1"/>
  <c r="M1680" i="10"/>
  <c r="H30" i="17" a="1"/>
  <c r="H30" i="17" s="1"/>
  <c r="I30" i="17" a="1"/>
  <c r="I30" i="17" s="1"/>
  <c r="K30" i="17" s="1"/>
  <c r="H21" i="17" a="1"/>
  <c r="H21" i="17" s="1"/>
  <c r="I21" i="17" a="1"/>
  <c r="I21" i="17" s="1"/>
  <c r="K21" i="17" s="1"/>
  <c r="I53" i="10"/>
  <c r="H1544" i="10"/>
  <c r="I1544" i="10"/>
  <c r="H1698" i="10"/>
  <c r="I1698" i="10"/>
  <c r="I1550" i="10"/>
  <c r="H1550" i="10"/>
  <c r="I1827" i="10"/>
  <c r="H1827" i="10"/>
  <c r="I1727" i="10"/>
  <c r="H1727" i="10"/>
  <c r="I1623" i="10"/>
  <c r="H1623" i="10"/>
  <c r="H1808" i="10"/>
  <c r="I1808" i="10"/>
  <c r="I23" i="17" a="1"/>
  <c r="I23" i="17" s="1"/>
  <c r="K23" i="17" s="1"/>
  <c r="H23" i="17" a="1"/>
  <c r="H23" i="17" s="1"/>
  <c r="I45" i="17" a="1"/>
  <c r="I45" i="17" s="1"/>
  <c r="K45" i="17" s="1"/>
  <c r="H45" i="17" a="1"/>
  <c r="H45" i="17" s="1"/>
  <c r="M27" i="10"/>
  <c r="K27" i="10" s="1"/>
  <c r="G27" i="10" s="1"/>
  <c r="I27" i="10" s="1"/>
  <c r="M1818" i="10"/>
  <c r="I1697" i="10"/>
  <c r="H1697" i="10"/>
  <c r="H829" i="10"/>
  <c r="I829" i="10"/>
  <c r="I286" i="10"/>
  <c r="H286" i="10"/>
  <c r="H852" i="10"/>
  <c r="I852" i="10"/>
  <c r="I793" i="10"/>
  <c r="H793" i="10"/>
  <c r="I810" i="10"/>
  <c r="H810" i="10"/>
  <c r="H321" i="10"/>
  <c r="I321" i="10"/>
  <c r="H863" i="10"/>
  <c r="I863" i="10"/>
  <c r="I796" i="10"/>
  <c r="H796" i="10"/>
  <c r="I861" i="10"/>
  <c r="H861" i="10"/>
  <c r="I806" i="10"/>
  <c r="H806" i="10"/>
  <c r="I378" i="10"/>
  <c r="H378" i="10"/>
  <c r="I741" i="10"/>
  <c r="H741" i="10"/>
  <c r="H797" i="10"/>
  <c r="I797" i="10"/>
  <c r="I779" i="10"/>
  <c r="H779" i="10"/>
  <c r="I593" i="10"/>
  <c r="H593" i="10"/>
  <c r="I832" i="10"/>
  <c r="H832" i="10"/>
  <c r="H792" i="10"/>
  <c r="I792" i="10"/>
  <c r="H799" i="10"/>
  <c r="I799" i="10"/>
  <c r="H337" i="10"/>
  <c r="I337" i="10"/>
  <c r="I467" i="10"/>
  <c r="H467" i="10"/>
  <c r="I798" i="10"/>
  <c r="H798" i="10"/>
  <c r="I847" i="10"/>
  <c r="H847" i="10"/>
  <c r="I468" i="10"/>
  <c r="H468" i="10"/>
  <c r="I857" i="10"/>
  <c r="H857" i="10"/>
  <c r="L37" i="10"/>
  <c r="I27" i="16"/>
  <c r="O28" i="16" s="1"/>
  <c r="J28" i="16" s="1"/>
  <c r="M757" i="10"/>
  <c r="I865" i="16"/>
  <c r="W33" i="16"/>
  <c r="AA37" i="16"/>
  <c r="J37" i="16" s="1"/>
  <c r="K82" i="10"/>
  <c r="G82" i="10" s="1"/>
  <c r="J82" i="10"/>
  <c r="K104" i="10"/>
  <c r="G104" i="10" s="1"/>
  <c r="J104" i="10"/>
  <c r="J32" i="10"/>
  <c r="L31" i="17" s="1"/>
  <c r="K32" i="10"/>
  <c r="G32" i="10" s="1"/>
  <c r="L727" i="10"/>
  <c r="K835" i="16"/>
  <c r="AB836" i="16" s="1"/>
  <c r="L836" i="16" s="1"/>
  <c r="L4" i="10" s="1"/>
  <c r="I660" i="10"/>
  <c r="I4" i="17" a="1"/>
  <c r="I4" i="17" s="1"/>
  <c r="K4" i="17" s="1"/>
  <c r="H4" i="17" a="1"/>
  <c r="H4" i="17" s="1"/>
  <c r="H53" i="10"/>
  <c r="K376" i="10"/>
  <c r="G376" i="10" s="1"/>
  <c r="H376" i="10" s="1"/>
  <c r="J46" i="10"/>
  <c r="L45" i="17" s="1"/>
  <c r="H140" i="10"/>
  <c r="I140" i="10"/>
  <c r="J671" i="10"/>
  <c r="K671" i="10"/>
  <c r="G671" i="10" s="1"/>
  <c r="I329" i="10"/>
  <c r="H329" i="10"/>
  <c r="I754" i="10"/>
  <c r="H754" i="10"/>
  <c r="H22" i="10"/>
  <c r="I22" i="10"/>
  <c r="H549" i="10"/>
  <c r="I549" i="10"/>
  <c r="I109" i="10"/>
  <c r="H109" i="10"/>
  <c r="M40" i="10"/>
  <c r="J40" i="10" s="1"/>
  <c r="L39" i="17" s="1"/>
  <c r="M34" i="10"/>
  <c r="I35" i="16"/>
  <c r="M35" i="10"/>
  <c r="I36" i="16"/>
  <c r="M36" i="10"/>
  <c r="I756" i="10"/>
  <c r="H756" i="10"/>
  <c r="J755" i="10"/>
  <c r="K755" i="10"/>
  <c r="G755" i="10" s="1"/>
  <c r="H107" i="10"/>
  <c r="I107" i="10"/>
  <c r="M51" i="10"/>
  <c r="K51" i="10" s="1"/>
  <c r="G51" i="10" s="1"/>
  <c r="I323" i="16"/>
  <c r="M270" i="10"/>
  <c r="M54" i="10"/>
  <c r="K54" i="10" s="1"/>
  <c r="G54" i="10" s="1"/>
  <c r="I24" i="10"/>
  <c r="H24" i="10"/>
  <c r="H686" i="10"/>
  <c r="I686" i="10"/>
  <c r="H548" i="10"/>
  <c r="I548" i="10"/>
  <c r="I26" i="16"/>
  <c r="I41" i="16"/>
  <c r="I721" i="10"/>
  <c r="I50" i="16"/>
  <c r="H377" i="10"/>
  <c r="I377" i="10"/>
  <c r="M482" i="10"/>
  <c r="J834" i="16"/>
  <c r="M105" i="10" s="1"/>
  <c r="I186" i="10"/>
  <c r="H186" i="10"/>
  <c r="K118" i="10"/>
  <c r="G118" i="10" s="1"/>
  <c r="J118" i="10"/>
  <c r="K188" i="10"/>
  <c r="G188" i="10" s="1"/>
  <c r="J188" i="10"/>
  <c r="J45" i="10"/>
  <c r="L44" i="17" s="1"/>
  <c r="K45" i="10"/>
  <c r="G45" i="10" s="1"/>
  <c r="J833" i="16"/>
  <c r="I752" i="10"/>
  <c r="H752" i="10"/>
  <c r="I342" i="10"/>
  <c r="H342" i="10"/>
  <c r="I34" i="16"/>
  <c r="H46" i="10"/>
  <c r="I46" i="10"/>
  <c r="I192" i="10"/>
  <c r="H192" i="10"/>
  <c r="I510" i="10"/>
  <c r="H510" i="10"/>
  <c r="H687" i="10"/>
  <c r="I687" i="10"/>
  <c r="M163" i="10"/>
  <c r="I372" i="10"/>
  <c r="H372" i="10"/>
  <c r="H115" i="10"/>
  <c r="I115" i="10"/>
  <c r="I724" i="10"/>
  <c r="H724" i="10"/>
  <c r="J65" i="10"/>
  <c r="L64" i="17" s="1"/>
  <c r="K65" i="10"/>
  <c r="G65" i="10" s="1"/>
  <c r="H116" i="10"/>
  <c r="I116" i="10"/>
  <c r="K66" i="10"/>
  <c r="G66" i="10" s="1"/>
  <c r="J66" i="10"/>
  <c r="L65" i="17" s="1"/>
  <c r="H504" i="10"/>
  <c r="I504" i="10"/>
  <c r="I616" i="10"/>
  <c r="H616" i="10"/>
  <c r="M50" i="10"/>
  <c r="M56" i="10"/>
  <c r="I746" i="10"/>
  <c r="H746" i="10"/>
  <c r="I506" i="10"/>
  <c r="H506" i="10"/>
  <c r="I6" i="10"/>
  <c r="H6" i="10"/>
  <c r="M48" i="10"/>
  <c r="I51" i="16"/>
  <c r="I722" i="10"/>
  <c r="H722" i="10"/>
  <c r="I220" i="10"/>
  <c r="H220" i="10"/>
  <c r="I511" i="10"/>
  <c r="H511" i="10"/>
  <c r="J55" i="10"/>
  <c r="L54" i="17" s="1"/>
  <c r="K55" i="10"/>
  <c r="G55" i="10" s="1"/>
  <c r="J52" i="10"/>
  <c r="L51" i="17" s="1"/>
  <c r="K52" i="10"/>
  <c r="G52" i="10" s="1"/>
  <c r="M41" i="10"/>
  <c r="I505" i="10"/>
  <c r="H505" i="10"/>
  <c r="K57" i="10"/>
  <c r="G57" i="10" s="1"/>
  <c r="J57" i="10"/>
  <c r="L56" i="17" s="1"/>
  <c r="H509" i="10"/>
  <c r="I509" i="10"/>
  <c r="H191" i="10"/>
  <c r="I191" i="10"/>
  <c r="I43" i="16"/>
  <c r="M58" i="10"/>
  <c r="H508" i="10"/>
  <c r="I508" i="10"/>
  <c r="I46" i="16"/>
  <c r="M42" i="10"/>
  <c r="H602" i="10"/>
  <c r="I602" i="10"/>
  <c r="L38" i="16"/>
  <c r="I841" i="10" l="1"/>
  <c r="H841" i="10"/>
  <c r="J865" i="10"/>
  <c r="H27" i="10"/>
  <c r="I31" i="10"/>
  <c r="K67" i="10"/>
  <c r="G67" i="10" s="1"/>
  <c r="H67" i="10" s="1"/>
  <c r="K1663" i="10"/>
  <c r="G1663" i="10" s="1"/>
  <c r="H1663" i="10" s="1"/>
  <c r="J62" i="10"/>
  <c r="L61" i="17" s="1"/>
  <c r="K323" i="10"/>
  <c r="G323" i="10" s="1"/>
  <c r="H323" i="10" s="1"/>
  <c r="H13" i="17" a="1"/>
  <c r="H13" i="17" s="1"/>
  <c r="I13" i="17" a="1"/>
  <c r="I13" i="17" s="1"/>
  <c r="K13" i="17" s="1"/>
  <c r="M37" i="10"/>
  <c r="J37" i="10" s="1"/>
  <c r="L36" i="17" s="1"/>
  <c r="M59" i="10"/>
  <c r="M28" i="10"/>
  <c r="J28" i="10" s="1"/>
  <c r="L27" i="17" s="1"/>
  <c r="M250" i="10"/>
  <c r="H14" i="10"/>
  <c r="I14" i="10"/>
  <c r="K94" i="10"/>
  <c r="G94" i="10" s="1"/>
  <c r="J94" i="10"/>
  <c r="K3" i="10"/>
  <c r="G3" i="10" s="1"/>
  <c r="J3" i="10"/>
  <c r="I85" i="10"/>
  <c r="H85" i="10"/>
  <c r="J30" i="10"/>
  <c r="L29" i="17" s="1"/>
  <c r="K30" i="10"/>
  <c r="G30" i="10" s="1"/>
  <c r="K78" i="10"/>
  <c r="G78" i="10" s="1"/>
  <c r="J78" i="10"/>
  <c r="H17" i="10"/>
  <c r="I17" i="10"/>
  <c r="H546" i="10"/>
  <c r="I546" i="10"/>
  <c r="H81" i="10"/>
  <c r="I81" i="10"/>
  <c r="K39" i="10"/>
  <c r="G39" i="10" s="1"/>
  <c r="J39" i="10"/>
  <c r="L38" i="17" s="1"/>
  <c r="J69" i="10"/>
  <c r="K69" i="10"/>
  <c r="G69" i="10" s="1"/>
  <c r="H86" i="10"/>
  <c r="I86" i="10"/>
  <c r="L38" i="10"/>
  <c r="L26" i="10"/>
  <c r="M833" i="10"/>
  <c r="K833" i="10" s="1"/>
  <c r="G833" i="10" s="1"/>
  <c r="M125" i="10"/>
  <c r="J198" i="10"/>
  <c r="K198" i="10"/>
  <c r="G198" i="10" s="1"/>
  <c r="H412" i="10"/>
  <c r="I412" i="10"/>
  <c r="J105" i="10"/>
  <c r="K105" i="10"/>
  <c r="G105" i="10" s="1"/>
  <c r="I149" i="10"/>
  <c r="H149" i="10"/>
  <c r="J29" i="10"/>
  <c r="L28" i="17" s="1"/>
  <c r="K29" i="10"/>
  <c r="G29" i="10" s="1"/>
  <c r="H15" i="10"/>
  <c r="I15" i="10"/>
  <c r="K134" i="10"/>
  <c r="G134" i="10" s="1"/>
  <c r="J134" i="10"/>
  <c r="J567" i="10"/>
  <c r="K567" i="10"/>
  <c r="G567" i="10" s="1"/>
  <c r="I237" i="10"/>
  <c r="H237" i="10"/>
  <c r="I123" i="10"/>
  <c r="H123" i="10"/>
  <c r="K1818" i="10"/>
  <c r="G1818" i="10" s="1"/>
  <c r="J1818" i="10"/>
  <c r="H54" i="17" a="1"/>
  <c r="H54" i="17" s="1"/>
  <c r="I54" i="17" a="1"/>
  <c r="I54" i="17" s="1"/>
  <c r="K54" i="17" s="1"/>
  <c r="H31" i="17" a="1"/>
  <c r="H31" i="17" s="1"/>
  <c r="I31" i="17" a="1"/>
  <c r="I31" i="17" s="1"/>
  <c r="K31" i="17" s="1"/>
  <c r="H26" i="17" a="1"/>
  <c r="H26" i="17" s="1"/>
  <c r="I26" i="17" a="1"/>
  <c r="I26" i="17" s="1"/>
  <c r="K26" i="17" s="1"/>
  <c r="I65" i="17" a="1"/>
  <c r="I65" i="17" s="1"/>
  <c r="K65" i="17" s="1"/>
  <c r="H65" i="17" a="1"/>
  <c r="H65" i="17" s="1"/>
  <c r="I66" i="17" a="1"/>
  <c r="I66" i="17" s="1"/>
  <c r="K66" i="17" s="1"/>
  <c r="H66" i="17" a="1"/>
  <c r="H66" i="17" s="1"/>
  <c r="I44" i="17" a="1"/>
  <c r="I44" i="17" s="1"/>
  <c r="K44" i="17" s="1"/>
  <c r="H44" i="17" a="1"/>
  <c r="H44" i="17" s="1"/>
  <c r="I50" i="17" a="1"/>
  <c r="I50" i="17" s="1"/>
  <c r="K50" i="17" s="1"/>
  <c r="H50" i="17" a="1"/>
  <c r="H50" i="17" s="1"/>
  <c r="I1663" i="10"/>
  <c r="I52" i="17" a="1"/>
  <c r="I52" i="17" s="1"/>
  <c r="K52" i="17" s="1"/>
  <c r="H52" i="17" a="1"/>
  <c r="H52" i="17" s="1"/>
  <c r="K1680" i="10"/>
  <c r="G1680" i="10" s="1"/>
  <c r="J1680" i="10"/>
  <c r="H56" i="17" a="1"/>
  <c r="H56" i="17" s="1"/>
  <c r="I56" i="17" a="1"/>
  <c r="I56" i="17" s="1"/>
  <c r="K56" i="17" s="1"/>
  <c r="H51" i="17" a="1"/>
  <c r="H51" i="17" s="1"/>
  <c r="I51" i="17" a="1"/>
  <c r="I51" i="17" s="1"/>
  <c r="K51" i="17" s="1"/>
  <c r="I61" i="17" a="1"/>
  <c r="I61" i="17" s="1"/>
  <c r="K61" i="17" s="1"/>
  <c r="H61" i="17" a="1"/>
  <c r="H61" i="17" s="1"/>
  <c r="I64" i="17" a="1"/>
  <c r="I64" i="17" s="1"/>
  <c r="K64" i="17" s="1"/>
  <c r="H64" i="17" a="1"/>
  <c r="H64" i="17" s="1"/>
  <c r="I53" i="17" a="1"/>
  <c r="I53" i="17" s="1"/>
  <c r="K53" i="17" s="1"/>
  <c r="H53" i="17" a="1"/>
  <c r="H53" i="17" s="1"/>
  <c r="J27" i="10"/>
  <c r="L26" i="17" s="1"/>
  <c r="M726" i="10"/>
  <c r="J726" i="10" s="1"/>
  <c r="M834" i="10"/>
  <c r="L728" i="10"/>
  <c r="L836" i="10"/>
  <c r="I865" i="10"/>
  <c r="H865" i="10"/>
  <c r="I28" i="16"/>
  <c r="I82" i="10"/>
  <c r="H82" i="10"/>
  <c r="K757" i="10"/>
  <c r="G757" i="10" s="1"/>
  <c r="J757" i="10"/>
  <c r="I104" i="10"/>
  <c r="H104" i="10"/>
  <c r="H32" i="10"/>
  <c r="I32" i="10"/>
  <c r="J54" i="10"/>
  <c r="L53" i="17" s="1"/>
  <c r="I376" i="10"/>
  <c r="K40" i="10"/>
  <c r="G40" i="10" s="1"/>
  <c r="J51" i="10"/>
  <c r="L50" i="17" s="1"/>
  <c r="M747" i="10"/>
  <c r="J747" i="10" s="1"/>
  <c r="M725" i="10"/>
  <c r="J35" i="10"/>
  <c r="L34" i="17" s="1"/>
  <c r="K35" i="10"/>
  <c r="G35" i="10" s="1"/>
  <c r="H755" i="10"/>
  <c r="I755" i="10"/>
  <c r="J36" i="10"/>
  <c r="L35" i="17" s="1"/>
  <c r="K36" i="10"/>
  <c r="G36" i="10" s="1"/>
  <c r="J34" i="10"/>
  <c r="L33" i="17" s="1"/>
  <c r="K34" i="10"/>
  <c r="G34" i="10" s="1"/>
  <c r="I671" i="10"/>
  <c r="H671" i="10"/>
  <c r="J270" i="10"/>
  <c r="K270" i="10"/>
  <c r="G270" i="10" s="1"/>
  <c r="K48" i="10"/>
  <c r="G48" i="10" s="1"/>
  <c r="J48" i="10"/>
  <c r="L47" i="17" s="1"/>
  <c r="I833" i="16"/>
  <c r="H118" i="10"/>
  <c r="I118" i="10"/>
  <c r="J56" i="10"/>
  <c r="L55" i="17" s="1"/>
  <c r="K56" i="10"/>
  <c r="G56" i="10" s="1"/>
  <c r="J58" i="10"/>
  <c r="L57" i="17" s="1"/>
  <c r="K58" i="10"/>
  <c r="G58" i="10" s="1"/>
  <c r="I54" i="10"/>
  <c r="H54" i="10"/>
  <c r="I57" i="10"/>
  <c r="H57" i="10"/>
  <c r="I51" i="10"/>
  <c r="H51" i="10"/>
  <c r="J50" i="10"/>
  <c r="L49" i="17" s="1"/>
  <c r="K50" i="10"/>
  <c r="G50" i="10" s="1"/>
  <c r="I66" i="10"/>
  <c r="H66" i="10"/>
  <c r="J33" i="16"/>
  <c r="M80" i="10" s="1"/>
  <c r="M745" i="10"/>
  <c r="I834" i="16"/>
  <c r="M43" i="10"/>
  <c r="I37" i="16"/>
  <c r="J41" i="10"/>
  <c r="L40" i="17" s="1"/>
  <c r="K41" i="10"/>
  <c r="G41" i="10" s="1"/>
  <c r="K482" i="10"/>
  <c r="G482" i="10" s="1"/>
  <c r="J482" i="10"/>
  <c r="I45" i="10"/>
  <c r="H45" i="10"/>
  <c r="I52" i="10"/>
  <c r="H52" i="10"/>
  <c r="H62" i="10"/>
  <c r="I62" i="10"/>
  <c r="I65" i="10"/>
  <c r="H65" i="10"/>
  <c r="K163" i="10"/>
  <c r="G163" i="10" s="1"/>
  <c r="J163" i="10"/>
  <c r="K42" i="10"/>
  <c r="G42" i="10" s="1"/>
  <c r="J42" i="10"/>
  <c r="L41" i="17" s="1"/>
  <c r="I55" i="10"/>
  <c r="H55" i="10"/>
  <c r="H188" i="10"/>
  <c r="I188" i="10"/>
  <c r="K38" i="16"/>
  <c r="K836" i="16"/>
  <c r="L749" i="10"/>
  <c r="I67" i="10" l="1"/>
  <c r="I323" i="10"/>
  <c r="K726" i="10"/>
  <c r="G726" i="10" s="1"/>
  <c r="H726" i="10" s="1"/>
  <c r="K28" i="10"/>
  <c r="G28" i="10" s="1"/>
  <c r="H28" i="10" s="1"/>
  <c r="J833" i="10"/>
  <c r="K37" i="10"/>
  <c r="G37" i="10" s="1"/>
  <c r="I37" i="10" s="1"/>
  <c r="H134" i="10"/>
  <c r="I134" i="10"/>
  <c r="H29" i="10"/>
  <c r="I29" i="10"/>
  <c r="H105" i="10"/>
  <c r="I105" i="10"/>
  <c r="I198" i="10"/>
  <c r="H198" i="10"/>
  <c r="H39" i="10"/>
  <c r="I39" i="10"/>
  <c r="K250" i="10"/>
  <c r="G250" i="10" s="1"/>
  <c r="J250" i="10"/>
  <c r="J80" i="10"/>
  <c r="K80" i="10"/>
  <c r="G80" i="10" s="1"/>
  <c r="I567" i="10"/>
  <c r="H567" i="10"/>
  <c r="I69" i="10"/>
  <c r="H69" i="10"/>
  <c r="H78" i="10"/>
  <c r="I78" i="10"/>
  <c r="H94" i="10"/>
  <c r="I94" i="10"/>
  <c r="H30" i="10"/>
  <c r="I30" i="10"/>
  <c r="K59" i="10"/>
  <c r="G59" i="10" s="1"/>
  <c r="J59" i="10"/>
  <c r="L58" i="17" s="1"/>
  <c r="H14" i="17" a="1"/>
  <c r="H14" i="17" s="1"/>
  <c r="I14" i="17" a="1"/>
  <c r="I14" i="17" s="1"/>
  <c r="K14" i="17" s="1"/>
  <c r="K125" i="10"/>
  <c r="G125" i="10" s="1"/>
  <c r="J125" i="10"/>
  <c r="I16" i="17" a="1"/>
  <c r="I16" i="17" s="1"/>
  <c r="K16" i="17" s="1"/>
  <c r="H16" i="17" a="1"/>
  <c r="H16" i="17" s="1"/>
  <c r="I3" i="10"/>
  <c r="H3" i="10"/>
  <c r="I55" i="17" a="1"/>
  <c r="I55" i="17" s="1"/>
  <c r="K55" i="17" s="1"/>
  <c r="H55" i="17" a="1"/>
  <c r="H55" i="17" s="1"/>
  <c r="H47" i="17" a="1"/>
  <c r="H47" i="17" s="1"/>
  <c r="I47" i="17" a="1"/>
  <c r="I47" i="17" s="1"/>
  <c r="K47" i="17" s="1"/>
  <c r="H40" i="17" a="1"/>
  <c r="H40" i="17" s="1"/>
  <c r="I40" i="17" a="1"/>
  <c r="I40" i="17" s="1"/>
  <c r="K40" i="17" s="1"/>
  <c r="H36" i="17" a="1"/>
  <c r="H36" i="17" s="1"/>
  <c r="I36" i="17" a="1"/>
  <c r="I36" i="17" s="1"/>
  <c r="K36" i="17" s="1"/>
  <c r="H33" i="17" a="1"/>
  <c r="H33" i="17" s="1"/>
  <c r="I33" i="17" a="1"/>
  <c r="I33" i="17" s="1"/>
  <c r="K33" i="17" s="1"/>
  <c r="I34" i="17" a="1"/>
  <c r="I34" i="17" s="1"/>
  <c r="K34" i="17" s="1"/>
  <c r="H34" i="17" a="1"/>
  <c r="H34" i="17" s="1"/>
  <c r="I1680" i="10"/>
  <c r="H1680" i="10"/>
  <c r="I41" i="17" a="1"/>
  <c r="I41" i="17" s="1"/>
  <c r="K41" i="17" s="1"/>
  <c r="H41" i="17" a="1"/>
  <c r="H41" i="17" s="1"/>
  <c r="H49" i="17" a="1"/>
  <c r="H49" i="17" s="1"/>
  <c r="I49" i="17" a="1"/>
  <c r="I49" i="17" s="1"/>
  <c r="K49" i="17" s="1"/>
  <c r="I40" i="10"/>
  <c r="I57" i="17" a="1"/>
  <c r="I57" i="17" s="1"/>
  <c r="K57" i="17" s="1"/>
  <c r="H57" i="17" a="1"/>
  <c r="H57" i="17" s="1"/>
  <c r="I35" i="17" a="1"/>
  <c r="I35" i="17" s="1"/>
  <c r="K35" i="17" s="1"/>
  <c r="H35" i="17" a="1"/>
  <c r="H35" i="17" s="1"/>
  <c r="I1818" i="10"/>
  <c r="H1818" i="10"/>
  <c r="K834" i="10"/>
  <c r="G834" i="10" s="1"/>
  <c r="J834" i="10"/>
  <c r="I833" i="10"/>
  <c r="H833" i="10"/>
  <c r="H757" i="10"/>
  <c r="I757" i="10"/>
  <c r="T44" i="16"/>
  <c r="L44" i="16" s="1"/>
  <c r="L9" i="10" s="1"/>
  <c r="S835" i="16"/>
  <c r="J835" i="16" s="1"/>
  <c r="H40" i="10"/>
  <c r="K747" i="10"/>
  <c r="G747" i="10" s="1"/>
  <c r="I747" i="10" s="1"/>
  <c r="H36" i="10"/>
  <c r="I36" i="10"/>
  <c r="H35" i="10"/>
  <c r="I35" i="10"/>
  <c r="M47" i="10"/>
  <c r="J47" i="10" s="1"/>
  <c r="L46" i="17" s="1"/>
  <c r="M33" i="10"/>
  <c r="I270" i="10"/>
  <c r="H270" i="10"/>
  <c r="H34" i="10"/>
  <c r="I34" i="10"/>
  <c r="K725" i="10"/>
  <c r="G725" i="10" s="1"/>
  <c r="J725" i="10"/>
  <c r="I33" i="16"/>
  <c r="M744" i="10"/>
  <c r="I50" i="10"/>
  <c r="H50" i="10"/>
  <c r="H163" i="10"/>
  <c r="I163" i="10"/>
  <c r="H56" i="10"/>
  <c r="I56" i="10"/>
  <c r="I482" i="10"/>
  <c r="H482" i="10"/>
  <c r="K745" i="10"/>
  <c r="G745" i="10" s="1"/>
  <c r="J745" i="10"/>
  <c r="I42" i="10"/>
  <c r="H42" i="10"/>
  <c r="I41" i="10"/>
  <c r="H41" i="10"/>
  <c r="I58" i="10"/>
  <c r="H58" i="10"/>
  <c r="K43" i="10"/>
  <c r="G43" i="10" s="1"/>
  <c r="J43" i="10"/>
  <c r="L42" i="17" s="1"/>
  <c r="I48" i="10"/>
  <c r="H48" i="10"/>
  <c r="L60" i="10"/>
  <c r="H37" i="10" l="1"/>
  <c r="I28" i="10"/>
  <c r="I726" i="10"/>
  <c r="M835" i="10"/>
  <c r="J835" i="10" s="1"/>
  <c r="M16" i="10"/>
  <c r="H125" i="10"/>
  <c r="I125" i="10"/>
  <c r="I59" i="10"/>
  <c r="H59" i="10"/>
  <c r="H80" i="10"/>
  <c r="I80" i="10"/>
  <c r="I28" i="17" a="1"/>
  <c r="I28" i="17" s="1"/>
  <c r="K28" i="17" s="1"/>
  <c r="H28" i="17" a="1"/>
  <c r="H28" i="17" s="1"/>
  <c r="H38" i="17" a="1"/>
  <c r="H38" i="17" s="1"/>
  <c r="I38" i="17" a="1"/>
  <c r="I38" i="17" s="1"/>
  <c r="K38" i="17" s="1"/>
  <c r="H29" i="17" a="1"/>
  <c r="H29" i="17" s="1"/>
  <c r="I29" i="17" a="1"/>
  <c r="I29" i="17" s="1"/>
  <c r="K29" i="17" s="1"/>
  <c r="H250" i="10"/>
  <c r="I250" i="10"/>
  <c r="H39" i="17" a="1"/>
  <c r="H39" i="17" s="1"/>
  <c r="I39" i="17" a="1"/>
  <c r="I39" i="17" s="1"/>
  <c r="K39" i="17" s="1"/>
  <c r="H27" i="17" a="1"/>
  <c r="H27" i="17" s="1"/>
  <c r="I27" i="17" a="1"/>
  <c r="I27" i="17" s="1"/>
  <c r="K27" i="17" s="1"/>
  <c r="I42" i="17" a="1"/>
  <c r="I42" i="17" s="1"/>
  <c r="K42" i="17" s="1"/>
  <c r="H42" i="17" a="1"/>
  <c r="H42" i="17" s="1"/>
  <c r="I834" i="10"/>
  <c r="H834" i="10"/>
  <c r="AA38" i="16"/>
  <c r="J38" i="16" s="1"/>
  <c r="M26" i="10" s="1"/>
  <c r="L44" i="10"/>
  <c r="K44" i="16"/>
  <c r="M727" i="10"/>
  <c r="I835" i="16"/>
  <c r="H747" i="10"/>
  <c r="K47" i="10"/>
  <c r="G47" i="10" s="1"/>
  <c r="J33" i="10"/>
  <c r="K33" i="10"/>
  <c r="G33" i="10" s="1"/>
  <c r="I725" i="10"/>
  <c r="H725" i="10"/>
  <c r="I745" i="10"/>
  <c r="H745" i="10"/>
  <c r="H43" i="10"/>
  <c r="I43" i="10"/>
  <c r="K744" i="10"/>
  <c r="G744" i="10" s="1"/>
  <c r="J744" i="10"/>
  <c r="M749" i="10"/>
  <c r="K835" i="10" l="1"/>
  <c r="G835" i="10" s="1"/>
  <c r="I835" i="10" s="1"/>
  <c r="K26" i="10"/>
  <c r="G26" i="10" s="1"/>
  <c r="J26" i="10"/>
  <c r="L25" i="17" s="1"/>
  <c r="H32" i="17" a="1"/>
  <c r="H32" i="17" s="1"/>
  <c r="L32" i="17"/>
  <c r="L2" i="17"/>
  <c r="K16" i="10"/>
  <c r="G16" i="10" s="1"/>
  <c r="J16" i="10"/>
  <c r="L15" i="17" s="1"/>
  <c r="H58" i="17" a="1"/>
  <c r="H58" i="17" s="1"/>
  <c r="I58" i="17" a="1"/>
  <c r="I58" i="17" s="1"/>
  <c r="K58" i="17" s="1"/>
  <c r="H47" i="10"/>
  <c r="M38" i="10"/>
  <c r="K38" i="10" s="1"/>
  <c r="G38" i="10" s="1"/>
  <c r="I38" i="16"/>
  <c r="S44" i="16" s="1"/>
  <c r="J44" i="16" s="1"/>
  <c r="AA836" i="16"/>
  <c r="J836" i="16" s="1"/>
  <c r="K727" i="10"/>
  <c r="G727" i="10" s="1"/>
  <c r="J727" i="10"/>
  <c r="I47" i="10"/>
  <c r="I33" i="10"/>
  <c r="H33" i="10"/>
  <c r="K749" i="10"/>
  <c r="G749" i="10" s="1"/>
  <c r="J749" i="10"/>
  <c r="I744" i="10"/>
  <c r="H744" i="10"/>
  <c r="M60" i="10"/>
  <c r="H835" i="10" l="1"/>
  <c r="I32" i="17" a="1"/>
  <c r="I32" i="17" s="1"/>
  <c r="K32" i="17" s="1"/>
  <c r="H2" i="17" a="1"/>
  <c r="H2" i="17" s="1"/>
  <c r="I2" i="17" a="1"/>
  <c r="I2" i="17" s="1"/>
  <c r="K2" i="17" s="1"/>
  <c r="M836" i="10"/>
  <c r="K836" i="10" s="1"/>
  <c r="G836" i="10" s="1"/>
  <c r="G6" i="17" s="1"/>
  <c r="M4" i="10"/>
  <c r="I16" i="10"/>
  <c r="H16" i="10"/>
  <c r="I44" i="16"/>
  <c r="M9" i="10"/>
  <c r="I26" i="10"/>
  <c r="H26" i="10"/>
  <c r="H46" i="17" a="1"/>
  <c r="H46" i="17" s="1"/>
  <c r="I46" i="17" a="1"/>
  <c r="I46" i="17" s="1"/>
  <c r="K46" i="17" s="1"/>
  <c r="I37" i="17" a="1"/>
  <c r="I37" i="17" s="1"/>
  <c r="K37" i="17" s="1"/>
  <c r="H37" i="17" a="1"/>
  <c r="H37" i="17" s="1"/>
  <c r="J38" i="10"/>
  <c r="L37" i="17" s="1"/>
  <c r="M728" i="10"/>
  <c r="I836" i="16"/>
  <c r="H727" i="10"/>
  <c r="I727" i="10"/>
  <c r="M44" i="10"/>
  <c r="J44" i="10" s="1"/>
  <c r="L43" i="17" s="1"/>
  <c r="I38" i="10"/>
  <c r="H38" i="10"/>
  <c r="K60" i="10"/>
  <c r="G60" i="10" s="1"/>
  <c r="J60" i="10"/>
  <c r="L59" i="17" s="1"/>
  <c r="I749" i="10"/>
  <c r="H749" i="10"/>
  <c r="J836" i="10" l="1"/>
  <c r="L6" i="17" s="1"/>
  <c r="I6" i="17" a="1"/>
  <c r="I6" i="17" s="1"/>
  <c r="K6" i="17" s="1"/>
  <c r="H6" i="17" a="1"/>
  <c r="H6" i="17" s="1"/>
  <c r="J4" i="10"/>
  <c r="L3" i="17" s="1"/>
  <c r="K4" i="10"/>
  <c r="G4" i="10" s="1"/>
  <c r="I25" i="17" a="1"/>
  <c r="I25" i="17" s="1"/>
  <c r="K25" i="17" s="1"/>
  <c r="H25" i="17" a="1"/>
  <c r="H25" i="17" s="1"/>
  <c r="J9" i="10"/>
  <c r="L8" i="17" s="1"/>
  <c r="K9" i="10"/>
  <c r="G9" i="10" s="1"/>
  <c r="I15" i="17" a="1"/>
  <c r="I15" i="17" s="1"/>
  <c r="K15" i="17" s="1"/>
  <c r="H15" i="17" a="1"/>
  <c r="H15" i="17" s="1"/>
  <c r="H59" i="17" a="1"/>
  <c r="H59" i="17" s="1"/>
  <c r="I59" i="17" a="1"/>
  <c r="I59" i="17" s="1"/>
  <c r="K59" i="17" s="1"/>
  <c r="I836" i="10"/>
  <c r="H836" i="10"/>
  <c r="K728" i="10"/>
  <c r="G728" i="10" s="1"/>
  <c r="J728" i="10"/>
  <c r="K44" i="10"/>
  <c r="G44" i="10" s="1"/>
  <c r="I60" i="10"/>
  <c r="H60" i="10"/>
  <c r="I8" i="17" l="1" a="1"/>
  <c r="I8" i="17" s="1"/>
  <c r="K8" i="17" s="1"/>
  <c r="H8" i="17" a="1"/>
  <c r="H8" i="17" s="1"/>
  <c r="H3" i="17" a="1"/>
  <c r="H3" i="17" s="1"/>
  <c r="I3" i="17" a="1"/>
  <c r="I3" i="17" s="1"/>
  <c r="K3" i="17" s="1"/>
  <c r="I9" i="10"/>
  <c r="H9" i="10"/>
  <c r="I4" i="10"/>
  <c r="H4" i="10"/>
  <c r="I44" i="10"/>
  <c r="I728" i="10"/>
  <c r="H728" i="10"/>
  <c r="H44" i="10"/>
  <c r="H43" i="17" l="1" a="1"/>
  <c r="H43" i="17" s="1"/>
  <c r="I43" i="17" a="1"/>
  <c r="I43" i="17" s="1"/>
  <c r="K43" i="17" s="1"/>
  <c r="N10" i="17" s="1"/>
  <c r="N1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<sst xmlns="http://schemas.openxmlformats.org/spreadsheetml/2006/main" count="7210" uniqueCount="1282">
  <si>
    <t>ID</t>
  </si>
  <si>
    <t>Name</t>
  </si>
  <si>
    <t>Quantity</t>
  </si>
  <si>
    <t>DC</t>
  </si>
  <si>
    <t>Base CP</t>
  </si>
  <si>
    <t>Total Price</t>
  </si>
  <si>
    <t>Labor Costs</t>
  </si>
  <si>
    <t>Material Costs</t>
  </si>
  <si>
    <t>Type</t>
  </si>
  <si>
    <t>Arrow</t>
  </si>
  <si>
    <t>Arrow (Iron)</t>
  </si>
  <si>
    <t>Arrow (Steel)</t>
  </si>
  <si>
    <t>Poison Arrow</t>
  </si>
  <si>
    <t>Arrow (Silver)</t>
  </si>
  <si>
    <t>Malyss Arrows</t>
  </si>
  <si>
    <t>Malyss Arrow</t>
  </si>
  <si>
    <t>Arrow Bundle</t>
  </si>
  <si>
    <t>Bundle of Bronze Arrows</t>
  </si>
  <si>
    <t>Bundle of Iron Arrows</t>
  </si>
  <si>
    <t>Bundle of  Steel Arrows</t>
  </si>
  <si>
    <t>Bundle of Damask Arrows</t>
  </si>
  <si>
    <t>Bundle of Silver Arrows</t>
  </si>
  <si>
    <t>Basic Crafting Component</t>
  </si>
  <si>
    <t>Repair Kit (Carpentry)</t>
  </si>
  <si>
    <t>Lesser Etched Rune</t>
  </si>
  <si>
    <t>Greater Etched Rune</t>
  </si>
  <si>
    <t>Masterwork Etched Rune</t>
  </si>
  <si>
    <t>Assembly Template (Basic)</t>
  </si>
  <si>
    <t>Assembly Template (Simple</t>
  </si>
  <si>
    <t>Assembly Template (Standard)</t>
  </si>
  <si>
    <t>Assembly Template (Stable)</t>
  </si>
  <si>
    <t>Bolt Bundle</t>
  </si>
  <si>
    <t>Bundle of Bronze Bolts</t>
  </si>
  <si>
    <t>Bundle of Damask Bolts</t>
  </si>
  <si>
    <t>Bundle of Iron Bolts</t>
  </si>
  <si>
    <t>Bundle of Steel Bolts</t>
  </si>
  <si>
    <t>Books and Writing Supplies</t>
  </si>
  <si>
    <t>Book</t>
  </si>
  <si>
    <t>Writing Paper</t>
  </si>
  <si>
    <t>Printing Woodcut</t>
  </si>
  <si>
    <t>Notebook</t>
  </si>
  <si>
    <t>Bulk Printing Woodcut</t>
  </si>
  <si>
    <t>Bracer</t>
  </si>
  <si>
    <t>Club</t>
  </si>
  <si>
    <t>Barbed Slayer (Greensteel)</t>
  </si>
  <si>
    <t>Slayer</t>
  </si>
  <si>
    <t>Masterly Slayer</t>
  </si>
  <si>
    <t>Fishin' Pole Jr.</t>
  </si>
  <si>
    <t>Adventurer's Torch</t>
  </si>
  <si>
    <t>Fishing</t>
  </si>
  <si>
    <t>Simple Fishing Rod</t>
  </si>
  <si>
    <t>Sturdy Fishing Rod</t>
  </si>
  <si>
    <t>Reinforced Fishing Rod</t>
  </si>
  <si>
    <t>Fixture</t>
  </si>
  <si>
    <t>Tent</t>
  </si>
  <si>
    <t>Fixture: Chair</t>
  </si>
  <si>
    <t>Fixture: Round Wooden Table</t>
  </si>
  <si>
    <t>Fixture: Wooden Throne</t>
  </si>
  <si>
    <t>Fixture: Couch</t>
  </si>
  <si>
    <t>Fixture: Signboard</t>
  </si>
  <si>
    <t>Fixture: Signpost</t>
  </si>
  <si>
    <t>Fixture: Message Board</t>
  </si>
  <si>
    <t>Fixture: Bed</t>
  </si>
  <si>
    <t>Fixture: Archery Target</t>
  </si>
  <si>
    <t>Fixture: Bench (large)</t>
  </si>
  <si>
    <t>Fixture: Bench (medium 1)</t>
  </si>
  <si>
    <t>Fixture: Bench (medium 2)</t>
  </si>
  <si>
    <t>Fixture: Gallows</t>
  </si>
  <si>
    <t>Fixture: Stool</t>
  </si>
  <si>
    <t>Fixture: Table</t>
  </si>
  <si>
    <t>Fixture: Torch Stand</t>
  </si>
  <si>
    <t>Fixture: Lecturn</t>
  </si>
  <si>
    <t>Fixture: Pillar (Wooden)</t>
  </si>
  <si>
    <t>Fixture: Barrel</t>
  </si>
  <si>
    <t>Fixture: Skull Pole</t>
  </si>
  <si>
    <t>Fixture: Impaled Monster Head</t>
  </si>
  <si>
    <t>Fixture: Playable Card Deck</t>
  </si>
  <si>
    <t>Fixture: Chest of Drawers</t>
  </si>
  <si>
    <t>Fixture: Cheval de Frise</t>
  </si>
  <si>
    <t>Fixture: Armoire</t>
  </si>
  <si>
    <t>Fixture: Bookshelf</t>
  </si>
  <si>
    <t>Fixture: Military - Spear Rack</t>
  </si>
  <si>
    <t>Fixture: Bed (Four Poster)</t>
  </si>
  <si>
    <t>Fixture: Bed (Royal)</t>
  </si>
  <si>
    <t>Fixture: Bed (Drow)</t>
  </si>
  <si>
    <t>Fixture: Bed (Bunk)</t>
  </si>
  <si>
    <t>Fixture: Table (Gold Leaf)</t>
  </si>
  <si>
    <t>Fixture: Stool (Fine)</t>
  </si>
  <si>
    <t>Fixture: Guillotine</t>
  </si>
  <si>
    <t>Fixture: Display Case</t>
  </si>
  <si>
    <t>Fixture: Table (Wooden - Fancy)</t>
  </si>
  <si>
    <t>Fixture: Table (Nightstand)</t>
  </si>
  <si>
    <t>Fixture: Table (Bar - Dark Cloth)</t>
  </si>
  <si>
    <t>Fixture: Drum</t>
  </si>
  <si>
    <t>Fixture: Harp</t>
  </si>
  <si>
    <t>Fixture: Music Stand</t>
  </si>
  <si>
    <t>Fixture: Writing Stand</t>
  </si>
  <si>
    <t>Fixture: Writing Desk</t>
  </si>
  <si>
    <t>Fixture: Exquisite Desk</t>
  </si>
  <si>
    <t>Fixture: Cabinet (Maps)</t>
  </si>
  <si>
    <t>Fixture: Cabinet (Mixed)</t>
  </si>
  <si>
    <t>Fixture: Cabinet (Fine)</t>
  </si>
  <si>
    <t>Fixture: Military - Weapon Stand (Sword)</t>
  </si>
  <si>
    <t>Fixture: Armour Stand (Chain)</t>
  </si>
  <si>
    <t>Fixture: Armour Stand (Scale)</t>
  </si>
  <si>
    <t>Fixture: Armour Stand (Leather)</t>
  </si>
  <si>
    <t>Fixture: Couch Gold Damask</t>
  </si>
  <si>
    <t>Fixture: Couch Green Damask</t>
  </si>
  <si>
    <t>Fixture: Couch Brown Moldy</t>
  </si>
  <si>
    <t>Fixture: Couch Pink Tweed Light</t>
  </si>
  <si>
    <t>Fixture: Couch Red Damask</t>
  </si>
  <si>
    <t>Fixture: Couch Red Moldy</t>
  </si>
  <si>
    <t>Fixture: Couch Red Tweed</t>
  </si>
  <si>
    <t>Fixture: Couch Rust Tweed</t>
  </si>
  <si>
    <t>Fixture: Couch Green Tweed</t>
  </si>
  <si>
    <t>Fixture: Couch Leaves</t>
  </si>
  <si>
    <t>Fixture: Couch Orange Tweed</t>
  </si>
  <si>
    <t>Fixture: Couch Orange Vinyl</t>
  </si>
  <si>
    <t>Fixture: Couch Pink Tweed Dark</t>
  </si>
  <si>
    <t>Fixture: Couch Yellow Damask</t>
  </si>
  <si>
    <t>Fixture: Couch Blue Damask</t>
  </si>
  <si>
    <t>Fixture: Table - Decagon (Simple)</t>
  </si>
  <si>
    <t>Fixture: Table - Decagon (Quality)</t>
  </si>
  <si>
    <t>Fixture: Stool (Bar)</t>
  </si>
  <si>
    <t>Fixture: Military - Weapon Stand (Simple)</t>
  </si>
  <si>
    <t>Fixture: Military - Weapon Stand (Quality)</t>
  </si>
  <si>
    <t>Fixture: Dressing Table</t>
  </si>
  <si>
    <t>Fixture: Table (Bar - Purple Cloth)</t>
  </si>
  <si>
    <t>Fixture: Harp (Tan)</t>
  </si>
  <si>
    <t>Fixture: Chair (Wood, Simple)</t>
  </si>
  <si>
    <t>Fixture: Chair (Wood, Silver)</t>
  </si>
  <si>
    <t>Fixture: Chair (Wood, Leather)</t>
  </si>
  <si>
    <t>Fixture: Chair (Halfling, Ornate)</t>
  </si>
  <si>
    <t>Fixture: Chair (Wood, Cushioned)</t>
  </si>
  <si>
    <t>Fixture: Combat Dummy</t>
  </si>
  <si>
    <t>Fixture: Savage Sign (Round)</t>
  </si>
  <si>
    <t>Heavy Crossbow</t>
  </si>
  <si>
    <t>Masterly Heavy Crossbow</t>
  </si>
  <si>
    <t>Grand Masterly Heavy Crossbow</t>
  </si>
  <si>
    <t>Ashwood Heavy Crossbow</t>
  </si>
  <si>
    <t>Gonne</t>
  </si>
  <si>
    <t>Ashwood Repeating Crossbow</t>
  </si>
  <si>
    <t>Instruments</t>
  </si>
  <si>
    <t>Bardic Mandolin</t>
  </si>
  <si>
    <t>Bardic Harp</t>
  </si>
  <si>
    <t>Bardic Pipes</t>
  </si>
  <si>
    <t>Astruth Harp</t>
  </si>
  <si>
    <t>Cli Lyre</t>
  </si>
  <si>
    <t>Doss Lute</t>
  </si>
  <si>
    <t>Dove's Harp</t>
  </si>
  <si>
    <t>Ollamh Harp</t>
  </si>
  <si>
    <t>Disciple's Kama</t>
  </si>
  <si>
    <t>Kama</t>
  </si>
  <si>
    <t>Lance</t>
  </si>
  <si>
    <t>Creature</t>
  </si>
  <si>
    <t>Mineral</t>
  </si>
  <si>
    <t>Animal Sinew</t>
  </si>
  <si>
    <t>Clay</t>
  </si>
  <si>
    <t>Bless</t>
  </si>
  <si>
    <t>Coal</t>
  </si>
  <si>
    <t>Bless Weapon</t>
  </si>
  <si>
    <t>Camouflage</t>
  </si>
  <si>
    <t>Divine Favor</t>
  </si>
  <si>
    <t>Cotton</t>
  </si>
  <si>
    <t>Expeditious Retreat</t>
  </si>
  <si>
    <t>Fruit</t>
  </si>
  <si>
    <t>Bone</t>
  </si>
  <si>
    <t>Mage Armor</t>
  </si>
  <si>
    <t>Magic Weapon</t>
  </si>
  <si>
    <t>Remove Fear</t>
  </si>
  <si>
    <t>Blood Frenzy</t>
  </si>
  <si>
    <t>Clarity</t>
  </si>
  <si>
    <t>Eagle's Splendor</t>
  </si>
  <si>
    <t>Ghostly Visage</t>
  </si>
  <si>
    <t>Owl's Wisdom</t>
  </si>
  <si>
    <t>Web</t>
  </si>
  <si>
    <t>Greater Magic Weapon</t>
  </si>
  <si>
    <t>Fish</t>
  </si>
  <si>
    <t>Magic Vestment</t>
  </si>
  <si>
    <t>Nuts</t>
  </si>
  <si>
    <t>Dominate Person</t>
  </si>
  <si>
    <t>Flame Strike</t>
  </si>
  <si>
    <t>Improved Invisibility</t>
  </si>
  <si>
    <t>Torch</t>
  </si>
  <si>
    <t>Summon Creature IV</t>
  </si>
  <si>
    <t>Water</t>
  </si>
  <si>
    <t>Cone of Cold</t>
  </si>
  <si>
    <t>Lesser Planar Binding</t>
  </si>
  <si>
    <t>Banishment</t>
  </si>
  <si>
    <t>Flesh to Stone</t>
  </si>
  <si>
    <t>Ichor</t>
  </si>
  <si>
    <t>Zoo Potion</t>
  </si>
  <si>
    <t>Greater Spell Breach</t>
  </si>
  <si>
    <t>Planar Binding</t>
  </si>
  <si>
    <t>Stone to Flesh</t>
  </si>
  <si>
    <t>Greater Restoration</t>
  </si>
  <si>
    <t>Resurrection</t>
  </si>
  <si>
    <t>Salt</t>
  </si>
  <si>
    <t>Shadow Shield</t>
  </si>
  <si>
    <t>Sand</t>
  </si>
  <si>
    <t>Word of Faith</t>
  </si>
  <si>
    <t>Black Blade of Disaster</t>
  </si>
  <si>
    <t>Wail of the Banshee</t>
  </si>
  <si>
    <t>Skull</t>
  </si>
  <si>
    <t>Average</t>
  </si>
  <si>
    <t>Myon</t>
  </si>
  <si>
    <t>Cordor</t>
  </si>
  <si>
    <t>Guldorand</t>
  </si>
  <si>
    <t>Granite</t>
  </si>
  <si>
    <t>Lady's Tear</t>
  </si>
  <si>
    <t>Marble</t>
  </si>
  <si>
    <t>Mintspear Leaf</t>
  </si>
  <si>
    <t>Sweetberry</t>
  </si>
  <si>
    <t>Bandage Roll</t>
  </si>
  <si>
    <t>Healer's Kit +3</t>
  </si>
  <si>
    <t>Healing Draught</t>
  </si>
  <si>
    <t>Raw Gem (Alexandrite)</t>
  </si>
  <si>
    <t>Raw Gem (Amethyst)</t>
  </si>
  <si>
    <t>Raw Gem (Aventurine)</t>
  </si>
  <si>
    <t>Raw Gem (Fire Agate)</t>
  </si>
  <si>
    <t>Raw Gem (Fluorspar)</t>
  </si>
  <si>
    <t>Raw Gem (Garnet)</t>
  </si>
  <si>
    <t>Raw Gem (Phenalope)</t>
  </si>
  <si>
    <t>Raw Gem (Topaz)</t>
  </si>
  <si>
    <t>Rock Chunk (Copper)</t>
  </si>
  <si>
    <t>Rock Chunk (Iron)</t>
  </si>
  <si>
    <t>Rock Chunk (Lead)</t>
  </si>
  <si>
    <t>Rock Chunk (Tin)</t>
  </si>
  <si>
    <t>Rock Chunk (Zinc)</t>
  </si>
  <si>
    <t>Berries</t>
  </si>
  <si>
    <t>Hardwood</t>
  </si>
  <si>
    <t>Softwood</t>
  </si>
  <si>
    <t>Yarrow Leaves</t>
  </si>
  <si>
    <t>Animal Hide (Large)</t>
  </si>
  <si>
    <t>Animal Hide (Medium)</t>
  </si>
  <si>
    <t>Animal Hide (Small)</t>
  </si>
  <si>
    <t>Animal Meat (Big)</t>
  </si>
  <si>
    <t>Animal Meat (Medium)</t>
  </si>
  <si>
    <t>Animal Meat (Small)</t>
  </si>
  <si>
    <t>Blood of a Magic Creature</t>
  </si>
  <si>
    <t>Spider Silk</t>
  </si>
  <si>
    <t>Rock Chunk (Silver)</t>
  </si>
  <si>
    <t>Raw Gem (Greenstone)</t>
  </si>
  <si>
    <t>Raw Gem (Malachite)</t>
  </si>
  <si>
    <t>Scarfinned Flatfish</t>
  </si>
  <si>
    <t>Raw Gem (Fire Opal)</t>
  </si>
  <si>
    <t>Raw Gem (Sapphire)</t>
  </si>
  <si>
    <t>Sharps</t>
  </si>
  <si>
    <t>Devil's Table</t>
  </si>
  <si>
    <t>Greyport</t>
  </si>
  <si>
    <t>Plant</t>
  </si>
  <si>
    <t>Rare</t>
  </si>
  <si>
    <t>Scroll</t>
  </si>
  <si>
    <t>Misc</t>
  </si>
  <si>
    <t>Mandrake Root</t>
  </si>
  <si>
    <t>Malyss Root</t>
  </si>
  <si>
    <t>Sample of Blueleaf Extract</t>
  </si>
  <si>
    <t>Vial of Blueleaf Extract</t>
  </si>
  <si>
    <t>Bottle of Blueleaf Extract</t>
  </si>
  <si>
    <t>Head of a Giant</t>
  </si>
  <si>
    <t>Rare Hardwood</t>
  </si>
  <si>
    <t>Chain Armor (Iron)</t>
  </si>
  <si>
    <t>Scale Armor (Iron)</t>
  </si>
  <si>
    <t>Softwood (Ancient Yew)</t>
  </si>
  <si>
    <t>Pearl</t>
  </si>
  <si>
    <t>Total CP</t>
  </si>
  <si>
    <t>CP1</t>
  </si>
  <si>
    <t>M1</t>
  </si>
  <si>
    <t>M2</t>
  </si>
  <si>
    <t>M3</t>
  </si>
  <si>
    <t>M4</t>
  </si>
  <si>
    <t>M5</t>
  </si>
  <si>
    <t>Q1</t>
  </si>
  <si>
    <t>P1</t>
  </si>
  <si>
    <t>Q2</t>
  </si>
  <si>
    <t>CP2</t>
  </si>
  <si>
    <t>P2</t>
  </si>
  <si>
    <t>Q3</t>
  </si>
  <si>
    <t>CP3</t>
  </si>
  <si>
    <t>P3</t>
  </si>
  <si>
    <t>Q4</t>
  </si>
  <si>
    <t>CP4</t>
  </si>
  <si>
    <t>P4</t>
  </si>
  <si>
    <t>Q5</t>
  </si>
  <si>
    <t>CP5</t>
  </si>
  <si>
    <t>P5</t>
  </si>
  <si>
    <t>M6</t>
  </si>
  <si>
    <t>Q6</t>
  </si>
  <si>
    <t>CP6</t>
  </si>
  <si>
    <t>P6</t>
  </si>
  <si>
    <t>Total</t>
  </si>
  <si>
    <t>Ingot (Iron)</t>
  </si>
  <si>
    <t>Ingot (Steel)</t>
  </si>
  <si>
    <t>Ingot (Silver)</t>
  </si>
  <si>
    <t>Arrow Shafts</t>
  </si>
  <si>
    <t>Casting Mold</t>
  </si>
  <si>
    <t>Ingot (Bronze)</t>
  </si>
  <si>
    <t>Abeyant Template</t>
  </si>
  <si>
    <t>Ingot (Tin)</t>
  </si>
  <si>
    <t>Aventurine</t>
  </si>
  <si>
    <t>Brass Gears</t>
  </si>
  <si>
    <t>Glass Vial</t>
  </si>
  <si>
    <t>Amethyst</t>
  </si>
  <si>
    <t>Fire Agate</t>
  </si>
  <si>
    <t>Garnet</t>
  </si>
  <si>
    <t>Small Seed Balm</t>
  </si>
  <si>
    <t>Sapphire</t>
  </si>
  <si>
    <t>Gem Dust (Diamond)</t>
  </si>
  <si>
    <t>Ingot (Lead)</t>
  </si>
  <si>
    <t>Greenstone</t>
  </si>
  <si>
    <t>Alchemist's Fire</t>
  </si>
  <si>
    <t>Copper Fish Hook</t>
  </si>
  <si>
    <t>Iron Fish Hook</t>
  </si>
  <si>
    <t>Damask Fish Hook</t>
  </si>
  <si>
    <t>Fixture: Cushions</t>
  </si>
  <si>
    <t>Cloth (Large)</t>
  </si>
  <si>
    <t>Leather (Large)</t>
  </si>
  <si>
    <t>Leather (Medium)</t>
  </si>
  <si>
    <t>Spear (Steel)</t>
  </si>
  <si>
    <t>Printing Ink</t>
  </si>
  <si>
    <t>Emulsified Oil</t>
  </si>
  <si>
    <t>Spear (Iron)</t>
  </si>
  <si>
    <t>Bolt of Silk</t>
  </si>
  <si>
    <t>Ingot (Gold)</t>
  </si>
  <si>
    <t>Ingot (Brass)</t>
  </si>
  <si>
    <t>Glass</t>
  </si>
  <si>
    <t>Cloth Dye, Black</t>
  </si>
  <si>
    <t>Quill Pen</t>
  </si>
  <si>
    <t>Pine Tar</t>
  </si>
  <si>
    <t>Blank Scroll</t>
  </si>
  <si>
    <t>Magical Potion Bottle</t>
  </si>
  <si>
    <t>Masterly Longsword (Iron)</t>
  </si>
  <si>
    <t>Leather Armor</t>
  </si>
  <si>
    <t>Cloth Dye, Brown</t>
  </si>
  <si>
    <t>Cloth Dye, Bleach</t>
  </si>
  <si>
    <t>Cloth Dye, Yellow</t>
  </si>
  <si>
    <t>Cloth Dye, Light Red</t>
  </si>
  <si>
    <t>Cloth Dye, Light Green</t>
  </si>
  <si>
    <t>Cloth Dye, Light Orange</t>
  </si>
  <si>
    <t>Cloth Dye, Pink</t>
  </si>
  <si>
    <t>Cloth Dye, Gold</t>
  </si>
  <si>
    <t>Cloth Dye, Dark Green</t>
  </si>
  <si>
    <t>Cloth Dye, Dark Red</t>
  </si>
  <si>
    <t>Cloth Dye, Dark Orange</t>
  </si>
  <si>
    <t>Cloth Dye, Dark Blue</t>
  </si>
  <si>
    <t>Battleaxe (Bronze)</t>
  </si>
  <si>
    <t>Spear (Bronze)</t>
  </si>
  <si>
    <t>Longsword (Steel)</t>
  </si>
  <si>
    <t>Fixture: Free Standing Mirror</t>
  </si>
  <si>
    <t>Large Shield (Wood)</t>
  </si>
  <si>
    <t>Cloth Dye, Purple</t>
  </si>
  <si>
    <t>Adaptive Gears</t>
  </si>
  <si>
    <t>Ashwood Stabilizer</t>
  </si>
  <si>
    <t>Ingot (Mithril)</t>
  </si>
  <si>
    <t>Hardening Finish</t>
  </si>
  <si>
    <t>Topaz</t>
  </si>
  <si>
    <t>Gem Dust (Topaz)</t>
  </si>
  <si>
    <t>Gem Dust (Phenalope)</t>
  </si>
  <si>
    <t>Gem Dust (Sapphire)</t>
  </si>
  <si>
    <t>Gem Dust (Greenstone)</t>
  </si>
  <si>
    <t>Gem Dust (Alexandrite)</t>
  </si>
  <si>
    <t>Gem Dust (Fire Agate)</t>
  </si>
  <si>
    <t>Gem Dust (Garnet)</t>
  </si>
  <si>
    <t>Gem Dust (Malachite)</t>
  </si>
  <si>
    <t>Price Per Unit</t>
  </si>
  <si>
    <t>Lance (Bronze)</t>
  </si>
  <si>
    <t>Lance (Iron)</t>
  </si>
  <si>
    <t>Lance (Masterly Iron)</t>
  </si>
  <si>
    <t>Lance (Steel)</t>
  </si>
  <si>
    <t>Lance (Masterly Steel)</t>
  </si>
  <si>
    <t>Lance (Damask)</t>
  </si>
  <si>
    <t>Lance (Masterly Damask)</t>
  </si>
  <si>
    <t>Lance (Greensteel)</t>
  </si>
  <si>
    <t>Ironwood Lance</t>
  </si>
  <si>
    <t>Platebreakers Lance</t>
  </si>
  <si>
    <t>Small Lance (Bronze)</t>
  </si>
  <si>
    <t>Small Lance (Iron)</t>
  </si>
  <si>
    <t>Small Lance (Masterly Iron)</t>
  </si>
  <si>
    <t>Small Lance (Steel)</t>
  </si>
  <si>
    <t>Small Lance (Masterly Steel)</t>
  </si>
  <si>
    <t>Small Lance (Damask)</t>
  </si>
  <si>
    <t>Small Lance (Masterly Damask)</t>
  </si>
  <si>
    <t>Small Lance (Greensteel)</t>
  </si>
  <si>
    <t>Ironwood Lance (Small)</t>
  </si>
  <si>
    <t>Platebreakers Lance (Small)</t>
  </si>
  <si>
    <t>Small Lance</t>
  </si>
  <si>
    <t>Light Crossbow</t>
  </si>
  <si>
    <t>Masterly Light Crossbow</t>
  </si>
  <si>
    <t>Grand Masterly Light Crossbow</t>
  </si>
  <si>
    <t>Sithyrr'tyne (Hand Spinneret)</t>
  </si>
  <si>
    <t>Ashwood Light Crossbow</t>
  </si>
  <si>
    <t>Light Flail</t>
  </si>
  <si>
    <t>Goblin Scourge Flail</t>
  </si>
  <si>
    <t>Longbow</t>
  </si>
  <si>
    <t>Masterly Longbow</t>
  </si>
  <si>
    <t>Grand Longbow</t>
  </si>
  <si>
    <t>Powerful Longbow</t>
  </si>
  <si>
    <t>Ashwood Longbow</t>
  </si>
  <si>
    <t>Macahuitl</t>
  </si>
  <si>
    <t>Maca (Driftwood)</t>
  </si>
  <si>
    <t>Dire Maca (Driftwood)</t>
  </si>
  <si>
    <t>Maca (Ironwood)</t>
  </si>
  <si>
    <t>Dire Maca (Ironwood)</t>
  </si>
  <si>
    <t>Maca (Solid Oak)</t>
  </si>
  <si>
    <t>Dire Maca (Solid Oak)</t>
  </si>
  <si>
    <t>Maca (Petrified Yew)</t>
  </si>
  <si>
    <t>Dire Maca (Petrified Yew)</t>
  </si>
  <si>
    <t>Scalebeast Render</t>
  </si>
  <si>
    <t>Vile Maw</t>
  </si>
  <si>
    <t>Magic Staff</t>
  </si>
  <si>
    <t>Staff</t>
  </si>
  <si>
    <t>Initiate's Conduit (Sorcerer)</t>
  </si>
  <si>
    <t>Initiate's Conduit (Wizard)</t>
  </si>
  <si>
    <t>Gleeman's Travel-staff</t>
  </si>
  <si>
    <t>Minstrel's Shillelagh</t>
  </si>
  <si>
    <t>Cleric's Staff</t>
  </si>
  <si>
    <t>Arcane Focus (Wizard)</t>
  </si>
  <si>
    <t>Arcane Focus (Sorcerer)</t>
  </si>
  <si>
    <t>Hierophant's Crozier (Purist)</t>
  </si>
  <si>
    <t>Hierophant's Crozier (Zealot)</t>
  </si>
  <si>
    <t>Branch of Disruption</t>
  </si>
  <si>
    <t>Druidic Branch-staff</t>
  </si>
  <si>
    <t>Icon of the Hunt</t>
  </si>
  <si>
    <t>Hermetic Totem</t>
  </si>
  <si>
    <t>Mystic Focus (Benign)</t>
  </si>
  <si>
    <t>Mystic Focus (Malign)</t>
  </si>
  <si>
    <t>Favored's Rod</t>
  </si>
  <si>
    <t>Chosen's Staff</t>
  </si>
  <si>
    <t>Eldritch Focus</t>
  </si>
  <si>
    <t>Alchemistic Catalyst (Greater)</t>
  </si>
  <si>
    <t>C1</t>
  </si>
  <si>
    <t>C2</t>
  </si>
  <si>
    <t>C3</t>
  </si>
  <si>
    <t>C4</t>
  </si>
  <si>
    <t>C5</t>
  </si>
  <si>
    <t>C6</t>
  </si>
  <si>
    <t>CQ1</t>
  </si>
  <si>
    <t>CQ2</t>
  </si>
  <si>
    <t>CQ3</t>
  </si>
  <si>
    <t>CQ4</t>
  </si>
  <si>
    <t>CQ5</t>
  </si>
  <si>
    <t>CQ6</t>
  </si>
  <si>
    <t>1st Crafted Materials</t>
  </si>
  <si>
    <t>2nd Crafted Materials</t>
  </si>
  <si>
    <t>3rd Crafted Materials</t>
  </si>
  <si>
    <t>4th Crafted Materials</t>
  </si>
  <si>
    <t>5th Crafted Materials</t>
  </si>
  <si>
    <t>6th Crafted Materials</t>
  </si>
  <si>
    <t>1st Found Components</t>
  </si>
  <si>
    <t>2nd Found Components</t>
  </si>
  <si>
    <t>3rd Found Components</t>
  </si>
  <si>
    <t>4th Found Components</t>
  </si>
  <si>
    <t>5th Found Components</t>
  </si>
  <si>
    <t>6th Found Components</t>
  </si>
  <si>
    <t>Ingot (Adamantine)</t>
  </si>
  <si>
    <t>Ingot (Greensteel)</t>
  </si>
  <si>
    <t>Dragon Oil</t>
  </si>
  <si>
    <t>Leather (Small)</t>
  </si>
  <si>
    <t>Shaped Obsidian</t>
  </si>
  <si>
    <t>Shaped Obsidian (Superior)</t>
  </si>
  <si>
    <t>Acid Bomb</t>
  </si>
  <si>
    <t>Alchemistic Catalyst (Standard)</t>
  </si>
  <si>
    <t>Fire Opal</t>
  </si>
  <si>
    <t>Diamond</t>
  </si>
  <si>
    <t>Ruby</t>
  </si>
  <si>
    <t>Emerald</t>
  </si>
  <si>
    <t>Holy Water</t>
  </si>
  <si>
    <t>Mithril Dust</t>
  </si>
  <si>
    <t>Skull Emblem</t>
  </si>
  <si>
    <t>Rat Tail</t>
  </si>
  <si>
    <t>Obsidian</t>
  </si>
  <si>
    <t>Keen Edge</t>
  </si>
  <si>
    <t>Horn of a Magical Creature</t>
  </si>
  <si>
    <t>Displacer Beast Hide</t>
  </si>
  <si>
    <t>Dragonhide</t>
  </si>
  <si>
    <t>Beljuril Gem</t>
  </si>
  <si>
    <t>Rogue Stone</t>
  </si>
  <si>
    <t>Star Sapphire</t>
  </si>
  <si>
    <t>King's Crown</t>
  </si>
  <si>
    <t>Skeleton's Knuckle</t>
  </si>
  <si>
    <t>Flameberry</t>
  </si>
  <si>
    <t>Iceberry</t>
  </si>
  <si>
    <t>Rock Chunk (Gold)</t>
  </si>
  <si>
    <t>Rock Chunk (Arjale)</t>
  </si>
  <si>
    <t>Rock Chunk (Adamantine)</t>
  </si>
  <si>
    <t>Raw Gem (Diamond)</t>
  </si>
  <si>
    <t>Raw Gem (Ruby)</t>
  </si>
  <si>
    <t>Raw Gem (Emerald)</t>
  </si>
  <si>
    <t>Harnak Seeds</t>
  </si>
  <si>
    <t>Bloodroot Stalk</t>
  </si>
  <si>
    <t>Belladonna</t>
  </si>
  <si>
    <t>Leaves of the Dreaming Tree</t>
  </si>
  <si>
    <t>Black Petals</t>
  </si>
  <si>
    <t>Wolfsbane</t>
  </si>
  <si>
    <t>Strideleaf</t>
  </si>
  <si>
    <t>Dragon Blood</t>
  </si>
  <si>
    <t>Armbone</t>
  </si>
  <si>
    <t>Giant Bone</t>
  </si>
  <si>
    <t>Thigh Bone</t>
  </si>
  <si>
    <t>Fairy Dust</t>
  </si>
  <si>
    <t>Myconid Fungi Essence</t>
  </si>
  <si>
    <t>Eagle Feather</t>
  </si>
  <si>
    <t>Seagull Feather</t>
  </si>
  <si>
    <t>Yeti Pelt</t>
  </si>
  <si>
    <t>Ankheg Shell</t>
  </si>
  <si>
    <t>Ettercap Silk Gland</t>
  </si>
  <si>
    <t>Beholder Eye</t>
  </si>
  <si>
    <t>Stinger Barb</t>
  </si>
  <si>
    <t>Rock Chunk (Mithril)</t>
  </si>
  <si>
    <t>Rock Chunk (Nitharit)</t>
  </si>
  <si>
    <t>Chardalyn Stone</t>
  </si>
  <si>
    <t>Flawed Chardalyn Stone</t>
  </si>
  <si>
    <t>Perfect Chardalyn Stone</t>
  </si>
  <si>
    <t>Euklian Clay</t>
  </si>
  <si>
    <t>Sample of Djinn Uther</t>
  </si>
  <si>
    <t>Flask of Djinn Uther</t>
  </si>
  <si>
    <t>Bottle of Djinn Uther</t>
  </si>
  <si>
    <t>Dwarven Incantation</t>
  </si>
  <si>
    <t>Rough Fragments of Theurglass</t>
  </si>
  <si>
    <t>Fragments of Theurglass</t>
  </si>
  <si>
    <t>Impure Shard of Zardazik</t>
  </si>
  <si>
    <t>Chunk of Zardazik</t>
  </si>
  <si>
    <t>Pure Chunk of Zardazik</t>
  </si>
  <si>
    <t>Craft</t>
  </si>
  <si>
    <t>Total Craft Points</t>
  </si>
  <si>
    <t>Price Per Craft Point</t>
  </si>
  <si>
    <t>Profit</t>
  </si>
  <si>
    <t>Carpentry</t>
  </si>
  <si>
    <t>Optional Custom Bonus</t>
  </si>
  <si>
    <t>Materials</t>
  </si>
  <si>
    <t>Hardwood Resins</t>
  </si>
  <si>
    <t>Natural Gums</t>
  </si>
  <si>
    <t>Balanced Hafts</t>
  </si>
  <si>
    <t>Charcoal</t>
  </si>
  <si>
    <t>Miscellaneous Medium</t>
  </si>
  <si>
    <t>Painter's Palette</t>
  </si>
  <si>
    <t>Maelstrom</t>
  </si>
  <si>
    <t>Pike</t>
  </si>
  <si>
    <t>Quarterstaff</t>
  </si>
  <si>
    <t>Masterly Quarterstaff</t>
  </si>
  <si>
    <t>Ten Foot Pole</t>
  </si>
  <si>
    <t>Natural Focus</t>
  </si>
  <si>
    <t>Staff of Defense</t>
  </si>
  <si>
    <t>Sturdy Quarterstaff</t>
  </si>
  <si>
    <t>Hardened Quarterstaff</t>
  </si>
  <si>
    <t>Enchanted Quarterstaff</t>
  </si>
  <si>
    <t>Shortbow</t>
  </si>
  <si>
    <t>Masterly Shortbow</t>
  </si>
  <si>
    <t>Grand Shortbow</t>
  </si>
  <si>
    <t>Powerful Shortbow</t>
  </si>
  <si>
    <t>Ashwood Shortbow</t>
  </si>
  <si>
    <t>Siege Weapon</t>
  </si>
  <si>
    <t>Spear</t>
  </si>
  <si>
    <t>Siege Weapon: Light Ballista</t>
  </si>
  <si>
    <t>Siege Weapon: Heavy Ballista</t>
  </si>
  <si>
    <t>Siege Weapon: Mangonel</t>
  </si>
  <si>
    <t>Jagged Bone Tipped Spear</t>
  </si>
  <si>
    <t>Giant Femur Spear</t>
  </si>
  <si>
    <t>Dragonbone Spear</t>
  </si>
  <si>
    <t>Fang of the Wild</t>
  </si>
  <si>
    <t>Elder Dream</t>
  </si>
  <si>
    <t>Sturdy Spear</t>
  </si>
  <si>
    <t>Hardened Spear</t>
  </si>
  <si>
    <t>Enchanted Spear</t>
  </si>
  <si>
    <t>Stormchaser</t>
  </si>
  <si>
    <t>Wooden Shields</t>
  </si>
  <si>
    <t>Small Shield (Wood)</t>
  </si>
  <si>
    <t>Tower Shield</t>
  </si>
  <si>
    <t>Sturdy Wood Shield</t>
  </si>
  <si>
    <t>Hardened Shield</t>
  </si>
  <si>
    <t>Enchanted Shield</t>
  </si>
  <si>
    <t>Base Info</t>
  </si>
  <si>
    <t>Co1</t>
  </si>
  <si>
    <t>Co2</t>
  </si>
  <si>
    <t>Co3</t>
  </si>
  <si>
    <t>Co4</t>
  </si>
  <si>
    <t>Co5</t>
  </si>
  <si>
    <t>Co6</t>
  </si>
  <si>
    <t>Ioun Stone (Deep Red)</t>
  </si>
  <si>
    <t>Glass Bottle</t>
  </si>
  <si>
    <t>Firewood</t>
  </si>
  <si>
    <t>Cloth (Medium)</t>
  </si>
  <si>
    <t>Alchemistic Catalyst (Lesser)</t>
  </si>
  <si>
    <t>Potion of Barkskin</t>
  </si>
  <si>
    <t>Blasphemy</t>
  </si>
  <si>
    <t>Sassone Leaves</t>
  </si>
  <si>
    <t>Shark Tooth</t>
  </si>
  <si>
    <t>Thighbone</t>
  </si>
  <si>
    <t>Animal Blood</t>
  </si>
  <si>
    <t>Chain Lightning</t>
  </si>
  <si>
    <t>Workstation</t>
  </si>
  <si>
    <t>Firewood (Temporary Cooking Workstation)</t>
  </si>
  <si>
    <t>Workstation: Carpentering</t>
  </si>
  <si>
    <t>Workstation: Alchemy</t>
  </si>
  <si>
    <t>Workstation: Tailoring</t>
  </si>
  <si>
    <t>Workstation: Art Crafting</t>
  </si>
  <si>
    <t>Workstation: Tailoring (loom)</t>
  </si>
  <si>
    <t>Travel Provisions</t>
  </si>
  <si>
    <t>Wolfbread Croonchy Bits</t>
  </si>
  <si>
    <t>Herbalism</t>
  </si>
  <si>
    <t>Rotten Fruit</t>
  </si>
  <si>
    <t>Berley</t>
  </si>
  <si>
    <t>Flask of Oil</t>
  </si>
  <si>
    <t>Fish Guts</t>
  </si>
  <si>
    <t>Small Bait</t>
  </si>
  <si>
    <t>Speckled Egg</t>
  </si>
  <si>
    <t>Medium Bait</t>
  </si>
  <si>
    <t>Large Bait</t>
  </si>
  <si>
    <t>Huge Bait</t>
  </si>
  <si>
    <t>Bullet</t>
  </si>
  <si>
    <t>Food &amp; Drink</t>
  </si>
  <si>
    <t>Grenadelike</t>
  </si>
  <si>
    <t>Fixture: Potted Houseplant</t>
  </si>
  <si>
    <t>Fixture: Potted Hurricane</t>
  </si>
  <si>
    <t>Fixture: Potted Fatsia</t>
  </si>
  <si>
    <t>Fixture: Potted Fern</t>
  </si>
  <si>
    <t>Food Ration</t>
  </si>
  <si>
    <t>Wine</t>
  </si>
  <si>
    <t>Beer</t>
  </si>
  <si>
    <t>Baked Fish</t>
  </si>
  <si>
    <t>Meat Pie</t>
  </si>
  <si>
    <t>Spirit</t>
  </si>
  <si>
    <t>Shark Fin Soup</t>
  </si>
  <si>
    <t>Shark Fin</t>
  </si>
  <si>
    <t>Sardine Skewer</t>
  </si>
  <si>
    <t>Gutted Sardine</t>
  </si>
  <si>
    <t>Hearty Salmon Steak</t>
  </si>
  <si>
    <t>Salmon Fillet</t>
  </si>
  <si>
    <t>Fermented Mackerel</t>
  </si>
  <si>
    <t>Mackerel Chunk</t>
  </si>
  <si>
    <t>Simple Seafood Platter</t>
  </si>
  <si>
    <t>Crab Leg</t>
  </si>
  <si>
    <t>Fine Seafood Platter</t>
  </si>
  <si>
    <t>Jellied Eel</t>
  </si>
  <si>
    <t>Cod Liver</t>
  </si>
  <si>
    <t>Orange Roe</t>
  </si>
  <si>
    <t>Lavish Seafood Platter</t>
  </si>
  <si>
    <t>Kelp</t>
  </si>
  <si>
    <t>Dark Roe</t>
  </si>
  <si>
    <t>Jelly</t>
  </si>
  <si>
    <t>Gutted Eel</t>
  </si>
  <si>
    <t>Choking Powder</t>
  </si>
  <si>
    <t>Mundane Consumeables</t>
  </si>
  <si>
    <t>Healer's Kit</t>
  </si>
  <si>
    <t>Cloth (Small)</t>
  </si>
  <si>
    <t>Healer's Kit +6</t>
  </si>
  <si>
    <t>Healer's Kit +10</t>
  </si>
  <si>
    <t>Healer's Kit +1</t>
  </si>
  <si>
    <t>Tanning Acid</t>
  </si>
  <si>
    <t>Vial of Preserved Blood</t>
  </si>
  <si>
    <t>Mojo</t>
  </si>
  <si>
    <t>Gem Dust (Fluorspar)</t>
  </si>
  <si>
    <t>Bulk Tanning Acid</t>
  </si>
  <si>
    <t>Bulk Flasks of Oil</t>
  </si>
  <si>
    <t>Gem Dust (Amethyst)</t>
  </si>
  <si>
    <t>Cloth Dye, Light Blue</t>
  </si>
  <si>
    <t>Bulk Cloth Dye, Dark Red</t>
  </si>
  <si>
    <t>Bulk Cloth Dye, Dark Blue</t>
  </si>
  <si>
    <t>Bulk Cloth Dye, Yellow</t>
  </si>
  <si>
    <t>Bulk Cloth Dye, Black</t>
  </si>
  <si>
    <t>Bulk Cloth Dye, Bleach</t>
  </si>
  <si>
    <t>Bulk Cloth Dye, Purple</t>
  </si>
  <si>
    <t>Poison</t>
  </si>
  <si>
    <t>Potion</t>
  </si>
  <si>
    <t>Seed</t>
  </si>
  <si>
    <t>Pie of Restoration</t>
  </si>
  <si>
    <t>Sweetberry Wine</t>
  </si>
  <si>
    <t>Fire Beetle Belly Surprise</t>
  </si>
  <si>
    <t>Fire Beetle's Belly</t>
  </si>
  <si>
    <t>Comedic Cream Pie</t>
  </si>
  <si>
    <t>Pot of Dirt</t>
  </si>
  <si>
    <t>Illithid's Tentacle</t>
  </si>
  <si>
    <t>Poison: Illithid Serum</t>
  </si>
  <si>
    <t>Poison: Strychnine</t>
  </si>
  <si>
    <t>Strychnine</t>
  </si>
  <si>
    <t>Poison: Blighted Mandrake</t>
  </si>
  <si>
    <t>Poison: Concentrated Spider Venom</t>
  </si>
  <si>
    <t>Spider Venom, Deadly</t>
  </si>
  <si>
    <t>Poison: Arsenic</t>
  </si>
  <si>
    <t>Poison: Deadly Nightshade</t>
  </si>
  <si>
    <t>Poison: Draft of the Daft</t>
  </si>
  <si>
    <t>Venom Sack (Aranea)</t>
  </si>
  <si>
    <t>Poison: Aranea venom</t>
  </si>
  <si>
    <t>Poison: Bebilith Venom</t>
  </si>
  <si>
    <t>Venom Sack (Bebilith)</t>
  </si>
  <si>
    <t>Venom Sack (Asp)</t>
  </si>
  <si>
    <t>Poison: Black Adder Venom</t>
  </si>
  <si>
    <t>Poison: Blade Bane Poison</t>
  </si>
  <si>
    <t>Poison: Bloodroot</t>
  </si>
  <si>
    <t>Poison: Blue Whinnis</t>
  </si>
  <si>
    <t>CP/Q</t>
  </si>
  <si>
    <t>Ripplebark Fungus</t>
  </si>
  <si>
    <t>Blood</t>
  </si>
  <si>
    <t>Hide</t>
  </si>
  <si>
    <t>Meat</t>
  </si>
  <si>
    <t>Shell</t>
  </si>
  <si>
    <t>Eye</t>
  </si>
  <si>
    <t>Venom Sack (Black Slaad)</t>
  </si>
  <si>
    <t>Feather</t>
  </si>
  <si>
    <t>Gem</t>
  </si>
  <si>
    <t>Ore</t>
  </si>
  <si>
    <t>Flower</t>
  </si>
  <si>
    <t>Blueleaf</t>
  </si>
  <si>
    <t>Uther</t>
  </si>
  <si>
    <t>Chardalyn</t>
  </si>
  <si>
    <t>Zardazik</t>
  </si>
  <si>
    <t>Theurglass</t>
  </si>
  <si>
    <t>Poison: Carrion Crawler Brain Juice</t>
  </si>
  <si>
    <t>Brain Stem (Carrion Crawler)</t>
  </si>
  <si>
    <t>Poison: Chaos Mist</t>
  </si>
  <si>
    <t>Poison: Ettercap Venom</t>
  </si>
  <si>
    <t>Ettercap's Silk Gland</t>
  </si>
  <si>
    <t>Poison: Greenblood Oil</t>
  </si>
  <si>
    <t>Poison: Large Scorpion</t>
  </si>
  <si>
    <t>Poison: Malyss Root Paste</t>
  </si>
  <si>
    <t>Poison: Myconid Rot</t>
  </si>
  <si>
    <t>Poison: Nitharit</t>
  </si>
  <si>
    <t>Poison: Oil of Taggut</t>
  </si>
  <si>
    <t>Poison: Sassone Leaf Residue</t>
  </si>
  <si>
    <t>Striped Toadstool Flesh</t>
  </si>
  <si>
    <t>Poison: Striped Toadstool</t>
  </si>
  <si>
    <t>Poison: Ungol Dust</t>
  </si>
  <si>
    <t>Poison: Cave Terror</t>
  </si>
  <si>
    <t>Poison: Elemental Rime</t>
  </si>
  <si>
    <t>Gem Dust (Fire Opal)</t>
  </si>
  <si>
    <t>Poison: Eyeblast</t>
  </si>
  <si>
    <t>Poison: Widow's Kiss</t>
  </si>
  <si>
    <t>Poison: Id Moss</t>
  </si>
  <si>
    <t>Poison: Stonefinger Toxin</t>
  </si>
  <si>
    <t>Lumpfish Fluid</t>
  </si>
  <si>
    <t>Stingray Barb</t>
  </si>
  <si>
    <t>Stonefish Spine</t>
  </si>
  <si>
    <t>Toxic Stinger</t>
  </si>
  <si>
    <t>Ammonite Shell</t>
  </si>
  <si>
    <t>Potion of Cure Moderate Wounds</t>
  </si>
  <si>
    <t>Potion of Cure Serious Wounds</t>
  </si>
  <si>
    <t>Potion of Antidote</t>
  </si>
  <si>
    <t>Potion of Ironguts</t>
  </si>
  <si>
    <t>Potion of Clarity</t>
  </si>
  <si>
    <t>Potion of Invisibility</t>
  </si>
  <si>
    <t>Potion of Death Armor</t>
  </si>
  <si>
    <t>Potion of Heal</t>
  </si>
  <si>
    <t>Potion of Giant Strength</t>
  </si>
  <si>
    <t>Gem Dust (Aventurine)</t>
  </si>
  <si>
    <t>Phenalope</t>
  </si>
  <si>
    <t>Potion of Freedom</t>
  </si>
  <si>
    <t>Black Potion of Warding</t>
  </si>
  <si>
    <t>Glass VIal</t>
  </si>
  <si>
    <t>Elixir of Warding</t>
  </si>
  <si>
    <t>Potion of Gills</t>
  </si>
  <si>
    <t>Golden Scale</t>
  </si>
  <si>
    <t>Sail Fin</t>
  </si>
  <si>
    <t>Potion of Feather Falling</t>
  </si>
  <si>
    <t>Elemental Aegis Brew</t>
  </si>
  <si>
    <t>Blue Tetra</t>
  </si>
  <si>
    <t>Green Tetra</t>
  </si>
  <si>
    <t>Pink Tetra</t>
  </si>
  <si>
    <t>Rainbow Scale</t>
  </si>
  <si>
    <t>Tough Shell</t>
  </si>
  <si>
    <t>Oread's Elixir</t>
  </si>
  <si>
    <t>Ultrasight Tinct</t>
  </si>
  <si>
    <t>Luminous Scale</t>
  </si>
  <si>
    <t>Seed (Ripplebark Mushroom)</t>
  </si>
  <si>
    <t>Seed (Barrelstalk)</t>
  </si>
  <si>
    <t>Seed (Bloodroot)</t>
  </si>
  <si>
    <t>Larval Colony</t>
  </si>
  <si>
    <t>Seed (Strychnine Bush)</t>
  </si>
  <si>
    <t>Seed (Belladonna Plant)</t>
  </si>
  <si>
    <t>Seed (Berry Bush)</t>
  </si>
  <si>
    <t>Seed (Fruit Bush)</t>
  </si>
  <si>
    <t>Seed (Nut Bush)</t>
  </si>
  <si>
    <t>Seed (Cotton Bush)</t>
  </si>
  <si>
    <t>Seed (Mandrake Bush)</t>
  </si>
  <si>
    <t>Seed (Mintspear Bush)</t>
  </si>
  <si>
    <t>Seed (Sweetberry Bush)</t>
  </si>
  <si>
    <t>Seed (Lady's Tear Bush)</t>
  </si>
  <si>
    <t>Seed (Strideleaf Bush)</t>
  </si>
  <si>
    <t>Seed (Yarrow)</t>
  </si>
  <si>
    <t>Seed (Sassone)</t>
  </si>
  <si>
    <t>Fungus</t>
  </si>
  <si>
    <t>Leaf</t>
  </si>
  <si>
    <t>Wood</t>
  </si>
  <si>
    <t>Root</t>
  </si>
  <si>
    <t>Amulet</t>
  </si>
  <si>
    <t>Bullet Bag</t>
  </si>
  <si>
    <t>Golem Parts</t>
  </si>
  <si>
    <t>Helmet</t>
  </si>
  <si>
    <t>Warrior Brave Torc</t>
  </si>
  <si>
    <t>Orc's Tooth</t>
  </si>
  <si>
    <t>Ogre's Tooth</t>
  </si>
  <si>
    <t>Warrior Chief Torc</t>
  </si>
  <si>
    <t>Lesser Shaman Fetish</t>
  </si>
  <si>
    <t>Sapphire Choker</t>
  </si>
  <si>
    <t>Ruby Necklet</t>
  </si>
  <si>
    <t>Giant's Tooth</t>
  </si>
  <si>
    <t>Shaman Fetish</t>
  </si>
  <si>
    <t>Lesser Holy Symbol</t>
  </si>
  <si>
    <t>Holy Symbol</t>
  </si>
  <si>
    <t>Greater Holy Symbol</t>
  </si>
  <si>
    <t>Druidic Torc</t>
  </si>
  <si>
    <t>Greater Druidic Torc</t>
  </si>
  <si>
    <t>Ingot (Copper)</t>
  </si>
  <si>
    <t>Shaman Beads</t>
  </si>
  <si>
    <t>Communion Chain</t>
  </si>
  <si>
    <t>Shark Tooth Necklace</t>
  </si>
  <si>
    <t>Glimshell Pendant</t>
  </si>
  <si>
    <t>Glimshell Shard</t>
  </si>
  <si>
    <t>Greater Bejeweled Rune</t>
  </si>
  <si>
    <t>Lesser Bejeweled Rune</t>
  </si>
  <si>
    <t>Masterwork Bejeweled Rune</t>
  </si>
  <si>
    <t>Intact Theurglass</t>
  </si>
  <si>
    <t>Assembly Template (Simple)</t>
  </si>
  <si>
    <t>Boxes, Bags, and Cases</t>
  </si>
  <si>
    <t>Quartz Crystal</t>
  </si>
  <si>
    <t>Scroll Case</t>
  </si>
  <si>
    <t>Bag of Bronze Bullets</t>
  </si>
  <si>
    <t>Subtype</t>
  </si>
  <si>
    <t>Writing Supplies</t>
  </si>
  <si>
    <t>Crafting Component</t>
  </si>
  <si>
    <t>Armor</t>
  </si>
  <si>
    <t>Weapon (Melee)</t>
  </si>
  <si>
    <t>Weapon (Ranged)</t>
  </si>
  <si>
    <t>Weapon (Magic)</t>
  </si>
  <si>
    <t>Materials (Bulk)</t>
  </si>
  <si>
    <t>Mat Cost</t>
  </si>
  <si>
    <t>MCost/Q</t>
  </si>
  <si>
    <t>Weapon (Ammo)</t>
  </si>
  <si>
    <t xml:space="preserve"> </t>
  </si>
  <si>
    <t>Bag of Iron Bullets</t>
  </si>
  <si>
    <t>Bag of Steel Bullets</t>
  </si>
  <si>
    <t>Bag of Damask Bullets</t>
  </si>
  <si>
    <t>Bug Jar</t>
  </si>
  <si>
    <t>Bricks</t>
  </si>
  <si>
    <t>Malachite</t>
  </si>
  <si>
    <t>Spell Components (Small)</t>
  </si>
  <si>
    <t>Bone Wand</t>
  </si>
  <si>
    <t>Bulk Glass</t>
  </si>
  <si>
    <t>Bulk Spell Components</t>
  </si>
  <si>
    <t>Glass Bottle (Bulk)</t>
  </si>
  <si>
    <t>Glass Vial (Bulk)</t>
  </si>
  <si>
    <t>Combust</t>
  </si>
  <si>
    <t>Inferno</t>
  </si>
  <si>
    <t>Fixture: Couch (UD) Red Moldy</t>
  </si>
  <si>
    <t>Fixture: Couch (UD) Red Tweed</t>
  </si>
  <si>
    <t>Fixture: Couch (UD) Green Tweed</t>
  </si>
  <si>
    <t>Fixture: Couch (UD) Purple Damask</t>
  </si>
  <si>
    <t>Fixture: Potted Mushrooms (Blue)</t>
  </si>
  <si>
    <t>Fixture: Table (Grey Stone Round)</t>
  </si>
  <si>
    <t>Fixture: Table (Grey Stone)</t>
  </si>
  <si>
    <t>Fixture: Table (Grey Stone Square)</t>
  </si>
  <si>
    <t>Fixture: Table (Dwarven)</t>
  </si>
  <si>
    <t>Fixture: Painting (Chained Dragon)</t>
  </si>
  <si>
    <t>Fixture: Statue (Dwarf)</t>
  </si>
  <si>
    <t>Fixture: Statue (Preacher)</t>
  </si>
  <si>
    <t>Fixture: Statue (Bat)</t>
  </si>
  <si>
    <t>Fixture: Spiked Altar Dark</t>
  </si>
  <si>
    <t>Fixture: Estate Altar</t>
  </si>
  <si>
    <t>Fixture: Granite Altar White</t>
  </si>
  <si>
    <t>Fixture: Marble Altar White</t>
  </si>
  <si>
    <t>Fixture: Marble Altar Black</t>
  </si>
  <si>
    <t>Fixture: Painting (Robed Man</t>
  </si>
  <si>
    <t>Fixture: Table (Drow - Large)</t>
  </si>
  <si>
    <t>Fixture: Flowers (Marble Vase)</t>
  </si>
  <si>
    <t>Fixture: Table (Ornate Stone)</t>
  </si>
  <si>
    <t>Gem Dust (Emerald)</t>
  </si>
  <si>
    <t>Fixture: Drow Desk</t>
  </si>
  <si>
    <t>Fixture: Table (Runic)</t>
  </si>
  <si>
    <t>Fixture: Sundial</t>
  </si>
  <si>
    <t>Fixture: Greenstone Vase</t>
  </si>
  <si>
    <t>Fixture: Stool (Dwarven)</t>
  </si>
  <si>
    <t>Fixture: Table (Snake Motif)</t>
  </si>
  <si>
    <t>Gem Dust (Ruby)</t>
  </si>
  <si>
    <t>Fixture: Statue (Cloaked Female)</t>
  </si>
  <si>
    <t>Fixture: Statue (Cowled Monk - Dark)</t>
  </si>
  <si>
    <t>Fixture: Statue (Cowled Monk - Light)</t>
  </si>
  <si>
    <t>Fixture: Statue (Marble Bust)</t>
  </si>
  <si>
    <t>Fixture: Statue (Ghoul King)</t>
  </si>
  <si>
    <t>Brass Crown</t>
  </si>
  <si>
    <t>Fixture: Statue (Orc/Goblin Idol)</t>
  </si>
  <si>
    <t>Fixture: Statue (Firebowl Plinth)</t>
  </si>
  <si>
    <t>Fixture: Statue (Firebowl in Lap)</t>
  </si>
  <si>
    <t>Fixture: Statue (Rampant Horse - Left)</t>
  </si>
  <si>
    <t>Fixture: Statue (Rampant Horse - Right)</t>
  </si>
  <si>
    <t>Fixture: Painting (Airship)</t>
  </si>
  <si>
    <t>Fixture: Painting (Castle &amp; Lake)</t>
  </si>
  <si>
    <t>Fixture: Painting (Castle &amp; Dragon)</t>
  </si>
  <si>
    <t>Fixture: Painting (City Port)</t>
  </si>
  <si>
    <t>Fixture: Painting (Forest)</t>
  </si>
  <si>
    <t>Fixture: Painting (Dragon &amp; Ship)</t>
  </si>
  <si>
    <t>Fixture: Painting (Old Wizard)</t>
  </si>
  <si>
    <t>Fixture: Painting (Magic Battle)</t>
  </si>
  <si>
    <t>Fixture: Painting (Female Elf)</t>
  </si>
  <si>
    <t>Fixture: Painting (Dragon With Hoard)</t>
  </si>
  <si>
    <t>Fixture: Painting (Grazing Horse with Rider)</t>
  </si>
  <si>
    <t>Fixture: Painting (Cityscape)</t>
  </si>
  <si>
    <t>Fixture: Painting (Call Lightning)</t>
  </si>
  <si>
    <t>Fixture: Painting (White Dragon)</t>
  </si>
  <si>
    <t>Fixture: Painting (Tome)</t>
  </si>
  <si>
    <t>Fixture: Stone Column</t>
  </si>
  <si>
    <t>Fixture: Tribal Altar</t>
  </si>
  <si>
    <t>Arm Bones</t>
  </si>
  <si>
    <t>Fixture: Skeletal Throne</t>
  </si>
  <si>
    <t>Fixture: Elaborate Stone Table</t>
  </si>
  <si>
    <t>Fixture: Statue (Tall)</t>
  </si>
  <si>
    <t>Fixture: Statue (Broken)</t>
  </si>
  <si>
    <t>Fixture: Sphynx</t>
  </si>
  <si>
    <t>Fixture: Pillar (Runic)</t>
  </si>
  <si>
    <t>Fixture: Gargoyle</t>
  </si>
  <si>
    <t>Fixture: Globe</t>
  </si>
  <si>
    <t>Fixture: Telescope</t>
  </si>
  <si>
    <t>Fixture: Spiked Altar</t>
  </si>
  <si>
    <t>Fixture: Stone Sign</t>
  </si>
  <si>
    <t>Fixture: Headstone</t>
  </si>
  <si>
    <t>Fixture: Painting</t>
  </si>
  <si>
    <t>Fixture: Enchantment Basin</t>
  </si>
  <si>
    <t>Fixture: Marble Altar</t>
  </si>
  <si>
    <t>Fixture: Granite Altar</t>
  </si>
  <si>
    <t>Fixture: Flowers</t>
  </si>
  <si>
    <t>Fixture: Potted Plant</t>
  </si>
  <si>
    <t>Fixture: Stone Vase</t>
  </si>
  <si>
    <t>Fixture: Stone Throne</t>
  </si>
  <si>
    <t>Fixture: Statue</t>
  </si>
  <si>
    <t>Fixture: Female Statue</t>
  </si>
  <si>
    <t>Bulk Emerald</t>
  </si>
  <si>
    <t>Bulk Ruby</t>
  </si>
  <si>
    <t>Bulk Diamond</t>
  </si>
  <si>
    <t>Bulk Fire Opal</t>
  </si>
  <si>
    <t>Bulk Sapphire</t>
  </si>
  <si>
    <t>Bulk Topaz</t>
  </si>
  <si>
    <t>Bulk Alexandrite</t>
  </si>
  <si>
    <t>Bulk Garnet</t>
  </si>
  <si>
    <t>Bulk Fluorspar</t>
  </si>
  <si>
    <t>Bulk Amethyst</t>
  </si>
  <si>
    <t>Bulk Phenalope</t>
  </si>
  <si>
    <t>Bulk Aventurine</t>
  </si>
  <si>
    <t>Bulk Fire Agate</t>
  </si>
  <si>
    <t>Bulk Malachite</t>
  </si>
  <si>
    <t>Bulk Greenstone</t>
  </si>
  <si>
    <t>Blank Elemental Prism</t>
  </si>
  <si>
    <t>Fluorspar</t>
  </si>
  <si>
    <t>Blank Axiomatic Prism</t>
  </si>
  <si>
    <t>Blank Draconic Prism</t>
  </si>
  <si>
    <t>Blank Canopic Prism</t>
  </si>
  <si>
    <t>Alexandrite</t>
  </si>
  <si>
    <t>Golem Parts (Stone)</t>
  </si>
  <si>
    <t>Golem Parts (Bone)</t>
  </si>
  <si>
    <t>Blessed Visor</t>
  </si>
  <si>
    <t>Golden Crown</t>
  </si>
  <si>
    <t>Helmet (Mithril)</t>
  </si>
  <si>
    <t>Celebrant's Mask</t>
  </si>
  <si>
    <t>Fiendish Crown</t>
  </si>
  <si>
    <t>Celestial Crown</t>
  </si>
  <si>
    <t>Divine Diadem</t>
  </si>
  <si>
    <t>Circlet of Logic</t>
  </si>
  <si>
    <t>Duergan Coronet</t>
  </si>
  <si>
    <t>Greenseer's Masque</t>
  </si>
  <si>
    <t>Headband of Protection</t>
  </si>
  <si>
    <t>Carrion-Eater's Shroud</t>
  </si>
  <si>
    <t>Art Crafting</t>
  </si>
  <si>
    <t>Beguiler's Crown</t>
  </si>
  <si>
    <t xml:space="preserve">Topaz </t>
  </si>
  <si>
    <t>Circlet of Heroic Might</t>
  </si>
  <si>
    <t>Arcane Headband</t>
  </si>
  <si>
    <t>Ioun Stone</t>
  </si>
  <si>
    <t>Ring</t>
  </si>
  <si>
    <t>Siege Projectile</t>
  </si>
  <si>
    <t>Spyglass</t>
  </si>
  <si>
    <t>Sextant</t>
  </si>
  <si>
    <t>Assayer's Lens</t>
  </si>
  <si>
    <t>Harp of Haunting</t>
  </si>
  <si>
    <t>Ioun Stone (Scarlet &amp; Blue)</t>
  </si>
  <si>
    <t>Ioun Stone (Dusty Rose)</t>
  </si>
  <si>
    <t>Ioun Stone (Pink)</t>
  </si>
  <si>
    <t>Ioun Stone (Pink &amp; Green)</t>
  </si>
  <si>
    <t>Ioun Stone (Pale Blue)</t>
  </si>
  <si>
    <t>Ioun Stone (Blue)</t>
  </si>
  <si>
    <t>Portal Lens</t>
  </si>
  <si>
    <t>Ring of the Favourable</t>
  </si>
  <si>
    <t>Ghostwalker Ring</t>
  </si>
  <si>
    <t>Siege Projectile: Firepot</t>
  </si>
  <si>
    <t>Siege Projectile: Firepot +3</t>
  </si>
  <si>
    <t>Siege Projectile: Firepot +1</t>
  </si>
  <si>
    <t>Siege Projectile: Firepot +2</t>
  </si>
  <si>
    <t>Workstation: Forging</t>
  </si>
  <si>
    <t>Jewelry</t>
  </si>
  <si>
    <t>Containers</t>
  </si>
  <si>
    <t>Prism</t>
  </si>
  <si>
    <t>Armor (Cloth)</t>
  </si>
  <si>
    <t>Armor (Light)</t>
  </si>
  <si>
    <t>Armor (Medium)</t>
  </si>
  <si>
    <t>Vesture</t>
  </si>
  <si>
    <t>Fine Silk Shirt</t>
  </si>
  <si>
    <t>Silk Shirt</t>
  </si>
  <si>
    <t>Courtier's Outfit</t>
  </si>
  <si>
    <t>Noble's Outfit</t>
  </si>
  <si>
    <t>Royal Outfit</t>
  </si>
  <si>
    <t>Enchanted Fine Silk Shirt</t>
  </si>
  <si>
    <t>Acolyte's Garb</t>
  </si>
  <si>
    <t>Hierophant's Mantle</t>
  </si>
  <si>
    <t>Initiate's Vest</t>
  </si>
  <si>
    <t>Murder's Raiment</t>
  </si>
  <si>
    <t>Penumbral Vestment</t>
  </si>
  <si>
    <t>Ranger's Runic Vestment</t>
  </si>
  <si>
    <t>Disciple's Garb</t>
  </si>
  <si>
    <t>Grand Magi's Robes</t>
  </si>
  <si>
    <t>Jester's Jubilant Attire</t>
  </si>
  <si>
    <t>Inception of Nightmares</t>
  </si>
  <si>
    <t>Arch-Priest's Duty</t>
  </si>
  <si>
    <t>Desperado's Raiment</t>
  </si>
  <si>
    <t>Invoker's Garments</t>
  </si>
  <si>
    <t>Bolt of Cloth</t>
  </si>
  <si>
    <t>Potion of Warding</t>
  </si>
  <si>
    <t>Quarts Crystal</t>
  </si>
  <si>
    <t>Spirit Hide</t>
  </si>
  <si>
    <t>Rogue Leathers</t>
  </si>
  <si>
    <t>Ranger's Runic Studded Leather</t>
  </si>
  <si>
    <t>Lesser Ranger's Studded Leather (Leather Armor)</t>
  </si>
  <si>
    <t>Lesser Second Skin (Padded)</t>
  </si>
  <si>
    <t>Leather Armor of the Wilds</t>
  </si>
  <si>
    <t>Armor of Immolation (Padded)</t>
  </si>
  <si>
    <t>Displacer Beast Hide Armor (Leather)</t>
  </si>
  <si>
    <t>Spellthief's (Hide/Studded Leather) Armor</t>
  </si>
  <si>
    <t>Second Skin (Padded)</t>
  </si>
  <si>
    <t>Battlemedic (Hide/Studded Leather) Armor</t>
  </si>
  <si>
    <t>Reaver (Hide/Studded Leather) Armor</t>
  </si>
  <si>
    <t>Gambeson of the Holy Squire</t>
  </si>
  <si>
    <t>Padded Armor +3</t>
  </si>
  <si>
    <t>Padded Armor +2</t>
  </si>
  <si>
    <t>Padded Armor +1</t>
  </si>
  <si>
    <t>Enchanted Flexible Leather Suit</t>
  </si>
  <si>
    <t>Flexible Leather Suit</t>
  </si>
  <si>
    <t>Fine Leather Armor</t>
  </si>
  <si>
    <t>Fine Studded Leather</t>
  </si>
  <si>
    <t>Enchanted Fine Leather Armor</t>
  </si>
  <si>
    <t>Warded Leather Suit</t>
  </si>
  <si>
    <t>Studded Leather Armor</t>
  </si>
  <si>
    <t>Padded Armor</t>
  </si>
  <si>
    <t>Leather Torso</t>
  </si>
  <si>
    <t>Dwarven Incantion</t>
  </si>
  <si>
    <t>Draconic (Hide/Studded Leather) Armor</t>
  </si>
  <si>
    <t>Ankheg Breasplate</t>
  </si>
  <si>
    <t>Warded Ankheg Armor (Breastplate/Chainmail)</t>
  </si>
  <si>
    <t>Repair Kit (Tailoring)</t>
  </si>
  <si>
    <t>Lesser Woven Rune</t>
  </si>
  <si>
    <t>Greater Woven Rune</t>
  </si>
  <si>
    <t>Masterwork Woven Rune</t>
  </si>
  <si>
    <t>Belt</t>
  </si>
  <si>
    <t>Boots</t>
  </si>
  <si>
    <t>Cloak</t>
  </si>
  <si>
    <t>Gauntlet</t>
  </si>
  <si>
    <t>Large Shield</t>
  </si>
  <si>
    <t>Sling</t>
  </si>
  <si>
    <t>Whip</t>
  </si>
  <si>
    <t>Medic's Belt</t>
  </si>
  <si>
    <t>Infiltration Belt</t>
  </si>
  <si>
    <t>Boots of Trap Finding</t>
  </si>
  <si>
    <t>Slippers of the Acrobat</t>
  </si>
  <si>
    <t>Lesser Slippers of Soft Movement</t>
  </si>
  <si>
    <t>Slippers of Soft Movement</t>
  </si>
  <si>
    <t>Boots of the Reveler</t>
  </si>
  <si>
    <t>Boots of the Coward</t>
  </si>
  <si>
    <t>Herbalist's Bag (Standard)</t>
  </si>
  <si>
    <t>Book Bag</t>
  </si>
  <si>
    <t>Gem Pouch</t>
  </si>
  <si>
    <t>Spell Component Pouch</t>
  </si>
  <si>
    <t>Cloak of the Sight</t>
  </si>
  <si>
    <t>Cloak of the Stalker</t>
  </si>
  <si>
    <t>Cloak of the Caster</t>
  </si>
  <si>
    <t>Cloak of Nature's Blessing</t>
  </si>
  <si>
    <t>Fur Cloak</t>
  </si>
  <si>
    <t>Thaumaturgist's Cloak</t>
  </si>
  <si>
    <t>Sargeant's Cloak</t>
  </si>
  <si>
    <t>Displacer Beast Cloak</t>
  </si>
  <si>
    <t>Dungeon-Delver's Cloak</t>
  </si>
  <si>
    <t>Duelist's Cape</t>
  </si>
  <si>
    <t>Witchhunter's Cloak</t>
  </si>
  <si>
    <t>Fisherman's Waders</t>
  </si>
  <si>
    <t>Fixture: Flag (black and white)</t>
  </si>
  <si>
    <t>Fixture: Flag (black with red dot)</t>
  </si>
  <si>
    <t>Fixture: Flag (light purple)</t>
  </si>
  <si>
    <t>Fixture: Flag (purple and white)</t>
  </si>
  <si>
    <t>Fixture: Flag (purple cross)</t>
  </si>
  <si>
    <t>Fixture: Flag (yellow)</t>
  </si>
  <si>
    <t>Fixture: Flag (Jolly Roger)</t>
  </si>
  <si>
    <t>Fixture: Bedroll</t>
  </si>
  <si>
    <t>Fixture: Cot</t>
  </si>
  <si>
    <t>Fixture: Flag</t>
  </si>
  <si>
    <t>Fixture: Bear Skin Rug</t>
  </si>
  <si>
    <t>Fixture: Tent (Blue/White)</t>
  </si>
  <si>
    <t>Fixture: Tent (Red/White)</t>
  </si>
  <si>
    <t>Fixture: Scarecrow</t>
  </si>
  <si>
    <t>Fixture: Cushions 3</t>
  </si>
  <si>
    <t>Fixture: Cushions 2</t>
  </si>
  <si>
    <t>Gloves of Skill</t>
  </si>
  <si>
    <t>Enchanted Gloves of Skill</t>
  </si>
  <si>
    <t>Gloves of the Singer</t>
  </si>
  <si>
    <t>Bone Knuckles</t>
  </si>
  <si>
    <t>Masterly Bone Knuckles</t>
  </si>
  <si>
    <t>Masterly Brass Knuckles</t>
  </si>
  <si>
    <t>Brass Knuckles</t>
  </si>
  <si>
    <t>Adamantine Knuckles</t>
  </si>
  <si>
    <t>Chirurgeon's Gloves</t>
  </si>
  <si>
    <t>Ankheg Gauntlets</t>
  </si>
  <si>
    <t>Disciple's Wraps</t>
  </si>
  <si>
    <t>Ankheg Chitin Helmet</t>
  </si>
  <si>
    <t>Ankheg Chitin Shield</t>
  </si>
  <si>
    <t>Bulk Leather (Medium)</t>
  </si>
  <si>
    <t>Bulk Leather (Small)</t>
  </si>
  <si>
    <t>Bulk Cloth (Large - Cotton)</t>
  </si>
  <si>
    <t>Bulk Cloth (Large - Silk)</t>
  </si>
  <si>
    <t>Bulk Cloth (Medium - Silk)</t>
  </si>
  <si>
    <t>Bulk Cloth (Medium - Cotton)</t>
  </si>
  <si>
    <t>Bulk Cloth (Small - Silk)</t>
  </si>
  <si>
    <t>Bulk Cloth (Small - Cotton)</t>
  </si>
  <si>
    <t>Bulk Large Leather</t>
  </si>
  <si>
    <t>Lightweight Lasso</t>
  </si>
  <si>
    <t>Lasso</t>
  </si>
  <si>
    <t>Net</t>
  </si>
  <si>
    <t>Blindfold</t>
  </si>
  <si>
    <t>Masterly Sling</t>
  </si>
  <si>
    <t>Grand Masterly Sling</t>
  </si>
  <si>
    <t>Elite Sling</t>
  </si>
  <si>
    <t>Enchanted Elite Sling</t>
  </si>
  <si>
    <t>Masterly Whip</t>
  </si>
  <si>
    <t>Illithid Tentacle</t>
  </si>
  <si>
    <t>Leather Whip</t>
  </si>
  <si>
    <t>Mastercraft Barbed Whip</t>
  </si>
  <si>
    <t>Grand Mastercraft Whip</t>
  </si>
  <si>
    <t>Variable Whip</t>
  </si>
  <si>
    <t>Pelt of a Yeti</t>
  </si>
  <si>
    <t>Lucky Fish Hook</t>
  </si>
  <si>
    <t>Runic Fish Hook</t>
  </si>
  <si>
    <t>Tailoring</t>
  </si>
  <si>
    <t>Components</t>
  </si>
  <si>
    <t>Warehouse Average</t>
  </si>
  <si>
    <t>Source</t>
  </si>
  <si>
    <t>Price</t>
  </si>
  <si>
    <t>Found</t>
  </si>
  <si>
    <t>Warehouse</t>
  </si>
  <si>
    <t>Vendor</t>
  </si>
  <si>
    <t>TBD</t>
  </si>
  <si>
    <t>Bendir Dale</t>
  </si>
  <si>
    <t>Brogendendstein</t>
  </si>
  <si>
    <t>Andunor</t>
  </si>
  <si>
    <t>Material Cost</t>
  </si>
  <si>
    <t>Crafter Cut</t>
  </si>
  <si>
    <t>Faction Cut</t>
  </si>
  <si>
    <t>Customer</t>
  </si>
  <si>
    <t>Item Name</t>
  </si>
  <si>
    <t>Faction Funds Used</t>
  </si>
  <si>
    <t>Price Additions</t>
  </si>
  <si>
    <t>Custom Bonus (optional)</t>
  </si>
  <si>
    <t>Faction Profit</t>
  </si>
  <si>
    <t>Example</t>
  </si>
  <si>
    <t>Enter ID here</t>
  </si>
  <si>
    <t>Estimated Material Cost Lookup</t>
  </si>
  <si>
    <t>Other Deposits</t>
  </si>
  <si>
    <t>Withdraw Date</t>
  </si>
  <si>
    <t>Deposit Date</t>
  </si>
  <si>
    <t>Cut Percentage</t>
  </si>
  <si>
    <t>Total Earnings</t>
  </si>
  <si>
    <t>Current Funds</t>
  </si>
  <si>
    <t>Faction Mechanics</t>
  </si>
  <si>
    <t>Color Code</t>
  </si>
  <si>
    <t>Bill Webster</t>
  </si>
  <si>
    <t>Wizendorfer</t>
  </si>
  <si>
    <t>Example Person</t>
  </si>
  <si>
    <t>Treebeard</t>
  </si>
  <si>
    <t>Crafter</t>
  </si>
  <si>
    <t>Alchemy</t>
  </si>
  <si>
    <t>Defensive Essence</t>
  </si>
  <si>
    <t>Miscellaneous Small</t>
  </si>
  <si>
    <t>Permanent Essence</t>
  </si>
  <si>
    <t>Temporary Essence</t>
  </si>
  <si>
    <t>Bulk Printing Ink</t>
  </si>
  <si>
    <t>Essence (5/ - Fire Damage Resistance, Permanent)</t>
  </si>
  <si>
    <t>Essence (5/ - Electrical Damage Resistance, Permanent)</t>
  </si>
  <si>
    <t>Essence (5/ - Divine Damage Resistance, Permanent)</t>
  </si>
  <si>
    <t>Essence (5/ - Cold Damage Resistance, Permanent)</t>
  </si>
  <si>
    <t>Essence (5/ - Negative Damage Resistance, Permanent)</t>
  </si>
  <si>
    <t>Essence (5/ - Positive Damage Resistance, Permanent)</t>
  </si>
  <si>
    <t>Essence (5/ - Acid Damage Resistance, Permanent)</t>
  </si>
  <si>
    <t>Essence (5/ - Sonic Damage Resistance, Permanent)</t>
  </si>
  <si>
    <t>Fixture: Ritual Circle (Red)</t>
  </si>
  <si>
    <t>Fixture: Ritual Circle</t>
  </si>
  <si>
    <t>Fixture: Science Tube</t>
  </si>
  <si>
    <t>Fixture: Crystal Ball</t>
  </si>
  <si>
    <t>Fixture: Faerie Fire Bowl</t>
  </si>
  <si>
    <t>Spell Components (small)</t>
  </si>
  <si>
    <t>Golem Heart</t>
  </si>
  <si>
    <t>Thunderstone</t>
  </si>
  <si>
    <t>Fire Bomb</t>
  </si>
  <si>
    <t>Acid Flask</t>
  </si>
  <si>
    <t>Tanglefoot Bag</t>
  </si>
  <si>
    <t>Gonne Explosive Slug</t>
  </si>
  <si>
    <t>Powderkeg</t>
  </si>
  <si>
    <t>Dust of Disappearance</t>
  </si>
  <si>
    <t>Dust of Appearance</t>
  </si>
  <si>
    <t>Dust of Darkness</t>
  </si>
  <si>
    <t>Exploding Barrel (Magic)</t>
  </si>
  <si>
    <t>Exploding Barrel (Electrical)</t>
  </si>
  <si>
    <t>Exploding Barrel (Fire)</t>
  </si>
  <si>
    <t>Exploding Barrel (Acid)</t>
  </si>
  <si>
    <t>Exploding Barrel (Sonic)</t>
  </si>
  <si>
    <t>Exploding Barrel (Cold)</t>
  </si>
  <si>
    <t>Essence (+1d4 Fire Damage, temporary)</t>
  </si>
  <si>
    <t>Essence (+1d6 Sonic Damage, permanent)</t>
  </si>
  <si>
    <t>Essence (+1d6 Fire Damage, permanent)</t>
  </si>
  <si>
    <t>Essence (+1d6 Electrical Damage, permanent)</t>
  </si>
  <si>
    <t>Essence (+1d6 Divine Damage, permanent)</t>
  </si>
  <si>
    <t>Essence (+1d6 Cold Damage, permanent)</t>
  </si>
  <si>
    <t>Essence (+1d6 Negative Damage, permanent)</t>
  </si>
  <si>
    <t>Essence (+1d6 Positive Damage, permanent)</t>
  </si>
  <si>
    <t>Essence (+1d6 Acid Damage, permanent)</t>
  </si>
  <si>
    <t>Essence (+1d4 Fire Damage, permanent)</t>
  </si>
  <si>
    <t>Essence (+1d4 Electrical Damage, permanent)</t>
  </si>
  <si>
    <t>Essence (+1d4 Divine Damage, permanent)</t>
  </si>
  <si>
    <t>Essence (+1d4 Cold Damage, permanent)</t>
  </si>
  <si>
    <t>Essence (+1d4 Negative Damage, permanent)</t>
  </si>
  <si>
    <t>Essence (+1d4 Positive Damage, permanent)</t>
  </si>
  <si>
    <t>Essence (+1d4 Acid Damage, permanent)</t>
  </si>
  <si>
    <t>Essence (+1d4 Sonic Damage, permanent)</t>
  </si>
  <si>
    <t>Essence (+4 Fire Damage, permanent)</t>
  </si>
  <si>
    <t>Essence (+4 Electrical Damage, permanent)</t>
  </si>
  <si>
    <t>Essence (+4 Divine Damage, permanent)</t>
  </si>
  <si>
    <t>Essence (+4 Cold Damage, permanent)</t>
  </si>
  <si>
    <t>Essence (+4 Negative Damage, permanent)</t>
  </si>
  <si>
    <t>Essence (+4 Positive Damage, permanent)</t>
  </si>
  <si>
    <t>Essence (+4 Acid Damage, permanent)</t>
  </si>
  <si>
    <t>Essence (+4 Sonic Damage, permanent)</t>
  </si>
  <si>
    <t>Potion of Attunement</t>
  </si>
  <si>
    <t>Skleen (Blue)</t>
  </si>
  <si>
    <t>Skleen (Deep Red)</t>
  </si>
  <si>
    <t>Skleen (Dusty Rose)</t>
  </si>
  <si>
    <t>Skleen (Pale Blue)</t>
  </si>
  <si>
    <t>Skleen (Pink)</t>
  </si>
  <si>
    <t>Skleen (Scarlet Blue)</t>
  </si>
  <si>
    <t>Skleen (Pink-Green)</t>
  </si>
  <si>
    <t>Siege Projectile: Powder Stone</t>
  </si>
  <si>
    <t>Siege Projectile: Powder Stone +1</t>
  </si>
  <si>
    <t>Siege Projectile: Powder Stone +2</t>
  </si>
  <si>
    <t>Siege Projectile: Powder Stone +3</t>
  </si>
  <si>
    <t>Essence (+1d4 Positive Damage, temporary)</t>
  </si>
  <si>
    <t>Essence (+1d4 Negative Damage, temporary)</t>
  </si>
  <si>
    <t>Essence (+1d4 Electrical Damage, temporary)</t>
  </si>
  <si>
    <t>Essence (+1d4 Divine Damage, temporary)</t>
  </si>
  <si>
    <t>Essence (+1d4 Cold Damage, temporary)</t>
  </si>
  <si>
    <t>Essence (+1d4 Acid Damage, temporary)</t>
  </si>
  <si>
    <t>Essence (+1d4 Sonic Damage, temporary)</t>
  </si>
  <si>
    <t>Essence (+1d6 Positive Damage, temporary)</t>
  </si>
  <si>
    <t>Essence (+1d6 Negative Damage, temporary)</t>
  </si>
  <si>
    <t>Essence (+1d6 Electrical Damage, temporary)</t>
  </si>
  <si>
    <t>Essence (+1d6 Divine Damage, temporary)</t>
  </si>
  <si>
    <t>Essence (+1d6 Cold Damage, temporary)</t>
  </si>
  <si>
    <t>Essence (+1d6 Acid Damage, temporary)</t>
  </si>
  <si>
    <t>Essence (+1d6 Fire Damage, temporary)</t>
  </si>
  <si>
    <t>Essence (+1d6 Sonic Damage, temporary)</t>
  </si>
  <si>
    <t>Essence</t>
  </si>
  <si>
    <t>test</t>
  </si>
  <si>
    <t>Order Quantity</t>
  </si>
  <si>
    <t>Other Withdrawals</t>
  </si>
  <si>
    <t>Base</t>
  </si>
  <si>
    <t>Addition</t>
  </si>
  <si>
    <t>By Item DC</t>
  </si>
  <si>
    <t>Smithing</t>
  </si>
  <si>
    <t>Ingot (Copper</t>
  </si>
  <si>
    <t>Ingot (Silver</t>
  </si>
  <si>
    <t>Ingot (Zinc)</t>
  </si>
  <si>
    <t>2 Ingot (Bronze)</t>
  </si>
  <si>
    <t>Bulk Ingot (Lead)</t>
  </si>
  <si>
    <t>Bulk Ingot (Iron)</t>
  </si>
  <si>
    <t>Bulk Ingot (Steel)</t>
  </si>
  <si>
    <t>Bulk Ingot (Zinc)</t>
  </si>
  <si>
    <t>Bulk Ingot (Copper)</t>
  </si>
  <si>
    <t>Bulk Ingot (Bronze)</t>
  </si>
  <si>
    <t>Bulk Ingot (Mithril)</t>
  </si>
  <si>
    <t>Bulk Ingot (Silver)</t>
  </si>
  <si>
    <t>Bulk Ingot (Gold)</t>
  </si>
  <si>
    <t>Bulk Ingot (Adamantine)</t>
  </si>
  <si>
    <t>Bulk Ingot (Greensteel)</t>
  </si>
  <si>
    <t>Bulk Ingot (Brass)</t>
  </si>
  <si>
    <t>Bulk Ingot (Tin)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</si>
</sst>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D9D9D9"/>
        <bgColor rgb="FFD9D9D9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7"/>
      </patternFill>
    </fill>
  </fills>
  <borders count="8">
    <border>
      <left/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3" fillId="2" borderId="0" applyNumberFormat="0" applyBorder="0">
      <alignment horizontal="center" vertical="center"/>
      <protection locked="0"/>
    </xf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3" fontId="0" fillId="0" borderId="0" xfId="0" applyNumberFormat="1" applyAlignment="1" applyProtection="1">
      <alignment horizontal="center" vertical="center"/>
    </xf>
    <xf numFmtId="3" fontId="1" fillId="0" borderId="0" xfId="0" applyNumberFormat="1" applyFont="1" applyAlignment="1" applyProtection="1">
      <alignment horizontal="center" vertical="center"/>
    </xf>
    <xf numFmtId="16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16" fontId="10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16" fontId="8" fillId="0" borderId="0" xfId="0" applyNumberFormat="1" applyFont="1" applyAlignment="1">
      <alignment horizontal="center" vertical="center"/>
    </xf>
    <xf numFmtId="1" fontId="6" fillId="5" borderId="2" xfId="0" applyNumberFormat="1" applyFont="1" applyFill="1" applyBorder="1" applyAlignment="1">
      <alignment horizontal="center" vertical="center"/>
    </xf>
    <xf numFmtId="0" fontId="7" fillId="7" borderId="0" xfId="5" applyAlignment="1">
      <alignment horizontal="center" vertical="center"/>
    </xf>
    <xf numFmtId="0" fontId="7" fillId="6" borderId="0" xfId="4" applyAlignment="1">
      <alignment horizontal="center" vertical="center"/>
    </xf>
    <xf numFmtId="3" fontId="7" fillId="8" borderId="0" xfId="6" applyNumberFormat="1" applyAlignment="1">
      <alignment horizontal="center" vertical="center"/>
    </xf>
    <xf numFmtId="0" fontId="2" fillId="0" borderId="0" xfId="0" applyFont="1" applyAlignment="1">
      <alignment horizontal="center"/>
    </xf>
    <xf numFmtId="1" fontId="2" fillId="4" borderId="2" xfId="3" applyNumberFormat="1" applyFont="1" applyBorder="1" applyAlignment="1">
      <alignment horizontal="center" vertical="center"/>
    </xf>
    <xf numFmtId="1" fontId="2" fillId="4" borderId="0" xfId="3" applyNumberFormat="1" applyFont="1" applyBorder="1" applyAlignment="1">
      <alignment horizontal="center" vertical="center"/>
    </xf>
    <xf numFmtId="1" fontId="2" fillId="4" borderId="3" xfId="3" applyNumberFormat="1" applyFont="1" applyBorder="1" applyAlignment="1">
      <alignment horizontal="center" vertical="center"/>
    </xf>
    <xf numFmtId="1" fontId="2" fillId="3" borderId="2" xfId="2" applyNumberFormat="1" applyFont="1" applyBorder="1" applyAlignment="1">
      <alignment horizontal="center" vertical="center"/>
    </xf>
    <xf numFmtId="1" fontId="2" fillId="3" borderId="0" xfId="2" applyNumberFormat="1" applyFont="1" applyBorder="1" applyAlignment="1">
      <alignment horizontal="center" vertical="center"/>
    </xf>
    <xf numFmtId="1" fontId="2" fillId="3" borderId="3" xfId="2" applyNumberFormat="1" applyFont="1" applyBorder="1" applyAlignment="1">
      <alignment horizontal="center" vertical="center"/>
    </xf>
  </cellXfs>
  <cellStyles count="7">
    <cellStyle name="20% - Accent5" xfId="2" builtinId="46"/>
    <cellStyle name="20% - Accent6" xfId="3" builtinId="50"/>
    <cellStyle name="Accent4" xfId="6" builtinId="41"/>
    <cellStyle name="Accent5" xfId="4" builtinId="45"/>
    <cellStyle name="Accent6" xfId="5" builtinId="49"/>
    <cellStyle name="Heading" xfId="1" xr:uid="{50C97FBE-7C54-E54D-8182-B7CC890D2C30}"/>
    <cellStyle name="Normal" xfId="0" builtinId="0"/>
  </cellStyles>
  <dxfs count="143"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ck">
          <color indexed="64"/>
        </right>
        <top/>
        <bottom/>
        <vertical style="thin">
          <color indexed="64"/>
        </vertical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ck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protection locked="1" hidden="0"/>
    </dxf>
    <dxf>
      <numFmt numFmtId="3" formatCode="#,##0"/>
      <alignment horizontal="center" vertical="center" textRotation="0" wrapText="0" indent="0" justifyLastLine="0" shrinkToFit="0" readingOrder="0"/>
      <protection locked="1" hidden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1"/>
        </top>
      </border>
    </dxf>
    <dxf>
      <font>
        <b/>
        <color theme="1"/>
      </font>
      <border>
        <bottom style="medium">
          <color theme="1"/>
        </bottom>
      </border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</dxfs>
  <tableStyles count="1" defaultTableStyle="TableStyleMedium2" defaultPivotStyle="PivotStyleLight16">
    <tableStyle name="TableStyleLight15 2" pivot="0" count="7" xr9:uid="{69F84A63-AF06-4348-AF5F-F56829991E79}">
      <tableStyleElement type="wholeTable" dxfId="142"/>
      <tableStyleElement type="headerRow" dxfId="141"/>
      <tableStyleElement type="totalRow" dxfId="140"/>
      <tableStyleElement type="firstColumn" dxfId="139"/>
      <tableStyleElement type="lastColumn" dxfId="138"/>
      <tableStyleElement type="firstRowStripe" dxfId="137"/>
      <tableStyleElement type="firstColumnStripe" dxfId="136"/>
    </tableStyle>
  </tableStyles>
  <colors>
    <mruColors>
      <color rgb="FFE1F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37CF3-3A21-284B-91C0-AE1F4AEB7339}" name="FacEarnings" displayName="FacEarnings" ref="N9:N10" totalsRowShown="0" headerRowDxfId="135" dataDxfId="134">
  <autoFilter ref="N9:N10" xr:uid="{D0C37CF3-3A21-284B-91C0-AE1F4AEB7339}"/>
  <tableColumns count="1">
    <tableColumn id="1" xr3:uid="{E87F6E3C-C03E-074C-B065-8F7515A9193F}" name="Total Earnings" dataDxfId="133">
      <calculatedColumnFormula>SUM(Comissions[Faction Profit])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67F474-6FBE-4A4D-9FBE-AE5CC589A0DF}" name="FacPercent" displayName="FacPercent" ref="N6:N7" totalsRowShown="0" headerRowDxfId="132" dataDxfId="131">
  <autoFilter ref="N6:N7" xr:uid="{A567F474-6FBE-4A4D-9FBE-AE5CC589A0DF}"/>
  <tableColumns count="1">
    <tableColumn id="1" xr3:uid="{1788CDEE-E7F2-5542-BA82-5D5BF4318261}" name="Cut Percentage" dataDxfId="130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A4079E-29BB-E247-B6BF-57775F4B1667}" name="Comissions" displayName="Comissions" ref="A1:L66" totalsRowShown="0" headerRowDxfId="129" dataDxfId="128">
  <autoFilter ref="A1:L66" xr:uid="{CFA4079E-29BB-E247-B6BF-57775F4B1667}"/>
  <tableColumns count="12">
    <tableColumn id="1" xr3:uid="{C5CAE2E7-7141-3049-AB88-A9EAC67DFFF1}" name="Customer" dataDxfId="127"/>
    <tableColumn id="17" xr3:uid="{AE97B852-D9A9-6C4D-9222-465717A04FD2}" name="Crafter" dataDxfId="126"/>
    <tableColumn id="2" xr3:uid="{2EAC2B54-EADF-BD41-B86F-9A5D9F72DFB7}" name="ID" dataDxfId="125"/>
    <tableColumn id="3" xr3:uid="{5732211D-0E81-104F-B759-DC75A38A4D22}" name="Order Quantity" dataDxfId="124"/>
    <tableColumn id="4" xr3:uid="{9D429AAB-120E-754A-AAB3-C2D8B324230E}" name="Price Additions" dataDxfId="123"/>
    <tableColumn id="5" xr3:uid="{FACBCD77-232B-5F4D-9945-E5C20FADACF8}" name="Item Name" dataDxfId="122">
      <calculatedColumnFormula>VLOOKUP(C2,Final!D3:E1840,2,FALSE)</calculatedColumnFormula>
    </tableColumn>
    <tableColumn id="6" xr3:uid="{1BF5A21D-594B-974B-894D-0DA938C90056}" name="Total Price" dataDxfId="121">
      <calculatedColumnFormula>(VLOOKUP(C2,Final!D3:G1840,4,FALSE)*Comissions[[#This Row],[Order Quantity]])+Comissions[[#This Row],[Price Additions]]</calculatedColumnFormula>
    </tableColumn>
    <tableColumn id="8" xr3:uid="{26724443-2C2E-8842-AE94-1C3CA3DE926D}" name="Crafter Cut" dataDxfId="120">
      <calculatedColumnFormula array="1">Comissions[[#This Row],[Total Price]]*(1-FacPercent[Cut Percentage])</calculatedColumnFormula>
    </tableColumn>
    <tableColumn id="9" xr3:uid="{2BFAC38A-EBAF-6345-9AD3-FC3D79690F04}" name="Faction Cut" dataDxfId="119">
      <calculatedColumnFormula array="1">Comissions[[#This Row],[Total Price]]*FacPercent[Cut Percentage]</calculatedColumnFormula>
    </tableColumn>
    <tableColumn id="10" xr3:uid="{8D252065-9E02-4948-953E-F497BC0862D5}" name="Faction Funds Used" dataDxfId="118"/>
    <tableColumn id="11" xr3:uid="{8481E57C-0FED-E748-A031-B01E141A8D80}" name="Faction Profit" dataDxfId="117">
      <calculatedColumnFormula>Comissions[[#This Row],[Faction Cut]]-Comissions[[#This Row],[Faction Funds Used]]</calculatedColumnFormula>
    </tableColumn>
    <tableColumn id="12" xr3:uid="{282C890C-EE36-F448-B522-222F9394F6C2}" name="Custom Bonus (optional)" dataDxfId="116">
      <calculatedColumnFormula>VLOOKUP(C2,Final!D3:J1840,7,FALSE)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7885583-1FD5-2549-9E8F-4FD555A519DB}" name="Table8" displayName="Table8" ref="N2:P3" totalsRowShown="0" headerRowDxfId="115" dataDxfId="114">
  <autoFilter ref="N2:P3" xr:uid="{17885583-1FD5-2549-9E8F-4FD555A519DB}"/>
  <tableColumns count="3">
    <tableColumn id="1" xr3:uid="{B1015ECB-EA06-2A48-BB05-9A23CEF58A4C}" name="Enter ID here" dataDxfId="113"/>
    <tableColumn id="2" xr3:uid="{91FC5EFD-FDE6-D04A-A437-A026120A86DF}" name="Order Quantity" dataDxfId="112"/>
    <tableColumn id="3" xr3:uid="{E9DFE4C8-DDCC-8442-879F-9D7AB5E0CAFC}" name="Material Cost" dataDxfId="111">
      <calculatedColumnFormula>(VLOOKUP(N3,Final!D3:L1840,9,FALSE))*Table8[[#This Row],[Order Quantity]]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7C36C33-1E12-A144-AD5E-55E3CD8F8452}" name="Table9" displayName="Table9" ref="N12:N13" totalsRowShown="0" headerRowDxfId="110" dataDxfId="109">
  <autoFilter ref="N12:N13" xr:uid="{57C36C33-1E12-A144-AD5E-55E3CD8F8452}"/>
  <tableColumns count="1">
    <tableColumn id="1" xr3:uid="{061A3D71-DD14-7543-8A6D-179BDE080D0C}" name="Current Funds" dataDxfId="108">
      <calculatedColumnFormula>(SUM(FacEarnings[Total Earnings],Table10[Other Deposits]))-(SUM(Table10[Other Withdrawals]))</calculatedColumnFormula>
    </tableColumn>
  </tableColumns>
  <tableStyleInfo name="TableStyleMedium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80BDBA2-22CB-0C47-9429-8AD6DF206D14}" name="Table10" displayName="Table10" ref="O6:R66" totalsRowShown="0" headerRowDxfId="107" dataDxfId="106">
  <autoFilter ref="O6:R66" xr:uid="{780BDBA2-22CB-0C47-9429-8AD6DF206D14}"/>
  <tableColumns count="4">
    <tableColumn id="1" xr3:uid="{E512148D-CA3C-E04B-9524-B895C81E0741}" name="Other Deposits" dataDxfId="105"/>
    <tableColumn id="3" xr3:uid="{3B5F22A6-4FAA-6A4B-8EDB-0C8CBE32AE76}" name="Deposit Date" dataDxfId="104"/>
    <tableColumn id="2" xr3:uid="{FAC0F200-081F-C847-9EA7-F5B1014D67DA}" name="Other Withdrawals" dataDxfId="103"/>
    <tableColumn id="4" xr3:uid="{0CFC6C8B-9D1E-824D-9D12-76446F0E8222}" name="Withdraw Date" dataDxfId="102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01640E-67D8-1546-8C14-5D91C0272CBF}" name="Table11" displayName="Table11" ref="N15:N66" totalsRowShown="0" headerRowDxfId="101" dataDxfId="100">
  <autoFilter ref="N15:N66" xr:uid="{0A01640E-67D8-1546-8C14-5D91C0272CBF}"/>
  <tableColumns count="1">
    <tableColumn id="1" xr3:uid="{9B45F27A-F667-2A40-B3B9-37123DBFE4BC}" name="Color Code" dataDxfId="99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9F64A9-079C-DA40-A0E6-532ADC7FF8F8}" name="PPCP" displayName="PPCP" ref="Q2:R3" totalsRowShown="0" headerRowDxfId="98" dataDxfId="97">
  <autoFilter ref="Q2:R3" xr:uid="{099F64A9-079C-DA40-A0E6-532ADC7FF8F8}"/>
  <tableColumns count="2">
    <tableColumn id="1" xr3:uid="{A2FCE906-E8DC-6B4E-B226-85F0F2BFC54F}" name="Base" dataDxfId="96"/>
    <tableColumn id="3" xr3:uid="{0F456079-2122-844B-8A9E-37A7D3184F7A}" name="Addition" dataDxfId="95"/>
  </tableColumns>
  <tableStyleInfo name="TableStyleLight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F509A5-68CE-4049-A52A-D20298AF61E0}" name="Components" displayName="Components" ref="A2:E205" totalsRowShown="0" headerRowDxfId="92" dataDxfId="91">
  <autoFilter ref="A2:E205" xr:uid="{66F509A5-68CE-4049-A52A-D20298AF61E0}"/>
  <sortState xmlns:xlrd2="http://schemas.microsoft.com/office/spreadsheetml/2017/richdata2" ref="A3:E205">
    <sortCondition ref="A3:A205"/>
    <sortCondition ref="B3:B205"/>
    <sortCondition ref="D3:D205"/>
  </sortState>
  <tableColumns count="5">
    <tableColumn id="1" xr3:uid="{F8B1F124-9714-CF41-A615-E4B2769F3794}" name="Type" dataDxfId="90"/>
    <tableColumn id="2" xr3:uid="{684D8089-DD74-8144-95A4-B2A4E760133A}" name="Subtype" dataDxfId="89"/>
    <tableColumn id="3" xr3:uid="{B083ABDE-F79A-A14E-8FCD-D17B1F036052}" name="Source" dataDxfId="88"/>
    <tableColumn id="4" xr3:uid="{332FECD8-B99F-FD4E-9BED-582507F5119E}" name="Name" dataDxfId="87"/>
    <tableColumn id="5" xr3:uid="{C45C8B5A-176A-1E4F-A33F-E41E7A4D135A}" name="Price" dataDxfId="86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EE62F6-90BA-C44A-A285-A535124B4F81}" name="Warehouses" displayName="Warehouses" ref="G2:Q50" totalsRowShown="0" headerRowDxfId="85" dataDxfId="84">
  <autoFilter ref="G2:Q50" xr:uid="{95EE62F6-90BA-C44A-A285-A535124B4F81}"/>
  <sortState xmlns:xlrd2="http://schemas.microsoft.com/office/spreadsheetml/2017/richdata2" ref="G3:Q50">
    <sortCondition ref="G5:G50"/>
  </sortState>
  <tableColumns count="11">
    <tableColumn id="1" xr3:uid="{973D6513-F505-514D-BBE8-3EE4A883A758}" name="Name"/>
    <tableColumn id="2" xr3:uid="{B5F24811-F466-B34B-BC87-3F7CF76B1D6E}" name="Average" dataDxfId="83">
      <calculatedColumnFormula>AVERAGE(Warehouses[[#This Row],[Bendir Dale]:[Andunor]])</calculatedColumnFormula>
    </tableColumn>
    <tableColumn id="3" xr3:uid="{66899742-34F9-984F-8A53-8A8E1441E864}" name="Bendir Dale" dataDxfId="82"/>
    <tableColumn id="4" xr3:uid="{9724C052-D5C1-6540-8BB7-3CFAB7646B68}" name="Myon" dataDxfId="81"/>
    <tableColumn id="5" xr3:uid="{51D2D956-935F-0F42-9FBE-759894095F0C}" name="Brogendendstein" dataDxfId="80"/>
    <tableColumn id="6" xr3:uid="{0D7B5FBF-EE2C-F642-B19E-C6407EEC779B}" name="Cordor" dataDxfId="79"/>
    <tableColumn id="7" xr3:uid="{BA71A4B7-F57C-3947-B4AD-BE084FA6C1CB}" name="Guldorand" dataDxfId="78"/>
    <tableColumn id="8" xr3:uid="{ADC8504C-16FE-214A-91D5-60C80ED6BD76}" name="Andunor" dataDxfId="77">
      <calculatedColumnFormula>AVERAGE(Warehouses[[#This Row],[Sharps]:[Greyport]])</calculatedColumnFormula>
    </tableColumn>
    <tableColumn id="9" xr3:uid="{4CA297E1-AC46-9247-9029-D59D18329727}" name="Sharps" dataDxfId="76"/>
    <tableColumn id="10" xr3:uid="{6C2C28D4-0EC5-4246-951C-98EA02D83DE3}" name="Devil's Table" dataDxfId="75"/>
    <tableColumn id="11" xr3:uid="{67D7EB08-8A60-984C-84BB-8407AB1288D0}" name="Greyport" dataDxfId="74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15564C1-53D6-CE47-A596-F962CD765442}" name="LookupRef" displayName="LookupRef" ref="A2:O1836" totalsRowShown="0" headerRowDxfId="73" dataDxfId="72">
  <autoFilter ref="A2:O1836" xr:uid="{F15564C1-53D6-CE47-A596-F962CD765442}"/>
  <tableColumns count="15">
    <tableColumn id="1" xr3:uid="{FE64324C-0D06-6142-BE90-0B39D8759CF7}" name="Craft" dataDxfId="71">
      <calculatedColumnFormula>Fullmath[[#This Row],[Craft]]</calculatedColumnFormula>
    </tableColumn>
    <tableColumn id="15" xr3:uid="{46DF177A-B447-AA45-9C83-776E360C5DA9}" name="Type" dataDxfId="70">
      <calculatedColumnFormula>Fullmath[[#This Row],[Type]]</calculatedColumnFormula>
    </tableColumn>
    <tableColumn id="2" xr3:uid="{D34D9B5A-3F32-E54B-A185-68804A843F7B}" name="Subtype" dataDxfId="69">
      <calculatedColumnFormula>Fullmath[[#This Row],[Subtype]]</calculatedColumnFormula>
    </tableColumn>
    <tableColumn id="3" xr3:uid="{61DFF055-EBD7-594F-8F15-48D7B5DFDD87}" name="ID" dataDxfId="68">
      <calculatedColumnFormula>Fullmath[[#This Row],[ID]]</calculatedColumnFormula>
    </tableColumn>
    <tableColumn id="4" xr3:uid="{1A637E31-5CB6-FE47-8DEA-78E5526603FC}" name="Name" dataDxfId="67">
      <calculatedColumnFormula>Fullmath[[#This Row],[Name]]</calculatedColumnFormula>
    </tableColumn>
    <tableColumn id="5" xr3:uid="{4C7A205C-00D8-7A46-9A13-D1FAF2941BDC}" name="Quantity" dataDxfId="66">
      <calculatedColumnFormula>Fullmath[[#This Row],[Quantity]]</calculatedColumnFormula>
    </tableColumn>
    <tableColumn id="6" xr3:uid="{96E3E077-D37D-D049-8BDF-498FF567BA99}" name="Total Price" dataDxfId="65">
      <calculatedColumnFormula>LookupRef[[#This Row],[Labor Costs]]+LookupRef[[#This Row],[Material Costs]]</calculatedColumnFormula>
    </tableColumn>
    <tableColumn id="7" xr3:uid="{93539D26-A9D7-6F42-91EA-2F9517FEF09A}" name="Price Per Unit" dataDxfId="64">
      <calculatedColumnFormula>LookupRef[[#This Row],[Total Price]]/LookupRef[[#This Row],[Quantity]]</calculatedColumnFormula>
    </tableColumn>
    <tableColumn id="8" xr3:uid="{D2C4276E-B88A-2749-8065-EE52AA17D500}" name="Profit" dataDxfId="63">
      <calculatedColumnFormula>LookupRef[[#This Row],[Total Price]]-LookupRef[[#This Row],[Material Costs]]</calculatedColumnFormula>
    </tableColumn>
    <tableColumn id="9" xr3:uid="{143778B9-9D1B-234C-8C18-D787055254A4}" name="Optional Custom Bonus" dataDxfId="62">
      <calculatedColumnFormula>(LookupRef[[#This Row],[Total Craft Points]]+LookupRef[[#This Row],[DC]])*10</calculatedColumnFormula>
    </tableColumn>
    <tableColumn id="10" xr3:uid="{F7CD826C-1235-B64C-A3CA-7938FAF002CC}" name="Labor Costs" dataDxfId="61">
      <calculatedColumnFormula>LookupRef[[#This Row],[Price Per Craft Point]]*LookupRef[[#This Row],[Total Craft Points]]</calculatedColumnFormula>
    </tableColumn>
    <tableColumn id="11" xr3:uid="{B2A9804F-B84D-2C4A-BED3-84E432852D1B}" name="Material Costs" dataDxfId="60">
      <calculatedColumnFormula>Fullmath[[#This Row],[Mat Cost]]</calculatedColumnFormula>
    </tableColumn>
    <tableColumn id="12" xr3:uid="{494AB315-23CF-1F45-ACC1-3328D481D3C7}" name="Total Craft Points" dataDxfId="59">
      <calculatedColumnFormula>Fullmath[[#This Row],[Total CP]]</calculatedColumnFormula>
    </tableColumn>
    <tableColumn id="13" xr3:uid="{F5F267E3-3A9B-534D-8FEF-2D1165ACCF1D}" name="DC" dataDxfId="58">
      <calculatedColumnFormula>Fullmath[[#This Row],[DC]]</calculatedColumnFormula>
    </tableColumn>
    <tableColumn id="14" xr3:uid="{56A369D1-9E12-4F44-8BF7-E91EE15DCDF5}" name="Price Per Craft Point" dataDxfId="57">
      <calculatedColumnFormula array="1">LookupRef[[#This Row],[DC]]+(PPCP[Base])</calculatedColumnFormula>
    </tableColumn>
  </tableColumns>
  <tableStyleInfo name="TableStyleLight1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03D752-E31D-E14B-9DDC-A338E69C24F4}" name="Fullmath" displayName="Fullmath" ref="A2:BB2227" totalsRowShown="0" headerRowDxfId="55" dataDxfId="54">
  <autoFilter ref="A2:BB2227" xr:uid="{B78044DD-C20C-024D-B6B7-9F6F31F8D9D7}"/>
  <sortState xmlns:xlrd2="http://schemas.microsoft.com/office/spreadsheetml/2017/richdata2" ref="A3:BB2227">
    <sortCondition ref="C3:C2227"/>
    <sortCondition ref="D3:D2227"/>
    <sortCondition ref="B3:B2227"/>
    <sortCondition ref="F3:F2227"/>
    <sortCondition ref="H3:H2227"/>
  </sortState>
  <tableColumns count="54">
    <tableColumn id="1" xr3:uid="{F815ACF0-A24F-894F-9000-054F209BF6DA}" name="ID" dataDxfId="53"/>
    <tableColumn id="2" xr3:uid="{AB0358EB-C0C3-2348-A095-C8CD4A17A44D}" name="Craft" dataDxfId="52"/>
    <tableColumn id="53" xr3:uid="{939411BA-0BC9-7B40-8983-48FAC36EF473}" name="Type" dataDxfId="51"/>
    <tableColumn id="3" xr3:uid="{88B282AA-43F9-8C47-BA98-DEBFB5557812}" name="Subtype" dataDxfId="50"/>
    <tableColumn id="4" xr3:uid="{2ED9B055-F592-9D43-86D3-D70756BA94F4}" name="Quantity" dataDxfId="49"/>
    <tableColumn id="5" xr3:uid="{541091AE-52D2-494A-B575-79A85381E476}" name="DC" dataDxfId="48"/>
    <tableColumn id="6" xr3:uid="{03FA9D1F-1B13-8844-960F-82F52A5E64A6}" name="Base CP" dataDxfId="47"/>
    <tableColumn id="7" xr3:uid="{6590B050-8E86-C249-9CD2-4FBEEECD0999}" name="Name" dataDxfId="46"/>
    <tableColumn id="52" xr3:uid="{453DFAAE-5504-C240-9A80-A4BB67A7BC17}" name="CP/Q" dataDxfId="45">
      <calculatedColumnFormula>Fullmath[[#This Row],[Total CP]]/Fullmath[[#This Row],[Quantity]]</calculatedColumnFormula>
    </tableColumn>
    <tableColumn id="8" xr3:uid="{ED25C3C0-9B24-1C44-B1AB-18EA41E56922}" name="Total CP" dataDxfId="44">
      <calculatedColumnFormula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calculatedColumnFormula>
    </tableColumn>
    <tableColumn id="54" xr3:uid="{F249679E-BCCE-9147-8678-5B493AF69140}" name="MCost/Q" dataDxfId="43">
      <calculatedColumnFormula>Fullmath[[#This Row],[Mat Cost]]/Fullmath[[#This Row],[Quantity]]</calculatedColumnFormula>
    </tableColumn>
    <tableColumn id="9" xr3:uid="{5C2C696C-35AC-144E-87B4-54A79CEF1A54}" name="Mat Cost" dataDxfId="42">
      <calculatedColumnFormula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calculatedColumnFormula>
    </tableColumn>
    <tableColumn id="10" xr3:uid="{9226C289-F712-C845-8E4B-2730356BAD8B}" name="M1" dataDxfId="41"/>
    <tableColumn id="11" xr3:uid="{D115026C-6588-4C4E-9D0A-E0141BD94A9D}" name="Q1" dataDxfId="40"/>
    <tableColumn id="12" xr3:uid="{EBA3E0DB-5A13-4848-9F56-016717102313}" name="C1" dataDxfId="39"/>
    <tableColumn id="13" xr3:uid="{C3AC1CAF-CD4D-EB41-8C6B-01151053EFAC}" name="P1" dataDxfId="38">
      <calculatedColumnFormula>IFERROR(_xlfn.IFNA(VLOOKUP(Fullmath[[#This Row],[M1]],$H$2:$L2,5,FALSE),VLOOKUP(Fullmath[[#This Row],[M1]],$H4:$L$2227,5,FALSE)),-1)</calculatedColumnFormula>
    </tableColumn>
    <tableColumn id="14" xr3:uid="{FCB10494-7217-9049-AFCD-0C9D86A115EB}" name="M2" dataDxfId="37"/>
    <tableColumn id="15" xr3:uid="{24DF7AEC-F0A0-6747-849B-D860374AB018}" name="Q2" dataDxfId="36"/>
    <tableColumn id="16" xr3:uid="{25602460-617A-F143-A205-93A96C88136F}" name="C2" dataDxfId="35">
      <calculatedColumnFormula>IFERROR(_xlfn.IFNA(VLOOKUP(Fullmath[[#This Row],[M2]],$H$2:$L2,2,FALSE),VLOOKUP(Fullmath[[#This Row],[M2]],$H4:$L$2227,2,FALSE)),0)</calculatedColumnFormula>
    </tableColumn>
    <tableColumn id="17" xr3:uid="{0777952C-EC06-1047-BC0F-5E264A8B5A42}" name="P2" dataDxfId="34">
      <calculatedColumnFormula>IFERROR(_xlfn.IFNA(VLOOKUP(Fullmath[[#This Row],[M2]],$H$2:$L2,4,FALSE),VLOOKUP(Fullmath[[#This Row],[M2]],$H4:$L$2227,4,FALSE)),0)</calculatedColumnFormula>
    </tableColumn>
    <tableColumn id="18" xr3:uid="{65D09854-1CF7-5242-9F1B-FBAAA1D4436E}" name="M3" dataDxfId="33"/>
    <tableColumn id="19" xr3:uid="{D1EB218B-D1FA-0444-8B6C-D5AA60D4A7BE}" name="Q3" dataDxfId="32"/>
    <tableColumn id="20" xr3:uid="{C90AC60B-2AE8-E54B-B3CE-6146BA1565A5}" name="C3" dataDxfId="31">
      <calculatedColumnFormula>IFERROR(_xlfn.IFNA(VLOOKUP(Fullmath[[#This Row],[M3]],$H$2:$L2,2,FALSE),VLOOKUP(Fullmath[[#This Row],[M3]],$H4:$L$2227,2,FALSE)),0)</calculatedColumnFormula>
    </tableColumn>
    <tableColumn id="21" xr3:uid="{D57911B6-2860-7944-A145-6B03A7B3FADD}" name="P3" dataDxfId="30">
      <calculatedColumnFormula>IFERROR(_xlfn.IFNA(VLOOKUP(Fullmath[[#This Row],[M3]],$H$2:$L2,4,FALSE),VLOOKUP(Fullmath[[#This Row],[M3]],$H4:$L$2227,4,FALSE)),0)</calculatedColumnFormula>
    </tableColumn>
    <tableColumn id="22" xr3:uid="{F10B7DF4-6BBD-EC4E-A6A3-2E887430333B}" name="M4" dataDxfId="29"/>
    <tableColumn id="23" xr3:uid="{159623C2-803A-114F-AA6F-2784AD387CBF}" name="Q4" dataDxfId="28"/>
    <tableColumn id="24" xr3:uid="{F93F6237-D5A1-C041-B98A-5D0B1DC0EA86}" name="C4" dataDxfId="27">
      <calculatedColumnFormula>IFERROR(_xlfn.IFNA(VLOOKUP(Fullmath[[#This Row],[M4]],$H$2:$L2,2,FALSE),VLOOKUP(Fullmath[[#This Row],[M4]],$H4:$L$2227,2,FALSE)),0)</calculatedColumnFormula>
    </tableColumn>
    <tableColumn id="25" xr3:uid="{AEBFAFF0-5BCB-5843-9ADE-BC29213AD7B0}" name="P4" dataDxfId="26">
      <calculatedColumnFormula>IFERROR(_xlfn.IFNA(VLOOKUP(Fullmath[[#This Row],[M4]],$H$2:$L2,4,FALSE),VLOOKUP(Fullmath[[#This Row],[M4]],$H4:$L$2227,4,FALSE)),0)</calculatedColumnFormula>
    </tableColumn>
    <tableColumn id="26" xr3:uid="{1E634B04-0F82-DD4E-973B-124BF0F1CFB0}" name="M5" dataDxfId="25"/>
    <tableColumn id="27" xr3:uid="{B222DC6D-87E5-EA4F-98FC-9392F52FDCB4}" name="Q5" dataDxfId="24"/>
    <tableColumn id="28" xr3:uid="{F568E28B-99CA-3340-8A8B-32F92A39CE79}" name="C5" dataDxfId="23">
      <calculatedColumnFormula>IFERROR(_xlfn.IFNA(VLOOKUP(Fullmath[[#This Row],[M5]],$H$2:$L2,2,FALSE),VLOOKUP(Fullmath[[#This Row],[M5]],$H4:$L$2227,2,FALSE)),0)</calculatedColumnFormula>
    </tableColumn>
    <tableColumn id="29" xr3:uid="{B55A8EAC-77C7-1942-8B9E-1E1C84B35BB5}" name="P5" dataDxfId="22">
      <calculatedColumnFormula>IFERROR(_xlfn.IFNA(VLOOKUP(Fullmath[[#This Row],[M5]],$H$2:$L2,4,FALSE),VLOOKUP(Fullmath[[#This Row],[M5]],$H4:$L$2227,4,FALSE)),0)</calculatedColumnFormula>
    </tableColumn>
    <tableColumn id="30" xr3:uid="{CC420929-44FB-FF43-9FF4-3AACE5625798}" name="M6" dataDxfId="21"/>
    <tableColumn id="31" xr3:uid="{F78E7E41-BDC6-7143-A9AD-82792BBCC599}" name="Q6" dataDxfId="20"/>
    <tableColumn id="32" xr3:uid="{EBD2CF86-5203-3142-B67D-5B3AF0CF0F7F}" name="C6" dataDxfId="19">
      <calculatedColumnFormula>IFERROR(_xlfn.IFNA(VLOOKUP(Fullmath[[#This Row],[M6]],$H$2:$L2,2,FALSE),VLOOKUP(Fullmath[[#This Row],[M6]],$H4:$L$2227,2,FALSE)),0)</calculatedColumnFormula>
    </tableColumn>
    <tableColumn id="33" xr3:uid="{72741C70-AD26-D646-8EFD-84131A06782F}" name="P6" dataDxfId="18">
      <calculatedColumnFormula>IFERROR(_xlfn.IFNA(VLOOKUP(Fullmath[[#This Row],[M6]],$H$2:$L2,4,FALSE),VLOOKUP(Fullmath[[#This Row],[M6]],$H4:$L$2227,4,FALSE)),0)</calculatedColumnFormula>
    </tableColumn>
    <tableColumn id="34" xr3:uid="{1238AED8-A140-F14C-AE76-DB0B77AC00C8}" name="Co1" dataDxfId="17"/>
    <tableColumn id="35" xr3:uid="{4283E2B8-E3EA-D445-91B4-96375B958745}" name="CQ1" dataDxfId="16"/>
    <tableColumn id="36" xr3:uid="{51300671-B595-FF42-8326-C6C240E9A06B}" name="CP1" dataDxfId="15">
      <calculatedColumnFormula>(IFERROR(VLOOKUP(AK3,Components[[Name]:[Price]],2,FALSE),0))</calculatedColumnFormula>
    </tableColumn>
    <tableColumn id="37" xr3:uid="{0D9FD1BE-730D-114F-9FD6-DECF3EED4E7F}" name="Co2" dataDxfId="14"/>
    <tableColumn id="38" xr3:uid="{4EFA8CBF-B82C-1D42-BAC1-3CB2F8E6D9FD}" name="CQ2" dataDxfId="13"/>
    <tableColumn id="39" xr3:uid="{81DFE0B1-A633-AE4D-B14D-9CE779931384}" name="CP2" dataDxfId="12">
      <calculatedColumnFormula>(IFERROR(VLOOKUP(AN3,Components[[Name]:[Price]],2,FALSE),0))</calculatedColumnFormula>
    </tableColumn>
    <tableColumn id="40" xr3:uid="{0777F4C5-7217-5C44-ADCA-9B4075B78FE9}" name="Co3" dataDxfId="11"/>
    <tableColumn id="41" xr3:uid="{06AD33D7-4462-5940-9F09-741EA311368A}" name="CQ3" dataDxfId="10"/>
    <tableColumn id="42" xr3:uid="{36F78BCA-D969-3A4E-888C-84C919A2D297}" name="CP3" dataDxfId="9">
      <calculatedColumnFormula>(IFERROR(VLOOKUP(AQ3,Components[[Name]:[Price]],2,FALSE),0))</calculatedColumnFormula>
    </tableColumn>
    <tableColumn id="43" xr3:uid="{4D0B18C8-D8C6-5940-9D82-9D34D7DABF34}" name="Co4" dataDxfId="8"/>
    <tableColumn id="44" xr3:uid="{9A3997C9-5C2E-A04B-819A-7AAC18CF9403}" name="CQ4" dataDxfId="7"/>
    <tableColumn id="45" xr3:uid="{E2AED010-F651-9043-8870-33C11D8A6EC0}" name="CP4" dataDxfId="6">
      <calculatedColumnFormula>(IFERROR(VLOOKUP(AT3,Components[[Name]:[Price]],2,FALSE),0))</calculatedColumnFormula>
    </tableColumn>
    <tableColumn id="46" xr3:uid="{A0A9DD1F-8198-B24F-A6CF-37264A0CB5C2}" name="Co5" dataDxfId="5"/>
    <tableColumn id="47" xr3:uid="{83219F83-FB64-394E-ADF9-3FDF26FC9596}" name="CQ5" dataDxfId="4"/>
    <tableColumn id="48" xr3:uid="{280ABE88-A92D-FF41-AABF-DC159249F8DD}" name="CP5" dataDxfId="3">
      <calculatedColumnFormula>(IFERROR(VLOOKUP(AW3,Components[[Name]:[Price]],2,FALSE),0))</calculatedColumnFormula>
    </tableColumn>
    <tableColumn id="49" xr3:uid="{737BAC68-658A-5641-A2F5-D8865457A9E0}" name="Co6" dataDxfId="2"/>
    <tableColumn id="50" xr3:uid="{0DFC5AA2-41B2-0342-B3A8-A4E03A235521}" name="CQ6" dataDxfId="1"/>
    <tableColumn id="51" xr3:uid="{D648B64F-89D1-C74B-BE58-D692AF0AD399}" name="CP6" dataDxfId="0">
      <calculatedColumnFormula>(IFERROR(VLOOKUP(AZ3,Components[[Name]:[Price]],2,FALSE),0))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CE88-AE16-0B42-9238-96C83DCE5B37}">
  <dimension ref="A1:R66"/>
  <sheetViews>
    <sheetView tabSelected="1" workbookViewId="0">
      <selection activeCell="O12" sqref="O12"/>
    </sheetView>
  </sheetViews>
  <sheetFormatPr baseColWidth="10" defaultColWidth="18.5" defaultRowHeight="16" x14ac:dyDescent="0.2"/>
  <cols>
    <col min="1" max="1" width="14" style="1" bestFit="1" customWidth="1"/>
    <col min="2" max="2" width="14" style="1" customWidth="1"/>
    <col min="3" max="3" width="8" style="1" bestFit="1" customWidth="1"/>
    <col min="4" max="4" width="18.5" style="1" bestFit="1" customWidth="1"/>
    <col min="5" max="5" width="18.33203125" style="4" bestFit="1" customWidth="1"/>
    <col min="6" max="6" width="25.33203125" style="1" bestFit="1" customWidth="1"/>
    <col min="7" max="7" width="14.83203125" style="4" bestFit="1" customWidth="1"/>
    <col min="8" max="8" width="15" style="4" bestFit="1" customWidth="1"/>
    <col min="9" max="9" width="15.33203125" style="4" bestFit="1" customWidth="1"/>
    <col min="10" max="10" width="22.33203125" style="4" bestFit="1" customWidth="1"/>
    <col min="11" max="11" width="17.1640625" style="25" bestFit="1" customWidth="1"/>
    <col min="12" max="12" width="26.6640625" style="25" bestFit="1" customWidth="1"/>
    <col min="13" max="13" width="4.6640625" style="1" customWidth="1"/>
    <col min="14" max="14" width="18.5" style="1" bestFit="1" customWidth="1"/>
    <col min="15" max="15" width="18.5" style="4"/>
    <col min="16" max="16" width="18.5" style="1"/>
    <col min="17" max="17" width="22" style="4" bestFit="1" customWidth="1"/>
    <col min="18" max="16384" width="18.5" style="1"/>
  </cols>
  <sheetData>
    <row r="1" spans="1:18" x14ac:dyDescent="0.2">
      <c r="A1" s="1" t="s">
        <v>1147</v>
      </c>
      <c r="B1" s="1" t="s">
        <v>1168</v>
      </c>
      <c r="C1" s="1" t="s">
        <v>0</v>
      </c>
      <c r="D1" s="1" t="s">
        <v>1259</v>
      </c>
      <c r="E1" s="4" t="s">
        <v>1150</v>
      </c>
      <c r="F1" s="1" t="s">
        <v>1148</v>
      </c>
      <c r="G1" s="4" t="s">
        <v>5</v>
      </c>
      <c r="H1" s="4" t="s">
        <v>1145</v>
      </c>
      <c r="I1" s="4" t="s">
        <v>1146</v>
      </c>
      <c r="J1" s="4" t="s">
        <v>1149</v>
      </c>
      <c r="K1" s="25" t="s">
        <v>1152</v>
      </c>
      <c r="L1" s="25" t="s">
        <v>1151</v>
      </c>
      <c r="N1" s="37" t="s">
        <v>1155</v>
      </c>
      <c r="O1" s="37"/>
      <c r="P1" s="37"/>
      <c r="Q1" s="38" t="s">
        <v>525</v>
      </c>
      <c r="R1" s="38"/>
    </row>
    <row r="2" spans="1:18" x14ac:dyDescent="0.2">
      <c r="A2" s="22" t="s">
        <v>1153</v>
      </c>
      <c r="B2" s="22" t="s">
        <v>1164</v>
      </c>
      <c r="C2" s="22">
        <v>864</v>
      </c>
      <c r="D2" s="22">
        <v>1</v>
      </c>
      <c r="E2" s="19">
        <v>6000</v>
      </c>
      <c r="F2" s="22" t="str">
        <f>VLOOKUP(C2,Final!D3:E1840,2,FALSE)</f>
        <v>Headband of Protection</v>
      </c>
      <c r="G2" s="19">
        <f>(VLOOKUP(C2,Final!D3:G1840,4,FALSE)*Comissions[[#This Row],[Order Quantity]])+Comissions[[#This Row],[Price Additions]]</f>
        <v>67318.5</v>
      </c>
      <c r="H2" s="19" cm="1">
        <f t="array" ref="H2">Comissions[[#This Row],[Total Price]]*(1-FacPercent[Cut Percentage])</f>
        <v>47122.95</v>
      </c>
      <c r="I2" s="19" cm="1">
        <f t="array" ref="I2">Comissions[[#This Row],[Total Price]]*FacPercent[Cut Percentage]</f>
        <v>20195.55</v>
      </c>
      <c r="J2" s="19">
        <v>13000</v>
      </c>
      <c r="K2" s="26">
        <f>Comissions[[#This Row],[Faction Cut]]-Comissions[[#This Row],[Faction Funds Used]]</f>
        <v>7195.5499999999993</v>
      </c>
      <c r="L2" s="26">
        <f>VLOOKUP(C2,Final!D3:J1840,7,FALSE)</f>
        <v>6000</v>
      </c>
      <c r="N2" s="1" t="s">
        <v>1154</v>
      </c>
      <c r="O2" s="4" t="s">
        <v>1259</v>
      </c>
      <c r="P2" s="1" t="s">
        <v>1144</v>
      </c>
      <c r="Q2" s="4" t="s">
        <v>1261</v>
      </c>
      <c r="R2" s="4" t="s">
        <v>1262</v>
      </c>
    </row>
    <row r="3" spans="1:18" x14ac:dyDescent="0.2">
      <c r="B3" s="1" t="s">
        <v>1258</v>
      </c>
      <c r="C3" s="1">
        <v>870</v>
      </c>
      <c r="D3" s="1">
        <v>1</v>
      </c>
      <c r="E3" s="4">
        <v>5000</v>
      </c>
      <c r="F3" s="1" t="str">
        <f>VLOOKUP(C3,Final!D4:E1841,2,FALSE)</f>
        <v>Arcane Focus (Wizard)</v>
      </c>
      <c r="G3" s="4">
        <f>(VLOOKUP(C3,Final!D4:G1841,4,FALSE)*Comissions[[#This Row],[Order Quantity]])+Comissions[[#This Row],[Price Additions]]</f>
        <v>90146.386666666658</v>
      </c>
      <c r="H3" s="4" cm="1">
        <f t="array" ref="H3">Comissions[[#This Row],[Total Price]]*(1-FacPercent[Cut Percentage])</f>
        <v>63102.470666666653</v>
      </c>
      <c r="I3" s="4" cm="1">
        <f t="array" ref="I3">Comissions[[#This Row],[Total Price]]*FacPercent[Cut Percentage]</f>
        <v>27043.915999999997</v>
      </c>
      <c r="K3" s="25">
        <f>Comissions[[#This Row],[Faction Cut]]-Comissions[[#This Row],[Faction Funds Used]]</f>
        <v>27043.915999999997</v>
      </c>
      <c r="L3" s="25">
        <f>VLOOKUP(C3,Final!D4:J1841,7,FALSE)</f>
        <v>4308</v>
      </c>
      <c r="N3" s="1">
        <v>114</v>
      </c>
      <c r="O3" s="4">
        <v>1</v>
      </c>
      <c r="P3" s="4">
        <f>(VLOOKUP(N3,Final!D3:L1840,9,FALSE))*Table8[[#This Row],[Order Quantity]]</f>
        <v>430.4666666666667</v>
      </c>
      <c r="Q3" s="4">
        <v>50</v>
      </c>
      <c r="R3" s="4" t="s">
        <v>1263</v>
      </c>
    </row>
    <row r="4" spans="1:18" x14ac:dyDescent="0.2">
      <c r="B4" s="1" t="s">
        <v>1258</v>
      </c>
      <c r="C4" s="1">
        <v>1150</v>
      </c>
      <c r="D4" s="1">
        <v>1</v>
      </c>
      <c r="E4" s="4">
        <v>10000</v>
      </c>
      <c r="F4" s="1" t="str">
        <f>VLOOKUP(C4,Final!D5:E1842,2,FALSE)</f>
        <v>Disciple's Wraps</v>
      </c>
      <c r="G4" s="4">
        <f>(VLOOKUP(C4,Final!D5:G1842,4,FALSE)*Comissions[[#This Row],[Order Quantity]])+Comissions[[#This Row],[Price Additions]]</f>
        <v>136965.18333333332</v>
      </c>
      <c r="H4" s="4" cm="1">
        <f t="array" ref="H4">Comissions[[#This Row],[Total Price]]*(1-FacPercent[Cut Percentage])</f>
        <v>95875.628333333312</v>
      </c>
      <c r="I4" s="4" cm="1">
        <f t="array" ref="I4">Comissions[[#This Row],[Total Price]]*FacPercent[Cut Percentage]</f>
        <v>41089.554999999993</v>
      </c>
      <c r="K4" s="25">
        <f>Comissions[[#This Row],[Faction Cut]]-Comissions[[#This Row],[Faction Funds Used]]</f>
        <v>41089.554999999993</v>
      </c>
      <c r="L4" s="25">
        <f>VLOOKUP(C4,Final!D5:J1842,7,FALSE)</f>
        <v>9390</v>
      </c>
    </row>
    <row r="5" spans="1:18" x14ac:dyDescent="0.2">
      <c r="B5" s="1" t="s">
        <v>1258</v>
      </c>
      <c r="C5" s="1">
        <v>1023</v>
      </c>
      <c r="D5" s="1">
        <v>1</v>
      </c>
      <c r="E5" s="4">
        <v>10000</v>
      </c>
      <c r="F5" s="1" t="str">
        <f>VLOOKUP(C5,Final!D6:E1843,2,FALSE)</f>
        <v>Enchanted Quarterstaff</v>
      </c>
      <c r="G5" s="4">
        <f>(VLOOKUP(C5,Final!D6:G1843,4,FALSE)*Comissions[[#This Row],[Order Quantity]])+Comissions[[#This Row],[Price Additions]]</f>
        <v>135262.71354166666</v>
      </c>
      <c r="H5" s="4" cm="1">
        <f t="array" ref="H5">Comissions[[#This Row],[Total Price]]*(1-FacPercent[Cut Percentage])</f>
        <v>94683.899479166648</v>
      </c>
      <c r="I5" s="4" cm="1">
        <f t="array" ref="I5">Comissions[[#This Row],[Total Price]]*FacPercent[Cut Percentage]</f>
        <v>40578.814062499994</v>
      </c>
      <c r="K5" s="25">
        <f>Comissions[[#This Row],[Faction Cut]]-Comissions[[#This Row],[Faction Funds Used]]</f>
        <v>40578.814062499994</v>
      </c>
      <c r="L5" s="25">
        <f>VLOOKUP(C5,Final!D6:J1843,7,FALSE)</f>
        <v>9669.1666666666661</v>
      </c>
      <c r="N5" s="36" t="s">
        <v>1162</v>
      </c>
      <c r="O5" s="36"/>
      <c r="P5" s="36"/>
      <c r="Q5" s="36"/>
      <c r="R5" s="36"/>
    </row>
    <row r="6" spans="1:18" x14ac:dyDescent="0.2">
      <c r="B6" s="1" t="s">
        <v>1258</v>
      </c>
      <c r="C6" s="1">
        <v>1125</v>
      </c>
      <c r="D6" s="1">
        <v>1</v>
      </c>
      <c r="E6" s="4">
        <v>18000</v>
      </c>
      <c r="F6" s="1" t="str">
        <f>VLOOKUP(C6,Final!D7:E1844,2,FALSE)</f>
        <v>Variable Whip</v>
      </c>
      <c r="G6" s="4">
        <f>(VLOOKUP(C6,Final!D7:G1844,4,FALSE)*Comissions[[#This Row],[Order Quantity]])+Comissions[[#This Row],[Price Additions]]</f>
        <v>304265.11333333334</v>
      </c>
      <c r="H6" s="4" cm="1">
        <f t="array" ref="H6">Comissions[[#This Row],[Total Price]]*(1-FacPercent[Cut Percentage])</f>
        <v>212985.57933333333</v>
      </c>
      <c r="I6" s="4" cm="1">
        <f t="array" ref="I6">Comissions[[#This Row],[Total Price]]*FacPercent[Cut Percentage]</f>
        <v>91279.534</v>
      </c>
      <c r="K6" s="25">
        <f>Comissions[[#This Row],[Faction Cut]]-Comissions[[#This Row],[Faction Funds Used]]</f>
        <v>91279.534</v>
      </c>
      <c r="L6" s="25">
        <f>VLOOKUP(C6,Final!D7:J1844,7,FALSE)</f>
        <v>17292</v>
      </c>
      <c r="N6" s="1" t="s">
        <v>1159</v>
      </c>
      <c r="O6" s="4" t="s">
        <v>1156</v>
      </c>
      <c r="P6" s="1" t="s">
        <v>1158</v>
      </c>
      <c r="Q6" s="4" t="s">
        <v>1260</v>
      </c>
      <c r="R6" s="1" t="s">
        <v>1157</v>
      </c>
    </row>
    <row r="7" spans="1:18" x14ac:dyDescent="0.2">
      <c r="B7" s="1" t="s">
        <v>1258</v>
      </c>
      <c r="C7" s="1">
        <v>72</v>
      </c>
      <c r="D7" s="1">
        <v>50</v>
      </c>
      <c r="E7" s="4">
        <v>0</v>
      </c>
      <c r="F7" s="1" t="str">
        <f>VLOOKUP(C7,Final!D8:E1845,2,FALSE)</f>
        <v>Notebook</v>
      </c>
      <c r="G7" s="4">
        <f>(VLOOKUP(C7,Final!D8:G1845,4,FALSE)*Comissions[[#This Row],[Order Quantity]])+Comissions[[#This Row],[Price Additions]]</f>
        <v>20558.333333333336</v>
      </c>
      <c r="H7" s="4" cm="1">
        <f t="array" ref="H7">Comissions[[#This Row],[Total Price]]*(1-FacPercent[Cut Percentage])</f>
        <v>14390.833333333334</v>
      </c>
      <c r="I7" s="4" cm="1">
        <f t="array" ref="I7">Comissions[[#This Row],[Total Price]]*FacPercent[Cut Percentage]</f>
        <v>6167.5000000000009</v>
      </c>
      <c r="K7" s="25">
        <f>Comissions[[#This Row],[Faction Cut]]-Comissions[[#This Row],[Faction Funds Used]]</f>
        <v>6167.5000000000009</v>
      </c>
      <c r="L7" s="25">
        <f>VLOOKUP(C7,Final!D8:J1845,7,FALSE)</f>
        <v>50</v>
      </c>
      <c r="N7" s="21">
        <v>0.3</v>
      </c>
      <c r="O7" s="19">
        <v>20000</v>
      </c>
      <c r="P7" s="27">
        <v>44652</v>
      </c>
      <c r="Q7" s="19">
        <v>500</v>
      </c>
      <c r="R7" s="27">
        <v>44653</v>
      </c>
    </row>
    <row r="8" spans="1:18" x14ac:dyDescent="0.2">
      <c r="B8" s="1" t="s">
        <v>1258</v>
      </c>
      <c r="C8" s="1">
        <v>719</v>
      </c>
      <c r="D8" s="1">
        <v>50</v>
      </c>
      <c r="E8" s="4">
        <v>0</v>
      </c>
      <c r="F8" s="1" t="str">
        <f>VLOOKUP(C8,Final!D9:E1846,2,FALSE)</f>
        <v>Potion of Heal</v>
      </c>
      <c r="G8" s="4">
        <f>(VLOOKUP(C8,Final!D9:G1846,4,FALSE)*Comissions[[#This Row],[Order Quantity]])+Comissions[[#This Row],[Price Additions]]</f>
        <v>175803.66666666666</v>
      </c>
      <c r="H8" s="4" cm="1">
        <f t="array" ref="H8">Comissions[[#This Row],[Total Price]]*(1-FacPercent[Cut Percentage])</f>
        <v>123062.56666666665</v>
      </c>
      <c r="I8" s="4" cm="1">
        <f t="array" ref="I8">Comissions[[#This Row],[Total Price]]*FacPercent[Cut Percentage]</f>
        <v>52741.1</v>
      </c>
      <c r="J8" s="4">
        <v>50000</v>
      </c>
      <c r="K8" s="25">
        <f>Comissions[[#This Row],[Faction Cut]]-Comissions[[#This Row],[Faction Funds Used]]</f>
        <v>2741.0999999999985</v>
      </c>
      <c r="L8" s="25">
        <f>VLOOKUP(C8,Final!D9:J1846,7,FALSE)</f>
        <v>521</v>
      </c>
      <c r="O8" s="31">
        <v>500000</v>
      </c>
      <c r="P8" s="32">
        <v>44654</v>
      </c>
      <c r="Q8" s="33">
        <v>200000</v>
      </c>
      <c r="R8" s="34">
        <v>44654</v>
      </c>
    </row>
    <row r="9" spans="1:18" x14ac:dyDescent="0.2">
      <c r="B9" s="1" t="s">
        <v>1258</v>
      </c>
      <c r="C9" s="1">
        <v>1008</v>
      </c>
      <c r="D9" s="1">
        <v>17</v>
      </c>
      <c r="E9" s="4">
        <v>0</v>
      </c>
      <c r="F9" s="1" t="str">
        <f>VLOOKUP(C9,Final!D10:E1847,2,FALSE)</f>
        <v>Emulsified Oil</v>
      </c>
      <c r="G9" s="4">
        <f>(VLOOKUP(C9,Final!D10:G1847,4,FALSE)*Comissions[[#This Row],[Order Quantity]])+Comissions[[#This Row],[Price Additions]]</f>
        <v>34669.23333333333</v>
      </c>
      <c r="H9" s="4" cm="1">
        <f t="array" ref="H9">Comissions[[#This Row],[Total Price]]*(1-FacPercent[Cut Percentage])</f>
        <v>24268.46333333333</v>
      </c>
      <c r="I9" s="4" cm="1">
        <f t="array" ref="I9">Comissions[[#This Row],[Total Price]]*FacPercent[Cut Percentage]</f>
        <v>10400.769999999999</v>
      </c>
      <c r="J9" s="4">
        <v>23986</v>
      </c>
      <c r="K9" s="25">
        <f>Comissions[[#This Row],[Faction Cut]]-Comissions[[#This Row],[Faction Funds Used]]</f>
        <v>-13585.230000000001</v>
      </c>
      <c r="L9" s="25">
        <f>VLOOKUP(C9,Final!D10:J1847,7,FALSE)</f>
        <v>390</v>
      </c>
      <c r="N9" s="1" t="s">
        <v>1160</v>
      </c>
    </row>
    <row r="10" spans="1:18" x14ac:dyDescent="0.2">
      <c r="B10" s="1" t="s">
        <v>1258</v>
      </c>
      <c r="C10" s="1">
        <v>945</v>
      </c>
      <c r="D10" s="1">
        <v>100</v>
      </c>
      <c r="E10" s="4">
        <v>10000</v>
      </c>
      <c r="F10" s="1" t="str">
        <f>VLOOKUP(C10,Final!D11:E1848,2,FALSE)</f>
        <v>Vial of Preserved Blood</v>
      </c>
      <c r="G10" s="4">
        <f>(VLOOKUP(C10,Final!D11:G1848,4,FALSE)*Comissions[[#This Row],[Order Quantity]])+Comissions[[#This Row],[Price Additions]]</f>
        <v>313768.83333333337</v>
      </c>
      <c r="H10" s="4" cm="1">
        <f t="array" ref="H10">Comissions[[#This Row],[Total Price]]*(1-FacPercent[Cut Percentage])</f>
        <v>219638.18333333335</v>
      </c>
      <c r="I10" s="4" cm="1">
        <f t="array" ref="I10">Comissions[[#This Row],[Total Price]]*FacPercent[Cut Percentage]</f>
        <v>94130.650000000009</v>
      </c>
      <c r="K10" s="25">
        <f>Comissions[[#This Row],[Faction Cut]]-Comissions[[#This Row],[Faction Funds Used]]</f>
        <v>94130.650000000009</v>
      </c>
      <c r="L10" s="25">
        <f>VLOOKUP(C10,Final!D11:J1848,7,FALSE)</f>
        <v>583.5</v>
      </c>
      <c r="N10" s="4">
        <f>SUM(Comissions[Faction Profit])</f>
        <v>435930.30256249994</v>
      </c>
    </row>
    <row r="11" spans="1:18" x14ac:dyDescent="0.2">
      <c r="B11" s="1" t="s">
        <v>1258</v>
      </c>
      <c r="C11" s="1">
        <v>992</v>
      </c>
      <c r="D11" s="1">
        <v>1</v>
      </c>
      <c r="E11" s="4">
        <v>0</v>
      </c>
      <c r="F11" s="1" t="str">
        <f>VLOOKUP(C11,Final!D12:E1849,2,FALSE)</f>
        <v>Rogue Leathers</v>
      </c>
      <c r="G11" s="4">
        <f>(VLOOKUP(C11,Final!D12:G1849,4,FALSE)*Comissions[[#This Row],[Order Quantity]])+Comissions[[#This Row],[Price Additions]]</f>
        <v>213801.39833333332</v>
      </c>
      <c r="H11" s="4" cm="1">
        <f t="array" ref="H11">Comissions[[#This Row],[Total Price]]*(1-FacPercent[Cut Percentage])</f>
        <v>149660.9788333333</v>
      </c>
      <c r="I11" s="4" cm="1">
        <f t="array" ref="I11">Comissions[[#This Row],[Total Price]]*FacPercent[Cut Percentage]</f>
        <v>64140.419499999989</v>
      </c>
      <c r="K11" s="25">
        <f>Comissions[[#This Row],[Faction Cut]]-Comissions[[#This Row],[Faction Funds Used]]</f>
        <v>64140.419499999989</v>
      </c>
      <c r="L11" s="25">
        <f>VLOOKUP(C11,Final!D12:J1849,7,FALSE)</f>
        <v>9715.75</v>
      </c>
    </row>
    <row r="12" spans="1:18" x14ac:dyDescent="0.2">
      <c r="C12" s="1">
        <v>840</v>
      </c>
      <c r="D12" s="1">
        <v>3</v>
      </c>
      <c r="E12" s="4">
        <v>4000</v>
      </c>
      <c r="F12" s="1" t="str">
        <f>VLOOKUP(C12,Final!D13:E1850,2,FALSE)</f>
        <v>Gambeson of the Holy Squire</v>
      </c>
      <c r="G12" s="4">
        <f>(VLOOKUP(C12,Final!D13:G1850,4,FALSE)*Comissions[[#This Row],[Order Quantity]])+Comissions[[#This Row],[Price Additions]]</f>
        <v>316254.18</v>
      </c>
      <c r="H12" s="4" cm="1">
        <f t="array" ref="H12">Comissions[[#This Row],[Total Price]]*(1-FacPercent[Cut Percentage])</f>
        <v>221377.92599999998</v>
      </c>
      <c r="I12" s="4" cm="1">
        <f t="array" ref="I12">Comissions[[#This Row],[Total Price]]*FacPercent[Cut Percentage]</f>
        <v>94876.254000000001</v>
      </c>
      <c r="J12" s="4">
        <v>20000</v>
      </c>
      <c r="K12" s="25">
        <f>Comissions[[#This Row],[Faction Cut]]-Comissions[[#This Row],[Faction Funds Used]]</f>
        <v>74876.254000000001</v>
      </c>
      <c r="L12" s="25">
        <f>VLOOKUP(C12,Final!D13:J1850,7,FALSE)</f>
        <v>3594</v>
      </c>
      <c r="N12" s="1" t="s">
        <v>1161</v>
      </c>
    </row>
    <row r="13" spans="1:18" x14ac:dyDescent="0.2">
      <c r="C13" s="1">
        <v>984</v>
      </c>
      <c r="F13" s="1" t="str">
        <f>VLOOKUP(C13,Final!D14:E1851,2,FALSE)</f>
        <v>Scroll Case</v>
      </c>
      <c r="G13" s="4">
        <f>(VLOOKUP(C13,Final!D14:G1851,4,FALSE)*Comissions[[#This Row],[Order Quantity]])+Comissions[[#This Row],[Price Additions]]</f>
        <v>0</v>
      </c>
      <c r="H13" s="4" cm="1">
        <f t="array" ref="H13">Comissions[[#This Row],[Total Price]]*(1-FacPercent[Cut Percentage])</f>
        <v>0</v>
      </c>
      <c r="I13" s="4" cm="1">
        <f t="array" ref="I13">Comissions[[#This Row],[Total Price]]*FacPercent[Cut Percentage]</f>
        <v>0</v>
      </c>
      <c r="K13" s="25">
        <f>Comissions[[#This Row],[Faction Cut]]-Comissions[[#This Row],[Faction Funds Used]]</f>
        <v>0</v>
      </c>
      <c r="L13" s="25">
        <f>VLOOKUP(C13,Final!D14:J1851,7,FALSE)</f>
        <v>582</v>
      </c>
      <c r="N13" s="4">
        <f>(SUM(FacEarnings[Total Earnings],Table10[Other Deposits]))-(SUM(Table10[Other Withdrawals]))</f>
        <v>755430.30256249988</v>
      </c>
    </row>
    <row r="14" spans="1:18" x14ac:dyDescent="0.2">
      <c r="C14" s="1">
        <v>114</v>
      </c>
      <c r="D14" s="1">
        <v>1</v>
      </c>
      <c r="F14" s="1" t="str">
        <f>VLOOKUP(C14,Final!D15:E1852,2,FALSE)</f>
        <v>Beer</v>
      </c>
      <c r="G14" s="4">
        <f>(VLOOKUP(C14,Final!D15:G1852,4,FALSE)*Comissions[[#This Row],[Order Quantity]])+Comissions[[#This Row],[Price Additions]]</f>
        <v>907.4666666666667</v>
      </c>
      <c r="H14" s="4" cm="1">
        <f t="array" ref="H14">Comissions[[#This Row],[Total Price]]*(1-FacPercent[Cut Percentage])</f>
        <v>635.22666666666669</v>
      </c>
      <c r="I14" s="4" cm="1">
        <f t="array" ref="I14">Comissions[[#This Row],[Total Price]]*FacPercent[Cut Percentage]</f>
        <v>272.24</v>
      </c>
      <c r="K14" s="25">
        <f>Comissions[[#This Row],[Faction Cut]]-Comissions[[#This Row],[Faction Funds Used]]</f>
        <v>272.24</v>
      </c>
      <c r="L14" s="25">
        <f>VLOOKUP(C14,Final!D15:J1852,7,FALSE)</f>
        <v>120</v>
      </c>
    </row>
    <row r="15" spans="1:18" x14ac:dyDescent="0.2">
      <c r="F15" s="1">
        <f>VLOOKUP(C15,Final!D16:E1853,2,FALSE)</f>
        <v>0</v>
      </c>
      <c r="G15" s="4">
        <f>(VLOOKUP(C15,Final!D16:G1853,4,FALSE)*Comissions[[#This Row],[Order Quantity]])+Comissions[[#This Row],[Price Additions]]</f>
        <v>0</v>
      </c>
      <c r="H15" s="4" cm="1">
        <f t="array" ref="H15">Comissions[[#This Row],[Total Price]]*(1-FacPercent[Cut Percentage])</f>
        <v>0</v>
      </c>
      <c r="I15" s="4" cm="1">
        <f t="array" ref="I15">Comissions[[#This Row],[Total Price]]*FacPercent[Cut Percentage]</f>
        <v>0</v>
      </c>
      <c r="K15" s="25">
        <f>Comissions[[#This Row],[Faction Cut]]-Comissions[[#This Row],[Faction Funds Used]]</f>
        <v>0</v>
      </c>
      <c r="L15" s="25">
        <f>VLOOKUP(C15,Final!D16:J1853,7,FALSE)</f>
        <v>0</v>
      </c>
      <c r="N15" s="1" t="s">
        <v>1163</v>
      </c>
    </row>
    <row r="16" spans="1:18" x14ac:dyDescent="0.2">
      <c r="F16" s="1">
        <f>VLOOKUP(C16,Final!D17:E1854,2,FALSE)</f>
        <v>0</v>
      </c>
      <c r="G16" s="4">
        <f>(VLOOKUP(C16,Final!D17:G1854,4,FALSE)*Comissions[[#This Row],[Order Quantity]])+Comissions[[#This Row],[Price Additions]]</f>
        <v>0</v>
      </c>
      <c r="H16" s="4" cm="1">
        <f t="array" ref="H16">Comissions[[#This Row],[Total Price]]*(1-FacPercent[Cut Percentage])</f>
        <v>0</v>
      </c>
      <c r="I16" s="4" cm="1">
        <f t="array" ref="I16">Comissions[[#This Row],[Total Price]]*FacPercent[Cut Percentage]</f>
        <v>0</v>
      </c>
      <c r="K16" s="25">
        <f>Comissions[[#This Row],[Faction Cut]]-Comissions[[#This Row],[Faction Funds Used]]</f>
        <v>0</v>
      </c>
      <c r="L16" s="25">
        <f>VLOOKUP(C16,Final!D17:J1854,7,FALSE)</f>
        <v>0</v>
      </c>
      <c r="N16" s="30" t="s">
        <v>1164</v>
      </c>
    </row>
    <row r="17" spans="6:14" x14ac:dyDescent="0.2">
      <c r="F17" s="1">
        <f>VLOOKUP(C17,Final!D18:E1855,2,FALSE)</f>
        <v>0</v>
      </c>
      <c r="G17" s="4">
        <f>(VLOOKUP(C17,Final!D18:G1855,4,FALSE)*Comissions[[#This Row],[Order Quantity]])+Comissions[[#This Row],[Price Additions]]</f>
        <v>0</v>
      </c>
      <c r="H17" s="4" cm="1">
        <f t="array" ref="H17">Comissions[[#This Row],[Total Price]]*(1-FacPercent[Cut Percentage])</f>
        <v>0</v>
      </c>
      <c r="I17" s="4" cm="1">
        <f t="array" ref="I17">Comissions[[#This Row],[Total Price]]*FacPercent[Cut Percentage]</f>
        <v>0</v>
      </c>
      <c r="K17" s="25">
        <f>Comissions[[#This Row],[Faction Cut]]-Comissions[[#This Row],[Faction Funds Used]]</f>
        <v>0</v>
      </c>
      <c r="L17" s="25">
        <f>VLOOKUP(C17,Final!D18:J1855,7,FALSE)</f>
        <v>0</v>
      </c>
      <c r="N17" s="29" t="s">
        <v>1165</v>
      </c>
    </row>
    <row r="18" spans="6:14" x14ac:dyDescent="0.2">
      <c r="F18" s="1">
        <f>VLOOKUP(C18,Final!D19:E1856,2,FALSE)</f>
        <v>0</v>
      </c>
      <c r="G18" s="4">
        <f>(VLOOKUP(C18,Final!D19:G1856,4,FALSE)*Comissions[[#This Row],[Order Quantity]])+Comissions[[#This Row],[Price Additions]]</f>
        <v>0</v>
      </c>
      <c r="H18" s="4" cm="1">
        <f t="array" ref="H18">Comissions[[#This Row],[Total Price]]*(1-FacPercent[Cut Percentage])</f>
        <v>0</v>
      </c>
      <c r="I18" s="4" cm="1">
        <f t="array" ref="I18">Comissions[[#This Row],[Total Price]]*FacPercent[Cut Percentage]</f>
        <v>0</v>
      </c>
      <c r="K18" s="25">
        <f>Comissions[[#This Row],[Faction Cut]]-Comissions[[#This Row],[Faction Funds Used]]</f>
        <v>0</v>
      </c>
      <c r="L18" s="25">
        <f>VLOOKUP(C18,Final!D19:J1856,7,FALSE)</f>
        <v>0</v>
      </c>
      <c r="N18" s="22" t="s">
        <v>1166</v>
      </c>
    </row>
    <row r="19" spans="6:14" x14ac:dyDescent="0.2">
      <c r="F19" s="1">
        <f>VLOOKUP(C19,Final!D20:E1857,2,FALSE)</f>
        <v>0</v>
      </c>
      <c r="G19" s="4">
        <f>(VLOOKUP(C19,Final!D20:G1857,4,FALSE)*Comissions[[#This Row],[Order Quantity]])+Comissions[[#This Row],[Price Additions]]</f>
        <v>0</v>
      </c>
      <c r="H19" s="4" cm="1">
        <f t="array" ref="H19">Comissions[[#This Row],[Total Price]]*(1-FacPercent[Cut Percentage])</f>
        <v>0</v>
      </c>
      <c r="I19" s="4" cm="1">
        <f t="array" ref="I19">Comissions[[#This Row],[Total Price]]*FacPercent[Cut Percentage]</f>
        <v>0</v>
      </c>
      <c r="K19" s="25">
        <f>Comissions[[#This Row],[Faction Cut]]-Comissions[[#This Row],[Faction Funds Used]]</f>
        <v>0</v>
      </c>
      <c r="L19" s="25">
        <f>VLOOKUP(C19,Final!D20:J1857,7,FALSE)</f>
        <v>0</v>
      </c>
      <c r="N19" s="28" t="s">
        <v>1167</v>
      </c>
    </row>
    <row r="20" spans="6:14" x14ac:dyDescent="0.2">
      <c r="F20" s="1">
        <f>VLOOKUP(C20,Final!D21:E1858,2,FALSE)</f>
        <v>0</v>
      </c>
      <c r="G20" s="4">
        <f>(VLOOKUP(C20,Final!D21:G1858,4,FALSE)*Comissions[[#This Row],[Order Quantity]])+Comissions[[#This Row],[Price Additions]]</f>
        <v>0</v>
      </c>
      <c r="H20" s="4" cm="1">
        <f t="array" ref="H20">Comissions[[#This Row],[Total Price]]*(1-FacPercent[Cut Percentage])</f>
        <v>0</v>
      </c>
      <c r="I20" s="4" cm="1">
        <f t="array" ref="I20">Comissions[[#This Row],[Total Price]]*FacPercent[Cut Percentage]</f>
        <v>0</v>
      </c>
      <c r="K20" s="25">
        <f>Comissions[[#This Row],[Faction Cut]]-Comissions[[#This Row],[Faction Funds Used]]</f>
        <v>0</v>
      </c>
      <c r="L20" s="25">
        <f>VLOOKUP(C20,Final!D21:J1858,7,FALSE)</f>
        <v>0</v>
      </c>
    </row>
    <row r="21" spans="6:14" x14ac:dyDescent="0.2">
      <c r="F21" s="1">
        <f>VLOOKUP(C21,Final!D22:E1859,2,FALSE)</f>
        <v>0</v>
      </c>
      <c r="G21" s="4">
        <f>(VLOOKUP(C21,Final!D22:G1859,4,FALSE)*Comissions[[#This Row],[Order Quantity]])+Comissions[[#This Row],[Price Additions]]</f>
        <v>0</v>
      </c>
      <c r="H21" s="4" cm="1">
        <f t="array" ref="H21">Comissions[[#This Row],[Total Price]]*(1-FacPercent[Cut Percentage])</f>
        <v>0</v>
      </c>
      <c r="I21" s="4" cm="1">
        <f t="array" ref="I21">Comissions[[#This Row],[Total Price]]*FacPercent[Cut Percentage]</f>
        <v>0</v>
      </c>
      <c r="K21" s="25">
        <f>Comissions[[#This Row],[Faction Cut]]-Comissions[[#This Row],[Faction Funds Used]]</f>
        <v>0</v>
      </c>
      <c r="L21" s="25">
        <f>VLOOKUP(C21,Final!D22:J1859,7,FALSE)</f>
        <v>0</v>
      </c>
    </row>
    <row r="22" spans="6:14" x14ac:dyDescent="0.2">
      <c r="F22" s="1">
        <f>VLOOKUP(C22,Final!D23:E1860,2,FALSE)</f>
        <v>0</v>
      </c>
      <c r="G22" s="4">
        <f>(VLOOKUP(C22,Final!D23:G1860,4,FALSE)*Comissions[[#This Row],[Order Quantity]])+Comissions[[#This Row],[Price Additions]]</f>
        <v>0</v>
      </c>
      <c r="H22" s="4" cm="1">
        <f t="array" ref="H22">Comissions[[#This Row],[Total Price]]*(1-FacPercent[Cut Percentage])</f>
        <v>0</v>
      </c>
      <c r="I22" s="4" cm="1">
        <f t="array" ref="I22">Comissions[[#This Row],[Total Price]]*FacPercent[Cut Percentage]</f>
        <v>0</v>
      </c>
      <c r="K22" s="25">
        <f>Comissions[[#This Row],[Faction Cut]]-Comissions[[#This Row],[Faction Funds Used]]</f>
        <v>0</v>
      </c>
      <c r="L22" s="25">
        <f>VLOOKUP(C22,Final!D23:J1860,7,FALSE)</f>
        <v>0</v>
      </c>
    </row>
    <row r="23" spans="6:14" x14ac:dyDescent="0.2">
      <c r="F23" s="1">
        <f>VLOOKUP(C23,Final!D24:E1861,2,FALSE)</f>
        <v>0</v>
      </c>
      <c r="G23" s="4">
        <f>(VLOOKUP(C23,Final!D24:G1861,4,FALSE)*Comissions[[#This Row],[Order Quantity]])+Comissions[[#This Row],[Price Additions]]</f>
        <v>0</v>
      </c>
      <c r="H23" s="4" cm="1">
        <f t="array" ref="H23">Comissions[[#This Row],[Total Price]]*(1-FacPercent[Cut Percentage])</f>
        <v>0</v>
      </c>
      <c r="I23" s="4" cm="1">
        <f t="array" ref="I23">Comissions[[#This Row],[Total Price]]*FacPercent[Cut Percentage]</f>
        <v>0</v>
      </c>
      <c r="K23" s="25">
        <f>Comissions[[#This Row],[Faction Cut]]-Comissions[[#This Row],[Faction Funds Used]]</f>
        <v>0</v>
      </c>
      <c r="L23" s="25">
        <f>VLOOKUP(C23,Final!D24:J1861,7,FALSE)</f>
        <v>0</v>
      </c>
    </row>
    <row r="24" spans="6:14" x14ac:dyDescent="0.2">
      <c r="F24" s="1">
        <f>VLOOKUP(C24,Final!D25:E1862,2,FALSE)</f>
        <v>0</v>
      </c>
      <c r="G24" s="4">
        <f>(VLOOKUP(C24,Final!D25:G1862,4,FALSE)*Comissions[[#This Row],[Order Quantity]])+Comissions[[#This Row],[Price Additions]]</f>
        <v>0</v>
      </c>
      <c r="H24" s="4" cm="1">
        <f t="array" ref="H24">Comissions[[#This Row],[Total Price]]*(1-FacPercent[Cut Percentage])</f>
        <v>0</v>
      </c>
      <c r="I24" s="4" cm="1">
        <f t="array" ref="I24">Comissions[[#This Row],[Total Price]]*FacPercent[Cut Percentage]</f>
        <v>0</v>
      </c>
      <c r="K24" s="25">
        <f>Comissions[[#This Row],[Faction Cut]]-Comissions[[#This Row],[Faction Funds Used]]</f>
        <v>0</v>
      </c>
      <c r="L24" s="25">
        <f>VLOOKUP(C24,Final!D25:J1862,7,FALSE)</f>
        <v>0</v>
      </c>
    </row>
    <row r="25" spans="6:14" x14ac:dyDescent="0.2">
      <c r="F25" s="1">
        <f>VLOOKUP(C25,Final!D26:E1863,2,FALSE)</f>
        <v>0</v>
      </c>
      <c r="G25" s="4">
        <f>(VLOOKUP(C25,Final!D26:G1863,4,FALSE)*Comissions[[#This Row],[Order Quantity]])+Comissions[[#This Row],[Price Additions]]</f>
        <v>0</v>
      </c>
      <c r="H25" s="4" cm="1">
        <f t="array" ref="H25">Comissions[[#This Row],[Total Price]]*(1-FacPercent[Cut Percentage])</f>
        <v>0</v>
      </c>
      <c r="I25" s="4" cm="1">
        <f t="array" ref="I25">Comissions[[#This Row],[Total Price]]*FacPercent[Cut Percentage]</f>
        <v>0</v>
      </c>
      <c r="K25" s="25">
        <f>Comissions[[#This Row],[Faction Cut]]-Comissions[[#This Row],[Faction Funds Used]]</f>
        <v>0</v>
      </c>
      <c r="L25" s="25">
        <f>VLOOKUP(C25,Final!D26:J1863,7,FALSE)</f>
        <v>0</v>
      </c>
    </row>
    <row r="26" spans="6:14" x14ac:dyDescent="0.2">
      <c r="F26" s="1">
        <f>VLOOKUP(C26,Final!D27:E1864,2,FALSE)</f>
        <v>0</v>
      </c>
      <c r="G26" s="4">
        <f>(VLOOKUP(C26,Final!D27:G1864,4,FALSE)*Comissions[[#This Row],[Order Quantity]])+Comissions[[#This Row],[Price Additions]]</f>
        <v>0</v>
      </c>
      <c r="H26" s="4" cm="1">
        <f t="array" ref="H26">Comissions[[#This Row],[Total Price]]*(1-FacPercent[Cut Percentage])</f>
        <v>0</v>
      </c>
      <c r="I26" s="4" cm="1">
        <f t="array" ref="I26">Comissions[[#This Row],[Total Price]]*FacPercent[Cut Percentage]</f>
        <v>0</v>
      </c>
      <c r="K26" s="25">
        <f>Comissions[[#This Row],[Faction Cut]]-Comissions[[#This Row],[Faction Funds Used]]</f>
        <v>0</v>
      </c>
      <c r="L26" s="25">
        <f>VLOOKUP(C26,Final!D27:J1864,7,FALSE)</f>
        <v>0</v>
      </c>
    </row>
    <row r="27" spans="6:14" x14ac:dyDescent="0.2">
      <c r="F27" s="1">
        <f>VLOOKUP(C27,Final!D28:E1865,2,FALSE)</f>
        <v>0</v>
      </c>
      <c r="G27" s="4">
        <f>(VLOOKUP(C27,Final!D28:G1865,4,FALSE)*Comissions[[#This Row],[Order Quantity]])+Comissions[[#This Row],[Price Additions]]</f>
        <v>0</v>
      </c>
      <c r="H27" s="4" cm="1">
        <f t="array" ref="H27">Comissions[[#This Row],[Total Price]]*(1-FacPercent[Cut Percentage])</f>
        <v>0</v>
      </c>
      <c r="I27" s="4" cm="1">
        <f t="array" ref="I27">Comissions[[#This Row],[Total Price]]*FacPercent[Cut Percentage]</f>
        <v>0</v>
      </c>
      <c r="K27" s="25">
        <f>Comissions[[#This Row],[Faction Cut]]-Comissions[[#This Row],[Faction Funds Used]]</f>
        <v>0</v>
      </c>
      <c r="L27" s="25">
        <f>VLOOKUP(C27,Final!D28:J1865,7,FALSE)</f>
        <v>0</v>
      </c>
    </row>
    <row r="28" spans="6:14" x14ac:dyDescent="0.2">
      <c r="F28" s="1">
        <f>VLOOKUP(C28,Final!D29:E1866,2,FALSE)</f>
        <v>0</v>
      </c>
      <c r="G28" s="4">
        <f>(VLOOKUP(C28,Final!D29:G1866,4,FALSE)*Comissions[[#This Row],[Order Quantity]])+Comissions[[#This Row],[Price Additions]]</f>
        <v>0</v>
      </c>
      <c r="H28" s="4" cm="1">
        <f t="array" ref="H28">Comissions[[#This Row],[Total Price]]*(1-FacPercent[Cut Percentage])</f>
        <v>0</v>
      </c>
      <c r="I28" s="4" cm="1">
        <f t="array" ref="I28">Comissions[[#This Row],[Total Price]]*FacPercent[Cut Percentage]</f>
        <v>0</v>
      </c>
      <c r="K28" s="25">
        <f>Comissions[[#This Row],[Faction Cut]]-Comissions[[#This Row],[Faction Funds Used]]</f>
        <v>0</v>
      </c>
      <c r="L28" s="25">
        <f>VLOOKUP(C28,Final!D29:J1866,7,FALSE)</f>
        <v>0</v>
      </c>
    </row>
    <row r="29" spans="6:14" x14ac:dyDescent="0.2">
      <c r="F29" s="1">
        <f>VLOOKUP(C29,Final!D30:E1867,2,FALSE)</f>
        <v>0</v>
      </c>
      <c r="G29" s="4">
        <f>(VLOOKUP(C29,Final!D30:G1867,4,FALSE)*Comissions[[#This Row],[Order Quantity]])+Comissions[[#This Row],[Price Additions]]</f>
        <v>0</v>
      </c>
      <c r="H29" s="4" cm="1">
        <f t="array" ref="H29">Comissions[[#This Row],[Total Price]]*(1-FacPercent[Cut Percentage])</f>
        <v>0</v>
      </c>
      <c r="I29" s="4" cm="1">
        <f t="array" ref="I29">Comissions[[#This Row],[Total Price]]*FacPercent[Cut Percentage]</f>
        <v>0</v>
      </c>
      <c r="K29" s="25">
        <f>Comissions[[#This Row],[Faction Cut]]-Comissions[[#This Row],[Faction Funds Used]]</f>
        <v>0</v>
      </c>
      <c r="L29" s="25">
        <f>VLOOKUP(C29,Final!D30:J1867,7,FALSE)</f>
        <v>0</v>
      </c>
    </row>
    <row r="30" spans="6:14" x14ac:dyDescent="0.2">
      <c r="F30" s="1">
        <f>VLOOKUP(C30,Final!D31:E1868,2,FALSE)</f>
        <v>0</v>
      </c>
      <c r="G30" s="4">
        <f>(VLOOKUP(C30,Final!D31:G1868,4,FALSE)*Comissions[[#This Row],[Order Quantity]])+Comissions[[#This Row],[Price Additions]]</f>
        <v>0</v>
      </c>
      <c r="H30" s="4" cm="1">
        <f t="array" ref="H30">Comissions[[#This Row],[Total Price]]*(1-FacPercent[Cut Percentage])</f>
        <v>0</v>
      </c>
      <c r="I30" s="4" cm="1">
        <f t="array" ref="I30">Comissions[[#This Row],[Total Price]]*FacPercent[Cut Percentage]</f>
        <v>0</v>
      </c>
      <c r="K30" s="25">
        <f>Comissions[[#This Row],[Faction Cut]]-Comissions[[#This Row],[Faction Funds Used]]</f>
        <v>0</v>
      </c>
      <c r="L30" s="25">
        <f>VLOOKUP(C30,Final!D31:J1868,7,FALSE)</f>
        <v>0</v>
      </c>
    </row>
    <row r="31" spans="6:14" x14ac:dyDescent="0.2">
      <c r="F31" s="1">
        <f>VLOOKUP(C31,Final!D32:E1869,2,FALSE)</f>
        <v>0</v>
      </c>
      <c r="G31" s="4">
        <f>(VLOOKUP(C31,Final!D32:G1869,4,FALSE)*Comissions[[#This Row],[Order Quantity]])+Comissions[[#This Row],[Price Additions]]</f>
        <v>0</v>
      </c>
      <c r="H31" s="4" cm="1">
        <f t="array" ref="H31">Comissions[[#This Row],[Total Price]]*(1-FacPercent[Cut Percentage])</f>
        <v>0</v>
      </c>
      <c r="I31" s="4" cm="1">
        <f t="array" ref="I31">Comissions[[#This Row],[Total Price]]*FacPercent[Cut Percentage]</f>
        <v>0</v>
      </c>
      <c r="K31" s="25">
        <f>Comissions[[#This Row],[Faction Cut]]-Comissions[[#This Row],[Faction Funds Used]]</f>
        <v>0</v>
      </c>
      <c r="L31" s="25">
        <f>VLOOKUP(C31,Final!D32:J1869,7,FALSE)</f>
        <v>0</v>
      </c>
    </row>
    <row r="32" spans="6:14" x14ac:dyDescent="0.2">
      <c r="F32" s="1">
        <f>VLOOKUP(C32,Final!D33:E1870,2,FALSE)</f>
        <v>0</v>
      </c>
      <c r="G32" s="4">
        <f>(VLOOKUP(C32,Final!D33:G1870,4,FALSE)*Comissions[[#This Row],[Order Quantity]])+Comissions[[#This Row],[Price Additions]]</f>
        <v>0</v>
      </c>
      <c r="H32" s="4" cm="1">
        <f t="array" ref="H32">Comissions[[#This Row],[Total Price]]*(1-FacPercent[Cut Percentage])</f>
        <v>0</v>
      </c>
      <c r="I32" s="4" cm="1">
        <f t="array" ref="I32">Comissions[[#This Row],[Total Price]]*FacPercent[Cut Percentage]</f>
        <v>0</v>
      </c>
      <c r="K32" s="25">
        <f>Comissions[[#This Row],[Faction Cut]]-Comissions[[#This Row],[Faction Funds Used]]</f>
        <v>0</v>
      </c>
      <c r="L32" s="25">
        <f>VLOOKUP(C32,Final!D33:J1870,7,FALSE)</f>
        <v>0</v>
      </c>
    </row>
    <row r="33" spans="6:12" x14ac:dyDescent="0.2">
      <c r="F33" s="1">
        <f>VLOOKUP(C33,Final!D34:E1871,2,FALSE)</f>
        <v>0</v>
      </c>
      <c r="G33" s="4">
        <f>(VLOOKUP(C33,Final!D34:G1871,4,FALSE)*Comissions[[#This Row],[Order Quantity]])+Comissions[[#This Row],[Price Additions]]</f>
        <v>0</v>
      </c>
      <c r="H33" s="4" cm="1">
        <f t="array" ref="H33">Comissions[[#This Row],[Total Price]]*(1-FacPercent[Cut Percentage])</f>
        <v>0</v>
      </c>
      <c r="I33" s="4" cm="1">
        <f t="array" ref="I33">Comissions[[#This Row],[Total Price]]*FacPercent[Cut Percentage]</f>
        <v>0</v>
      </c>
      <c r="K33" s="25">
        <f>Comissions[[#This Row],[Faction Cut]]-Comissions[[#This Row],[Faction Funds Used]]</f>
        <v>0</v>
      </c>
      <c r="L33" s="25">
        <f>VLOOKUP(C33,Final!D34:J1871,7,FALSE)</f>
        <v>0</v>
      </c>
    </row>
    <row r="34" spans="6:12" x14ac:dyDescent="0.2">
      <c r="F34" s="1">
        <f>VLOOKUP(C34,Final!D35:E1872,2,FALSE)</f>
        <v>0</v>
      </c>
      <c r="G34" s="4">
        <f>(VLOOKUP(C34,Final!D35:G1872,4,FALSE)*Comissions[[#This Row],[Order Quantity]])+Comissions[[#This Row],[Price Additions]]</f>
        <v>0</v>
      </c>
      <c r="H34" s="4" cm="1">
        <f t="array" ref="H34">Comissions[[#This Row],[Total Price]]*(1-FacPercent[Cut Percentage])</f>
        <v>0</v>
      </c>
      <c r="I34" s="4" cm="1">
        <f t="array" ref="I34">Comissions[[#This Row],[Total Price]]*FacPercent[Cut Percentage]</f>
        <v>0</v>
      </c>
      <c r="K34" s="25">
        <f>Comissions[[#This Row],[Faction Cut]]-Comissions[[#This Row],[Faction Funds Used]]</f>
        <v>0</v>
      </c>
      <c r="L34" s="25">
        <f>VLOOKUP(C34,Final!D35:J1872,7,FALSE)</f>
        <v>0</v>
      </c>
    </row>
    <row r="35" spans="6:12" x14ac:dyDescent="0.2">
      <c r="F35" s="1">
        <f>VLOOKUP(C35,Final!D36:E1873,2,FALSE)</f>
        <v>0</v>
      </c>
      <c r="G35" s="4">
        <f>(VLOOKUP(C35,Final!D36:G1873,4,FALSE)*Comissions[[#This Row],[Order Quantity]])+Comissions[[#This Row],[Price Additions]]</f>
        <v>0</v>
      </c>
      <c r="H35" s="4" cm="1">
        <f t="array" ref="H35">Comissions[[#This Row],[Total Price]]*(1-FacPercent[Cut Percentage])</f>
        <v>0</v>
      </c>
      <c r="I35" s="4" cm="1">
        <f t="array" ref="I35">Comissions[[#This Row],[Total Price]]*FacPercent[Cut Percentage]</f>
        <v>0</v>
      </c>
      <c r="K35" s="25">
        <f>Comissions[[#This Row],[Faction Cut]]-Comissions[[#This Row],[Faction Funds Used]]</f>
        <v>0</v>
      </c>
      <c r="L35" s="25">
        <f>VLOOKUP(C35,Final!D36:J1873,7,FALSE)</f>
        <v>0</v>
      </c>
    </row>
    <row r="36" spans="6:12" x14ac:dyDescent="0.2">
      <c r="F36" s="1">
        <f>VLOOKUP(C36,Final!D37:E1874,2,FALSE)</f>
        <v>0</v>
      </c>
      <c r="G36" s="4">
        <f>(VLOOKUP(C36,Final!D37:G1874,4,FALSE)*Comissions[[#This Row],[Order Quantity]])+Comissions[[#This Row],[Price Additions]]</f>
        <v>0</v>
      </c>
      <c r="H36" s="4" cm="1">
        <f t="array" ref="H36">Comissions[[#This Row],[Total Price]]*(1-FacPercent[Cut Percentage])</f>
        <v>0</v>
      </c>
      <c r="I36" s="4" cm="1">
        <f t="array" ref="I36">Comissions[[#This Row],[Total Price]]*FacPercent[Cut Percentage]</f>
        <v>0</v>
      </c>
      <c r="K36" s="25">
        <f>Comissions[[#This Row],[Faction Cut]]-Comissions[[#This Row],[Faction Funds Used]]</f>
        <v>0</v>
      </c>
      <c r="L36" s="25">
        <f>VLOOKUP(C36,Final!D37:J1874,7,FALSE)</f>
        <v>0</v>
      </c>
    </row>
    <row r="37" spans="6:12" x14ac:dyDescent="0.2">
      <c r="F37" s="1">
        <f>VLOOKUP(C37,Final!D38:E1875,2,FALSE)</f>
        <v>0</v>
      </c>
      <c r="G37" s="4">
        <f>(VLOOKUP(C37,Final!D38:G1875,4,FALSE)*Comissions[[#This Row],[Order Quantity]])+Comissions[[#This Row],[Price Additions]]</f>
        <v>0</v>
      </c>
      <c r="H37" s="4" cm="1">
        <f t="array" ref="H37">Comissions[[#This Row],[Total Price]]*(1-FacPercent[Cut Percentage])</f>
        <v>0</v>
      </c>
      <c r="I37" s="4" cm="1">
        <f t="array" ref="I37">Comissions[[#This Row],[Total Price]]*FacPercent[Cut Percentage]</f>
        <v>0</v>
      </c>
      <c r="K37" s="25">
        <f>Comissions[[#This Row],[Faction Cut]]-Comissions[[#This Row],[Faction Funds Used]]</f>
        <v>0</v>
      </c>
      <c r="L37" s="25">
        <f>VLOOKUP(C37,Final!D38:J1875,7,FALSE)</f>
        <v>0</v>
      </c>
    </row>
    <row r="38" spans="6:12" x14ac:dyDescent="0.2">
      <c r="F38" s="1">
        <f>VLOOKUP(C38,Final!D39:E1876,2,FALSE)</f>
        <v>0</v>
      </c>
      <c r="G38" s="4">
        <f>(VLOOKUP(C38,Final!D39:G1876,4,FALSE)*Comissions[[#This Row],[Order Quantity]])+Comissions[[#This Row],[Price Additions]]</f>
        <v>0</v>
      </c>
      <c r="H38" s="4" cm="1">
        <f t="array" ref="H38">Comissions[[#This Row],[Total Price]]*(1-FacPercent[Cut Percentage])</f>
        <v>0</v>
      </c>
      <c r="I38" s="4" cm="1">
        <f t="array" ref="I38">Comissions[[#This Row],[Total Price]]*FacPercent[Cut Percentage]</f>
        <v>0</v>
      </c>
      <c r="K38" s="25">
        <f>Comissions[[#This Row],[Faction Cut]]-Comissions[[#This Row],[Faction Funds Used]]</f>
        <v>0</v>
      </c>
      <c r="L38" s="25">
        <f>VLOOKUP(C38,Final!D39:J1876,7,FALSE)</f>
        <v>0</v>
      </c>
    </row>
    <row r="39" spans="6:12" x14ac:dyDescent="0.2">
      <c r="F39" s="1">
        <f>VLOOKUP(C39,Final!D40:E1877,2,FALSE)</f>
        <v>0</v>
      </c>
      <c r="G39" s="4">
        <f>(VLOOKUP(C39,Final!D40:G1877,4,FALSE)*Comissions[[#This Row],[Order Quantity]])+Comissions[[#This Row],[Price Additions]]</f>
        <v>0</v>
      </c>
      <c r="H39" s="4" cm="1">
        <f t="array" ref="H39">Comissions[[#This Row],[Total Price]]*(1-FacPercent[Cut Percentage])</f>
        <v>0</v>
      </c>
      <c r="I39" s="4" cm="1">
        <f t="array" ref="I39">Comissions[[#This Row],[Total Price]]*FacPercent[Cut Percentage]</f>
        <v>0</v>
      </c>
      <c r="K39" s="25">
        <f>Comissions[[#This Row],[Faction Cut]]-Comissions[[#This Row],[Faction Funds Used]]</f>
        <v>0</v>
      </c>
      <c r="L39" s="25">
        <f>VLOOKUP(C39,Final!D40:J1877,7,FALSE)</f>
        <v>0</v>
      </c>
    </row>
    <row r="40" spans="6:12" x14ac:dyDescent="0.2">
      <c r="F40" s="1">
        <f>VLOOKUP(C40,Final!D41:E1878,2,FALSE)</f>
        <v>0</v>
      </c>
      <c r="G40" s="4">
        <f>(VLOOKUP(C40,Final!D41:G1878,4,FALSE)*Comissions[[#This Row],[Order Quantity]])+Comissions[[#This Row],[Price Additions]]</f>
        <v>0</v>
      </c>
      <c r="H40" s="4" cm="1">
        <f t="array" ref="H40">Comissions[[#This Row],[Total Price]]*(1-FacPercent[Cut Percentage])</f>
        <v>0</v>
      </c>
      <c r="I40" s="4" cm="1">
        <f t="array" ref="I40">Comissions[[#This Row],[Total Price]]*FacPercent[Cut Percentage]</f>
        <v>0</v>
      </c>
      <c r="K40" s="25">
        <f>Comissions[[#This Row],[Faction Cut]]-Comissions[[#This Row],[Faction Funds Used]]</f>
        <v>0</v>
      </c>
      <c r="L40" s="25">
        <f>VLOOKUP(C40,Final!D41:J1878,7,FALSE)</f>
        <v>0</v>
      </c>
    </row>
    <row r="41" spans="6:12" x14ac:dyDescent="0.2">
      <c r="F41" s="1">
        <f>VLOOKUP(C41,Final!D42:E1879,2,FALSE)</f>
        <v>0</v>
      </c>
      <c r="G41" s="4">
        <f>(VLOOKUP(C41,Final!D42:G1879,4,FALSE)*Comissions[[#This Row],[Order Quantity]])+Comissions[[#This Row],[Price Additions]]</f>
        <v>0</v>
      </c>
      <c r="H41" s="4" cm="1">
        <f t="array" ref="H41">Comissions[[#This Row],[Total Price]]*(1-FacPercent[Cut Percentage])</f>
        <v>0</v>
      </c>
      <c r="I41" s="4" cm="1">
        <f t="array" ref="I41">Comissions[[#This Row],[Total Price]]*FacPercent[Cut Percentage]</f>
        <v>0</v>
      </c>
      <c r="K41" s="25">
        <f>Comissions[[#This Row],[Faction Cut]]-Comissions[[#This Row],[Faction Funds Used]]</f>
        <v>0</v>
      </c>
      <c r="L41" s="25">
        <f>VLOOKUP(C41,Final!D42:J1879,7,FALSE)</f>
        <v>0</v>
      </c>
    </row>
    <row r="42" spans="6:12" x14ac:dyDescent="0.2">
      <c r="F42" s="1">
        <f>VLOOKUP(C42,Final!D43:E1880,2,FALSE)</f>
        <v>0</v>
      </c>
      <c r="G42" s="4">
        <f>(VLOOKUP(C42,Final!D43:G1880,4,FALSE)*Comissions[[#This Row],[Order Quantity]])+Comissions[[#This Row],[Price Additions]]</f>
        <v>0</v>
      </c>
      <c r="H42" s="4" cm="1">
        <f t="array" ref="H42">Comissions[[#This Row],[Total Price]]*(1-FacPercent[Cut Percentage])</f>
        <v>0</v>
      </c>
      <c r="I42" s="4" cm="1">
        <f t="array" ref="I42">Comissions[[#This Row],[Total Price]]*FacPercent[Cut Percentage]</f>
        <v>0</v>
      </c>
      <c r="K42" s="25">
        <f>Comissions[[#This Row],[Faction Cut]]-Comissions[[#This Row],[Faction Funds Used]]</f>
        <v>0</v>
      </c>
      <c r="L42" s="25">
        <f>VLOOKUP(C42,Final!D43:J1880,7,FALSE)</f>
        <v>0</v>
      </c>
    </row>
    <row r="43" spans="6:12" x14ac:dyDescent="0.2">
      <c r="F43" s="1">
        <f>VLOOKUP(C43,Final!D44:E1881,2,FALSE)</f>
        <v>0</v>
      </c>
      <c r="G43" s="4">
        <f>(VLOOKUP(C43,Final!D44:G1881,4,FALSE)*Comissions[[#This Row],[Order Quantity]])+Comissions[[#This Row],[Price Additions]]</f>
        <v>0</v>
      </c>
      <c r="H43" s="4" cm="1">
        <f t="array" ref="H43">Comissions[[#This Row],[Total Price]]*(1-FacPercent[Cut Percentage])</f>
        <v>0</v>
      </c>
      <c r="I43" s="4" cm="1">
        <f t="array" ref="I43">Comissions[[#This Row],[Total Price]]*FacPercent[Cut Percentage]</f>
        <v>0</v>
      </c>
      <c r="K43" s="25">
        <f>Comissions[[#This Row],[Faction Cut]]-Comissions[[#This Row],[Faction Funds Used]]</f>
        <v>0</v>
      </c>
      <c r="L43" s="25">
        <f>VLOOKUP(C43,Final!D44:J1881,7,FALSE)</f>
        <v>0</v>
      </c>
    </row>
    <row r="44" spans="6:12" x14ac:dyDescent="0.2">
      <c r="F44" s="1">
        <f>VLOOKUP(C44,Final!D45:E1882,2,FALSE)</f>
        <v>0</v>
      </c>
      <c r="G44" s="4">
        <f>(VLOOKUP(C44,Final!D45:G1882,4,FALSE)*Comissions[[#This Row],[Order Quantity]])+Comissions[[#This Row],[Price Additions]]</f>
        <v>0</v>
      </c>
      <c r="H44" s="4" cm="1">
        <f t="array" ref="H44">Comissions[[#This Row],[Total Price]]*(1-FacPercent[Cut Percentage])</f>
        <v>0</v>
      </c>
      <c r="I44" s="4" cm="1">
        <f t="array" ref="I44">Comissions[[#This Row],[Total Price]]*FacPercent[Cut Percentage]</f>
        <v>0</v>
      </c>
      <c r="K44" s="25">
        <f>Comissions[[#This Row],[Faction Cut]]-Comissions[[#This Row],[Faction Funds Used]]</f>
        <v>0</v>
      </c>
      <c r="L44" s="25">
        <f>VLOOKUP(C44,Final!D45:J1882,7,FALSE)</f>
        <v>0</v>
      </c>
    </row>
    <row r="45" spans="6:12" x14ac:dyDescent="0.2">
      <c r="F45" s="1">
        <f>VLOOKUP(C45,Final!D46:E1883,2,FALSE)</f>
        <v>0</v>
      </c>
      <c r="G45" s="4">
        <f>(VLOOKUP(C45,Final!D46:G1883,4,FALSE)*Comissions[[#This Row],[Order Quantity]])+Comissions[[#This Row],[Price Additions]]</f>
        <v>0</v>
      </c>
      <c r="H45" s="4" cm="1">
        <f t="array" ref="H45">Comissions[[#This Row],[Total Price]]*(1-FacPercent[Cut Percentage])</f>
        <v>0</v>
      </c>
      <c r="I45" s="4" cm="1">
        <f t="array" ref="I45">Comissions[[#This Row],[Total Price]]*FacPercent[Cut Percentage]</f>
        <v>0</v>
      </c>
      <c r="K45" s="25">
        <f>Comissions[[#This Row],[Faction Cut]]-Comissions[[#This Row],[Faction Funds Used]]</f>
        <v>0</v>
      </c>
      <c r="L45" s="25">
        <f>VLOOKUP(C45,Final!D46:J1883,7,FALSE)</f>
        <v>0</v>
      </c>
    </row>
    <row r="46" spans="6:12" x14ac:dyDescent="0.2">
      <c r="F46" s="1">
        <f>VLOOKUP(C46,Final!D47:E1884,2,FALSE)</f>
        <v>0</v>
      </c>
      <c r="G46" s="4">
        <f>(VLOOKUP(C46,Final!D47:G1884,4,FALSE)*Comissions[[#This Row],[Order Quantity]])+Comissions[[#This Row],[Price Additions]]</f>
        <v>0</v>
      </c>
      <c r="H46" s="4" cm="1">
        <f t="array" ref="H46">Comissions[[#This Row],[Total Price]]*(1-FacPercent[Cut Percentage])</f>
        <v>0</v>
      </c>
      <c r="I46" s="4" cm="1">
        <f t="array" ref="I46">Comissions[[#This Row],[Total Price]]*FacPercent[Cut Percentage]</f>
        <v>0</v>
      </c>
      <c r="K46" s="25">
        <f>Comissions[[#This Row],[Faction Cut]]-Comissions[[#This Row],[Faction Funds Used]]</f>
        <v>0</v>
      </c>
      <c r="L46" s="25">
        <f>VLOOKUP(C46,Final!D47:J1884,7,FALSE)</f>
        <v>0</v>
      </c>
    </row>
    <row r="47" spans="6:12" x14ac:dyDescent="0.2">
      <c r="F47" s="1">
        <f>VLOOKUP(C47,Final!D48:E1885,2,FALSE)</f>
        <v>0</v>
      </c>
      <c r="G47" s="4">
        <f>(VLOOKUP(C47,Final!D48:G1885,4,FALSE)*Comissions[[#This Row],[Order Quantity]])+Comissions[[#This Row],[Price Additions]]</f>
        <v>0</v>
      </c>
      <c r="H47" s="4" cm="1">
        <f t="array" ref="H47">Comissions[[#This Row],[Total Price]]*(1-FacPercent[Cut Percentage])</f>
        <v>0</v>
      </c>
      <c r="I47" s="4" cm="1">
        <f t="array" ref="I47">Comissions[[#This Row],[Total Price]]*FacPercent[Cut Percentage]</f>
        <v>0</v>
      </c>
      <c r="K47" s="25">
        <f>Comissions[[#This Row],[Faction Cut]]-Comissions[[#This Row],[Faction Funds Used]]</f>
        <v>0</v>
      </c>
      <c r="L47" s="25">
        <f>VLOOKUP(C47,Final!D48:J1885,7,FALSE)</f>
        <v>0</v>
      </c>
    </row>
    <row r="48" spans="6:12" x14ac:dyDescent="0.2">
      <c r="F48" s="1">
        <f>VLOOKUP(C48,Final!D49:E1886,2,FALSE)</f>
        <v>0</v>
      </c>
      <c r="G48" s="4">
        <f>(VLOOKUP(C48,Final!D49:G1886,4,FALSE)*Comissions[[#This Row],[Order Quantity]])+Comissions[[#This Row],[Price Additions]]</f>
        <v>0</v>
      </c>
      <c r="H48" s="4" cm="1">
        <f t="array" ref="H48">Comissions[[#This Row],[Total Price]]*(1-FacPercent[Cut Percentage])</f>
        <v>0</v>
      </c>
      <c r="I48" s="4" cm="1">
        <f t="array" ref="I48">Comissions[[#This Row],[Total Price]]*FacPercent[Cut Percentage]</f>
        <v>0</v>
      </c>
      <c r="K48" s="25">
        <f>Comissions[[#This Row],[Faction Cut]]-Comissions[[#This Row],[Faction Funds Used]]</f>
        <v>0</v>
      </c>
      <c r="L48" s="25">
        <f>VLOOKUP(C48,Final!D49:J1886,7,FALSE)</f>
        <v>0</v>
      </c>
    </row>
    <row r="49" spans="6:12" x14ac:dyDescent="0.2">
      <c r="F49" s="1">
        <f>VLOOKUP(C49,Final!D50:E1887,2,FALSE)</f>
        <v>0</v>
      </c>
      <c r="G49" s="4">
        <f>(VLOOKUP(C49,Final!D50:G1887,4,FALSE)*Comissions[[#This Row],[Order Quantity]])+Comissions[[#This Row],[Price Additions]]</f>
        <v>0</v>
      </c>
      <c r="H49" s="4" cm="1">
        <f t="array" ref="H49">Comissions[[#This Row],[Total Price]]*(1-FacPercent[Cut Percentage])</f>
        <v>0</v>
      </c>
      <c r="I49" s="4" cm="1">
        <f t="array" ref="I49">Comissions[[#This Row],[Total Price]]*FacPercent[Cut Percentage]</f>
        <v>0</v>
      </c>
      <c r="K49" s="25">
        <f>Comissions[[#This Row],[Faction Cut]]-Comissions[[#This Row],[Faction Funds Used]]</f>
        <v>0</v>
      </c>
      <c r="L49" s="25">
        <f>VLOOKUP(C49,Final!D50:J1887,7,FALSE)</f>
        <v>0</v>
      </c>
    </row>
    <row r="50" spans="6:12" x14ac:dyDescent="0.2">
      <c r="F50" s="1">
        <f>VLOOKUP(C50,Final!D51:E1888,2,FALSE)</f>
        <v>0</v>
      </c>
      <c r="G50" s="4">
        <f>(VLOOKUP(C50,Final!D51:G1888,4,FALSE)*Comissions[[#This Row],[Order Quantity]])+Comissions[[#This Row],[Price Additions]]</f>
        <v>0</v>
      </c>
      <c r="H50" s="4" cm="1">
        <f t="array" ref="H50">Comissions[[#This Row],[Total Price]]*(1-FacPercent[Cut Percentage])</f>
        <v>0</v>
      </c>
      <c r="I50" s="4" cm="1">
        <f t="array" ref="I50">Comissions[[#This Row],[Total Price]]*FacPercent[Cut Percentage]</f>
        <v>0</v>
      </c>
      <c r="K50" s="25">
        <f>Comissions[[#This Row],[Faction Cut]]-Comissions[[#This Row],[Faction Funds Used]]</f>
        <v>0</v>
      </c>
      <c r="L50" s="25">
        <f>VLOOKUP(C50,Final!D51:J1888,7,FALSE)</f>
        <v>0</v>
      </c>
    </row>
    <row r="51" spans="6:12" x14ac:dyDescent="0.2">
      <c r="F51" s="1">
        <f>VLOOKUP(C51,Final!D52:E1889,2,FALSE)</f>
        <v>0</v>
      </c>
      <c r="G51" s="4">
        <f>(VLOOKUP(C51,Final!D52:G1889,4,FALSE)*Comissions[[#This Row],[Order Quantity]])+Comissions[[#This Row],[Price Additions]]</f>
        <v>0</v>
      </c>
      <c r="H51" s="4" cm="1">
        <f t="array" ref="H51">Comissions[[#This Row],[Total Price]]*(1-FacPercent[Cut Percentage])</f>
        <v>0</v>
      </c>
      <c r="I51" s="4" cm="1">
        <f t="array" ref="I51">Comissions[[#This Row],[Total Price]]*FacPercent[Cut Percentage]</f>
        <v>0</v>
      </c>
      <c r="K51" s="25">
        <f>Comissions[[#This Row],[Faction Cut]]-Comissions[[#This Row],[Faction Funds Used]]</f>
        <v>0</v>
      </c>
      <c r="L51" s="25">
        <f>VLOOKUP(C51,Final!D52:J1889,7,FALSE)</f>
        <v>0</v>
      </c>
    </row>
    <row r="52" spans="6:12" x14ac:dyDescent="0.2">
      <c r="F52" s="1">
        <f>VLOOKUP(C52,Final!D53:E1890,2,FALSE)</f>
        <v>0</v>
      </c>
      <c r="G52" s="4">
        <f>(VLOOKUP(C52,Final!D53:G1890,4,FALSE)*Comissions[[#This Row],[Order Quantity]])+Comissions[[#This Row],[Price Additions]]</f>
        <v>0</v>
      </c>
      <c r="H52" s="4" cm="1">
        <f t="array" ref="H52">Comissions[[#This Row],[Total Price]]*(1-FacPercent[Cut Percentage])</f>
        <v>0</v>
      </c>
      <c r="I52" s="4" cm="1">
        <f t="array" ref="I52">Comissions[[#This Row],[Total Price]]*FacPercent[Cut Percentage]</f>
        <v>0</v>
      </c>
      <c r="K52" s="25">
        <f>Comissions[[#This Row],[Faction Cut]]-Comissions[[#This Row],[Faction Funds Used]]</f>
        <v>0</v>
      </c>
      <c r="L52" s="25">
        <f>VLOOKUP(C52,Final!D53:J1890,7,FALSE)</f>
        <v>0</v>
      </c>
    </row>
    <row r="53" spans="6:12" x14ac:dyDescent="0.2">
      <c r="F53" s="1">
        <f>VLOOKUP(C53,Final!D54:E1891,2,FALSE)</f>
        <v>0</v>
      </c>
      <c r="G53" s="4">
        <f>(VLOOKUP(C53,Final!D54:G1891,4,FALSE)*Comissions[[#This Row],[Order Quantity]])+Comissions[[#This Row],[Price Additions]]</f>
        <v>0</v>
      </c>
      <c r="H53" s="4" cm="1">
        <f t="array" ref="H53">Comissions[[#This Row],[Total Price]]*(1-FacPercent[Cut Percentage])</f>
        <v>0</v>
      </c>
      <c r="I53" s="4" cm="1">
        <f t="array" ref="I53">Comissions[[#This Row],[Total Price]]*FacPercent[Cut Percentage]</f>
        <v>0</v>
      </c>
      <c r="K53" s="25">
        <f>Comissions[[#This Row],[Faction Cut]]-Comissions[[#This Row],[Faction Funds Used]]</f>
        <v>0</v>
      </c>
      <c r="L53" s="25">
        <f>VLOOKUP(C53,Final!D54:J1891,7,FALSE)</f>
        <v>0</v>
      </c>
    </row>
    <row r="54" spans="6:12" x14ac:dyDescent="0.2">
      <c r="F54" s="24">
        <f>VLOOKUP(C54,Final!D55:E1892,2,FALSE)</f>
        <v>0</v>
      </c>
      <c r="G54" s="4">
        <f>(VLOOKUP(C54,Final!D55:G1892,4,FALSE)*Comissions[[#This Row],[Order Quantity]])+Comissions[[#This Row],[Price Additions]]</f>
        <v>0</v>
      </c>
      <c r="H54" s="4" cm="1">
        <f t="array" ref="H54">Comissions[[#This Row],[Total Price]]*(1-FacPercent[Cut Percentage])</f>
        <v>0</v>
      </c>
      <c r="I54" s="4" cm="1">
        <f t="array" ref="I54">Comissions[[#This Row],[Total Price]]*FacPercent[Cut Percentage]</f>
        <v>0</v>
      </c>
      <c r="K54" s="25">
        <f>Comissions[[#This Row],[Faction Cut]]-Comissions[[#This Row],[Faction Funds Used]]</f>
        <v>0</v>
      </c>
      <c r="L54" s="25">
        <f>VLOOKUP(C54,Final!D55:J1892,7,FALSE)</f>
        <v>0</v>
      </c>
    </row>
    <row r="55" spans="6:12" x14ac:dyDescent="0.2">
      <c r="F55" s="24">
        <f>VLOOKUP(C55,Final!D56:E1893,2,FALSE)</f>
        <v>0</v>
      </c>
      <c r="G55" s="4">
        <f>(VLOOKUP(C55,Final!D56:G1893,4,FALSE)*Comissions[[#This Row],[Order Quantity]])+Comissions[[#This Row],[Price Additions]]</f>
        <v>0</v>
      </c>
      <c r="H55" s="4" cm="1">
        <f t="array" ref="H55">Comissions[[#This Row],[Total Price]]*(1-FacPercent[Cut Percentage])</f>
        <v>0</v>
      </c>
      <c r="I55" s="4" cm="1">
        <f t="array" ref="I55">Comissions[[#This Row],[Total Price]]*FacPercent[Cut Percentage]</f>
        <v>0</v>
      </c>
      <c r="K55" s="25">
        <f>Comissions[[#This Row],[Faction Cut]]-Comissions[[#This Row],[Faction Funds Used]]</f>
        <v>0</v>
      </c>
      <c r="L55" s="25">
        <f>VLOOKUP(C55,Final!D56:J1893,7,FALSE)</f>
        <v>0</v>
      </c>
    </row>
    <row r="56" spans="6:12" x14ac:dyDescent="0.2">
      <c r="F56" s="24">
        <f>VLOOKUP(C56,Final!D57:E1894,2,FALSE)</f>
        <v>0</v>
      </c>
      <c r="G56" s="4">
        <f>(VLOOKUP(C56,Final!D57:G1894,4,FALSE)*Comissions[[#This Row],[Order Quantity]])+Comissions[[#This Row],[Price Additions]]</f>
        <v>0</v>
      </c>
      <c r="H56" s="4" cm="1">
        <f t="array" ref="H56">Comissions[[#This Row],[Total Price]]*(1-FacPercent[Cut Percentage])</f>
        <v>0</v>
      </c>
      <c r="I56" s="4" cm="1">
        <f t="array" ref="I56">Comissions[[#This Row],[Total Price]]*FacPercent[Cut Percentage]</f>
        <v>0</v>
      </c>
      <c r="K56" s="25">
        <f>Comissions[[#This Row],[Faction Cut]]-Comissions[[#This Row],[Faction Funds Used]]</f>
        <v>0</v>
      </c>
      <c r="L56" s="25">
        <f>VLOOKUP(C56,Final!D57:J1894,7,FALSE)</f>
        <v>0</v>
      </c>
    </row>
    <row r="57" spans="6:12" x14ac:dyDescent="0.2">
      <c r="F57" s="24">
        <f>VLOOKUP(C57,Final!D58:E1895,2,FALSE)</f>
        <v>0</v>
      </c>
      <c r="G57" s="4">
        <f>(VLOOKUP(C57,Final!D58:G1895,4,FALSE)*Comissions[[#This Row],[Order Quantity]])+Comissions[[#This Row],[Price Additions]]</f>
        <v>0</v>
      </c>
      <c r="H57" s="4" cm="1">
        <f t="array" ref="H57">Comissions[[#This Row],[Total Price]]*(1-FacPercent[Cut Percentage])</f>
        <v>0</v>
      </c>
      <c r="I57" s="4" cm="1">
        <f t="array" ref="I57">Comissions[[#This Row],[Total Price]]*FacPercent[Cut Percentage]</f>
        <v>0</v>
      </c>
      <c r="K57" s="25">
        <f>Comissions[[#This Row],[Faction Cut]]-Comissions[[#This Row],[Faction Funds Used]]</f>
        <v>0</v>
      </c>
      <c r="L57" s="25">
        <f>VLOOKUP(C57,Final!D58:J1895,7,FALSE)</f>
        <v>0</v>
      </c>
    </row>
    <row r="58" spans="6:12" x14ac:dyDescent="0.2">
      <c r="F58" s="24">
        <f>VLOOKUP(C58,Final!D59:E1896,2,FALSE)</f>
        <v>0</v>
      </c>
      <c r="G58" s="4">
        <f>(VLOOKUP(C58,Final!D59:G1896,4,FALSE)*Comissions[[#This Row],[Order Quantity]])+Comissions[[#This Row],[Price Additions]]</f>
        <v>0</v>
      </c>
      <c r="H58" s="4" cm="1">
        <f t="array" ref="H58">Comissions[[#This Row],[Total Price]]*(1-FacPercent[Cut Percentage])</f>
        <v>0</v>
      </c>
      <c r="I58" s="4" cm="1">
        <f t="array" ref="I58">Comissions[[#This Row],[Total Price]]*FacPercent[Cut Percentage]</f>
        <v>0</v>
      </c>
      <c r="K58" s="25">
        <f>Comissions[[#This Row],[Faction Cut]]-Comissions[[#This Row],[Faction Funds Used]]</f>
        <v>0</v>
      </c>
      <c r="L58" s="25">
        <f>VLOOKUP(C58,Final!D59:J1896,7,FALSE)</f>
        <v>0</v>
      </c>
    </row>
    <row r="59" spans="6:12" x14ac:dyDescent="0.2">
      <c r="F59" s="24">
        <f>VLOOKUP(C59,Final!D60:E1897,2,FALSE)</f>
        <v>0</v>
      </c>
      <c r="G59" s="4">
        <f>(VLOOKUP(C59,Final!D60:G1897,4,FALSE)*Comissions[[#This Row],[Order Quantity]])+Comissions[[#This Row],[Price Additions]]</f>
        <v>0</v>
      </c>
      <c r="H59" s="4" cm="1">
        <f t="array" ref="H59">Comissions[[#This Row],[Total Price]]*(1-FacPercent[Cut Percentage])</f>
        <v>0</v>
      </c>
      <c r="I59" s="4" cm="1">
        <f t="array" ref="I59">Comissions[[#This Row],[Total Price]]*FacPercent[Cut Percentage]</f>
        <v>0</v>
      </c>
      <c r="K59" s="25">
        <f>Comissions[[#This Row],[Faction Cut]]-Comissions[[#This Row],[Faction Funds Used]]</f>
        <v>0</v>
      </c>
      <c r="L59" s="25">
        <f>VLOOKUP(C59,Final!D60:J1897,7,FALSE)</f>
        <v>0</v>
      </c>
    </row>
    <row r="60" spans="6:12" x14ac:dyDescent="0.2">
      <c r="F60" s="24">
        <f>VLOOKUP(C60,Final!D61:E1898,2,FALSE)</f>
        <v>0</v>
      </c>
      <c r="G60" s="4">
        <f>(VLOOKUP(C60,Final!D61:G1898,4,FALSE)*Comissions[[#This Row],[Order Quantity]])+Comissions[[#This Row],[Price Additions]]</f>
        <v>0</v>
      </c>
      <c r="H60" s="4" cm="1">
        <f t="array" ref="H60">Comissions[[#This Row],[Total Price]]*(1-FacPercent[Cut Percentage])</f>
        <v>0</v>
      </c>
      <c r="I60" s="4" cm="1">
        <f t="array" ref="I60">Comissions[[#This Row],[Total Price]]*FacPercent[Cut Percentage]</f>
        <v>0</v>
      </c>
      <c r="K60" s="25">
        <f>Comissions[[#This Row],[Faction Cut]]-Comissions[[#This Row],[Faction Funds Used]]</f>
        <v>0</v>
      </c>
      <c r="L60" s="25">
        <f>VLOOKUP(C60,Final!D61:J1898,7,FALSE)</f>
        <v>0</v>
      </c>
    </row>
    <row r="61" spans="6:12" x14ac:dyDescent="0.2">
      <c r="F61" s="24">
        <f>VLOOKUP(C61,Final!D62:E1899,2,FALSE)</f>
        <v>0</v>
      </c>
      <c r="G61" s="4">
        <f>(VLOOKUP(C61,Final!D62:G1899,4,FALSE)*Comissions[[#This Row],[Order Quantity]])+Comissions[[#This Row],[Price Additions]]</f>
        <v>0</v>
      </c>
      <c r="H61" s="4" cm="1">
        <f t="array" ref="H61">Comissions[[#This Row],[Total Price]]*(1-FacPercent[Cut Percentage])</f>
        <v>0</v>
      </c>
      <c r="I61" s="4" cm="1">
        <f t="array" ref="I61">Comissions[[#This Row],[Total Price]]*FacPercent[Cut Percentage]</f>
        <v>0</v>
      </c>
      <c r="K61" s="25">
        <f>Comissions[[#This Row],[Faction Cut]]-Comissions[[#This Row],[Faction Funds Used]]</f>
        <v>0</v>
      </c>
      <c r="L61" s="25">
        <f>VLOOKUP(C61,Final!D62:J1899,7,FALSE)</f>
        <v>0</v>
      </c>
    </row>
    <row r="62" spans="6:12" x14ac:dyDescent="0.2">
      <c r="F62" s="24">
        <f>VLOOKUP(C62,Final!D63:E1900,2,FALSE)</f>
        <v>0</v>
      </c>
      <c r="G62" s="4">
        <f>(VLOOKUP(C62,Final!D63:G1900,4,FALSE)*Comissions[[#This Row],[Order Quantity]])+Comissions[[#This Row],[Price Additions]]</f>
        <v>0</v>
      </c>
      <c r="H62" s="4" cm="1">
        <f t="array" ref="H62">Comissions[[#This Row],[Total Price]]*(1-FacPercent[Cut Percentage])</f>
        <v>0</v>
      </c>
      <c r="I62" s="4" cm="1">
        <f t="array" ref="I62">Comissions[[#This Row],[Total Price]]*FacPercent[Cut Percentage]</f>
        <v>0</v>
      </c>
      <c r="K62" s="25">
        <f>Comissions[[#This Row],[Faction Cut]]-Comissions[[#This Row],[Faction Funds Used]]</f>
        <v>0</v>
      </c>
      <c r="L62" s="25">
        <f>VLOOKUP(C62,Final!D63:J1900,7,FALSE)</f>
        <v>0</v>
      </c>
    </row>
    <row r="63" spans="6:12" x14ac:dyDescent="0.2">
      <c r="F63" s="24">
        <f>VLOOKUP(C63,Final!D64:E1901,2,FALSE)</f>
        <v>0</v>
      </c>
      <c r="G63" s="4">
        <f>(VLOOKUP(C63,Final!D64:G1901,4,FALSE)*Comissions[[#This Row],[Order Quantity]])+Comissions[[#This Row],[Price Additions]]</f>
        <v>0</v>
      </c>
      <c r="H63" s="4" cm="1">
        <f t="array" ref="H63">Comissions[[#This Row],[Total Price]]*(1-FacPercent[Cut Percentage])</f>
        <v>0</v>
      </c>
      <c r="I63" s="4" cm="1">
        <f t="array" ref="I63">Comissions[[#This Row],[Total Price]]*FacPercent[Cut Percentage]</f>
        <v>0</v>
      </c>
      <c r="K63" s="25">
        <f>Comissions[[#This Row],[Faction Cut]]-Comissions[[#This Row],[Faction Funds Used]]</f>
        <v>0</v>
      </c>
      <c r="L63" s="25">
        <f>VLOOKUP(C63,Final!D64:J1901,7,FALSE)</f>
        <v>0</v>
      </c>
    </row>
    <row r="64" spans="6:12" x14ac:dyDescent="0.2">
      <c r="F64" s="24">
        <f>VLOOKUP(C64,Final!D65:E1902,2,FALSE)</f>
        <v>0</v>
      </c>
      <c r="G64" s="4">
        <f>(VLOOKUP(C64,Final!D65:G1902,4,FALSE)*Comissions[[#This Row],[Order Quantity]])+Comissions[[#This Row],[Price Additions]]</f>
        <v>0</v>
      </c>
      <c r="H64" s="4" cm="1">
        <f t="array" ref="H64">Comissions[[#This Row],[Total Price]]*(1-FacPercent[Cut Percentage])</f>
        <v>0</v>
      </c>
      <c r="I64" s="4" cm="1">
        <f t="array" ref="I64">Comissions[[#This Row],[Total Price]]*FacPercent[Cut Percentage]</f>
        <v>0</v>
      </c>
      <c r="K64" s="25">
        <f>Comissions[[#This Row],[Faction Cut]]-Comissions[[#This Row],[Faction Funds Used]]</f>
        <v>0</v>
      </c>
      <c r="L64" s="25">
        <f>VLOOKUP(C64,Final!D65:J1902,7,FALSE)</f>
        <v>0</v>
      </c>
    </row>
    <row r="65" spans="6:12" x14ac:dyDescent="0.2">
      <c r="F65" s="24">
        <f>VLOOKUP(C65,Final!D66:E1903,2,FALSE)</f>
        <v>0</v>
      </c>
      <c r="G65" s="4">
        <f>(VLOOKUP(C65,Final!D66:G1903,4,FALSE)*Comissions[[#This Row],[Order Quantity]])+Comissions[[#This Row],[Price Additions]]</f>
        <v>0</v>
      </c>
      <c r="H65" s="4" cm="1">
        <f t="array" ref="H65">Comissions[[#This Row],[Total Price]]*(1-FacPercent[Cut Percentage])</f>
        <v>0</v>
      </c>
      <c r="I65" s="4" cm="1">
        <f t="array" ref="I65">Comissions[[#This Row],[Total Price]]*FacPercent[Cut Percentage]</f>
        <v>0</v>
      </c>
      <c r="K65" s="25">
        <f>Comissions[[#This Row],[Faction Cut]]-Comissions[[#This Row],[Faction Funds Used]]</f>
        <v>0</v>
      </c>
      <c r="L65" s="25">
        <f>VLOOKUP(C65,Final!D66:J1903,7,FALSE)</f>
        <v>0</v>
      </c>
    </row>
    <row r="66" spans="6:12" x14ac:dyDescent="0.2">
      <c r="F66" s="24">
        <f>VLOOKUP(C66,Final!D67:E1904,2,FALSE)</f>
        <v>0</v>
      </c>
      <c r="G66" s="4">
        <f>(VLOOKUP(C66,Final!D67:G1904,4,FALSE)*Comissions[[#This Row],[Order Quantity]])+Comissions[[#This Row],[Price Additions]]</f>
        <v>0</v>
      </c>
      <c r="H66" s="4" cm="1">
        <f t="array" ref="H66">Comissions[[#This Row],[Total Price]]*(1-FacPercent[Cut Percentage])</f>
        <v>0</v>
      </c>
      <c r="I66" s="4" cm="1">
        <f t="array" ref="I66">Comissions[[#This Row],[Total Price]]*FacPercent[Cut Percentage]</f>
        <v>0</v>
      </c>
      <c r="K66" s="25">
        <f>Comissions[[#This Row],[Faction Cut]]-Comissions[[#This Row],[Faction Funds Used]]</f>
        <v>0</v>
      </c>
      <c r="L66" s="25">
        <f>VLOOKUP(C66,Final!D67:J1904,7,FALSE)</f>
        <v>0</v>
      </c>
    </row>
  </sheetData>
  <mergeCells count="3">
    <mergeCell ref="N5:R5"/>
    <mergeCell ref="N1:P1"/>
    <mergeCell ref="Q1:R1"/>
  </mergeCells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99C2-24BD-4548-85EE-F5734E715C42}">
  <dimension ref="A1:Q205"/>
  <sheetViews>
    <sheetView workbookViewId="0">
      <selection activeCell="H15" sqref="H15"/>
    </sheetView>
  </sheetViews>
  <sheetFormatPr baseColWidth="10" defaultColWidth="17.1640625" defaultRowHeight="16" x14ac:dyDescent="0.2"/>
  <cols>
    <col min="1" max="1" width="10.1640625" bestFit="1" customWidth="1"/>
    <col min="2" max="2" width="12.83203125" bestFit="1" customWidth="1"/>
    <col min="3" max="3" width="11.6640625" bestFit="1" customWidth="1"/>
    <col min="4" max="4" width="27.6640625" bestFit="1" customWidth="1"/>
    <col min="5" max="5" width="10.1640625" style="20" bestFit="1" customWidth="1"/>
    <col min="6" max="6" width="18.83203125"/>
    <col min="7" max="7" width="22.83203125" bestFit="1" customWidth="1"/>
    <col min="8" max="8" width="13" style="4" bestFit="1" customWidth="1"/>
    <col min="9" max="9" width="15.83203125" style="4" bestFit="1" customWidth="1"/>
    <col min="10" max="10" width="10.83203125" style="4" bestFit="1" customWidth="1"/>
    <col min="11" max="11" width="20" style="4" bestFit="1" customWidth="1"/>
    <col min="12" max="12" width="11.5" style="4" bestFit="1" customWidth="1"/>
    <col min="13" max="13" width="14.6640625" style="4" bestFit="1" customWidth="1"/>
    <col min="14" max="14" width="13" style="4" bestFit="1" customWidth="1"/>
    <col min="15" max="15" width="11.6640625" style="4" bestFit="1" customWidth="1"/>
    <col min="16" max="16" width="16.83203125" style="4" bestFit="1" customWidth="1"/>
    <col min="17" max="17" width="13.5" style="4" bestFit="1" customWidth="1"/>
    <col min="18" max="16384" width="17.1640625" style="2"/>
  </cols>
  <sheetData>
    <row r="1" spans="1:17" s="3" customFormat="1" x14ac:dyDescent="0.2">
      <c r="A1" s="39" t="s">
        <v>1133</v>
      </c>
      <c r="B1" s="39"/>
      <c r="C1" s="39"/>
      <c r="D1" s="39"/>
      <c r="E1" s="39"/>
      <c r="F1"/>
      <c r="G1" s="39" t="s">
        <v>1134</v>
      </c>
      <c r="H1" s="39"/>
      <c r="I1" s="4"/>
      <c r="J1" s="4"/>
      <c r="K1" s="4"/>
      <c r="L1" s="4"/>
      <c r="M1" s="4"/>
      <c r="N1" s="4"/>
      <c r="O1" s="4"/>
      <c r="P1" s="4"/>
      <c r="Q1" s="4"/>
    </row>
    <row r="2" spans="1:17" x14ac:dyDescent="0.2">
      <c r="A2" s="1" t="s">
        <v>8</v>
      </c>
      <c r="B2" s="1" t="s">
        <v>816</v>
      </c>
      <c r="C2" s="1" t="s">
        <v>1135</v>
      </c>
      <c r="D2" s="1" t="s">
        <v>1</v>
      </c>
      <c r="E2" s="4" t="s">
        <v>1136</v>
      </c>
      <c r="F2" s="17"/>
      <c r="G2" s="17" t="s">
        <v>1</v>
      </c>
      <c r="H2" s="4" t="s">
        <v>204</v>
      </c>
      <c r="I2" s="4" t="s">
        <v>1141</v>
      </c>
      <c r="J2" s="4" t="s">
        <v>205</v>
      </c>
      <c r="K2" s="4" t="s">
        <v>1142</v>
      </c>
      <c r="L2" s="4" t="s">
        <v>206</v>
      </c>
      <c r="M2" s="4" t="s">
        <v>207</v>
      </c>
      <c r="N2" s="4" t="s">
        <v>1143</v>
      </c>
      <c r="O2" s="4" t="s">
        <v>247</v>
      </c>
      <c r="P2" s="4" t="s">
        <v>248</v>
      </c>
      <c r="Q2" s="4" t="s">
        <v>249</v>
      </c>
    </row>
    <row r="3" spans="1:17" x14ac:dyDescent="0.2">
      <c r="A3" s="18" t="s">
        <v>154</v>
      </c>
      <c r="B3" s="18" t="s">
        <v>692</v>
      </c>
      <c r="C3" s="18" t="s">
        <v>1137</v>
      </c>
      <c r="D3" s="18" t="s">
        <v>588</v>
      </c>
      <c r="E3" s="19">
        <v>10</v>
      </c>
      <c r="G3" t="s">
        <v>233</v>
      </c>
      <c r="H3" s="4">
        <f>AVERAGE(Warehouses[[#This Row],[Bendir Dale]:[Andunor]])</f>
        <v>133.16666666666666</v>
      </c>
      <c r="I3" s="4">
        <v>100</v>
      </c>
      <c r="J3" s="4">
        <v>250</v>
      </c>
      <c r="K3" s="4">
        <v>153</v>
      </c>
      <c r="L3" s="4">
        <v>60</v>
      </c>
      <c r="M3" s="4">
        <v>166</v>
      </c>
      <c r="N3" s="4">
        <f>AVERAGE(Warehouses[[#This Row],[Sharps]:[Greyport]])</f>
        <v>70</v>
      </c>
      <c r="O3" s="4">
        <v>50</v>
      </c>
      <c r="P3" s="4">
        <v>90</v>
      </c>
      <c r="Q3" s="19"/>
    </row>
    <row r="4" spans="1:17" x14ac:dyDescent="0.2">
      <c r="A4" s="18" t="s">
        <v>154</v>
      </c>
      <c r="B4" s="18" t="s">
        <v>692</v>
      </c>
      <c r="C4" s="18" t="s">
        <v>1138</v>
      </c>
      <c r="D4" s="18" t="s">
        <v>239</v>
      </c>
      <c r="E4" s="4">
        <f>VLOOKUP(D4,Warehouses[],2,FALSE)</f>
        <v>76.083333333333329</v>
      </c>
      <c r="G4" t="s">
        <v>234</v>
      </c>
      <c r="H4" s="4">
        <f>AVERAGE(Warehouses[[#This Row],[Bendir Dale]:[Andunor]])</f>
        <v>96.25</v>
      </c>
      <c r="I4" s="4">
        <v>75</v>
      </c>
      <c r="J4" s="4">
        <v>187</v>
      </c>
      <c r="K4" s="4">
        <v>102</v>
      </c>
      <c r="L4" s="4">
        <v>31</v>
      </c>
      <c r="M4" s="4">
        <v>135</v>
      </c>
      <c r="N4" s="4">
        <f>AVERAGE(Warehouses[[#This Row],[Sharps]:[Greyport]])</f>
        <v>47.5</v>
      </c>
      <c r="O4" s="4">
        <v>35</v>
      </c>
      <c r="P4" s="4">
        <v>60</v>
      </c>
      <c r="Q4" s="19"/>
    </row>
    <row r="5" spans="1:17" x14ac:dyDescent="0.2">
      <c r="A5" s="18" t="s">
        <v>154</v>
      </c>
      <c r="B5" s="18" t="s">
        <v>692</v>
      </c>
      <c r="C5" s="18" t="s">
        <v>1137</v>
      </c>
      <c r="D5" s="18" t="s">
        <v>495</v>
      </c>
      <c r="E5" s="4">
        <v>500</v>
      </c>
      <c r="G5" t="s">
        <v>235</v>
      </c>
      <c r="H5" s="4">
        <f>AVERAGE(Warehouses[[#This Row],[Bendir Dale]:[Andunor]])</f>
        <v>67.25</v>
      </c>
      <c r="I5" s="4">
        <v>50</v>
      </c>
      <c r="J5" s="4">
        <v>156</v>
      </c>
      <c r="K5" s="4">
        <v>51</v>
      </c>
      <c r="L5" s="4">
        <v>21</v>
      </c>
      <c r="M5" s="4">
        <v>103</v>
      </c>
      <c r="N5" s="4">
        <f>AVERAGE(Warehouses[[#This Row],[Sharps]:[Greyport]])</f>
        <v>22.5</v>
      </c>
      <c r="O5" s="4">
        <v>15</v>
      </c>
      <c r="P5" s="4">
        <v>30</v>
      </c>
      <c r="Q5" s="19"/>
    </row>
    <row r="6" spans="1:17" x14ac:dyDescent="0.2">
      <c r="A6" s="18" t="s">
        <v>154</v>
      </c>
      <c r="B6" s="18" t="s">
        <v>692</v>
      </c>
      <c r="C6" s="18" t="s">
        <v>1137</v>
      </c>
      <c r="D6" s="18" t="s">
        <v>190</v>
      </c>
      <c r="E6" s="4">
        <v>50</v>
      </c>
      <c r="G6" t="s">
        <v>236</v>
      </c>
      <c r="H6" s="4">
        <f>AVERAGE(Warehouses[[#This Row],[Bendir Dale]:[Andunor]])</f>
        <v>90.666666666666671</v>
      </c>
      <c r="I6" s="4">
        <v>100</v>
      </c>
      <c r="J6" s="4">
        <v>93</v>
      </c>
      <c r="K6" s="4">
        <v>160</v>
      </c>
      <c r="L6" s="4">
        <v>40</v>
      </c>
      <c r="M6" s="4">
        <v>96</v>
      </c>
      <c r="N6" s="4">
        <f>AVERAGE(Warehouses[[#This Row],[Sharps]:[Greyport]])</f>
        <v>55</v>
      </c>
      <c r="O6" s="4">
        <v>50</v>
      </c>
      <c r="P6" s="4">
        <v>60</v>
      </c>
      <c r="Q6" s="19"/>
    </row>
    <row r="7" spans="1:17" x14ac:dyDescent="0.2">
      <c r="A7" s="18" t="s">
        <v>154</v>
      </c>
      <c r="B7" s="18" t="s">
        <v>166</v>
      </c>
      <c r="C7" s="18" t="s">
        <v>1137</v>
      </c>
      <c r="D7" s="18" t="s">
        <v>496</v>
      </c>
      <c r="E7" s="4">
        <v>25</v>
      </c>
      <c r="G7" t="s">
        <v>237</v>
      </c>
      <c r="H7" s="4">
        <f>AVERAGE(Warehouses[[#This Row],[Bendir Dale]:[Andunor]])</f>
        <v>59.416666666666664</v>
      </c>
      <c r="I7" s="4">
        <v>75</v>
      </c>
      <c r="J7" s="4">
        <v>62</v>
      </c>
      <c r="K7" s="4">
        <v>96</v>
      </c>
      <c r="L7" s="4">
        <v>31</v>
      </c>
      <c r="M7" s="4">
        <v>55</v>
      </c>
      <c r="N7" s="4">
        <f>AVERAGE(Warehouses[[#This Row],[Sharps]:[Greyport]])</f>
        <v>37.5</v>
      </c>
      <c r="O7" s="4">
        <v>35</v>
      </c>
      <c r="P7" s="4">
        <v>40</v>
      </c>
      <c r="Q7" s="19"/>
    </row>
    <row r="8" spans="1:17" x14ac:dyDescent="0.2">
      <c r="A8" s="18" t="s">
        <v>154</v>
      </c>
      <c r="B8" s="18" t="s">
        <v>166</v>
      </c>
      <c r="C8" s="18" t="s">
        <v>1137</v>
      </c>
      <c r="D8" s="18" t="s">
        <v>166</v>
      </c>
      <c r="E8" s="4">
        <v>20</v>
      </c>
      <c r="G8" t="s">
        <v>238</v>
      </c>
      <c r="H8" s="4">
        <f>AVERAGE(Warehouses[[#This Row],[Bendir Dale]:[Andunor]])</f>
        <v>31.333333333333332</v>
      </c>
      <c r="I8" s="4">
        <v>50</v>
      </c>
      <c r="J8" s="4">
        <v>31</v>
      </c>
      <c r="K8" s="4">
        <v>44</v>
      </c>
      <c r="L8" s="4">
        <v>21</v>
      </c>
      <c r="M8" s="4">
        <v>27</v>
      </c>
      <c r="N8" s="4">
        <f>AVERAGE(Warehouses[[#This Row],[Sharps]:[Greyport]])</f>
        <v>15</v>
      </c>
      <c r="O8" s="4">
        <v>10</v>
      </c>
      <c r="P8" s="4">
        <v>20</v>
      </c>
      <c r="Q8" s="19"/>
    </row>
    <row r="9" spans="1:17" x14ac:dyDescent="0.2">
      <c r="A9" s="18" t="s">
        <v>154</v>
      </c>
      <c r="B9" s="18" t="s">
        <v>166</v>
      </c>
      <c r="C9" s="18" t="s">
        <v>1137</v>
      </c>
      <c r="D9" s="18" t="s">
        <v>497</v>
      </c>
      <c r="E9" s="4">
        <v>100</v>
      </c>
      <c r="G9" t="s">
        <v>156</v>
      </c>
      <c r="H9" s="4">
        <f>AVERAGE(Warehouses[[#This Row],[Bendir Dale]:[Andunor]])</f>
        <v>82.833333333333329</v>
      </c>
      <c r="I9" s="4">
        <v>50</v>
      </c>
      <c r="J9" s="4">
        <v>62</v>
      </c>
      <c r="K9" s="4">
        <v>64</v>
      </c>
      <c r="L9" s="4">
        <v>75</v>
      </c>
      <c r="M9" s="4">
        <v>41</v>
      </c>
      <c r="N9" s="4">
        <f>AVERAGE(Warehouses[[#This Row],[Sharps]:[Greyport]])</f>
        <v>205</v>
      </c>
      <c r="O9" s="4">
        <v>210</v>
      </c>
      <c r="P9" s="4">
        <v>200</v>
      </c>
      <c r="Q9" s="19"/>
    </row>
    <row r="10" spans="1:17" x14ac:dyDescent="0.2">
      <c r="A10" s="18" t="s">
        <v>154</v>
      </c>
      <c r="B10" s="18" t="s">
        <v>166</v>
      </c>
      <c r="C10" s="18" t="s">
        <v>1137</v>
      </c>
      <c r="D10" s="18" t="s">
        <v>794</v>
      </c>
      <c r="E10" s="4">
        <v>25</v>
      </c>
      <c r="G10" t="s">
        <v>213</v>
      </c>
      <c r="H10" s="4">
        <f>AVERAGE(Warehouses[[#This Row],[Bendir Dale]:[Andunor]])</f>
        <v>64</v>
      </c>
      <c r="I10" s="4">
        <v>91</v>
      </c>
      <c r="J10" s="4">
        <v>100</v>
      </c>
      <c r="K10" s="4">
        <v>89</v>
      </c>
      <c r="L10" s="4">
        <v>25</v>
      </c>
      <c r="M10" s="19"/>
      <c r="N10" s="4">
        <f>AVERAGE(Warehouses[[#This Row],[Sharps]:[Greyport]])</f>
        <v>15</v>
      </c>
      <c r="O10" s="4">
        <v>25</v>
      </c>
      <c r="P10" s="4">
        <v>5</v>
      </c>
      <c r="Q10" s="19"/>
    </row>
    <row r="11" spans="1:17" x14ac:dyDescent="0.2">
      <c r="A11" s="18" t="s">
        <v>154</v>
      </c>
      <c r="B11" s="18" t="s">
        <v>166</v>
      </c>
      <c r="C11" s="18" t="s">
        <v>1137</v>
      </c>
      <c r="D11" s="18" t="s">
        <v>472</v>
      </c>
      <c r="E11" s="4">
        <v>200</v>
      </c>
      <c r="G11" t="s">
        <v>229</v>
      </c>
      <c r="H11" s="4">
        <f>AVERAGE(Warehouses[[#This Row],[Bendir Dale]:[Andunor]])</f>
        <v>18.2</v>
      </c>
      <c r="I11" s="4">
        <v>8</v>
      </c>
      <c r="J11" s="4">
        <v>37</v>
      </c>
      <c r="K11" s="4">
        <v>15</v>
      </c>
      <c r="L11" s="19"/>
      <c r="M11" s="4">
        <v>21</v>
      </c>
      <c r="N11" s="4">
        <f>AVERAGE(Warehouses[[#This Row],[Sharps]:[Greyport]])</f>
        <v>10</v>
      </c>
      <c r="O11" s="4">
        <v>10</v>
      </c>
      <c r="P11" s="19"/>
      <c r="Q11" s="19"/>
    </row>
    <row r="12" spans="1:17" x14ac:dyDescent="0.2">
      <c r="A12" s="18" t="s">
        <v>154</v>
      </c>
      <c r="B12" s="18" t="s">
        <v>166</v>
      </c>
      <c r="C12" s="18" t="s">
        <v>1137</v>
      </c>
      <c r="D12" s="18" t="s">
        <v>789</v>
      </c>
      <c r="E12" s="4">
        <v>25</v>
      </c>
      <c r="G12" t="s">
        <v>239</v>
      </c>
      <c r="H12" s="4">
        <f>AVERAGE(Warehouses[[#This Row],[Bendir Dale]:[Andunor]])</f>
        <v>76.083333333333329</v>
      </c>
      <c r="I12" s="4">
        <v>63</v>
      </c>
      <c r="J12" s="4">
        <v>50</v>
      </c>
      <c r="K12" s="4">
        <v>126</v>
      </c>
      <c r="L12" s="4">
        <v>124</v>
      </c>
      <c r="M12" s="4">
        <v>76</v>
      </c>
      <c r="N12" s="4">
        <f>AVERAGE(Warehouses[[#This Row],[Sharps]:[Greyport]])</f>
        <v>17.5</v>
      </c>
      <c r="O12" s="4">
        <v>15</v>
      </c>
      <c r="P12" s="4">
        <v>20</v>
      </c>
      <c r="Q12" s="19"/>
    </row>
    <row r="13" spans="1:17" x14ac:dyDescent="0.2">
      <c r="A13" s="18" t="s">
        <v>154</v>
      </c>
      <c r="B13" s="18" t="s">
        <v>166</v>
      </c>
      <c r="C13" s="18" t="s">
        <v>1137</v>
      </c>
      <c r="D13" s="18" t="s">
        <v>788</v>
      </c>
      <c r="E13" s="4">
        <v>25</v>
      </c>
      <c r="G13" t="s">
        <v>157</v>
      </c>
      <c r="H13" s="4">
        <f>AVERAGE(Warehouses[[#This Row],[Bendir Dale]:[Andunor]])</f>
        <v>49.583333333333336</v>
      </c>
      <c r="I13" s="4">
        <v>39</v>
      </c>
      <c r="J13" s="4">
        <v>31</v>
      </c>
      <c r="K13" s="4">
        <v>64</v>
      </c>
      <c r="L13" s="4">
        <v>50</v>
      </c>
      <c r="M13" s="4">
        <v>76</v>
      </c>
      <c r="N13" s="4">
        <f>AVERAGE(Warehouses[[#This Row],[Sharps]:[Greyport]])</f>
        <v>37.5</v>
      </c>
      <c r="O13" s="4">
        <v>40</v>
      </c>
      <c r="P13" s="4">
        <v>35</v>
      </c>
      <c r="Q13" s="19"/>
    </row>
    <row r="14" spans="1:17" x14ac:dyDescent="0.2">
      <c r="A14" s="18" t="s">
        <v>154</v>
      </c>
      <c r="B14" s="18" t="s">
        <v>166</v>
      </c>
      <c r="C14" s="18" t="s">
        <v>1137</v>
      </c>
      <c r="D14" s="18" t="s">
        <v>586</v>
      </c>
      <c r="E14" s="19">
        <v>500</v>
      </c>
      <c r="G14" t="s">
        <v>159</v>
      </c>
      <c r="H14" s="4">
        <f>AVERAGE(Warehouses[[#This Row],[Bendir Dale]:[Andunor]])</f>
        <v>108.625</v>
      </c>
      <c r="I14" s="19"/>
      <c r="J14" s="19"/>
      <c r="K14" s="4">
        <v>115</v>
      </c>
      <c r="L14" s="4">
        <v>132</v>
      </c>
      <c r="M14" s="4">
        <v>135</v>
      </c>
      <c r="N14" s="4">
        <f>AVERAGE(Warehouses[[#This Row],[Sharps]:[Greyport]])</f>
        <v>52.5</v>
      </c>
      <c r="O14" s="4">
        <v>55</v>
      </c>
      <c r="P14" s="4">
        <v>50</v>
      </c>
      <c r="Q14" s="19"/>
    </row>
    <row r="15" spans="1:17" x14ac:dyDescent="0.2">
      <c r="A15" s="18" t="s">
        <v>154</v>
      </c>
      <c r="B15" s="18" t="s">
        <v>166</v>
      </c>
      <c r="C15" s="18" t="s">
        <v>1137</v>
      </c>
      <c r="D15" s="18" t="s">
        <v>479</v>
      </c>
      <c r="E15" s="4">
        <v>5</v>
      </c>
      <c r="G15" t="s">
        <v>163</v>
      </c>
      <c r="H15" s="4">
        <f>AVERAGE(Warehouses[[#This Row],[Bendir Dale]:[Andunor]])</f>
        <v>60.166666666666664</v>
      </c>
      <c r="I15" s="4">
        <v>100</v>
      </c>
      <c r="J15" s="4">
        <v>31</v>
      </c>
      <c r="K15" s="4">
        <v>89</v>
      </c>
      <c r="L15" s="4">
        <v>50</v>
      </c>
      <c r="M15" s="4">
        <v>41</v>
      </c>
      <c r="N15" s="4">
        <f>AVERAGE(Warehouses[[#This Row],[Sharps]:[Greyport]])</f>
        <v>50</v>
      </c>
      <c r="O15" s="4">
        <v>50</v>
      </c>
      <c r="P15" s="19"/>
      <c r="Q15" s="19"/>
    </row>
    <row r="16" spans="1:17" x14ac:dyDescent="0.2">
      <c r="A16" s="18" t="s">
        <v>154</v>
      </c>
      <c r="B16" s="18" t="s">
        <v>166</v>
      </c>
      <c r="C16" s="18" t="s">
        <v>1137</v>
      </c>
      <c r="D16" s="18" t="s">
        <v>203</v>
      </c>
      <c r="E16" s="4">
        <v>10</v>
      </c>
      <c r="G16" t="s">
        <v>177</v>
      </c>
      <c r="H16" s="4">
        <f>AVERAGE(Warehouses[[#This Row],[Bendir Dale]:[Andunor]])</f>
        <v>20.166666666666668</v>
      </c>
      <c r="I16" s="4">
        <v>25</v>
      </c>
      <c r="J16" s="4">
        <v>37</v>
      </c>
      <c r="K16" s="4">
        <v>25</v>
      </c>
      <c r="L16" s="4">
        <v>6</v>
      </c>
      <c r="M16" s="4">
        <v>27</v>
      </c>
      <c r="N16" s="4">
        <f>AVERAGE(Warehouses[[#This Row],[Sharps]:[Greyport]])</f>
        <v>1</v>
      </c>
      <c r="O16" s="4">
        <v>1</v>
      </c>
      <c r="P16" s="4">
        <v>1</v>
      </c>
      <c r="Q16" s="19"/>
    </row>
    <row r="17" spans="1:17" x14ac:dyDescent="0.2">
      <c r="A17" s="18" t="s">
        <v>154</v>
      </c>
      <c r="B17" s="18" t="s">
        <v>166</v>
      </c>
      <c r="C17" s="18" t="s">
        <v>1137</v>
      </c>
      <c r="D17" s="18" t="s">
        <v>498</v>
      </c>
      <c r="E17" s="4">
        <v>25</v>
      </c>
      <c r="G17" t="s">
        <v>165</v>
      </c>
      <c r="H17" s="4">
        <f>AVERAGE(Warehouses[[#This Row],[Bendir Dale]:[Andunor]])</f>
        <v>29.2</v>
      </c>
      <c r="I17" s="4">
        <v>32</v>
      </c>
      <c r="J17" s="4">
        <v>37</v>
      </c>
      <c r="K17" s="4">
        <v>38</v>
      </c>
      <c r="L17" s="19"/>
      <c r="M17" s="4">
        <v>27</v>
      </c>
      <c r="N17" s="4">
        <f>AVERAGE(Warehouses[[#This Row],[Sharps]:[Greyport]])</f>
        <v>12</v>
      </c>
      <c r="O17" s="4">
        <v>12</v>
      </c>
      <c r="P17" s="19"/>
      <c r="Q17" s="19"/>
    </row>
    <row r="18" spans="1:17" x14ac:dyDescent="0.2">
      <c r="A18" s="18" t="s">
        <v>154</v>
      </c>
      <c r="B18" s="18" t="s">
        <v>696</v>
      </c>
      <c r="C18" s="18" t="s">
        <v>1137</v>
      </c>
      <c r="D18" s="18" t="s">
        <v>506</v>
      </c>
      <c r="E18" s="4">
        <v>500</v>
      </c>
      <c r="G18" t="s">
        <v>208</v>
      </c>
      <c r="H18" s="4">
        <f>AVERAGE(Warehouses[[#This Row],[Bendir Dale]:[Andunor]])</f>
        <v>526.6</v>
      </c>
      <c r="I18" s="4">
        <v>390</v>
      </c>
      <c r="J18" s="4">
        <v>625</v>
      </c>
      <c r="K18" s="4">
        <v>832</v>
      </c>
      <c r="L18" s="19"/>
      <c r="M18" s="4">
        <v>646</v>
      </c>
      <c r="N18" s="4">
        <f>AVERAGE(Warehouses[[#This Row],[Sharps]:[Greyport]])</f>
        <v>140</v>
      </c>
      <c r="O18" s="4">
        <v>105</v>
      </c>
      <c r="P18" s="4">
        <v>175</v>
      </c>
      <c r="Q18" s="19"/>
    </row>
    <row r="19" spans="1:17" x14ac:dyDescent="0.2">
      <c r="A19" s="18" t="s">
        <v>154</v>
      </c>
      <c r="B19" s="18" t="s">
        <v>698</v>
      </c>
      <c r="C19" s="18" t="s">
        <v>1137</v>
      </c>
      <c r="D19" s="18" t="s">
        <v>501</v>
      </c>
      <c r="E19" s="4">
        <v>30</v>
      </c>
      <c r="G19" t="s">
        <v>230</v>
      </c>
      <c r="H19" s="4">
        <f>AVERAGE(Warehouses[[#This Row],[Bendir Dale]:[Andunor]])</f>
        <v>347.83333333333331</v>
      </c>
      <c r="I19" s="4">
        <v>302</v>
      </c>
      <c r="J19" s="4">
        <v>312</v>
      </c>
      <c r="K19" s="4">
        <v>832</v>
      </c>
      <c r="L19" s="4">
        <v>176</v>
      </c>
      <c r="M19" s="4">
        <v>325</v>
      </c>
      <c r="N19" s="4">
        <f>AVERAGE(Warehouses[[#This Row],[Sharps]:[Greyport]])</f>
        <v>140</v>
      </c>
      <c r="O19" s="4">
        <v>140</v>
      </c>
      <c r="P19" s="19"/>
      <c r="Q19" s="19"/>
    </row>
    <row r="20" spans="1:17" x14ac:dyDescent="0.2">
      <c r="A20" s="18" t="s">
        <v>154</v>
      </c>
      <c r="B20" s="18" t="s">
        <v>698</v>
      </c>
      <c r="C20" s="18" t="s">
        <v>1137</v>
      </c>
      <c r="D20" s="18" t="s">
        <v>502</v>
      </c>
      <c r="E20" s="4">
        <v>20</v>
      </c>
      <c r="G20" t="s">
        <v>214</v>
      </c>
      <c r="H20" s="4">
        <f>AVERAGE(Warehouses[[#This Row],[Bendir Dale]:[Andunor]])</f>
        <v>88.4</v>
      </c>
      <c r="I20" s="4">
        <v>49</v>
      </c>
      <c r="J20" s="4">
        <v>250</v>
      </c>
      <c r="K20" s="19"/>
      <c r="L20" s="4">
        <v>42</v>
      </c>
      <c r="M20" s="4">
        <v>76</v>
      </c>
      <c r="N20" s="4">
        <f>AVERAGE(Warehouses[[#This Row],[Sharps]:[Greyport]])</f>
        <v>25</v>
      </c>
      <c r="O20" s="4">
        <v>35</v>
      </c>
      <c r="P20" s="4">
        <v>15</v>
      </c>
      <c r="Q20" s="19"/>
    </row>
    <row r="21" spans="1:17" x14ac:dyDescent="0.2">
      <c r="A21" s="18" t="s">
        <v>154</v>
      </c>
      <c r="B21" s="18" t="s">
        <v>177</v>
      </c>
      <c r="C21" s="18" t="s">
        <v>1137</v>
      </c>
      <c r="D21" s="18" t="s">
        <v>754</v>
      </c>
      <c r="E21" s="19">
        <v>500</v>
      </c>
      <c r="G21" t="s">
        <v>215</v>
      </c>
      <c r="H21" s="4">
        <f>AVERAGE(Warehouses[[#This Row],[Bendir Dale]:[Andunor]])</f>
        <v>236.5</v>
      </c>
      <c r="I21" s="4">
        <v>152</v>
      </c>
      <c r="J21" s="4">
        <v>500</v>
      </c>
      <c r="K21" s="19"/>
      <c r="L21" s="19"/>
      <c r="M21" s="19"/>
      <c r="N21" s="4">
        <f>AVERAGE(Warehouses[[#This Row],[Sharps]:[Greyport]])</f>
        <v>57.5</v>
      </c>
      <c r="O21" s="4">
        <v>80</v>
      </c>
      <c r="P21" s="4">
        <v>35</v>
      </c>
      <c r="Q21" s="19"/>
    </row>
    <row r="22" spans="1:17" x14ac:dyDescent="0.2">
      <c r="A22" s="18" t="s">
        <v>154</v>
      </c>
      <c r="B22" s="18" t="s">
        <v>177</v>
      </c>
      <c r="C22" s="18" t="s">
        <v>1137</v>
      </c>
      <c r="D22" s="18" t="s">
        <v>634</v>
      </c>
      <c r="E22" s="19">
        <v>500</v>
      </c>
      <c r="G22" t="s">
        <v>209</v>
      </c>
      <c r="H22" s="4">
        <f>AVERAGE(Warehouses[[#This Row],[Bendir Dale]:[Andunor]])</f>
        <v>68.875</v>
      </c>
      <c r="I22" s="4">
        <v>36</v>
      </c>
      <c r="J22" s="4">
        <v>187</v>
      </c>
      <c r="K22" s="19"/>
      <c r="L22" s="4">
        <v>15</v>
      </c>
      <c r="M22" s="19"/>
      <c r="N22" s="4">
        <f>AVERAGE(Warehouses[[#This Row],[Sharps]:[Greyport]])</f>
        <v>37.5</v>
      </c>
      <c r="O22" s="4">
        <v>40</v>
      </c>
      <c r="P22" s="4">
        <v>35</v>
      </c>
      <c r="Q22" s="19"/>
    </row>
    <row r="23" spans="1:17" x14ac:dyDescent="0.2">
      <c r="A23" s="18" t="s">
        <v>154</v>
      </c>
      <c r="B23" s="18" t="s">
        <v>177</v>
      </c>
      <c r="C23" s="18" t="s">
        <v>1137</v>
      </c>
      <c r="D23" s="18" t="s">
        <v>631</v>
      </c>
      <c r="E23" s="19">
        <v>500</v>
      </c>
      <c r="G23" t="s">
        <v>210</v>
      </c>
      <c r="H23" s="4">
        <f>AVERAGE(Warehouses[[#This Row],[Bendir Dale]:[Andunor]])</f>
        <v>539.1</v>
      </c>
      <c r="I23" s="4">
        <v>390</v>
      </c>
      <c r="J23" s="4">
        <v>625</v>
      </c>
      <c r="K23" s="4">
        <v>832</v>
      </c>
      <c r="L23" s="19"/>
      <c r="M23" s="4">
        <v>646</v>
      </c>
      <c r="N23" s="4">
        <f>AVERAGE(Warehouses[[#This Row],[Sharps]:[Greyport]])</f>
        <v>202.5</v>
      </c>
      <c r="O23" s="4">
        <v>205</v>
      </c>
      <c r="P23" s="4">
        <v>200</v>
      </c>
      <c r="Q23" s="19"/>
    </row>
    <row r="24" spans="1:17" x14ac:dyDescent="0.2">
      <c r="A24" s="18" t="s">
        <v>154</v>
      </c>
      <c r="B24" s="18" t="s">
        <v>177</v>
      </c>
      <c r="C24" s="18" t="s">
        <v>1137</v>
      </c>
      <c r="D24" s="18" t="s">
        <v>638</v>
      </c>
      <c r="E24" s="19">
        <v>500</v>
      </c>
      <c r="G24" t="s">
        <v>211</v>
      </c>
      <c r="H24" s="4">
        <f>AVERAGE(Warehouses[[#This Row],[Bendir Dale]:[Andunor]])</f>
        <v>26.583333333333332</v>
      </c>
      <c r="I24" s="4">
        <v>11</v>
      </c>
      <c r="J24" s="4">
        <v>37</v>
      </c>
      <c r="K24" s="4">
        <v>44</v>
      </c>
      <c r="L24" s="4">
        <v>15</v>
      </c>
      <c r="M24" s="4">
        <v>35</v>
      </c>
      <c r="N24" s="4">
        <f>AVERAGE(Warehouses[[#This Row],[Sharps]:[Greyport]])</f>
        <v>17.5</v>
      </c>
      <c r="O24" s="4">
        <v>20</v>
      </c>
      <c r="P24" s="4">
        <v>15</v>
      </c>
      <c r="Q24" s="19"/>
    </row>
    <row r="25" spans="1:17" x14ac:dyDescent="0.2">
      <c r="A25" s="18" t="s">
        <v>154</v>
      </c>
      <c r="B25" s="18" t="s">
        <v>177</v>
      </c>
      <c r="C25" s="18" t="s">
        <v>1138</v>
      </c>
      <c r="D25" s="18" t="s">
        <v>177</v>
      </c>
      <c r="E25" s="4">
        <f>VLOOKUP(D25,Warehouses[],2,FALSE)</f>
        <v>20.166666666666668</v>
      </c>
      <c r="G25" t="s">
        <v>179</v>
      </c>
      <c r="H25" s="4">
        <f>AVERAGE(Warehouses[[#This Row],[Bendir Dale]:[Andunor]])</f>
        <v>19.166666666666668</v>
      </c>
      <c r="I25" s="4">
        <v>20</v>
      </c>
      <c r="J25" s="4">
        <v>37</v>
      </c>
      <c r="K25" s="4">
        <v>19</v>
      </c>
      <c r="L25" s="4">
        <v>10</v>
      </c>
      <c r="M25" s="4">
        <v>21</v>
      </c>
      <c r="N25" s="4">
        <f>AVERAGE(Warehouses[[#This Row],[Sharps]:[Greyport]])</f>
        <v>8</v>
      </c>
      <c r="O25" s="4">
        <v>8</v>
      </c>
      <c r="P25" s="19"/>
      <c r="Q25" s="19"/>
    </row>
    <row r="26" spans="1:17" x14ac:dyDescent="0.2">
      <c r="A26" s="18" t="s">
        <v>154</v>
      </c>
      <c r="B26" s="18" t="s">
        <v>177</v>
      </c>
      <c r="C26" s="18" t="s">
        <v>1137</v>
      </c>
      <c r="D26" s="18" t="s">
        <v>603</v>
      </c>
      <c r="E26" s="19">
        <v>30</v>
      </c>
      <c r="G26" t="s">
        <v>216</v>
      </c>
      <c r="H26" s="4">
        <f>AVERAGE(Warehouses[[#This Row],[Bendir Dale]:[Andunor]])</f>
        <v>95.25</v>
      </c>
      <c r="I26" s="4">
        <v>44</v>
      </c>
      <c r="J26" s="4">
        <v>187</v>
      </c>
      <c r="K26" s="4">
        <v>128</v>
      </c>
      <c r="L26" s="4">
        <v>50</v>
      </c>
      <c r="M26" s="4">
        <v>90</v>
      </c>
      <c r="N26" s="4">
        <f>AVERAGE(Warehouses[[#This Row],[Sharps]:[Greyport]])</f>
        <v>72.5</v>
      </c>
      <c r="O26" s="4">
        <v>75</v>
      </c>
      <c r="P26" s="4">
        <v>70</v>
      </c>
      <c r="Q26" s="19"/>
    </row>
    <row r="27" spans="1:17" x14ac:dyDescent="0.2">
      <c r="A27" s="18" t="s">
        <v>154</v>
      </c>
      <c r="B27" s="18" t="s">
        <v>177</v>
      </c>
      <c r="C27" s="18" t="s">
        <v>1137</v>
      </c>
      <c r="D27" s="18" t="s">
        <v>750</v>
      </c>
      <c r="E27" s="19">
        <v>1000</v>
      </c>
      <c r="G27" t="s">
        <v>217</v>
      </c>
      <c r="H27" s="4">
        <f>AVERAGE(Warehouses[[#This Row],[Bendir Dale]:[Andunor]])</f>
        <v>38.416666666666664</v>
      </c>
      <c r="I27" s="4">
        <v>31</v>
      </c>
      <c r="J27" s="4">
        <v>31</v>
      </c>
      <c r="K27" s="4">
        <v>61</v>
      </c>
      <c r="L27" s="4">
        <v>50</v>
      </c>
      <c r="M27" s="4">
        <v>35</v>
      </c>
      <c r="N27" s="4">
        <f>AVERAGE(Warehouses[[#This Row],[Sharps]:[Greyport]])</f>
        <v>22.5</v>
      </c>
      <c r="O27" s="4">
        <v>25</v>
      </c>
      <c r="P27" s="4">
        <v>20</v>
      </c>
      <c r="Q27" s="19"/>
    </row>
    <row r="28" spans="1:17" x14ac:dyDescent="0.2">
      <c r="A28" s="18" t="s">
        <v>154</v>
      </c>
      <c r="B28" s="18" t="s">
        <v>177</v>
      </c>
      <c r="C28" s="18" t="s">
        <v>1137</v>
      </c>
      <c r="D28" s="18" t="s">
        <v>755</v>
      </c>
      <c r="E28" s="19">
        <v>500</v>
      </c>
      <c r="G28" t="s">
        <v>218</v>
      </c>
      <c r="H28" s="4">
        <f>AVERAGE(Warehouses[[#This Row],[Bendir Dale]:[Andunor]])</f>
        <v>52.916666666666664</v>
      </c>
      <c r="I28" s="4">
        <v>63</v>
      </c>
      <c r="J28" s="4">
        <v>31</v>
      </c>
      <c r="K28" s="4">
        <v>96</v>
      </c>
      <c r="L28" s="4">
        <v>59</v>
      </c>
      <c r="M28" s="4">
        <v>41</v>
      </c>
      <c r="N28" s="4">
        <f>AVERAGE(Warehouses[[#This Row],[Sharps]:[Greyport]])</f>
        <v>27.5</v>
      </c>
      <c r="O28" s="4">
        <v>35</v>
      </c>
      <c r="P28" s="4">
        <v>20</v>
      </c>
      <c r="Q28" s="19"/>
    </row>
    <row r="29" spans="1:17" x14ac:dyDescent="0.2">
      <c r="A29" s="18" t="s">
        <v>154</v>
      </c>
      <c r="B29" s="18" t="s">
        <v>177</v>
      </c>
      <c r="C29" s="18" t="s">
        <v>1137</v>
      </c>
      <c r="D29" s="18" t="s">
        <v>640</v>
      </c>
      <c r="E29" s="19">
        <v>500</v>
      </c>
      <c r="G29" t="s">
        <v>219</v>
      </c>
      <c r="H29" s="4">
        <f>AVERAGE(Warehouses[[#This Row],[Bendir Dale]:[Andunor]])</f>
        <v>28.083333333333332</v>
      </c>
      <c r="I29" s="4">
        <v>25</v>
      </c>
      <c r="J29" s="4">
        <v>25</v>
      </c>
      <c r="K29" s="4">
        <v>44</v>
      </c>
      <c r="L29" s="4">
        <v>25</v>
      </c>
      <c r="M29" s="4">
        <v>27</v>
      </c>
      <c r="N29" s="4">
        <f>AVERAGE(Warehouses[[#This Row],[Sharps]:[Greyport]])</f>
        <v>22.5</v>
      </c>
      <c r="O29" s="4">
        <v>25</v>
      </c>
      <c r="P29" s="4">
        <v>20</v>
      </c>
      <c r="Q29" s="19"/>
    </row>
    <row r="30" spans="1:17" x14ac:dyDescent="0.2">
      <c r="A30" s="18" t="s">
        <v>154</v>
      </c>
      <c r="B30" s="18" t="s">
        <v>177</v>
      </c>
      <c r="C30" s="18" t="s">
        <v>1137</v>
      </c>
      <c r="D30" s="18" t="s">
        <v>625</v>
      </c>
      <c r="E30" s="19">
        <v>500</v>
      </c>
      <c r="G30" t="s">
        <v>245</v>
      </c>
      <c r="H30" s="4">
        <f>AVERAGE(Warehouses[[#This Row],[Bendir Dale]:[Andunor]])</f>
        <v>713.33333333333337</v>
      </c>
      <c r="I30" s="19"/>
      <c r="J30" s="19"/>
      <c r="K30" s="4">
        <v>1024</v>
      </c>
      <c r="L30" s="4">
        <v>941</v>
      </c>
      <c r="M30" s="19"/>
      <c r="N30" s="4">
        <f>AVERAGE(Warehouses[[#This Row],[Sharps]:[Greyport]])</f>
        <v>175</v>
      </c>
      <c r="O30" s="4">
        <v>250</v>
      </c>
      <c r="P30" s="4">
        <v>100</v>
      </c>
      <c r="Q30" s="19"/>
    </row>
    <row r="31" spans="1:17" x14ac:dyDescent="0.2">
      <c r="A31" s="18" t="s">
        <v>154</v>
      </c>
      <c r="B31" s="18" t="s">
        <v>177</v>
      </c>
      <c r="C31" s="18" t="s">
        <v>1137</v>
      </c>
      <c r="D31" s="18" t="s">
        <v>761</v>
      </c>
      <c r="E31" s="19">
        <v>1000</v>
      </c>
      <c r="G31" t="s">
        <v>220</v>
      </c>
      <c r="H31" s="4">
        <f>AVERAGE(Warehouses[[#This Row],[Bendir Dale]:[Andunor]])</f>
        <v>37.416666666666664</v>
      </c>
      <c r="I31" s="4">
        <v>25</v>
      </c>
      <c r="J31" s="4">
        <v>18</v>
      </c>
      <c r="K31" s="4">
        <v>44</v>
      </c>
      <c r="L31" s="4">
        <v>75</v>
      </c>
      <c r="M31" s="4">
        <v>35</v>
      </c>
      <c r="N31" s="4">
        <f>AVERAGE(Warehouses[[#This Row],[Sharps]:[Greyport]])</f>
        <v>27.5</v>
      </c>
      <c r="O31" s="4">
        <v>30</v>
      </c>
      <c r="P31" s="4">
        <v>25</v>
      </c>
      <c r="Q31" s="19"/>
    </row>
    <row r="32" spans="1:17" x14ac:dyDescent="0.2">
      <c r="A32" s="18" t="s">
        <v>154</v>
      </c>
      <c r="B32" s="18" t="s">
        <v>177</v>
      </c>
      <c r="C32" s="18" t="s">
        <v>1137</v>
      </c>
      <c r="D32" s="18" t="s">
        <v>729</v>
      </c>
      <c r="E32" s="19">
        <v>700</v>
      </c>
      <c r="G32" t="s">
        <v>221</v>
      </c>
      <c r="H32" s="4">
        <f>AVERAGE(Warehouses[[#This Row],[Bendir Dale]:[Andunor]])</f>
        <v>65.833333333333329</v>
      </c>
      <c r="I32" s="4">
        <v>37</v>
      </c>
      <c r="J32" s="4">
        <v>62</v>
      </c>
      <c r="K32" s="4">
        <v>96</v>
      </c>
      <c r="L32" s="4">
        <v>99</v>
      </c>
      <c r="M32" s="4">
        <v>76</v>
      </c>
      <c r="N32" s="4">
        <f>AVERAGE(Warehouses[[#This Row],[Sharps]:[Greyport]])</f>
        <v>25</v>
      </c>
      <c r="O32" s="4">
        <v>30</v>
      </c>
      <c r="P32" s="4">
        <v>20</v>
      </c>
      <c r="Q32" s="19"/>
    </row>
    <row r="33" spans="1:17" x14ac:dyDescent="0.2">
      <c r="A33" s="18" t="s">
        <v>154</v>
      </c>
      <c r="B33" s="18" t="s">
        <v>177</v>
      </c>
      <c r="C33" s="18" t="s">
        <v>1137</v>
      </c>
      <c r="D33" s="18" t="s">
        <v>629</v>
      </c>
      <c r="E33" s="19">
        <v>500</v>
      </c>
      <c r="G33" t="s">
        <v>242</v>
      </c>
      <c r="H33" s="4">
        <f>AVERAGE(Warehouses[[#This Row],[Bendir Dale]:[Andunor]])</f>
        <v>137.1</v>
      </c>
      <c r="I33" s="19"/>
      <c r="J33" s="4">
        <v>125</v>
      </c>
      <c r="K33" s="4">
        <v>160</v>
      </c>
      <c r="L33" s="4">
        <v>151</v>
      </c>
      <c r="M33" s="4">
        <v>187</v>
      </c>
      <c r="N33" s="4">
        <f>AVERAGE(Warehouses[[#This Row],[Sharps]:[Greyport]])</f>
        <v>62.5</v>
      </c>
      <c r="O33" s="4">
        <v>80</v>
      </c>
      <c r="P33" s="4">
        <v>45</v>
      </c>
      <c r="Q33" s="19"/>
    </row>
    <row r="34" spans="1:17" x14ac:dyDescent="0.2">
      <c r="A34" s="18" t="s">
        <v>154</v>
      </c>
      <c r="B34" s="18" t="s">
        <v>177</v>
      </c>
      <c r="C34" s="18" t="s">
        <v>1137</v>
      </c>
      <c r="D34" s="18" t="s">
        <v>635</v>
      </c>
      <c r="E34" s="19">
        <v>500</v>
      </c>
      <c r="G34" t="s">
        <v>243</v>
      </c>
      <c r="H34" s="4">
        <f>AVERAGE(Warehouses[[#This Row],[Bendir Dale]:[Andunor]])</f>
        <v>131</v>
      </c>
      <c r="I34" s="19"/>
      <c r="J34" s="4">
        <v>125</v>
      </c>
      <c r="K34" s="19"/>
      <c r="L34" s="4">
        <v>151</v>
      </c>
      <c r="M34" s="4">
        <v>187</v>
      </c>
      <c r="N34" s="4">
        <f>AVERAGE(Warehouses[[#This Row],[Sharps]:[Greyport]])</f>
        <v>61</v>
      </c>
      <c r="O34" s="4">
        <v>80</v>
      </c>
      <c r="P34" s="4">
        <v>42</v>
      </c>
      <c r="Q34" s="19"/>
    </row>
    <row r="35" spans="1:17" x14ac:dyDescent="0.2">
      <c r="A35" s="18" t="s">
        <v>154</v>
      </c>
      <c r="B35" s="18" t="s">
        <v>177</v>
      </c>
      <c r="C35" s="18" t="s">
        <v>1137</v>
      </c>
      <c r="D35" s="18" t="s">
        <v>756</v>
      </c>
      <c r="E35" s="19">
        <v>500</v>
      </c>
      <c r="G35" t="s">
        <v>222</v>
      </c>
      <c r="H35" s="4">
        <f>AVERAGE(Warehouses[[#This Row],[Bendir Dale]:[Andunor]])</f>
        <v>28.916666666666668</v>
      </c>
      <c r="I35" s="4">
        <v>18</v>
      </c>
      <c r="J35" s="4">
        <v>62</v>
      </c>
      <c r="K35" s="4">
        <v>25</v>
      </c>
      <c r="L35" s="4">
        <v>25</v>
      </c>
      <c r="M35" s="4">
        <v>21</v>
      </c>
      <c r="N35" s="4">
        <f>AVERAGE(Warehouses[[#This Row],[Sharps]:[Greyport]])</f>
        <v>22.5</v>
      </c>
      <c r="O35" s="4">
        <v>25</v>
      </c>
      <c r="P35" s="4">
        <v>20</v>
      </c>
      <c r="Q35" s="19"/>
    </row>
    <row r="36" spans="1:17" x14ac:dyDescent="0.2">
      <c r="A36" s="18" t="s">
        <v>154</v>
      </c>
      <c r="B36" s="18" t="s">
        <v>177</v>
      </c>
      <c r="C36" s="18" t="s">
        <v>1137</v>
      </c>
      <c r="D36" s="18" t="s">
        <v>757</v>
      </c>
      <c r="E36" s="19">
        <v>1000</v>
      </c>
      <c r="G36" t="s">
        <v>246</v>
      </c>
      <c r="H36" s="4">
        <f>AVERAGE(Warehouses[[#This Row],[Bendir Dale]:[Andunor]])</f>
        <v>260.83333333333331</v>
      </c>
      <c r="I36" s="19"/>
      <c r="J36" s="19"/>
      <c r="K36" s="4">
        <v>320</v>
      </c>
      <c r="L36" s="4">
        <v>350</v>
      </c>
      <c r="M36" s="19"/>
      <c r="N36" s="4">
        <f>AVERAGE(Warehouses[[#This Row],[Sharps]:[Greyport]])</f>
        <v>112.5</v>
      </c>
      <c r="O36" s="4">
        <v>150</v>
      </c>
      <c r="P36" s="4">
        <v>75</v>
      </c>
      <c r="Q36" s="19"/>
    </row>
    <row r="37" spans="1:17" x14ac:dyDescent="0.2">
      <c r="A37" s="18" t="s">
        <v>154</v>
      </c>
      <c r="B37" s="18" t="s">
        <v>177</v>
      </c>
      <c r="C37" s="18" t="s">
        <v>1137</v>
      </c>
      <c r="D37" s="18" t="s">
        <v>751</v>
      </c>
      <c r="E37" s="19">
        <v>500</v>
      </c>
      <c r="G37" t="s">
        <v>223</v>
      </c>
      <c r="H37" s="4">
        <f>AVERAGE(Warehouses[[#This Row],[Bendir Dale]:[Andunor]])</f>
        <v>74.5</v>
      </c>
      <c r="I37" s="4">
        <v>73</v>
      </c>
      <c r="J37" s="19"/>
      <c r="K37" s="19"/>
      <c r="L37" s="4">
        <v>123</v>
      </c>
      <c r="M37" s="19"/>
      <c r="N37" s="4">
        <f>AVERAGE(Warehouses[[#This Row],[Sharps]:[Greyport]])</f>
        <v>27.5</v>
      </c>
      <c r="O37" s="4">
        <v>35</v>
      </c>
      <c r="P37" s="4">
        <v>20</v>
      </c>
      <c r="Q37" s="19"/>
    </row>
    <row r="38" spans="1:17" x14ac:dyDescent="0.2">
      <c r="A38" s="18" t="s">
        <v>154</v>
      </c>
      <c r="B38" s="18" t="s">
        <v>177</v>
      </c>
      <c r="C38" s="18" t="s">
        <v>1137</v>
      </c>
      <c r="D38" s="18" t="s">
        <v>627</v>
      </c>
      <c r="E38" s="19">
        <v>500</v>
      </c>
      <c r="G38" t="s">
        <v>224</v>
      </c>
      <c r="H38" s="4">
        <f>AVERAGE(Warehouses[[#This Row],[Bendir Dale]:[Andunor]])</f>
        <v>113.16666666666667</v>
      </c>
      <c r="I38" s="4">
        <v>201</v>
      </c>
      <c r="J38" s="4">
        <v>37</v>
      </c>
      <c r="K38" s="4">
        <v>96</v>
      </c>
      <c r="L38" s="4">
        <v>124</v>
      </c>
      <c r="M38" s="4">
        <v>166</v>
      </c>
      <c r="N38" s="4">
        <f>AVERAGE(Warehouses[[#This Row],[Sharps]:[Greyport]])</f>
        <v>55</v>
      </c>
      <c r="O38" s="4">
        <v>60</v>
      </c>
      <c r="P38" s="4">
        <v>50</v>
      </c>
      <c r="Q38" s="19"/>
    </row>
    <row r="39" spans="1:17" x14ac:dyDescent="0.2">
      <c r="A39" s="18" t="s">
        <v>154</v>
      </c>
      <c r="B39" s="18" t="s">
        <v>177</v>
      </c>
      <c r="C39" s="18" t="s">
        <v>1138</v>
      </c>
      <c r="D39" s="18" t="s">
        <v>244</v>
      </c>
      <c r="E39" s="4">
        <f>VLOOKUP(D39,Warehouses[],2,FALSE)</f>
        <v>57.833333333333336</v>
      </c>
      <c r="G39" t="s">
        <v>225</v>
      </c>
      <c r="H39" s="4">
        <f>AVERAGE(Warehouses[[#This Row],[Bendir Dale]:[Andunor]])</f>
        <v>103.7</v>
      </c>
      <c r="I39" s="4">
        <v>157</v>
      </c>
      <c r="J39" s="4">
        <v>62</v>
      </c>
      <c r="K39" s="4">
        <v>96</v>
      </c>
      <c r="L39" s="19"/>
      <c r="M39" s="4">
        <v>166</v>
      </c>
      <c r="N39" s="4">
        <f>AVERAGE(Warehouses[[#This Row],[Sharps]:[Greyport]])</f>
        <v>37.5</v>
      </c>
      <c r="O39" s="4">
        <v>45</v>
      </c>
      <c r="P39" s="4">
        <v>30</v>
      </c>
      <c r="Q39" s="19"/>
    </row>
    <row r="40" spans="1:17" x14ac:dyDescent="0.2">
      <c r="A40" s="18" t="s">
        <v>154</v>
      </c>
      <c r="B40" s="18" t="s">
        <v>177</v>
      </c>
      <c r="C40" s="18" t="s">
        <v>1137</v>
      </c>
      <c r="D40" s="18" t="s">
        <v>623</v>
      </c>
      <c r="E40" s="19">
        <v>500</v>
      </c>
      <c r="G40" t="s">
        <v>226</v>
      </c>
      <c r="H40" s="4">
        <f>AVERAGE(Warehouses[[#This Row],[Bendir Dale]:[Andunor]])</f>
        <v>113.08333333333333</v>
      </c>
      <c r="I40" s="4">
        <v>122</v>
      </c>
      <c r="J40" s="4">
        <v>218</v>
      </c>
      <c r="K40" s="4">
        <v>96</v>
      </c>
      <c r="L40" s="4">
        <v>124</v>
      </c>
      <c r="M40" s="4">
        <v>76</v>
      </c>
      <c r="N40" s="4">
        <f>AVERAGE(Warehouses[[#This Row],[Sharps]:[Greyport]])</f>
        <v>42.5</v>
      </c>
      <c r="O40" s="4">
        <v>45</v>
      </c>
      <c r="P40" s="4">
        <v>40</v>
      </c>
      <c r="Q40" s="19"/>
    </row>
    <row r="41" spans="1:17" x14ac:dyDescent="0.2">
      <c r="A41" s="18" t="s">
        <v>154</v>
      </c>
      <c r="B41" s="18" t="s">
        <v>693</v>
      </c>
      <c r="C41" s="18" t="s">
        <v>1138</v>
      </c>
      <c r="D41" s="18" t="s">
        <v>233</v>
      </c>
      <c r="E41" s="4">
        <f>VLOOKUP(D41,Warehouses[],2,FALSE)</f>
        <v>133.16666666666666</v>
      </c>
      <c r="G41" t="s">
        <v>241</v>
      </c>
      <c r="H41" s="4">
        <f>AVERAGE(Warehouses[[#This Row],[Bendir Dale]:[Andunor]])</f>
        <v>322.08333333333331</v>
      </c>
      <c r="I41" s="4">
        <v>417</v>
      </c>
      <c r="J41" s="4">
        <v>250</v>
      </c>
      <c r="K41" s="4">
        <v>256</v>
      </c>
      <c r="L41" s="4">
        <v>504</v>
      </c>
      <c r="M41" s="4">
        <v>403</v>
      </c>
      <c r="N41" s="4">
        <f>AVERAGE(Warehouses[[#This Row],[Sharps]:[Greyport]])</f>
        <v>102.5</v>
      </c>
      <c r="O41" s="4">
        <v>105</v>
      </c>
      <c r="P41" s="4">
        <v>100</v>
      </c>
      <c r="Q41" s="19"/>
    </row>
    <row r="42" spans="1:17" x14ac:dyDescent="0.2">
      <c r="A42" s="18" t="s">
        <v>154</v>
      </c>
      <c r="B42" s="18" t="s">
        <v>693</v>
      </c>
      <c r="C42" s="18" t="s">
        <v>1138</v>
      </c>
      <c r="D42" s="18" t="s">
        <v>234</v>
      </c>
      <c r="E42" s="4">
        <f>VLOOKUP(D42,Warehouses[],2,FALSE)</f>
        <v>96.25</v>
      </c>
      <c r="G42" t="s">
        <v>227</v>
      </c>
      <c r="H42" s="4">
        <f>AVERAGE(Warehouses[[#This Row],[Bendir Dale]:[Andunor]])</f>
        <v>85.166666666666671</v>
      </c>
      <c r="I42" s="4">
        <v>122</v>
      </c>
      <c r="J42" s="4">
        <v>62</v>
      </c>
      <c r="K42" s="4">
        <v>96</v>
      </c>
      <c r="L42" s="4">
        <v>124</v>
      </c>
      <c r="M42" s="4">
        <v>76</v>
      </c>
      <c r="N42" s="4">
        <f>AVERAGE(Warehouses[[#This Row],[Sharps]:[Greyport]])</f>
        <v>31</v>
      </c>
      <c r="O42" s="4">
        <v>45</v>
      </c>
      <c r="P42" s="4">
        <v>17</v>
      </c>
      <c r="Q42" s="19"/>
    </row>
    <row r="43" spans="1:17" x14ac:dyDescent="0.2">
      <c r="A43" s="18" t="s">
        <v>154</v>
      </c>
      <c r="B43" s="18" t="s">
        <v>693</v>
      </c>
      <c r="C43" s="18" t="s">
        <v>1138</v>
      </c>
      <c r="D43" s="18" t="s">
        <v>235</v>
      </c>
      <c r="E43" s="4">
        <f>VLOOKUP(D43,Warehouses[],2,FALSE)</f>
        <v>67.25</v>
      </c>
      <c r="G43" t="s">
        <v>228</v>
      </c>
      <c r="H43" s="4">
        <f>AVERAGE(Warehouses[[#This Row],[Bendir Dale]:[Andunor]])</f>
        <v>84.916666666666671</v>
      </c>
      <c r="I43" s="4">
        <v>114</v>
      </c>
      <c r="J43" s="4">
        <v>62</v>
      </c>
      <c r="K43" s="4">
        <v>96</v>
      </c>
      <c r="L43" s="4">
        <v>124</v>
      </c>
      <c r="M43" s="4">
        <v>76</v>
      </c>
      <c r="N43" s="4">
        <f>AVERAGE(Warehouses[[#This Row],[Sharps]:[Greyport]])</f>
        <v>37.5</v>
      </c>
      <c r="O43" s="4">
        <v>40</v>
      </c>
      <c r="P43" s="4">
        <v>35</v>
      </c>
      <c r="Q43" s="19"/>
    </row>
    <row r="44" spans="1:17" x14ac:dyDescent="0.2">
      <c r="A44" s="18" t="s">
        <v>154</v>
      </c>
      <c r="B44" s="18" t="s">
        <v>693</v>
      </c>
      <c r="C44" s="18" t="s">
        <v>1137</v>
      </c>
      <c r="D44" s="18" t="s">
        <v>473</v>
      </c>
      <c r="E44" s="4">
        <v>300</v>
      </c>
      <c r="G44" t="s">
        <v>197</v>
      </c>
      <c r="H44" s="4">
        <f>AVERAGE(Warehouses[[#This Row],[Bendir Dale]:[Andunor]])</f>
        <v>58.916666666666664</v>
      </c>
      <c r="I44" s="4">
        <v>63</v>
      </c>
      <c r="J44" s="4">
        <v>62</v>
      </c>
      <c r="K44" s="4">
        <v>89</v>
      </c>
      <c r="L44" s="4">
        <v>60</v>
      </c>
      <c r="M44" s="4">
        <v>62</v>
      </c>
      <c r="N44" s="4">
        <f>AVERAGE(Warehouses[[#This Row],[Sharps]:[Greyport]])</f>
        <v>17.5</v>
      </c>
      <c r="O44" s="4">
        <v>20</v>
      </c>
      <c r="P44" s="4">
        <v>15</v>
      </c>
      <c r="Q44" s="19"/>
    </row>
    <row r="45" spans="1:17" x14ac:dyDescent="0.2">
      <c r="A45" s="18" t="s">
        <v>154</v>
      </c>
      <c r="B45" s="18" t="s">
        <v>693</v>
      </c>
      <c r="C45" s="18" t="s">
        <v>1137</v>
      </c>
      <c r="D45" s="18" t="s">
        <v>474</v>
      </c>
      <c r="E45" s="4">
        <v>1000</v>
      </c>
      <c r="G45" t="s">
        <v>199</v>
      </c>
      <c r="H45" s="4">
        <f>AVERAGE(Warehouses[[#This Row],[Bendir Dale]:[Andunor]])</f>
        <v>134.41666666666666</v>
      </c>
      <c r="I45" s="4">
        <v>94</v>
      </c>
      <c r="J45" s="4">
        <v>62</v>
      </c>
      <c r="K45" s="4">
        <v>128</v>
      </c>
      <c r="L45" s="4">
        <v>220</v>
      </c>
      <c r="M45" s="4">
        <v>205</v>
      </c>
      <c r="N45" s="4">
        <f>AVERAGE(Warehouses[[#This Row],[Sharps]:[Greyport]])</f>
        <v>97.5</v>
      </c>
      <c r="O45" s="4">
        <v>80</v>
      </c>
      <c r="P45" s="4">
        <v>115</v>
      </c>
      <c r="Q45" s="19"/>
    </row>
    <row r="46" spans="1:17" x14ac:dyDescent="0.2">
      <c r="A46" s="18" t="s">
        <v>154</v>
      </c>
      <c r="B46" s="18" t="s">
        <v>693</v>
      </c>
      <c r="C46" s="18" t="s">
        <v>1137</v>
      </c>
      <c r="D46" s="18" t="s">
        <v>503</v>
      </c>
      <c r="E46" s="4">
        <v>300</v>
      </c>
      <c r="G46" t="s">
        <v>244</v>
      </c>
      <c r="H46" s="4">
        <f>AVERAGE(Warehouses[[#This Row],[Bendir Dale]:[Andunor]])</f>
        <v>57.833333333333336</v>
      </c>
      <c r="I46" s="19"/>
      <c r="J46" s="4">
        <v>37</v>
      </c>
      <c r="K46" s="4">
        <v>89</v>
      </c>
      <c r="L46" s="19"/>
      <c r="M46" s="19"/>
      <c r="N46" s="4">
        <f>AVERAGE(Warehouses[[#This Row],[Sharps]:[Greyport]])</f>
        <v>47.5</v>
      </c>
      <c r="O46" s="4">
        <v>35</v>
      </c>
      <c r="P46" s="4">
        <v>60</v>
      </c>
      <c r="Q46" s="19"/>
    </row>
    <row r="47" spans="1:17" x14ac:dyDescent="0.2">
      <c r="A47" s="18" t="s">
        <v>154</v>
      </c>
      <c r="B47" s="18" t="s">
        <v>694</v>
      </c>
      <c r="C47" s="18" t="s">
        <v>1138</v>
      </c>
      <c r="D47" s="18" t="s">
        <v>236</v>
      </c>
      <c r="E47" s="4">
        <f>VLOOKUP(D47,Warehouses[],2,FALSE)</f>
        <v>90.666666666666671</v>
      </c>
      <c r="G47" t="s">
        <v>231</v>
      </c>
      <c r="H47" s="4">
        <f>AVERAGE(Warehouses[[#This Row],[Bendir Dale]:[Andunor]])</f>
        <v>305.16666666666669</v>
      </c>
      <c r="I47" s="4">
        <v>252</v>
      </c>
      <c r="J47" s="4">
        <v>250</v>
      </c>
      <c r="K47" s="4">
        <v>832</v>
      </c>
      <c r="L47" s="4">
        <v>151</v>
      </c>
      <c r="M47" s="4">
        <v>246</v>
      </c>
      <c r="N47" s="4">
        <f>AVERAGE(Warehouses[[#This Row],[Sharps]:[Greyport]])</f>
        <v>100</v>
      </c>
      <c r="O47" s="4">
        <v>100</v>
      </c>
      <c r="P47" s="19"/>
      <c r="Q47" s="19"/>
    </row>
    <row r="48" spans="1:17" x14ac:dyDescent="0.2">
      <c r="A48" s="18" t="s">
        <v>154</v>
      </c>
      <c r="B48" s="18" t="s">
        <v>694</v>
      </c>
      <c r="C48" s="18" t="s">
        <v>1138</v>
      </c>
      <c r="D48" s="18" t="s">
        <v>237</v>
      </c>
      <c r="E48" s="4">
        <f>VLOOKUP(D48,Warehouses[],2,FALSE)</f>
        <v>59.416666666666664</v>
      </c>
      <c r="G48" t="s">
        <v>240</v>
      </c>
      <c r="H48" s="4">
        <f>AVERAGE(Warehouses[[#This Row],[Bendir Dale]:[Andunor]])</f>
        <v>199.7</v>
      </c>
      <c r="I48" s="4">
        <v>302</v>
      </c>
      <c r="J48" s="4">
        <v>250</v>
      </c>
      <c r="K48" s="4">
        <v>89</v>
      </c>
      <c r="L48" s="4">
        <v>315</v>
      </c>
      <c r="M48" s="19"/>
      <c r="N48" s="4">
        <f>AVERAGE(Warehouses[[#This Row],[Sharps]:[Greyport]])</f>
        <v>42.5</v>
      </c>
      <c r="O48" s="4">
        <v>35</v>
      </c>
      <c r="P48" s="4">
        <v>50</v>
      </c>
      <c r="Q48" s="19"/>
    </row>
    <row r="49" spans="1:17" x14ac:dyDescent="0.2">
      <c r="A49" s="18" t="s">
        <v>154</v>
      </c>
      <c r="B49" s="18" t="s">
        <v>694</v>
      </c>
      <c r="C49" s="18" t="s">
        <v>1138</v>
      </c>
      <c r="D49" s="18" t="s">
        <v>238</v>
      </c>
      <c r="E49" s="4">
        <f>VLOOKUP(D49,Warehouses[],2,FALSE)</f>
        <v>31.333333333333332</v>
      </c>
      <c r="G49" t="s">
        <v>212</v>
      </c>
      <c r="H49" s="4">
        <f>AVERAGE(Warehouses[[#This Row],[Bendir Dale]:[Andunor]])</f>
        <v>36.9</v>
      </c>
      <c r="I49" s="4">
        <v>16</v>
      </c>
      <c r="J49" s="4">
        <v>62</v>
      </c>
      <c r="K49" s="4">
        <v>57</v>
      </c>
      <c r="L49" s="19"/>
      <c r="M49" s="4">
        <v>27</v>
      </c>
      <c r="N49" s="4">
        <f>AVERAGE(Warehouses[[#This Row],[Sharps]:[Greyport]])</f>
        <v>22.5</v>
      </c>
      <c r="O49" s="4">
        <v>25</v>
      </c>
      <c r="P49" s="4">
        <v>20</v>
      </c>
      <c r="Q49" s="19"/>
    </row>
    <row r="50" spans="1:17" x14ac:dyDescent="0.2">
      <c r="A50" s="18" t="s">
        <v>154</v>
      </c>
      <c r="B50" s="18" t="s">
        <v>694</v>
      </c>
      <c r="C50" s="18" t="s">
        <v>1137</v>
      </c>
      <c r="D50" s="18" t="s">
        <v>668</v>
      </c>
      <c r="E50" s="4">
        <v>50</v>
      </c>
      <c r="G50" t="s">
        <v>232</v>
      </c>
      <c r="H50" s="4">
        <f>AVERAGE(Warehouses[[#This Row],[Bendir Dale]:[Andunor]])</f>
        <v>38.666666666666664</v>
      </c>
      <c r="I50" s="4">
        <v>22</v>
      </c>
      <c r="J50" s="4">
        <v>31</v>
      </c>
      <c r="K50" s="4">
        <v>89</v>
      </c>
      <c r="L50" s="4">
        <v>40</v>
      </c>
      <c r="M50" s="4">
        <v>35</v>
      </c>
      <c r="N50" s="4">
        <f>AVERAGE(Warehouses[[#This Row],[Sharps]:[Greyport]])</f>
        <v>15</v>
      </c>
      <c r="O50" s="4">
        <v>15</v>
      </c>
      <c r="P50" s="19"/>
      <c r="Q50" s="19"/>
    </row>
    <row r="51" spans="1:17" x14ac:dyDescent="0.2">
      <c r="A51" s="18" t="s">
        <v>154</v>
      </c>
      <c r="B51" s="18" t="s">
        <v>253</v>
      </c>
      <c r="C51" s="18" t="s">
        <v>1138</v>
      </c>
      <c r="D51" s="18" t="s">
        <v>156</v>
      </c>
      <c r="E51" s="4">
        <f>VLOOKUP(D51,Warehouses[],2,FALSE)</f>
        <v>82.833333333333329</v>
      </c>
    </row>
    <row r="52" spans="1:17" x14ac:dyDescent="0.2">
      <c r="A52" s="18" t="s">
        <v>154</v>
      </c>
      <c r="B52" s="18" t="s">
        <v>253</v>
      </c>
      <c r="C52" s="18" t="s">
        <v>1137</v>
      </c>
      <c r="D52" s="18" t="s">
        <v>259</v>
      </c>
      <c r="E52" s="4">
        <v>50</v>
      </c>
    </row>
    <row r="53" spans="1:17" x14ac:dyDescent="0.2">
      <c r="A53" s="18" t="s">
        <v>154</v>
      </c>
      <c r="B53" s="18" t="s">
        <v>253</v>
      </c>
      <c r="C53" s="18" t="s">
        <v>1137</v>
      </c>
      <c r="D53" s="18" t="s">
        <v>469</v>
      </c>
      <c r="E53" s="4">
        <v>10</v>
      </c>
    </row>
    <row r="54" spans="1:17" x14ac:dyDescent="0.2">
      <c r="A54" s="18" t="s">
        <v>154</v>
      </c>
      <c r="B54" s="18" t="s">
        <v>253</v>
      </c>
      <c r="C54" s="18" t="s">
        <v>1137</v>
      </c>
      <c r="D54" s="18" t="s">
        <v>605</v>
      </c>
      <c r="E54" s="19">
        <v>200</v>
      </c>
    </row>
    <row r="55" spans="1:17" x14ac:dyDescent="0.2">
      <c r="A55" s="18" t="s">
        <v>154</v>
      </c>
      <c r="B55" s="18" t="s">
        <v>253</v>
      </c>
      <c r="C55" s="18" t="s">
        <v>1138</v>
      </c>
      <c r="D55" s="18" t="s">
        <v>240</v>
      </c>
      <c r="E55" s="4">
        <f>VLOOKUP(D55,Warehouses[],2,FALSE)</f>
        <v>199.7</v>
      </c>
      <c r="H55"/>
      <c r="I55"/>
      <c r="J55"/>
      <c r="K55"/>
      <c r="L55"/>
      <c r="M55"/>
      <c r="N55"/>
      <c r="O55"/>
      <c r="P55"/>
      <c r="Q55"/>
    </row>
    <row r="56" spans="1:17" x14ac:dyDescent="0.2">
      <c r="A56" s="18" t="s">
        <v>154</v>
      </c>
      <c r="B56" s="18" t="s">
        <v>662</v>
      </c>
      <c r="C56" s="18" t="s">
        <v>1137</v>
      </c>
      <c r="D56" s="18" t="s">
        <v>708</v>
      </c>
      <c r="E56" s="4">
        <v>300</v>
      </c>
      <c r="H56"/>
      <c r="I56"/>
      <c r="J56"/>
      <c r="K56"/>
      <c r="L56"/>
      <c r="M56"/>
      <c r="N56"/>
      <c r="O56"/>
      <c r="P56"/>
      <c r="Q56"/>
    </row>
    <row r="57" spans="1:17" x14ac:dyDescent="0.2">
      <c r="A57" s="18" t="s">
        <v>154</v>
      </c>
      <c r="B57" s="18" t="s">
        <v>662</v>
      </c>
      <c r="C57" s="18" t="s">
        <v>1137</v>
      </c>
      <c r="D57" s="18" t="s">
        <v>505</v>
      </c>
      <c r="E57" s="4">
        <v>100</v>
      </c>
      <c r="H57"/>
      <c r="I57"/>
      <c r="J57"/>
      <c r="K57"/>
      <c r="L57"/>
      <c r="M57"/>
      <c r="N57"/>
      <c r="O57"/>
      <c r="P57"/>
      <c r="Q57"/>
    </row>
    <row r="58" spans="1:17" x14ac:dyDescent="0.2">
      <c r="A58" s="18" t="s">
        <v>154</v>
      </c>
      <c r="B58" s="18" t="s">
        <v>662</v>
      </c>
      <c r="C58" s="18" t="s">
        <v>1137</v>
      </c>
      <c r="D58" s="18" t="s">
        <v>499</v>
      </c>
      <c r="E58" s="4">
        <v>100</v>
      </c>
      <c r="H58"/>
      <c r="I58"/>
      <c r="J58"/>
      <c r="K58"/>
      <c r="L58"/>
      <c r="M58"/>
      <c r="N58"/>
      <c r="O58"/>
      <c r="P58"/>
      <c r="Q58"/>
    </row>
    <row r="59" spans="1:17" x14ac:dyDescent="0.2">
      <c r="A59" s="18" t="s">
        <v>154</v>
      </c>
      <c r="B59" s="18" t="s">
        <v>662</v>
      </c>
      <c r="C59" s="18" t="s">
        <v>1137</v>
      </c>
      <c r="D59" s="18" t="s">
        <v>671</v>
      </c>
      <c r="E59" s="4">
        <v>200</v>
      </c>
      <c r="H59"/>
      <c r="I59"/>
      <c r="J59"/>
      <c r="K59"/>
      <c r="L59"/>
      <c r="M59"/>
      <c r="N59"/>
      <c r="O59"/>
      <c r="P59"/>
      <c r="Q59"/>
    </row>
    <row r="60" spans="1:17" x14ac:dyDescent="0.2">
      <c r="A60" s="18" t="s">
        <v>154</v>
      </c>
      <c r="B60" s="18" t="s">
        <v>662</v>
      </c>
      <c r="C60" s="18" t="s">
        <v>1137</v>
      </c>
      <c r="D60" s="18" t="s">
        <v>500</v>
      </c>
      <c r="E60" s="4">
        <v>50</v>
      </c>
      <c r="H60"/>
      <c r="I60"/>
      <c r="J60"/>
      <c r="K60"/>
      <c r="L60"/>
      <c r="M60"/>
      <c r="N60"/>
      <c r="O60"/>
      <c r="P60"/>
      <c r="Q60"/>
    </row>
    <row r="61" spans="1:17" x14ac:dyDescent="0.2">
      <c r="A61" s="18" t="s">
        <v>154</v>
      </c>
      <c r="B61" s="18" t="s">
        <v>662</v>
      </c>
      <c r="C61" s="18" t="s">
        <v>1137</v>
      </c>
      <c r="D61" s="18" t="s">
        <v>677</v>
      </c>
      <c r="E61" s="4">
        <v>100</v>
      </c>
      <c r="H61"/>
      <c r="I61"/>
      <c r="J61"/>
      <c r="K61"/>
      <c r="L61"/>
      <c r="M61"/>
      <c r="N61"/>
      <c r="O61"/>
      <c r="P61"/>
      <c r="Q61"/>
    </row>
    <row r="62" spans="1:17" x14ac:dyDescent="0.2">
      <c r="A62" s="18" t="s">
        <v>154</v>
      </c>
      <c r="B62" s="18" t="s">
        <v>662</v>
      </c>
      <c r="C62" s="18" t="s">
        <v>1137</v>
      </c>
      <c r="D62" s="18" t="s">
        <v>507</v>
      </c>
      <c r="E62" s="4">
        <v>50</v>
      </c>
      <c r="H62"/>
      <c r="I62"/>
      <c r="J62"/>
      <c r="K62"/>
      <c r="L62"/>
      <c r="M62"/>
      <c r="N62"/>
      <c r="O62"/>
      <c r="P62"/>
      <c r="Q62"/>
    </row>
    <row r="63" spans="1:17" x14ac:dyDescent="0.2">
      <c r="A63" s="18" t="s">
        <v>154</v>
      </c>
      <c r="B63" s="18" t="s">
        <v>662</v>
      </c>
      <c r="C63" s="18" t="s">
        <v>1137</v>
      </c>
      <c r="D63" s="18" t="s">
        <v>730</v>
      </c>
      <c r="E63" s="19">
        <v>500</v>
      </c>
      <c r="H63"/>
      <c r="I63"/>
      <c r="J63"/>
      <c r="K63"/>
      <c r="L63"/>
      <c r="M63"/>
      <c r="N63"/>
      <c r="O63"/>
      <c r="P63"/>
      <c r="Q63"/>
    </row>
    <row r="64" spans="1:17" x14ac:dyDescent="0.2">
      <c r="A64" s="18" t="s">
        <v>154</v>
      </c>
      <c r="B64" s="18" t="s">
        <v>662</v>
      </c>
      <c r="C64" s="18" t="s">
        <v>1137</v>
      </c>
      <c r="D64" s="18" t="s">
        <v>731</v>
      </c>
      <c r="E64" s="19">
        <v>500</v>
      </c>
      <c r="H64"/>
      <c r="I64"/>
      <c r="J64"/>
      <c r="K64"/>
      <c r="L64"/>
      <c r="M64"/>
      <c r="N64"/>
      <c r="O64"/>
      <c r="P64"/>
      <c r="Q64"/>
    </row>
    <row r="65" spans="1:17" x14ac:dyDescent="0.2">
      <c r="A65" s="18" t="s">
        <v>154</v>
      </c>
      <c r="B65" s="18" t="s">
        <v>662</v>
      </c>
      <c r="C65" s="18" t="s">
        <v>1137</v>
      </c>
      <c r="D65" s="18" t="s">
        <v>732</v>
      </c>
      <c r="E65" s="19">
        <v>500</v>
      </c>
      <c r="H65"/>
      <c r="I65"/>
      <c r="J65"/>
      <c r="K65"/>
      <c r="L65"/>
      <c r="M65"/>
      <c r="N65"/>
      <c r="O65"/>
      <c r="P65"/>
      <c r="Q65"/>
    </row>
    <row r="66" spans="1:17" x14ac:dyDescent="0.2">
      <c r="A66" s="18" t="s">
        <v>154</v>
      </c>
      <c r="B66" s="18" t="s">
        <v>662</v>
      </c>
      <c r="C66" s="18" t="s">
        <v>1137</v>
      </c>
      <c r="D66" s="18" t="s">
        <v>681</v>
      </c>
      <c r="E66" s="4">
        <v>200</v>
      </c>
      <c r="H66"/>
      <c r="I66"/>
      <c r="J66"/>
      <c r="K66"/>
      <c r="L66"/>
      <c r="M66"/>
      <c r="N66"/>
      <c r="O66"/>
      <c r="P66"/>
      <c r="Q66"/>
    </row>
    <row r="67" spans="1:17" x14ac:dyDescent="0.2">
      <c r="A67" s="18" t="s">
        <v>154</v>
      </c>
      <c r="B67" s="18" t="s">
        <v>662</v>
      </c>
      <c r="C67" s="18" t="s">
        <v>1137</v>
      </c>
      <c r="D67" s="18" t="s">
        <v>685</v>
      </c>
      <c r="E67" s="4">
        <v>100</v>
      </c>
      <c r="H67"/>
      <c r="I67"/>
      <c r="J67"/>
      <c r="K67"/>
      <c r="L67"/>
      <c r="M67"/>
      <c r="N67"/>
      <c r="O67"/>
      <c r="P67"/>
      <c r="Q67"/>
    </row>
    <row r="68" spans="1:17" x14ac:dyDescent="0.2">
      <c r="A68" s="18" t="s">
        <v>154</v>
      </c>
      <c r="B68" s="18" t="s">
        <v>662</v>
      </c>
      <c r="C68" s="18" t="s">
        <v>1137</v>
      </c>
      <c r="D68" s="18" t="s">
        <v>684</v>
      </c>
      <c r="E68" s="4">
        <v>200</v>
      </c>
      <c r="H68"/>
      <c r="I68"/>
      <c r="J68"/>
      <c r="K68"/>
      <c r="L68"/>
      <c r="M68"/>
      <c r="N68"/>
      <c r="O68"/>
      <c r="P68"/>
      <c r="Q68"/>
    </row>
    <row r="69" spans="1:17" x14ac:dyDescent="0.2">
      <c r="A69" s="18" t="s">
        <v>154</v>
      </c>
      <c r="B69" s="18" t="s">
        <v>662</v>
      </c>
      <c r="C69" s="18" t="s">
        <v>1137</v>
      </c>
      <c r="D69" s="18" t="s">
        <v>697</v>
      </c>
      <c r="E69" s="4">
        <v>300</v>
      </c>
      <c r="H69"/>
      <c r="I69"/>
      <c r="J69"/>
      <c r="K69"/>
      <c r="L69"/>
      <c r="M69"/>
      <c r="N69"/>
      <c r="O69"/>
      <c r="P69"/>
      <c r="Q69"/>
    </row>
    <row r="70" spans="1:17" x14ac:dyDescent="0.2">
      <c r="A70" s="18" t="s">
        <v>154</v>
      </c>
      <c r="B70" s="18" t="s">
        <v>695</v>
      </c>
      <c r="C70" s="18" t="s">
        <v>1137</v>
      </c>
      <c r="D70" s="18" t="s">
        <v>733</v>
      </c>
      <c r="E70" s="19">
        <v>500</v>
      </c>
      <c r="H70"/>
      <c r="I70"/>
      <c r="J70"/>
      <c r="K70"/>
      <c r="L70"/>
      <c r="M70"/>
      <c r="N70"/>
      <c r="O70"/>
      <c r="P70"/>
      <c r="Q70"/>
    </row>
    <row r="71" spans="1:17" x14ac:dyDescent="0.2">
      <c r="A71" s="18" t="s">
        <v>154</v>
      </c>
      <c r="B71" s="18" t="s">
        <v>695</v>
      </c>
      <c r="C71" s="18" t="s">
        <v>1137</v>
      </c>
      <c r="D71" s="18" t="s">
        <v>504</v>
      </c>
      <c r="E71" s="4">
        <v>300</v>
      </c>
      <c r="H71"/>
      <c r="I71"/>
      <c r="J71"/>
      <c r="K71"/>
      <c r="L71"/>
      <c r="M71"/>
      <c r="N71"/>
      <c r="O71"/>
      <c r="P71"/>
      <c r="Q71"/>
    </row>
    <row r="72" spans="1:17" x14ac:dyDescent="0.2">
      <c r="A72" s="18" t="s">
        <v>154</v>
      </c>
      <c r="B72" s="18" t="s">
        <v>695</v>
      </c>
      <c r="C72" s="18" t="s">
        <v>1137</v>
      </c>
      <c r="D72" s="18" t="s">
        <v>806</v>
      </c>
      <c r="E72" s="19">
        <v>500</v>
      </c>
      <c r="H72"/>
      <c r="I72"/>
      <c r="J72"/>
      <c r="K72"/>
      <c r="L72"/>
      <c r="M72"/>
      <c r="N72"/>
      <c r="O72"/>
      <c r="P72"/>
      <c r="Q72"/>
    </row>
    <row r="73" spans="1:17" x14ac:dyDescent="0.2">
      <c r="A73" s="18" t="s">
        <v>154</v>
      </c>
      <c r="B73" s="18" t="s">
        <v>695</v>
      </c>
      <c r="C73" s="18" t="s">
        <v>1137</v>
      </c>
      <c r="D73" s="18" t="s">
        <v>758</v>
      </c>
      <c r="E73" s="19">
        <v>500</v>
      </c>
      <c r="H73"/>
      <c r="I73"/>
      <c r="J73"/>
      <c r="K73"/>
      <c r="L73"/>
      <c r="M73"/>
      <c r="N73"/>
      <c r="O73"/>
      <c r="P73"/>
      <c r="Q73"/>
    </row>
    <row r="74" spans="1:17" x14ac:dyDescent="0.2">
      <c r="A74" s="18" t="s">
        <v>155</v>
      </c>
      <c r="B74" s="18" t="s">
        <v>699</v>
      </c>
      <c r="C74" s="18" t="s">
        <v>1137</v>
      </c>
      <c r="D74" s="18" t="s">
        <v>813</v>
      </c>
      <c r="E74" s="4">
        <v>200</v>
      </c>
      <c r="H74"/>
      <c r="I74"/>
      <c r="J74"/>
      <c r="K74"/>
      <c r="L74"/>
      <c r="M74"/>
      <c r="N74"/>
      <c r="O74"/>
      <c r="P74"/>
      <c r="Q74"/>
    </row>
    <row r="75" spans="1:17" x14ac:dyDescent="0.2">
      <c r="A75" s="18" t="s">
        <v>155</v>
      </c>
      <c r="B75" s="18" t="s">
        <v>699</v>
      </c>
      <c r="C75" s="18" t="s">
        <v>1138</v>
      </c>
      <c r="D75" s="18" t="s">
        <v>216</v>
      </c>
      <c r="E75" s="4">
        <f>VLOOKUP(D75,Warehouses[],2,FALSE)</f>
        <v>95.25</v>
      </c>
      <c r="H75"/>
      <c r="I75"/>
      <c r="J75"/>
      <c r="K75"/>
      <c r="L75"/>
      <c r="M75"/>
      <c r="N75"/>
      <c r="O75"/>
      <c r="P75"/>
      <c r="Q75"/>
    </row>
    <row r="76" spans="1:17" x14ac:dyDescent="0.2">
      <c r="A76" s="18" t="s">
        <v>155</v>
      </c>
      <c r="B76" s="18" t="s">
        <v>699</v>
      </c>
      <c r="C76" s="18" t="s">
        <v>1138</v>
      </c>
      <c r="D76" s="18" t="s">
        <v>217</v>
      </c>
      <c r="E76" s="4">
        <f>VLOOKUP(D76,Warehouses[],2,FALSE)</f>
        <v>38.416666666666664</v>
      </c>
      <c r="H76"/>
      <c r="I76"/>
      <c r="J76"/>
      <c r="K76"/>
      <c r="L76"/>
      <c r="M76"/>
      <c r="N76"/>
      <c r="O76"/>
      <c r="P76"/>
      <c r="Q76"/>
    </row>
    <row r="77" spans="1:17" x14ac:dyDescent="0.2">
      <c r="A77" s="18" t="s">
        <v>155</v>
      </c>
      <c r="B77" s="18" t="s">
        <v>699</v>
      </c>
      <c r="C77" s="18" t="s">
        <v>1138</v>
      </c>
      <c r="D77" s="18" t="s">
        <v>218</v>
      </c>
      <c r="E77" s="4">
        <f>VLOOKUP(D77,Warehouses[],2,FALSE)</f>
        <v>52.916666666666664</v>
      </c>
      <c r="H77"/>
      <c r="I77"/>
      <c r="J77"/>
      <c r="K77"/>
      <c r="L77"/>
      <c r="M77"/>
      <c r="N77"/>
      <c r="O77"/>
      <c r="P77"/>
      <c r="Q77"/>
    </row>
    <row r="78" spans="1:17" x14ac:dyDescent="0.2">
      <c r="A78" s="18" t="s">
        <v>155</v>
      </c>
      <c r="B78" s="18" t="s">
        <v>699</v>
      </c>
      <c r="C78" s="18" t="s">
        <v>1137</v>
      </c>
      <c r="D78" s="18" t="s">
        <v>485</v>
      </c>
      <c r="E78" s="4">
        <v>300</v>
      </c>
      <c r="H78"/>
      <c r="I78"/>
      <c r="J78"/>
      <c r="K78"/>
      <c r="L78"/>
      <c r="M78"/>
      <c r="N78"/>
      <c r="O78"/>
      <c r="P78"/>
      <c r="Q78"/>
    </row>
    <row r="79" spans="1:17" x14ac:dyDescent="0.2">
      <c r="A79" s="18" t="s">
        <v>155</v>
      </c>
      <c r="B79" s="18" t="s">
        <v>699</v>
      </c>
      <c r="C79" s="18" t="s">
        <v>1137</v>
      </c>
      <c r="D79" s="18" t="s">
        <v>487</v>
      </c>
      <c r="E79" s="4">
        <v>1000</v>
      </c>
      <c r="H79"/>
      <c r="I79"/>
      <c r="J79"/>
      <c r="K79"/>
      <c r="L79"/>
      <c r="M79"/>
      <c r="N79"/>
      <c r="O79"/>
      <c r="P79"/>
      <c r="Q79"/>
    </row>
    <row r="80" spans="1:17" x14ac:dyDescent="0.2">
      <c r="A80" s="18" t="s">
        <v>155</v>
      </c>
      <c r="B80" s="18" t="s">
        <v>699</v>
      </c>
      <c r="C80" s="18" t="s">
        <v>1138</v>
      </c>
      <c r="D80" s="18" t="s">
        <v>219</v>
      </c>
      <c r="E80" s="4">
        <f>VLOOKUP(D80,Warehouses[],2,FALSE)</f>
        <v>28.083333333333332</v>
      </c>
      <c r="H80"/>
      <c r="I80"/>
      <c r="J80"/>
      <c r="K80"/>
      <c r="L80"/>
      <c r="M80"/>
      <c r="N80"/>
      <c r="O80"/>
      <c r="P80"/>
      <c r="Q80"/>
    </row>
    <row r="81" spans="1:17" x14ac:dyDescent="0.2">
      <c r="A81" s="18" t="s">
        <v>155</v>
      </c>
      <c r="B81" s="18" t="s">
        <v>699</v>
      </c>
      <c r="C81" s="18" t="s">
        <v>1138</v>
      </c>
      <c r="D81" s="18" t="s">
        <v>245</v>
      </c>
      <c r="E81" s="4">
        <f>VLOOKUP(D81,Warehouses[],2,FALSE)</f>
        <v>713.33333333333337</v>
      </c>
      <c r="H81"/>
      <c r="I81"/>
      <c r="J81"/>
      <c r="K81"/>
      <c r="L81"/>
      <c r="M81"/>
      <c r="N81"/>
      <c r="O81"/>
      <c r="P81"/>
      <c r="Q81"/>
    </row>
    <row r="82" spans="1:17" x14ac:dyDescent="0.2">
      <c r="A82" s="18" t="s">
        <v>155</v>
      </c>
      <c r="B82" s="18" t="s">
        <v>699</v>
      </c>
      <c r="C82" s="18" t="s">
        <v>1138</v>
      </c>
      <c r="D82" s="18" t="s">
        <v>220</v>
      </c>
      <c r="E82" s="4">
        <f>VLOOKUP(D82,Warehouses[],2,FALSE)</f>
        <v>37.416666666666664</v>
      </c>
      <c r="H82"/>
      <c r="I82"/>
      <c r="J82"/>
      <c r="K82"/>
      <c r="L82"/>
      <c r="M82"/>
      <c r="N82"/>
      <c r="O82"/>
      <c r="P82"/>
      <c r="Q82"/>
    </row>
    <row r="83" spans="1:17" x14ac:dyDescent="0.2">
      <c r="A83" s="18" t="s">
        <v>155</v>
      </c>
      <c r="B83" s="18" t="s">
        <v>699</v>
      </c>
      <c r="C83" s="18" t="s">
        <v>1138</v>
      </c>
      <c r="D83" s="18" t="s">
        <v>221</v>
      </c>
      <c r="E83" s="4">
        <f>VLOOKUP(D83,Warehouses[],2,FALSE)</f>
        <v>65.833333333333329</v>
      </c>
      <c r="H83"/>
      <c r="I83"/>
      <c r="J83"/>
      <c r="K83"/>
      <c r="L83"/>
      <c r="M83"/>
      <c r="N83"/>
      <c r="O83"/>
      <c r="P83"/>
      <c r="Q83"/>
    </row>
    <row r="84" spans="1:17" x14ac:dyDescent="0.2">
      <c r="A84" s="18" t="s">
        <v>155</v>
      </c>
      <c r="B84" s="18" t="s">
        <v>699</v>
      </c>
      <c r="C84" s="18" t="s">
        <v>1138</v>
      </c>
      <c r="D84" s="18" t="s">
        <v>242</v>
      </c>
      <c r="E84" s="4">
        <f>VLOOKUP(D84,Warehouses[],2,FALSE)</f>
        <v>137.1</v>
      </c>
      <c r="H84"/>
      <c r="I84"/>
      <c r="J84"/>
      <c r="K84"/>
      <c r="L84"/>
      <c r="M84"/>
      <c r="N84"/>
      <c r="O84"/>
      <c r="P84"/>
      <c r="Q84"/>
    </row>
    <row r="85" spans="1:17" x14ac:dyDescent="0.2">
      <c r="A85" s="18" t="s">
        <v>155</v>
      </c>
      <c r="B85" s="18" t="s">
        <v>699</v>
      </c>
      <c r="C85" s="18" t="s">
        <v>1138</v>
      </c>
      <c r="D85" s="18" t="s">
        <v>243</v>
      </c>
      <c r="E85" s="4">
        <f>VLOOKUP(D85,Warehouses[],2,FALSE)</f>
        <v>131</v>
      </c>
      <c r="H85"/>
      <c r="I85"/>
      <c r="J85"/>
      <c r="K85"/>
      <c r="L85"/>
      <c r="M85"/>
      <c r="N85"/>
      <c r="O85"/>
      <c r="P85"/>
      <c r="Q85"/>
    </row>
    <row r="86" spans="1:17" x14ac:dyDescent="0.2">
      <c r="A86" s="18" t="s">
        <v>155</v>
      </c>
      <c r="B86" s="18" t="s">
        <v>699</v>
      </c>
      <c r="C86" s="18" t="s">
        <v>1138</v>
      </c>
      <c r="D86" s="18" t="s">
        <v>222</v>
      </c>
      <c r="E86" s="4">
        <f>VLOOKUP(D86,Warehouses[],2,FALSE)</f>
        <v>28.916666666666668</v>
      </c>
      <c r="H86"/>
      <c r="I86"/>
      <c r="J86"/>
      <c r="K86"/>
      <c r="L86"/>
      <c r="M86"/>
      <c r="N86"/>
      <c r="O86"/>
      <c r="P86"/>
      <c r="Q86"/>
    </row>
    <row r="87" spans="1:17" x14ac:dyDescent="0.2">
      <c r="A87" s="18" t="s">
        <v>155</v>
      </c>
      <c r="B87" s="18" t="s">
        <v>699</v>
      </c>
      <c r="C87" s="18" t="s">
        <v>1137</v>
      </c>
      <c r="D87" s="18" t="s">
        <v>486</v>
      </c>
      <c r="E87" s="4">
        <v>400</v>
      </c>
      <c r="H87"/>
      <c r="I87"/>
      <c r="J87"/>
      <c r="K87"/>
      <c r="L87"/>
      <c r="M87"/>
      <c r="N87"/>
      <c r="O87"/>
      <c r="P87"/>
      <c r="Q87"/>
    </row>
    <row r="88" spans="1:17" x14ac:dyDescent="0.2">
      <c r="A88" s="18" t="s">
        <v>155</v>
      </c>
      <c r="B88" s="18" t="s">
        <v>699</v>
      </c>
      <c r="C88" s="18" t="s">
        <v>1138</v>
      </c>
      <c r="D88" s="18" t="s">
        <v>246</v>
      </c>
      <c r="E88" s="4">
        <f>VLOOKUP(D88,Warehouses[],2,FALSE)</f>
        <v>260.83333333333331</v>
      </c>
      <c r="H88"/>
      <c r="I88"/>
      <c r="J88"/>
      <c r="K88"/>
      <c r="L88"/>
      <c r="M88"/>
      <c r="N88"/>
      <c r="O88"/>
      <c r="P88"/>
      <c r="Q88"/>
    </row>
    <row r="89" spans="1:17" x14ac:dyDescent="0.2">
      <c r="A89" s="18" t="s">
        <v>155</v>
      </c>
      <c r="B89" s="18" t="s">
        <v>699</v>
      </c>
      <c r="C89" s="18" t="s">
        <v>1138</v>
      </c>
      <c r="D89" s="18" t="s">
        <v>223</v>
      </c>
      <c r="E89" s="4">
        <f>VLOOKUP(D89,Warehouses[],2,FALSE)</f>
        <v>74.5</v>
      </c>
      <c r="H89"/>
      <c r="I89"/>
      <c r="J89"/>
      <c r="K89"/>
      <c r="L89"/>
      <c r="M89"/>
      <c r="N89"/>
      <c r="O89"/>
      <c r="P89"/>
      <c r="Q89"/>
    </row>
    <row r="90" spans="1:17" x14ac:dyDescent="0.2">
      <c r="A90" s="18" t="s">
        <v>155</v>
      </c>
      <c r="B90" s="18" t="s">
        <v>253</v>
      </c>
      <c r="C90" s="18" t="s">
        <v>1138</v>
      </c>
      <c r="D90" s="18" t="s">
        <v>157</v>
      </c>
      <c r="E90" s="4">
        <f>VLOOKUP(D90,Warehouses[],2,FALSE)</f>
        <v>49.583333333333336</v>
      </c>
      <c r="H90"/>
      <c r="I90"/>
      <c r="J90"/>
      <c r="K90"/>
      <c r="L90"/>
      <c r="M90"/>
      <c r="N90"/>
      <c r="O90"/>
      <c r="P90"/>
      <c r="Q90"/>
    </row>
    <row r="91" spans="1:17" x14ac:dyDescent="0.2">
      <c r="A91" s="18" t="s">
        <v>155</v>
      </c>
      <c r="B91" s="18" t="s">
        <v>253</v>
      </c>
      <c r="C91" s="18" t="s">
        <v>1138</v>
      </c>
      <c r="D91" s="18" t="s">
        <v>159</v>
      </c>
      <c r="E91" s="4">
        <f>VLOOKUP(D91,Warehouses[],2,FALSE)</f>
        <v>108.625</v>
      </c>
      <c r="H91"/>
      <c r="I91"/>
      <c r="J91"/>
      <c r="K91"/>
      <c r="L91"/>
      <c r="M91"/>
      <c r="N91"/>
      <c r="O91"/>
      <c r="P91"/>
      <c r="Q91"/>
    </row>
    <row r="92" spans="1:17" x14ac:dyDescent="0.2">
      <c r="A92" s="18" t="s">
        <v>155</v>
      </c>
      <c r="B92" s="18" t="s">
        <v>253</v>
      </c>
      <c r="C92" s="18" t="s">
        <v>1138</v>
      </c>
      <c r="D92" s="18" t="s">
        <v>208</v>
      </c>
      <c r="E92" s="4">
        <f>VLOOKUP(D92,Warehouses[],2,FALSE)</f>
        <v>526.6</v>
      </c>
      <c r="H92"/>
      <c r="I92"/>
      <c r="J92"/>
      <c r="K92"/>
      <c r="L92"/>
      <c r="M92"/>
      <c r="N92"/>
      <c r="O92"/>
      <c r="P92"/>
      <c r="Q92"/>
    </row>
    <row r="93" spans="1:17" x14ac:dyDescent="0.2">
      <c r="A93" s="18" t="s">
        <v>155</v>
      </c>
      <c r="B93" s="18" t="s">
        <v>253</v>
      </c>
      <c r="C93" s="18" t="s">
        <v>1138</v>
      </c>
      <c r="D93" s="18" t="s">
        <v>210</v>
      </c>
      <c r="E93" s="4">
        <f>VLOOKUP(D93,Warehouses[],2,FALSE)</f>
        <v>539.1</v>
      </c>
      <c r="H93"/>
      <c r="I93"/>
      <c r="J93"/>
      <c r="K93"/>
      <c r="L93"/>
      <c r="M93"/>
      <c r="N93"/>
      <c r="O93"/>
      <c r="P93"/>
      <c r="Q93"/>
    </row>
    <row r="94" spans="1:17" x14ac:dyDescent="0.2">
      <c r="A94" s="18" t="s">
        <v>155</v>
      </c>
      <c r="B94" s="18" t="s">
        <v>253</v>
      </c>
      <c r="C94" s="18" t="s">
        <v>1137</v>
      </c>
      <c r="D94" s="18" t="s">
        <v>470</v>
      </c>
      <c r="E94" s="4">
        <v>200</v>
      </c>
      <c r="H94"/>
      <c r="I94"/>
      <c r="J94"/>
      <c r="K94"/>
      <c r="L94"/>
      <c r="M94"/>
      <c r="N94"/>
      <c r="O94"/>
      <c r="P94"/>
      <c r="Q94"/>
    </row>
    <row r="95" spans="1:17" x14ac:dyDescent="0.2">
      <c r="A95" s="18" t="s">
        <v>155</v>
      </c>
      <c r="B95" s="18" t="s">
        <v>253</v>
      </c>
      <c r="C95" s="18" t="s">
        <v>1138</v>
      </c>
      <c r="D95" s="18" t="s">
        <v>197</v>
      </c>
      <c r="E95" s="4">
        <f>VLOOKUP(D95,Warehouses[],2,FALSE)</f>
        <v>58.916666666666664</v>
      </c>
      <c r="H95"/>
      <c r="I95"/>
      <c r="J95"/>
      <c r="K95"/>
      <c r="L95"/>
      <c r="M95"/>
      <c r="N95"/>
      <c r="O95"/>
      <c r="P95"/>
      <c r="Q95"/>
    </row>
    <row r="96" spans="1:17" x14ac:dyDescent="0.2">
      <c r="A96" s="18" t="s">
        <v>155</v>
      </c>
      <c r="B96" s="18" t="s">
        <v>253</v>
      </c>
      <c r="C96" s="18" t="s">
        <v>1138</v>
      </c>
      <c r="D96" s="18" t="s">
        <v>199</v>
      </c>
      <c r="E96" s="4">
        <f>VLOOKUP(D96,Warehouses[],2,FALSE)</f>
        <v>134.41666666666666</v>
      </c>
      <c r="H96"/>
      <c r="I96"/>
      <c r="J96"/>
      <c r="K96"/>
      <c r="L96"/>
      <c r="M96"/>
      <c r="N96"/>
      <c r="O96"/>
      <c r="P96"/>
      <c r="Q96"/>
    </row>
    <row r="97" spans="1:17" x14ac:dyDescent="0.2">
      <c r="A97" s="18" t="s">
        <v>155</v>
      </c>
      <c r="B97" s="18" t="s">
        <v>700</v>
      </c>
      <c r="C97" s="18" t="s">
        <v>1137</v>
      </c>
      <c r="D97" s="18" t="s">
        <v>484</v>
      </c>
      <c r="E97" s="4">
        <v>20000</v>
      </c>
      <c r="H97"/>
      <c r="I97"/>
      <c r="J97"/>
      <c r="K97"/>
      <c r="L97"/>
      <c r="M97"/>
      <c r="N97"/>
      <c r="O97"/>
      <c r="P97"/>
      <c r="Q97"/>
    </row>
    <row r="98" spans="1:17" x14ac:dyDescent="0.2">
      <c r="A98" s="18" t="s">
        <v>155</v>
      </c>
      <c r="B98" s="18" t="s">
        <v>700</v>
      </c>
      <c r="C98" s="18" t="s">
        <v>1137</v>
      </c>
      <c r="D98" s="18" t="s">
        <v>483</v>
      </c>
      <c r="E98" s="4">
        <v>1000</v>
      </c>
      <c r="H98"/>
      <c r="I98"/>
      <c r="J98"/>
      <c r="K98"/>
      <c r="L98"/>
      <c r="M98"/>
      <c r="N98"/>
      <c r="O98"/>
      <c r="P98"/>
      <c r="Q98"/>
    </row>
    <row r="99" spans="1:17" x14ac:dyDescent="0.2">
      <c r="A99" s="18" t="s">
        <v>155</v>
      </c>
      <c r="B99" s="18" t="s">
        <v>700</v>
      </c>
      <c r="C99" s="18" t="s">
        <v>1138</v>
      </c>
      <c r="D99" s="18" t="s">
        <v>224</v>
      </c>
      <c r="E99" s="4">
        <f>VLOOKUP(D99,Warehouses[],2,FALSE)</f>
        <v>113.16666666666667</v>
      </c>
      <c r="H99"/>
      <c r="I99"/>
      <c r="J99"/>
      <c r="K99"/>
      <c r="L99"/>
      <c r="M99"/>
      <c r="N99"/>
      <c r="O99"/>
      <c r="P99"/>
      <c r="Q99"/>
    </row>
    <row r="100" spans="1:17" x14ac:dyDescent="0.2">
      <c r="A100" s="18" t="s">
        <v>155</v>
      </c>
      <c r="B100" s="18" t="s">
        <v>700</v>
      </c>
      <c r="C100" s="18" t="s">
        <v>1137</v>
      </c>
      <c r="D100" s="18" t="s">
        <v>482</v>
      </c>
      <c r="E100" s="4">
        <v>300</v>
      </c>
      <c r="H100"/>
      <c r="I100"/>
      <c r="J100"/>
      <c r="K100"/>
      <c r="L100"/>
      <c r="M100"/>
      <c r="N100"/>
      <c r="O100"/>
      <c r="P100"/>
      <c r="Q100"/>
    </row>
    <row r="101" spans="1:17" x14ac:dyDescent="0.2">
      <c r="A101" s="18" t="s">
        <v>155</v>
      </c>
      <c r="B101" s="18" t="s">
        <v>700</v>
      </c>
      <c r="C101" s="18" t="s">
        <v>1138</v>
      </c>
      <c r="D101" s="18" t="s">
        <v>225</v>
      </c>
      <c r="E101" s="4">
        <f>VLOOKUP(D101,Warehouses[],2,FALSE)</f>
        <v>103.7</v>
      </c>
      <c r="H101"/>
      <c r="I101"/>
      <c r="J101"/>
      <c r="K101"/>
      <c r="L101"/>
      <c r="M101"/>
      <c r="N101"/>
      <c r="O101"/>
      <c r="P101"/>
      <c r="Q101"/>
    </row>
    <row r="102" spans="1:17" x14ac:dyDescent="0.2">
      <c r="A102" s="18" t="s">
        <v>155</v>
      </c>
      <c r="B102" s="18" t="s">
        <v>700</v>
      </c>
      <c r="C102" s="18" t="s">
        <v>1138</v>
      </c>
      <c r="D102" s="18" t="s">
        <v>226</v>
      </c>
      <c r="E102" s="4">
        <f>VLOOKUP(D102,Warehouses[],2,FALSE)</f>
        <v>113.08333333333333</v>
      </c>
      <c r="H102"/>
      <c r="I102"/>
      <c r="J102"/>
      <c r="K102"/>
      <c r="L102"/>
      <c r="M102"/>
      <c r="N102"/>
      <c r="O102"/>
      <c r="P102"/>
      <c r="Q102"/>
    </row>
    <row r="103" spans="1:17" x14ac:dyDescent="0.2">
      <c r="A103" s="18" t="s">
        <v>155</v>
      </c>
      <c r="B103" s="18" t="s">
        <v>700</v>
      </c>
      <c r="C103" s="18" t="s">
        <v>1137</v>
      </c>
      <c r="D103" s="18" t="s">
        <v>508</v>
      </c>
      <c r="E103" s="4">
        <v>3000</v>
      </c>
      <c r="H103"/>
      <c r="I103"/>
      <c r="J103"/>
      <c r="K103"/>
      <c r="L103"/>
      <c r="M103"/>
      <c r="N103"/>
      <c r="O103"/>
      <c r="P103"/>
      <c r="Q103"/>
    </row>
    <row r="104" spans="1:17" x14ac:dyDescent="0.2">
      <c r="A104" s="18" t="s">
        <v>155</v>
      </c>
      <c r="B104" s="18" t="s">
        <v>700</v>
      </c>
      <c r="C104" s="18" t="s">
        <v>1137</v>
      </c>
      <c r="D104" s="18" t="s">
        <v>509</v>
      </c>
      <c r="E104" s="4">
        <v>150</v>
      </c>
      <c r="H104"/>
      <c r="I104"/>
      <c r="J104"/>
      <c r="K104"/>
      <c r="L104"/>
      <c r="M104"/>
      <c r="N104"/>
      <c r="O104"/>
      <c r="P104"/>
      <c r="Q104"/>
    </row>
    <row r="105" spans="1:17" x14ac:dyDescent="0.2">
      <c r="A105" s="18" t="s">
        <v>155</v>
      </c>
      <c r="B105" s="18" t="s">
        <v>700</v>
      </c>
      <c r="C105" s="18" t="s">
        <v>1138</v>
      </c>
      <c r="D105" s="18" t="s">
        <v>241</v>
      </c>
      <c r="E105" s="4">
        <f>VLOOKUP(D105,Warehouses[],2,FALSE)</f>
        <v>322.08333333333331</v>
      </c>
      <c r="H105"/>
      <c r="I105"/>
      <c r="J105"/>
      <c r="K105"/>
      <c r="L105"/>
      <c r="M105"/>
      <c r="N105"/>
      <c r="O105"/>
      <c r="P105"/>
      <c r="Q105"/>
    </row>
    <row r="106" spans="1:17" x14ac:dyDescent="0.2">
      <c r="A106" s="18" t="s">
        <v>155</v>
      </c>
      <c r="B106" s="18" t="s">
        <v>700</v>
      </c>
      <c r="C106" s="18" t="s">
        <v>1138</v>
      </c>
      <c r="D106" s="18" t="s">
        <v>227</v>
      </c>
      <c r="E106" s="4">
        <f>VLOOKUP(D106,Warehouses[],2,FALSE)</f>
        <v>85.166666666666671</v>
      </c>
      <c r="H106"/>
      <c r="I106"/>
      <c r="J106"/>
      <c r="K106"/>
      <c r="L106"/>
      <c r="M106"/>
      <c r="N106"/>
      <c r="O106"/>
      <c r="P106"/>
      <c r="Q106"/>
    </row>
    <row r="107" spans="1:17" x14ac:dyDescent="0.2">
      <c r="A107" s="18" t="s">
        <v>155</v>
      </c>
      <c r="B107" s="18" t="s">
        <v>700</v>
      </c>
      <c r="C107" s="18" t="s">
        <v>1138</v>
      </c>
      <c r="D107" s="18" t="s">
        <v>228</v>
      </c>
      <c r="E107" s="4">
        <f>VLOOKUP(D107,Warehouses[],2,FALSE)</f>
        <v>84.916666666666671</v>
      </c>
      <c r="H107"/>
      <c r="I107"/>
      <c r="J107"/>
      <c r="K107"/>
      <c r="L107"/>
      <c r="M107"/>
      <c r="N107"/>
      <c r="O107"/>
      <c r="P107"/>
      <c r="Q107"/>
    </row>
    <row r="108" spans="1:17" x14ac:dyDescent="0.2">
      <c r="A108" s="18" t="s">
        <v>253</v>
      </c>
      <c r="B108" s="18" t="s">
        <v>177</v>
      </c>
      <c r="C108" s="18" t="s">
        <v>1140</v>
      </c>
      <c r="D108" s="18" t="s">
        <v>1130</v>
      </c>
      <c r="E108" s="4">
        <v>3000</v>
      </c>
      <c r="H108"/>
      <c r="I108"/>
      <c r="J108"/>
      <c r="K108"/>
      <c r="L108"/>
      <c r="M108"/>
      <c r="N108"/>
      <c r="O108"/>
      <c r="P108"/>
      <c r="Q108"/>
    </row>
    <row r="109" spans="1:17" x14ac:dyDescent="0.2">
      <c r="A109" s="18" t="s">
        <v>253</v>
      </c>
      <c r="B109" s="18" t="s">
        <v>177</v>
      </c>
      <c r="C109" s="18" t="s">
        <v>1140</v>
      </c>
      <c r="D109" s="18" t="s">
        <v>1131</v>
      </c>
      <c r="E109" s="4">
        <v>3000</v>
      </c>
      <c r="H109"/>
      <c r="I109"/>
      <c r="J109"/>
      <c r="K109"/>
      <c r="L109"/>
      <c r="M109"/>
      <c r="N109"/>
      <c r="O109"/>
      <c r="P109"/>
      <c r="Q109"/>
    </row>
    <row r="110" spans="1:17" x14ac:dyDescent="0.2">
      <c r="A110" s="18" t="s">
        <v>253</v>
      </c>
      <c r="B110" s="18" t="s">
        <v>253</v>
      </c>
      <c r="C110" s="18" t="s">
        <v>1138</v>
      </c>
      <c r="D110" s="18" t="s">
        <v>213</v>
      </c>
      <c r="E110" s="4">
        <f>VLOOKUP(D110,Warehouses[],2,FALSE)</f>
        <v>64</v>
      </c>
      <c r="H110"/>
      <c r="I110"/>
      <c r="J110"/>
      <c r="K110"/>
      <c r="L110"/>
      <c r="M110"/>
      <c r="N110"/>
      <c r="O110"/>
      <c r="P110"/>
      <c r="Q110"/>
    </row>
    <row r="111" spans="1:17" x14ac:dyDescent="0.2">
      <c r="A111" s="18" t="s">
        <v>253</v>
      </c>
      <c r="B111" s="18" t="s">
        <v>253</v>
      </c>
      <c r="C111" s="18" t="s">
        <v>1139</v>
      </c>
      <c r="D111" s="18" t="s">
        <v>261</v>
      </c>
      <c r="E111" s="4">
        <v>200</v>
      </c>
      <c r="H111"/>
      <c r="I111"/>
      <c r="J111"/>
      <c r="K111"/>
      <c r="L111"/>
      <c r="M111"/>
      <c r="N111"/>
      <c r="O111"/>
      <c r="P111"/>
      <c r="Q111"/>
    </row>
    <row r="112" spans="1:17" x14ac:dyDescent="0.2">
      <c r="A112" s="18" t="s">
        <v>253</v>
      </c>
      <c r="B112" s="18" t="s">
        <v>253</v>
      </c>
      <c r="C112" s="18" t="s">
        <v>1138</v>
      </c>
      <c r="D112" s="18" t="s">
        <v>214</v>
      </c>
      <c r="E112" s="4">
        <f>VLOOKUP(D112,Warehouses[],2,FALSE)</f>
        <v>88.4</v>
      </c>
      <c r="H112"/>
      <c r="I112"/>
      <c r="J112"/>
      <c r="K112"/>
      <c r="L112"/>
      <c r="M112"/>
      <c r="N112"/>
      <c r="O112"/>
      <c r="P112"/>
      <c r="Q112"/>
    </row>
    <row r="113" spans="1:17" x14ac:dyDescent="0.2">
      <c r="A113" s="18" t="s">
        <v>253</v>
      </c>
      <c r="B113" s="18" t="s">
        <v>253</v>
      </c>
      <c r="C113" s="18" t="s">
        <v>1138</v>
      </c>
      <c r="D113" s="18" t="s">
        <v>215</v>
      </c>
      <c r="E113" s="4">
        <f>VLOOKUP(D113,Warehouses[],2,FALSE)</f>
        <v>236.5</v>
      </c>
      <c r="H113"/>
      <c r="I113"/>
      <c r="J113"/>
      <c r="K113"/>
      <c r="L113"/>
      <c r="M113"/>
      <c r="N113"/>
      <c r="O113"/>
      <c r="P113"/>
      <c r="Q113"/>
    </row>
    <row r="114" spans="1:17" x14ac:dyDescent="0.2">
      <c r="A114" s="18" t="s">
        <v>253</v>
      </c>
      <c r="B114" s="18" t="s">
        <v>253</v>
      </c>
      <c r="C114" s="18" t="s">
        <v>1139</v>
      </c>
      <c r="D114" s="18" t="s">
        <v>262</v>
      </c>
      <c r="E114" s="4">
        <v>200</v>
      </c>
      <c r="H114"/>
      <c r="I114"/>
      <c r="J114"/>
      <c r="K114"/>
      <c r="L114"/>
      <c r="M114"/>
      <c r="N114"/>
      <c r="O114"/>
      <c r="P114"/>
      <c r="Q114"/>
    </row>
    <row r="115" spans="1:17" x14ac:dyDescent="0.2">
      <c r="A115" s="18" t="s">
        <v>253</v>
      </c>
      <c r="B115" s="18" t="s">
        <v>253</v>
      </c>
      <c r="C115" s="18" t="s">
        <v>1139</v>
      </c>
      <c r="D115" s="18" t="s">
        <v>183</v>
      </c>
      <c r="E115" s="4">
        <v>10</v>
      </c>
      <c r="H115"/>
      <c r="I115"/>
      <c r="J115"/>
      <c r="K115"/>
      <c r="L115"/>
      <c r="M115"/>
      <c r="N115"/>
      <c r="O115"/>
      <c r="P115"/>
      <c r="Q115"/>
    </row>
    <row r="116" spans="1:17" x14ac:dyDescent="0.2">
      <c r="A116" s="18" t="s">
        <v>253</v>
      </c>
      <c r="B116" s="18" t="s">
        <v>253</v>
      </c>
      <c r="C116" s="18" t="s">
        <v>1139</v>
      </c>
      <c r="D116" s="18" t="s">
        <v>185</v>
      </c>
      <c r="E116" s="4">
        <v>5</v>
      </c>
      <c r="H116"/>
      <c r="I116"/>
      <c r="J116"/>
      <c r="K116"/>
      <c r="L116"/>
      <c r="M116"/>
      <c r="N116"/>
      <c r="O116"/>
      <c r="P116"/>
      <c r="Q116"/>
    </row>
    <row r="117" spans="1:17" x14ac:dyDescent="0.2">
      <c r="A117" s="18" t="s">
        <v>253</v>
      </c>
      <c r="B117" s="18" t="s">
        <v>253</v>
      </c>
      <c r="C117" s="18" t="s">
        <v>1139</v>
      </c>
      <c r="D117" s="18" t="s">
        <v>191</v>
      </c>
      <c r="E117" s="4">
        <v>86</v>
      </c>
      <c r="H117"/>
      <c r="I117"/>
      <c r="J117"/>
      <c r="K117"/>
      <c r="L117"/>
      <c r="M117"/>
      <c r="N117"/>
      <c r="O117"/>
      <c r="P117"/>
      <c r="Q117"/>
    </row>
    <row r="118" spans="1:17" x14ac:dyDescent="0.2">
      <c r="A118" s="18" t="s">
        <v>250</v>
      </c>
      <c r="B118" s="18" t="s">
        <v>701</v>
      </c>
      <c r="C118" s="18" t="s">
        <v>1137</v>
      </c>
      <c r="D118" s="18" t="s">
        <v>490</v>
      </c>
      <c r="E118" s="4">
        <v>50</v>
      </c>
      <c r="H118"/>
      <c r="I118"/>
      <c r="J118"/>
      <c r="K118"/>
      <c r="L118"/>
      <c r="M118"/>
      <c r="N118"/>
      <c r="O118"/>
      <c r="P118"/>
      <c r="Q118"/>
    </row>
    <row r="119" spans="1:17" x14ac:dyDescent="0.2">
      <c r="A119" s="18" t="s">
        <v>250</v>
      </c>
      <c r="B119" s="18" t="s">
        <v>701</v>
      </c>
      <c r="C119" s="18" t="s">
        <v>1137</v>
      </c>
      <c r="D119" s="18" t="s">
        <v>492</v>
      </c>
      <c r="E119" s="4">
        <v>75</v>
      </c>
      <c r="H119"/>
      <c r="I119"/>
      <c r="J119"/>
      <c r="K119"/>
      <c r="L119"/>
      <c r="M119"/>
      <c r="N119"/>
      <c r="O119"/>
      <c r="P119"/>
      <c r="Q119"/>
    </row>
    <row r="120" spans="1:17" x14ac:dyDescent="0.2">
      <c r="A120" s="18" t="s">
        <v>250</v>
      </c>
      <c r="B120" s="18" t="s">
        <v>701</v>
      </c>
      <c r="C120" s="18" t="s">
        <v>1137</v>
      </c>
      <c r="D120" s="18" t="s">
        <v>478</v>
      </c>
      <c r="E120" s="4">
        <v>400</v>
      </c>
      <c r="H120"/>
      <c r="I120"/>
      <c r="J120"/>
      <c r="K120"/>
      <c r="L120"/>
      <c r="M120"/>
      <c r="N120"/>
      <c r="O120"/>
      <c r="P120"/>
      <c r="Q120"/>
    </row>
    <row r="121" spans="1:17" x14ac:dyDescent="0.2">
      <c r="A121" s="18" t="s">
        <v>250</v>
      </c>
      <c r="B121" s="18" t="s">
        <v>701</v>
      </c>
      <c r="C121" s="18" t="s">
        <v>1138</v>
      </c>
      <c r="D121" s="18" t="s">
        <v>209</v>
      </c>
      <c r="E121" s="4">
        <f>VLOOKUP(D121,Warehouses[],2,FALSE)</f>
        <v>68.875</v>
      </c>
      <c r="H121"/>
      <c r="I121"/>
      <c r="J121"/>
      <c r="K121"/>
      <c r="L121"/>
      <c r="M121"/>
      <c r="N121"/>
      <c r="O121"/>
      <c r="P121"/>
      <c r="Q121"/>
    </row>
    <row r="122" spans="1:17" x14ac:dyDescent="0.2">
      <c r="A122" s="18" t="s">
        <v>250</v>
      </c>
      <c r="B122" s="18" t="s">
        <v>165</v>
      </c>
      <c r="C122" s="18" t="s">
        <v>1138</v>
      </c>
      <c r="D122" s="18" t="s">
        <v>229</v>
      </c>
      <c r="E122" s="4">
        <f>VLOOKUP(D122,Warehouses[],2,FALSE)</f>
        <v>18.2</v>
      </c>
      <c r="H122"/>
      <c r="I122"/>
      <c r="J122"/>
      <c r="K122"/>
      <c r="L122"/>
      <c r="M122"/>
      <c r="N122"/>
      <c r="O122"/>
      <c r="P122"/>
      <c r="Q122"/>
    </row>
    <row r="123" spans="1:17" x14ac:dyDescent="0.2">
      <c r="A123" s="18" t="s">
        <v>250</v>
      </c>
      <c r="B123" s="18" t="s">
        <v>165</v>
      </c>
      <c r="C123" s="18" t="s">
        <v>1137</v>
      </c>
      <c r="D123" s="18" t="s">
        <v>480</v>
      </c>
      <c r="E123" s="4">
        <v>150</v>
      </c>
      <c r="H123"/>
      <c r="I123"/>
      <c r="J123"/>
      <c r="K123"/>
      <c r="L123"/>
      <c r="M123"/>
      <c r="N123"/>
      <c r="O123"/>
      <c r="P123"/>
      <c r="Q123"/>
    </row>
    <row r="124" spans="1:17" x14ac:dyDescent="0.2">
      <c r="A124" s="18" t="s">
        <v>250</v>
      </c>
      <c r="B124" s="18" t="s">
        <v>165</v>
      </c>
      <c r="C124" s="18" t="s">
        <v>1138</v>
      </c>
      <c r="D124" s="18" t="s">
        <v>165</v>
      </c>
      <c r="E124" s="4">
        <f>VLOOKUP(D124,Warehouses[],2,FALSE)</f>
        <v>29.2</v>
      </c>
      <c r="H124"/>
      <c r="I124"/>
      <c r="J124"/>
      <c r="K124"/>
      <c r="L124"/>
      <c r="M124"/>
      <c r="N124"/>
      <c r="O124"/>
      <c r="P124"/>
      <c r="Q124"/>
    </row>
    <row r="125" spans="1:17" x14ac:dyDescent="0.2">
      <c r="A125" s="18" t="s">
        <v>250</v>
      </c>
      <c r="B125" s="18" t="s">
        <v>165</v>
      </c>
      <c r="C125" s="18" t="s">
        <v>1137</v>
      </c>
      <c r="D125" s="18" t="s">
        <v>481</v>
      </c>
      <c r="E125" s="4">
        <v>150</v>
      </c>
      <c r="H125"/>
      <c r="I125"/>
      <c r="J125"/>
      <c r="K125"/>
      <c r="L125"/>
      <c r="M125"/>
      <c r="N125"/>
      <c r="O125"/>
      <c r="P125"/>
      <c r="Q125"/>
    </row>
    <row r="126" spans="1:17" x14ac:dyDescent="0.2">
      <c r="A126" s="18" t="s">
        <v>250</v>
      </c>
      <c r="B126" s="18" t="s">
        <v>165</v>
      </c>
      <c r="C126" s="18" t="s">
        <v>1138</v>
      </c>
      <c r="D126" s="18" t="s">
        <v>179</v>
      </c>
      <c r="E126" s="4">
        <f>VLOOKUP(D126,Warehouses[],2,FALSE)</f>
        <v>19.166666666666668</v>
      </c>
      <c r="H126"/>
      <c r="I126"/>
      <c r="J126"/>
      <c r="K126"/>
      <c r="L126"/>
      <c r="M126"/>
      <c r="N126"/>
      <c r="O126"/>
      <c r="P126"/>
      <c r="Q126"/>
    </row>
    <row r="127" spans="1:17" x14ac:dyDescent="0.2">
      <c r="A127" s="18" t="s">
        <v>250</v>
      </c>
      <c r="B127" s="18" t="s">
        <v>165</v>
      </c>
      <c r="C127" s="18" t="s">
        <v>1138</v>
      </c>
      <c r="D127" s="18" t="s">
        <v>212</v>
      </c>
      <c r="E127" s="4">
        <f>VLOOKUP(D127,Warehouses[],2,FALSE)</f>
        <v>36.9</v>
      </c>
      <c r="H127"/>
      <c r="I127"/>
      <c r="J127"/>
      <c r="K127"/>
      <c r="L127"/>
      <c r="M127"/>
      <c r="N127"/>
      <c r="O127"/>
      <c r="P127"/>
      <c r="Q127"/>
    </row>
    <row r="128" spans="1:17" x14ac:dyDescent="0.2">
      <c r="A128" s="18" t="s">
        <v>250</v>
      </c>
      <c r="B128" s="18" t="s">
        <v>779</v>
      </c>
      <c r="C128" s="18" t="s">
        <v>1137</v>
      </c>
      <c r="D128" s="18" t="s">
        <v>489</v>
      </c>
      <c r="E128" s="4">
        <v>50</v>
      </c>
      <c r="H128"/>
      <c r="I128"/>
      <c r="J128"/>
      <c r="K128"/>
      <c r="L128"/>
      <c r="M128"/>
      <c r="N128"/>
      <c r="O128"/>
      <c r="P128"/>
      <c r="Q128"/>
    </row>
    <row r="129" spans="1:17" x14ac:dyDescent="0.2">
      <c r="A129" s="18" t="s">
        <v>250</v>
      </c>
      <c r="B129" s="18" t="s">
        <v>779</v>
      </c>
      <c r="C129" s="18" t="s">
        <v>1137</v>
      </c>
      <c r="D129" s="18" t="s">
        <v>691</v>
      </c>
      <c r="E129" s="4">
        <v>25</v>
      </c>
      <c r="H129"/>
      <c r="I129"/>
      <c r="J129"/>
      <c r="K129"/>
      <c r="L129"/>
      <c r="M129"/>
      <c r="N129"/>
      <c r="O129"/>
      <c r="P129"/>
      <c r="Q129"/>
    </row>
    <row r="130" spans="1:17" x14ac:dyDescent="0.2">
      <c r="A130" s="18" t="s">
        <v>250</v>
      </c>
      <c r="B130" s="18" t="s">
        <v>779</v>
      </c>
      <c r="C130" s="18" t="s">
        <v>1137</v>
      </c>
      <c r="D130" s="18" t="s">
        <v>719</v>
      </c>
      <c r="E130" s="4">
        <v>50</v>
      </c>
      <c r="H130"/>
      <c r="I130"/>
      <c r="J130"/>
      <c r="K130"/>
      <c r="L130"/>
      <c r="M130"/>
      <c r="N130"/>
      <c r="O130"/>
      <c r="P130"/>
      <c r="Q130"/>
    </row>
    <row r="131" spans="1:17" x14ac:dyDescent="0.2">
      <c r="A131" s="18" t="s">
        <v>250</v>
      </c>
      <c r="B131" s="18" t="s">
        <v>780</v>
      </c>
      <c r="C131" s="18" t="s">
        <v>1137</v>
      </c>
      <c r="D131" s="18" t="s">
        <v>637</v>
      </c>
      <c r="E131" s="4">
        <v>50</v>
      </c>
    </row>
    <row r="132" spans="1:17" x14ac:dyDescent="0.2">
      <c r="A132" s="18" t="s">
        <v>250</v>
      </c>
      <c r="B132" s="18" t="s">
        <v>780</v>
      </c>
      <c r="C132" s="18" t="s">
        <v>1137</v>
      </c>
      <c r="D132" s="18" t="s">
        <v>491</v>
      </c>
      <c r="E132" s="4">
        <v>500</v>
      </c>
    </row>
    <row r="133" spans="1:17" x14ac:dyDescent="0.2">
      <c r="A133" s="18" t="s">
        <v>250</v>
      </c>
      <c r="B133" s="18" t="s">
        <v>780</v>
      </c>
      <c r="C133" s="18" t="s">
        <v>1138</v>
      </c>
      <c r="D133" s="18" t="s">
        <v>211</v>
      </c>
      <c r="E133" s="4">
        <f>VLOOKUP(D133,Warehouses[],2,FALSE)</f>
        <v>26.583333333333332</v>
      </c>
    </row>
    <row r="134" spans="1:17" x14ac:dyDescent="0.2">
      <c r="A134" s="18" t="s">
        <v>250</v>
      </c>
      <c r="B134" s="18" t="s">
        <v>780</v>
      </c>
      <c r="C134" s="18" t="s">
        <v>1137</v>
      </c>
      <c r="D134" s="18" t="s">
        <v>585</v>
      </c>
      <c r="E134" s="4">
        <v>30</v>
      </c>
    </row>
    <row r="135" spans="1:17" x14ac:dyDescent="0.2">
      <c r="A135" s="18" t="s">
        <v>250</v>
      </c>
      <c r="B135" s="18" t="s">
        <v>780</v>
      </c>
      <c r="C135" s="18" t="s">
        <v>1137</v>
      </c>
      <c r="D135" s="18" t="s">
        <v>494</v>
      </c>
      <c r="E135" s="4">
        <v>30</v>
      </c>
    </row>
    <row r="136" spans="1:17" x14ac:dyDescent="0.2">
      <c r="A136" s="18" t="s">
        <v>250</v>
      </c>
      <c r="B136" s="18" t="s">
        <v>780</v>
      </c>
      <c r="C136" s="18" t="s">
        <v>1137</v>
      </c>
      <c r="D136" s="18" t="s">
        <v>493</v>
      </c>
      <c r="E136" s="4">
        <v>500</v>
      </c>
    </row>
    <row r="137" spans="1:17" x14ac:dyDescent="0.2">
      <c r="A137" s="18" t="s">
        <v>250</v>
      </c>
      <c r="B137" s="18" t="s">
        <v>780</v>
      </c>
      <c r="C137" s="18" t="s">
        <v>1138</v>
      </c>
      <c r="D137" s="18" t="s">
        <v>232</v>
      </c>
      <c r="E137" s="4">
        <f>VLOOKUP(D137,Warehouses[],2,FALSE)</f>
        <v>38.666666666666664</v>
      </c>
    </row>
    <row r="138" spans="1:17" x14ac:dyDescent="0.2">
      <c r="A138" s="18" t="s">
        <v>250</v>
      </c>
      <c r="B138" s="18" t="s">
        <v>253</v>
      </c>
      <c r="C138" s="18" t="s">
        <v>1138</v>
      </c>
      <c r="D138" s="18" t="s">
        <v>163</v>
      </c>
      <c r="E138" s="4">
        <f>VLOOKUP(D138,Warehouses[],2,FALSE)</f>
        <v>60.166666666666664</v>
      </c>
    </row>
    <row r="139" spans="1:17" x14ac:dyDescent="0.2">
      <c r="A139" s="18" t="s">
        <v>250</v>
      </c>
      <c r="B139" s="18" t="s">
        <v>782</v>
      </c>
      <c r="C139" s="18" t="s">
        <v>1137</v>
      </c>
      <c r="D139" s="18" t="s">
        <v>255</v>
      </c>
      <c r="E139" s="4">
        <v>100</v>
      </c>
    </row>
    <row r="140" spans="1:17" x14ac:dyDescent="0.2">
      <c r="A140" s="18" t="s">
        <v>250</v>
      </c>
      <c r="B140" s="18" t="s">
        <v>782</v>
      </c>
      <c r="C140" s="18" t="s">
        <v>1137</v>
      </c>
      <c r="D140" s="18" t="s">
        <v>254</v>
      </c>
      <c r="E140" s="4">
        <v>100</v>
      </c>
    </row>
    <row r="141" spans="1:17" x14ac:dyDescent="0.2">
      <c r="A141" s="18" t="s">
        <v>250</v>
      </c>
      <c r="B141" s="18" t="s">
        <v>664</v>
      </c>
      <c r="C141" s="18" t="s">
        <v>1137</v>
      </c>
      <c r="D141" s="18" t="s">
        <v>488</v>
      </c>
      <c r="E141" s="4">
        <v>50</v>
      </c>
    </row>
    <row r="142" spans="1:17" x14ac:dyDescent="0.2">
      <c r="A142" s="18" t="s">
        <v>250</v>
      </c>
      <c r="B142" s="18" t="s">
        <v>664</v>
      </c>
      <c r="C142" s="18" t="s">
        <v>1137</v>
      </c>
      <c r="D142" s="18" t="s">
        <v>674</v>
      </c>
      <c r="E142" s="4">
        <v>50</v>
      </c>
    </row>
    <row r="143" spans="1:17" x14ac:dyDescent="0.2">
      <c r="A143" s="18" t="s">
        <v>250</v>
      </c>
      <c r="B143" s="18" t="s">
        <v>781</v>
      </c>
      <c r="C143" s="18" t="s">
        <v>1138</v>
      </c>
      <c r="D143" s="18" t="s">
        <v>230</v>
      </c>
      <c r="E143" s="4">
        <f>VLOOKUP(D143,Warehouses[],2,FALSE)</f>
        <v>347.83333333333331</v>
      </c>
    </row>
    <row r="144" spans="1:17" x14ac:dyDescent="0.2">
      <c r="A144" s="18" t="s">
        <v>250</v>
      </c>
      <c r="B144" s="18" t="s">
        <v>781</v>
      </c>
      <c r="C144" s="18" t="s">
        <v>1137</v>
      </c>
      <c r="D144" s="18" t="s">
        <v>260</v>
      </c>
      <c r="E144" s="4">
        <v>700</v>
      </c>
    </row>
    <row r="145" spans="1:5" x14ac:dyDescent="0.2">
      <c r="A145" s="18" t="s">
        <v>250</v>
      </c>
      <c r="B145" s="18" t="s">
        <v>781</v>
      </c>
      <c r="C145" s="18" t="s">
        <v>1138</v>
      </c>
      <c r="D145" s="18" t="s">
        <v>231</v>
      </c>
      <c r="E145" s="4">
        <f>VLOOKUP(D145,Warehouses[],2,FALSE)</f>
        <v>305.16666666666669</v>
      </c>
    </row>
    <row r="146" spans="1:5" x14ac:dyDescent="0.2">
      <c r="A146" s="18" t="s">
        <v>250</v>
      </c>
      <c r="B146" s="18" t="s">
        <v>781</v>
      </c>
      <c r="C146" s="18" t="s">
        <v>1137</v>
      </c>
      <c r="D146" s="18" t="s">
        <v>263</v>
      </c>
      <c r="E146" s="4">
        <v>600</v>
      </c>
    </row>
    <row r="147" spans="1:5" x14ac:dyDescent="0.2">
      <c r="A147" s="18" t="s">
        <v>251</v>
      </c>
      <c r="B147" s="18" t="s">
        <v>702</v>
      </c>
      <c r="C147" s="18" t="s">
        <v>1137</v>
      </c>
      <c r="D147" s="18" t="s">
        <v>258</v>
      </c>
      <c r="E147" s="4">
        <v>300000</v>
      </c>
    </row>
    <row r="148" spans="1:5" x14ac:dyDescent="0.2">
      <c r="A148" s="18" t="s">
        <v>251</v>
      </c>
      <c r="B148" s="18" t="s">
        <v>702</v>
      </c>
      <c r="C148" s="18" t="s">
        <v>1137</v>
      </c>
      <c r="D148" s="18" t="s">
        <v>256</v>
      </c>
      <c r="E148" s="4">
        <v>10000</v>
      </c>
    </row>
    <row r="149" spans="1:5" x14ac:dyDescent="0.2">
      <c r="A149" s="18" t="s">
        <v>251</v>
      </c>
      <c r="B149" s="18" t="s">
        <v>702</v>
      </c>
      <c r="C149" s="18" t="s">
        <v>1137</v>
      </c>
      <c r="D149" s="18" t="s">
        <v>257</v>
      </c>
      <c r="E149" s="4">
        <v>70000</v>
      </c>
    </row>
    <row r="150" spans="1:5" x14ac:dyDescent="0.2">
      <c r="A150" s="18" t="s">
        <v>251</v>
      </c>
      <c r="B150" s="18" t="s">
        <v>704</v>
      </c>
      <c r="C150" s="18" t="s">
        <v>1137</v>
      </c>
      <c r="D150" s="18" t="s">
        <v>510</v>
      </c>
      <c r="E150" s="4">
        <v>100000</v>
      </c>
    </row>
    <row r="151" spans="1:5" x14ac:dyDescent="0.2">
      <c r="A151" s="18" t="s">
        <v>251</v>
      </c>
      <c r="B151" s="18" t="s">
        <v>704</v>
      </c>
      <c r="C151" s="18" t="s">
        <v>1137</v>
      </c>
      <c r="D151" s="18" t="s">
        <v>511</v>
      </c>
      <c r="E151" s="4">
        <v>20000</v>
      </c>
    </row>
    <row r="152" spans="1:5" x14ac:dyDescent="0.2">
      <c r="A152" s="18" t="s">
        <v>251</v>
      </c>
      <c r="B152" s="18" t="s">
        <v>704</v>
      </c>
      <c r="C152" s="18" t="s">
        <v>1137</v>
      </c>
      <c r="D152" s="18" t="s">
        <v>512</v>
      </c>
      <c r="E152" s="4">
        <v>400000</v>
      </c>
    </row>
    <row r="153" spans="1:5" x14ac:dyDescent="0.2">
      <c r="A153" s="18" t="s">
        <v>251</v>
      </c>
      <c r="B153" s="18" t="s">
        <v>699</v>
      </c>
      <c r="C153" s="18" t="s">
        <v>1137</v>
      </c>
      <c r="D153" s="18" t="s">
        <v>475</v>
      </c>
      <c r="E153" s="4">
        <v>45000</v>
      </c>
    </row>
    <row r="154" spans="1:5" x14ac:dyDescent="0.2">
      <c r="A154" s="18" t="s">
        <v>251</v>
      </c>
      <c r="B154" s="18" t="s">
        <v>699</v>
      </c>
      <c r="C154" s="18" t="s">
        <v>1137</v>
      </c>
      <c r="D154" s="18" t="s">
        <v>264</v>
      </c>
      <c r="E154" s="4">
        <v>1000</v>
      </c>
    </row>
    <row r="155" spans="1:5" x14ac:dyDescent="0.2">
      <c r="A155" s="18" t="s">
        <v>251</v>
      </c>
      <c r="B155" s="18" t="s">
        <v>699</v>
      </c>
      <c r="C155" s="18" t="s">
        <v>1137</v>
      </c>
      <c r="D155" s="18" t="s">
        <v>476</v>
      </c>
      <c r="E155" s="4">
        <v>45000</v>
      </c>
    </row>
    <row r="156" spans="1:5" x14ac:dyDescent="0.2">
      <c r="A156" s="18" t="s">
        <v>251</v>
      </c>
      <c r="B156" s="18" t="s">
        <v>699</v>
      </c>
      <c r="C156" s="18" t="s">
        <v>1137</v>
      </c>
      <c r="D156" s="18" t="s">
        <v>477</v>
      </c>
      <c r="E156" s="4">
        <v>45000</v>
      </c>
    </row>
    <row r="157" spans="1:5" x14ac:dyDescent="0.2">
      <c r="A157" s="18" t="s">
        <v>251</v>
      </c>
      <c r="B157" s="18" t="s">
        <v>253</v>
      </c>
      <c r="C157" s="18" t="s">
        <v>1137</v>
      </c>
      <c r="D157" s="18" t="s">
        <v>517</v>
      </c>
      <c r="E157" s="4">
        <v>10000</v>
      </c>
    </row>
    <row r="158" spans="1:5" x14ac:dyDescent="0.2">
      <c r="A158" s="18" t="s">
        <v>251</v>
      </c>
      <c r="B158" s="18" t="s">
        <v>253</v>
      </c>
      <c r="C158" s="18" t="s">
        <v>1137</v>
      </c>
      <c r="D158" s="18" t="s">
        <v>513</v>
      </c>
      <c r="E158" s="4">
        <v>40000</v>
      </c>
    </row>
    <row r="159" spans="1:5" x14ac:dyDescent="0.2">
      <c r="A159" s="18" t="s">
        <v>251</v>
      </c>
      <c r="B159" s="18" t="s">
        <v>253</v>
      </c>
      <c r="C159" s="18" t="s">
        <v>1137</v>
      </c>
      <c r="D159" s="18" t="s">
        <v>467</v>
      </c>
      <c r="E159" s="4">
        <v>80000</v>
      </c>
    </row>
    <row r="160" spans="1:5" x14ac:dyDescent="0.2">
      <c r="A160" s="18" t="s">
        <v>251</v>
      </c>
      <c r="B160" s="18" t="s">
        <v>253</v>
      </c>
      <c r="C160" s="18" t="s">
        <v>1137</v>
      </c>
      <c r="D160" s="18" t="s">
        <v>468</v>
      </c>
      <c r="E160" s="4">
        <v>25000</v>
      </c>
    </row>
    <row r="161" spans="1:5" x14ac:dyDescent="0.2">
      <c r="A161" s="18" t="s">
        <v>251</v>
      </c>
      <c r="B161" s="18" t="s">
        <v>706</v>
      </c>
      <c r="C161" s="18" t="s">
        <v>1137</v>
      </c>
      <c r="D161" s="18" t="s">
        <v>519</v>
      </c>
      <c r="E161" s="4">
        <v>70000</v>
      </c>
    </row>
    <row r="162" spans="1:5" x14ac:dyDescent="0.2">
      <c r="A162" s="18" t="s">
        <v>251</v>
      </c>
      <c r="B162" s="18" t="s">
        <v>706</v>
      </c>
      <c r="C162" s="18" t="s">
        <v>1137</v>
      </c>
      <c r="D162" s="18" t="s">
        <v>810</v>
      </c>
      <c r="E162" s="4">
        <v>300000</v>
      </c>
    </row>
    <row r="163" spans="1:5" x14ac:dyDescent="0.2">
      <c r="A163" s="18" t="s">
        <v>251</v>
      </c>
      <c r="B163" s="18" t="s">
        <v>706</v>
      </c>
      <c r="C163" s="18" t="s">
        <v>1137</v>
      </c>
      <c r="D163" s="18" t="s">
        <v>518</v>
      </c>
      <c r="E163" s="4">
        <v>15000</v>
      </c>
    </row>
    <row r="164" spans="1:5" x14ac:dyDescent="0.2">
      <c r="A164" s="18" t="s">
        <v>251</v>
      </c>
      <c r="B164" s="18" t="s">
        <v>703</v>
      </c>
      <c r="C164" s="18" t="s">
        <v>1137</v>
      </c>
      <c r="D164" s="18" t="s">
        <v>516</v>
      </c>
      <c r="E164" s="4">
        <v>300000</v>
      </c>
    </row>
    <row r="165" spans="1:5" x14ac:dyDescent="0.2">
      <c r="A165" s="18" t="s">
        <v>251</v>
      </c>
      <c r="B165" s="18" t="s">
        <v>703</v>
      </c>
      <c r="C165" s="18" t="s">
        <v>1137</v>
      </c>
      <c r="D165" s="18" t="s">
        <v>515</v>
      </c>
      <c r="E165" s="4">
        <v>70000</v>
      </c>
    </row>
    <row r="166" spans="1:5" x14ac:dyDescent="0.2">
      <c r="A166" s="18" t="s">
        <v>251</v>
      </c>
      <c r="B166" s="18" t="s">
        <v>703</v>
      </c>
      <c r="C166" s="18" t="s">
        <v>1137</v>
      </c>
      <c r="D166" s="18" t="s">
        <v>514</v>
      </c>
      <c r="E166" s="4">
        <v>20000</v>
      </c>
    </row>
    <row r="167" spans="1:5" x14ac:dyDescent="0.2">
      <c r="A167" s="18" t="s">
        <v>251</v>
      </c>
      <c r="B167" s="18" t="s">
        <v>705</v>
      </c>
      <c r="C167" s="18" t="s">
        <v>1137</v>
      </c>
      <c r="D167" s="18" t="s">
        <v>521</v>
      </c>
      <c r="E167" s="4">
        <v>400000</v>
      </c>
    </row>
    <row r="168" spans="1:5" x14ac:dyDescent="0.2">
      <c r="A168" s="18" t="s">
        <v>251</v>
      </c>
      <c r="B168" s="18" t="s">
        <v>705</v>
      </c>
      <c r="C168" s="18" t="s">
        <v>1137</v>
      </c>
      <c r="D168" s="18" t="s">
        <v>520</v>
      </c>
      <c r="E168" s="4">
        <v>60000</v>
      </c>
    </row>
    <row r="169" spans="1:5" x14ac:dyDescent="0.2">
      <c r="A169" s="18" t="s">
        <v>251</v>
      </c>
      <c r="B169" s="18" t="s">
        <v>705</v>
      </c>
      <c r="C169" s="18" t="s">
        <v>1137</v>
      </c>
      <c r="D169" s="18" t="s">
        <v>522</v>
      </c>
      <c r="E169" s="4">
        <v>1000000</v>
      </c>
    </row>
    <row r="170" spans="1:5" x14ac:dyDescent="0.2">
      <c r="A170" s="18" t="s">
        <v>252</v>
      </c>
      <c r="B170" s="18">
        <v>1</v>
      </c>
      <c r="C170" s="18" t="s">
        <v>1140</v>
      </c>
      <c r="D170" s="18" t="s">
        <v>158</v>
      </c>
      <c r="E170" s="4">
        <v>56</v>
      </c>
    </row>
    <row r="171" spans="1:5" x14ac:dyDescent="0.2">
      <c r="A171" s="18" t="s">
        <v>252</v>
      </c>
      <c r="B171" s="18">
        <v>1</v>
      </c>
      <c r="C171" s="18" t="s">
        <v>1140</v>
      </c>
      <c r="D171" s="18" t="s">
        <v>160</v>
      </c>
      <c r="E171" s="4">
        <v>168</v>
      </c>
    </row>
    <row r="172" spans="1:5" x14ac:dyDescent="0.2">
      <c r="A172" s="18" t="s">
        <v>252</v>
      </c>
      <c r="B172" s="18">
        <v>1</v>
      </c>
      <c r="C172" s="18" t="s">
        <v>1140</v>
      </c>
      <c r="D172" s="18" t="s">
        <v>161</v>
      </c>
      <c r="E172" s="4">
        <v>140</v>
      </c>
    </row>
    <row r="173" spans="1:5" x14ac:dyDescent="0.2">
      <c r="A173" s="18" t="s">
        <v>252</v>
      </c>
      <c r="B173" s="18">
        <v>1</v>
      </c>
      <c r="C173" s="18" t="s">
        <v>1140</v>
      </c>
      <c r="D173" s="18" t="s">
        <v>162</v>
      </c>
      <c r="E173" s="4">
        <v>140</v>
      </c>
    </row>
    <row r="174" spans="1:5" x14ac:dyDescent="0.2">
      <c r="A174" s="18" t="s">
        <v>252</v>
      </c>
      <c r="B174" s="18">
        <v>1</v>
      </c>
      <c r="C174" s="18" t="s">
        <v>1140</v>
      </c>
      <c r="D174" s="18" t="s">
        <v>164</v>
      </c>
      <c r="E174" s="4">
        <v>140</v>
      </c>
    </row>
    <row r="175" spans="1:5" x14ac:dyDescent="0.2">
      <c r="A175" s="18" t="s">
        <v>252</v>
      </c>
      <c r="B175" s="18">
        <v>1</v>
      </c>
      <c r="C175" s="18" t="s">
        <v>1140</v>
      </c>
      <c r="D175" s="18" t="s">
        <v>167</v>
      </c>
      <c r="E175" s="4">
        <v>56</v>
      </c>
    </row>
    <row r="176" spans="1:5" x14ac:dyDescent="0.2">
      <c r="A176" s="18" t="s">
        <v>252</v>
      </c>
      <c r="B176" s="18">
        <v>1</v>
      </c>
      <c r="C176" s="18" t="s">
        <v>1140</v>
      </c>
      <c r="D176" s="18" t="s">
        <v>168</v>
      </c>
      <c r="E176" s="4">
        <v>56</v>
      </c>
    </row>
    <row r="177" spans="1:5" x14ac:dyDescent="0.2">
      <c r="A177" s="18" t="s">
        <v>252</v>
      </c>
      <c r="B177" s="18">
        <v>1</v>
      </c>
      <c r="C177" s="18" t="s">
        <v>1140</v>
      </c>
      <c r="D177" s="18" t="s">
        <v>169</v>
      </c>
      <c r="E177" s="4">
        <v>56</v>
      </c>
    </row>
    <row r="178" spans="1:5" x14ac:dyDescent="0.2">
      <c r="A178" s="18" t="s">
        <v>252</v>
      </c>
      <c r="B178" s="18">
        <v>2</v>
      </c>
      <c r="C178" s="18" t="s">
        <v>1140</v>
      </c>
      <c r="D178" s="18" t="s">
        <v>170</v>
      </c>
      <c r="E178" s="4">
        <v>393</v>
      </c>
    </row>
    <row r="179" spans="1:5" x14ac:dyDescent="0.2">
      <c r="A179" s="18" t="s">
        <v>252</v>
      </c>
      <c r="B179" s="18">
        <v>2</v>
      </c>
      <c r="C179" s="18" t="s">
        <v>1140</v>
      </c>
      <c r="D179" s="18" t="s">
        <v>171</v>
      </c>
      <c r="E179" s="4">
        <v>168</v>
      </c>
    </row>
    <row r="180" spans="1:5" x14ac:dyDescent="0.2">
      <c r="A180" s="18" t="s">
        <v>252</v>
      </c>
      <c r="B180" s="18">
        <v>2</v>
      </c>
      <c r="C180" s="18" t="s">
        <v>1140</v>
      </c>
      <c r="D180" s="18" t="s">
        <v>172</v>
      </c>
      <c r="E180" s="4">
        <v>843</v>
      </c>
    </row>
    <row r="181" spans="1:5" x14ac:dyDescent="0.2">
      <c r="A181" s="18" t="s">
        <v>252</v>
      </c>
      <c r="B181" s="18">
        <v>2</v>
      </c>
      <c r="C181" s="18" t="s">
        <v>1140</v>
      </c>
      <c r="D181" s="18" t="s">
        <v>173</v>
      </c>
      <c r="E181" s="4">
        <v>843</v>
      </c>
    </row>
    <row r="182" spans="1:5" x14ac:dyDescent="0.2">
      <c r="A182" s="18" t="s">
        <v>252</v>
      </c>
      <c r="B182" s="18">
        <v>2</v>
      </c>
      <c r="C182" s="18" t="s">
        <v>1140</v>
      </c>
      <c r="D182" s="18" t="s">
        <v>174</v>
      </c>
      <c r="E182" s="4">
        <v>843</v>
      </c>
    </row>
    <row r="183" spans="1:5" x14ac:dyDescent="0.2">
      <c r="A183" s="18" t="s">
        <v>252</v>
      </c>
      <c r="B183" s="18">
        <v>2</v>
      </c>
      <c r="C183" s="18" t="s">
        <v>1140</v>
      </c>
      <c r="D183" s="18" t="s">
        <v>175</v>
      </c>
      <c r="E183" s="4">
        <v>168</v>
      </c>
    </row>
    <row r="184" spans="1:5" x14ac:dyDescent="0.2">
      <c r="A184" s="18" t="s">
        <v>252</v>
      </c>
      <c r="B184" s="18">
        <v>3</v>
      </c>
      <c r="C184" s="18" t="s">
        <v>1140</v>
      </c>
      <c r="D184" s="18" t="s">
        <v>589</v>
      </c>
      <c r="E184" s="4">
        <v>422</v>
      </c>
    </row>
    <row r="185" spans="1:5" x14ac:dyDescent="0.2">
      <c r="A185" s="18" t="s">
        <v>252</v>
      </c>
      <c r="B185" s="18">
        <v>3</v>
      </c>
      <c r="C185" s="18" t="s">
        <v>1140</v>
      </c>
      <c r="D185" s="18" t="s">
        <v>176</v>
      </c>
      <c r="E185" s="4">
        <v>422</v>
      </c>
    </row>
    <row r="186" spans="1:5" x14ac:dyDescent="0.2">
      <c r="A186" s="18" t="s">
        <v>252</v>
      </c>
      <c r="B186" s="18">
        <v>3</v>
      </c>
      <c r="C186" s="18" t="s">
        <v>1140</v>
      </c>
      <c r="D186" s="18" t="s">
        <v>471</v>
      </c>
      <c r="E186" s="4">
        <v>422</v>
      </c>
    </row>
    <row r="187" spans="1:5" x14ac:dyDescent="0.2">
      <c r="A187" s="18" t="s">
        <v>252</v>
      </c>
      <c r="B187" s="18">
        <v>3</v>
      </c>
      <c r="C187" s="18" t="s">
        <v>1140</v>
      </c>
      <c r="D187" s="18" t="s">
        <v>178</v>
      </c>
      <c r="E187" s="4">
        <v>422</v>
      </c>
    </row>
    <row r="188" spans="1:5" x14ac:dyDescent="0.2">
      <c r="A188" s="18" t="s">
        <v>252</v>
      </c>
      <c r="B188" s="18">
        <v>4</v>
      </c>
      <c r="C188" s="18" t="s">
        <v>1140</v>
      </c>
      <c r="D188" s="18" t="s">
        <v>180</v>
      </c>
      <c r="E188" s="4">
        <v>788</v>
      </c>
    </row>
    <row r="189" spans="1:5" x14ac:dyDescent="0.2">
      <c r="A189" s="18" t="s">
        <v>252</v>
      </c>
      <c r="B189" s="18">
        <v>4</v>
      </c>
      <c r="C189" s="18" t="s">
        <v>1140</v>
      </c>
      <c r="D189" s="18" t="s">
        <v>181</v>
      </c>
      <c r="E189" s="4">
        <v>2025</v>
      </c>
    </row>
    <row r="190" spans="1:5" x14ac:dyDescent="0.2">
      <c r="A190" s="18" t="s">
        <v>252</v>
      </c>
      <c r="B190" s="18">
        <v>4</v>
      </c>
      <c r="C190" s="18" t="s">
        <v>1140</v>
      </c>
      <c r="D190" s="18" t="s">
        <v>182</v>
      </c>
      <c r="E190" s="4">
        <v>788</v>
      </c>
    </row>
    <row r="191" spans="1:5" x14ac:dyDescent="0.2">
      <c r="A191" s="18" t="s">
        <v>252</v>
      </c>
      <c r="B191" s="18">
        <v>4</v>
      </c>
      <c r="C191" s="18" t="s">
        <v>1140</v>
      </c>
      <c r="D191" s="18" t="s">
        <v>184</v>
      </c>
      <c r="E191" s="4">
        <v>788</v>
      </c>
    </row>
    <row r="192" spans="1:5" x14ac:dyDescent="0.2">
      <c r="A192" s="18" t="s">
        <v>252</v>
      </c>
      <c r="B192" s="18">
        <v>5</v>
      </c>
      <c r="C192" s="18" t="s">
        <v>1140</v>
      </c>
      <c r="D192" s="18" t="s">
        <v>186</v>
      </c>
      <c r="E192" s="4">
        <v>2109</v>
      </c>
    </row>
    <row r="193" spans="1:5" x14ac:dyDescent="0.2">
      <c r="A193" s="18" t="s">
        <v>252</v>
      </c>
      <c r="B193" s="18">
        <v>5</v>
      </c>
      <c r="C193" s="18" t="s">
        <v>1140</v>
      </c>
      <c r="D193" s="18" t="s">
        <v>187</v>
      </c>
      <c r="E193" s="4">
        <v>1265</v>
      </c>
    </row>
    <row r="194" spans="1:5" x14ac:dyDescent="0.2">
      <c r="A194" s="18" t="s">
        <v>252</v>
      </c>
      <c r="B194" s="18">
        <v>6</v>
      </c>
      <c r="C194" s="18" t="s">
        <v>1140</v>
      </c>
      <c r="D194" s="18" t="s">
        <v>188</v>
      </c>
      <c r="E194" s="4">
        <v>2531</v>
      </c>
    </row>
    <row r="195" spans="1:5" x14ac:dyDescent="0.2">
      <c r="A195" s="18" t="s">
        <v>252</v>
      </c>
      <c r="B195" s="18">
        <v>6</v>
      </c>
      <c r="C195" s="18" t="s">
        <v>1140</v>
      </c>
      <c r="D195" s="18" t="s">
        <v>189</v>
      </c>
      <c r="E195" s="4">
        <v>843</v>
      </c>
    </row>
    <row r="196" spans="1:5" x14ac:dyDescent="0.2">
      <c r="A196" s="18" t="s">
        <v>252</v>
      </c>
      <c r="B196" s="18">
        <v>6</v>
      </c>
      <c r="C196" s="18" t="s">
        <v>1140</v>
      </c>
      <c r="D196" s="18" t="s">
        <v>192</v>
      </c>
      <c r="E196" s="4">
        <v>1856</v>
      </c>
    </row>
    <row r="197" spans="1:5" x14ac:dyDescent="0.2">
      <c r="A197" s="18" t="s">
        <v>252</v>
      </c>
      <c r="B197" s="18">
        <v>6</v>
      </c>
      <c r="C197" s="18" t="s">
        <v>1140</v>
      </c>
      <c r="D197" s="18" t="s">
        <v>193</v>
      </c>
      <c r="E197" s="4">
        <v>1856</v>
      </c>
    </row>
    <row r="198" spans="1:5" x14ac:dyDescent="0.2">
      <c r="A198" s="18" t="s">
        <v>252</v>
      </c>
      <c r="B198" s="18">
        <v>6</v>
      </c>
      <c r="C198" s="18" t="s">
        <v>1140</v>
      </c>
      <c r="D198" s="18" t="s">
        <v>194</v>
      </c>
      <c r="E198" s="4">
        <v>843</v>
      </c>
    </row>
    <row r="199" spans="1:5" x14ac:dyDescent="0.2">
      <c r="A199" s="18" t="s">
        <v>252</v>
      </c>
      <c r="B199" s="18">
        <v>7</v>
      </c>
      <c r="C199" s="18" t="s">
        <v>1140</v>
      </c>
      <c r="D199" s="18" t="s">
        <v>584</v>
      </c>
      <c r="E199" s="4">
        <v>2759</v>
      </c>
    </row>
    <row r="200" spans="1:5" x14ac:dyDescent="0.2">
      <c r="A200" s="18" t="s">
        <v>252</v>
      </c>
      <c r="B200" s="18">
        <v>7</v>
      </c>
      <c r="C200" s="18" t="s">
        <v>1140</v>
      </c>
      <c r="D200" s="18" t="s">
        <v>195</v>
      </c>
      <c r="E200" s="4">
        <v>2759</v>
      </c>
    </row>
    <row r="201" spans="1:5" x14ac:dyDescent="0.2">
      <c r="A201" s="18" t="s">
        <v>252</v>
      </c>
      <c r="B201" s="18">
        <v>7</v>
      </c>
      <c r="C201" s="18" t="s">
        <v>1140</v>
      </c>
      <c r="D201" s="18" t="s">
        <v>196</v>
      </c>
      <c r="E201" s="4">
        <v>30200</v>
      </c>
    </row>
    <row r="202" spans="1:5" x14ac:dyDescent="0.2">
      <c r="A202" s="18" t="s">
        <v>252</v>
      </c>
      <c r="B202" s="18">
        <v>7</v>
      </c>
      <c r="C202" s="18" t="s">
        <v>1140</v>
      </c>
      <c r="D202" s="18" t="s">
        <v>198</v>
      </c>
      <c r="E202" s="4">
        <v>2579</v>
      </c>
    </row>
    <row r="203" spans="1:5" x14ac:dyDescent="0.2">
      <c r="A203" s="18" t="s">
        <v>252</v>
      </c>
      <c r="B203" s="18">
        <v>7</v>
      </c>
      <c r="C203" s="18" t="s">
        <v>1140</v>
      </c>
      <c r="D203" s="18" t="s">
        <v>200</v>
      </c>
      <c r="E203" s="4">
        <v>2759</v>
      </c>
    </row>
    <row r="204" spans="1:5" x14ac:dyDescent="0.2">
      <c r="A204" s="18" t="s">
        <v>252</v>
      </c>
      <c r="B204" s="18">
        <v>9</v>
      </c>
      <c r="C204" s="18" t="s">
        <v>1140</v>
      </c>
      <c r="D204" s="18" t="s">
        <v>201</v>
      </c>
      <c r="E204" s="4">
        <v>4902</v>
      </c>
    </row>
    <row r="205" spans="1:5" x14ac:dyDescent="0.2">
      <c r="A205" s="18" t="s">
        <v>252</v>
      </c>
      <c r="B205" s="18">
        <v>9</v>
      </c>
      <c r="C205" s="18" t="s">
        <v>1140</v>
      </c>
      <c r="D205" s="18" t="s">
        <v>202</v>
      </c>
      <c r="E205" s="4">
        <v>4902</v>
      </c>
    </row>
  </sheetData>
  <mergeCells count="2">
    <mergeCell ref="A1:E1"/>
    <mergeCell ref="G1:H1"/>
  </mergeCells>
  <conditionalFormatting sqref="I3:P50">
    <cfRule type="containsBlanks" dxfId="94" priority="2">
      <formula>LEN(TRIM(I3))=0</formula>
    </cfRule>
  </conditionalFormatting>
  <conditionalFormatting sqref="H3:Q50">
    <cfRule type="containsBlanks" dxfId="93" priority="1">
      <formula>LEN(TRIM(H3))=0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051B8-74E6-D441-8C93-F70C18EFD94C}">
  <dimension ref="A2:O1836"/>
  <sheetViews>
    <sheetView topLeftCell="A405" workbookViewId="0">
      <selection activeCell="G106" sqref="G106"/>
    </sheetView>
  </sheetViews>
  <sheetFormatPr baseColWidth="10" defaultColWidth="8.83203125" defaultRowHeight="16" x14ac:dyDescent="0.2"/>
  <cols>
    <col min="1" max="1" width="10.6640625" style="4" bestFit="1" customWidth="1"/>
    <col min="2" max="2" width="21.5" style="4" bestFit="1" customWidth="1"/>
    <col min="3" max="3" width="23.83203125" style="4" bestFit="1" customWidth="1"/>
    <col min="4" max="4" width="8" style="2" bestFit="1" customWidth="1"/>
    <col min="5" max="5" width="42.5" style="4" bestFit="1" customWidth="1"/>
    <col min="6" max="6" width="13.33203125" style="4" bestFit="1" customWidth="1"/>
    <col min="7" max="7" width="14.83203125" style="4" bestFit="1" customWidth="1"/>
    <col min="8" max="8" width="17.33203125" style="4" bestFit="1" customWidth="1"/>
    <col min="9" max="9" width="10.6640625" style="4" bestFit="1" customWidth="1"/>
    <col min="10" max="10" width="25.5" style="4" bestFit="1" customWidth="1"/>
    <col min="11" max="11" width="15.5" style="4" bestFit="1" customWidth="1"/>
    <col min="12" max="12" width="18" style="4" bestFit="1" customWidth="1"/>
    <col min="13" max="13" width="20.33203125" style="4" bestFit="1" customWidth="1"/>
    <col min="14" max="14" width="8.5" style="4" bestFit="1" customWidth="1"/>
    <col min="15" max="15" width="22.6640625" style="4" bestFit="1" customWidth="1"/>
    <col min="16" max="16" width="17.6640625" style="4" bestFit="1" customWidth="1"/>
    <col min="17" max="16384" width="8.83203125" style="4"/>
  </cols>
  <sheetData>
    <row r="2" spans="1:15" x14ac:dyDescent="0.2">
      <c r="A2" s="4" t="s">
        <v>523</v>
      </c>
      <c r="B2" s="4" t="s">
        <v>8</v>
      </c>
      <c r="C2" s="4" t="s">
        <v>816</v>
      </c>
      <c r="D2" s="2" t="s">
        <v>0</v>
      </c>
      <c r="E2" s="4" t="s">
        <v>1</v>
      </c>
      <c r="F2" s="4" t="s">
        <v>2</v>
      </c>
      <c r="G2" s="4" t="s">
        <v>5</v>
      </c>
      <c r="H2" s="4" t="s">
        <v>364</v>
      </c>
      <c r="I2" s="4" t="s">
        <v>526</v>
      </c>
      <c r="J2" s="4" t="s">
        <v>528</v>
      </c>
      <c r="K2" s="4" t="s">
        <v>6</v>
      </c>
      <c r="L2" s="4" t="s">
        <v>7</v>
      </c>
      <c r="M2" s="4" t="s">
        <v>524</v>
      </c>
      <c r="N2" s="4" t="s">
        <v>3</v>
      </c>
      <c r="O2" s="4" t="s">
        <v>525</v>
      </c>
    </row>
    <row r="3" spans="1:15" x14ac:dyDescent="0.2">
      <c r="A3" s="4" t="str">
        <f>Fullmath[[#This Row],[Craft]]</f>
        <v>Tailoring</v>
      </c>
      <c r="B3" s="4" t="str">
        <f>Fullmath[[#This Row],[Type]]</f>
        <v>Armor</v>
      </c>
      <c r="C3" s="4" t="str">
        <f>Fullmath[[#This Row],[Subtype]]</f>
        <v>Armor (Cloth)</v>
      </c>
      <c r="D3" s="2">
        <f>Fullmath[[#This Row],[ID]]</f>
        <v>630</v>
      </c>
      <c r="E3" s="4" t="str">
        <f>Fullmath[[#This Row],[Name]]</f>
        <v>Vesture</v>
      </c>
      <c r="F3" s="4">
        <f>Fullmath[[#This Row],[Quantity]]</f>
        <v>1</v>
      </c>
      <c r="G3" s="4">
        <f>LookupRef[[#This Row],[Labor Costs]]+LookupRef[[#This Row],[Material Costs]]</f>
        <v>1118.6666666666665</v>
      </c>
      <c r="H3" s="4">
        <f>LookupRef[[#This Row],[Total Price]]/LookupRef[[#This Row],[Quantity]]</f>
        <v>1118.6666666666665</v>
      </c>
      <c r="I3" s="4">
        <f>LookupRef[[#This Row],[Total Price]]-LookupRef[[#This Row],[Material Costs]]</f>
        <v>155.99999999999989</v>
      </c>
      <c r="J3" s="4">
        <f>(LookupRef[[#This Row],[Total Craft Points]]+LookupRef[[#This Row],[DC]])*10</f>
        <v>50</v>
      </c>
      <c r="K3" s="4">
        <f>LookupRef[[#This Row],[Price Per Craft Point]]*LookupRef[[#This Row],[Total Craft Points]]</f>
        <v>156</v>
      </c>
      <c r="L3" s="4">
        <f>Fullmath[[#This Row],[Mat Cost]]</f>
        <v>962.66666666666663</v>
      </c>
      <c r="M3" s="4">
        <f>Fullmath[[#This Row],[Total CP]]</f>
        <v>3</v>
      </c>
      <c r="N3" s="4">
        <f>Fullmath[[#This Row],[DC]]</f>
        <v>2</v>
      </c>
      <c r="O3" s="4" cm="1">
        <f t="array" ref="O3">LookupRef[[#This Row],[DC]]+(PPCP[Base])</f>
        <v>52</v>
      </c>
    </row>
    <row r="4" spans="1:15" x14ac:dyDescent="0.2">
      <c r="A4" s="4" t="str">
        <f>Fullmath[[#This Row],[Craft]]</f>
        <v>Tailoring</v>
      </c>
      <c r="B4" s="4" t="str">
        <f>Fullmath[[#This Row],[Type]]</f>
        <v>Armor</v>
      </c>
      <c r="C4" s="4" t="str">
        <f>Fullmath[[#This Row],[Subtype]]</f>
        <v>Armor (Cloth)</v>
      </c>
      <c r="D4" s="2">
        <f>Fullmath[[#This Row],[ID]]</f>
        <v>666</v>
      </c>
      <c r="E4" s="4" t="str">
        <f>Fullmath[[#This Row],[Name]]</f>
        <v>Courtier's Outfit</v>
      </c>
      <c r="F4" s="4">
        <f>Fullmath[[#This Row],[Quantity]]</f>
        <v>1</v>
      </c>
      <c r="G4" s="4">
        <f>LookupRef[[#This Row],[Labor Costs]]+LookupRef[[#This Row],[Material Costs]]</f>
        <v>832.06666666666661</v>
      </c>
      <c r="H4" s="4">
        <f>LookupRef[[#This Row],[Total Price]]/LookupRef[[#This Row],[Quantity]]</f>
        <v>832.06666666666661</v>
      </c>
      <c r="I4" s="4">
        <f>LookupRef[[#This Row],[Total Price]]-LookupRef[[#This Row],[Material Costs]]</f>
        <v>192</v>
      </c>
      <c r="J4" s="4">
        <f>(LookupRef[[#This Row],[Total Craft Points]]+LookupRef[[#This Row],[DC]])*10</f>
        <v>170</v>
      </c>
      <c r="K4" s="4">
        <f>LookupRef[[#This Row],[Price Per Craft Point]]*LookupRef[[#This Row],[Total Craft Points]]</f>
        <v>192</v>
      </c>
      <c r="L4" s="4">
        <f>Fullmath[[#This Row],[Mat Cost]]</f>
        <v>640.06666666666661</v>
      </c>
      <c r="M4" s="4">
        <f>Fullmath[[#This Row],[Total CP]]</f>
        <v>3</v>
      </c>
      <c r="N4" s="4">
        <f>Fullmath[[#This Row],[DC]]</f>
        <v>14</v>
      </c>
      <c r="O4" s="4" cm="1">
        <f t="array" ref="O4">LookupRef[[#This Row],[DC]]+(PPCP[Base])</f>
        <v>64</v>
      </c>
    </row>
    <row r="5" spans="1:15" x14ac:dyDescent="0.2">
      <c r="A5" s="4" t="str">
        <f>Fullmath[[#This Row],[Craft]]</f>
        <v>Tailoring</v>
      </c>
      <c r="B5" s="4" t="str">
        <f>Fullmath[[#This Row],[Type]]</f>
        <v>Armor</v>
      </c>
      <c r="C5" s="4" t="str">
        <f>Fullmath[[#This Row],[Subtype]]</f>
        <v>Armor (Cloth)</v>
      </c>
      <c r="D5" s="2">
        <f>Fullmath[[#This Row],[ID]]</f>
        <v>897</v>
      </c>
      <c r="E5" s="4" t="str">
        <f>Fullmath[[#This Row],[Name]]</f>
        <v>Initiate's Vest</v>
      </c>
      <c r="F5" s="4">
        <f>Fullmath[[#This Row],[Quantity]]</f>
        <v>1</v>
      </c>
      <c r="G5" s="4">
        <f>LookupRef[[#This Row],[Labor Costs]]+LookupRef[[#This Row],[Material Costs]]</f>
        <v>9007.91</v>
      </c>
      <c r="H5" s="4">
        <f>LookupRef[[#This Row],[Total Price]]/LookupRef[[#This Row],[Quantity]]</f>
        <v>9007.91</v>
      </c>
      <c r="I5" s="4">
        <f>LookupRef[[#This Row],[Total Price]]-LookupRef[[#This Row],[Material Costs]]</f>
        <v>7588.8</v>
      </c>
      <c r="J5" s="4">
        <f>(LookupRef[[#This Row],[Total Craft Points]]+LookupRef[[#This Row],[DC]])*10</f>
        <v>1274</v>
      </c>
      <c r="K5" s="4">
        <f>LookupRef[[#This Row],[Price Per Craft Point]]*LookupRef[[#This Row],[Total Craft Points]]</f>
        <v>7588.8</v>
      </c>
      <c r="L5" s="4">
        <f>Fullmath[[#This Row],[Mat Cost]]</f>
        <v>1419.11</v>
      </c>
      <c r="M5" s="4">
        <f>Fullmath[[#This Row],[Total CP]]</f>
        <v>105.4</v>
      </c>
      <c r="N5" s="4">
        <f>Fullmath[[#This Row],[DC]]</f>
        <v>22</v>
      </c>
      <c r="O5" s="4" cm="1">
        <f t="array" ref="O5">LookupRef[[#This Row],[DC]]+(PPCP[Base])</f>
        <v>72</v>
      </c>
    </row>
    <row r="6" spans="1:15" x14ac:dyDescent="0.2">
      <c r="A6" s="4" t="str">
        <f>Fullmath[[#This Row],[Craft]]</f>
        <v>Tailoring</v>
      </c>
      <c r="B6" s="4" t="str">
        <f>Fullmath[[#This Row],[Type]]</f>
        <v>Armor</v>
      </c>
      <c r="C6" s="4" t="str">
        <f>Fullmath[[#This Row],[Subtype]]</f>
        <v>Armor (Cloth)</v>
      </c>
      <c r="D6" s="2">
        <f>Fullmath[[#This Row],[ID]]</f>
        <v>667</v>
      </c>
      <c r="E6" s="4" t="str">
        <f>Fullmath[[#This Row],[Name]]</f>
        <v>Noble's Outfit</v>
      </c>
      <c r="F6" s="4">
        <f>Fullmath[[#This Row],[Quantity]]</f>
        <v>1</v>
      </c>
      <c r="G6" s="4">
        <f>LookupRef[[#This Row],[Labor Costs]]+LookupRef[[#This Row],[Material Costs]]</f>
        <v>2787.7333333333336</v>
      </c>
      <c r="H6" s="4">
        <f>LookupRef[[#This Row],[Total Price]]/LookupRef[[#This Row],[Quantity]]</f>
        <v>2787.7333333333336</v>
      </c>
      <c r="I6" s="4">
        <f>LookupRef[[#This Row],[Total Price]]-LookupRef[[#This Row],[Material Costs]]</f>
        <v>2016.0000000000002</v>
      </c>
      <c r="J6" s="4">
        <f>(LookupRef[[#This Row],[Total Craft Points]]+LookupRef[[#This Row],[DC]])*10</f>
        <v>500</v>
      </c>
      <c r="K6" s="4">
        <f>LookupRef[[#This Row],[Price Per Craft Point]]*LookupRef[[#This Row],[Total Craft Points]]</f>
        <v>2016</v>
      </c>
      <c r="L6" s="4">
        <f>Fullmath[[#This Row],[Mat Cost]]</f>
        <v>771.73333333333335</v>
      </c>
      <c r="M6" s="4">
        <f>Fullmath[[#This Row],[Total CP]]</f>
        <v>28</v>
      </c>
      <c r="N6" s="4">
        <f>Fullmath[[#This Row],[DC]]</f>
        <v>22</v>
      </c>
      <c r="O6" s="4" cm="1">
        <f t="array" ref="O6">LookupRef[[#This Row],[DC]]+(PPCP[Base])</f>
        <v>72</v>
      </c>
    </row>
    <row r="7" spans="1:15" x14ac:dyDescent="0.2">
      <c r="A7" s="4" t="str">
        <f>Fullmath[[#This Row],[Craft]]</f>
        <v>Tailoring</v>
      </c>
      <c r="B7" s="4" t="str">
        <f>Fullmath[[#This Row],[Type]]</f>
        <v>Armor</v>
      </c>
      <c r="C7" s="4" t="str">
        <f>Fullmath[[#This Row],[Subtype]]</f>
        <v>Armor (Cloth)</v>
      </c>
      <c r="D7" s="2">
        <f>Fullmath[[#This Row],[ID]]</f>
        <v>648</v>
      </c>
      <c r="E7" s="4" t="str">
        <f>Fullmath[[#This Row],[Name]]</f>
        <v>Silk Shirt</v>
      </c>
      <c r="F7" s="4">
        <f>Fullmath[[#This Row],[Quantity]]</f>
        <v>1</v>
      </c>
      <c r="G7" s="4">
        <f>LookupRef[[#This Row],[Labor Costs]]+LookupRef[[#This Row],[Material Costs]]</f>
        <v>5631.371666666666</v>
      </c>
      <c r="H7" s="4">
        <f>LookupRef[[#This Row],[Total Price]]/LookupRef[[#This Row],[Quantity]]</f>
        <v>5631.371666666666</v>
      </c>
      <c r="I7" s="4">
        <f>LookupRef[[#This Row],[Total Price]]-LookupRef[[#This Row],[Material Costs]]</f>
        <v>2150.0999999999995</v>
      </c>
      <c r="J7" s="4">
        <f>(LookupRef[[#This Row],[Total Craft Points]]+LookupRef[[#This Row],[DC]])*10</f>
        <v>518.625</v>
      </c>
      <c r="K7" s="4">
        <f>LookupRef[[#This Row],[Price Per Craft Point]]*LookupRef[[#This Row],[Total Craft Points]]</f>
        <v>2150.1</v>
      </c>
      <c r="L7" s="4">
        <f>Fullmath[[#This Row],[Mat Cost]]</f>
        <v>3481.2716666666665</v>
      </c>
      <c r="M7" s="4">
        <f>Fullmath[[#This Row],[Total CP]]</f>
        <v>29.862500000000001</v>
      </c>
      <c r="N7" s="4">
        <f>Fullmath[[#This Row],[DC]]</f>
        <v>22</v>
      </c>
      <c r="O7" s="4" cm="1">
        <f t="array" ref="O7">LookupRef[[#This Row],[DC]]+(PPCP[Base])</f>
        <v>72</v>
      </c>
    </row>
    <row r="8" spans="1:15" x14ac:dyDescent="0.2">
      <c r="A8" s="4" t="str">
        <f>Fullmath[[#This Row],[Craft]]</f>
        <v>Tailoring</v>
      </c>
      <c r="B8" s="4" t="str">
        <f>Fullmath[[#This Row],[Type]]</f>
        <v>Armor</v>
      </c>
      <c r="C8" s="4" t="str">
        <f>Fullmath[[#This Row],[Subtype]]</f>
        <v>Armor (Cloth)</v>
      </c>
      <c r="D8" s="2">
        <f>Fullmath[[#This Row],[ID]]</f>
        <v>668</v>
      </c>
      <c r="E8" s="4" t="str">
        <f>Fullmath[[#This Row],[Name]]</f>
        <v>Royal Outfit</v>
      </c>
      <c r="F8" s="4">
        <f>Fullmath[[#This Row],[Quantity]]</f>
        <v>1</v>
      </c>
      <c r="G8" s="4">
        <f>LookupRef[[#This Row],[Labor Costs]]+LookupRef[[#This Row],[Material Costs]]</f>
        <v>9884.7999999999993</v>
      </c>
      <c r="H8" s="4">
        <f>LookupRef[[#This Row],[Total Price]]/LookupRef[[#This Row],[Quantity]]</f>
        <v>9884.7999999999993</v>
      </c>
      <c r="I8" s="4">
        <f>LookupRef[[#This Row],[Total Price]]-LookupRef[[#This Row],[Material Costs]]</f>
        <v>7177.9999999999991</v>
      </c>
      <c r="J8" s="4">
        <f>(LookupRef[[#This Row],[Total Craft Points]]+LookupRef[[#This Row],[DC]])*10</f>
        <v>1210</v>
      </c>
      <c r="K8" s="4">
        <f>LookupRef[[#This Row],[Price Per Craft Point]]*LookupRef[[#This Row],[Total Craft Points]]</f>
        <v>7178</v>
      </c>
      <c r="L8" s="4">
        <f>Fullmath[[#This Row],[Mat Cost]]</f>
        <v>2706.8</v>
      </c>
      <c r="M8" s="4">
        <f>Fullmath[[#This Row],[Total CP]]</f>
        <v>97</v>
      </c>
      <c r="N8" s="4">
        <f>Fullmath[[#This Row],[DC]]</f>
        <v>24</v>
      </c>
      <c r="O8" s="4" cm="1">
        <f t="array" ref="O8">LookupRef[[#This Row],[DC]]+(PPCP[Base])</f>
        <v>74</v>
      </c>
    </row>
    <row r="9" spans="1:15" x14ac:dyDescent="0.2">
      <c r="A9" s="4" t="str">
        <f>Fullmath[[#This Row],[Craft]]</f>
        <v>Tailoring</v>
      </c>
      <c r="B9" s="4" t="str">
        <f>Fullmath[[#This Row],[Type]]</f>
        <v>Armor</v>
      </c>
      <c r="C9" s="4" t="str">
        <f>Fullmath[[#This Row],[Subtype]]</f>
        <v>Armor (Cloth)</v>
      </c>
      <c r="D9" s="2">
        <f>Fullmath[[#This Row],[ID]]</f>
        <v>895</v>
      </c>
      <c r="E9" s="4" t="str">
        <f>Fullmath[[#This Row],[Name]]</f>
        <v>Acolyte's Garb</v>
      </c>
      <c r="F9" s="4">
        <f>Fullmath[[#This Row],[Quantity]]</f>
        <v>1</v>
      </c>
      <c r="G9" s="4">
        <f>LookupRef[[#This Row],[Labor Costs]]+LookupRef[[#This Row],[Material Costs]]</f>
        <v>11897.533333333333</v>
      </c>
      <c r="H9" s="4">
        <f>LookupRef[[#This Row],[Total Price]]/LookupRef[[#This Row],[Quantity]]</f>
        <v>11897.533333333333</v>
      </c>
      <c r="I9" s="4">
        <f>LookupRef[[#This Row],[Total Price]]-LookupRef[[#This Row],[Material Costs]]</f>
        <v>10218</v>
      </c>
      <c r="J9" s="4">
        <f>(LookupRef[[#This Row],[Total Craft Points]]+LookupRef[[#This Row],[DC]])*10</f>
        <v>1590</v>
      </c>
      <c r="K9" s="4">
        <f>LookupRef[[#This Row],[Price Per Craft Point]]*LookupRef[[#This Row],[Total Craft Points]]</f>
        <v>10218</v>
      </c>
      <c r="L9" s="4">
        <f>Fullmath[[#This Row],[Mat Cost]]</f>
        <v>1679.5333333333331</v>
      </c>
      <c r="M9" s="4">
        <f>Fullmath[[#This Row],[Total CP]]</f>
        <v>131</v>
      </c>
      <c r="N9" s="4">
        <f>Fullmath[[#This Row],[DC]]</f>
        <v>28</v>
      </c>
      <c r="O9" s="4" cm="1">
        <f t="array" ref="O9">LookupRef[[#This Row],[DC]]+(PPCP[Base])</f>
        <v>78</v>
      </c>
    </row>
    <row r="10" spans="1:15" x14ac:dyDescent="0.2">
      <c r="A10" s="4" t="str">
        <f>Fullmath[[#This Row],[Craft]]</f>
        <v>Tailoring</v>
      </c>
      <c r="B10" s="4" t="str">
        <f>Fullmath[[#This Row],[Type]]</f>
        <v>Armor</v>
      </c>
      <c r="C10" s="4" t="str">
        <f>Fullmath[[#This Row],[Subtype]]</f>
        <v>Armor (Cloth)</v>
      </c>
      <c r="D10" s="2">
        <f>Fullmath[[#This Row],[ID]]</f>
        <v>647</v>
      </c>
      <c r="E10" s="4" t="str">
        <f>Fullmath[[#This Row],[Name]]</f>
        <v>Fine Silk Shirt</v>
      </c>
      <c r="F10" s="4">
        <f>Fullmath[[#This Row],[Quantity]]</f>
        <v>1</v>
      </c>
      <c r="G10" s="4">
        <f>LookupRef[[#This Row],[Labor Costs]]+LookupRef[[#This Row],[Material Costs]]</f>
        <v>17936.21</v>
      </c>
      <c r="H10" s="4">
        <f>LookupRef[[#This Row],[Total Price]]/LookupRef[[#This Row],[Quantity]]</f>
        <v>17936.21</v>
      </c>
      <c r="I10" s="4">
        <f>LookupRef[[#This Row],[Total Price]]-LookupRef[[#This Row],[Material Costs]]</f>
        <v>13418</v>
      </c>
      <c r="J10" s="4">
        <f>(LookupRef[[#This Row],[Total Craft Points]]+LookupRef[[#This Row],[DC]])*10</f>
        <v>1977.25</v>
      </c>
      <c r="K10" s="4">
        <f>LookupRef[[#This Row],[Price Per Craft Point]]*LookupRef[[#This Row],[Total Craft Points]]</f>
        <v>13418</v>
      </c>
      <c r="L10" s="4">
        <f>Fullmath[[#This Row],[Mat Cost]]</f>
        <v>4518.21</v>
      </c>
      <c r="M10" s="4">
        <f>Fullmath[[#This Row],[Total CP]]</f>
        <v>167.72499999999999</v>
      </c>
      <c r="N10" s="4">
        <f>Fullmath[[#This Row],[DC]]</f>
        <v>30</v>
      </c>
      <c r="O10" s="4" cm="1">
        <f t="array" ref="O10">LookupRef[[#This Row],[DC]]+(PPCP[Base])</f>
        <v>80</v>
      </c>
    </row>
    <row r="11" spans="1:15" x14ac:dyDescent="0.2">
      <c r="A11" s="4" t="str">
        <f>Fullmath[[#This Row],[Craft]]</f>
        <v>Tailoring</v>
      </c>
      <c r="B11" s="4" t="str">
        <f>Fullmath[[#This Row],[Type]]</f>
        <v>Armor</v>
      </c>
      <c r="C11" s="4" t="str">
        <f>Fullmath[[#This Row],[Subtype]]</f>
        <v>Armor (Cloth)</v>
      </c>
      <c r="D11" s="2">
        <f>Fullmath[[#This Row],[ID]]</f>
        <v>898</v>
      </c>
      <c r="E11" s="4" t="str">
        <f>Fullmath[[#This Row],[Name]]</f>
        <v>Murder's Raiment</v>
      </c>
      <c r="F11" s="4">
        <f>Fullmath[[#This Row],[Quantity]]</f>
        <v>1</v>
      </c>
      <c r="G11" s="4">
        <f>LookupRef[[#This Row],[Labor Costs]]+LookupRef[[#This Row],[Material Costs]]</f>
        <v>79324.833333333328</v>
      </c>
      <c r="H11" s="4">
        <f>LookupRef[[#This Row],[Total Price]]/LookupRef[[#This Row],[Quantity]]</f>
        <v>79324.833333333328</v>
      </c>
      <c r="I11" s="4">
        <f>LookupRef[[#This Row],[Total Price]]-LookupRef[[#This Row],[Material Costs]]</f>
        <v>20412</v>
      </c>
      <c r="J11" s="4">
        <f>(LookupRef[[#This Row],[Total Craft Points]]+LookupRef[[#This Row],[DC]])*10</f>
        <v>2770</v>
      </c>
      <c r="K11" s="4">
        <f>LookupRef[[#This Row],[Price Per Craft Point]]*LookupRef[[#This Row],[Total Craft Points]]</f>
        <v>20412</v>
      </c>
      <c r="L11" s="4">
        <f>Fullmath[[#This Row],[Mat Cost]]</f>
        <v>58912.833333333328</v>
      </c>
      <c r="M11" s="4">
        <f>Fullmath[[#This Row],[Total CP]]</f>
        <v>243</v>
      </c>
      <c r="N11" s="4">
        <f>Fullmath[[#This Row],[DC]]</f>
        <v>34</v>
      </c>
      <c r="O11" s="4" cm="1">
        <f t="array" ref="O11">LookupRef[[#This Row],[DC]]+(PPCP[Base])</f>
        <v>84</v>
      </c>
    </row>
    <row r="12" spans="1:15" x14ac:dyDescent="0.2">
      <c r="A12" s="4" t="str">
        <f>Fullmath[[#This Row],[Craft]]</f>
        <v>Tailoring</v>
      </c>
      <c r="B12" s="4" t="str">
        <f>Fullmath[[#This Row],[Type]]</f>
        <v>Armor</v>
      </c>
      <c r="C12" s="4" t="str">
        <f>Fullmath[[#This Row],[Subtype]]</f>
        <v>Armor (Cloth)</v>
      </c>
      <c r="D12" s="2">
        <f>Fullmath[[#This Row],[ID]]</f>
        <v>720</v>
      </c>
      <c r="E12" s="4" t="str">
        <f>Fullmath[[#This Row],[Name]]</f>
        <v>Enchanted Fine Silk Shirt</v>
      </c>
      <c r="F12" s="4">
        <f>Fullmath[[#This Row],[Quantity]]</f>
        <v>1</v>
      </c>
      <c r="G12" s="4">
        <f>LookupRef[[#This Row],[Labor Costs]]+LookupRef[[#This Row],[Material Costs]]</f>
        <v>68415.149999999994</v>
      </c>
      <c r="H12" s="4">
        <f>LookupRef[[#This Row],[Total Price]]/LookupRef[[#This Row],[Quantity]]</f>
        <v>68415.149999999994</v>
      </c>
      <c r="I12" s="4">
        <f>LookupRef[[#This Row],[Total Price]]-LookupRef[[#This Row],[Material Costs]]</f>
        <v>24278.874999999993</v>
      </c>
      <c r="J12" s="4">
        <f>(LookupRef[[#This Row],[Total Craft Points]]+LookupRef[[#This Row],[DC]])*10</f>
        <v>3183.125</v>
      </c>
      <c r="K12" s="4">
        <f>LookupRef[[#This Row],[Price Per Craft Point]]*LookupRef[[#This Row],[Total Craft Points]]</f>
        <v>24278.875</v>
      </c>
      <c r="L12" s="4">
        <f>Fullmath[[#This Row],[Mat Cost]]</f>
        <v>44136.275000000001</v>
      </c>
      <c r="M12" s="4">
        <f>Fullmath[[#This Row],[Total CP]]</f>
        <v>282.3125</v>
      </c>
      <c r="N12" s="4">
        <f>Fullmath[[#This Row],[DC]]</f>
        <v>36</v>
      </c>
      <c r="O12" s="4" cm="1">
        <f t="array" ref="O12">LookupRef[[#This Row],[DC]]+(PPCP[Base])</f>
        <v>86</v>
      </c>
    </row>
    <row r="13" spans="1:15" x14ac:dyDescent="0.2">
      <c r="A13" s="4" t="str">
        <f>Fullmath[[#This Row],[Craft]]</f>
        <v>Tailoring</v>
      </c>
      <c r="B13" s="4" t="str">
        <f>Fullmath[[#This Row],[Type]]</f>
        <v>Armor</v>
      </c>
      <c r="C13" s="4" t="str">
        <f>Fullmath[[#This Row],[Subtype]]</f>
        <v>Armor (Cloth)</v>
      </c>
      <c r="D13" s="2">
        <f>Fullmath[[#This Row],[ID]]</f>
        <v>896</v>
      </c>
      <c r="E13" s="4" t="str">
        <f>Fullmath[[#This Row],[Name]]</f>
        <v>Hierophant's Mantle</v>
      </c>
      <c r="F13" s="4">
        <f>Fullmath[[#This Row],[Quantity]]</f>
        <v>1</v>
      </c>
      <c r="G13" s="4">
        <f>LookupRef[[#This Row],[Labor Costs]]+LookupRef[[#This Row],[Material Costs]]</f>
        <v>59110.876666666663</v>
      </c>
      <c r="H13" s="4">
        <f>LookupRef[[#This Row],[Total Price]]/LookupRef[[#This Row],[Quantity]]</f>
        <v>59110.876666666663</v>
      </c>
      <c r="I13" s="4">
        <f>LookupRef[[#This Row],[Total Price]]-LookupRef[[#This Row],[Material Costs]]</f>
        <v>48919.199999999997</v>
      </c>
      <c r="J13" s="4">
        <f>(LookupRef[[#This Row],[Total Craft Points]]+LookupRef[[#This Row],[DC]])*10</f>
        <v>5939</v>
      </c>
      <c r="K13" s="4">
        <f>LookupRef[[#This Row],[Price Per Craft Point]]*LookupRef[[#This Row],[Total Craft Points]]</f>
        <v>48919.199999999997</v>
      </c>
      <c r="L13" s="4">
        <f>Fullmath[[#This Row],[Mat Cost]]</f>
        <v>10191.676666666666</v>
      </c>
      <c r="M13" s="4">
        <f>Fullmath[[#This Row],[Total CP]]</f>
        <v>555.9</v>
      </c>
      <c r="N13" s="4">
        <f>Fullmath[[#This Row],[DC]]</f>
        <v>38</v>
      </c>
      <c r="O13" s="4" cm="1">
        <f t="array" ref="O13">LookupRef[[#This Row],[DC]]+(PPCP[Base])</f>
        <v>88</v>
      </c>
    </row>
    <row r="14" spans="1:15" x14ac:dyDescent="0.2">
      <c r="A14" s="4" t="str">
        <f>Fullmath[[#This Row],[Craft]]</f>
        <v>Tailoring</v>
      </c>
      <c r="B14" s="4" t="str">
        <f>Fullmath[[#This Row],[Type]]</f>
        <v>Armor</v>
      </c>
      <c r="C14" s="4" t="str">
        <f>Fullmath[[#This Row],[Subtype]]</f>
        <v>Armor (Cloth)</v>
      </c>
      <c r="D14" s="2">
        <f>Fullmath[[#This Row],[ID]]</f>
        <v>1385</v>
      </c>
      <c r="E14" s="4" t="str">
        <f>Fullmath[[#This Row],[Name]]</f>
        <v>Arch-Priest's Duty</v>
      </c>
      <c r="F14" s="4">
        <f>Fullmath[[#This Row],[Quantity]]</f>
        <v>1</v>
      </c>
      <c r="G14" s="4">
        <f>LookupRef[[#This Row],[Labor Costs]]+LookupRef[[#This Row],[Material Costs]]</f>
        <v>200046.7</v>
      </c>
      <c r="H14" s="4">
        <f>LookupRef[[#This Row],[Total Price]]/LookupRef[[#This Row],[Quantity]]</f>
        <v>200046.7</v>
      </c>
      <c r="I14" s="4">
        <f>LookupRef[[#This Row],[Total Price]]-LookupRef[[#This Row],[Material Costs]]</f>
        <v>28658</v>
      </c>
      <c r="J14" s="4">
        <f>(LookupRef[[#This Row],[Total Craft Points]]+LookupRef[[#This Row],[DC]])*10</f>
        <v>3610</v>
      </c>
      <c r="K14" s="4">
        <f>LookupRef[[#This Row],[Price Per Craft Point]]*LookupRef[[#This Row],[Total Craft Points]]</f>
        <v>28658</v>
      </c>
      <c r="L14" s="4">
        <f>Fullmath[[#This Row],[Mat Cost]]</f>
        <v>171388.7</v>
      </c>
      <c r="M14" s="4">
        <f>Fullmath[[#This Row],[Total CP]]</f>
        <v>322</v>
      </c>
      <c r="N14" s="4">
        <f>Fullmath[[#This Row],[DC]]</f>
        <v>39</v>
      </c>
      <c r="O14" s="4" cm="1">
        <f t="array" ref="O14">LookupRef[[#This Row],[DC]]+(PPCP[Base])</f>
        <v>89</v>
      </c>
    </row>
    <row r="15" spans="1:15" x14ac:dyDescent="0.2">
      <c r="A15" s="4" t="str">
        <f>Fullmath[[#This Row],[Craft]]</f>
        <v>Tailoring</v>
      </c>
      <c r="B15" s="4" t="str">
        <f>Fullmath[[#This Row],[Type]]</f>
        <v>Armor</v>
      </c>
      <c r="C15" s="4" t="str">
        <f>Fullmath[[#This Row],[Subtype]]</f>
        <v>Armor (Cloth)</v>
      </c>
      <c r="D15" s="2">
        <f>Fullmath[[#This Row],[ID]]</f>
        <v>1382</v>
      </c>
      <c r="E15" s="4" t="str">
        <f>Fullmath[[#This Row],[Name]]</f>
        <v>Grand Magi's Robes</v>
      </c>
      <c r="F15" s="4">
        <f>Fullmath[[#This Row],[Quantity]]</f>
        <v>1</v>
      </c>
      <c r="G15" s="4">
        <f>LookupRef[[#This Row],[Labor Costs]]+LookupRef[[#This Row],[Material Costs]]</f>
        <v>101041.54333333333</v>
      </c>
      <c r="H15" s="4">
        <f>LookupRef[[#This Row],[Total Price]]/LookupRef[[#This Row],[Quantity]]</f>
        <v>101041.54333333333</v>
      </c>
      <c r="I15" s="4">
        <f>LookupRef[[#This Row],[Total Price]]-LookupRef[[#This Row],[Material Costs]]</f>
        <v>49358.400000000001</v>
      </c>
      <c r="J15" s="4">
        <f>(LookupRef[[#This Row],[Total Craft Points]]+LookupRef[[#This Row],[DC]])*10</f>
        <v>5834</v>
      </c>
      <c r="K15" s="4">
        <f>LookupRef[[#This Row],[Price Per Craft Point]]*LookupRef[[#This Row],[Total Craft Points]]</f>
        <v>49358.400000000001</v>
      </c>
      <c r="L15" s="4">
        <f>Fullmath[[#This Row],[Mat Cost]]</f>
        <v>51683.143333333333</v>
      </c>
      <c r="M15" s="4">
        <f>Fullmath[[#This Row],[Total CP]]</f>
        <v>542.4</v>
      </c>
      <c r="N15" s="4">
        <f>Fullmath[[#This Row],[DC]]</f>
        <v>41</v>
      </c>
      <c r="O15" s="4" cm="1">
        <f t="array" ref="O15">LookupRef[[#This Row],[DC]]+(PPCP[Base])</f>
        <v>91</v>
      </c>
    </row>
    <row r="16" spans="1:15" x14ac:dyDescent="0.2">
      <c r="A16" s="4" t="str">
        <f>Fullmath[[#This Row],[Craft]]</f>
        <v>Tailoring</v>
      </c>
      <c r="B16" s="4" t="str">
        <f>Fullmath[[#This Row],[Type]]</f>
        <v>Armor</v>
      </c>
      <c r="C16" s="4" t="str">
        <f>Fullmath[[#This Row],[Subtype]]</f>
        <v>Armor (Cloth)</v>
      </c>
      <c r="D16" s="2">
        <f>Fullmath[[#This Row],[ID]]</f>
        <v>1384</v>
      </c>
      <c r="E16" s="4" t="str">
        <f>Fullmath[[#This Row],[Name]]</f>
        <v>Inception of Nightmares</v>
      </c>
      <c r="F16" s="4">
        <f>Fullmath[[#This Row],[Quantity]]</f>
        <v>1</v>
      </c>
      <c r="G16" s="4">
        <f>LookupRef[[#This Row],[Labor Costs]]+LookupRef[[#This Row],[Material Costs]]</f>
        <v>97128.676666666666</v>
      </c>
      <c r="H16" s="4">
        <f>LookupRef[[#This Row],[Total Price]]/LookupRef[[#This Row],[Quantity]]</f>
        <v>97128.676666666666</v>
      </c>
      <c r="I16" s="4">
        <f>LookupRef[[#This Row],[Total Price]]-LookupRef[[#This Row],[Material Costs]]</f>
        <v>50815.199999999997</v>
      </c>
      <c r="J16" s="4">
        <f>(LookupRef[[#This Row],[Total Craft Points]]+LookupRef[[#This Row],[DC]])*10</f>
        <v>5894</v>
      </c>
      <c r="K16" s="4">
        <f>LookupRef[[#This Row],[Price Per Craft Point]]*LookupRef[[#This Row],[Total Craft Points]]</f>
        <v>50815.199999999997</v>
      </c>
      <c r="L16" s="4">
        <f>Fullmath[[#This Row],[Mat Cost]]</f>
        <v>46313.476666666669</v>
      </c>
      <c r="M16" s="4">
        <f>Fullmath[[#This Row],[Total CP]]</f>
        <v>546.4</v>
      </c>
      <c r="N16" s="4">
        <f>Fullmath[[#This Row],[DC]]</f>
        <v>43</v>
      </c>
      <c r="O16" s="4" cm="1">
        <f t="array" ref="O16">LookupRef[[#This Row],[DC]]+(PPCP[Base])</f>
        <v>93</v>
      </c>
    </row>
    <row r="17" spans="1:15" x14ac:dyDescent="0.2">
      <c r="A17" s="4" t="str">
        <f>Fullmath[[#This Row],[Craft]]</f>
        <v>Tailoring</v>
      </c>
      <c r="B17" s="4" t="str">
        <f>Fullmath[[#This Row],[Type]]</f>
        <v>Armor</v>
      </c>
      <c r="C17" s="4" t="str">
        <f>Fullmath[[#This Row],[Subtype]]</f>
        <v>Armor (Cloth)</v>
      </c>
      <c r="D17" s="2">
        <f>Fullmath[[#This Row],[ID]]</f>
        <v>1383</v>
      </c>
      <c r="E17" s="4" t="str">
        <f>Fullmath[[#This Row],[Name]]</f>
        <v>Jester's Jubilant Attire</v>
      </c>
      <c r="F17" s="4">
        <f>Fullmath[[#This Row],[Quantity]]</f>
        <v>1</v>
      </c>
      <c r="G17" s="4">
        <f>LookupRef[[#This Row],[Labor Costs]]+LookupRef[[#This Row],[Material Costs]]</f>
        <v>135086.46666666667</v>
      </c>
      <c r="H17" s="4">
        <f>LookupRef[[#This Row],[Total Price]]/LookupRef[[#This Row],[Quantity]]</f>
        <v>135086.46666666667</v>
      </c>
      <c r="I17" s="4">
        <f>LookupRef[[#This Row],[Total Price]]-LookupRef[[#This Row],[Material Costs]]</f>
        <v>41566.800000000003</v>
      </c>
      <c r="J17" s="4">
        <f>(LookupRef[[#This Row],[Total Craft Points]]+LookupRef[[#This Row],[DC]])*10</f>
        <v>4862</v>
      </c>
      <c r="K17" s="4">
        <f>LookupRef[[#This Row],[Price Per Craft Point]]*LookupRef[[#This Row],[Total Craft Points]]</f>
        <v>41566.799999999996</v>
      </c>
      <c r="L17" s="4">
        <f>Fullmath[[#This Row],[Mat Cost]]</f>
        <v>93519.666666666672</v>
      </c>
      <c r="M17" s="4">
        <f>Fullmath[[#This Row],[Total CP]]</f>
        <v>442.2</v>
      </c>
      <c r="N17" s="4">
        <f>Fullmath[[#This Row],[DC]]</f>
        <v>44</v>
      </c>
      <c r="O17" s="4" cm="1">
        <f t="array" ref="O17">LookupRef[[#This Row],[DC]]+(PPCP[Base])</f>
        <v>94</v>
      </c>
    </row>
    <row r="18" spans="1:15" x14ac:dyDescent="0.2">
      <c r="A18" s="4" t="str">
        <f>Fullmath[[#This Row],[Craft]]</f>
        <v>Tailoring</v>
      </c>
      <c r="B18" s="4" t="str">
        <f>Fullmath[[#This Row],[Type]]</f>
        <v>Armor</v>
      </c>
      <c r="C18" s="4" t="str">
        <f>Fullmath[[#This Row],[Subtype]]</f>
        <v>Armor (Cloth)</v>
      </c>
      <c r="D18" s="2">
        <f>Fullmath[[#This Row],[ID]]</f>
        <v>899</v>
      </c>
      <c r="E18" s="4" t="str">
        <f>Fullmath[[#This Row],[Name]]</f>
        <v>Penumbral Vestment</v>
      </c>
      <c r="F18" s="4">
        <f>Fullmath[[#This Row],[Quantity]]</f>
        <v>1</v>
      </c>
      <c r="G18" s="4">
        <f>LookupRef[[#This Row],[Labor Costs]]+LookupRef[[#This Row],[Material Costs]]</f>
        <v>87181.776666666672</v>
      </c>
      <c r="H18" s="4">
        <f>LookupRef[[#This Row],[Total Price]]/LookupRef[[#This Row],[Quantity]]</f>
        <v>87181.776666666672</v>
      </c>
      <c r="I18" s="4">
        <f>LookupRef[[#This Row],[Total Price]]-LookupRef[[#This Row],[Material Costs]]</f>
        <v>39799.600000000006</v>
      </c>
      <c r="J18" s="4">
        <f>(LookupRef[[#This Row],[Total Craft Points]]+LookupRef[[#This Row],[DC]])*10</f>
        <v>4674</v>
      </c>
      <c r="K18" s="4">
        <f>LookupRef[[#This Row],[Price Per Craft Point]]*LookupRef[[#This Row],[Total Craft Points]]</f>
        <v>39799.599999999999</v>
      </c>
      <c r="L18" s="4">
        <f>Fullmath[[#This Row],[Mat Cost]]</f>
        <v>47382.176666666666</v>
      </c>
      <c r="M18" s="4">
        <f>Fullmath[[#This Row],[Total CP]]</f>
        <v>423.4</v>
      </c>
      <c r="N18" s="4">
        <f>Fullmath[[#This Row],[DC]]</f>
        <v>44</v>
      </c>
      <c r="O18" s="4" cm="1">
        <f t="array" ref="O18">LookupRef[[#This Row],[DC]]+(PPCP[Base])</f>
        <v>94</v>
      </c>
    </row>
    <row r="19" spans="1:15" x14ac:dyDescent="0.2">
      <c r="A19" s="4" t="str">
        <f>Fullmath[[#This Row],[Craft]]</f>
        <v>Tailoring</v>
      </c>
      <c r="B19" s="4" t="str">
        <f>Fullmath[[#This Row],[Type]]</f>
        <v>Armor</v>
      </c>
      <c r="C19" s="4" t="str">
        <f>Fullmath[[#This Row],[Subtype]]</f>
        <v>Armor (Cloth)</v>
      </c>
      <c r="D19" s="2">
        <f>Fullmath[[#This Row],[ID]]</f>
        <v>1151</v>
      </c>
      <c r="E19" s="4" t="str">
        <f>Fullmath[[#This Row],[Name]]</f>
        <v>Disciple's Garb</v>
      </c>
      <c r="F19" s="4">
        <f>Fullmath[[#This Row],[Quantity]]</f>
        <v>1</v>
      </c>
      <c r="G19" s="4">
        <f>LookupRef[[#This Row],[Labor Costs]]+LookupRef[[#This Row],[Material Costs]]</f>
        <v>131706.33333333331</v>
      </c>
      <c r="H19" s="4">
        <f>LookupRef[[#This Row],[Total Price]]/LookupRef[[#This Row],[Quantity]]</f>
        <v>131706.33333333331</v>
      </c>
      <c r="I19" s="4">
        <f>LookupRef[[#This Row],[Total Price]]-LookupRef[[#This Row],[Material Costs]]</f>
        <v>44364.999999999985</v>
      </c>
      <c r="J19" s="4">
        <f>(LookupRef[[#This Row],[Total Craft Points]]+LookupRef[[#This Row],[DC]])*10</f>
        <v>5120</v>
      </c>
      <c r="K19" s="4">
        <f>LookupRef[[#This Row],[Price Per Craft Point]]*LookupRef[[#This Row],[Total Craft Points]]</f>
        <v>44365</v>
      </c>
      <c r="L19" s="4">
        <f>Fullmath[[#This Row],[Mat Cost]]</f>
        <v>87341.333333333328</v>
      </c>
      <c r="M19" s="4">
        <f>Fullmath[[#This Row],[Total CP]]</f>
        <v>467</v>
      </c>
      <c r="N19" s="4">
        <f>Fullmath[[#This Row],[DC]]</f>
        <v>45</v>
      </c>
      <c r="O19" s="4" cm="1">
        <f t="array" ref="O19">LookupRef[[#This Row],[DC]]+(PPCP[Base])</f>
        <v>95</v>
      </c>
    </row>
    <row r="20" spans="1:15" x14ac:dyDescent="0.2">
      <c r="A20" s="4" t="str">
        <f>Fullmath[[#This Row],[Craft]]</f>
        <v>Tailoring</v>
      </c>
      <c r="B20" s="4" t="str">
        <f>Fullmath[[#This Row],[Type]]</f>
        <v>Armor</v>
      </c>
      <c r="C20" s="4" t="str">
        <f>Fullmath[[#This Row],[Subtype]]</f>
        <v>Armor (Cloth)</v>
      </c>
      <c r="D20" s="2">
        <f>Fullmath[[#This Row],[ID]]</f>
        <v>1666</v>
      </c>
      <c r="E20" s="4" t="str">
        <f>Fullmath[[#This Row],[Name]]</f>
        <v>Invoker's Garments</v>
      </c>
      <c r="F20" s="4">
        <f>Fullmath[[#This Row],[Quantity]]</f>
        <v>1</v>
      </c>
      <c r="G20" s="4">
        <f>LookupRef[[#This Row],[Labor Costs]]+LookupRef[[#This Row],[Material Costs]]</f>
        <v>180429.4</v>
      </c>
      <c r="H20" s="4">
        <f>LookupRef[[#This Row],[Total Price]]/LookupRef[[#This Row],[Quantity]]</f>
        <v>180429.4</v>
      </c>
      <c r="I20" s="4">
        <f>LookupRef[[#This Row],[Total Price]]-LookupRef[[#This Row],[Material Costs]]</f>
        <v>60325</v>
      </c>
      <c r="J20" s="4">
        <f>(LookupRef[[#This Row],[Total Craft Points]]+LookupRef[[#This Row],[DC]])*10</f>
        <v>6800</v>
      </c>
      <c r="K20" s="4">
        <f>LookupRef[[#This Row],[Price Per Craft Point]]*LookupRef[[#This Row],[Total Craft Points]]</f>
        <v>60325</v>
      </c>
      <c r="L20" s="4">
        <f>Fullmath[[#This Row],[Mat Cost]]</f>
        <v>120104.4</v>
      </c>
      <c r="M20" s="4">
        <f>Fullmath[[#This Row],[Total CP]]</f>
        <v>635</v>
      </c>
      <c r="N20" s="4">
        <f>Fullmath[[#This Row],[DC]]</f>
        <v>45</v>
      </c>
      <c r="O20" s="4" cm="1">
        <f t="array" ref="O20">LookupRef[[#This Row],[DC]]+(PPCP[Base])</f>
        <v>95</v>
      </c>
    </row>
    <row r="21" spans="1:15" x14ac:dyDescent="0.2">
      <c r="A21" s="4" t="str">
        <f>Fullmath[[#This Row],[Craft]]</f>
        <v>Tailoring</v>
      </c>
      <c r="B21" s="4" t="str">
        <f>Fullmath[[#This Row],[Type]]</f>
        <v>Armor</v>
      </c>
      <c r="C21" s="4" t="str">
        <f>Fullmath[[#This Row],[Subtype]]</f>
        <v>Armor (Cloth)</v>
      </c>
      <c r="D21" s="2">
        <f>Fullmath[[#This Row],[ID]]</f>
        <v>1547</v>
      </c>
      <c r="E21" s="4" t="str">
        <f>Fullmath[[#This Row],[Name]]</f>
        <v>Desperado's Raiment</v>
      </c>
      <c r="F21" s="4">
        <f>Fullmath[[#This Row],[Quantity]]</f>
        <v>1</v>
      </c>
      <c r="G21" s="4">
        <f>LookupRef[[#This Row],[Labor Costs]]+LookupRef[[#This Row],[Material Costs]]</f>
        <v>151913.41000000003</v>
      </c>
      <c r="H21" s="4">
        <f>LookupRef[[#This Row],[Total Price]]/LookupRef[[#This Row],[Quantity]]</f>
        <v>151913.41000000003</v>
      </c>
      <c r="I21" s="4">
        <f>LookupRef[[#This Row],[Total Price]]-LookupRef[[#This Row],[Material Costs]]</f>
        <v>61797.60000000002</v>
      </c>
      <c r="J21" s="4">
        <f>(LookupRef[[#This Row],[Total Craft Points]]+LookupRef[[#This Row],[DC]])*10</f>
        <v>6897.25</v>
      </c>
      <c r="K21" s="4">
        <f>LookupRef[[#This Row],[Price Per Craft Point]]*LookupRef[[#This Row],[Total Craft Points]]</f>
        <v>61797.600000000006</v>
      </c>
      <c r="L21" s="4">
        <f>Fullmath[[#This Row],[Mat Cost]]</f>
        <v>90115.810000000012</v>
      </c>
      <c r="M21" s="4">
        <f>Fullmath[[#This Row],[Total CP]]</f>
        <v>643.72500000000002</v>
      </c>
      <c r="N21" s="4">
        <f>Fullmath[[#This Row],[DC]]</f>
        <v>46</v>
      </c>
      <c r="O21" s="4" cm="1">
        <f t="array" ref="O21">LookupRef[[#This Row],[DC]]+(PPCP[Base])</f>
        <v>96</v>
      </c>
    </row>
    <row r="22" spans="1:15" x14ac:dyDescent="0.2">
      <c r="A22" s="4" t="str">
        <f>Fullmath[[#This Row],[Craft]]</f>
        <v>Tailoring</v>
      </c>
      <c r="B22" s="4" t="str">
        <f>Fullmath[[#This Row],[Type]]</f>
        <v>Armor</v>
      </c>
      <c r="C22" s="4" t="str">
        <f>Fullmath[[#This Row],[Subtype]]</f>
        <v>Armor (Cloth)</v>
      </c>
      <c r="D22" s="2">
        <f>Fullmath[[#This Row],[ID]]</f>
        <v>979</v>
      </c>
      <c r="E22" s="4" t="str">
        <f>Fullmath[[#This Row],[Name]]</f>
        <v>Ranger's Runic Vestment</v>
      </c>
      <c r="F22" s="4">
        <f>Fullmath[[#This Row],[Quantity]]</f>
        <v>1</v>
      </c>
      <c r="G22" s="4">
        <f>LookupRef[[#This Row],[Labor Costs]]+LookupRef[[#This Row],[Material Costs]]</f>
        <v>147681.82166666668</v>
      </c>
      <c r="H22" s="4">
        <f>LookupRef[[#This Row],[Total Price]]/LookupRef[[#This Row],[Quantity]]</f>
        <v>147681.82166666668</v>
      </c>
      <c r="I22" s="4">
        <f>LookupRef[[#This Row],[Total Price]]-LookupRef[[#This Row],[Material Costs]]</f>
        <v>62773.200000000012</v>
      </c>
      <c r="J22" s="4">
        <f>(LookupRef[[#This Row],[Total Craft Points]]+LookupRef[[#This Row],[DC]])*10</f>
        <v>6482</v>
      </c>
      <c r="K22" s="4">
        <f>LookupRef[[#This Row],[Price Per Craft Point]]*LookupRef[[#This Row],[Total Craft Points]]</f>
        <v>62773.200000000004</v>
      </c>
      <c r="L22" s="4">
        <f>Fullmath[[#This Row],[Mat Cost]]</f>
        <v>84908.621666666673</v>
      </c>
      <c r="M22" s="4">
        <f>Fullmath[[#This Row],[Total CP]]</f>
        <v>592.20000000000005</v>
      </c>
      <c r="N22" s="4">
        <f>Fullmath[[#This Row],[DC]]</f>
        <v>56</v>
      </c>
      <c r="O22" s="4" cm="1">
        <f t="array" ref="O22">LookupRef[[#This Row],[DC]]+(PPCP[Base])</f>
        <v>106</v>
      </c>
    </row>
    <row r="23" spans="1:15" x14ac:dyDescent="0.2">
      <c r="A23" s="4" t="str">
        <f>Fullmath[[#This Row],[Craft]]</f>
        <v>Tailoring</v>
      </c>
      <c r="B23" s="4" t="str">
        <f>Fullmath[[#This Row],[Type]]</f>
        <v>Armor</v>
      </c>
      <c r="C23" s="4" t="str">
        <f>Fullmath[[#This Row],[Subtype]]</f>
        <v>Armor (Light)</v>
      </c>
      <c r="D23" s="2">
        <f>Fullmath[[#This Row],[ID]]</f>
        <v>631</v>
      </c>
      <c r="E23" s="4" t="str">
        <f>Fullmath[[#This Row],[Name]]</f>
        <v>Leather Armor</v>
      </c>
      <c r="F23" s="4">
        <f>Fullmath[[#This Row],[Quantity]]</f>
        <v>1</v>
      </c>
      <c r="G23" s="4">
        <f>LookupRef[[#This Row],[Labor Costs]]+LookupRef[[#This Row],[Material Costs]]</f>
        <v>1032.3533333333332</v>
      </c>
      <c r="H23" s="4">
        <f>LookupRef[[#This Row],[Total Price]]/LookupRef[[#This Row],[Quantity]]</f>
        <v>1032.3533333333332</v>
      </c>
      <c r="I23" s="4">
        <f>LookupRef[[#This Row],[Total Price]]-LookupRef[[#This Row],[Material Costs]]</f>
        <v>405.59999999999991</v>
      </c>
      <c r="J23" s="4">
        <f>(LookupRef[[#This Row],[Total Craft Points]]+LookupRef[[#This Row],[DC]])*10</f>
        <v>98</v>
      </c>
      <c r="K23" s="4">
        <f>LookupRef[[#This Row],[Price Per Craft Point]]*LookupRef[[#This Row],[Total Craft Points]]</f>
        <v>405.59999999999997</v>
      </c>
      <c r="L23" s="4">
        <f>Fullmath[[#This Row],[Mat Cost]]</f>
        <v>626.75333333333333</v>
      </c>
      <c r="M23" s="4">
        <f>Fullmath[[#This Row],[Total CP]]</f>
        <v>7.8</v>
      </c>
      <c r="N23" s="4">
        <f>Fullmath[[#This Row],[DC]]</f>
        <v>2</v>
      </c>
      <c r="O23" s="4" cm="1">
        <f t="array" ref="O23">LookupRef[[#This Row],[DC]]+(PPCP[Base])</f>
        <v>52</v>
      </c>
    </row>
    <row r="24" spans="1:15" x14ac:dyDescent="0.2">
      <c r="A24" s="4" t="str">
        <f>Fullmath[[#This Row],[Craft]]</f>
        <v>Tailoring</v>
      </c>
      <c r="B24" s="4" t="str">
        <f>Fullmath[[#This Row],[Type]]</f>
        <v>Armor</v>
      </c>
      <c r="C24" s="4" t="str">
        <f>Fullmath[[#This Row],[Subtype]]</f>
        <v>Armor (Light)</v>
      </c>
      <c r="D24" s="2">
        <f>Fullmath[[#This Row],[ID]]</f>
        <v>632</v>
      </c>
      <c r="E24" s="4" t="str">
        <f>Fullmath[[#This Row],[Name]]</f>
        <v>Padded Armor</v>
      </c>
      <c r="F24" s="4">
        <f>Fullmath[[#This Row],[Quantity]]</f>
        <v>1</v>
      </c>
      <c r="G24" s="4">
        <f>LookupRef[[#This Row],[Labor Costs]]+LookupRef[[#This Row],[Material Costs]]</f>
        <v>1075.51</v>
      </c>
      <c r="H24" s="4">
        <f>LookupRef[[#This Row],[Total Price]]/LookupRef[[#This Row],[Quantity]]</f>
        <v>1075.51</v>
      </c>
      <c r="I24" s="4">
        <f>LookupRef[[#This Row],[Total Price]]-LookupRef[[#This Row],[Material Costs]]</f>
        <v>280.79999999999995</v>
      </c>
      <c r="J24" s="4">
        <f>(LookupRef[[#This Row],[Total Craft Points]]+LookupRef[[#This Row],[DC]])*10</f>
        <v>74</v>
      </c>
      <c r="K24" s="4">
        <f>LookupRef[[#This Row],[Price Per Craft Point]]*LookupRef[[#This Row],[Total Craft Points]]</f>
        <v>280.8</v>
      </c>
      <c r="L24" s="4">
        <f>Fullmath[[#This Row],[Mat Cost]]</f>
        <v>794.71</v>
      </c>
      <c r="M24" s="4">
        <f>Fullmath[[#This Row],[Total CP]]</f>
        <v>5.4</v>
      </c>
      <c r="N24" s="4">
        <f>Fullmath[[#This Row],[DC]]</f>
        <v>2</v>
      </c>
      <c r="O24" s="4" cm="1">
        <f t="array" ref="O24">LookupRef[[#This Row],[DC]]+(PPCP[Base])</f>
        <v>52</v>
      </c>
    </row>
    <row r="25" spans="1:15" x14ac:dyDescent="0.2">
      <c r="A25" s="4" t="str">
        <f>Fullmath[[#This Row],[Craft]]</f>
        <v>Tailoring</v>
      </c>
      <c r="B25" s="4" t="str">
        <f>Fullmath[[#This Row],[Type]]</f>
        <v>Armor</v>
      </c>
      <c r="C25" s="4" t="str">
        <f>Fullmath[[#This Row],[Subtype]]</f>
        <v>Armor (Light)</v>
      </c>
      <c r="D25" s="2">
        <f>Fullmath[[#This Row],[ID]]</f>
        <v>638</v>
      </c>
      <c r="E25" s="4" t="str">
        <f>Fullmath[[#This Row],[Name]]</f>
        <v>Studded Leather Armor</v>
      </c>
      <c r="F25" s="4">
        <f>Fullmath[[#This Row],[Quantity]]</f>
        <v>1</v>
      </c>
      <c r="G25" s="4">
        <f>LookupRef[[#This Row],[Labor Costs]]+LookupRef[[#This Row],[Material Costs]]</f>
        <v>1032.3533333333332</v>
      </c>
      <c r="H25" s="4">
        <f>LookupRef[[#This Row],[Total Price]]/LookupRef[[#This Row],[Quantity]]</f>
        <v>1032.3533333333332</v>
      </c>
      <c r="I25" s="4">
        <f>LookupRef[[#This Row],[Total Price]]-LookupRef[[#This Row],[Material Costs]]</f>
        <v>405.59999999999991</v>
      </c>
      <c r="J25" s="4">
        <f>(LookupRef[[#This Row],[Total Craft Points]]+LookupRef[[#This Row],[DC]])*10</f>
        <v>98</v>
      </c>
      <c r="K25" s="4">
        <f>LookupRef[[#This Row],[Price Per Craft Point]]*LookupRef[[#This Row],[Total Craft Points]]</f>
        <v>405.59999999999997</v>
      </c>
      <c r="L25" s="4">
        <f>Fullmath[[#This Row],[Mat Cost]]</f>
        <v>626.75333333333333</v>
      </c>
      <c r="M25" s="4">
        <f>Fullmath[[#This Row],[Total CP]]</f>
        <v>7.8</v>
      </c>
      <c r="N25" s="4">
        <f>Fullmath[[#This Row],[DC]]</f>
        <v>2</v>
      </c>
      <c r="O25" s="4" cm="1">
        <f t="array" ref="O25">LookupRef[[#This Row],[DC]]+(PPCP[Base])</f>
        <v>52</v>
      </c>
    </row>
    <row r="26" spans="1:15" x14ac:dyDescent="0.2">
      <c r="A26" s="4" t="str">
        <f>Fullmath[[#This Row],[Craft]]</f>
        <v>Tailoring</v>
      </c>
      <c r="B26" s="4" t="str">
        <f>Fullmath[[#This Row],[Type]]</f>
        <v>Armor</v>
      </c>
      <c r="C26" s="4" t="str">
        <f>Fullmath[[#This Row],[Subtype]]</f>
        <v>Armor (Light)</v>
      </c>
      <c r="D26" s="2">
        <f>Fullmath[[#This Row],[ID]]</f>
        <v>691</v>
      </c>
      <c r="E26" s="4" t="str">
        <f>Fullmath[[#This Row],[Name]]</f>
        <v>Padded Armor +1</v>
      </c>
      <c r="F26" s="4">
        <f>Fullmath[[#This Row],[Quantity]]</f>
        <v>1</v>
      </c>
      <c r="G26" s="4">
        <f>LookupRef[[#This Row],[Labor Costs]]+LookupRef[[#This Row],[Material Costs]]</f>
        <v>2032.6866666666665</v>
      </c>
      <c r="H26" s="4">
        <f>LookupRef[[#This Row],[Total Price]]/LookupRef[[#This Row],[Quantity]]</f>
        <v>2032.6866666666665</v>
      </c>
      <c r="I26" s="4">
        <f>LookupRef[[#This Row],[Total Price]]-LookupRef[[#This Row],[Material Costs]]</f>
        <v>924.59999999999991</v>
      </c>
      <c r="J26" s="4">
        <f>(LookupRef[[#This Row],[Total Craft Points]]+LookupRef[[#This Row],[DC]])*10</f>
        <v>308</v>
      </c>
      <c r="K26" s="4">
        <f>LookupRef[[#This Row],[Price Per Craft Point]]*LookupRef[[#This Row],[Total Craft Points]]</f>
        <v>924.6</v>
      </c>
      <c r="L26" s="4">
        <f>Fullmath[[#This Row],[Mat Cost]]</f>
        <v>1108.0866666666666</v>
      </c>
      <c r="M26" s="4">
        <f>Fullmath[[#This Row],[Total CP]]</f>
        <v>13.8</v>
      </c>
      <c r="N26" s="4">
        <f>Fullmath[[#This Row],[DC]]</f>
        <v>17</v>
      </c>
      <c r="O26" s="4" cm="1">
        <f t="array" ref="O26">LookupRef[[#This Row],[DC]]+(PPCP[Base])</f>
        <v>67</v>
      </c>
    </row>
    <row r="27" spans="1:15" x14ac:dyDescent="0.2">
      <c r="A27" s="4" t="str">
        <f>Fullmath[[#This Row],[Craft]]</f>
        <v>Tailoring</v>
      </c>
      <c r="B27" s="4" t="str">
        <f>Fullmath[[#This Row],[Type]]</f>
        <v>Armor</v>
      </c>
      <c r="C27" s="4" t="str">
        <f>Fullmath[[#This Row],[Subtype]]</f>
        <v>Armor (Light)</v>
      </c>
      <c r="D27" s="2">
        <f>Fullmath[[#This Row],[ID]]</f>
        <v>692</v>
      </c>
      <c r="E27" s="4" t="str">
        <f>Fullmath[[#This Row],[Name]]</f>
        <v>Padded Armor +2</v>
      </c>
      <c r="F27" s="4">
        <f>Fullmath[[#This Row],[Quantity]]</f>
        <v>1</v>
      </c>
      <c r="G27" s="4">
        <f>LookupRef[[#This Row],[Labor Costs]]+LookupRef[[#This Row],[Material Costs]]</f>
        <v>4550.12</v>
      </c>
      <c r="H27" s="4">
        <f>LookupRef[[#This Row],[Total Price]]/LookupRef[[#This Row],[Quantity]]</f>
        <v>4550.12</v>
      </c>
      <c r="I27" s="4">
        <f>LookupRef[[#This Row],[Total Price]]-LookupRef[[#This Row],[Material Costs]]</f>
        <v>2361.6</v>
      </c>
      <c r="J27" s="4">
        <f>(LookupRef[[#This Row],[Total Craft Points]]+LookupRef[[#This Row],[DC]])*10</f>
        <v>548</v>
      </c>
      <c r="K27" s="4">
        <f>LookupRef[[#This Row],[Price Per Craft Point]]*LookupRef[[#This Row],[Total Craft Points]]</f>
        <v>2361.6</v>
      </c>
      <c r="L27" s="4">
        <f>Fullmath[[#This Row],[Mat Cost]]</f>
        <v>2188.52</v>
      </c>
      <c r="M27" s="4">
        <f>Fullmath[[#This Row],[Total CP]]</f>
        <v>32.799999999999997</v>
      </c>
      <c r="N27" s="4">
        <f>Fullmath[[#This Row],[DC]]</f>
        <v>22</v>
      </c>
      <c r="O27" s="4" cm="1">
        <f t="array" ref="O27">LookupRef[[#This Row],[DC]]+(PPCP[Base])</f>
        <v>72</v>
      </c>
    </row>
    <row r="28" spans="1:15" x14ac:dyDescent="0.2">
      <c r="A28" s="4" t="str">
        <f>Fullmath[[#This Row],[Craft]]</f>
        <v>Tailoring</v>
      </c>
      <c r="B28" s="4" t="str">
        <f>Fullmath[[#This Row],[Type]]</f>
        <v>Armor</v>
      </c>
      <c r="C28" s="4" t="str">
        <f>Fullmath[[#This Row],[Subtype]]</f>
        <v>Armor (Light)</v>
      </c>
      <c r="D28" s="2">
        <f>Fullmath[[#This Row],[ID]]</f>
        <v>693</v>
      </c>
      <c r="E28" s="4" t="str">
        <f>Fullmath[[#This Row],[Name]]</f>
        <v>Padded Armor +3</v>
      </c>
      <c r="F28" s="4">
        <f>Fullmath[[#This Row],[Quantity]]</f>
        <v>1</v>
      </c>
      <c r="G28" s="4">
        <f>LookupRef[[#This Row],[Labor Costs]]+LookupRef[[#This Row],[Material Costs]]</f>
        <v>8524.92</v>
      </c>
      <c r="H28" s="4">
        <f>LookupRef[[#This Row],[Total Price]]/LookupRef[[#This Row],[Quantity]]</f>
        <v>8524.92</v>
      </c>
      <c r="I28" s="4">
        <f>LookupRef[[#This Row],[Total Price]]-LookupRef[[#This Row],[Material Costs]]</f>
        <v>6336.4</v>
      </c>
      <c r="J28" s="4">
        <f>(LookupRef[[#This Row],[Total Craft Points]]+LookupRef[[#This Row],[DC]])*10</f>
        <v>1098</v>
      </c>
      <c r="K28" s="4">
        <f>LookupRef[[#This Row],[Price Per Craft Point]]*LookupRef[[#This Row],[Total Craft Points]]</f>
        <v>6336.4</v>
      </c>
      <c r="L28" s="4">
        <f>Fullmath[[#This Row],[Mat Cost]]</f>
        <v>2188.52</v>
      </c>
      <c r="M28" s="4">
        <f>Fullmath[[#This Row],[Total CP]]</f>
        <v>86.8</v>
      </c>
      <c r="N28" s="4">
        <f>Fullmath[[#This Row],[DC]]</f>
        <v>23</v>
      </c>
      <c r="O28" s="4" cm="1">
        <f t="array" ref="O28">LookupRef[[#This Row],[DC]]+(PPCP[Base])</f>
        <v>73</v>
      </c>
    </row>
    <row r="29" spans="1:15" x14ac:dyDescent="0.2">
      <c r="A29" s="4" t="str">
        <f>Fullmath[[#This Row],[Craft]]</f>
        <v>Tailoring</v>
      </c>
      <c r="B29" s="4" t="str">
        <f>Fullmath[[#This Row],[Type]]</f>
        <v>Armor</v>
      </c>
      <c r="C29" s="4" t="str">
        <f>Fullmath[[#This Row],[Subtype]]</f>
        <v>Armor (Light)</v>
      </c>
      <c r="D29" s="2">
        <f>Fullmath[[#This Row],[ID]]</f>
        <v>645</v>
      </c>
      <c r="E29" s="4" t="str">
        <f>Fullmath[[#This Row],[Name]]</f>
        <v>Warded Leather Suit</v>
      </c>
      <c r="F29" s="4">
        <f>Fullmath[[#This Row],[Quantity]]</f>
        <v>1</v>
      </c>
      <c r="G29" s="4">
        <f>LookupRef[[#This Row],[Labor Costs]]+LookupRef[[#This Row],[Material Costs]]</f>
        <v>11347.992222222221</v>
      </c>
      <c r="H29" s="4">
        <f>LookupRef[[#This Row],[Total Price]]/LookupRef[[#This Row],[Quantity]]</f>
        <v>11347.992222222221</v>
      </c>
      <c r="I29" s="4">
        <f>LookupRef[[#This Row],[Total Price]]-LookupRef[[#This Row],[Material Costs]]</f>
        <v>10369.333333333332</v>
      </c>
      <c r="J29" s="4">
        <f>(LookupRef[[#This Row],[Total Craft Points]]+LookupRef[[#This Row],[DC]])*10</f>
        <v>1616.6666666666665</v>
      </c>
      <c r="K29" s="4">
        <f>LookupRef[[#This Row],[Price Per Craft Point]]*LookupRef[[#This Row],[Total Craft Points]]</f>
        <v>10369.333333333332</v>
      </c>
      <c r="L29" s="4">
        <f>Fullmath[[#This Row],[Mat Cost]]</f>
        <v>978.6588888888889</v>
      </c>
      <c r="M29" s="4">
        <f>Fullmath[[#This Row],[Total CP]]</f>
        <v>134.66666666666666</v>
      </c>
      <c r="N29" s="4">
        <f>Fullmath[[#This Row],[DC]]</f>
        <v>27</v>
      </c>
      <c r="O29" s="4" cm="1">
        <f t="array" ref="O29">LookupRef[[#This Row],[DC]]+(PPCP[Base])</f>
        <v>77</v>
      </c>
    </row>
    <row r="30" spans="1:15" x14ac:dyDescent="0.2">
      <c r="A30" s="4" t="str">
        <f>Fullmath[[#This Row],[Craft]]</f>
        <v>Tailoring</v>
      </c>
      <c r="B30" s="4" t="str">
        <f>Fullmath[[#This Row],[Type]]</f>
        <v>Armor</v>
      </c>
      <c r="C30" s="4" t="str">
        <f>Fullmath[[#This Row],[Subtype]]</f>
        <v>Armor (Light)</v>
      </c>
      <c r="D30" s="2">
        <f>Fullmath[[#This Row],[ID]]</f>
        <v>903</v>
      </c>
      <c r="E30" s="4" t="str">
        <f>Fullmath[[#This Row],[Name]]</f>
        <v>Lesser Second Skin (Padded)</v>
      </c>
      <c r="F30" s="4">
        <f>Fullmath[[#This Row],[Quantity]]</f>
        <v>1</v>
      </c>
      <c r="G30" s="4">
        <f>LookupRef[[#This Row],[Labor Costs]]+LookupRef[[#This Row],[Material Costs]]</f>
        <v>17543.653333333335</v>
      </c>
      <c r="H30" s="4">
        <f>LookupRef[[#This Row],[Total Price]]/LookupRef[[#This Row],[Quantity]]</f>
        <v>17543.653333333335</v>
      </c>
      <c r="I30" s="4">
        <f>LookupRef[[#This Row],[Total Price]]-LookupRef[[#This Row],[Material Costs]]</f>
        <v>15896.400000000001</v>
      </c>
      <c r="J30" s="4">
        <f>(LookupRef[[#This Row],[Total Craft Points]]+LookupRef[[#This Row],[DC]])*10</f>
        <v>2318</v>
      </c>
      <c r="K30" s="4">
        <f>LookupRef[[#This Row],[Price Per Craft Point]]*LookupRef[[#This Row],[Total Craft Points]]</f>
        <v>15896.400000000001</v>
      </c>
      <c r="L30" s="4">
        <f>Fullmath[[#This Row],[Mat Cost]]</f>
        <v>1647.2533333333333</v>
      </c>
      <c r="M30" s="4">
        <f>Fullmath[[#This Row],[Total CP]]</f>
        <v>203.8</v>
      </c>
      <c r="N30" s="4">
        <f>Fullmath[[#This Row],[DC]]</f>
        <v>28</v>
      </c>
      <c r="O30" s="4" cm="1">
        <f t="array" ref="O30">LookupRef[[#This Row],[DC]]+(PPCP[Base])</f>
        <v>78</v>
      </c>
    </row>
    <row r="31" spans="1:15" x14ac:dyDescent="0.2">
      <c r="A31" s="4" t="str">
        <f>Fullmath[[#This Row],[Craft]]</f>
        <v>Tailoring</v>
      </c>
      <c r="B31" s="4" t="str">
        <f>Fullmath[[#This Row],[Type]]</f>
        <v>Armor</v>
      </c>
      <c r="C31" s="4" t="str">
        <f>Fullmath[[#This Row],[Subtype]]</f>
        <v>Armor (Light)</v>
      </c>
      <c r="D31" s="2">
        <f>Fullmath[[#This Row],[ID]]</f>
        <v>650</v>
      </c>
      <c r="E31" s="4" t="str">
        <f>Fullmath[[#This Row],[Name]]</f>
        <v>Fine Leather Armor</v>
      </c>
      <c r="F31" s="4">
        <f>Fullmath[[#This Row],[Quantity]]</f>
        <v>1</v>
      </c>
      <c r="G31" s="4">
        <f>LookupRef[[#This Row],[Labor Costs]]+LookupRef[[#This Row],[Material Costs]]</f>
        <v>16197.716666666667</v>
      </c>
      <c r="H31" s="4">
        <f>LookupRef[[#This Row],[Total Price]]/LookupRef[[#This Row],[Quantity]]</f>
        <v>16197.716666666667</v>
      </c>
      <c r="I31" s="4">
        <f>LookupRef[[#This Row],[Total Price]]-LookupRef[[#This Row],[Material Costs]]</f>
        <v>13904</v>
      </c>
      <c r="J31" s="4">
        <f>(LookupRef[[#This Row],[Total Craft Points]]+LookupRef[[#This Row],[DC]])*10</f>
        <v>2050</v>
      </c>
      <c r="K31" s="4">
        <f>LookupRef[[#This Row],[Price Per Craft Point]]*LookupRef[[#This Row],[Total Craft Points]]</f>
        <v>13904</v>
      </c>
      <c r="L31" s="4">
        <f>Fullmath[[#This Row],[Mat Cost]]</f>
        <v>2293.7166666666667</v>
      </c>
      <c r="M31" s="4">
        <f>Fullmath[[#This Row],[Total CP]]</f>
        <v>176</v>
      </c>
      <c r="N31" s="4">
        <f>Fullmath[[#This Row],[DC]]</f>
        <v>29</v>
      </c>
      <c r="O31" s="4" cm="1">
        <f t="array" ref="O31">LookupRef[[#This Row],[DC]]+(PPCP[Base])</f>
        <v>79</v>
      </c>
    </row>
    <row r="32" spans="1:15" x14ac:dyDescent="0.2">
      <c r="A32" s="4" t="str">
        <f>Fullmath[[#This Row],[Craft]]</f>
        <v>Tailoring</v>
      </c>
      <c r="B32" s="4" t="str">
        <f>Fullmath[[#This Row],[Type]]</f>
        <v>Armor</v>
      </c>
      <c r="C32" s="4" t="str">
        <f>Fullmath[[#This Row],[Subtype]]</f>
        <v>Armor (Light)</v>
      </c>
      <c r="D32" s="2">
        <f>Fullmath[[#This Row],[ID]]</f>
        <v>649</v>
      </c>
      <c r="E32" s="4" t="str">
        <f>Fullmath[[#This Row],[Name]]</f>
        <v>Fine Studded Leather</v>
      </c>
      <c r="F32" s="4">
        <f>Fullmath[[#This Row],[Quantity]]</f>
        <v>1</v>
      </c>
      <c r="G32" s="4">
        <f>LookupRef[[#This Row],[Labor Costs]]+LookupRef[[#This Row],[Material Costs]]</f>
        <v>16232.806666666667</v>
      </c>
      <c r="H32" s="4">
        <f>LookupRef[[#This Row],[Total Price]]/LookupRef[[#This Row],[Quantity]]</f>
        <v>16232.806666666667</v>
      </c>
      <c r="I32" s="4">
        <f>LookupRef[[#This Row],[Total Price]]-LookupRef[[#This Row],[Material Costs]]</f>
        <v>13477.400000000001</v>
      </c>
      <c r="J32" s="4">
        <f>(LookupRef[[#This Row],[Total Craft Points]]+LookupRef[[#This Row],[DC]])*10</f>
        <v>1996</v>
      </c>
      <c r="K32" s="4">
        <f>LookupRef[[#This Row],[Price Per Craft Point]]*LookupRef[[#This Row],[Total Craft Points]]</f>
        <v>13477.4</v>
      </c>
      <c r="L32" s="4">
        <f>Fullmath[[#This Row],[Mat Cost]]</f>
        <v>2755.4066666666668</v>
      </c>
      <c r="M32" s="4">
        <f>Fullmath[[#This Row],[Total CP]]</f>
        <v>170.6</v>
      </c>
      <c r="N32" s="4">
        <f>Fullmath[[#This Row],[DC]]</f>
        <v>29</v>
      </c>
      <c r="O32" s="4" cm="1">
        <f t="array" ref="O32">LookupRef[[#This Row],[DC]]+(PPCP[Base])</f>
        <v>79</v>
      </c>
    </row>
    <row r="33" spans="1:15" x14ac:dyDescent="0.2">
      <c r="A33" s="4" t="str">
        <f>Fullmath[[#This Row],[Craft]]</f>
        <v>Tailoring</v>
      </c>
      <c r="B33" s="4" t="str">
        <f>Fullmath[[#This Row],[Type]]</f>
        <v>Armor</v>
      </c>
      <c r="C33" s="4" t="str">
        <f>Fullmath[[#This Row],[Subtype]]</f>
        <v>Armor (Light)</v>
      </c>
      <c r="D33" s="2">
        <f>Fullmath[[#This Row],[ID]]</f>
        <v>651</v>
      </c>
      <c r="E33" s="4" t="str">
        <f>Fullmath[[#This Row],[Name]]</f>
        <v>Flexible Leather Suit</v>
      </c>
      <c r="F33" s="4">
        <f>Fullmath[[#This Row],[Quantity]]</f>
        <v>1</v>
      </c>
      <c r="G33" s="4">
        <f>LookupRef[[#This Row],[Labor Costs]]+LookupRef[[#This Row],[Material Costs]]</f>
        <v>32860.245000000003</v>
      </c>
      <c r="H33" s="4">
        <f>LookupRef[[#This Row],[Total Price]]/LookupRef[[#This Row],[Quantity]]</f>
        <v>32860.245000000003</v>
      </c>
      <c r="I33" s="4">
        <f>LookupRef[[#This Row],[Total Price]]-LookupRef[[#This Row],[Material Costs]]</f>
        <v>28543</v>
      </c>
      <c r="J33" s="4">
        <f>(LookupRef[[#This Row],[Total Craft Points]]+LookupRef[[#This Row],[DC]])*10</f>
        <v>3867.875</v>
      </c>
      <c r="K33" s="4">
        <f>LookupRef[[#This Row],[Price Per Craft Point]]*LookupRef[[#This Row],[Total Craft Points]]</f>
        <v>28543</v>
      </c>
      <c r="L33" s="4">
        <f>Fullmath[[#This Row],[Mat Cost]]</f>
        <v>4317.2450000000008</v>
      </c>
      <c r="M33" s="4">
        <f>Fullmath[[#This Row],[Total CP]]</f>
        <v>356.78750000000002</v>
      </c>
      <c r="N33" s="4">
        <f>Fullmath[[#This Row],[DC]]</f>
        <v>30</v>
      </c>
      <c r="O33" s="4" cm="1">
        <f t="array" ref="O33">LookupRef[[#This Row],[DC]]+(PPCP[Base])</f>
        <v>80</v>
      </c>
    </row>
    <row r="34" spans="1:15" x14ac:dyDescent="0.2">
      <c r="A34" s="4" t="str">
        <f>Fullmath[[#This Row],[Craft]]</f>
        <v>Tailoring</v>
      </c>
      <c r="B34" s="4" t="str">
        <f>Fullmath[[#This Row],[Type]]</f>
        <v>Armor</v>
      </c>
      <c r="C34" s="4" t="str">
        <f>Fullmath[[#This Row],[Subtype]]</f>
        <v>Armor (Light)</v>
      </c>
      <c r="D34" s="2">
        <f>Fullmath[[#This Row],[ID]]</f>
        <v>883</v>
      </c>
      <c r="E34" s="4" t="str">
        <f>Fullmath[[#This Row],[Name]]</f>
        <v>Battlemedic (Hide/Studded Leather) Armor</v>
      </c>
      <c r="F34" s="4">
        <f>Fullmath[[#This Row],[Quantity]]</f>
        <v>1</v>
      </c>
      <c r="G34" s="4">
        <f>LookupRef[[#This Row],[Labor Costs]]+LookupRef[[#This Row],[Material Costs]]</f>
        <v>21305.26</v>
      </c>
      <c r="H34" s="4">
        <f>LookupRef[[#This Row],[Total Price]]/LookupRef[[#This Row],[Quantity]]</f>
        <v>21305.26</v>
      </c>
      <c r="I34" s="4">
        <f>LookupRef[[#This Row],[Total Price]]-LookupRef[[#This Row],[Material Costs]]</f>
        <v>19138.8</v>
      </c>
      <c r="J34" s="4">
        <f>(LookupRef[[#This Row],[Total Craft Points]]+LookupRef[[#This Row],[DC]])*10</f>
        <v>2654</v>
      </c>
      <c r="K34" s="4">
        <f>LookupRef[[#This Row],[Price Per Craft Point]]*LookupRef[[#This Row],[Total Craft Points]]</f>
        <v>19138.8</v>
      </c>
      <c r="L34" s="4">
        <f>Fullmath[[#This Row],[Mat Cost]]</f>
        <v>2166.46</v>
      </c>
      <c r="M34" s="4">
        <f>Fullmath[[#This Row],[Total CP]]</f>
        <v>233.4</v>
      </c>
      <c r="N34" s="4">
        <f>Fullmath[[#This Row],[DC]]</f>
        <v>32</v>
      </c>
      <c r="O34" s="4" cm="1">
        <f t="array" ref="O34">LookupRef[[#This Row],[DC]]+(PPCP[Base])</f>
        <v>82</v>
      </c>
    </row>
    <row r="35" spans="1:15" x14ac:dyDescent="0.2">
      <c r="A35" s="4" t="str">
        <f>Fullmath[[#This Row],[Craft]]</f>
        <v>Tailoring</v>
      </c>
      <c r="B35" s="4" t="str">
        <f>Fullmath[[#This Row],[Type]]</f>
        <v>Armor</v>
      </c>
      <c r="C35" s="4" t="str">
        <f>Fullmath[[#This Row],[Subtype]]</f>
        <v>Armor (Light)</v>
      </c>
      <c r="D35" s="2">
        <f>Fullmath[[#This Row],[ID]]</f>
        <v>840</v>
      </c>
      <c r="E35" s="4" t="str">
        <f>Fullmath[[#This Row],[Name]]</f>
        <v>Gambeson of the Holy Squire</v>
      </c>
      <c r="F35" s="4">
        <f>Fullmath[[#This Row],[Quantity]]</f>
        <v>1</v>
      </c>
      <c r="G35" s="4">
        <f>LookupRef[[#This Row],[Labor Costs]]+LookupRef[[#This Row],[Material Costs]]</f>
        <v>104084.72666666667</v>
      </c>
      <c r="H35" s="4">
        <f>LookupRef[[#This Row],[Total Price]]/LookupRef[[#This Row],[Quantity]]</f>
        <v>104084.72666666667</v>
      </c>
      <c r="I35" s="4">
        <f>LookupRef[[#This Row],[Total Price]]-LookupRef[[#This Row],[Material Costs]]</f>
        <v>26846.800000000003</v>
      </c>
      <c r="J35" s="4">
        <f>(LookupRef[[#This Row],[Total Craft Points]]+LookupRef[[#This Row],[DC]])*10</f>
        <v>3594</v>
      </c>
      <c r="K35" s="4">
        <f>LookupRef[[#This Row],[Price Per Craft Point]]*LookupRef[[#This Row],[Total Craft Points]]</f>
        <v>26846.799999999999</v>
      </c>
      <c r="L35" s="4">
        <f>Fullmath[[#This Row],[Mat Cost]]</f>
        <v>77237.926666666666</v>
      </c>
      <c r="M35" s="4">
        <f>Fullmath[[#This Row],[Total CP]]</f>
        <v>327.39999999999998</v>
      </c>
      <c r="N35" s="4">
        <f>Fullmath[[#This Row],[DC]]</f>
        <v>32</v>
      </c>
      <c r="O35" s="4" cm="1">
        <f t="array" ref="O35">LookupRef[[#This Row],[DC]]+(PPCP[Base])</f>
        <v>82</v>
      </c>
    </row>
    <row r="36" spans="1:15" x14ac:dyDescent="0.2">
      <c r="A36" s="4" t="str">
        <f>Fullmath[[#This Row],[Craft]]</f>
        <v>Tailoring</v>
      </c>
      <c r="B36" s="4" t="str">
        <f>Fullmath[[#This Row],[Type]]</f>
        <v>Armor</v>
      </c>
      <c r="C36" s="4" t="str">
        <f>Fullmath[[#This Row],[Subtype]]</f>
        <v>Armor (Light)</v>
      </c>
      <c r="D36" s="2">
        <f>Fullmath[[#This Row],[ID]]</f>
        <v>886</v>
      </c>
      <c r="E36" s="4" t="str">
        <f>Fullmath[[#This Row],[Name]]</f>
        <v>Displacer Beast Hide Armor (Leather)</v>
      </c>
      <c r="F36" s="4">
        <f>Fullmath[[#This Row],[Quantity]]</f>
        <v>1</v>
      </c>
      <c r="G36" s="4">
        <f>LookupRef[[#This Row],[Labor Costs]]+LookupRef[[#This Row],[Material Costs]]</f>
        <v>33897.136666666665</v>
      </c>
      <c r="H36" s="4">
        <f>LookupRef[[#This Row],[Total Price]]/LookupRef[[#This Row],[Quantity]]</f>
        <v>33897.136666666665</v>
      </c>
      <c r="I36" s="4">
        <f>LookupRef[[#This Row],[Total Price]]-LookupRef[[#This Row],[Material Costs]]</f>
        <v>28207.199999999997</v>
      </c>
      <c r="J36" s="4">
        <f>(LookupRef[[#This Row],[Total Craft Points]]+LookupRef[[#This Row],[DC]])*10</f>
        <v>3698</v>
      </c>
      <c r="K36" s="4">
        <f>LookupRef[[#This Row],[Price Per Craft Point]]*LookupRef[[#This Row],[Total Craft Points]]</f>
        <v>28207.200000000001</v>
      </c>
      <c r="L36" s="4">
        <f>Fullmath[[#This Row],[Mat Cost]]</f>
        <v>5689.9366666666665</v>
      </c>
      <c r="M36" s="4">
        <f>Fullmath[[#This Row],[Total CP]]</f>
        <v>335.8</v>
      </c>
      <c r="N36" s="4">
        <f>Fullmath[[#This Row],[DC]]</f>
        <v>34</v>
      </c>
      <c r="O36" s="4" cm="1">
        <f t="array" ref="O36">LookupRef[[#This Row],[DC]]+(PPCP[Base])</f>
        <v>84</v>
      </c>
    </row>
    <row r="37" spans="1:15" x14ac:dyDescent="0.2">
      <c r="A37" s="4" t="str">
        <f>Fullmath[[#This Row],[Craft]]</f>
        <v>Tailoring</v>
      </c>
      <c r="B37" s="4" t="str">
        <f>Fullmath[[#This Row],[Type]]</f>
        <v>Armor</v>
      </c>
      <c r="C37" s="4" t="str">
        <f>Fullmath[[#This Row],[Subtype]]</f>
        <v>Armor (Light)</v>
      </c>
      <c r="D37" s="2">
        <f>Fullmath[[#This Row],[ID]]</f>
        <v>646</v>
      </c>
      <c r="E37" s="4" t="str">
        <f>Fullmath[[#This Row],[Name]]</f>
        <v>Enchanted Fine Leather Armor</v>
      </c>
      <c r="F37" s="4">
        <f>Fullmath[[#This Row],[Quantity]]</f>
        <v>1</v>
      </c>
      <c r="G37" s="4">
        <f>LookupRef[[#This Row],[Labor Costs]]+LookupRef[[#This Row],[Material Costs]]</f>
        <v>40700.682500000003</v>
      </c>
      <c r="H37" s="4">
        <f>LookupRef[[#This Row],[Total Price]]/LookupRef[[#This Row],[Quantity]]</f>
        <v>40700.682500000003</v>
      </c>
      <c r="I37" s="4">
        <f>LookupRef[[#This Row],[Total Price]]-LookupRef[[#This Row],[Material Costs]]</f>
        <v>37381.9375</v>
      </c>
      <c r="J37" s="4">
        <f>(LookupRef[[#This Row],[Total Craft Points]]+LookupRef[[#This Row],[DC]])*10</f>
        <v>4747.875</v>
      </c>
      <c r="K37" s="4">
        <f>LookupRef[[#This Row],[Price Per Craft Point]]*LookupRef[[#This Row],[Total Craft Points]]</f>
        <v>37381.9375</v>
      </c>
      <c r="L37" s="4">
        <f>Fullmath[[#This Row],[Mat Cost]]</f>
        <v>3318.7450000000003</v>
      </c>
      <c r="M37" s="4">
        <f>Fullmath[[#This Row],[Total CP]]</f>
        <v>439.78750000000002</v>
      </c>
      <c r="N37" s="4">
        <f>Fullmath[[#This Row],[DC]]</f>
        <v>35</v>
      </c>
      <c r="O37" s="4" cm="1">
        <f t="array" ref="O37">LookupRef[[#This Row],[DC]]+(PPCP[Base])</f>
        <v>85</v>
      </c>
    </row>
    <row r="38" spans="1:15" x14ac:dyDescent="0.2">
      <c r="A38" s="4" t="str">
        <f>Fullmath[[#This Row],[Craft]]</f>
        <v>Tailoring</v>
      </c>
      <c r="B38" s="4" t="str">
        <f>Fullmath[[#This Row],[Type]]</f>
        <v>Armor</v>
      </c>
      <c r="C38" s="4" t="str">
        <f>Fullmath[[#This Row],[Subtype]]</f>
        <v>Armor (Light)</v>
      </c>
      <c r="D38" s="2">
        <f>Fullmath[[#This Row],[ID]]</f>
        <v>652</v>
      </c>
      <c r="E38" s="4" t="str">
        <f>Fullmath[[#This Row],[Name]]</f>
        <v>Enchanted Flexible Leather Suit</v>
      </c>
      <c r="F38" s="4">
        <f>Fullmath[[#This Row],[Quantity]]</f>
        <v>1</v>
      </c>
      <c r="G38" s="4">
        <f>LookupRef[[#This Row],[Labor Costs]]+LookupRef[[#This Row],[Material Costs]]</f>
        <v>58261.148333333338</v>
      </c>
      <c r="H38" s="4">
        <f>LookupRef[[#This Row],[Total Price]]/LookupRef[[#This Row],[Quantity]]</f>
        <v>58261.148333333338</v>
      </c>
      <c r="I38" s="4">
        <f>LookupRef[[#This Row],[Total Price]]-LookupRef[[#This Row],[Material Costs]]</f>
        <v>52918.875000000007</v>
      </c>
      <c r="J38" s="4">
        <f>(LookupRef[[#This Row],[Total Craft Points]]+LookupRef[[#This Row],[DC]])*10</f>
        <v>6575.75</v>
      </c>
      <c r="K38" s="4">
        <f>LookupRef[[#This Row],[Price Per Craft Point]]*LookupRef[[#This Row],[Total Craft Points]]</f>
        <v>52918.875000000007</v>
      </c>
      <c r="L38" s="4">
        <f>Fullmath[[#This Row],[Mat Cost]]</f>
        <v>5342.2733333333335</v>
      </c>
      <c r="M38" s="4">
        <f>Fullmath[[#This Row],[Total CP]]</f>
        <v>622.57500000000005</v>
      </c>
      <c r="N38" s="4">
        <f>Fullmath[[#This Row],[DC]]</f>
        <v>35</v>
      </c>
      <c r="O38" s="4" cm="1">
        <f t="array" ref="O38">LookupRef[[#This Row],[DC]]+(PPCP[Base])</f>
        <v>85</v>
      </c>
    </row>
    <row r="39" spans="1:15" x14ac:dyDescent="0.2">
      <c r="A39" s="4" t="str">
        <f>Fullmath[[#This Row],[Craft]]</f>
        <v>Tailoring</v>
      </c>
      <c r="B39" s="4" t="str">
        <f>Fullmath[[#This Row],[Type]]</f>
        <v>Armor</v>
      </c>
      <c r="C39" s="4" t="str">
        <f>Fullmath[[#This Row],[Subtype]]</f>
        <v>Armor (Light)</v>
      </c>
      <c r="D39" s="2">
        <f>Fullmath[[#This Row],[ID]]</f>
        <v>975</v>
      </c>
      <c r="E39" s="4" t="str">
        <f>Fullmath[[#This Row],[Name]]</f>
        <v>Lesser Ranger's Studded Leather (Leather Armor)</v>
      </c>
      <c r="F39" s="4">
        <f>Fullmath[[#This Row],[Quantity]]</f>
        <v>1</v>
      </c>
      <c r="G39" s="4">
        <f>LookupRef[[#This Row],[Labor Costs]]+LookupRef[[#This Row],[Material Costs]]</f>
        <v>27982.424999999999</v>
      </c>
      <c r="H39" s="4">
        <f>LookupRef[[#This Row],[Total Price]]/LookupRef[[#This Row],[Quantity]]</f>
        <v>27982.424999999999</v>
      </c>
      <c r="I39" s="4">
        <f>LookupRef[[#This Row],[Total Price]]-LookupRef[[#This Row],[Material Costs]]</f>
        <v>26775</v>
      </c>
      <c r="J39" s="4">
        <f>(LookupRef[[#This Row],[Total Craft Points]]+LookupRef[[#This Row],[DC]])*10</f>
        <v>3500</v>
      </c>
      <c r="K39" s="4">
        <f>LookupRef[[#This Row],[Price Per Craft Point]]*LookupRef[[#This Row],[Total Craft Points]]</f>
        <v>26775</v>
      </c>
      <c r="L39" s="4">
        <f>Fullmath[[#This Row],[Mat Cost]]</f>
        <v>1207.4250000000002</v>
      </c>
      <c r="M39" s="4">
        <f>Fullmath[[#This Row],[Total CP]]</f>
        <v>315</v>
      </c>
      <c r="N39" s="4">
        <f>Fullmath[[#This Row],[DC]]</f>
        <v>35</v>
      </c>
      <c r="O39" s="4" cm="1">
        <f t="array" ref="O39">LookupRef[[#This Row],[DC]]+(PPCP[Base])</f>
        <v>85</v>
      </c>
    </row>
    <row r="40" spans="1:15" x14ac:dyDescent="0.2">
      <c r="A40" s="4" t="str">
        <f>Fullmath[[#This Row],[Craft]]</f>
        <v>Tailoring</v>
      </c>
      <c r="B40" s="4" t="str">
        <f>Fullmath[[#This Row],[Type]]</f>
        <v>Armor</v>
      </c>
      <c r="C40" s="4" t="str">
        <f>Fullmath[[#This Row],[Subtype]]</f>
        <v>Armor (Light)</v>
      </c>
      <c r="D40" s="2">
        <f>Fullmath[[#This Row],[ID]]</f>
        <v>882</v>
      </c>
      <c r="E40" s="4" t="str">
        <f>Fullmath[[#This Row],[Name]]</f>
        <v>Reaver (Hide/Studded Leather) Armor</v>
      </c>
      <c r="F40" s="4">
        <f>Fullmath[[#This Row],[Quantity]]</f>
        <v>1</v>
      </c>
      <c r="G40" s="4">
        <f>LookupRef[[#This Row],[Labor Costs]]+LookupRef[[#This Row],[Material Costs]]</f>
        <v>22842.010000000002</v>
      </c>
      <c r="H40" s="4">
        <f>LookupRef[[#This Row],[Total Price]]/LookupRef[[#This Row],[Quantity]]</f>
        <v>22842.010000000002</v>
      </c>
      <c r="I40" s="4">
        <f>LookupRef[[#This Row],[Total Price]]-LookupRef[[#This Row],[Material Costs]]</f>
        <v>21276.400000000001</v>
      </c>
      <c r="J40" s="4">
        <f>(LookupRef[[#This Row],[Total Craft Points]]+LookupRef[[#This Row],[DC]])*10</f>
        <v>2834</v>
      </c>
      <c r="K40" s="4">
        <f>LookupRef[[#This Row],[Price Per Craft Point]]*LookupRef[[#This Row],[Total Craft Points]]</f>
        <v>21276.400000000001</v>
      </c>
      <c r="L40" s="4">
        <f>Fullmath[[#This Row],[Mat Cost]]</f>
        <v>1565.6100000000001</v>
      </c>
      <c r="M40" s="4">
        <f>Fullmath[[#This Row],[Total CP]]</f>
        <v>247.4</v>
      </c>
      <c r="N40" s="4">
        <f>Fullmath[[#This Row],[DC]]</f>
        <v>36</v>
      </c>
      <c r="O40" s="4" cm="1">
        <f t="array" ref="O40">LookupRef[[#This Row],[DC]]+(PPCP[Base])</f>
        <v>86</v>
      </c>
    </row>
    <row r="41" spans="1:15" x14ac:dyDescent="0.2">
      <c r="A41" s="4" t="str">
        <f>Fullmath[[#This Row],[Craft]]</f>
        <v>Tailoring</v>
      </c>
      <c r="B41" s="4" t="str">
        <f>Fullmath[[#This Row],[Type]]</f>
        <v>Armor</v>
      </c>
      <c r="C41" s="4" t="str">
        <f>Fullmath[[#This Row],[Subtype]]</f>
        <v>Armor (Light)</v>
      </c>
      <c r="D41" s="2">
        <f>Fullmath[[#This Row],[ID]]</f>
        <v>885</v>
      </c>
      <c r="E41" s="4" t="str">
        <f>Fullmath[[#This Row],[Name]]</f>
        <v>Spellthief's (Hide/Studded Leather) Armor</v>
      </c>
      <c r="F41" s="4">
        <f>Fullmath[[#This Row],[Quantity]]</f>
        <v>1</v>
      </c>
      <c r="G41" s="4">
        <f>LookupRef[[#This Row],[Labor Costs]]+LookupRef[[#This Row],[Material Costs]]</f>
        <v>35549.486666666664</v>
      </c>
      <c r="H41" s="4">
        <f>LookupRef[[#This Row],[Total Price]]/LookupRef[[#This Row],[Quantity]]</f>
        <v>35549.486666666664</v>
      </c>
      <c r="I41" s="4">
        <f>LookupRef[[#This Row],[Total Price]]-LookupRef[[#This Row],[Material Costs]]</f>
        <v>32748.799999999996</v>
      </c>
      <c r="J41" s="4">
        <f>(LookupRef[[#This Row],[Total Craft Points]]+LookupRef[[#This Row],[DC]])*10</f>
        <v>4168</v>
      </c>
      <c r="K41" s="4">
        <f>LookupRef[[#This Row],[Price Per Craft Point]]*LookupRef[[#This Row],[Total Craft Points]]</f>
        <v>32748.799999999999</v>
      </c>
      <c r="L41" s="4">
        <f>Fullmath[[#This Row],[Mat Cost]]</f>
        <v>2800.6866666666665</v>
      </c>
      <c r="M41" s="4">
        <f>Fullmath[[#This Row],[Total CP]]</f>
        <v>380.8</v>
      </c>
      <c r="N41" s="4">
        <f>Fullmath[[#This Row],[DC]]</f>
        <v>36</v>
      </c>
      <c r="O41" s="4" cm="1">
        <f t="array" ref="O41">LookupRef[[#This Row],[DC]]+(PPCP[Base])</f>
        <v>86</v>
      </c>
    </row>
    <row r="42" spans="1:15" x14ac:dyDescent="0.2">
      <c r="A42" s="4" t="str">
        <f>Fullmath[[#This Row],[Craft]]</f>
        <v>Tailoring</v>
      </c>
      <c r="B42" s="4" t="str">
        <f>Fullmath[[#This Row],[Type]]</f>
        <v>Armor</v>
      </c>
      <c r="C42" s="4" t="str">
        <f>Fullmath[[#This Row],[Subtype]]</f>
        <v>Armor (Light)</v>
      </c>
      <c r="D42" s="2">
        <f>Fullmath[[#This Row],[ID]]</f>
        <v>850</v>
      </c>
      <c r="E42" s="4" t="str">
        <f>Fullmath[[#This Row],[Name]]</f>
        <v>Ranger's Runic Studded Leather</v>
      </c>
      <c r="F42" s="4">
        <f>Fullmath[[#This Row],[Quantity]]</f>
        <v>1</v>
      </c>
      <c r="G42" s="4">
        <f>LookupRef[[#This Row],[Labor Costs]]+LookupRef[[#This Row],[Material Costs]]</f>
        <v>153882.42499999999</v>
      </c>
      <c r="H42" s="4">
        <f>LookupRef[[#This Row],[Total Price]]/LookupRef[[#This Row],[Quantity]]</f>
        <v>153882.42499999999</v>
      </c>
      <c r="I42" s="4">
        <f>LookupRef[[#This Row],[Total Price]]-LookupRef[[#This Row],[Material Costs]]</f>
        <v>72674.999999999985</v>
      </c>
      <c r="J42" s="4">
        <f>(LookupRef[[#This Row],[Total Craft Points]]+LookupRef[[#This Row],[DC]])*10</f>
        <v>8100</v>
      </c>
      <c r="K42" s="4">
        <f>LookupRef[[#This Row],[Price Per Craft Point]]*LookupRef[[#This Row],[Total Craft Points]]</f>
        <v>72675</v>
      </c>
      <c r="L42" s="4">
        <f>Fullmath[[#This Row],[Mat Cost]]</f>
        <v>81207.425000000003</v>
      </c>
      <c r="M42" s="4">
        <f>Fullmath[[#This Row],[Total CP]]</f>
        <v>765</v>
      </c>
      <c r="N42" s="4">
        <f>Fullmath[[#This Row],[DC]]</f>
        <v>45</v>
      </c>
      <c r="O42" s="4" cm="1">
        <f t="array" ref="O42">LookupRef[[#This Row],[DC]]+(PPCP[Base])</f>
        <v>95</v>
      </c>
    </row>
    <row r="43" spans="1:15" x14ac:dyDescent="0.2">
      <c r="A43" s="4" t="str">
        <f>Fullmath[[#This Row],[Craft]]</f>
        <v>Tailoring</v>
      </c>
      <c r="B43" s="4" t="str">
        <f>Fullmath[[#This Row],[Type]]</f>
        <v>Armor</v>
      </c>
      <c r="C43" s="4" t="str">
        <f>Fullmath[[#This Row],[Subtype]]</f>
        <v>Armor (Light)</v>
      </c>
      <c r="D43" s="2">
        <f>Fullmath[[#This Row],[ID]]</f>
        <v>976</v>
      </c>
      <c r="E43" s="4" t="str">
        <f>Fullmath[[#This Row],[Name]]</f>
        <v>Ranger's Runic Studded Leather</v>
      </c>
      <c r="F43" s="4">
        <f>Fullmath[[#This Row],[Quantity]]</f>
        <v>1</v>
      </c>
      <c r="G43" s="4">
        <f>LookupRef[[#This Row],[Labor Costs]]+LookupRef[[#This Row],[Material Costs]]</f>
        <v>163382.42499999999</v>
      </c>
      <c r="H43" s="4">
        <f>LookupRef[[#This Row],[Total Price]]/LookupRef[[#This Row],[Quantity]]</f>
        <v>163382.42499999999</v>
      </c>
      <c r="I43" s="4">
        <f>LookupRef[[#This Row],[Total Price]]-LookupRef[[#This Row],[Material Costs]]</f>
        <v>82174.999999999985</v>
      </c>
      <c r="J43" s="4">
        <f>(LookupRef[[#This Row],[Total Craft Points]]+LookupRef[[#This Row],[DC]])*10</f>
        <v>9100</v>
      </c>
      <c r="K43" s="4">
        <f>LookupRef[[#This Row],[Price Per Craft Point]]*LookupRef[[#This Row],[Total Craft Points]]</f>
        <v>82175</v>
      </c>
      <c r="L43" s="4">
        <f>Fullmath[[#This Row],[Mat Cost]]</f>
        <v>81207.425000000003</v>
      </c>
      <c r="M43" s="4">
        <f>Fullmath[[#This Row],[Total CP]]</f>
        <v>865</v>
      </c>
      <c r="N43" s="4">
        <f>Fullmath[[#This Row],[DC]]</f>
        <v>45</v>
      </c>
      <c r="O43" s="4" cm="1">
        <f t="array" ref="O43">LookupRef[[#This Row],[DC]]+(PPCP[Base])</f>
        <v>95</v>
      </c>
    </row>
    <row r="44" spans="1:15" x14ac:dyDescent="0.2">
      <c r="A44" s="4" t="str">
        <f>Fullmath[[#This Row],[Craft]]</f>
        <v>Tailoring</v>
      </c>
      <c r="B44" s="4" t="str">
        <f>Fullmath[[#This Row],[Type]]</f>
        <v>Armor</v>
      </c>
      <c r="C44" s="4" t="str">
        <f>Fullmath[[#This Row],[Subtype]]</f>
        <v>Armor (Light)</v>
      </c>
      <c r="D44" s="2">
        <f>Fullmath[[#This Row],[ID]]</f>
        <v>992</v>
      </c>
      <c r="E44" s="4" t="str">
        <f>Fullmath[[#This Row],[Name]]</f>
        <v>Rogue Leathers</v>
      </c>
      <c r="F44" s="4">
        <f>Fullmath[[#This Row],[Quantity]]</f>
        <v>1</v>
      </c>
      <c r="G44" s="4">
        <f>LookupRef[[#This Row],[Labor Costs]]+LookupRef[[#This Row],[Material Costs]]</f>
        <v>213801.39833333332</v>
      </c>
      <c r="H44" s="4">
        <f>LookupRef[[#This Row],[Total Price]]/LookupRef[[#This Row],[Quantity]]</f>
        <v>213801.39833333332</v>
      </c>
      <c r="I44" s="4">
        <f>LookupRef[[#This Row],[Total Price]]-LookupRef[[#This Row],[Material Costs]]</f>
        <v>88024.624999999985</v>
      </c>
      <c r="J44" s="4">
        <f>(LookupRef[[#This Row],[Total Craft Points]]+LookupRef[[#This Row],[DC]])*10</f>
        <v>9715.75</v>
      </c>
      <c r="K44" s="4">
        <f>LookupRef[[#This Row],[Price Per Craft Point]]*LookupRef[[#This Row],[Total Craft Points]]</f>
        <v>88024.625</v>
      </c>
      <c r="L44" s="4">
        <f>Fullmath[[#This Row],[Mat Cost]]</f>
        <v>125776.77333333333</v>
      </c>
      <c r="M44" s="4">
        <f>Fullmath[[#This Row],[Total CP]]</f>
        <v>926.57500000000005</v>
      </c>
      <c r="N44" s="4">
        <f>Fullmath[[#This Row],[DC]]</f>
        <v>45</v>
      </c>
      <c r="O44" s="4" cm="1">
        <f t="array" ref="O44">LookupRef[[#This Row],[DC]]+(PPCP[Base])</f>
        <v>95</v>
      </c>
    </row>
    <row r="45" spans="1:15" x14ac:dyDescent="0.2">
      <c r="A45" s="4" t="str">
        <f>Fullmath[[#This Row],[Craft]]</f>
        <v>Tailoring</v>
      </c>
      <c r="B45" s="4" t="str">
        <f>Fullmath[[#This Row],[Type]]</f>
        <v>Armor</v>
      </c>
      <c r="C45" s="4" t="str">
        <f>Fullmath[[#This Row],[Subtype]]</f>
        <v>Armor (Light)</v>
      </c>
      <c r="D45" s="2">
        <f>Fullmath[[#This Row],[ID]]</f>
        <v>887</v>
      </c>
      <c r="E45" s="4" t="str">
        <f>Fullmath[[#This Row],[Name]]</f>
        <v>Armor of Immolation (Padded)</v>
      </c>
      <c r="F45" s="4">
        <f>Fullmath[[#This Row],[Quantity]]</f>
        <v>1</v>
      </c>
      <c r="G45" s="4">
        <f>LookupRef[[#This Row],[Labor Costs]]+LookupRef[[#This Row],[Material Costs]]</f>
        <v>74454.543333333335</v>
      </c>
      <c r="H45" s="4">
        <f>LookupRef[[#This Row],[Total Price]]/LookupRef[[#This Row],[Quantity]]</f>
        <v>74454.543333333335</v>
      </c>
      <c r="I45" s="4">
        <f>LookupRef[[#This Row],[Total Price]]-LookupRef[[#This Row],[Material Costs]]</f>
        <v>64166.400000000001</v>
      </c>
      <c r="J45" s="4">
        <f>(LookupRef[[#This Row],[Total Craft Points]]+LookupRef[[#This Row],[DC]])*10</f>
        <v>7144</v>
      </c>
      <c r="K45" s="4">
        <f>LookupRef[[#This Row],[Price Per Craft Point]]*LookupRef[[#This Row],[Total Craft Points]]</f>
        <v>64166.399999999994</v>
      </c>
      <c r="L45" s="4">
        <f>Fullmath[[#This Row],[Mat Cost]]</f>
        <v>10288.143333333333</v>
      </c>
      <c r="M45" s="4">
        <f>Fullmath[[#This Row],[Total CP]]</f>
        <v>668.4</v>
      </c>
      <c r="N45" s="4">
        <f>Fullmath[[#This Row],[DC]]</f>
        <v>46</v>
      </c>
      <c r="O45" s="4" cm="1">
        <f t="array" ref="O45">LookupRef[[#This Row],[DC]]+(PPCP[Base])</f>
        <v>96</v>
      </c>
    </row>
    <row r="46" spans="1:15" x14ac:dyDescent="0.2">
      <c r="A46" s="4" t="str">
        <f>Fullmath[[#This Row],[Craft]]</f>
        <v>Tailoring</v>
      </c>
      <c r="B46" s="4" t="str">
        <f>Fullmath[[#This Row],[Type]]</f>
        <v>Armor</v>
      </c>
      <c r="C46" s="4" t="str">
        <f>Fullmath[[#This Row],[Subtype]]</f>
        <v>Armor (Light)</v>
      </c>
      <c r="D46" s="2">
        <f>Fullmath[[#This Row],[ID]]</f>
        <v>888</v>
      </c>
      <c r="E46" s="4" t="str">
        <f>Fullmath[[#This Row],[Name]]</f>
        <v>Draconic (Hide/Studded Leather) Armor</v>
      </c>
      <c r="F46" s="4">
        <f>Fullmath[[#This Row],[Quantity]]</f>
        <v>1</v>
      </c>
      <c r="G46" s="4">
        <f>LookupRef[[#This Row],[Labor Costs]]+LookupRef[[#This Row],[Material Costs]]</f>
        <v>112157.32666666666</v>
      </c>
      <c r="H46" s="4">
        <f>LookupRef[[#This Row],[Total Price]]/LookupRef[[#This Row],[Quantity]]</f>
        <v>112157.32666666666</v>
      </c>
      <c r="I46" s="4">
        <f>LookupRef[[#This Row],[Total Price]]-LookupRef[[#This Row],[Material Costs]]</f>
        <v>51293.2</v>
      </c>
      <c r="J46" s="4">
        <f>(LookupRef[[#This Row],[Total Craft Points]]+LookupRef[[#This Row],[DC]])*10</f>
        <v>5714</v>
      </c>
      <c r="K46" s="4">
        <f>LookupRef[[#This Row],[Price Per Craft Point]]*LookupRef[[#This Row],[Total Craft Points]]</f>
        <v>51293.2</v>
      </c>
      <c r="L46" s="4">
        <f>Fullmath[[#This Row],[Mat Cost]]</f>
        <v>60864.126666666663</v>
      </c>
      <c r="M46" s="4">
        <f>Fullmath[[#This Row],[Total CP]]</f>
        <v>523.4</v>
      </c>
      <c r="N46" s="4">
        <f>Fullmath[[#This Row],[DC]]</f>
        <v>48</v>
      </c>
      <c r="O46" s="4" cm="1">
        <f t="array" ref="O46">LookupRef[[#This Row],[DC]]+(PPCP[Base])</f>
        <v>98</v>
      </c>
    </row>
    <row r="47" spans="1:15" x14ac:dyDescent="0.2">
      <c r="A47" s="4" t="str">
        <f>Fullmath[[#This Row],[Craft]]</f>
        <v>Tailoring</v>
      </c>
      <c r="B47" s="4" t="str">
        <f>Fullmath[[#This Row],[Type]]</f>
        <v>Armor</v>
      </c>
      <c r="C47" s="4" t="str">
        <f>Fullmath[[#This Row],[Subtype]]</f>
        <v>Armor (Light)</v>
      </c>
      <c r="D47" s="2">
        <f>Fullmath[[#This Row],[ID]]</f>
        <v>889</v>
      </c>
      <c r="E47" s="4" t="str">
        <f>Fullmath[[#This Row],[Name]]</f>
        <v>Leather Armor of the Wilds</v>
      </c>
      <c r="F47" s="4">
        <f>Fullmath[[#This Row],[Quantity]]</f>
        <v>1</v>
      </c>
      <c r="G47" s="4">
        <f>LookupRef[[#This Row],[Labor Costs]]+LookupRef[[#This Row],[Material Costs]]</f>
        <v>135679.32666666666</v>
      </c>
      <c r="H47" s="4">
        <f>LookupRef[[#This Row],[Total Price]]/LookupRef[[#This Row],[Quantity]]</f>
        <v>135679.32666666666</v>
      </c>
      <c r="I47" s="4">
        <f>LookupRef[[#This Row],[Total Price]]-LookupRef[[#This Row],[Material Costs]]</f>
        <v>46393.2</v>
      </c>
      <c r="J47" s="4">
        <f>(LookupRef[[#This Row],[Total Craft Points]]+LookupRef[[#This Row],[DC]])*10</f>
        <v>5214</v>
      </c>
      <c r="K47" s="4">
        <f>LookupRef[[#This Row],[Price Per Craft Point]]*LookupRef[[#This Row],[Total Craft Points]]</f>
        <v>46393.2</v>
      </c>
      <c r="L47" s="4">
        <f>Fullmath[[#This Row],[Mat Cost]]</f>
        <v>89286.126666666663</v>
      </c>
      <c r="M47" s="4">
        <f>Fullmath[[#This Row],[Total CP]]</f>
        <v>473.4</v>
      </c>
      <c r="N47" s="4">
        <f>Fullmath[[#This Row],[DC]]</f>
        <v>48</v>
      </c>
      <c r="O47" s="4" cm="1">
        <f t="array" ref="O47">LookupRef[[#This Row],[DC]]+(PPCP[Base])</f>
        <v>98</v>
      </c>
    </row>
    <row r="48" spans="1:15" x14ac:dyDescent="0.2">
      <c r="A48" s="4" t="str">
        <f>Fullmath[[#This Row],[Craft]]</f>
        <v>Tailoring</v>
      </c>
      <c r="B48" s="4" t="str">
        <f>Fullmath[[#This Row],[Type]]</f>
        <v>Armor</v>
      </c>
      <c r="C48" s="4" t="str">
        <f>Fullmath[[#This Row],[Subtype]]</f>
        <v>Armor (Light)</v>
      </c>
      <c r="D48" s="2">
        <f>Fullmath[[#This Row],[ID]]</f>
        <v>884</v>
      </c>
      <c r="E48" s="4" t="str">
        <f>Fullmath[[#This Row],[Name]]</f>
        <v>Second Skin (Padded)</v>
      </c>
      <c r="F48" s="4">
        <f>Fullmath[[#This Row],[Quantity]]</f>
        <v>1</v>
      </c>
      <c r="G48" s="4">
        <f>LookupRef[[#This Row],[Labor Costs]]+LookupRef[[#This Row],[Material Costs]]</f>
        <v>103125.75</v>
      </c>
      <c r="H48" s="4">
        <f>LookupRef[[#This Row],[Total Price]]/LookupRef[[#This Row],[Quantity]]</f>
        <v>103125.75</v>
      </c>
      <c r="I48" s="4">
        <f>LookupRef[[#This Row],[Total Price]]-LookupRef[[#This Row],[Material Costs]]</f>
        <v>43120</v>
      </c>
      <c r="J48" s="4">
        <f>(LookupRef[[#This Row],[Total Craft Points]]+LookupRef[[#This Row],[DC]])*10</f>
        <v>4880</v>
      </c>
      <c r="K48" s="4">
        <f>LookupRef[[#This Row],[Price Per Craft Point]]*LookupRef[[#This Row],[Total Craft Points]]</f>
        <v>43120</v>
      </c>
      <c r="L48" s="4">
        <f>Fullmath[[#This Row],[Mat Cost]]</f>
        <v>60005.75</v>
      </c>
      <c r="M48" s="4">
        <f>Fullmath[[#This Row],[Total CP]]</f>
        <v>440</v>
      </c>
      <c r="N48" s="4">
        <f>Fullmath[[#This Row],[DC]]</f>
        <v>48</v>
      </c>
      <c r="O48" s="4" cm="1">
        <f t="array" ref="O48">LookupRef[[#This Row],[DC]]+(PPCP[Base])</f>
        <v>98</v>
      </c>
    </row>
    <row r="49" spans="1:15" x14ac:dyDescent="0.2">
      <c r="A49" s="4" t="str">
        <f>Fullmath[[#This Row],[Craft]]</f>
        <v>Tailoring</v>
      </c>
      <c r="B49" s="4" t="str">
        <f>Fullmath[[#This Row],[Type]]</f>
        <v>Armor</v>
      </c>
      <c r="C49" s="4" t="str">
        <f>Fullmath[[#This Row],[Subtype]]</f>
        <v>Armor (Light)</v>
      </c>
      <c r="D49" s="2">
        <f>Fullmath[[#This Row],[ID]]</f>
        <v>1548</v>
      </c>
      <c r="E49" s="4" t="str">
        <f>Fullmath[[#This Row],[Name]]</f>
        <v>Spirit Hide</v>
      </c>
      <c r="F49" s="4">
        <f>Fullmath[[#This Row],[Quantity]]</f>
        <v>1</v>
      </c>
      <c r="G49" s="4">
        <f>LookupRef[[#This Row],[Labor Costs]]+LookupRef[[#This Row],[Material Costs]]</f>
        <v>129863.88895833334</v>
      </c>
      <c r="H49" s="4">
        <f>LookupRef[[#This Row],[Total Price]]/LookupRef[[#This Row],[Quantity]]</f>
        <v>129863.88895833334</v>
      </c>
      <c r="I49" s="4">
        <f>LookupRef[[#This Row],[Total Price]]-LookupRef[[#This Row],[Material Costs]]</f>
        <v>36098.300000000003</v>
      </c>
      <c r="J49" s="4">
        <f>(LookupRef[[#This Row],[Total Craft Points]]+LookupRef[[#This Row],[DC]])*10</f>
        <v>4163.5</v>
      </c>
      <c r="K49" s="4">
        <f>LookupRef[[#This Row],[Price Per Craft Point]]*LookupRef[[#This Row],[Total Craft Points]]</f>
        <v>36098.300000000003</v>
      </c>
      <c r="L49" s="4">
        <f>Fullmath[[#This Row],[Mat Cost]]</f>
        <v>93765.588958333334</v>
      </c>
      <c r="M49" s="4">
        <f>Fullmath[[#This Row],[Total CP]]</f>
        <v>368.35</v>
      </c>
      <c r="N49" s="4">
        <f>Fullmath[[#This Row],[DC]]</f>
        <v>48</v>
      </c>
      <c r="O49" s="4" cm="1">
        <f t="array" ref="O49">LookupRef[[#This Row],[DC]]+(PPCP[Base])</f>
        <v>98</v>
      </c>
    </row>
    <row r="50" spans="1:15" x14ac:dyDescent="0.2">
      <c r="A50" s="4" t="str">
        <f>Fullmath[[#This Row],[Craft]]</f>
        <v>Tailoring</v>
      </c>
      <c r="B50" s="4" t="str">
        <f>Fullmath[[#This Row],[Type]]</f>
        <v>Armor</v>
      </c>
      <c r="C50" s="4" t="str">
        <f>Fullmath[[#This Row],[Subtype]]</f>
        <v>Armor (Medium)</v>
      </c>
      <c r="D50" s="2">
        <f>Fullmath[[#This Row],[ID]]</f>
        <v>825</v>
      </c>
      <c r="E50" s="4" t="str">
        <f>Fullmath[[#This Row],[Name]]</f>
        <v>Ankheg Breasplate</v>
      </c>
      <c r="F50" s="4">
        <f>Fullmath[[#This Row],[Quantity]]</f>
        <v>1</v>
      </c>
      <c r="G50" s="4">
        <f>LookupRef[[#This Row],[Labor Costs]]+LookupRef[[#This Row],[Material Costs]]</f>
        <v>30214.726666666666</v>
      </c>
      <c r="H50" s="4">
        <f>LookupRef[[#This Row],[Total Price]]/LookupRef[[#This Row],[Quantity]]</f>
        <v>30214.726666666666</v>
      </c>
      <c r="I50" s="4">
        <f>LookupRef[[#This Row],[Total Price]]-LookupRef[[#This Row],[Material Costs]]</f>
        <v>29097.599999999999</v>
      </c>
      <c r="J50" s="4">
        <f>(LookupRef[[#This Row],[Total Craft Points]]+LookupRef[[#This Row],[DC]])*10</f>
        <v>3804</v>
      </c>
      <c r="K50" s="4">
        <f>LookupRef[[#This Row],[Price Per Craft Point]]*LookupRef[[#This Row],[Total Craft Points]]</f>
        <v>29097.599999999999</v>
      </c>
      <c r="L50" s="4">
        <f>Fullmath[[#This Row],[Mat Cost]]</f>
        <v>1117.1266666666666</v>
      </c>
      <c r="M50" s="4">
        <f>Fullmath[[#This Row],[Total CP]]</f>
        <v>346.4</v>
      </c>
      <c r="N50" s="4">
        <f>Fullmath[[#This Row],[DC]]</f>
        <v>34</v>
      </c>
      <c r="O50" s="4" cm="1">
        <f t="array" ref="O50">LookupRef[[#This Row],[DC]]+(PPCP[Base])</f>
        <v>84</v>
      </c>
    </row>
    <row r="51" spans="1:15" x14ac:dyDescent="0.2">
      <c r="A51" s="4" t="str">
        <f>Fullmath[[#This Row],[Craft]]</f>
        <v>Tailoring</v>
      </c>
      <c r="B51" s="4" t="str">
        <f>Fullmath[[#This Row],[Type]]</f>
        <v>Armor</v>
      </c>
      <c r="C51" s="4" t="str">
        <f>Fullmath[[#This Row],[Subtype]]</f>
        <v>Armor (Medium)</v>
      </c>
      <c r="D51" s="2">
        <f>Fullmath[[#This Row],[ID]]</f>
        <v>890</v>
      </c>
      <c r="E51" s="4" t="str">
        <f>Fullmath[[#This Row],[Name]]</f>
        <v>Warded Ankheg Armor (Breastplate/Chainmail)</v>
      </c>
      <c r="F51" s="4">
        <f>Fullmath[[#This Row],[Quantity]]</f>
        <v>1</v>
      </c>
      <c r="G51" s="4">
        <f>LookupRef[[#This Row],[Labor Costs]]+LookupRef[[#This Row],[Material Costs]]</f>
        <v>87557.16</v>
      </c>
      <c r="H51" s="4">
        <f>LookupRef[[#This Row],[Total Price]]/LookupRef[[#This Row],[Quantity]]</f>
        <v>87557.16</v>
      </c>
      <c r="I51" s="4">
        <f>LookupRef[[#This Row],[Total Price]]-LookupRef[[#This Row],[Material Costs]]</f>
        <v>40262.400000000001</v>
      </c>
      <c r="J51" s="4">
        <f>(LookupRef[[#This Row],[Total Craft Points]]+LookupRef[[#This Row],[DC]])*10</f>
        <v>4654</v>
      </c>
      <c r="K51" s="4">
        <f>LookupRef[[#This Row],[Price Per Craft Point]]*LookupRef[[#This Row],[Total Craft Points]]</f>
        <v>40262.399999999994</v>
      </c>
      <c r="L51" s="4">
        <f>Fullmath[[#This Row],[Mat Cost]]</f>
        <v>47294.76</v>
      </c>
      <c r="M51" s="4">
        <f>Fullmath[[#This Row],[Total CP]]</f>
        <v>419.4</v>
      </c>
      <c r="N51" s="4">
        <f>Fullmath[[#This Row],[DC]]</f>
        <v>46</v>
      </c>
      <c r="O51" s="4" cm="1">
        <f t="array" ref="O51">LookupRef[[#This Row],[DC]]+(PPCP[Base])</f>
        <v>96</v>
      </c>
    </row>
    <row r="52" spans="1:15" x14ac:dyDescent="0.2">
      <c r="A52" s="4" t="str">
        <f>Fullmath[[#This Row],[Craft]]</f>
        <v>Tailoring</v>
      </c>
      <c r="B52" s="4" t="str">
        <f>Fullmath[[#This Row],[Type]]</f>
        <v>Armor</v>
      </c>
      <c r="C52" s="4" t="str">
        <f>Fullmath[[#This Row],[Subtype]]</f>
        <v>Belt</v>
      </c>
      <c r="D52" s="2">
        <f>Fullmath[[#This Row],[ID]]</f>
        <v>685</v>
      </c>
      <c r="E52" s="4" t="str">
        <f>Fullmath[[#This Row],[Name]]</f>
        <v>Belt</v>
      </c>
      <c r="F52" s="4">
        <f>Fullmath[[#This Row],[Quantity]]</f>
        <v>1</v>
      </c>
      <c r="G52" s="4">
        <f>LookupRef[[#This Row],[Labor Costs]]+LookupRef[[#This Row],[Material Costs]]</f>
        <v>396.66666666666663</v>
      </c>
      <c r="H52" s="4">
        <f>LookupRef[[#This Row],[Total Price]]/LookupRef[[#This Row],[Quantity]]</f>
        <v>396.66666666666663</v>
      </c>
      <c r="I52" s="4">
        <f>LookupRef[[#This Row],[Total Price]]-LookupRef[[#This Row],[Material Costs]]</f>
        <v>155.99999999999997</v>
      </c>
      <c r="J52" s="4">
        <f>(LookupRef[[#This Row],[Total Craft Points]]+LookupRef[[#This Row],[DC]])*10</f>
        <v>50</v>
      </c>
      <c r="K52" s="4">
        <f>LookupRef[[#This Row],[Price Per Craft Point]]*LookupRef[[#This Row],[Total Craft Points]]</f>
        <v>156</v>
      </c>
      <c r="L52" s="4">
        <f>Fullmath[[#This Row],[Mat Cost]]</f>
        <v>240.66666666666666</v>
      </c>
      <c r="M52" s="4">
        <f>Fullmath[[#This Row],[Total CP]]</f>
        <v>3</v>
      </c>
      <c r="N52" s="4">
        <f>Fullmath[[#This Row],[DC]]</f>
        <v>2</v>
      </c>
      <c r="O52" s="4" cm="1">
        <f t="array" ref="O52">LookupRef[[#This Row],[DC]]+(PPCP[Base])</f>
        <v>52</v>
      </c>
    </row>
    <row r="53" spans="1:15" x14ac:dyDescent="0.2">
      <c r="A53" s="4" t="str">
        <f>Fullmath[[#This Row],[Craft]]</f>
        <v>Tailoring</v>
      </c>
      <c r="B53" s="4" t="str">
        <f>Fullmath[[#This Row],[Type]]</f>
        <v>Armor</v>
      </c>
      <c r="C53" s="4" t="str">
        <f>Fullmath[[#This Row],[Subtype]]</f>
        <v>Belt</v>
      </c>
      <c r="D53" s="2">
        <f>Fullmath[[#This Row],[ID]]</f>
        <v>789</v>
      </c>
      <c r="E53" s="4" t="str">
        <f>Fullmath[[#This Row],[Name]]</f>
        <v>Medic's Belt</v>
      </c>
      <c r="F53" s="4">
        <f>Fullmath[[#This Row],[Quantity]]</f>
        <v>1</v>
      </c>
      <c r="G53" s="4">
        <f>LookupRef[[#This Row],[Labor Costs]]+LookupRef[[#This Row],[Material Costs]]</f>
        <v>11217.631458333333</v>
      </c>
      <c r="H53" s="4">
        <f>LookupRef[[#This Row],[Total Price]]/LookupRef[[#This Row],[Quantity]]</f>
        <v>11217.631458333333</v>
      </c>
      <c r="I53" s="4">
        <f>LookupRef[[#This Row],[Total Price]]-LookupRef[[#This Row],[Material Costs]]</f>
        <v>8924.2999999999993</v>
      </c>
      <c r="J53" s="4">
        <f>(LookupRef[[#This Row],[Total Craft Points]]+LookupRef[[#This Row],[DC]])*10</f>
        <v>1434.25</v>
      </c>
      <c r="K53" s="4">
        <f>LookupRef[[#This Row],[Price Per Craft Point]]*LookupRef[[#This Row],[Total Craft Points]]</f>
        <v>8924.2999999999993</v>
      </c>
      <c r="L53" s="4">
        <f>Fullmath[[#This Row],[Mat Cost]]</f>
        <v>2293.3314583333331</v>
      </c>
      <c r="M53" s="4">
        <f>Fullmath[[#This Row],[Total CP]]</f>
        <v>117.425</v>
      </c>
      <c r="N53" s="4">
        <f>Fullmath[[#This Row],[DC]]</f>
        <v>26</v>
      </c>
      <c r="O53" s="4" cm="1">
        <f t="array" ref="O53">LookupRef[[#This Row],[DC]]+(PPCP[Base])</f>
        <v>76</v>
      </c>
    </row>
    <row r="54" spans="1:15" x14ac:dyDescent="0.2">
      <c r="A54" s="4" t="str">
        <f>Fullmath[[#This Row],[Craft]]</f>
        <v>Tailoring</v>
      </c>
      <c r="B54" s="4" t="str">
        <f>Fullmath[[#This Row],[Type]]</f>
        <v>Armor</v>
      </c>
      <c r="C54" s="4" t="str">
        <f>Fullmath[[#This Row],[Subtype]]</f>
        <v>Belt</v>
      </c>
      <c r="D54" s="2">
        <f>Fullmath[[#This Row],[ID]]</f>
        <v>1570</v>
      </c>
      <c r="E54" s="4" t="str">
        <f>Fullmath[[#This Row],[Name]]</f>
        <v>Infiltration Belt</v>
      </c>
      <c r="F54" s="4">
        <f>Fullmath[[#This Row],[Quantity]]</f>
        <v>1</v>
      </c>
      <c r="G54" s="4">
        <f>LookupRef[[#This Row],[Labor Costs]]+LookupRef[[#This Row],[Material Costs]]</f>
        <v>13316.516666666666</v>
      </c>
      <c r="H54" s="4">
        <f>LookupRef[[#This Row],[Total Price]]/LookupRef[[#This Row],[Quantity]]</f>
        <v>13316.516666666666</v>
      </c>
      <c r="I54" s="4">
        <f>LookupRef[[#This Row],[Total Price]]-LookupRef[[#This Row],[Material Costs]]</f>
        <v>11072</v>
      </c>
      <c r="J54" s="4">
        <f>(LookupRef[[#This Row],[Total Craft Points]]+LookupRef[[#This Row],[DC]])*10</f>
        <v>1684</v>
      </c>
      <c r="K54" s="4">
        <f>LookupRef[[#This Row],[Price Per Craft Point]]*LookupRef[[#This Row],[Total Craft Points]]</f>
        <v>11072</v>
      </c>
      <c r="L54" s="4">
        <f>Fullmath[[#This Row],[Mat Cost]]</f>
        <v>2244.5166666666664</v>
      </c>
      <c r="M54" s="4">
        <f>Fullmath[[#This Row],[Total CP]]</f>
        <v>138.4</v>
      </c>
      <c r="N54" s="4">
        <f>Fullmath[[#This Row],[DC]]</f>
        <v>30</v>
      </c>
      <c r="O54" s="4" cm="1">
        <f t="array" ref="O54">LookupRef[[#This Row],[DC]]+(PPCP[Base])</f>
        <v>80</v>
      </c>
    </row>
    <row r="55" spans="1:15" x14ac:dyDescent="0.2">
      <c r="A55" s="4" t="str">
        <f>Fullmath[[#This Row],[Craft]]</f>
        <v>Tailoring</v>
      </c>
      <c r="B55" s="4" t="str">
        <f>Fullmath[[#This Row],[Type]]</f>
        <v>Armor</v>
      </c>
      <c r="C55" s="4" t="str">
        <f>Fullmath[[#This Row],[Subtype]]</f>
        <v>Boots</v>
      </c>
      <c r="D55" s="2">
        <f>Fullmath[[#This Row],[ID]]</f>
        <v>684</v>
      </c>
      <c r="E55" s="4" t="str">
        <f>Fullmath[[#This Row],[Name]]</f>
        <v>Boots</v>
      </c>
      <c r="F55" s="4">
        <f>Fullmath[[#This Row],[Quantity]]</f>
        <v>1</v>
      </c>
      <c r="G55" s="4">
        <f>LookupRef[[#This Row],[Labor Costs]]+LookupRef[[#This Row],[Material Costs]]</f>
        <v>517</v>
      </c>
      <c r="H55" s="4">
        <f>LookupRef[[#This Row],[Total Price]]/LookupRef[[#This Row],[Quantity]]</f>
        <v>517</v>
      </c>
      <c r="I55" s="4">
        <f>LookupRef[[#This Row],[Total Price]]-LookupRef[[#This Row],[Material Costs]]</f>
        <v>156</v>
      </c>
      <c r="J55" s="4">
        <f>(LookupRef[[#This Row],[Total Craft Points]]+LookupRef[[#This Row],[DC]])*10</f>
        <v>50</v>
      </c>
      <c r="K55" s="4">
        <f>LookupRef[[#This Row],[Price Per Craft Point]]*LookupRef[[#This Row],[Total Craft Points]]</f>
        <v>156</v>
      </c>
      <c r="L55" s="4">
        <f>Fullmath[[#This Row],[Mat Cost]]</f>
        <v>361</v>
      </c>
      <c r="M55" s="4">
        <f>Fullmath[[#This Row],[Total CP]]</f>
        <v>3</v>
      </c>
      <c r="N55" s="4">
        <f>Fullmath[[#This Row],[DC]]</f>
        <v>2</v>
      </c>
      <c r="O55" s="4" cm="1">
        <f t="array" ref="O55">LookupRef[[#This Row],[DC]]+(PPCP[Base])</f>
        <v>52</v>
      </c>
    </row>
    <row r="56" spans="1:15" x14ac:dyDescent="0.2">
      <c r="A56" s="4" t="str">
        <f>Fullmath[[#This Row],[Craft]]</f>
        <v>Tailoring</v>
      </c>
      <c r="B56" s="4" t="str">
        <f>Fullmath[[#This Row],[Type]]</f>
        <v>Armor</v>
      </c>
      <c r="C56" s="4" t="str">
        <f>Fullmath[[#This Row],[Subtype]]</f>
        <v>Boots</v>
      </c>
      <c r="D56" s="2">
        <f>Fullmath[[#This Row],[ID]]</f>
        <v>672</v>
      </c>
      <c r="E56" s="4" t="str">
        <f>Fullmath[[#This Row],[Name]]</f>
        <v>Boots of the Coward</v>
      </c>
      <c r="F56" s="4">
        <f>Fullmath[[#This Row],[Quantity]]</f>
        <v>1</v>
      </c>
      <c r="G56" s="4">
        <f>LookupRef[[#This Row],[Labor Costs]]+LookupRef[[#This Row],[Material Costs]]</f>
        <v>1897.61</v>
      </c>
      <c r="H56" s="4">
        <f>LookupRef[[#This Row],[Total Price]]/LookupRef[[#This Row],[Quantity]]</f>
        <v>1897.61</v>
      </c>
      <c r="I56" s="4">
        <f>LookupRef[[#This Row],[Total Price]]-LookupRef[[#This Row],[Material Costs]]</f>
        <v>1164.3999999999999</v>
      </c>
      <c r="J56" s="4">
        <f>(LookupRef[[#This Row],[Total Craft Points]]+LookupRef[[#This Row],[DC]])*10</f>
        <v>374</v>
      </c>
      <c r="K56" s="4">
        <f>LookupRef[[#This Row],[Price Per Craft Point]]*LookupRef[[#This Row],[Total Craft Points]]</f>
        <v>1164.3999999999999</v>
      </c>
      <c r="L56" s="4">
        <f>Fullmath[[#This Row],[Mat Cost]]</f>
        <v>733.21</v>
      </c>
      <c r="M56" s="4">
        <f>Fullmath[[#This Row],[Total CP]]</f>
        <v>16.399999999999999</v>
      </c>
      <c r="N56" s="4">
        <f>Fullmath[[#This Row],[DC]]</f>
        <v>21</v>
      </c>
      <c r="O56" s="4" cm="1">
        <f t="array" ref="O56">LookupRef[[#This Row],[DC]]+(PPCP[Base])</f>
        <v>71</v>
      </c>
    </row>
    <row r="57" spans="1:15" x14ac:dyDescent="0.2">
      <c r="A57" s="4" t="str">
        <f>Fullmath[[#This Row],[Craft]]</f>
        <v>Tailoring</v>
      </c>
      <c r="B57" s="4" t="str">
        <f>Fullmath[[#This Row],[Type]]</f>
        <v>Armor</v>
      </c>
      <c r="C57" s="4" t="str">
        <f>Fullmath[[#This Row],[Subtype]]</f>
        <v>Boots</v>
      </c>
      <c r="D57" s="2">
        <f>Fullmath[[#This Row],[ID]]</f>
        <v>677</v>
      </c>
      <c r="E57" s="4" t="str">
        <f>Fullmath[[#This Row],[Name]]</f>
        <v>Boots of the Coward</v>
      </c>
      <c r="F57" s="4">
        <f>Fullmath[[#This Row],[Quantity]]</f>
        <v>1</v>
      </c>
      <c r="G57" s="4">
        <f>LookupRef[[#This Row],[Labor Costs]]+LookupRef[[#This Row],[Material Costs]]</f>
        <v>1721.5266666666666</v>
      </c>
      <c r="H57" s="4">
        <f>LookupRef[[#This Row],[Total Price]]/LookupRef[[#This Row],[Quantity]]</f>
        <v>1721.5266666666666</v>
      </c>
      <c r="I57" s="4">
        <f>LookupRef[[#This Row],[Total Price]]-LookupRef[[#This Row],[Material Costs]]</f>
        <v>1164.4000000000001</v>
      </c>
      <c r="J57" s="4">
        <f>(LookupRef[[#This Row],[Total Craft Points]]+LookupRef[[#This Row],[DC]])*10</f>
        <v>374</v>
      </c>
      <c r="K57" s="4">
        <f>LookupRef[[#This Row],[Price Per Craft Point]]*LookupRef[[#This Row],[Total Craft Points]]</f>
        <v>1164.3999999999999</v>
      </c>
      <c r="L57" s="4">
        <f>Fullmath[[#This Row],[Mat Cost]]</f>
        <v>557.12666666666667</v>
      </c>
      <c r="M57" s="4">
        <f>Fullmath[[#This Row],[Total CP]]</f>
        <v>16.399999999999999</v>
      </c>
      <c r="N57" s="4">
        <f>Fullmath[[#This Row],[DC]]</f>
        <v>21</v>
      </c>
      <c r="O57" s="4" cm="1">
        <f t="array" ref="O57">LookupRef[[#This Row],[DC]]+(PPCP[Base])</f>
        <v>71</v>
      </c>
    </row>
    <row r="58" spans="1:15" x14ac:dyDescent="0.2">
      <c r="A58" s="4" t="str">
        <f>Fullmath[[#This Row],[Craft]]</f>
        <v>Tailoring</v>
      </c>
      <c r="B58" s="4" t="str">
        <f>Fullmath[[#This Row],[Type]]</f>
        <v>Armor</v>
      </c>
      <c r="C58" s="4" t="str">
        <f>Fullmath[[#This Row],[Subtype]]</f>
        <v>Boots</v>
      </c>
      <c r="D58" s="2">
        <f>Fullmath[[#This Row],[ID]]</f>
        <v>671</v>
      </c>
      <c r="E58" s="4" t="str">
        <f>Fullmath[[#This Row],[Name]]</f>
        <v>Boots of the Reveler</v>
      </c>
      <c r="F58" s="4">
        <f>Fullmath[[#This Row],[Quantity]]</f>
        <v>1</v>
      </c>
      <c r="G58" s="4">
        <f>LookupRef[[#This Row],[Labor Costs]]+LookupRef[[#This Row],[Material Costs]]</f>
        <v>3143.0933333333332</v>
      </c>
      <c r="H58" s="4">
        <f>LookupRef[[#This Row],[Total Price]]/LookupRef[[#This Row],[Quantity]]</f>
        <v>3143.0933333333332</v>
      </c>
      <c r="I58" s="4">
        <f>LookupRef[[#This Row],[Total Price]]-LookupRef[[#This Row],[Material Costs]]</f>
        <v>2174.4</v>
      </c>
      <c r="J58" s="4">
        <f>(LookupRef[[#This Row],[Total Craft Points]]+LookupRef[[#This Row],[DC]])*10</f>
        <v>522</v>
      </c>
      <c r="K58" s="4">
        <f>LookupRef[[#This Row],[Price Per Craft Point]]*LookupRef[[#This Row],[Total Craft Points]]</f>
        <v>2174.4</v>
      </c>
      <c r="L58" s="4">
        <f>Fullmath[[#This Row],[Mat Cost]]</f>
        <v>968.69333333333327</v>
      </c>
      <c r="M58" s="4">
        <f>Fullmath[[#This Row],[Total CP]]</f>
        <v>30.2</v>
      </c>
      <c r="N58" s="4">
        <f>Fullmath[[#This Row],[DC]]</f>
        <v>22</v>
      </c>
      <c r="O58" s="4" cm="1">
        <f t="array" ref="O58">LookupRef[[#This Row],[DC]]+(PPCP[Base])</f>
        <v>72</v>
      </c>
    </row>
    <row r="59" spans="1:15" x14ac:dyDescent="0.2">
      <c r="A59" s="4" t="str">
        <f>Fullmath[[#This Row],[Craft]]</f>
        <v>Tailoring</v>
      </c>
      <c r="B59" s="4" t="str">
        <f>Fullmath[[#This Row],[Type]]</f>
        <v>Armor</v>
      </c>
      <c r="C59" s="4" t="str">
        <f>Fullmath[[#This Row],[Subtype]]</f>
        <v>Boots</v>
      </c>
      <c r="D59" s="2">
        <f>Fullmath[[#This Row],[ID]]</f>
        <v>653</v>
      </c>
      <c r="E59" s="4" t="str">
        <f>Fullmath[[#This Row],[Name]]</f>
        <v>Boots of Trap Finding</v>
      </c>
      <c r="F59" s="4">
        <f>Fullmath[[#This Row],[Quantity]]</f>
        <v>1</v>
      </c>
      <c r="G59" s="4">
        <f>LookupRef[[#This Row],[Labor Costs]]+LookupRef[[#This Row],[Material Costs]]</f>
        <v>4368.1966666666667</v>
      </c>
      <c r="H59" s="4">
        <f>LookupRef[[#This Row],[Total Price]]/LookupRef[[#This Row],[Quantity]]</f>
        <v>4368.1966666666667</v>
      </c>
      <c r="I59" s="4">
        <f>LookupRef[[#This Row],[Total Price]]-LookupRef[[#This Row],[Material Costs]]</f>
        <v>2534.4</v>
      </c>
      <c r="J59" s="4">
        <f>(LookupRef[[#This Row],[Total Craft Points]]+LookupRef[[#This Row],[DC]])*10</f>
        <v>572</v>
      </c>
      <c r="K59" s="4">
        <f>LookupRef[[#This Row],[Price Per Craft Point]]*LookupRef[[#This Row],[Total Craft Points]]</f>
        <v>2534.4</v>
      </c>
      <c r="L59" s="4">
        <f>Fullmath[[#This Row],[Mat Cost]]</f>
        <v>1833.7966666666666</v>
      </c>
      <c r="M59" s="4">
        <f>Fullmath[[#This Row],[Total CP]]</f>
        <v>35.200000000000003</v>
      </c>
      <c r="N59" s="4">
        <f>Fullmath[[#This Row],[DC]]</f>
        <v>22</v>
      </c>
      <c r="O59" s="4" cm="1">
        <f t="array" ref="O59">LookupRef[[#This Row],[DC]]+(PPCP[Base])</f>
        <v>72</v>
      </c>
    </row>
    <row r="60" spans="1:15" x14ac:dyDescent="0.2">
      <c r="A60" s="4" t="str">
        <f>Fullmath[[#This Row],[Craft]]</f>
        <v>Tailoring</v>
      </c>
      <c r="B60" s="4" t="str">
        <f>Fullmath[[#This Row],[Type]]</f>
        <v>Armor</v>
      </c>
      <c r="C60" s="4" t="str">
        <f>Fullmath[[#This Row],[Subtype]]</f>
        <v>Boots</v>
      </c>
      <c r="D60" s="2">
        <f>Fullmath[[#This Row],[ID]]</f>
        <v>654</v>
      </c>
      <c r="E60" s="4" t="str">
        <f>Fullmath[[#This Row],[Name]]</f>
        <v>Slippers of the Acrobat</v>
      </c>
      <c r="F60" s="4">
        <f>Fullmath[[#This Row],[Quantity]]</f>
        <v>1</v>
      </c>
      <c r="G60" s="4">
        <f>LookupRef[[#This Row],[Labor Costs]]+LookupRef[[#This Row],[Material Costs]]</f>
        <v>4368.1966666666667</v>
      </c>
      <c r="H60" s="4">
        <f>LookupRef[[#This Row],[Total Price]]/LookupRef[[#This Row],[Quantity]]</f>
        <v>4368.1966666666667</v>
      </c>
      <c r="I60" s="4">
        <f>LookupRef[[#This Row],[Total Price]]-LookupRef[[#This Row],[Material Costs]]</f>
        <v>2534.4</v>
      </c>
      <c r="J60" s="4">
        <f>(LookupRef[[#This Row],[Total Craft Points]]+LookupRef[[#This Row],[DC]])*10</f>
        <v>572</v>
      </c>
      <c r="K60" s="4">
        <f>LookupRef[[#This Row],[Price Per Craft Point]]*LookupRef[[#This Row],[Total Craft Points]]</f>
        <v>2534.4</v>
      </c>
      <c r="L60" s="4">
        <f>Fullmath[[#This Row],[Mat Cost]]</f>
        <v>1833.7966666666666</v>
      </c>
      <c r="M60" s="4">
        <f>Fullmath[[#This Row],[Total CP]]</f>
        <v>35.200000000000003</v>
      </c>
      <c r="N60" s="4">
        <f>Fullmath[[#This Row],[DC]]</f>
        <v>22</v>
      </c>
      <c r="O60" s="4" cm="1">
        <f t="array" ref="O60">LookupRef[[#This Row],[DC]]+(PPCP[Base])</f>
        <v>72</v>
      </c>
    </row>
    <row r="61" spans="1:15" x14ac:dyDescent="0.2">
      <c r="A61" s="4" t="str">
        <f>Fullmath[[#This Row],[Craft]]</f>
        <v>Tailoring</v>
      </c>
      <c r="B61" s="4" t="str">
        <f>Fullmath[[#This Row],[Type]]</f>
        <v>Armor</v>
      </c>
      <c r="C61" s="4" t="str">
        <f>Fullmath[[#This Row],[Subtype]]</f>
        <v>Boots</v>
      </c>
      <c r="D61" s="2">
        <f>Fullmath[[#This Row],[ID]]</f>
        <v>655</v>
      </c>
      <c r="E61" s="4" t="str">
        <f>Fullmath[[#This Row],[Name]]</f>
        <v>Lesser Slippers of Soft Movement</v>
      </c>
      <c r="F61" s="4">
        <f>Fullmath[[#This Row],[Quantity]]</f>
        <v>1</v>
      </c>
      <c r="G61" s="4">
        <f>LookupRef[[#This Row],[Labor Costs]]+LookupRef[[#This Row],[Material Costs]]</f>
        <v>5571.3966666666674</v>
      </c>
      <c r="H61" s="4">
        <f>LookupRef[[#This Row],[Total Price]]/LookupRef[[#This Row],[Quantity]]</f>
        <v>5571.3966666666674</v>
      </c>
      <c r="I61" s="4">
        <f>LookupRef[[#This Row],[Total Price]]-LookupRef[[#This Row],[Material Costs]]</f>
        <v>3737.6000000000008</v>
      </c>
      <c r="J61" s="4">
        <f>(LookupRef[[#This Row],[Total Craft Points]]+LookupRef[[#This Row],[DC]])*10</f>
        <v>742</v>
      </c>
      <c r="K61" s="4">
        <f>LookupRef[[#This Row],[Price Per Craft Point]]*LookupRef[[#This Row],[Total Craft Points]]</f>
        <v>3737.6000000000004</v>
      </c>
      <c r="L61" s="4">
        <f>Fullmath[[#This Row],[Mat Cost]]</f>
        <v>1833.7966666666666</v>
      </c>
      <c r="M61" s="4">
        <f>Fullmath[[#This Row],[Total CP]]</f>
        <v>51.2</v>
      </c>
      <c r="N61" s="4">
        <f>Fullmath[[#This Row],[DC]]</f>
        <v>23</v>
      </c>
      <c r="O61" s="4" cm="1">
        <f t="array" ref="O61">LookupRef[[#This Row],[DC]]+(PPCP[Base])</f>
        <v>73</v>
      </c>
    </row>
    <row r="62" spans="1:15" x14ac:dyDescent="0.2">
      <c r="A62" s="4" t="str">
        <f>Fullmath[[#This Row],[Craft]]</f>
        <v>Tailoring</v>
      </c>
      <c r="B62" s="4" t="str">
        <f>Fullmath[[#This Row],[Type]]</f>
        <v>Armor</v>
      </c>
      <c r="C62" s="4" t="str">
        <f>Fullmath[[#This Row],[Subtype]]</f>
        <v>Boots</v>
      </c>
      <c r="D62" s="2">
        <f>Fullmath[[#This Row],[ID]]</f>
        <v>656</v>
      </c>
      <c r="E62" s="4" t="str">
        <f>Fullmath[[#This Row],[Name]]</f>
        <v>Slippers of Soft Movement</v>
      </c>
      <c r="F62" s="4">
        <f>Fullmath[[#This Row],[Quantity]]</f>
        <v>1</v>
      </c>
      <c r="G62" s="4">
        <f>LookupRef[[#This Row],[Labor Costs]]+LookupRef[[#This Row],[Material Costs]]</f>
        <v>31786.775833333333</v>
      </c>
      <c r="H62" s="4">
        <f>LookupRef[[#This Row],[Total Price]]/LookupRef[[#This Row],[Quantity]]</f>
        <v>31786.775833333333</v>
      </c>
      <c r="I62" s="4">
        <f>LookupRef[[#This Row],[Total Price]]-LookupRef[[#This Row],[Material Costs]]</f>
        <v>29595.9375</v>
      </c>
      <c r="J62" s="4">
        <f>(LookupRef[[#This Row],[Total Craft Points]]+LookupRef[[#This Row],[DC]])*10</f>
        <v>3831.875</v>
      </c>
      <c r="K62" s="4">
        <f>LookupRef[[#This Row],[Price Per Craft Point]]*LookupRef[[#This Row],[Total Craft Points]]</f>
        <v>29595.9375</v>
      </c>
      <c r="L62" s="4">
        <f>Fullmath[[#This Row],[Mat Cost]]</f>
        <v>2190.8383333333331</v>
      </c>
      <c r="M62" s="4">
        <f>Fullmath[[#This Row],[Total CP]]</f>
        <v>348.1875</v>
      </c>
      <c r="N62" s="4">
        <f>Fullmath[[#This Row],[DC]]</f>
        <v>35</v>
      </c>
      <c r="O62" s="4" cm="1">
        <f t="array" ref="O62">LookupRef[[#This Row],[DC]]+(PPCP[Base])</f>
        <v>85</v>
      </c>
    </row>
    <row r="63" spans="1:15" x14ac:dyDescent="0.2">
      <c r="A63" s="4" t="str">
        <f>Fullmath[[#This Row],[Craft]]</f>
        <v>Art Crafting</v>
      </c>
      <c r="B63" s="4" t="str">
        <f>Fullmath[[#This Row],[Type]]</f>
        <v>Armor</v>
      </c>
      <c r="C63" s="4" t="str">
        <f>Fullmath[[#This Row],[Subtype]]</f>
        <v>Bracer</v>
      </c>
      <c r="D63" s="2">
        <f>Fullmath[[#This Row],[ID]]</f>
        <v>1127</v>
      </c>
      <c r="E63" s="4" t="str">
        <f>Fullmath[[#This Row],[Name]]</f>
        <v>Bracer</v>
      </c>
      <c r="F63" s="4">
        <f>Fullmath[[#This Row],[Quantity]]</f>
        <v>1</v>
      </c>
      <c r="G63" s="4">
        <f>LookupRef[[#This Row],[Labor Costs]]+LookupRef[[#This Row],[Material Costs]]</f>
        <v>708.83333333333337</v>
      </c>
      <c r="H63" s="4">
        <f>LookupRef[[#This Row],[Total Price]]/LookupRef[[#This Row],[Quantity]]</f>
        <v>708.83333333333337</v>
      </c>
      <c r="I63" s="4">
        <f>LookupRef[[#This Row],[Total Price]]-LookupRef[[#This Row],[Material Costs]]</f>
        <v>104</v>
      </c>
      <c r="J63" s="4">
        <f>(LookupRef[[#This Row],[Total Craft Points]]+LookupRef[[#This Row],[DC]])*10</f>
        <v>40</v>
      </c>
      <c r="K63" s="4">
        <f>LookupRef[[#This Row],[Price Per Craft Point]]*LookupRef[[#This Row],[Total Craft Points]]</f>
        <v>104</v>
      </c>
      <c r="L63" s="4">
        <f>Fullmath[[#This Row],[Mat Cost]]</f>
        <v>604.83333333333337</v>
      </c>
      <c r="M63" s="4">
        <f>Fullmath[[#This Row],[Total CP]]</f>
        <v>2</v>
      </c>
      <c r="N63" s="4">
        <f>Fullmath[[#This Row],[DC]]</f>
        <v>2</v>
      </c>
      <c r="O63" s="4" cm="1">
        <f t="array" ref="O63">LookupRef[[#This Row],[DC]]+(PPCP[Base])</f>
        <v>52</v>
      </c>
    </row>
    <row r="64" spans="1:15" x14ac:dyDescent="0.2">
      <c r="A64" s="4" t="str">
        <f>Fullmath[[#This Row],[Craft]]</f>
        <v>Carpentry</v>
      </c>
      <c r="B64" s="4" t="str">
        <f>Fullmath[[#This Row],[Type]]</f>
        <v>Armor</v>
      </c>
      <c r="C64" s="4" t="str">
        <f>Fullmath[[#This Row],[Subtype]]</f>
        <v>Bracer</v>
      </c>
      <c r="D64" s="2">
        <f>Fullmath[[#This Row],[ID]]</f>
        <v>1126</v>
      </c>
      <c r="E64" s="4" t="str">
        <f>Fullmath[[#This Row],[Name]]</f>
        <v>Bracer</v>
      </c>
      <c r="F64" s="4">
        <f>Fullmath[[#This Row],[Quantity]]</f>
        <v>1</v>
      </c>
      <c r="G64" s="4">
        <f>LookupRef[[#This Row],[Labor Costs]]+LookupRef[[#This Row],[Material Costs]]</f>
        <v>357.16666666666669</v>
      </c>
      <c r="H64" s="4">
        <f>LookupRef[[#This Row],[Total Price]]/LookupRef[[#This Row],[Quantity]]</f>
        <v>357.16666666666669</v>
      </c>
      <c r="I64" s="4">
        <f>LookupRef[[#This Row],[Total Price]]-LookupRef[[#This Row],[Material Costs]]</f>
        <v>52</v>
      </c>
      <c r="J64" s="4">
        <f>(LookupRef[[#This Row],[Total Craft Points]]+LookupRef[[#This Row],[DC]])*10</f>
        <v>30</v>
      </c>
      <c r="K64" s="4">
        <f>LookupRef[[#This Row],[Price Per Craft Point]]*LookupRef[[#This Row],[Total Craft Points]]</f>
        <v>52</v>
      </c>
      <c r="L64" s="4">
        <f>Fullmath[[#This Row],[Mat Cost]]</f>
        <v>305.16666666666669</v>
      </c>
      <c r="M64" s="4">
        <f>Fullmath[[#This Row],[Total CP]]</f>
        <v>1</v>
      </c>
      <c r="N64" s="4">
        <f>Fullmath[[#This Row],[DC]]</f>
        <v>2</v>
      </c>
      <c r="O64" s="4" cm="1">
        <f t="array" ref="O64">LookupRef[[#This Row],[DC]]+(PPCP[Base])</f>
        <v>52</v>
      </c>
    </row>
    <row r="65" spans="1:15" x14ac:dyDescent="0.2">
      <c r="A65" s="4" t="str">
        <f>Fullmath[[#This Row],[Craft]]</f>
        <v>Tailoring</v>
      </c>
      <c r="B65" s="4" t="str">
        <f>Fullmath[[#This Row],[Type]]</f>
        <v>Armor</v>
      </c>
      <c r="C65" s="4" t="str">
        <f>Fullmath[[#This Row],[Subtype]]</f>
        <v>Cloak</v>
      </c>
      <c r="D65" s="2">
        <f>Fullmath[[#This Row],[ID]]</f>
        <v>683</v>
      </c>
      <c r="E65" s="4" t="str">
        <f>Fullmath[[#This Row],[Name]]</f>
        <v>Cloak</v>
      </c>
      <c r="F65" s="4">
        <f>Fullmath[[#This Row],[Quantity]]</f>
        <v>1</v>
      </c>
      <c r="G65" s="4">
        <f>LookupRef[[#This Row],[Labor Costs]]+LookupRef[[#This Row],[Material Costs]]</f>
        <v>637.33333333333326</v>
      </c>
      <c r="H65" s="4">
        <f>LookupRef[[#This Row],[Total Price]]/LookupRef[[#This Row],[Quantity]]</f>
        <v>637.33333333333326</v>
      </c>
      <c r="I65" s="4">
        <f>LookupRef[[#This Row],[Total Price]]-LookupRef[[#This Row],[Material Costs]]</f>
        <v>155.99999999999994</v>
      </c>
      <c r="J65" s="4">
        <f>(LookupRef[[#This Row],[Total Craft Points]]+LookupRef[[#This Row],[DC]])*10</f>
        <v>50</v>
      </c>
      <c r="K65" s="4">
        <f>LookupRef[[#This Row],[Price Per Craft Point]]*LookupRef[[#This Row],[Total Craft Points]]</f>
        <v>156</v>
      </c>
      <c r="L65" s="4">
        <f>Fullmath[[#This Row],[Mat Cost]]</f>
        <v>481.33333333333331</v>
      </c>
      <c r="M65" s="4">
        <f>Fullmath[[#This Row],[Total CP]]</f>
        <v>3</v>
      </c>
      <c r="N65" s="4">
        <f>Fullmath[[#This Row],[DC]]</f>
        <v>2</v>
      </c>
      <c r="O65" s="4" cm="1">
        <f t="array" ref="O65">LookupRef[[#This Row],[DC]]+(PPCP[Base])</f>
        <v>52</v>
      </c>
    </row>
    <row r="66" spans="1:15" x14ac:dyDescent="0.2">
      <c r="A66" s="4" t="str">
        <f>Fullmath[[#This Row],[Craft]]</f>
        <v>Tailoring</v>
      </c>
      <c r="B66" s="4" t="str">
        <f>Fullmath[[#This Row],[Type]]</f>
        <v>Armor</v>
      </c>
      <c r="C66" s="4" t="str">
        <f>Fullmath[[#This Row],[Subtype]]</f>
        <v>Cloak</v>
      </c>
      <c r="D66" s="2">
        <f>Fullmath[[#This Row],[ID]]</f>
        <v>678</v>
      </c>
      <c r="E66" s="4" t="str">
        <f>Fullmath[[#This Row],[Name]]</f>
        <v>Fur Cloak</v>
      </c>
      <c r="F66" s="4">
        <f>Fullmath[[#This Row],[Quantity]]</f>
        <v>1</v>
      </c>
      <c r="G66" s="4">
        <f>LookupRef[[#This Row],[Labor Costs]]+LookupRef[[#This Row],[Material Costs]]</f>
        <v>2318.6766666666667</v>
      </c>
      <c r="H66" s="4">
        <f>LookupRef[[#This Row],[Total Price]]/LookupRef[[#This Row],[Quantity]]</f>
        <v>2318.6766666666667</v>
      </c>
      <c r="I66" s="4">
        <f>LookupRef[[#This Row],[Total Price]]-LookupRef[[#This Row],[Material Costs]]</f>
        <v>1972.8000000000002</v>
      </c>
      <c r="J66" s="4">
        <f>(LookupRef[[#This Row],[Total Craft Points]]+LookupRef[[#This Row],[DC]])*10</f>
        <v>494</v>
      </c>
      <c r="K66" s="4">
        <f>LookupRef[[#This Row],[Price Per Craft Point]]*LookupRef[[#This Row],[Total Craft Points]]</f>
        <v>1972.8</v>
      </c>
      <c r="L66" s="4">
        <f>Fullmath[[#This Row],[Mat Cost]]</f>
        <v>345.87666666666667</v>
      </c>
      <c r="M66" s="4">
        <f>Fullmath[[#This Row],[Total CP]]</f>
        <v>27.4</v>
      </c>
      <c r="N66" s="4">
        <f>Fullmath[[#This Row],[DC]]</f>
        <v>22</v>
      </c>
      <c r="O66" s="4" cm="1">
        <f t="array" ref="O66">LookupRef[[#This Row],[DC]]+(PPCP[Base])</f>
        <v>72</v>
      </c>
    </row>
    <row r="67" spans="1:15" x14ac:dyDescent="0.2">
      <c r="A67" s="4" t="str">
        <f>Fullmath[[#This Row],[Craft]]</f>
        <v>Tailoring</v>
      </c>
      <c r="B67" s="4" t="str">
        <f>Fullmath[[#This Row],[Type]]</f>
        <v>Armor</v>
      </c>
      <c r="C67" s="4" t="str">
        <f>Fullmath[[#This Row],[Subtype]]</f>
        <v>Cloak</v>
      </c>
      <c r="D67" s="2">
        <f>Fullmath[[#This Row],[ID]]</f>
        <v>904</v>
      </c>
      <c r="E67" s="4" t="str">
        <f>Fullmath[[#This Row],[Name]]</f>
        <v>Thaumaturgist's Cloak</v>
      </c>
      <c r="F67" s="4">
        <f>Fullmath[[#This Row],[Quantity]]</f>
        <v>1</v>
      </c>
      <c r="G67" s="4">
        <f>LookupRef[[#This Row],[Labor Costs]]+LookupRef[[#This Row],[Material Costs]]</f>
        <v>15196.41</v>
      </c>
      <c r="H67" s="4">
        <f>LookupRef[[#This Row],[Total Price]]/LookupRef[[#This Row],[Quantity]]</f>
        <v>15196.41</v>
      </c>
      <c r="I67" s="4">
        <f>LookupRef[[#This Row],[Total Price]]-LookupRef[[#This Row],[Material Costs]]</f>
        <v>13793.6</v>
      </c>
      <c r="J67" s="4">
        <f>(LookupRef[[#This Row],[Total Craft Points]]+LookupRef[[#This Row],[DC]])*10</f>
        <v>2104</v>
      </c>
      <c r="K67" s="4">
        <f>LookupRef[[#This Row],[Price Per Craft Point]]*LookupRef[[#This Row],[Total Craft Points]]</f>
        <v>13793.6</v>
      </c>
      <c r="L67" s="4">
        <f>Fullmath[[#This Row],[Mat Cost]]</f>
        <v>1402.81</v>
      </c>
      <c r="M67" s="4">
        <f>Fullmath[[#This Row],[Total CP]]</f>
        <v>186.4</v>
      </c>
      <c r="N67" s="4">
        <f>Fullmath[[#This Row],[DC]]</f>
        <v>24</v>
      </c>
      <c r="O67" s="4" cm="1">
        <f t="array" ref="O67">LookupRef[[#This Row],[DC]]+(PPCP[Base])</f>
        <v>74</v>
      </c>
    </row>
    <row r="68" spans="1:15" x14ac:dyDescent="0.2">
      <c r="A68" s="4" t="str">
        <f>Fullmath[[#This Row],[Craft]]</f>
        <v>Tailoring</v>
      </c>
      <c r="B68" s="4" t="str">
        <f>Fullmath[[#This Row],[Type]]</f>
        <v>Armor</v>
      </c>
      <c r="C68" s="4" t="str">
        <f>Fullmath[[#This Row],[Subtype]]</f>
        <v>Cloak</v>
      </c>
      <c r="D68" s="2">
        <f>Fullmath[[#This Row],[ID]]</f>
        <v>660</v>
      </c>
      <c r="E68" s="4" t="str">
        <f>Fullmath[[#This Row],[Name]]</f>
        <v>Cloak of the Sight</v>
      </c>
      <c r="F68" s="4">
        <f>Fullmath[[#This Row],[Quantity]]</f>
        <v>1</v>
      </c>
      <c r="G68" s="4">
        <f>LookupRef[[#This Row],[Labor Costs]]+LookupRef[[#This Row],[Material Costs]]</f>
        <v>7946.43</v>
      </c>
      <c r="H68" s="4">
        <f>LookupRef[[#This Row],[Total Price]]/LookupRef[[#This Row],[Quantity]]</f>
        <v>7946.43</v>
      </c>
      <c r="I68" s="4">
        <f>LookupRef[[#This Row],[Total Price]]-LookupRef[[#This Row],[Material Costs]]</f>
        <v>6622.5</v>
      </c>
      <c r="J68" s="4">
        <f>(LookupRef[[#This Row],[Total Craft Points]]+LookupRef[[#This Row],[DC]])*10</f>
        <v>1133</v>
      </c>
      <c r="K68" s="4">
        <f>LookupRef[[#This Row],[Price Per Craft Point]]*LookupRef[[#This Row],[Total Craft Points]]</f>
        <v>6622.5</v>
      </c>
      <c r="L68" s="4">
        <f>Fullmath[[#This Row],[Mat Cost]]</f>
        <v>1323.9299999999998</v>
      </c>
      <c r="M68" s="4">
        <f>Fullmath[[#This Row],[Total CP]]</f>
        <v>88.3</v>
      </c>
      <c r="N68" s="4">
        <f>Fullmath[[#This Row],[DC]]</f>
        <v>25</v>
      </c>
      <c r="O68" s="4" cm="1">
        <f t="array" ref="O68">LookupRef[[#This Row],[DC]]+(PPCP[Base])</f>
        <v>75</v>
      </c>
    </row>
    <row r="69" spans="1:15" x14ac:dyDescent="0.2">
      <c r="A69" s="4" t="str">
        <f>Fullmath[[#This Row],[Craft]]</f>
        <v>Tailoring</v>
      </c>
      <c r="B69" s="4" t="str">
        <f>Fullmath[[#This Row],[Type]]</f>
        <v>Armor</v>
      </c>
      <c r="C69" s="4" t="str">
        <f>Fullmath[[#This Row],[Subtype]]</f>
        <v>Cloak</v>
      </c>
      <c r="D69" s="2">
        <f>Fullmath[[#This Row],[ID]]</f>
        <v>661</v>
      </c>
      <c r="E69" s="4" t="str">
        <f>Fullmath[[#This Row],[Name]]</f>
        <v>Cloak of the Stalker</v>
      </c>
      <c r="F69" s="4">
        <f>Fullmath[[#This Row],[Quantity]]</f>
        <v>1</v>
      </c>
      <c r="G69" s="4">
        <f>LookupRef[[#This Row],[Labor Costs]]+LookupRef[[#This Row],[Material Costs]]</f>
        <v>8290.4608333333326</v>
      </c>
      <c r="H69" s="4">
        <f>LookupRef[[#This Row],[Total Price]]/LookupRef[[#This Row],[Quantity]]</f>
        <v>8290.4608333333326</v>
      </c>
      <c r="I69" s="4">
        <f>LookupRef[[#This Row],[Total Price]]-LookupRef[[#This Row],[Material Costs]]</f>
        <v>6869.0624999999991</v>
      </c>
      <c r="J69" s="4">
        <f>(LookupRef[[#This Row],[Total Craft Points]]+LookupRef[[#This Row],[DC]])*10</f>
        <v>1165.875</v>
      </c>
      <c r="K69" s="4">
        <f>LookupRef[[#This Row],[Price Per Craft Point]]*LookupRef[[#This Row],[Total Craft Points]]</f>
        <v>6869.0625</v>
      </c>
      <c r="L69" s="4">
        <f>Fullmath[[#This Row],[Mat Cost]]</f>
        <v>1421.3983333333333</v>
      </c>
      <c r="M69" s="4">
        <f>Fullmath[[#This Row],[Total CP]]</f>
        <v>91.587500000000006</v>
      </c>
      <c r="N69" s="4">
        <f>Fullmath[[#This Row],[DC]]</f>
        <v>25</v>
      </c>
      <c r="O69" s="4" cm="1">
        <f t="array" ref="O69">LookupRef[[#This Row],[DC]]+(PPCP[Base])</f>
        <v>75</v>
      </c>
    </row>
    <row r="70" spans="1:15" x14ac:dyDescent="0.2">
      <c r="A70" s="4" t="str">
        <f>Fullmath[[#This Row],[Craft]]</f>
        <v>Tailoring</v>
      </c>
      <c r="B70" s="4" t="str">
        <f>Fullmath[[#This Row],[Type]]</f>
        <v>Armor</v>
      </c>
      <c r="C70" s="4" t="str">
        <f>Fullmath[[#This Row],[Subtype]]</f>
        <v>Cloak</v>
      </c>
      <c r="D70" s="2">
        <f>Fullmath[[#This Row],[ID]]</f>
        <v>663</v>
      </c>
      <c r="E70" s="4" t="str">
        <f>Fullmath[[#This Row],[Name]]</f>
        <v>Cloak of Nature's Blessing</v>
      </c>
      <c r="F70" s="4">
        <f>Fullmath[[#This Row],[Quantity]]</f>
        <v>1</v>
      </c>
      <c r="G70" s="4">
        <f>LookupRef[[#This Row],[Labor Costs]]+LookupRef[[#This Row],[Material Costs]]</f>
        <v>10516.73</v>
      </c>
      <c r="H70" s="4">
        <f>LookupRef[[#This Row],[Total Price]]/LookupRef[[#This Row],[Quantity]]</f>
        <v>10516.73</v>
      </c>
      <c r="I70" s="4">
        <f>LookupRef[[#This Row],[Total Price]]-LookupRef[[#This Row],[Material Costs]]</f>
        <v>8762.7999999999993</v>
      </c>
      <c r="J70" s="4">
        <f>(LookupRef[[#This Row],[Total Craft Points]]+LookupRef[[#This Row],[DC]])*10</f>
        <v>1413</v>
      </c>
      <c r="K70" s="4">
        <f>LookupRef[[#This Row],[Price Per Craft Point]]*LookupRef[[#This Row],[Total Craft Points]]</f>
        <v>8762.7999999999993</v>
      </c>
      <c r="L70" s="4">
        <f>Fullmath[[#This Row],[Mat Cost]]</f>
        <v>1753.9299999999998</v>
      </c>
      <c r="M70" s="4">
        <f>Fullmath[[#This Row],[Total CP]]</f>
        <v>115.3</v>
      </c>
      <c r="N70" s="4">
        <f>Fullmath[[#This Row],[DC]]</f>
        <v>26</v>
      </c>
      <c r="O70" s="4" cm="1">
        <f t="array" ref="O70">LookupRef[[#This Row],[DC]]+(PPCP[Base])</f>
        <v>76</v>
      </c>
    </row>
    <row r="71" spans="1:15" x14ac:dyDescent="0.2">
      <c r="A71" s="4" t="str">
        <f>Fullmath[[#This Row],[Craft]]</f>
        <v>Tailoring</v>
      </c>
      <c r="B71" s="4" t="str">
        <f>Fullmath[[#This Row],[Type]]</f>
        <v>Armor</v>
      </c>
      <c r="C71" s="4" t="str">
        <f>Fullmath[[#This Row],[Subtype]]</f>
        <v>Cloak</v>
      </c>
      <c r="D71" s="2">
        <f>Fullmath[[#This Row],[ID]]</f>
        <v>662</v>
      </c>
      <c r="E71" s="4" t="str">
        <f>Fullmath[[#This Row],[Name]]</f>
        <v>Cloak of the Caster</v>
      </c>
      <c r="F71" s="4">
        <f>Fullmath[[#This Row],[Quantity]]</f>
        <v>1</v>
      </c>
      <c r="G71" s="4">
        <f>LookupRef[[#This Row],[Labor Costs]]+LookupRef[[#This Row],[Material Costs]]</f>
        <v>10668.73</v>
      </c>
      <c r="H71" s="4">
        <f>LookupRef[[#This Row],[Total Price]]/LookupRef[[#This Row],[Quantity]]</f>
        <v>10668.73</v>
      </c>
      <c r="I71" s="4">
        <f>LookupRef[[#This Row],[Total Price]]-LookupRef[[#This Row],[Material Costs]]</f>
        <v>8914.7999999999993</v>
      </c>
      <c r="J71" s="4">
        <f>(LookupRef[[#This Row],[Total Craft Points]]+LookupRef[[#This Row],[DC]])*10</f>
        <v>1433</v>
      </c>
      <c r="K71" s="4">
        <f>LookupRef[[#This Row],[Price Per Craft Point]]*LookupRef[[#This Row],[Total Craft Points]]</f>
        <v>8914.7999999999993</v>
      </c>
      <c r="L71" s="4">
        <f>Fullmath[[#This Row],[Mat Cost]]</f>
        <v>1753.9299999999998</v>
      </c>
      <c r="M71" s="4">
        <f>Fullmath[[#This Row],[Total CP]]</f>
        <v>117.3</v>
      </c>
      <c r="N71" s="4">
        <f>Fullmath[[#This Row],[DC]]</f>
        <v>26</v>
      </c>
      <c r="O71" s="4" cm="1">
        <f t="array" ref="O71">LookupRef[[#This Row],[DC]]+(PPCP[Base])</f>
        <v>76</v>
      </c>
    </row>
    <row r="72" spans="1:15" x14ac:dyDescent="0.2">
      <c r="A72" s="4" t="str">
        <f>Fullmath[[#This Row],[Craft]]</f>
        <v>Tailoring</v>
      </c>
      <c r="B72" s="4" t="str">
        <f>Fullmath[[#This Row],[Type]]</f>
        <v>Armor</v>
      </c>
      <c r="C72" s="4" t="str">
        <f>Fullmath[[#This Row],[Subtype]]</f>
        <v>Cloak</v>
      </c>
      <c r="D72" s="2">
        <f>Fullmath[[#This Row],[ID]]</f>
        <v>908</v>
      </c>
      <c r="E72" s="4" t="str">
        <f>Fullmath[[#This Row],[Name]]</f>
        <v>Duelist's Cape</v>
      </c>
      <c r="F72" s="4">
        <f>Fullmath[[#This Row],[Quantity]]</f>
        <v>1</v>
      </c>
      <c r="G72" s="4">
        <f>LookupRef[[#This Row],[Labor Costs]]+LookupRef[[#This Row],[Material Costs]]</f>
        <v>12238</v>
      </c>
      <c r="H72" s="4">
        <f>LookupRef[[#This Row],[Total Price]]/LookupRef[[#This Row],[Quantity]]</f>
        <v>12238</v>
      </c>
      <c r="I72" s="4">
        <f>LookupRef[[#This Row],[Total Price]]-LookupRef[[#This Row],[Material Costs]]</f>
        <v>8816</v>
      </c>
      <c r="J72" s="4">
        <f>(LookupRef[[#This Row],[Total Craft Points]]+LookupRef[[#This Row],[DC]])*10</f>
        <v>1420</v>
      </c>
      <c r="K72" s="4">
        <f>LookupRef[[#This Row],[Price Per Craft Point]]*LookupRef[[#This Row],[Total Craft Points]]</f>
        <v>8816</v>
      </c>
      <c r="L72" s="4">
        <f>Fullmath[[#This Row],[Mat Cost]]</f>
        <v>3422</v>
      </c>
      <c r="M72" s="4">
        <f>Fullmath[[#This Row],[Total CP]]</f>
        <v>116</v>
      </c>
      <c r="N72" s="4">
        <f>Fullmath[[#This Row],[DC]]</f>
        <v>26</v>
      </c>
      <c r="O72" s="4" cm="1">
        <f t="array" ref="O72">LookupRef[[#This Row],[DC]]+(PPCP[Base])</f>
        <v>76</v>
      </c>
    </row>
    <row r="73" spans="1:15" x14ac:dyDescent="0.2">
      <c r="A73" s="4" t="str">
        <f>Fullmath[[#This Row],[Craft]]</f>
        <v>Tailoring</v>
      </c>
      <c r="B73" s="4" t="str">
        <f>Fullmath[[#This Row],[Type]]</f>
        <v>Armor</v>
      </c>
      <c r="C73" s="4" t="str">
        <f>Fullmath[[#This Row],[Subtype]]</f>
        <v>Cloak</v>
      </c>
      <c r="D73" s="2">
        <f>Fullmath[[#This Row],[ID]]</f>
        <v>905</v>
      </c>
      <c r="E73" s="4" t="str">
        <f>Fullmath[[#This Row],[Name]]</f>
        <v>Sargeant's Cloak</v>
      </c>
      <c r="F73" s="4">
        <f>Fullmath[[#This Row],[Quantity]]</f>
        <v>1</v>
      </c>
      <c r="G73" s="4">
        <f>LookupRef[[#This Row],[Labor Costs]]+LookupRef[[#This Row],[Material Costs]]</f>
        <v>25317.360000000001</v>
      </c>
      <c r="H73" s="4">
        <f>LookupRef[[#This Row],[Total Price]]/LookupRef[[#This Row],[Quantity]]</f>
        <v>25317.360000000001</v>
      </c>
      <c r="I73" s="4">
        <f>LookupRef[[#This Row],[Total Price]]-LookupRef[[#This Row],[Material Costs]]</f>
        <v>24140.799999999999</v>
      </c>
      <c r="J73" s="4">
        <f>(LookupRef[[#This Row],[Total Craft Points]]+LookupRef[[#This Row],[DC]])*10</f>
        <v>3264</v>
      </c>
      <c r="K73" s="4">
        <f>LookupRef[[#This Row],[Price Per Craft Point]]*LookupRef[[#This Row],[Total Craft Points]]</f>
        <v>24140.799999999999</v>
      </c>
      <c r="L73" s="4">
        <f>Fullmath[[#This Row],[Mat Cost]]</f>
        <v>1176.56</v>
      </c>
      <c r="M73" s="4">
        <f>Fullmath[[#This Row],[Total CP]]</f>
        <v>294.39999999999998</v>
      </c>
      <c r="N73" s="4">
        <f>Fullmath[[#This Row],[DC]]</f>
        <v>32</v>
      </c>
      <c r="O73" s="4" cm="1">
        <f t="array" ref="O73">LookupRef[[#This Row],[DC]]+(PPCP[Base])</f>
        <v>82</v>
      </c>
    </row>
    <row r="74" spans="1:15" x14ac:dyDescent="0.2">
      <c r="A74" s="4" t="str">
        <f>Fullmath[[#This Row],[Craft]]</f>
        <v>Tailoring</v>
      </c>
      <c r="B74" s="4" t="str">
        <f>Fullmath[[#This Row],[Type]]</f>
        <v>Armor</v>
      </c>
      <c r="C74" s="4" t="str">
        <f>Fullmath[[#This Row],[Subtype]]</f>
        <v>Cloak</v>
      </c>
      <c r="D74" s="2">
        <f>Fullmath[[#This Row],[ID]]</f>
        <v>906</v>
      </c>
      <c r="E74" s="4" t="str">
        <f>Fullmath[[#This Row],[Name]]</f>
        <v>Displacer Beast Cloak</v>
      </c>
      <c r="F74" s="4">
        <f>Fullmath[[#This Row],[Quantity]]</f>
        <v>1</v>
      </c>
      <c r="G74" s="4">
        <f>LookupRef[[#This Row],[Labor Costs]]+LookupRef[[#This Row],[Material Costs]]</f>
        <v>28656</v>
      </c>
      <c r="H74" s="4">
        <f>LookupRef[[#This Row],[Total Price]]/LookupRef[[#This Row],[Quantity]]</f>
        <v>28656</v>
      </c>
      <c r="I74" s="4">
        <f>LookupRef[[#This Row],[Total Price]]-LookupRef[[#This Row],[Material Costs]]</f>
        <v>24055</v>
      </c>
      <c r="J74" s="4">
        <f>(LookupRef[[#This Row],[Total Craft Points]]+LookupRef[[#This Row],[DC]])*10</f>
        <v>3180</v>
      </c>
      <c r="K74" s="4">
        <f>LookupRef[[#This Row],[Price Per Craft Point]]*LookupRef[[#This Row],[Total Craft Points]]</f>
        <v>24055</v>
      </c>
      <c r="L74" s="4">
        <f>Fullmath[[#This Row],[Mat Cost]]</f>
        <v>4601</v>
      </c>
      <c r="M74" s="4">
        <f>Fullmath[[#This Row],[Total CP]]</f>
        <v>283</v>
      </c>
      <c r="N74" s="4">
        <f>Fullmath[[#This Row],[DC]]</f>
        <v>35</v>
      </c>
      <c r="O74" s="4" cm="1">
        <f t="array" ref="O74">LookupRef[[#This Row],[DC]]+(PPCP[Base])</f>
        <v>85</v>
      </c>
    </row>
    <row r="75" spans="1:15" x14ac:dyDescent="0.2">
      <c r="A75" s="4" t="str">
        <f>Fullmath[[#This Row],[Craft]]</f>
        <v>Tailoring</v>
      </c>
      <c r="B75" s="4" t="str">
        <f>Fullmath[[#This Row],[Type]]</f>
        <v>Armor</v>
      </c>
      <c r="C75" s="4" t="str">
        <f>Fullmath[[#This Row],[Subtype]]</f>
        <v>Cloak</v>
      </c>
      <c r="D75" s="2">
        <f>Fullmath[[#This Row],[ID]]</f>
        <v>907</v>
      </c>
      <c r="E75" s="4" t="str">
        <f>Fullmath[[#This Row],[Name]]</f>
        <v>Dungeon-Delver's Cloak</v>
      </c>
      <c r="F75" s="4">
        <f>Fullmath[[#This Row],[Quantity]]</f>
        <v>1</v>
      </c>
      <c r="G75" s="4">
        <f>LookupRef[[#This Row],[Labor Costs]]+LookupRef[[#This Row],[Material Costs]]</f>
        <v>45863.976666666662</v>
      </c>
      <c r="H75" s="4">
        <f>LookupRef[[#This Row],[Total Price]]/LookupRef[[#This Row],[Quantity]]</f>
        <v>45863.976666666662</v>
      </c>
      <c r="I75" s="4">
        <f>LookupRef[[#This Row],[Total Price]]-LookupRef[[#This Row],[Material Costs]]</f>
        <v>40240.799999999996</v>
      </c>
      <c r="J75" s="4">
        <f>(LookupRef[[#This Row],[Total Craft Points]]+LookupRef[[#This Row],[DC]])*10</f>
        <v>4794</v>
      </c>
      <c r="K75" s="4">
        <f>LookupRef[[#This Row],[Price Per Craft Point]]*LookupRef[[#This Row],[Total Craft Points]]</f>
        <v>40240.799999999996</v>
      </c>
      <c r="L75" s="4">
        <f>Fullmath[[#This Row],[Mat Cost]]</f>
        <v>5623.1766666666663</v>
      </c>
      <c r="M75" s="4">
        <f>Fullmath[[#This Row],[Total CP]]</f>
        <v>437.4</v>
      </c>
      <c r="N75" s="4">
        <f>Fullmath[[#This Row],[DC]]</f>
        <v>42</v>
      </c>
      <c r="O75" s="4" cm="1">
        <f t="array" ref="O75">LookupRef[[#This Row],[DC]]+(PPCP[Base])</f>
        <v>92</v>
      </c>
    </row>
    <row r="76" spans="1:15" x14ac:dyDescent="0.2">
      <c r="A76" s="4" t="str">
        <f>Fullmath[[#This Row],[Craft]]</f>
        <v>Tailoring</v>
      </c>
      <c r="B76" s="4" t="str">
        <f>Fullmath[[#This Row],[Type]]</f>
        <v>Armor</v>
      </c>
      <c r="C76" s="4" t="str">
        <f>Fullmath[[#This Row],[Subtype]]</f>
        <v>Cloak</v>
      </c>
      <c r="D76" s="2">
        <f>Fullmath[[#This Row],[ID]]</f>
        <v>912</v>
      </c>
      <c r="E76" s="4" t="str">
        <f>Fullmath[[#This Row],[Name]]</f>
        <v>Witchhunter's Cloak</v>
      </c>
      <c r="F76" s="4">
        <f>Fullmath[[#This Row],[Quantity]]</f>
        <v>1</v>
      </c>
      <c r="G76" s="4">
        <f>LookupRef[[#This Row],[Labor Costs]]+LookupRef[[#This Row],[Material Costs]]</f>
        <v>52772.093333333331</v>
      </c>
      <c r="H76" s="4">
        <f>LookupRef[[#This Row],[Total Price]]/LookupRef[[#This Row],[Quantity]]</f>
        <v>52772.093333333331</v>
      </c>
      <c r="I76" s="4">
        <f>LookupRef[[#This Row],[Total Price]]-LookupRef[[#This Row],[Material Costs]]</f>
        <v>47554.6</v>
      </c>
      <c r="J76" s="4">
        <f>(LookupRef[[#This Row],[Total Craft Points]]+LookupRef[[#This Row],[DC]])*10</f>
        <v>5499</v>
      </c>
      <c r="K76" s="4">
        <f>LookupRef[[#This Row],[Price Per Craft Point]]*LookupRef[[#This Row],[Total Craft Points]]</f>
        <v>47554.6</v>
      </c>
      <c r="L76" s="4">
        <f>Fullmath[[#This Row],[Mat Cost]]</f>
        <v>5217.4933333333338</v>
      </c>
      <c r="M76" s="4">
        <f>Fullmath[[#This Row],[Total CP]]</f>
        <v>505.9</v>
      </c>
      <c r="N76" s="4">
        <f>Fullmath[[#This Row],[DC]]</f>
        <v>44</v>
      </c>
      <c r="O76" s="4" cm="1">
        <f t="array" ref="O76">LookupRef[[#This Row],[DC]]+(PPCP[Base])</f>
        <v>94</v>
      </c>
    </row>
    <row r="77" spans="1:15" x14ac:dyDescent="0.2">
      <c r="A77" s="4" t="str">
        <f>Fullmath[[#This Row],[Craft]]</f>
        <v>Tailoring</v>
      </c>
      <c r="B77" s="4" t="str">
        <f>Fullmath[[#This Row],[Type]]</f>
        <v>Armor</v>
      </c>
      <c r="C77" s="4" t="str">
        <f>Fullmath[[#This Row],[Subtype]]</f>
        <v>Gauntlet</v>
      </c>
      <c r="D77" s="2">
        <f>Fullmath[[#This Row],[ID]]</f>
        <v>686</v>
      </c>
      <c r="E77" s="4" t="str">
        <f>Fullmath[[#This Row],[Name]]</f>
        <v>Gauntlet</v>
      </c>
      <c r="F77" s="4">
        <f>Fullmath[[#This Row],[Quantity]]</f>
        <v>1</v>
      </c>
      <c r="G77" s="4">
        <f>LookupRef[[#This Row],[Labor Costs]]+LookupRef[[#This Row],[Material Costs]]</f>
        <v>396.66666666666663</v>
      </c>
      <c r="H77" s="4">
        <f>LookupRef[[#This Row],[Total Price]]/LookupRef[[#This Row],[Quantity]]</f>
        <v>396.66666666666663</v>
      </c>
      <c r="I77" s="4">
        <f>LookupRef[[#This Row],[Total Price]]-LookupRef[[#This Row],[Material Costs]]</f>
        <v>155.99999999999997</v>
      </c>
      <c r="J77" s="4">
        <f>(LookupRef[[#This Row],[Total Craft Points]]+LookupRef[[#This Row],[DC]])*10</f>
        <v>50</v>
      </c>
      <c r="K77" s="4">
        <f>LookupRef[[#This Row],[Price Per Craft Point]]*LookupRef[[#This Row],[Total Craft Points]]</f>
        <v>156</v>
      </c>
      <c r="L77" s="4">
        <f>Fullmath[[#This Row],[Mat Cost]]</f>
        <v>240.66666666666666</v>
      </c>
      <c r="M77" s="4">
        <f>Fullmath[[#This Row],[Total CP]]</f>
        <v>3</v>
      </c>
      <c r="N77" s="4">
        <f>Fullmath[[#This Row],[DC]]</f>
        <v>2</v>
      </c>
      <c r="O77" s="4" cm="1">
        <f t="array" ref="O77">LookupRef[[#This Row],[DC]]+(PPCP[Base])</f>
        <v>52</v>
      </c>
    </row>
    <row r="78" spans="1:15" x14ac:dyDescent="0.2">
      <c r="A78" s="4" t="str">
        <f>Fullmath[[#This Row],[Craft]]</f>
        <v>Tailoring</v>
      </c>
      <c r="B78" s="4" t="str">
        <f>Fullmath[[#This Row],[Type]]</f>
        <v>Armor</v>
      </c>
      <c r="C78" s="4" t="str">
        <f>Fullmath[[#This Row],[Subtype]]</f>
        <v>Gauntlet</v>
      </c>
      <c r="D78" s="2">
        <f>Fullmath[[#This Row],[ID]]</f>
        <v>786</v>
      </c>
      <c r="E78" s="4" t="str">
        <f>Fullmath[[#This Row],[Name]]</f>
        <v>Chirurgeon's Gloves</v>
      </c>
      <c r="F78" s="4">
        <f>Fullmath[[#This Row],[Quantity]]</f>
        <v>1</v>
      </c>
      <c r="G78" s="4">
        <f>LookupRef[[#This Row],[Labor Costs]]+LookupRef[[#This Row],[Material Costs]]</f>
        <v>1714.0033333333336</v>
      </c>
      <c r="H78" s="4">
        <f>LookupRef[[#This Row],[Total Price]]/LookupRef[[#This Row],[Quantity]]</f>
        <v>1714.0033333333336</v>
      </c>
      <c r="I78" s="4">
        <f>LookupRef[[#This Row],[Total Price]]-LookupRef[[#This Row],[Material Costs]]</f>
        <v>1006.4000000000002</v>
      </c>
      <c r="J78" s="4">
        <f>(LookupRef[[#This Row],[Total Craft Points]]+LookupRef[[#This Row],[DC]])*10</f>
        <v>328</v>
      </c>
      <c r="K78" s="4">
        <f>LookupRef[[#This Row],[Price Per Craft Point]]*LookupRef[[#This Row],[Total Craft Points]]</f>
        <v>1006.4000000000001</v>
      </c>
      <c r="L78" s="4">
        <f>Fullmath[[#This Row],[Mat Cost]]</f>
        <v>707.60333333333335</v>
      </c>
      <c r="M78" s="4">
        <f>Fullmath[[#This Row],[Total CP]]</f>
        <v>14.8</v>
      </c>
      <c r="N78" s="4">
        <f>Fullmath[[#This Row],[DC]]</f>
        <v>18</v>
      </c>
      <c r="O78" s="4" cm="1">
        <f t="array" ref="O78">LookupRef[[#This Row],[DC]]+(PPCP[Base])</f>
        <v>68</v>
      </c>
    </row>
    <row r="79" spans="1:15" x14ac:dyDescent="0.2">
      <c r="A79" s="4" t="str">
        <f>Fullmath[[#This Row],[Craft]]</f>
        <v>Tailoring</v>
      </c>
      <c r="B79" s="4" t="str">
        <f>Fullmath[[#This Row],[Type]]</f>
        <v>Armor</v>
      </c>
      <c r="C79" s="4" t="str">
        <f>Fullmath[[#This Row],[Subtype]]</f>
        <v>Gauntlet</v>
      </c>
      <c r="D79" s="2">
        <f>Fullmath[[#This Row],[ID]]</f>
        <v>891</v>
      </c>
      <c r="E79" s="4" t="str">
        <f>Fullmath[[#This Row],[Name]]</f>
        <v>Ankheg Gauntlets</v>
      </c>
      <c r="F79" s="4">
        <f>Fullmath[[#This Row],[Quantity]]</f>
        <v>1</v>
      </c>
      <c r="G79" s="4">
        <f>LookupRef[[#This Row],[Labor Costs]]+LookupRef[[#This Row],[Material Costs]]</f>
        <v>8901.3933333333334</v>
      </c>
      <c r="H79" s="4">
        <f>LookupRef[[#This Row],[Total Price]]/LookupRef[[#This Row],[Quantity]]</f>
        <v>8901.3933333333334</v>
      </c>
      <c r="I79" s="4">
        <f>LookupRef[[#This Row],[Total Price]]-LookupRef[[#This Row],[Material Costs]]</f>
        <v>7281.6</v>
      </c>
      <c r="J79" s="4">
        <f>(LookupRef[[#This Row],[Total Craft Points]]+LookupRef[[#This Row],[DC]])*10</f>
        <v>1224</v>
      </c>
      <c r="K79" s="4">
        <f>LookupRef[[#This Row],[Price Per Craft Point]]*LookupRef[[#This Row],[Total Craft Points]]</f>
        <v>7281.6</v>
      </c>
      <c r="L79" s="4">
        <f>Fullmath[[#This Row],[Mat Cost]]</f>
        <v>1619.7933333333333</v>
      </c>
      <c r="M79" s="4">
        <f>Fullmath[[#This Row],[Total CP]]</f>
        <v>98.4</v>
      </c>
      <c r="N79" s="4">
        <f>Fullmath[[#This Row],[DC]]</f>
        <v>24</v>
      </c>
      <c r="O79" s="4" cm="1">
        <f t="array" ref="O79">LookupRef[[#This Row],[DC]]+(PPCP[Base])</f>
        <v>74</v>
      </c>
    </row>
    <row r="80" spans="1:15" x14ac:dyDescent="0.2">
      <c r="A80" s="4" t="str">
        <f>Fullmath[[#This Row],[Craft]]</f>
        <v>Tailoring</v>
      </c>
      <c r="B80" s="4" t="str">
        <f>Fullmath[[#This Row],[Type]]</f>
        <v>Armor</v>
      </c>
      <c r="C80" s="4" t="str">
        <f>Fullmath[[#This Row],[Subtype]]</f>
        <v>Gauntlet</v>
      </c>
      <c r="D80" s="2">
        <f>Fullmath[[#This Row],[ID]]</f>
        <v>658</v>
      </c>
      <c r="E80" s="4" t="str">
        <f>Fullmath[[#This Row],[Name]]</f>
        <v>Gloves of Skill</v>
      </c>
      <c r="F80" s="4">
        <f>Fullmath[[#This Row],[Quantity]]</f>
        <v>1</v>
      </c>
      <c r="G80" s="4">
        <f>LookupRef[[#This Row],[Labor Costs]]+LookupRef[[#This Row],[Material Costs]]</f>
        <v>10795.936666666666</v>
      </c>
      <c r="H80" s="4">
        <f>LookupRef[[#This Row],[Total Price]]/LookupRef[[#This Row],[Quantity]]</f>
        <v>10795.936666666666</v>
      </c>
      <c r="I80" s="4">
        <f>LookupRef[[#This Row],[Total Price]]-LookupRef[[#This Row],[Material Costs]]</f>
        <v>9840.6</v>
      </c>
      <c r="J80" s="4">
        <f>(LookupRef[[#This Row],[Total Craft Points]]+LookupRef[[#This Row],[DC]])*10</f>
        <v>1548</v>
      </c>
      <c r="K80" s="4">
        <f>LookupRef[[#This Row],[Price Per Craft Point]]*LookupRef[[#This Row],[Total Craft Points]]</f>
        <v>9840.6</v>
      </c>
      <c r="L80" s="4">
        <f>Fullmath[[#This Row],[Mat Cost]]</f>
        <v>955.3366666666667</v>
      </c>
      <c r="M80" s="4">
        <f>Fullmath[[#This Row],[Total CP]]</f>
        <v>127.8</v>
      </c>
      <c r="N80" s="4">
        <f>Fullmath[[#This Row],[DC]]</f>
        <v>27</v>
      </c>
      <c r="O80" s="4" cm="1">
        <f t="array" ref="O80">LookupRef[[#This Row],[DC]]+(PPCP[Base])</f>
        <v>77</v>
      </c>
    </row>
    <row r="81" spans="1:15" x14ac:dyDescent="0.2">
      <c r="A81" s="4" t="str">
        <f>Fullmath[[#This Row],[Craft]]</f>
        <v>Tailoring</v>
      </c>
      <c r="B81" s="4" t="str">
        <f>Fullmath[[#This Row],[Type]]</f>
        <v>Armor</v>
      </c>
      <c r="C81" s="4" t="str">
        <f>Fullmath[[#This Row],[Subtype]]</f>
        <v>Gauntlet</v>
      </c>
      <c r="D81" s="2">
        <f>Fullmath[[#This Row],[ID]]</f>
        <v>664</v>
      </c>
      <c r="E81" s="4" t="str">
        <f>Fullmath[[#This Row],[Name]]</f>
        <v>Gloves of the Singer</v>
      </c>
      <c r="F81" s="4">
        <f>Fullmath[[#This Row],[Quantity]]</f>
        <v>1</v>
      </c>
      <c r="G81" s="4">
        <f>LookupRef[[#This Row],[Labor Costs]]+LookupRef[[#This Row],[Material Costs]]</f>
        <v>9805.3633333333346</v>
      </c>
      <c r="H81" s="4">
        <f>LookupRef[[#This Row],[Total Price]]/LookupRef[[#This Row],[Quantity]]</f>
        <v>9805.3633333333346</v>
      </c>
      <c r="I81" s="4">
        <f>LookupRef[[#This Row],[Total Price]]-LookupRef[[#This Row],[Material Costs]]</f>
        <v>9186.1000000000022</v>
      </c>
      <c r="J81" s="4">
        <f>(LookupRef[[#This Row],[Total Craft Points]]+LookupRef[[#This Row],[DC]])*10</f>
        <v>1463</v>
      </c>
      <c r="K81" s="4">
        <f>LookupRef[[#This Row],[Price Per Craft Point]]*LookupRef[[#This Row],[Total Craft Points]]</f>
        <v>9186.1</v>
      </c>
      <c r="L81" s="4">
        <f>Fullmath[[#This Row],[Mat Cost]]</f>
        <v>619.26333333333332</v>
      </c>
      <c r="M81" s="4">
        <f>Fullmath[[#This Row],[Total CP]]</f>
        <v>119.3</v>
      </c>
      <c r="N81" s="4">
        <f>Fullmath[[#This Row],[DC]]</f>
        <v>27</v>
      </c>
      <c r="O81" s="4" cm="1">
        <f t="array" ref="O81">LookupRef[[#This Row],[DC]]+(PPCP[Base])</f>
        <v>77</v>
      </c>
    </row>
    <row r="82" spans="1:15" x14ac:dyDescent="0.2">
      <c r="A82" s="4" t="str">
        <f>Fullmath[[#This Row],[Craft]]</f>
        <v>Tailoring</v>
      </c>
      <c r="B82" s="4" t="str">
        <f>Fullmath[[#This Row],[Type]]</f>
        <v>Armor</v>
      </c>
      <c r="C82" s="4" t="str">
        <f>Fullmath[[#This Row],[Subtype]]</f>
        <v>Gauntlet</v>
      </c>
      <c r="D82" s="2">
        <f>Fullmath[[#This Row],[ID]]</f>
        <v>659</v>
      </c>
      <c r="E82" s="4" t="str">
        <f>Fullmath[[#This Row],[Name]]</f>
        <v>Enchanted Gloves of Skill</v>
      </c>
      <c r="F82" s="4">
        <f>Fullmath[[#This Row],[Quantity]]</f>
        <v>1</v>
      </c>
      <c r="G82" s="4">
        <f>LookupRef[[#This Row],[Labor Costs]]+LookupRef[[#This Row],[Material Costs]]</f>
        <v>25184.073333333334</v>
      </c>
      <c r="H82" s="4">
        <f>LookupRef[[#This Row],[Total Price]]/LookupRef[[#This Row],[Quantity]]</f>
        <v>25184.073333333334</v>
      </c>
      <c r="I82" s="4">
        <f>LookupRef[[#This Row],[Total Price]]-LookupRef[[#This Row],[Material Costs]]</f>
        <v>23273.4</v>
      </c>
      <c r="J82" s="4">
        <f>(LookupRef[[#This Row],[Total Craft Points]]+LookupRef[[#This Row],[DC]])*10</f>
        <v>3236</v>
      </c>
      <c r="K82" s="4">
        <f>LookupRef[[#This Row],[Price Per Craft Point]]*LookupRef[[#This Row],[Total Craft Points]]</f>
        <v>23273.4</v>
      </c>
      <c r="L82" s="4">
        <f>Fullmath[[#This Row],[Mat Cost]]</f>
        <v>1910.6733333333334</v>
      </c>
      <c r="M82" s="4">
        <f>Fullmath[[#This Row],[Total CP]]</f>
        <v>294.60000000000002</v>
      </c>
      <c r="N82" s="4">
        <f>Fullmath[[#This Row],[DC]]</f>
        <v>29</v>
      </c>
      <c r="O82" s="4" cm="1">
        <f t="array" ref="O82">LookupRef[[#This Row],[DC]]+(PPCP[Base])</f>
        <v>79</v>
      </c>
    </row>
    <row r="83" spans="1:15" x14ac:dyDescent="0.2">
      <c r="A83" s="4" t="str">
        <f>Fullmath[[#This Row],[Craft]]</f>
        <v>Art Crafting</v>
      </c>
      <c r="B83" s="4" t="str">
        <f>Fullmath[[#This Row],[Type]]</f>
        <v>Armor</v>
      </c>
      <c r="C83" s="4" t="str">
        <f>Fullmath[[#This Row],[Subtype]]</f>
        <v>Helmet</v>
      </c>
      <c r="D83" s="2">
        <f>Fullmath[[#This Row],[ID]]</f>
        <v>860</v>
      </c>
      <c r="E83" s="4" t="str">
        <f>Fullmath[[#This Row],[Name]]</f>
        <v>Brass Crown</v>
      </c>
      <c r="F83" s="4">
        <f>Fullmath[[#This Row],[Quantity]]</f>
        <v>1</v>
      </c>
      <c r="G83" s="4">
        <f>LookupRef[[#This Row],[Labor Costs]]+LookupRef[[#This Row],[Material Costs]]</f>
        <v>1926.25</v>
      </c>
      <c r="H83" s="4">
        <f>LookupRef[[#This Row],[Total Price]]/LookupRef[[#This Row],[Quantity]]</f>
        <v>1926.25</v>
      </c>
      <c r="I83" s="4">
        <f>LookupRef[[#This Row],[Total Price]]-LookupRef[[#This Row],[Material Costs]]</f>
        <v>1426</v>
      </c>
      <c r="J83" s="4">
        <f>(LookupRef[[#This Row],[Total Craft Points]]+LookupRef[[#This Row],[DC]])*10</f>
        <v>350</v>
      </c>
      <c r="K83" s="4">
        <f>LookupRef[[#This Row],[Price Per Craft Point]]*LookupRef[[#This Row],[Total Craft Points]]</f>
        <v>1426</v>
      </c>
      <c r="L83" s="4">
        <f>Fullmath[[#This Row],[Mat Cost]]</f>
        <v>500.25</v>
      </c>
      <c r="M83" s="4">
        <f>Fullmath[[#This Row],[Total CP]]</f>
        <v>23</v>
      </c>
      <c r="N83" s="4">
        <f>Fullmath[[#This Row],[DC]]</f>
        <v>12</v>
      </c>
      <c r="O83" s="4" cm="1">
        <f t="array" ref="O83">LookupRef[[#This Row],[DC]]+(PPCP[Base])</f>
        <v>62</v>
      </c>
    </row>
    <row r="84" spans="1:15" x14ac:dyDescent="0.2">
      <c r="A84" s="4" t="str">
        <f>Fullmath[[#This Row],[Craft]]</f>
        <v>Art Crafting</v>
      </c>
      <c r="B84" s="4" t="str">
        <f>Fullmath[[#This Row],[Type]]</f>
        <v>Armor</v>
      </c>
      <c r="C84" s="4" t="str">
        <f>Fullmath[[#This Row],[Subtype]]</f>
        <v>Helmet</v>
      </c>
      <c r="D84" s="2">
        <f>Fullmath[[#This Row],[ID]]</f>
        <v>867</v>
      </c>
      <c r="E84" s="4" t="str">
        <f>Fullmath[[#This Row],[Name]]</f>
        <v>Golden Crown</v>
      </c>
      <c r="F84" s="4">
        <f>Fullmath[[#This Row],[Quantity]]</f>
        <v>1</v>
      </c>
      <c r="G84" s="4">
        <f>LookupRef[[#This Row],[Labor Costs]]+LookupRef[[#This Row],[Material Costs]]</f>
        <v>7022.5</v>
      </c>
      <c r="H84" s="4">
        <f>LookupRef[[#This Row],[Total Price]]/LookupRef[[#This Row],[Quantity]]</f>
        <v>7022.5</v>
      </c>
      <c r="I84" s="4">
        <f>LookupRef[[#This Row],[Total Price]]-LookupRef[[#This Row],[Material Costs]]</f>
        <v>5688</v>
      </c>
      <c r="J84" s="4">
        <f>(LookupRef[[#This Row],[Total Craft Points]]+LookupRef[[#This Row],[DC]])*10</f>
        <v>1010</v>
      </c>
      <c r="K84" s="4">
        <f>LookupRef[[#This Row],[Price Per Craft Point]]*LookupRef[[#This Row],[Total Craft Points]]</f>
        <v>5688</v>
      </c>
      <c r="L84" s="4">
        <f>Fullmath[[#This Row],[Mat Cost]]</f>
        <v>1334.5</v>
      </c>
      <c r="M84" s="4">
        <f>Fullmath[[#This Row],[Total CP]]</f>
        <v>79</v>
      </c>
      <c r="N84" s="4">
        <f>Fullmath[[#This Row],[DC]]</f>
        <v>22</v>
      </c>
      <c r="O84" s="4" cm="1">
        <f t="array" ref="O84">LookupRef[[#This Row],[DC]]+(PPCP[Base])</f>
        <v>72</v>
      </c>
    </row>
    <row r="85" spans="1:15" x14ac:dyDescent="0.2">
      <c r="A85" s="4" t="str">
        <f>Fullmath[[#This Row],[Craft]]</f>
        <v>Art Crafting</v>
      </c>
      <c r="B85" s="4" t="str">
        <f>Fullmath[[#This Row],[Type]]</f>
        <v>Armor</v>
      </c>
      <c r="C85" s="4" t="str">
        <f>Fullmath[[#This Row],[Subtype]]</f>
        <v>Helmet</v>
      </c>
      <c r="D85" s="2">
        <f>Fullmath[[#This Row],[ID]]</f>
        <v>858</v>
      </c>
      <c r="E85" s="4" t="str">
        <f>Fullmath[[#This Row],[Name]]</f>
        <v>Arcane Headband</v>
      </c>
      <c r="F85" s="4">
        <f>Fullmath[[#This Row],[Quantity]]</f>
        <v>1</v>
      </c>
      <c r="G85" s="4">
        <f>LookupRef[[#This Row],[Labor Costs]]+LookupRef[[#This Row],[Material Costs]]</f>
        <v>8773.8266666666677</v>
      </c>
      <c r="H85" s="4">
        <f>LookupRef[[#This Row],[Total Price]]/LookupRef[[#This Row],[Quantity]]</f>
        <v>8773.8266666666677</v>
      </c>
      <c r="I85" s="4">
        <f>LookupRef[[#This Row],[Total Price]]-LookupRef[[#This Row],[Material Costs]]</f>
        <v>8539.6</v>
      </c>
      <c r="J85" s="4">
        <f>(LookupRef[[#This Row],[Total Craft Points]]+LookupRef[[#This Row],[DC]])*10</f>
        <v>1394</v>
      </c>
      <c r="K85" s="4">
        <f>LookupRef[[#This Row],[Price Per Craft Point]]*LookupRef[[#This Row],[Total Craft Points]]</f>
        <v>8539.6</v>
      </c>
      <c r="L85" s="4">
        <f>Fullmath[[#This Row],[Mat Cost]]</f>
        <v>234.22666666666666</v>
      </c>
      <c r="M85" s="4">
        <f>Fullmath[[#This Row],[Total CP]]</f>
        <v>115.4</v>
      </c>
      <c r="N85" s="4">
        <f>Fullmath[[#This Row],[DC]]</f>
        <v>24</v>
      </c>
      <c r="O85" s="4" cm="1">
        <f t="array" ref="O85">LookupRef[[#This Row],[DC]]+(PPCP[Base])</f>
        <v>74</v>
      </c>
    </row>
    <row r="86" spans="1:15" x14ac:dyDescent="0.2">
      <c r="A86" s="4" t="str">
        <f>Fullmath[[#This Row],[Craft]]</f>
        <v>Art Crafting</v>
      </c>
      <c r="B86" s="4" t="str">
        <f>Fullmath[[#This Row],[Type]]</f>
        <v>Armor</v>
      </c>
      <c r="C86" s="4" t="str">
        <f>Fullmath[[#This Row],[Subtype]]</f>
        <v>Helmet</v>
      </c>
      <c r="D86" s="2">
        <f>Fullmath[[#This Row],[ID]]</f>
        <v>869</v>
      </c>
      <c r="E86" s="4" t="str">
        <f>Fullmath[[#This Row],[Name]]</f>
        <v>Divine Diadem</v>
      </c>
      <c r="F86" s="4">
        <f>Fullmath[[#This Row],[Quantity]]</f>
        <v>1</v>
      </c>
      <c r="G86" s="4">
        <f>LookupRef[[#This Row],[Labor Costs]]+LookupRef[[#This Row],[Material Costs]]</f>
        <v>20931.576666666668</v>
      </c>
      <c r="H86" s="4">
        <f>LookupRef[[#This Row],[Total Price]]/LookupRef[[#This Row],[Quantity]]</f>
        <v>20931.576666666668</v>
      </c>
      <c r="I86" s="4">
        <f>LookupRef[[#This Row],[Total Price]]-LookupRef[[#This Row],[Material Costs]]</f>
        <v>18675.600000000002</v>
      </c>
      <c r="J86" s="4">
        <f>(LookupRef[[#This Row],[Total Craft Points]]+LookupRef[[#This Row],[DC]])*10</f>
        <v>2654</v>
      </c>
      <c r="K86" s="4">
        <f>LookupRef[[#This Row],[Price Per Craft Point]]*LookupRef[[#This Row],[Total Craft Points]]</f>
        <v>18675.600000000002</v>
      </c>
      <c r="L86" s="4">
        <f>Fullmath[[#This Row],[Mat Cost]]</f>
        <v>2255.9766666666665</v>
      </c>
      <c r="M86" s="4">
        <f>Fullmath[[#This Row],[Total CP]]</f>
        <v>236.4</v>
      </c>
      <c r="N86" s="4">
        <f>Fullmath[[#This Row],[DC]]</f>
        <v>29</v>
      </c>
      <c r="O86" s="4" cm="1">
        <f t="array" ref="O86">LookupRef[[#This Row],[DC]]+(PPCP[Base])</f>
        <v>79</v>
      </c>
    </row>
    <row r="87" spans="1:15" x14ac:dyDescent="0.2">
      <c r="A87" s="4" t="str">
        <f>Fullmath[[#This Row],[Craft]]</f>
        <v>Art Crafting</v>
      </c>
      <c r="B87" s="4" t="str">
        <f>Fullmath[[#This Row],[Type]]</f>
        <v>Armor</v>
      </c>
      <c r="C87" s="4" t="str">
        <f>Fullmath[[#This Row],[Subtype]]</f>
        <v>Helmet</v>
      </c>
      <c r="D87" s="2">
        <f>Fullmath[[#This Row],[ID]]</f>
        <v>862</v>
      </c>
      <c r="E87" s="4" t="str">
        <f>Fullmath[[#This Row],[Name]]</f>
        <v>Beguiler's Crown</v>
      </c>
      <c r="F87" s="4">
        <f>Fullmath[[#This Row],[Quantity]]</f>
        <v>1</v>
      </c>
      <c r="G87" s="4">
        <f>LookupRef[[#This Row],[Labor Costs]]+LookupRef[[#This Row],[Material Costs]]</f>
        <v>40607.176666666666</v>
      </c>
      <c r="H87" s="4">
        <f>LookupRef[[#This Row],[Total Price]]/LookupRef[[#This Row],[Quantity]]</f>
        <v>40607.176666666666</v>
      </c>
      <c r="I87" s="4">
        <f>LookupRef[[#This Row],[Total Price]]-LookupRef[[#This Row],[Material Costs]]</f>
        <v>37611.199999999997</v>
      </c>
      <c r="J87" s="4">
        <f>(LookupRef[[#This Row],[Total Craft Points]]+LookupRef[[#This Row],[DC]])*10</f>
        <v>4654</v>
      </c>
      <c r="K87" s="4">
        <f>LookupRef[[#This Row],[Price Per Craft Point]]*LookupRef[[#This Row],[Total Craft Points]]</f>
        <v>37611.199999999997</v>
      </c>
      <c r="L87" s="4">
        <f>Fullmath[[#This Row],[Mat Cost]]</f>
        <v>2995.9766666666665</v>
      </c>
      <c r="M87" s="4">
        <f>Fullmath[[#This Row],[Total CP]]</f>
        <v>427.4</v>
      </c>
      <c r="N87" s="4">
        <f>Fullmath[[#This Row],[DC]]</f>
        <v>38</v>
      </c>
      <c r="O87" s="4" cm="1">
        <f t="array" ref="O87">LookupRef[[#This Row],[DC]]+(PPCP[Base])</f>
        <v>88</v>
      </c>
    </row>
    <row r="88" spans="1:15" x14ac:dyDescent="0.2">
      <c r="A88" s="4" t="str">
        <f>Fullmath[[#This Row],[Craft]]</f>
        <v>Art Crafting</v>
      </c>
      <c r="B88" s="4" t="str">
        <f>Fullmath[[#This Row],[Type]]</f>
        <v>Armor</v>
      </c>
      <c r="C88" s="4" t="str">
        <f>Fullmath[[#This Row],[Subtype]]</f>
        <v>Helmet</v>
      </c>
      <c r="D88" s="2">
        <f>Fullmath[[#This Row],[ID]]</f>
        <v>1557</v>
      </c>
      <c r="E88" s="4" t="str">
        <f>Fullmath[[#This Row],[Name]]</f>
        <v>Blessed Visor</v>
      </c>
      <c r="F88" s="4">
        <f>Fullmath[[#This Row],[Quantity]]</f>
        <v>1</v>
      </c>
      <c r="G88" s="4">
        <f>LookupRef[[#This Row],[Labor Costs]]+LookupRef[[#This Row],[Material Costs]]</f>
        <v>130959.5</v>
      </c>
      <c r="H88" s="4">
        <f>LookupRef[[#This Row],[Total Price]]/LookupRef[[#This Row],[Quantity]]</f>
        <v>130959.5</v>
      </c>
      <c r="I88" s="4">
        <f>LookupRef[[#This Row],[Total Price]]-LookupRef[[#This Row],[Material Costs]]</f>
        <v>39600</v>
      </c>
      <c r="J88" s="4">
        <f>(LookupRef[[#This Row],[Total Craft Points]]+LookupRef[[#This Row],[DC]])*10</f>
        <v>4880</v>
      </c>
      <c r="K88" s="4">
        <f>LookupRef[[#This Row],[Price Per Craft Point]]*LookupRef[[#This Row],[Total Craft Points]]</f>
        <v>39600</v>
      </c>
      <c r="L88" s="4">
        <f>Fullmath[[#This Row],[Mat Cost]]</f>
        <v>91359.5</v>
      </c>
      <c r="M88" s="4">
        <f>Fullmath[[#This Row],[Total CP]]</f>
        <v>450</v>
      </c>
      <c r="N88" s="4">
        <f>Fullmath[[#This Row],[DC]]</f>
        <v>38</v>
      </c>
      <c r="O88" s="4" cm="1">
        <f t="array" ref="O88">LookupRef[[#This Row],[DC]]+(PPCP[Base])</f>
        <v>88</v>
      </c>
    </row>
    <row r="89" spans="1:15" x14ac:dyDescent="0.2">
      <c r="A89" s="4" t="str">
        <f>Fullmath[[#This Row],[Craft]]</f>
        <v>Art Crafting</v>
      </c>
      <c r="B89" s="4" t="str">
        <f>Fullmath[[#This Row],[Type]]</f>
        <v>Armor</v>
      </c>
      <c r="C89" s="4" t="str">
        <f>Fullmath[[#This Row],[Subtype]]</f>
        <v>Helmet</v>
      </c>
      <c r="D89" s="2">
        <f>Fullmath[[#This Row],[ID]]</f>
        <v>861</v>
      </c>
      <c r="E89" s="4" t="str">
        <f>Fullmath[[#This Row],[Name]]</f>
        <v>Circlet of Heroic Might</v>
      </c>
      <c r="F89" s="4">
        <f>Fullmath[[#This Row],[Quantity]]</f>
        <v>1</v>
      </c>
      <c r="G89" s="4">
        <f>LookupRef[[#This Row],[Labor Costs]]+LookupRef[[#This Row],[Material Costs]]</f>
        <v>161478.15</v>
      </c>
      <c r="H89" s="4">
        <f>LookupRef[[#This Row],[Total Price]]/LookupRef[[#This Row],[Quantity]]</f>
        <v>161478.15</v>
      </c>
      <c r="I89" s="4">
        <f>LookupRef[[#This Row],[Total Price]]-LookupRef[[#This Row],[Material Costs]]</f>
        <v>34408</v>
      </c>
      <c r="J89" s="4">
        <f>(LookupRef[[#This Row],[Total Craft Points]]+LookupRef[[#This Row],[DC]])*10</f>
        <v>4290</v>
      </c>
      <c r="K89" s="4">
        <f>LookupRef[[#This Row],[Price Per Craft Point]]*LookupRef[[#This Row],[Total Craft Points]]</f>
        <v>34408</v>
      </c>
      <c r="L89" s="4">
        <f>Fullmath[[#This Row],[Mat Cost]]</f>
        <v>127070.15</v>
      </c>
      <c r="M89" s="4">
        <f>Fullmath[[#This Row],[Total CP]]</f>
        <v>391</v>
      </c>
      <c r="N89" s="4">
        <f>Fullmath[[#This Row],[DC]]</f>
        <v>38</v>
      </c>
      <c r="O89" s="4" cm="1">
        <f t="array" ref="O89">LookupRef[[#This Row],[DC]]+(PPCP[Base])</f>
        <v>88</v>
      </c>
    </row>
    <row r="90" spans="1:15" x14ac:dyDescent="0.2">
      <c r="A90" s="4" t="str">
        <f>Fullmath[[#This Row],[Craft]]</f>
        <v>Art Crafting</v>
      </c>
      <c r="B90" s="4" t="str">
        <f>Fullmath[[#This Row],[Type]]</f>
        <v>Armor</v>
      </c>
      <c r="C90" s="4" t="str">
        <f>Fullmath[[#This Row],[Subtype]]</f>
        <v>Helmet</v>
      </c>
      <c r="D90" s="2">
        <f>Fullmath[[#This Row],[ID]]</f>
        <v>1549</v>
      </c>
      <c r="E90" s="4" t="str">
        <f>Fullmath[[#This Row],[Name]]</f>
        <v>Celebrant's Mask</v>
      </c>
      <c r="F90" s="4">
        <f>Fullmath[[#This Row],[Quantity]]</f>
        <v>1</v>
      </c>
      <c r="G90" s="4">
        <f>LookupRef[[#This Row],[Labor Costs]]+LookupRef[[#This Row],[Material Costs]]</f>
        <v>36296.625</v>
      </c>
      <c r="H90" s="4">
        <f>LookupRef[[#This Row],[Total Price]]/LookupRef[[#This Row],[Quantity]]</f>
        <v>36296.625</v>
      </c>
      <c r="I90" s="4">
        <f>LookupRef[[#This Row],[Total Price]]-LookupRef[[#This Row],[Material Costs]]</f>
        <v>34960</v>
      </c>
      <c r="J90" s="4">
        <f>(LookupRef[[#This Row],[Total Craft Points]]+LookupRef[[#This Row],[DC]])*10</f>
        <v>4220</v>
      </c>
      <c r="K90" s="4">
        <f>LookupRef[[#This Row],[Price Per Craft Point]]*LookupRef[[#This Row],[Total Craft Points]]</f>
        <v>34960</v>
      </c>
      <c r="L90" s="4">
        <f>Fullmath[[#This Row],[Mat Cost]]</f>
        <v>1336.625</v>
      </c>
      <c r="M90" s="4">
        <f>Fullmath[[#This Row],[Total CP]]</f>
        <v>380</v>
      </c>
      <c r="N90" s="4">
        <f>Fullmath[[#This Row],[DC]]</f>
        <v>42</v>
      </c>
      <c r="O90" s="4" cm="1">
        <f t="array" ref="O90">LookupRef[[#This Row],[DC]]+(PPCP[Base])</f>
        <v>92</v>
      </c>
    </row>
    <row r="91" spans="1:15" x14ac:dyDescent="0.2">
      <c r="A91" s="4" t="str">
        <f>Fullmath[[#This Row],[Craft]]</f>
        <v>Art Crafting</v>
      </c>
      <c r="B91" s="4" t="str">
        <f>Fullmath[[#This Row],[Type]]</f>
        <v>Armor</v>
      </c>
      <c r="C91" s="4" t="str">
        <f>Fullmath[[#This Row],[Subtype]]</f>
        <v>Helmet</v>
      </c>
      <c r="D91" s="2">
        <f>Fullmath[[#This Row],[ID]]</f>
        <v>868</v>
      </c>
      <c r="E91" s="4" t="str">
        <f>Fullmath[[#This Row],[Name]]</f>
        <v>Circlet of Logic</v>
      </c>
      <c r="F91" s="4">
        <f>Fullmath[[#This Row],[Quantity]]</f>
        <v>1</v>
      </c>
      <c r="G91" s="4">
        <f>LookupRef[[#This Row],[Labor Costs]]+LookupRef[[#This Row],[Material Costs]]</f>
        <v>39628.776666666665</v>
      </c>
      <c r="H91" s="4">
        <f>LookupRef[[#This Row],[Total Price]]/LookupRef[[#This Row],[Quantity]]</f>
        <v>39628.776666666665</v>
      </c>
      <c r="I91" s="4">
        <f>LookupRef[[#This Row],[Total Price]]-LookupRef[[#This Row],[Material Costs]]</f>
        <v>37204.799999999996</v>
      </c>
      <c r="J91" s="4">
        <f>(LookupRef[[#This Row],[Total Craft Points]]+LookupRef[[#This Row],[DC]])*10</f>
        <v>4464</v>
      </c>
      <c r="K91" s="4">
        <f>LookupRef[[#This Row],[Price Per Craft Point]]*LookupRef[[#This Row],[Total Craft Points]]</f>
        <v>37204.799999999996</v>
      </c>
      <c r="L91" s="4">
        <f>Fullmath[[#This Row],[Mat Cost]]</f>
        <v>2423.9766666666665</v>
      </c>
      <c r="M91" s="4">
        <f>Fullmath[[#This Row],[Total CP]]</f>
        <v>404.4</v>
      </c>
      <c r="N91" s="4">
        <f>Fullmath[[#This Row],[DC]]</f>
        <v>42</v>
      </c>
      <c r="O91" s="4" cm="1">
        <f t="array" ref="O91">LookupRef[[#This Row],[DC]]+(PPCP[Base])</f>
        <v>92</v>
      </c>
    </row>
    <row r="92" spans="1:15" x14ac:dyDescent="0.2">
      <c r="A92" s="4" t="str">
        <f>Fullmath[[#This Row],[Craft]]</f>
        <v>Art Crafting</v>
      </c>
      <c r="B92" s="4" t="str">
        <f>Fullmath[[#This Row],[Type]]</f>
        <v>Armor</v>
      </c>
      <c r="C92" s="4" t="str">
        <f>Fullmath[[#This Row],[Subtype]]</f>
        <v>Helmet</v>
      </c>
      <c r="D92" s="2">
        <f>Fullmath[[#This Row],[ID]]</f>
        <v>865</v>
      </c>
      <c r="E92" s="4" t="str">
        <f>Fullmath[[#This Row],[Name]]</f>
        <v>Greenseer's Masque</v>
      </c>
      <c r="F92" s="4">
        <f>Fullmath[[#This Row],[Quantity]]</f>
        <v>1</v>
      </c>
      <c r="G92" s="4">
        <f>LookupRef[[#This Row],[Labor Costs]]+LookupRef[[#This Row],[Material Costs]]</f>
        <v>55339.818333333329</v>
      </c>
      <c r="H92" s="4">
        <f>LookupRef[[#This Row],[Total Price]]/LookupRef[[#This Row],[Quantity]]</f>
        <v>55339.818333333329</v>
      </c>
      <c r="I92" s="4">
        <f>LookupRef[[#This Row],[Total Price]]-LookupRef[[#This Row],[Material Costs]]</f>
        <v>49716.799999999996</v>
      </c>
      <c r="J92" s="4">
        <f>(LookupRef[[#This Row],[Total Craft Points]]+LookupRef[[#This Row],[DC]])*10</f>
        <v>5824</v>
      </c>
      <c r="K92" s="4">
        <f>LookupRef[[#This Row],[Price Per Craft Point]]*LookupRef[[#This Row],[Total Craft Points]]</f>
        <v>49716.799999999996</v>
      </c>
      <c r="L92" s="4">
        <f>Fullmath[[#This Row],[Mat Cost]]</f>
        <v>5623.0183333333334</v>
      </c>
      <c r="M92" s="4">
        <f>Fullmath[[#This Row],[Total CP]]</f>
        <v>540.4</v>
      </c>
      <c r="N92" s="4">
        <f>Fullmath[[#This Row],[DC]]</f>
        <v>42</v>
      </c>
      <c r="O92" s="4" cm="1">
        <f t="array" ref="O92">LookupRef[[#This Row],[DC]]+(PPCP[Base])</f>
        <v>92</v>
      </c>
    </row>
    <row r="93" spans="1:15" x14ac:dyDescent="0.2">
      <c r="A93" s="4" t="str">
        <f>Fullmath[[#This Row],[Craft]]</f>
        <v>Art Crafting</v>
      </c>
      <c r="B93" s="4" t="str">
        <f>Fullmath[[#This Row],[Type]]</f>
        <v>Armor</v>
      </c>
      <c r="C93" s="4" t="str">
        <f>Fullmath[[#This Row],[Subtype]]</f>
        <v>Helmet</v>
      </c>
      <c r="D93" s="2">
        <f>Fullmath[[#This Row],[ID]]</f>
        <v>863</v>
      </c>
      <c r="E93" s="4" t="str">
        <f>Fullmath[[#This Row],[Name]]</f>
        <v>Carrion-Eater's Shroud</v>
      </c>
      <c r="F93" s="4">
        <f>Fullmath[[#This Row],[Quantity]]</f>
        <v>1</v>
      </c>
      <c r="G93" s="4">
        <f>LookupRef[[#This Row],[Labor Costs]]+LookupRef[[#This Row],[Material Costs]]</f>
        <v>53147.826666666668</v>
      </c>
      <c r="H93" s="4">
        <f>LookupRef[[#This Row],[Total Price]]/LookupRef[[#This Row],[Quantity]]</f>
        <v>53147.826666666668</v>
      </c>
      <c r="I93" s="4">
        <f>LookupRef[[#This Row],[Total Price]]-LookupRef[[#This Row],[Material Costs]]</f>
        <v>45251.6</v>
      </c>
      <c r="J93" s="4">
        <f>(LookupRef[[#This Row],[Total Craft Points]]+LookupRef[[#This Row],[DC]])*10</f>
        <v>5254</v>
      </c>
      <c r="K93" s="4">
        <f>LookupRef[[#This Row],[Price Per Craft Point]]*LookupRef[[#This Row],[Total Craft Points]]</f>
        <v>45251.6</v>
      </c>
      <c r="L93" s="4">
        <f>Fullmath[[#This Row],[Mat Cost]]</f>
        <v>7896.2266666666665</v>
      </c>
      <c r="M93" s="4">
        <f>Fullmath[[#This Row],[Total CP]]</f>
        <v>481.4</v>
      </c>
      <c r="N93" s="4">
        <f>Fullmath[[#This Row],[DC]]</f>
        <v>44</v>
      </c>
      <c r="O93" s="4" cm="1">
        <f t="array" ref="O93">LookupRef[[#This Row],[DC]]+(PPCP[Base])</f>
        <v>94</v>
      </c>
    </row>
    <row r="94" spans="1:15" x14ac:dyDescent="0.2">
      <c r="A94" s="4" t="str">
        <f>Fullmath[[#This Row],[Craft]]</f>
        <v>Art Crafting</v>
      </c>
      <c r="B94" s="4" t="str">
        <f>Fullmath[[#This Row],[Type]]</f>
        <v>Armor</v>
      </c>
      <c r="C94" s="4" t="str">
        <f>Fullmath[[#This Row],[Subtype]]</f>
        <v>Helmet</v>
      </c>
      <c r="D94" s="2">
        <f>Fullmath[[#This Row],[ID]]</f>
        <v>877</v>
      </c>
      <c r="E94" s="4" t="str">
        <f>Fullmath[[#This Row],[Name]]</f>
        <v>Celestial Crown</v>
      </c>
      <c r="F94" s="4">
        <f>Fullmath[[#This Row],[Quantity]]</f>
        <v>1</v>
      </c>
      <c r="G94" s="4">
        <f>LookupRef[[#This Row],[Labor Costs]]+LookupRef[[#This Row],[Material Costs]]</f>
        <v>130202.5</v>
      </c>
      <c r="H94" s="4">
        <f>LookupRef[[#This Row],[Total Price]]/LookupRef[[#This Row],[Quantity]]</f>
        <v>130202.5</v>
      </c>
      <c r="I94" s="4">
        <f>LookupRef[[#This Row],[Total Price]]-LookupRef[[#This Row],[Material Costs]]</f>
        <v>38540</v>
      </c>
      <c r="J94" s="4">
        <f>(LookupRef[[#This Row],[Total Craft Points]]+LookupRef[[#This Row],[DC]])*10</f>
        <v>4540</v>
      </c>
      <c r="K94" s="4">
        <f>LookupRef[[#This Row],[Price Per Craft Point]]*LookupRef[[#This Row],[Total Craft Points]]</f>
        <v>38540</v>
      </c>
      <c r="L94" s="4">
        <f>Fullmath[[#This Row],[Mat Cost]]</f>
        <v>91662.5</v>
      </c>
      <c r="M94" s="4">
        <f>Fullmath[[#This Row],[Total CP]]</f>
        <v>410</v>
      </c>
      <c r="N94" s="4">
        <f>Fullmath[[#This Row],[DC]]</f>
        <v>44</v>
      </c>
      <c r="O94" s="4" cm="1">
        <f t="array" ref="O94">LookupRef[[#This Row],[DC]]+(PPCP[Base])</f>
        <v>94</v>
      </c>
    </row>
    <row r="95" spans="1:15" x14ac:dyDescent="0.2">
      <c r="A95" s="4" t="str">
        <f>Fullmath[[#This Row],[Craft]]</f>
        <v>Art Crafting</v>
      </c>
      <c r="B95" s="4" t="str">
        <f>Fullmath[[#This Row],[Type]]</f>
        <v>Armor</v>
      </c>
      <c r="C95" s="4" t="str">
        <f>Fullmath[[#This Row],[Subtype]]</f>
        <v>Helmet</v>
      </c>
      <c r="D95" s="2">
        <f>Fullmath[[#This Row],[ID]]</f>
        <v>866</v>
      </c>
      <c r="E95" s="4" t="str">
        <f>Fullmath[[#This Row],[Name]]</f>
        <v>Duergan Coronet</v>
      </c>
      <c r="F95" s="4">
        <f>Fullmath[[#This Row],[Quantity]]</f>
        <v>1</v>
      </c>
      <c r="G95" s="4">
        <f>LookupRef[[#This Row],[Labor Costs]]+LookupRef[[#This Row],[Material Costs]]</f>
        <v>138449.79999999999</v>
      </c>
      <c r="H95" s="4">
        <f>LookupRef[[#This Row],[Total Price]]/LookupRef[[#This Row],[Quantity]]</f>
        <v>138449.79999999999</v>
      </c>
      <c r="I95" s="4">
        <f>LookupRef[[#This Row],[Total Price]]-LookupRef[[#This Row],[Material Costs]]</f>
        <v>45965.999999999985</v>
      </c>
      <c r="J95" s="4">
        <f>(LookupRef[[#This Row],[Total Craft Points]]+LookupRef[[#This Row],[DC]])*10</f>
        <v>5330</v>
      </c>
      <c r="K95" s="4">
        <f>LookupRef[[#This Row],[Price Per Craft Point]]*LookupRef[[#This Row],[Total Craft Points]]</f>
        <v>45966</v>
      </c>
      <c r="L95" s="4">
        <f>Fullmath[[#This Row],[Mat Cost]]</f>
        <v>92483.8</v>
      </c>
      <c r="M95" s="4">
        <f>Fullmath[[#This Row],[Total CP]]</f>
        <v>489</v>
      </c>
      <c r="N95" s="4">
        <f>Fullmath[[#This Row],[DC]]</f>
        <v>44</v>
      </c>
      <c r="O95" s="4" cm="1">
        <f t="array" ref="O95">LookupRef[[#This Row],[DC]]+(PPCP[Base])</f>
        <v>94</v>
      </c>
    </row>
    <row r="96" spans="1:15" x14ac:dyDescent="0.2">
      <c r="A96" s="4" t="str">
        <f>Fullmath[[#This Row],[Craft]]</f>
        <v>Art Crafting</v>
      </c>
      <c r="B96" s="4" t="str">
        <f>Fullmath[[#This Row],[Type]]</f>
        <v>Armor</v>
      </c>
      <c r="C96" s="4" t="str">
        <f>Fullmath[[#This Row],[Subtype]]</f>
        <v>Helmet</v>
      </c>
      <c r="D96" s="2">
        <f>Fullmath[[#This Row],[ID]]</f>
        <v>993</v>
      </c>
      <c r="E96" s="4" t="str">
        <f>Fullmath[[#This Row],[Name]]</f>
        <v>Fiendish Crown</v>
      </c>
      <c r="F96" s="4">
        <f>Fullmath[[#This Row],[Quantity]]</f>
        <v>1</v>
      </c>
      <c r="G96" s="4">
        <f>LookupRef[[#This Row],[Labor Costs]]+LookupRef[[#This Row],[Material Costs]]</f>
        <v>140586.07666666666</v>
      </c>
      <c r="H96" s="4">
        <f>LookupRef[[#This Row],[Total Price]]/LookupRef[[#This Row],[Quantity]]</f>
        <v>140586.07666666666</v>
      </c>
      <c r="I96" s="4">
        <f>LookupRef[[#This Row],[Total Price]]-LookupRef[[#This Row],[Material Costs]]</f>
        <v>44687.599999999991</v>
      </c>
      <c r="J96" s="4">
        <f>(LookupRef[[#This Row],[Total Craft Points]]+LookupRef[[#This Row],[DC]])*10</f>
        <v>5194</v>
      </c>
      <c r="K96" s="4">
        <f>LookupRef[[#This Row],[Price Per Craft Point]]*LookupRef[[#This Row],[Total Craft Points]]</f>
        <v>44687.6</v>
      </c>
      <c r="L96" s="4">
        <f>Fullmath[[#This Row],[Mat Cost]]</f>
        <v>95898.476666666669</v>
      </c>
      <c r="M96" s="4">
        <f>Fullmath[[#This Row],[Total CP]]</f>
        <v>475.4</v>
      </c>
      <c r="N96" s="4">
        <f>Fullmath[[#This Row],[DC]]</f>
        <v>44</v>
      </c>
      <c r="O96" s="4" cm="1">
        <f t="array" ref="O96">LookupRef[[#This Row],[DC]]+(PPCP[Base])</f>
        <v>94</v>
      </c>
    </row>
    <row r="97" spans="1:15" x14ac:dyDescent="0.2">
      <c r="A97" s="4" t="str">
        <f>Fullmath[[#This Row],[Craft]]</f>
        <v>Art Crafting</v>
      </c>
      <c r="B97" s="4" t="str">
        <f>Fullmath[[#This Row],[Type]]</f>
        <v>Armor</v>
      </c>
      <c r="C97" s="4" t="str">
        <f>Fullmath[[#This Row],[Subtype]]</f>
        <v>Helmet</v>
      </c>
      <c r="D97" s="2">
        <f>Fullmath[[#This Row],[ID]]</f>
        <v>864</v>
      </c>
      <c r="E97" s="4" t="str">
        <f>Fullmath[[#This Row],[Name]]</f>
        <v>Headband of Protection</v>
      </c>
      <c r="F97" s="4">
        <f>Fullmath[[#This Row],[Quantity]]</f>
        <v>1</v>
      </c>
      <c r="G97" s="4">
        <f>LookupRef[[#This Row],[Labor Costs]]+LookupRef[[#This Row],[Material Costs]]</f>
        <v>61318.5</v>
      </c>
      <c r="H97" s="4">
        <f>LookupRef[[#This Row],[Total Price]]/LookupRef[[#This Row],[Quantity]]</f>
        <v>61318.5</v>
      </c>
      <c r="I97" s="4">
        <f>LookupRef[[#This Row],[Total Price]]-LookupRef[[#This Row],[Material Costs]]</f>
        <v>53184</v>
      </c>
      <c r="J97" s="4">
        <f>(LookupRef[[#This Row],[Total Craft Points]]+LookupRef[[#This Row],[DC]])*10</f>
        <v>6000</v>
      </c>
      <c r="K97" s="4">
        <f>LookupRef[[#This Row],[Price Per Craft Point]]*LookupRef[[#This Row],[Total Craft Points]]</f>
        <v>53184</v>
      </c>
      <c r="L97" s="4">
        <f>Fullmath[[#This Row],[Mat Cost]]</f>
        <v>8134.5</v>
      </c>
      <c r="M97" s="4">
        <f>Fullmath[[#This Row],[Total CP]]</f>
        <v>554</v>
      </c>
      <c r="N97" s="4">
        <f>Fullmath[[#This Row],[DC]]</f>
        <v>46</v>
      </c>
      <c r="O97" s="4" cm="1">
        <f t="array" ref="O97">LookupRef[[#This Row],[DC]]+(PPCP[Base])</f>
        <v>96</v>
      </c>
    </row>
    <row r="98" spans="1:15" x14ac:dyDescent="0.2">
      <c r="A98" s="4" t="str">
        <f>Fullmath[[#This Row],[Craft]]</f>
        <v>Tailoring</v>
      </c>
      <c r="B98" s="4" t="str">
        <f>Fullmath[[#This Row],[Type]]</f>
        <v>Armor</v>
      </c>
      <c r="C98" s="4" t="str">
        <f>Fullmath[[#This Row],[Subtype]]</f>
        <v>Helmet</v>
      </c>
      <c r="D98" s="2">
        <f>Fullmath[[#This Row],[ID]]</f>
        <v>893</v>
      </c>
      <c r="E98" s="4" t="str">
        <f>Fullmath[[#This Row],[Name]]</f>
        <v>Ankheg Chitin Helmet</v>
      </c>
      <c r="F98" s="4">
        <f>Fullmath[[#This Row],[Quantity]]</f>
        <v>1</v>
      </c>
      <c r="G98" s="4">
        <f>LookupRef[[#This Row],[Labor Costs]]+LookupRef[[#This Row],[Material Costs]]</f>
        <v>39273.036666666667</v>
      </c>
      <c r="H98" s="4">
        <f>LookupRef[[#This Row],[Total Price]]/LookupRef[[#This Row],[Quantity]]</f>
        <v>39273.036666666667</v>
      </c>
      <c r="I98" s="4">
        <f>LookupRef[[#This Row],[Total Price]]-LookupRef[[#This Row],[Material Costs]]</f>
        <v>31353.599999999999</v>
      </c>
      <c r="J98" s="4">
        <f>(LookupRef[[#This Row],[Total Craft Points]]+LookupRef[[#This Row],[DC]])*10</f>
        <v>3828</v>
      </c>
      <c r="K98" s="4">
        <f>LookupRef[[#This Row],[Price Per Craft Point]]*LookupRef[[#This Row],[Total Craft Points]]</f>
        <v>31353.600000000002</v>
      </c>
      <c r="L98" s="4">
        <f>Fullmath[[#This Row],[Mat Cost]]</f>
        <v>7919.4366666666665</v>
      </c>
      <c r="M98" s="4">
        <f>Fullmath[[#This Row],[Total CP]]</f>
        <v>340.8</v>
      </c>
      <c r="N98" s="4">
        <f>Fullmath[[#This Row],[DC]]</f>
        <v>42</v>
      </c>
      <c r="O98" s="4" cm="1">
        <f t="array" ref="O98">LookupRef[[#This Row],[DC]]+(PPCP[Base])</f>
        <v>92</v>
      </c>
    </row>
    <row r="99" spans="1:15" x14ac:dyDescent="0.2">
      <c r="A99" s="4" t="str">
        <f>Fullmath[[#This Row],[Craft]]</f>
        <v>Tailoring</v>
      </c>
      <c r="B99" s="4" t="str">
        <f>Fullmath[[#This Row],[Type]]</f>
        <v>Armor</v>
      </c>
      <c r="C99" s="4" t="str">
        <f>Fullmath[[#This Row],[Subtype]]</f>
        <v>Large Shield</v>
      </c>
      <c r="D99" s="2">
        <f>Fullmath[[#This Row],[ID]]</f>
        <v>892</v>
      </c>
      <c r="E99" s="4" t="str">
        <f>Fullmath[[#This Row],[Name]]</f>
        <v>Ankheg Chitin Shield</v>
      </c>
      <c r="F99" s="4">
        <f>Fullmath[[#This Row],[Quantity]]</f>
        <v>1</v>
      </c>
      <c r="G99" s="4">
        <f>LookupRef[[#This Row],[Labor Costs]]+LookupRef[[#This Row],[Material Costs]]</f>
        <v>39273.036666666667</v>
      </c>
      <c r="H99" s="4">
        <f>LookupRef[[#This Row],[Total Price]]/LookupRef[[#This Row],[Quantity]]</f>
        <v>39273.036666666667</v>
      </c>
      <c r="I99" s="4">
        <f>LookupRef[[#This Row],[Total Price]]-LookupRef[[#This Row],[Material Costs]]</f>
        <v>31353.599999999999</v>
      </c>
      <c r="J99" s="4">
        <f>(LookupRef[[#This Row],[Total Craft Points]]+LookupRef[[#This Row],[DC]])*10</f>
        <v>3828</v>
      </c>
      <c r="K99" s="4">
        <f>LookupRef[[#This Row],[Price Per Craft Point]]*LookupRef[[#This Row],[Total Craft Points]]</f>
        <v>31353.600000000002</v>
      </c>
      <c r="L99" s="4">
        <f>Fullmath[[#This Row],[Mat Cost]]</f>
        <v>7919.4366666666665</v>
      </c>
      <c r="M99" s="4">
        <f>Fullmath[[#This Row],[Total CP]]</f>
        <v>340.8</v>
      </c>
      <c r="N99" s="4">
        <f>Fullmath[[#This Row],[DC]]</f>
        <v>42</v>
      </c>
      <c r="O99" s="4" cm="1">
        <f t="array" ref="O99">LookupRef[[#This Row],[DC]]+(PPCP[Base])</f>
        <v>92</v>
      </c>
    </row>
    <row r="100" spans="1:15" x14ac:dyDescent="0.2">
      <c r="A100" s="4" t="str">
        <f>Fullmath[[#This Row],[Craft]]</f>
        <v>Carpentry</v>
      </c>
      <c r="B100" s="4" t="str">
        <f>Fullmath[[#This Row],[Type]]</f>
        <v>Armor</v>
      </c>
      <c r="C100" s="4" t="str">
        <f>Fullmath[[#This Row],[Subtype]]</f>
        <v>Wooden Shields</v>
      </c>
      <c r="D100" s="2">
        <f>Fullmath[[#This Row],[ID]]</f>
        <v>3</v>
      </c>
      <c r="E100" s="4" t="str">
        <f>Fullmath[[#This Row],[Name]]</f>
        <v>Small Shield (Wood)</v>
      </c>
      <c r="F100" s="4">
        <f>Fullmath[[#This Row],[Quantity]]</f>
        <v>1</v>
      </c>
      <c r="G100" s="4">
        <f>LookupRef[[#This Row],[Labor Costs]]+LookupRef[[#This Row],[Material Costs]]</f>
        <v>399.83333333333331</v>
      </c>
      <c r="H100" s="4">
        <f>LookupRef[[#This Row],[Total Price]]/LookupRef[[#This Row],[Quantity]]</f>
        <v>399.83333333333331</v>
      </c>
      <c r="I100" s="4">
        <f>LookupRef[[#This Row],[Total Price]]-LookupRef[[#This Row],[Material Costs]]</f>
        <v>52</v>
      </c>
      <c r="J100" s="4">
        <f>(LookupRef[[#This Row],[Total Craft Points]]+LookupRef[[#This Row],[DC]])*10</f>
        <v>30</v>
      </c>
      <c r="K100" s="4">
        <f>LookupRef[[#This Row],[Price Per Craft Point]]*LookupRef[[#This Row],[Total Craft Points]]</f>
        <v>52</v>
      </c>
      <c r="L100" s="4">
        <f>Fullmath[[#This Row],[Mat Cost]]</f>
        <v>347.83333333333331</v>
      </c>
      <c r="M100" s="4">
        <f>Fullmath[[#This Row],[Total CP]]</f>
        <v>1</v>
      </c>
      <c r="N100" s="4">
        <f>Fullmath[[#This Row],[DC]]</f>
        <v>2</v>
      </c>
      <c r="O100" s="4" cm="1">
        <f t="array" ref="O100">LookupRef[[#This Row],[DC]]+(PPCP[Base])</f>
        <v>52</v>
      </c>
    </row>
    <row r="101" spans="1:15" x14ac:dyDescent="0.2">
      <c r="A101" s="4" t="str">
        <f>Fullmath[[#This Row],[Craft]]</f>
        <v>Carpentry</v>
      </c>
      <c r="B101" s="4" t="str">
        <f>Fullmath[[#This Row],[Type]]</f>
        <v>Armor</v>
      </c>
      <c r="C101" s="4" t="str">
        <f>Fullmath[[#This Row],[Subtype]]</f>
        <v>Wooden Shields</v>
      </c>
      <c r="D101" s="2">
        <f>Fullmath[[#This Row],[ID]]</f>
        <v>1</v>
      </c>
      <c r="E101" s="4" t="str">
        <f>Fullmath[[#This Row],[Name]]</f>
        <v>Large Shield (Wood)</v>
      </c>
      <c r="F101" s="4">
        <f>Fullmath[[#This Row],[Quantity]]</f>
        <v>1</v>
      </c>
      <c r="G101" s="4">
        <f>LookupRef[[#This Row],[Labor Costs]]+LookupRef[[#This Row],[Material Costs]]</f>
        <v>750.66666666666663</v>
      </c>
      <c r="H101" s="4">
        <f>LookupRef[[#This Row],[Total Price]]/LookupRef[[#This Row],[Quantity]]</f>
        <v>750.66666666666663</v>
      </c>
      <c r="I101" s="4">
        <f>LookupRef[[#This Row],[Total Price]]-LookupRef[[#This Row],[Material Costs]]</f>
        <v>55</v>
      </c>
      <c r="J101" s="4">
        <f>(LookupRef[[#This Row],[Total Craft Points]]+LookupRef[[#This Row],[DC]])*10</f>
        <v>60</v>
      </c>
      <c r="K101" s="4">
        <f>LookupRef[[#This Row],[Price Per Craft Point]]*LookupRef[[#This Row],[Total Craft Points]]</f>
        <v>55</v>
      </c>
      <c r="L101" s="4">
        <f>Fullmath[[#This Row],[Mat Cost]]</f>
        <v>695.66666666666663</v>
      </c>
      <c r="M101" s="4">
        <f>Fullmath[[#This Row],[Total CP]]</f>
        <v>1</v>
      </c>
      <c r="N101" s="4">
        <f>Fullmath[[#This Row],[DC]]</f>
        <v>5</v>
      </c>
      <c r="O101" s="4" cm="1">
        <f t="array" ref="O101">LookupRef[[#This Row],[DC]]+(PPCP[Base])</f>
        <v>55</v>
      </c>
    </row>
    <row r="102" spans="1:15" x14ac:dyDescent="0.2">
      <c r="A102" s="4" t="str">
        <f>Fullmath[[#This Row],[Craft]]</f>
        <v>Carpentry</v>
      </c>
      <c r="B102" s="4" t="str">
        <f>Fullmath[[#This Row],[Type]]</f>
        <v>Armor</v>
      </c>
      <c r="C102" s="4" t="str">
        <f>Fullmath[[#This Row],[Subtype]]</f>
        <v>Wooden Shields</v>
      </c>
      <c r="D102" s="2">
        <f>Fullmath[[#This Row],[ID]]</f>
        <v>52</v>
      </c>
      <c r="E102" s="4" t="str">
        <f>Fullmath[[#This Row],[Name]]</f>
        <v>Tower Shield</v>
      </c>
      <c r="F102" s="4">
        <f>Fullmath[[#This Row],[Quantity]]</f>
        <v>1</v>
      </c>
      <c r="G102" s="4">
        <f>LookupRef[[#This Row],[Labor Costs]]+LookupRef[[#This Row],[Material Costs]]</f>
        <v>1225.3333333333333</v>
      </c>
      <c r="H102" s="4">
        <f>LookupRef[[#This Row],[Total Price]]/LookupRef[[#This Row],[Quantity]]</f>
        <v>1225.3333333333333</v>
      </c>
      <c r="I102" s="4">
        <f>LookupRef[[#This Row],[Total Price]]-LookupRef[[#This Row],[Material Costs]]</f>
        <v>116</v>
      </c>
      <c r="J102" s="4">
        <f>(LookupRef[[#This Row],[Total Craft Points]]+LookupRef[[#This Row],[DC]])*10</f>
        <v>100</v>
      </c>
      <c r="K102" s="4">
        <f>LookupRef[[#This Row],[Price Per Craft Point]]*LookupRef[[#This Row],[Total Craft Points]]</f>
        <v>116</v>
      </c>
      <c r="L102" s="4">
        <f>Fullmath[[#This Row],[Mat Cost]]</f>
        <v>1109.3333333333333</v>
      </c>
      <c r="M102" s="4">
        <f>Fullmath[[#This Row],[Total CP]]</f>
        <v>2</v>
      </c>
      <c r="N102" s="4">
        <f>Fullmath[[#This Row],[DC]]</f>
        <v>8</v>
      </c>
      <c r="O102" s="4" cm="1">
        <f t="array" ref="O102">LookupRef[[#This Row],[DC]]+(PPCP[Base])</f>
        <v>58</v>
      </c>
    </row>
    <row r="103" spans="1:15" x14ac:dyDescent="0.2">
      <c r="A103" s="4" t="str">
        <f>Fullmath[[#This Row],[Craft]]</f>
        <v>Carpentry</v>
      </c>
      <c r="B103" s="4" t="str">
        <f>Fullmath[[#This Row],[Type]]</f>
        <v>Armor</v>
      </c>
      <c r="C103" s="4" t="str">
        <f>Fullmath[[#This Row],[Subtype]]</f>
        <v>Wooden Shields</v>
      </c>
      <c r="D103" s="2">
        <f>Fullmath[[#This Row],[ID]]</f>
        <v>1029</v>
      </c>
      <c r="E103" s="4" t="str">
        <f>Fullmath[[#This Row],[Name]]</f>
        <v>Sturdy Wood Shield</v>
      </c>
      <c r="F103" s="4">
        <f>Fullmath[[#This Row],[Quantity]]</f>
        <v>1</v>
      </c>
      <c r="G103" s="4">
        <f>LookupRef[[#This Row],[Labor Costs]]+LookupRef[[#This Row],[Material Costs]]</f>
        <v>5024.41</v>
      </c>
      <c r="H103" s="4">
        <f>LookupRef[[#This Row],[Total Price]]/LookupRef[[#This Row],[Quantity]]</f>
        <v>5024.41</v>
      </c>
      <c r="I103" s="4">
        <f>LookupRef[[#This Row],[Total Price]]-LookupRef[[#This Row],[Material Costs]]</f>
        <v>3536</v>
      </c>
      <c r="J103" s="4">
        <f>(LookupRef[[#This Row],[Total Craft Points]]+LookupRef[[#This Row],[DC]])*10</f>
        <v>694</v>
      </c>
      <c r="K103" s="4">
        <f>LookupRef[[#This Row],[Price Per Craft Point]]*LookupRef[[#This Row],[Total Craft Points]]</f>
        <v>3536</v>
      </c>
      <c r="L103" s="4">
        <f>Fullmath[[#This Row],[Mat Cost]]</f>
        <v>1488.4099999999999</v>
      </c>
      <c r="M103" s="4">
        <f>Fullmath[[#This Row],[Total CP]]</f>
        <v>54.4</v>
      </c>
      <c r="N103" s="4">
        <f>Fullmath[[#This Row],[DC]]</f>
        <v>15</v>
      </c>
      <c r="O103" s="4" cm="1">
        <f t="array" ref="O103">LookupRef[[#This Row],[DC]]+(PPCP[Base])</f>
        <v>65</v>
      </c>
    </row>
    <row r="104" spans="1:15" x14ac:dyDescent="0.2">
      <c r="A104" s="4" t="str">
        <f>Fullmath[[#This Row],[Craft]]</f>
        <v>Carpentry</v>
      </c>
      <c r="B104" s="4" t="str">
        <f>Fullmath[[#This Row],[Type]]</f>
        <v>Armor</v>
      </c>
      <c r="C104" s="4" t="str">
        <f>Fullmath[[#This Row],[Subtype]]</f>
        <v>Wooden Shields</v>
      </c>
      <c r="D104" s="2">
        <f>Fullmath[[#This Row],[ID]]</f>
        <v>1030</v>
      </c>
      <c r="E104" s="4" t="str">
        <f>Fullmath[[#This Row],[Name]]</f>
        <v>Hardened Shield</v>
      </c>
      <c r="F104" s="4">
        <f>Fullmath[[#This Row],[Quantity]]</f>
        <v>1</v>
      </c>
      <c r="G104" s="4">
        <f>LookupRef[[#This Row],[Labor Costs]]+LookupRef[[#This Row],[Material Costs]]</f>
        <v>21495.675625</v>
      </c>
      <c r="H104" s="4">
        <f>LookupRef[[#This Row],[Total Price]]/LookupRef[[#This Row],[Quantity]]</f>
        <v>21495.675625</v>
      </c>
      <c r="I104" s="4">
        <f>LookupRef[[#This Row],[Total Price]]-LookupRef[[#This Row],[Material Costs]]</f>
        <v>14732</v>
      </c>
      <c r="J104" s="4">
        <f>(LookupRef[[#This Row],[Total Craft Points]]+LookupRef[[#This Row],[DC]])*10</f>
        <v>2141.5</v>
      </c>
      <c r="K104" s="4">
        <f>LookupRef[[#This Row],[Price Per Craft Point]]*LookupRef[[#This Row],[Total Craft Points]]</f>
        <v>14732</v>
      </c>
      <c r="L104" s="4">
        <f>Fullmath[[#This Row],[Mat Cost]]</f>
        <v>6763.6756249999999</v>
      </c>
      <c r="M104" s="4">
        <f>Fullmath[[#This Row],[Total CP]]</f>
        <v>184.15</v>
      </c>
      <c r="N104" s="4">
        <f>Fullmath[[#This Row],[DC]]</f>
        <v>30</v>
      </c>
      <c r="O104" s="4" cm="1">
        <f t="array" ref="O104">LookupRef[[#This Row],[DC]]+(PPCP[Base])</f>
        <v>80</v>
      </c>
    </row>
    <row r="105" spans="1:15" x14ac:dyDescent="0.2">
      <c r="A105" s="4" t="str">
        <f>Fullmath[[#This Row],[Craft]]</f>
        <v>Carpentry</v>
      </c>
      <c r="B105" s="4" t="str">
        <f>Fullmath[[#This Row],[Type]]</f>
        <v>Armor</v>
      </c>
      <c r="C105" s="4" t="str">
        <f>Fullmath[[#This Row],[Subtype]]</f>
        <v>Wooden Shields</v>
      </c>
      <c r="D105" s="2">
        <f>Fullmath[[#This Row],[ID]]</f>
        <v>1031</v>
      </c>
      <c r="E105" s="4" t="str">
        <f>Fullmath[[#This Row],[Name]]</f>
        <v>Enchanted Shield</v>
      </c>
      <c r="F105" s="4">
        <f>Fullmath[[#This Row],[Quantity]]</f>
        <v>1</v>
      </c>
      <c r="G105" s="4">
        <f>LookupRef[[#This Row],[Labor Costs]]+LookupRef[[#This Row],[Material Costs]]</f>
        <v>109832.12916666665</v>
      </c>
      <c r="H105" s="4">
        <f>LookupRef[[#This Row],[Total Price]]/LookupRef[[#This Row],[Quantity]]</f>
        <v>109832.12916666665</v>
      </c>
      <c r="I105" s="4">
        <f>LookupRef[[#This Row],[Total Price]]-LookupRef[[#This Row],[Material Costs]]</f>
        <v>53516.666666666657</v>
      </c>
      <c r="J105" s="4">
        <f>(LookupRef[[#This Row],[Total Craft Points]]+LookupRef[[#This Row],[DC]])*10</f>
        <v>6083.3333333333321</v>
      </c>
      <c r="K105" s="4">
        <f>LookupRef[[#This Row],[Price Per Craft Point]]*LookupRef[[#This Row],[Total Craft Points]]</f>
        <v>53516.666666666657</v>
      </c>
      <c r="L105" s="4">
        <f>Fullmath[[#This Row],[Mat Cost]]</f>
        <v>56315.462499999994</v>
      </c>
      <c r="M105" s="4">
        <f>Fullmath[[#This Row],[Total CP]]</f>
        <v>563.33333333333326</v>
      </c>
      <c r="N105" s="4">
        <f>Fullmath[[#This Row],[DC]]</f>
        <v>45</v>
      </c>
      <c r="O105" s="4" cm="1">
        <f t="array" ref="O105">LookupRef[[#This Row],[DC]]+(PPCP[Base])</f>
        <v>95</v>
      </c>
    </row>
    <row r="106" spans="1:15" x14ac:dyDescent="0.2">
      <c r="A106" s="4" t="str">
        <f>Fullmath[[#This Row],[Craft]]</f>
        <v>Art Crafting</v>
      </c>
      <c r="B106" s="4" t="str">
        <f>Fullmath[[#This Row],[Type]]</f>
        <v>Containers</v>
      </c>
      <c r="C106" s="4" t="str">
        <f>Fullmath[[#This Row],[Subtype]]</f>
        <v>Boxes, Bags, and Cases</v>
      </c>
      <c r="D106" s="2">
        <f>Fullmath[[#This Row],[ID]]</f>
        <v>984</v>
      </c>
      <c r="E106" s="4" t="str">
        <f>Fullmath[[#This Row],[Name]]</f>
        <v>Scroll Case</v>
      </c>
      <c r="F106" s="4">
        <f>Fullmath[[#This Row],[Quantity]]</f>
        <v>1</v>
      </c>
      <c r="G106" s="4">
        <f>LookupRef[[#This Row],[Labor Costs]]+LookupRef[[#This Row],[Material Costs]]</f>
        <v>2970.9749999999999</v>
      </c>
      <c r="H106" s="4">
        <f>LookupRef[[#This Row],[Total Price]]/LookupRef[[#This Row],[Quantity]]</f>
        <v>2970.9749999999999</v>
      </c>
      <c r="I106" s="4">
        <f>LookupRef[[#This Row],[Total Price]]-LookupRef[[#This Row],[Material Costs]]</f>
        <v>2606.4</v>
      </c>
      <c r="J106" s="4">
        <f>(LookupRef[[#This Row],[Total Craft Points]]+LookupRef[[#This Row],[DC]])*10</f>
        <v>582</v>
      </c>
      <c r="K106" s="4">
        <f>LookupRef[[#This Row],[Price Per Craft Point]]*LookupRef[[#This Row],[Total Craft Points]]</f>
        <v>2606.4</v>
      </c>
      <c r="L106" s="4">
        <f>Fullmath[[#This Row],[Mat Cost]]</f>
        <v>364.57499999999999</v>
      </c>
      <c r="M106" s="4">
        <f>Fullmath[[#This Row],[Total CP]]</f>
        <v>36.200000000000003</v>
      </c>
      <c r="N106" s="4">
        <f>Fullmath[[#This Row],[DC]]</f>
        <v>22</v>
      </c>
      <c r="O106" s="4" cm="1">
        <f t="array" ref="O106">LookupRef[[#This Row],[DC]]+(PPCP[Base])</f>
        <v>72</v>
      </c>
    </row>
    <row r="107" spans="1:15" x14ac:dyDescent="0.2">
      <c r="A107" s="4" t="str">
        <f>Fullmath[[#This Row],[Craft]]</f>
        <v>Tailoring</v>
      </c>
      <c r="B107" s="4" t="str">
        <f>Fullmath[[#This Row],[Type]]</f>
        <v>Containers</v>
      </c>
      <c r="C107" s="4" t="str">
        <f>Fullmath[[#This Row],[Subtype]]</f>
        <v>Boxes, Bags, and Cases</v>
      </c>
      <c r="D107" s="2">
        <f>Fullmath[[#This Row],[ID]]</f>
        <v>1075</v>
      </c>
      <c r="E107" s="4" t="str">
        <f>Fullmath[[#This Row],[Name]]</f>
        <v>Book Bag</v>
      </c>
      <c r="F107" s="4">
        <f>Fullmath[[#This Row],[Quantity]]</f>
        <v>1</v>
      </c>
      <c r="G107" s="4">
        <f>LookupRef[[#This Row],[Labor Costs]]+LookupRef[[#This Row],[Material Costs]]</f>
        <v>3180.57</v>
      </c>
      <c r="H107" s="4">
        <f>LookupRef[[#This Row],[Total Price]]/LookupRef[[#This Row],[Quantity]]</f>
        <v>3180.57</v>
      </c>
      <c r="I107" s="4">
        <f>LookupRef[[#This Row],[Total Price]]-LookupRef[[#This Row],[Material Costs]]</f>
        <v>1728</v>
      </c>
      <c r="J107" s="4">
        <f>(LookupRef[[#This Row],[Total Craft Points]]+LookupRef[[#This Row],[DC]])*10</f>
        <v>388</v>
      </c>
      <c r="K107" s="4">
        <f>LookupRef[[#This Row],[Price Per Craft Point]]*LookupRef[[#This Row],[Total Craft Points]]</f>
        <v>1728</v>
      </c>
      <c r="L107" s="4">
        <f>Fullmath[[#This Row],[Mat Cost]]</f>
        <v>1452.5700000000002</v>
      </c>
      <c r="M107" s="4">
        <f>Fullmath[[#This Row],[Total CP]]</f>
        <v>28.8</v>
      </c>
      <c r="N107" s="4">
        <f>Fullmath[[#This Row],[DC]]</f>
        <v>10</v>
      </c>
      <c r="O107" s="4" cm="1">
        <f t="array" ref="O107">LookupRef[[#This Row],[DC]]+(PPCP[Base])</f>
        <v>60</v>
      </c>
    </row>
    <row r="108" spans="1:15" x14ac:dyDescent="0.2">
      <c r="A108" s="4" t="str">
        <f>Fullmath[[#This Row],[Craft]]</f>
        <v>Tailoring</v>
      </c>
      <c r="B108" s="4" t="str">
        <f>Fullmath[[#This Row],[Type]]</f>
        <v>Containers</v>
      </c>
      <c r="C108" s="4" t="str">
        <f>Fullmath[[#This Row],[Subtype]]</f>
        <v>Boxes, Bags, and Cases</v>
      </c>
      <c r="D108" s="2">
        <f>Fullmath[[#This Row],[ID]]</f>
        <v>973</v>
      </c>
      <c r="E108" s="4" t="str">
        <f>Fullmath[[#This Row],[Name]]</f>
        <v>Gem Pouch</v>
      </c>
      <c r="F108" s="4">
        <f>Fullmath[[#This Row],[Quantity]]</f>
        <v>1</v>
      </c>
      <c r="G108" s="4">
        <f>LookupRef[[#This Row],[Labor Costs]]+LookupRef[[#This Row],[Material Costs]]</f>
        <v>973.5</v>
      </c>
      <c r="H108" s="4">
        <f>LookupRef[[#This Row],[Total Price]]/LookupRef[[#This Row],[Quantity]]</f>
        <v>973.5</v>
      </c>
      <c r="I108" s="4">
        <f>LookupRef[[#This Row],[Total Price]]-LookupRef[[#This Row],[Material Costs]]</f>
        <v>650</v>
      </c>
      <c r="J108" s="4">
        <f>(LookupRef[[#This Row],[Total Craft Points]]+LookupRef[[#This Row],[DC]])*10</f>
        <v>250</v>
      </c>
      <c r="K108" s="4">
        <f>LookupRef[[#This Row],[Price Per Craft Point]]*LookupRef[[#This Row],[Total Craft Points]]</f>
        <v>650</v>
      </c>
      <c r="L108" s="4">
        <f>Fullmath[[#This Row],[Mat Cost]]</f>
        <v>323.5</v>
      </c>
      <c r="M108" s="4">
        <f>Fullmath[[#This Row],[Total CP]]</f>
        <v>10</v>
      </c>
      <c r="N108" s="4">
        <f>Fullmath[[#This Row],[DC]]</f>
        <v>15</v>
      </c>
      <c r="O108" s="4" cm="1">
        <f t="array" ref="O108">LookupRef[[#This Row],[DC]]+(PPCP[Base])</f>
        <v>65</v>
      </c>
    </row>
    <row r="109" spans="1:15" x14ac:dyDescent="0.2">
      <c r="A109" s="4" t="str">
        <f>Fullmath[[#This Row],[Craft]]</f>
        <v>Tailoring</v>
      </c>
      <c r="B109" s="4" t="str">
        <f>Fullmath[[#This Row],[Type]]</f>
        <v>Containers</v>
      </c>
      <c r="C109" s="4" t="str">
        <f>Fullmath[[#This Row],[Subtype]]</f>
        <v>Boxes, Bags, and Cases</v>
      </c>
      <c r="D109" s="2">
        <f>Fullmath[[#This Row],[ID]]</f>
        <v>690</v>
      </c>
      <c r="E109" s="4" t="str">
        <f>Fullmath[[#This Row],[Name]]</f>
        <v>Spell Component Pouch</v>
      </c>
      <c r="F109" s="4">
        <f>Fullmath[[#This Row],[Quantity]]</f>
        <v>1</v>
      </c>
      <c r="G109" s="4">
        <f>LookupRef[[#This Row],[Labor Costs]]+LookupRef[[#This Row],[Material Costs]]</f>
        <v>1196.92</v>
      </c>
      <c r="H109" s="4">
        <f>LookupRef[[#This Row],[Total Price]]/LookupRef[[#This Row],[Quantity]]</f>
        <v>1196.92</v>
      </c>
      <c r="I109" s="4">
        <f>LookupRef[[#This Row],[Total Price]]-LookupRef[[#This Row],[Material Costs]]</f>
        <v>702</v>
      </c>
      <c r="J109" s="4">
        <f>(LookupRef[[#This Row],[Total Craft Points]]+LookupRef[[#This Row],[DC]])*10</f>
        <v>258</v>
      </c>
      <c r="K109" s="4">
        <f>LookupRef[[#This Row],[Price Per Craft Point]]*LookupRef[[#This Row],[Total Craft Points]]</f>
        <v>702</v>
      </c>
      <c r="L109" s="4">
        <f>Fullmath[[#This Row],[Mat Cost]]</f>
        <v>494.92</v>
      </c>
      <c r="M109" s="4">
        <f>Fullmath[[#This Row],[Total CP]]</f>
        <v>10.8</v>
      </c>
      <c r="N109" s="4">
        <f>Fullmath[[#This Row],[DC]]</f>
        <v>15</v>
      </c>
      <c r="O109" s="4" cm="1">
        <f t="array" ref="O109">LookupRef[[#This Row],[DC]]+(PPCP[Base])</f>
        <v>65</v>
      </c>
    </row>
    <row r="110" spans="1:15" x14ac:dyDescent="0.2">
      <c r="A110" s="4" t="str">
        <f>Fullmath[[#This Row],[Craft]]</f>
        <v>Tailoring</v>
      </c>
      <c r="B110" s="4" t="str">
        <f>Fullmath[[#This Row],[Type]]</f>
        <v>Containers</v>
      </c>
      <c r="C110" s="4" t="str">
        <f>Fullmath[[#This Row],[Subtype]]</f>
        <v>Boxes, Bags, and Cases</v>
      </c>
      <c r="D110" s="2">
        <f>Fullmath[[#This Row],[ID]]</f>
        <v>1527</v>
      </c>
      <c r="E110" s="4" t="str">
        <f>Fullmath[[#This Row],[Name]]</f>
        <v>Herbalist's Bag (Standard)</v>
      </c>
      <c r="F110" s="4">
        <f>Fullmath[[#This Row],[Quantity]]</f>
        <v>1</v>
      </c>
      <c r="G110" s="4">
        <f>LookupRef[[#This Row],[Labor Costs]]+LookupRef[[#This Row],[Material Costs]]</f>
        <v>4102.666666666667</v>
      </c>
      <c r="H110" s="4">
        <f>LookupRef[[#This Row],[Total Price]]/LookupRef[[#This Row],[Quantity]]</f>
        <v>4102.666666666667</v>
      </c>
      <c r="I110" s="4">
        <f>LookupRef[[#This Row],[Total Price]]-LookupRef[[#This Row],[Material Costs]]</f>
        <v>2952</v>
      </c>
      <c r="J110" s="4">
        <f>(LookupRef[[#This Row],[Total Craft Points]]+LookupRef[[#This Row],[DC]])*10</f>
        <v>630</v>
      </c>
      <c r="K110" s="4">
        <f>LookupRef[[#This Row],[Price Per Craft Point]]*LookupRef[[#This Row],[Total Craft Points]]</f>
        <v>2952</v>
      </c>
      <c r="L110" s="4">
        <f>Fullmath[[#This Row],[Mat Cost]]</f>
        <v>1150.6666666666667</v>
      </c>
      <c r="M110" s="4">
        <f>Fullmath[[#This Row],[Total CP]]</f>
        <v>41</v>
      </c>
      <c r="N110" s="4">
        <f>Fullmath[[#This Row],[DC]]</f>
        <v>22</v>
      </c>
      <c r="O110" s="4" cm="1">
        <f t="array" ref="O110">LookupRef[[#This Row],[DC]]+(PPCP[Base])</f>
        <v>72</v>
      </c>
    </row>
    <row r="111" spans="1:15" x14ac:dyDescent="0.2">
      <c r="A111" s="4" t="str">
        <f>Fullmath[[#This Row],[Craft]]</f>
        <v>Art Crafting</v>
      </c>
      <c r="B111" s="4" t="str">
        <f>Fullmath[[#This Row],[Type]]</f>
        <v>Crafting Component</v>
      </c>
      <c r="C111" s="4" t="str">
        <f>Fullmath[[#This Row],[Subtype]]</f>
        <v>Basic Crafting Component</v>
      </c>
      <c r="D111" s="2">
        <f>Fullmath[[#This Row],[ID]]</f>
        <v>1034</v>
      </c>
      <c r="E111" s="4" t="str">
        <f>Fullmath[[#This Row],[Name]]</f>
        <v>Assembly Template (Basic)</v>
      </c>
      <c r="F111" s="4">
        <f>Fullmath[[#This Row],[Quantity]]</f>
        <v>1</v>
      </c>
      <c r="G111" s="4">
        <f>LookupRef[[#This Row],[Labor Costs]]+LookupRef[[#This Row],[Material Costs]]</f>
        <v>2172.916666666667</v>
      </c>
      <c r="H111" s="4">
        <f>LookupRef[[#This Row],[Total Price]]/LookupRef[[#This Row],[Quantity]]</f>
        <v>2172.916666666667</v>
      </c>
      <c r="I111" s="4">
        <f>LookupRef[[#This Row],[Total Price]]-LookupRef[[#This Row],[Material Costs]]</f>
        <v>1210.0000000000002</v>
      </c>
      <c r="J111" s="4">
        <f>(LookupRef[[#This Row],[Total Craft Points]]+LookupRef[[#This Row],[DC]])*10</f>
        <v>270</v>
      </c>
      <c r="K111" s="4">
        <f>LookupRef[[#This Row],[Price Per Craft Point]]*LookupRef[[#This Row],[Total Craft Points]]</f>
        <v>1210</v>
      </c>
      <c r="L111" s="4">
        <f>Fullmath[[#This Row],[Mat Cost]]</f>
        <v>962.91666666666674</v>
      </c>
      <c r="M111" s="4">
        <f>Fullmath[[#This Row],[Total CP]]</f>
        <v>22</v>
      </c>
      <c r="N111" s="4">
        <f>Fullmath[[#This Row],[DC]]</f>
        <v>5</v>
      </c>
      <c r="O111" s="4" cm="1">
        <f t="array" ref="O111">LookupRef[[#This Row],[DC]]+(PPCP[Base])</f>
        <v>55</v>
      </c>
    </row>
    <row r="112" spans="1:15" x14ac:dyDescent="0.2">
      <c r="A112" s="4" t="str">
        <f>Fullmath[[#This Row],[Craft]]</f>
        <v>Art Crafting</v>
      </c>
      <c r="B112" s="4" t="str">
        <f>Fullmath[[#This Row],[Type]]</f>
        <v>Crafting Component</v>
      </c>
      <c r="C112" s="4" t="str">
        <f>Fullmath[[#This Row],[Subtype]]</f>
        <v>Basic Crafting Component</v>
      </c>
      <c r="D112" s="2">
        <f>Fullmath[[#This Row],[ID]]</f>
        <v>1037</v>
      </c>
      <c r="E112" s="4" t="str">
        <f>Fullmath[[#This Row],[Name]]</f>
        <v>Assembly Template (Simple)</v>
      </c>
      <c r="F112" s="4">
        <f>Fullmath[[#This Row],[Quantity]]</f>
        <v>1</v>
      </c>
      <c r="G112" s="4">
        <f>LookupRef[[#This Row],[Labor Costs]]+LookupRef[[#This Row],[Material Costs]]</f>
        <v>4263.0133333333333</v>
      </c>
      <c r="H112" s="4">
        <f>LookupRef[[#This Row],[Total Price]]/LookupRef[[#This Row],[Quantity]]</f>
        <v>4263.0133333333333</v>
      </c>
      <c r="I112" s="4">
        <f>LookupRef[[#This Row],[Total Price]]-LookupRef[[#This Row],[Material Costs]]</f>
        <v>2483</v>
      </c>
      <c r="J112" s="4">
        <f>(LookupRef[[#This Row],[Total Craft Points]]+LookupRef[[#This Row],[DC]])*10</f>
        <v>532</v>
      </c>
      <c r="K112" s="4">
        <f>LookupRef[[#This Row],[Price Per Craft Point]]*LookupRef[[#This Row],[Total Craft Points]]</f>
        <v>2483</v>
      </c>
      <c r="L112" s="4">
        <f>Fullmath[[#This Row],[Mat Cost]]</f>
        <v>1780.0133333333333</v>
      </c>
      <c r="M112" s="4">
        <f>Fullmath[[#This Row],[Total CP]]</f>
        <v>38.200000000000003</v>
      </c>
      <c r="N112" s="4">
        <f>Fullmath[[#This Row],[DC]]</f>
        <v>15</v>
      </c>
      <c r="O112" s="4" cm="1">
        <f t="array" ref="O112">LookupRef[[#This Row],[DC]]+(PPCP[Base])</f>
        <v>65</v>
      </c>
    </row>
    <row r="113" spans="1:15" x14ac:dyDescent="0.2">
      <c r="A113" s="4" t="str">
        <f>Fullmath[[#This Row],[Craft]]</f>
        <v>Art Crafting</v>
      </c>
      <c r="B113" s="4" t="str">
        <f>Fullmath[[#This Row],[Type]]</f>
        <v>Crafting Component</v>
      </c>
      <c r="C113" s="4" t="str">
        <f>Fullmath[[#This Row],[Subtype]]</f>
        <v>Basic Crafting Component</v>
      </c>
      <c r="D113" s="2">
        <f>Fullmath[[#This Row],[ID]]</f>
        <v>1040</v>
      </c>
      <c r="E113" s="4" t="str">
        <f>Fullmath[[#This Row],[Name]]</f>
        <v>Assembly Template (Standard)</v>
      </c>
      <c r="F113" s="4">
        <f>Fullmath[[#This Row],[Quantity]]</f>
        <v>1</v>
      </c>
      <c r="G113" s="4">
        <f>LookupRef[[#This Row],[Labor Costs]]+LookupRef[[#This Row],[Material Costs]]</f>
        <v>8388.7166666666672</v>
      </c>
      <c r="H113" s="4">
        <f>LookupRef[[#This Row],[Total Price]]/LookupRef[[#This Row],[Quantity]]</f>
        <v>8388.7166666666672</v>
      </c>
      <c r="I113" s="4">
        <f>LookupRef[[#This Row],[Total Price]]-LookupRef[[#This Row],[Material Costs]]</f>
        <v>6150</v>
      </c>
      <c r="J113" s="4">
        <f>(LookupRef[[#This Row],[Total Craft Points]]+LookupRef[[#This Row],[DC]])*10</f>
        <v>1070</v>
      </c>
      <c r="K113" s="4">
        <f>LookupRef[[#This Row],[Price Per Craft Point]]*LookupRef[[#This Row],[Total Craft Points]]</f>
        <v>6150</v>
      </c>
      <c r="L113" s="4">
        <f>Fullmath[[#This Row],[Mat Cost]]</f>
        <v>2238.7166666666667</v>
      </c>
      <c r="M113" s="4">
        <f>Fullmath[[#This Row],[Total CP]]</f>
        <v>82</v>
      </c>
      <c r="N113" s="4">
        <f>Fullmath[[#This Row],[DC]]</f>
        <v>25</v>
      </c>
      <c r="O113" s="4" cm="1">
        <f t="array" ref="O113">LookupRef[[#This Row],[DC]]+(PPCP[Base])</f>
        <v>75</v>
      </c>
    </row>
    <row r="114" spans="1:15" x14ac:dyDescent="0.2">
      <c r="A114" s="4" t="str">
        <f>Fullmath[[#This Row],[Craft]]</f>
        <v>Art Crafting</v>
      </c>
      <c r="B114" s="4" t="str">
        <f>Fullmath[[#This Row],[Type]]</f>
        <v>Crafting Component</v>
      </c>
      <c r="C114" s="4" t="str">
        <f>Fullmath[[#This Row],[Subtype]]</f>
        <v>Basic Crafting Component</v>
      </c>
      <c r="D114" s="2">
        <f>Fullmath[[#This Row],[ID]]</f>
        <v>956</v>
      </c>
      <c r="E114" s="4" t="str">
        <f>Fullmath[[#This Row],[Name]]</f>
        <v>Lesser Bejeweled Rune</v>
      </c>
      <c r="F114" s="4">
        <f>Fullmath[[#This Row],[Quantity]]</f>
        <v>1</v>
      </c>
      <c r="G114" s="4">
        <f>LookupRef[[#This Row],[Labor Costs]]+LookupRef[[#This Row],[Material Costs]]</f>
        <v>24600</v>
      </c>
      <c r="H114" s="4">
        <f>LookupRef[[#This Row],[Total Price]]/LookupRef[[#This Row],[Quantity]]</f>
        <v>24600</v>
      </c>
      <c r="I114" s="4">
        <f>LookupRef[[#This Row],[Total Price]]-LookupRef[[#This Row],[Material Costs]]</f>
        <v>9600</v>
      </c>
      <c r="J114" s="4">
        <f>(LookupRef[[#This Row],[Total Craft Points]]+LookupRef[[#This Row],[DC]])*10</f>
        <v>1500</v>
      </c>
      <c r="K114" s="4">
        <f>LookupRef[[#This Row],[Price Per Craft Point]]*LookupRef[[#This Row],[Total Craft Points]]</f>
        <v>9600</v>
      </c>
      <c r="L114" s="4">
        <f>Fullmath[[#This Row],[Mat Cost]]</f>
        <v>15000</v>
      </c>
      <c r="M114" s="4">
        <f>Fullmath[[#This Row],[Total CP]]</f>
        <v>120</v>
      </c>
      <c r="N114" s="4">
        <f>Fullmath[[#This Row],[DC]]</f>
        <v>30</v>
      </c>
      <c r="O114" s="4" cm="1">
        <f t="array" ref="O114">LookupRef[[#This Row],[DC]]+(PPCP[Base])</f>
        <v>80</v>
      </c>
    </row>
    <row r="115" spans="1:15" x14ac:dyDescent="0.2">
      <c r="A115" s="4" t="str">
        <f>Fullmath[[#This Row],[Craft]]</f>
        <v>Art Crafting</v>
      </c>
      <c r="B115" s="4" t="str">
        <f>Fullmath[[#This Row],[Type]]</f>
        <v>Crafting Component</v>
      </c>
      <c r="C115" s="4" t="str">
        <f>Fullmath[[#This Row],[Subtype]]</f>
        <v>Basic Crafting Component</v>
      </c>
      <c r="D115" s="2">
        <f>Fullmath[[#This Row],[ID]]</f>
        <v>1043</v>
      </c>
      <c r="E115" s="4" t="str">
        <f>Fullmath[[#This Row],[Name]]</f>
        <v>Assembly Template (Stable)</v>
      </c>
      <c r="F115" s="4">
        <f>Fullmath[[#This Row],[Quantity]]</f>
        <v>1</v>
      </c>
      <c r="G115" s="4">
        <f>LookupRef[[#This Row],[Labor Costs]]+LookupRef[[#This Row],[Material Costs]]</f>
        <v>12255.466666666667</v>
      </c>
      <c r="H115" s="4">
        <f>LookupRef[[#This Row],[Total Price]]/LookupRef[[#This Row],[Quantity]]</f>
        <v>12255.466666666667</v>
      </c>
      <c r="I115" s="4">
        <f>LookupRef[[#This Row],[Total Price]]-LookupRef[[#This Row],[Material Costs]]</f>
        <v>9803.3333333333339</v>
      </c>
      <c r="J115" s="4">
        <f>(LookupRef[[#This Row],[Total Craft Points]]+LookupRef[[#This Row],[DC]])*10</f>
        <v>1503.3333333333335</v>
      </c>
      <c r="K115" s="4">
        <f>LookupRef[[#This Row],[Price Per Craft Point]]*LookupRef[[#This Row],[Total Craft Points]]</f>
        <v>9803.3333333333339</v>
      </c>
      <c r="L115" s="4">
        <f>Fullmath[[#This Row],[Mat Cost]]</f>
        <v>2452.1333333333332</v>
      </c>
      <c r="M115" s="4">
        <f>Fullmath[[#This Row],[Total CP]]</f>
        <v>115.33333333333334</v>
      </c>
      <c r="N115" s="4">
        <f>Fullmath[[#This Row],[DC]]</f>
        <v>35</v>
      </c>
      <c r="O115" s="4" cm="1">
        <f t="array" ref="O115">LookupRef[[#This Row],[DC]]+(PPCP[Base])</f>
        <v>85</v>
      </c>
    </row>
    <row r="116" spans="1:15" x14ac:dyDescent="0.2">
      <c r="A116" s="4" t="str">
        <f>Fullmath[[#This Row],[Craft]]</f>
        <v>Art Crafting</v>
      </c>
      <c r="B116" s="4" t="str">
        <f>Fullmath[[#This Row],[Type]]</f>
        <v>Crafting Component</v>
      </c>
      <c r="C116" s="4" t="str">
        <f>Fullmath[[#This Row],[Subtype]]</f>
        <v>Basic Crafting Component</v>
      </c>
      <c r="D116" s="2">
        <f>Fullmath[[#This Row],[ID]]</f>
        <v>957</v>
      </c>
      <c r="E116" s="4" t="str">
        <f>Fullmath[[#This Row],[Name]]</f>
        <v>Greater Bejeweled Rune</v>
      </c>
      <c r="F116" s="4">
        <f>Fullmath[[#This Row],[Quantity]]</f>
        <v>1</v>
      </c>
      <c r="G116" s="4">
        <f>LookupRef[[#This Row],[Labor Costs]]+LookupRef[[#This Row],[Material Costs]]</f>
        <v>134600</v>
      </c>
      <c r="H116" s="4">
        <f>LookupRef[[#This Row],[Total Price]]/LookupRef[[#This Row],[Quantity]]</f>
        <v>134600</v>
      </c>
      <c r="I116" s="4">
        <f>LookupRef[[#This Row],[Total Price]]-LookupRef[[#This Row],[Material Costs]]</f>
        <v>22100</v>
      </c>
      <c r="J116" s="4">
        <f>(LookupRef[[#This Row],[Total Craft Points]]+LookupRef[[#This Row],[DC]])*10</f>
        <v>2950</v>
      </c>
      <c r="K116" s="4">
        <f>LookupRef[[#This Row],[Price Per Craft Point]]*LookupRef[[#This Row],[Total Craft Points]]</f>
        <v>22100</v>
      </c>
      <c r="L116" s="4">
        <f>Fullmath[[#This Row],[Mat Cost]]</f>
        <v>112500</v>
      </c>
      <c r="M116" s="4">
        <f>Fullmath[[#This Row],[Total CP]]</f>
        <v>260</v>
      </c>
      <c r="N116" s="4">
        <f>Fullmath[[#This Row],[DC]]</f>
        <v>35</v>
      </c>
      <c r="O116" s="4" cm="1">
        <f t="array" ref="O116">LookupRef[[#This Row],[DC]]+(PPCP[Base])</f>
        <v>85</v>
      </c>
    </row>
    <row r="117" spans="1:15" x14ac:dyDescent="0.2">
      <c r="A117" s="4" t="str">
        <f>Fullmath[[#This Row],[Craft]]</f>
        <v>Art Crafting</v>
      </c>
      <c r="B117" s="4" t="str">
        <f>Fullmath[[#This Row],[Type]]</f>
        <v>Crafting Component</v>
      </c>
      <c r="C117" s="4" t="str">
        <f>Fullmath[[#This Row],[Subtype]]</f>
        <v>Basic Crafting Component</v>
      </c>
      <c r="D117" s="2">
        <f>Fullmath[[#This Row],[ID]]</f>
        <v>958</v>
      </c>
      <c r="E117" s="4" t="str">
        <f>Fullmath[[#This Row],[Name]]</f>
        <v>Masterwork Bejeweled Rune</v>
      </c>
      <c r="F117" s="4">
        <f>Fullmath[[#This Row],[Quantity]]</f>
        <v>1</v>
      </c>
      <c r="G117" s="4">
        <f>LookupRef[[#This Row],[Labor Costs]]+LookupRef[[#This Row],[Material Costs]]</f>
        <v>371300</v>
      </c>
      <c r="H117" s="4">
        <f>LookupRef[[#This Row],[Total Price]]/LookupRef[[#This Row],[Quantity]]</f>
        <v>371300</v>
      </c>
      <c r="I117" s="4">
        <f>LookupRef[[#This Row],[Total Price]]-LookupRef[[#This Row],[Material Costs]]</f>
        <v>28800</v>
      </c>
      <c r="J117" s="4">
        <f>(LookupRef[[#This Row],[Total Craft Points]]+LookupRef[[#This Row],[DC]])*10</f>
        <v>3600</v>
      </c>
      <c r="K117" s="4">
        <f>LookupRef[[#This Row],[Price Per Craft Point]]*LookupRef[[#This Row],[Total Craft Points]]</f>
        <v>28800</v>
      </c>
      <c r="L117" s="4">
        <f>Fullmath[[#This Row],[Mat Cost]]</f>
        <v>342500</v>
      </c>
      <c r="M117" s="4">
        <f>Fullmath[[#This Row],[Total CP]]</f>
        <v>320</v>
      </c>
      <c r="N117" s="4">
        <f>Fullmath[[#This Row],[DC]]</f>
        <v>40</v>
      </c>
      <c r="O117" s="4" cm="1">
        <f t="array" ref="O117">LookupRef[[#This Row],[DC]]+(PPCP[Base])</f>
        <v>90</v>
      </c>
    </row>
    <row r="118" spans="1:15" x14ac:dyDescent="0.2">
      <c r="A118" s="4" t="str">
        <f>Fullmath[[#This Row],[Craft]]</f>
        <v>Carpentry</v>
      </c>
      <c r="B118" s="4" t="str">
        <f>Fullmath[[#This Row],[Type]]</f>
        <v>Crafting Component</v>
      </c>
      <c r="C118" s="4" t="str">
        <f>Fullmath[[#This Row],[Subtype]]</f>
        <v>Basic Crafting Component</v>
      </c>
      <c r="D118" s="2">
        <f>Fullmath[[#This Row],[ID]]</f>
        <v>1033</v>
      </c>
      <c r="E118" s="4" t="str">
        <f>Fullmath[[#This Row],[Name]]</f>
        <v>Assembly Template (Basic)</v>
      </c>
      <c r="F118" s="4">
        <f>Fullmath[[#This Row],[Quantity]]</f>
        <v>1</v>
      </c>
      <c r="G118" s="4">
        <f>LookupRef[[#This Row],[Labor Costs]]+LookupRef[[#This Row],[Material Costs]]</f>
        <v>2172.916666666667</v>
      </c>
      <c r="H118" s="4">
        <f>LookupRef[[#This Row],[Total Price]]/LookupRef[[#This Row],[Quantity]]</f>
        <v>2172.916666666667</v>
      </c>
      <c r="I118" s="4">
        <f>LookupRef[[#This Row],[Total Price]]-LookupRef[[#This Row],[Material Costs]]</f>
        <v>1210.0000000000002</v>
      </c>
      <c r="J118" s="4">
        <f>(LookupRef[[#This Row],[Total Craft Points]]+LookupRef[[#This Row],[DC]])*10</f>
        <v>270</v>
      </c>
      <c r="K118" s="4">
        <f>LookupRef[[#This Row],[Price Per Craft Point]]*LookupRef[[#This Row],[Total Craft Points]]</f>
        <v>1210</v>
      </c>
      <c r="L118" s="4">
        <f>Fullmath[[#This Row],[Mat Cost]]</f>
        <v>962.91666666666674</v>
      </c>
      <c r="M118" s="4">
        <f>Fullmath[[#This Row],[Total CP]]</f>
        <v>22</v>
      </c>
      <c r="N118" s="4">
        <f>Fullmath[[#This Row],[DC]]</f>
        <v>5</v>
      </c>
      <c r="O118" s="4" cm="1">
        <f t="array" ref="O118">LookupRef[[#This Row],[DC]]+(PPCP[Base])</f>
        <v>55</v>
      </c>
    </row>
    <row r="119" spans="1:15" x14ac:dyDescent="0.2">
      <c r="A119" s="4" t="str">
        <f>Fullmath[[#This Row],[Craft]]</f>
        <v>Carpentry</v>
      </c>
      <c r="B119" s="4" t="str">
        <f>Fullmath[[#This Row],[Type]]</f>
        <v>Crafting Component</v>
      </c>
      <c r="C119" s="4" t="str">
        <f>Fullmath[[#This Row],[Subtype]]</f>
        <v>Basic Crafting Component</v>
      </c>
      <c r="D119" s="2">
        <f>Fullmath[[#This Row],[ID]]</f>
        <v>1036</v>
      </c>
      <c r="E119" s="4" t="str">
        <f>Fullmath[[#This Row],[Name]]</f>
        <v>Assembly Template (Simple</v>
      </c>
      <c r="F119" s="4">
        <f>Fullmath[[#This Row],[Quantity]]</f>
        <v>1</v>
      </c>
      <c r="G119" s="4">
        <f>LookupRef[[#This Row],[Labor Costs]]+LookupRef[[#This Row],[Material Costs]]</f>
        <v>4610.8466666666664</v>
      </c>
      <c r="H119" s="4">
        <f>LookupRef[[#This Row],[Total Price]]/LookupRef[[#This Row],[Quantity]]</f>
        <v>4610.8466666666664</v>
      </c>
      <c r="I119" s="4">
        <f>LookupRef[[#This Row],[Total Price]]-LookupRef[[#This Row],[Material Costs]]</f>
        <v>2482.9999999999995</v>
      </c>
      <c r="J119" s="4">
        <f>(LookupRef[[#This Row],[Total Craft Points]]+LookupRef[[#This Row],[DC]])*10</f>
        <v>532</v>
      </c>
      <c r="K119" s="4">
        <f>LookupRef[[#This Row],[Price Per Craft Point]]*LookupRef[[#This Row],[Total Craft Points]]</f>
        <v>2483</v>
      </c>
      <c r="L119" s="4">
        <f>Fullmath[[#This Row],[Mat Cost]]</f>
        <v>2127.8466666666668</v>
      </c>
      <c r="M119" s="4">
        <f>Fullmath[[#This Row],[Total CP]]</f>
        <v>38.200000000000003</v>
      </c>
      <c r="N119" s="4">
        <f>Fullmath[[#This Row],[DC]]</f>
        <v>15</v>
      </c>
      <c r="O119" s="4" cm="1">
        <f t="array" ref="O119">LookupRef[[#This Row],[DC]]+(PPCP[Base])</f>
        <v>65</v>
      </c>
    </row>
    <row r="120" spans="1:15" x14ac:dyDescent="0.2">
      <c r="A120" s="4" t="str">
        <f>Fullmath[[#This Row],[Craft]]</f>
        <v>Carpentry</v>
      </c>
      <c r="B120" s="4" t="str">
        <f>Fullmath[[#This Row],[Type]]</f>
        <v>Crafting Component</v>
      </c>
      <c r="C120" s="4" t="str">
        <f>Fullmath[[#This Row],[Subtype]]</f>
        <v>Basic Crafting Component</v>
      </c>
      <c r="D120" s="2">
        <f>Fullmath[[#This Row],[ID]]</f>
        <v>924</v>
      </c>
      <c r="E120" s="4" t="str">
        <f>Fullmath[[#This Row],[Name]]</f>
        <v>Repair Kit (Carpentry)</v>
      </c>
      <c r="F120" s="4">
        <f>Fullmath[[#This Row],[Quantity]]</f>
        <v>5</v>
      </c>
      <c r="G120" s="4">
        <f>LookupRef[[#This Row],[Labor Costs]]+LookupRef[[#This Row],[Material Costs]]</f>
        <v>5426.1666666666661</v>
      </c>
      <c r="H120" s="4">
        <f>LookupRef[[#This Row],[Total Price]]/LookupRef[[#This Row],[Quantity]]</f>
        <v>1085.2333333333331</v>
      </c>
      <c r="I120" s="4">
        <f>LookupRef[[#This Row],[Total Price]]-LookupRef[[#This Row],[Material Costs]]</f>
        <v>1330</v>
      </c>
      <c r="J120" s="4">
        <f>(LookupRef[[#This Row],[Total Craft Points]]+LookupRef[[#This Row],[DC]])*10</f>
        <v>390</v>
      </c>
      <c r="K120" s="4">
        <f>LookupRef[[#This Row],[Price Per Craft Point]]*LookupRef[[#This Row],[Total Craft Points]]</f>
        <v>1330</v>
      </c>
      <c r="L120" s="4">
        <f>Fullmath[[#This Row],[Mat Cost]]</f>
        <v>4096.1666666666661</v>
      </c>
      <c r="M120" s="4">
        <f>Fullmath[[#This Row],[Total CP]]</f>
        <v>19</v>
      </c>
      <c r="N120" s="4">
        <f>Fullmath[[#This Row],[DC]]</f>
        <v>20</v>
      </c>
      <c r="O120" s="4" cm="1">
        <f t="array" ref="O120">LookupRef[[#This Row],[DC]]+(PPCP[Base])</f>
        <v>70</v>
      </c>
    </row>
    <row r="121" spans="1:15" x14ac:dyDescent="0.2">
      <c r="A121" s="4" t="str">
        <f>Fullmath[[#This Row],[Craft]]</f>
        <v>Carpentry</v>
      </c>
      <c r="B121" s="4" t="str">
        <f>Fullmath[[#This Row],[Type]]</f>
        <v>Crafting Component</v>
      </c>
      <c r="C121" s="4" t="str">
        <f>Fullmath[[#This Row],[Subtype]]</f>
        <v>Basic Crafting Component</v>
      </c>
      <c r="D121" s="2">
        <f>Fullmath[[#This Row],[ID]]</f>
        <v>1039</v>
      </c>
      <c r="E121" s="4" t="str">
        <f>Fullmath[[#This Row],[Name]]</f>
        <v>Assembly Template (Standard)</v>
      </c>
      <c r="F121" s="4">
        <f>Fullmath[[#This Row],[Quantity]]</f>
        <v>1</v>
      </c>
      <c r="G121" s="4">
        <f>LookupRef[[#This Row],[Labor Costs]]+LookupRef[[#This Row],[Material Costs]]</f>
        <v>8388.7166666666672</v>
      </c>
      <c r="H121" s="4">
        <f>LookupRef[[#This Row],[Total Price]]/LookupRef[[#This Row],[Quantity]]</f>
        <v>8388.7166666666672</v>
      </c>
      <c r="I121" s="4">
        <f>LookupRef[[#This Row],[Total Price]]-LookupRef[[#This Row],[Material Costs]]</f>
        <v>6150</v>
      </c>
      <c r="J121" s="4">
        <f>(LookupRef[[#This Row],[Total Craft Points]]+LookupRef[[#This Row],[DC]])*10</f>
        <v>1070</v>
      </c>
      <c r="K121" s="4">
        <f>LookupRef[[#This Row],[Price Per Craft Point]]*LookupRef[[#This Row],[Total Craft Points]]</f>
        <v>6150</v>
      </c>
      <c r="L121" s="4">
        <f>Fullmath[[#This Row],[Mat Cost]]</f>
        <v>2238.7166666666667</v>
      </c>
      <c r="M121" s="4">
        <f>Fullmath[[#This Row],[Total CP]]</f>
        <v>82</v>
      </c>
      <c r="N121" s="4">
        <f>Fullmath[[#This Row],[DC]]</f>
        <v>25</v>
      </c>
      <c r="O121" s="4" cm="1">
        <f t="array" ref="O121">LookupRef[[#This Row],[DC]]+(PPCP[Base])</f>
        <v>75</v>
      </c>
    </row>
    <row r="122" spans="1:15" x14ac:dyDescent="0.2">
      <c r="A122" s="4" t="str">
        <f>Fullmath[[#This Row],[Craft]]</f>
        <v>Carpentry</v>
      </c>
      <c r="B122" s="4" t="str">
        <f>Fullmath[[#This Row],[Type]]</f>
        <v>Crafting Component</v>
      </c>
      <c r="C122" s="4" t="str">
        <f>Fullmath[[#This Row],[Subtype]]</f>
        <v>Basic Crafting Component</v>
      </c>
      <c r="D122" s="2">
        <f>Fullmath[[#This Row],[ID]]</f>
        <v>962</v>
      </c>
      <c r="E122" s="4" t="str">
        <f>Fullmath[[#This Row],[Name]]</f>
        <v>Lesser Etched Rune</v>
      </c>
      <c r="F122" s="4">
        <f>Fullmath[[#This Row],[Quantity]]</f>
        <v>1</v>
      </c>
      <c r="G122" s="4">
        <f>LookupRef[[#This Row],[Labor Costs]]+LookupRef[[#This Row],[Material Costs]]</f>
        <v>19600</v>
      </c>
      <c r="H122" s="4">
        <f>LookupRef[[#This Row],[Total Price]]/LookupRef[[#This Row],[Quantity]]</f>
        <v>19600</v>
      </c>
      <c r="I122" s="4">
        <f>LookupRef[[#This Row],[Total Price]]-LookupRef[[#This Row],[Material Costs]]</f>
        <v>9600</v>
      </c>
      <c r="J122" s="4">
        <f>(LookupRef[[#This Row],[Total Craft Points]]+LookupRef[[#This Row],[DC]])*10</f>
        <v>1500</v>
      </c>
      <c r="K122" s="4">
        <f>LookupRef[[#This Row],[Price Per Craft Point]]*LookupRef[[#This Row],[Total Craft Points]]</f>
        <v>9600</v>
      </c>
      <c r="L122" s="4">
        <f>Fullmath[[#This Row],[Mat Cost]]</f>
        <v>10000</v>
      </c>
      <c r="M122" s="4">
        <f>Fullmath[[#This Row],[Total CP]]</f>
        <v>120</v>
      </c>
      <c r="N122" s="4">
        <f>Fullmath[[#This Row],[DC]]</f>
        <v>30</v>
      </c>
      <c r="O122" s="4" cm="1">
        <f t="array" ref="O122">LookupRef[[#This Row],[DC]]+(PPCP[Base])</f>
        <v>80</v>
      </c>
    </row>
    <row r="123" spans="1:15" x14ac:dyDescent="0.2">
      <c r="A123" s="4" t="str">
        <f>Fullmath[[#This Row],[Craft]]</f>
        <v>Carpentry</v>
      </c>
      <c r="B123" s="4" t="str">
        <f>Fullmath[[#This Row],[Type]]</f>
        <v>Crafting Component</v>
      </c>
      <c r="C123" s="4" t="str">
        <f>Fullmath[[#This Row],[Subtype]]</f>
        <v>Basic Crafting Component</v>
      </c>
      <c r="D123" s="2">
        <f>Fullmath[[#This Row],[ID]]</f>
        <v>1042</v>
      </c>
      <c r="E123" s="4" t="str">
        <f>Fullmath[[#This Row],[Name]]</f>
        <v>Assembly Template (Stable)</v>
      </c>
      <c r="F123" s="4">
        <f>Fullmath[[#This Row],[Quantity]]</f>
        <v>1</v>
      </c>
      <c r="G123" s="4">
        <f>LookupRef[[#This Row],[Labor Costs]]+LookupRef[[#This Row],[Material Costs]]</f>
        <v>12255.466666666667</v>
      </c>
      <c r="H123" s="4">
        <f>LookupRef[[#This Row],[Total Price]]/LookupRef[[#This Row],[Quantity]]</f>
        <v>12255.466666666667</v>
      </c>
      <c r="I123" s="4">
        <f>LookupRef[[#This Row],[Total Price]]-LookupRef[[#This Row],[Material Costs]]</f>
        <v>9803.3333333333339</v>
      </c>
      <c r="J123" s="4">
        <f>(LookupRef[[#This Row],[Total Craft Points]]+LookupRef[[#This Row],[DC]])*10</f>
        <v>1503.3333333333335</v>
      </c>
      <c r="K123" s="4">
        <f>LookupRef[[#This Row],[Price Per Craft Point]]*LookupRef[[#This Row],[Total Craft Points]]</f>
        <v>9803.3333333333339</v>
      </c>
      <c r="L123" s="4">
        <f>Fullmath[[#This Row],[Mat Cost]]</f>
        <v>2452.1333333333332</v>
      </c>
      <c r="M123" s="4">
        <f>Fullmath[[#This Row],[Total CP]]</f>
        <v>115.33333333333334</v>
      </c>
      <c r="N123" s="4">
        <f>Fullmath[[#This Row],[DC]]</f>
        <v>35</v>
      </c>
      <c r="O123" s="4" cm="1">
        <f t="array" ref="O123">LookupRef[[#This Row],[DC]]+(PPCP[Base])</f>
        <v>85</v>
      </c>
    </row>
    <row r="124" spans="1:15" x14ac:dyDescent="0.2">
      <c r="A124" s="4" t="str">
        <f>Fullmath[[#This Row],[Craft]]</f>
        <v>Carpentry</v>
      </c>
      <c r="B124" s="4" t="str">
        <f>Fullmath[[#This Row],[Type]]</f>
        <v>Crafting Component</v>
      </c>
      <c r="C124" s="4" t="str">
        <f>Fullmath[[#This Row],[Subtype]]</f>
        <v>Basic Crafting Component</v>
      </c>
      <c r="D124" s="2">
        <f>Fullmath[[#This Row],[ID]]</f>
        <v>963</v>
      </c>
      <c r="E124" s="4" t="str">
        <f>Fullmath[[#This Row],[Name]]</f>
        <v>Greater Etched Rune</v>
      </c>
      <c r="F124" s="4">
        <f>Fullmath[[#This Row],[Quantity]]</f>
        <v>1</v>
      </c>
      <c r="G124" s="4">
        <f>LookupRef[[#This Row],[Labor Costs]]+LookupRef[[#This Row],[Material Costs]]</f>
        <v>134600</v>
      </c>
      <c r="H124" s="4">
        <f>LookupRef[[#This Row],[Total Price]]/LookupRef[[#This Row],[Quantity]]</f>
        <v>134600</v>
      </c>
      <c r="I124" s="4">
        <f>LookupRef[[#This Row],[Total Price]]-LookupRef[[#This Row],[Material Costs]]</f>
        <v>22100</v>
      </c>
      <c r="J124" s="4">
        <f>(LookupRef[[#This Row],[Total Craft Points]]+LookupRef[[#This Row],[DC]])*10</f>
        <v>2950</v>
      </c>
      <c r="K124" s="4">
        <f>LookupRef[[#This Row],[Price Per Craft Point]]*LookupRef[[#This Row],[Total Craft Points]]</f>
        <v>22100</v>
      </c>
      <c r="L124" s="4">
        <f>Fullmath[[#This Row],[Mat Cost]]</f>
        <v>112500</v>
      </c>
      <c r="M124" s="4">
        <f>Fullmath[[#This Row],[Total CP]]</f>
        <v>260</v>
      </c>
      <c r="N124" s="4">
        <f>Fullmath[[#This Row],[DC]]</f>
        <v>35</v>
      </c>
      <c r="O124" s="4" cm="1">
        <f t="array" ref="O124">LookupRef[[#This Row],[DC]]+(PPCP[Base])</f>
        <v>85</v>
      </c>
    </row>
    <row r="125" spans="1:15" x14ac:dyDescent="0.2">
      <c r="A125" s="4" t="str">
        <f>Fullmath[[#This Row],[Craft]]</f>
        <v>Carpentry</v>
      </c>
      <c r="B125" s="4" t="str">
        <f>Fullmath[[#This Row],[Type]]</f>
        <v>Crafting Component</v>
      </c>
      <c r="C125" s="4" t="str">
        <f>Fullmath[[#This Row],[Subtype]]</f>
        <v>Basic Crafting Component</v>
      </c>
      <c r="D125" s="2">
        <f>Fullmath[[#This Row],[ID]]</f>
        <v>964</v>
      </c>
      <c r="E125" s="4" t="str">
        <f>Fullmath[[#This Row],[Name]]</f>
        <v>Masterwork Etched Rune</v>
      </c>
      <c r="F125" s="4">
        <f>Fullmath[[#This Row],[Quantity]]</f>
        <v>1</v>
      </c>
      <c r="G125" s="4">
        <f>LookupRef[[#This Row],[Labor Costs]]+LookupRef[[#This Row],[Material Costs]]</f>
        <v>371300</v>
      </c>
      <c r="H125" s="4">
        <f>LookupRef[[#This Row],[Total Price]]/LookupRef[[#This Row],[Quantity]]</f>
        <v>371300</v>
      </c>
      <c r="I125" s="4">
        <f>LookupRef[[#This Row],[Total Price]]-LookupRef[[#This Row],[Material Costs]]</f>
        <v>28800</v>
      </c>
      <c r="J125" s="4">
        <f>(LookupRef[[#This Row],[Total Craft Points]]+LookupRef[[#This Row],[DC]])*10</f>
        <v>3600</v>
      </c>
      <c r="K125" s="4">
        <f>LookupRef[[#This Row],[Price Per Craft Point]]*LookupRef[[#This Row],[Total Craft Points]]</f>
        <v>28800</v>
      </c>
      <c r="L125" s="4">
        <f>Fullmath[[#This Row],[Mat Cost]]</f>
        <v>342500</v>
      </c>
      <c r="M125" s="4">
        <f>Fullmath[[#This Row],[Total CP]]</f>
        <v>320</v>
      </c>
      <c r="N125" s="4">
        <f>Fullmath[[#This Row],[DC]]</f>
        <v>40</v>
      </c>
      <c r="O125" s="4" cm="1">
        <f t="array" ref="O125">LookupRef[[#This Row],[DC]]+(PPCP[Base])</f>
        <v>90</v>
      </c>
    </row>
    <row r="126" spans="1:15" x14ac:dyDescent="0.2">
      <c r="A126" s="4" t="str">
        <f>Fullmath[[#This Row],[Craft]]</f>
        <v>Tailoring</v>
      </c>
      <c r="B126" s="4" t="str">
        <f>Fullmath[[#This Row],[Type]]</f>
        <v>Crafting Component</v>
      </c>
      <c r="C126" s="4" t="str">
        <f>Fullmath[[#This Row],[Subtype]]</f>
        <v>Basic Crafting Component</v>
      </c>
      <c r="D126" s="2">
        <f>Fullmath[[#This Row],[ID]]</f>
        <v>922</v>
      </c>
      <c r="E126" s="4" t="str">
        <f>Fullmath[[#This Row],[Name]]</f>
        <v>Repair Kit (Tailoring)</v>
      </c>
      <c r="F126" s="4">
        <f>Fullmath[[#This Row],[Quantity]]</f>
        <v>5</v>
      </c>
      <c r="G126" s="4">
        <f>LookupRef[[#This Row],[Labor Costs]]+LookupRef[[#This Row],[Material Costs]]</f>
        <v>3193.8333333333335</v>
      </c>
      <c r="H126" s="4">
        <f>LookupRef[[#This Row],[Total Price]]/LookupRef[[#This Row],[Quantity]]</f>
        <v>638.76666666666665</v>
      </c>
      <c r="I126" s="4">
        <f>LookupRef[[#This Row],[Total Price]]-LookupRef[[#This Row],[Material Costs]]</f>
        <v>1400</v>
      </c>
      <c r="J126" s="4">
        <f>(LookupRef[[#This Row],[Total Craft Points]]+LookupRef[[#This Row],[DC]])*10</f>
        <v>400</v>
      </c>
      <c r="K126" s="4">
        <f>LookupRef[[#This Row],[Price Per Craft Point]]*LookupRef[[#This Row],[Total Craft Points]]</f>
        <v>1400</v>
      </c>
      <c r="L126" s="4">
        <f>Fullmath[[#This Row],[Mat Cost]]</f>
        <v>1793.8333333333335</v>
      </c>
      <c r="M126" s="4">
        <f>Fullmath[[#This Row],[Total CP]]</f>
        <v>20</v>
      </c>
      <c r="N126" s="4">
        <f>Fullmath[[#This Row],[DC]]</f>
        <v>20</v>
      </c>
      <c r="O126" s="4" cm="1">
        <f t="array" ref="O126">LookupRef[[#This Row],[DC]]+(PPCP[Base])</f>
        <v>70</v>
      </c>
    </row>
    <row r="127" spans="1:15" x14ac:dyDescent="0.2">
      <c r="A127" s="4" t="str">
        <f>Fullmath[[#This Row],[Craft]]</f>
        <v>Tailoring</v>
      </c>
      <c r="B127" s="4" t="str">
        <f>Fullmath[[#This Row],[Type]]</f>
        <v>Crafting Component</v>
      </c>
      <c r="C127" s="4" t="str">
        <f>Fullmath[[#This Row],[Subtype]]</f>
        <v>Basic Crafting Component</v>
      </c>
      <c r="D127" s="2">
        <f>Fullmath[[#This Row],[ID]]</f>
        <v>923</v>
      </c>
      <c r="E127" s="4" t="str">
        <f>Fullmath[[#This Row],[Name]]</f>
        <v>Repair Kit (Tailoring)</v>
      </c>
      <c r="F127" s="4">
        <f>Fullmath[[#This Row],[Quantity]]</f>
        <v>5</v>
      </c>
      <c r="G127" s="4">
        <f>LookupRef[[#This Row],[Labor Costs]]+LookupRef[[#This Row],[Material Costs]]</f>
        <v>5426.3666666666668</v>
      </c>
      <c r="H127" s="4">
        <f>LookupRef[[#This Row],[Total Price]]/LookupRef[[#This Row],[Quantity]]</f>
        <v>1085.2733333333333</v>
      </c>
      <c r="I127" s="4">
        <f>LookupRef[[#This Row],[Total Price]]-LookupRef[[#This Row],[Material Costs]]</f>
        <v>1400</v>
      </c>
      <c r="J127" s="4">
        <f>(LookupRef[[#This Row],[Total Craft Points]]+LookupRef[[#This Row],[DC]])*10</f>
        <v>400</v>
      </c>
      <c r="K127" s="4">
        <f>LookupRef[[#This Row],[Price Per Craft Point]]*LookupRef[[#This Row],[Total Craft Points]]</f>
        <v>1400</v>
      </c>
      <c r="L127" s="4">
        <f>Fullmath[[#This Row],[Mat Cost]]</f>
        <v>4026.3666666666668</v>
      </c>
      <c r="M127" s="4">
        <f>Fullmath[[#This Row],[Total CP]]</f>
        <v>20</v>
      </c>
      <c r="N127" s="4">
        <f>Fullmath[[#This Row],[DC]]</f>
        <v>20</v>
      </c>
      <c r="O127" s="4" cm="1">
        <f t="array" ref="O127">LookupRef[[#This Row],[DC]]+(PPCP[Base])</f>
        <v>70</v>
      </c>
    </row>
    <row r="128" spans="1:15" x14ac:dyDescent="0.2">
      <c r="A128" s="4" t="str">
        <f>Fullmath[[#This Row],[Craft]]</f>
        <v>Tailoring</v>
      </c>
      <c r="B128" s="4" t="str">
        <f>Fullmath[[#This Row],[Type]]</f>
        <v>Crafting Component</v>
      </c>
      <c r="C128" s="4" t="str">
        <f>Fullmath[[#This Row],[Subtype]]</f>
        <v>Basic Crafting Component</v>
      </c>
      <c r="D128" s="2">
        <f>Fullmath[[#This Row],[ID]]</f>
        <v>968</v>
      </c>
      <c r="E128" s="4" t="str">
        <f>Fullmath[[#This Row],[Name]]</f>
        <v>Lesser Woven Rune</v>
      </c>
      <c r="F128" s="4">
        <f>Fullmath[[#This Row],[Quantity]]</f>
        <v>1</v>
      </c>
      <c r="G128" s="4">
        <f>LookupRef[[#This Row],[Labor Costs]]+LookupRef[[#This Row],[Material Costs]]</f>
        <v>29600</v>
      </c>
      <c r="H128" s="4">
        <f>LookupRef[[#This Row],[Total Price]]/LookupRef[[#This Row],[Quantity]]</f>
        <v>29600</v>
      </c>
      <c r="I128" s="4">
        <f>LookupRef[[#This Row],[Total Price]]-LookupRef[[#This Row],[Material Costs]]</f>
        <v>9600</v>
      </c>
      <c r="J128" s="4">
        <f>(LookupRef[[#This Row],[Total Craft Points]]+LookupRef[[#This Row],[DC]])*10</f>
        <v>1500</v>
      </c>
      <c r="K128" s="4">
        <f>LookupRef[[#This Row],[Price Per Craft Point]]*LookupRef[[#This Row],[Total Craft Points]]</f>
        <v>9600</v>
      </c>
      <c r="L128" s="4">
        <f>Fullmath[[#This Row],[Mat Cost]]</f>
        <v>20000</v>
      </c>
      <c r="M128" s="4">
        <f>Fullmath[[#This Row],[Total CP]]</f>
        <v>120</v>
      </c>
      <c r="N128" s="4">
        <f>Fullmath[[#This Row],[DC]]</f>
        <v>30</v>
      </c>
      <c r="O128" s="4" cm="1">
        <f t="array" ref="O128">LookupRef[[#This Row],[DC]]+(PPCP[Base])</f>
        <v>80</v>
      </c>
    </row>
    <row r="129" spans="1:15" x14ac:dyDescent="0.2">
      <c r="A129" s="4" t="str">
        <f>Fullmath[[#This Row],[Craft]]</f>
        <v>Tailoring</v>
      </c>
      <c r="B129" s="4" t="str">
        <f>Fullmath[[#This Row],[Type]]</f>
        <v>Crafting Component</v>
      </c>
      <c r="C129" s="4" t="str">
        <f>Fullmath[[#This Row],[Subtype]]</f>
        <v>Basic Crafting Component</v>
      </c>
      <c r="D129" s="2">
        <f>Fullmath[[#This Row],[ID]]</f>
        <v>969</v>
      </c>
      <c r="E129" s="4" t="str">
        <f>Fullmath[[#This Row],[Name]]</f>
        <v>Greater Woven Rune</v>
      </c>
      <c r="F129" s="4">
        <f>Fullmath[[#This Row],[Quantity]]</f>
        <v>1</v>
      </c>
      <c r="G129" s="4">
        <f>LookupRef[[#This Row],[Labor Costs]]+LookupRef[[#This Row],[Material Costs]]</f>
        <v>134600</v>
      </c>
      <c r="H129" s="4">
        <f>LookupRef[[#This Row],[Total Price]]/LookupRef[[#This Row],[Quantity]]</f>
        <v>134600</v>
      </c>
      <c r="I129" s="4">
        <f>LookupRef[[#This Row],[Total Price]]-LookupRef[[#This Row],[Material Costs]]</f>
        <v>22100</v>
      </c>
      <c r="J129" s="4">
        <f>(LookupRef[[#This Row],[Total Craft Points]]+LookupRef[[#This Row],[DC]])*10</f>
        <v>2950</v>
      </c>
      <c r="K129" s="4">
        <f>LookupRef[[#This Row],[Price Per Craft Point]]*LookupRef[[#This Row],[Total Craft Points]]</f>
        <v>22100</v>
      </c>
      <c r="L129" s="4">
        <f>Fullmath[[#This Row],[Mat Cost]]</f>
        <v>112500</v>
      </c>
      <c r="M129" s="4">
        <f>Fullmath[[#This Row],[Total CP]]</f>
        <v>260</v>
      </c>
      <c r="N129" s="4">
        <f>Fullmath[[#This Row],[DC]]</f>
        <v>35</v>
      </c>
      <c r="O129" s="4" cm="1">
        <f t="array" ref="O129">LookupRef[[#This Row],[DC]]+(PPCP[Base])</f>
        <v>85</v>
      </c>
    </row>
    <row r="130" spans="1:15" x14ac:dyDescent="0.2">
      <c r="A130" s="4" t="str">
        <f>Fullmath[[#This Row],[Craft]]</f>
        <v>Tailoring</v>
      </c>
      <c r="B130" s="4" t="str">
        <f>Fullmath[[#This Row],[Type]]</f>
        <v>Crafting Component</v>
      </c>
      <c r="C130" s="4" t="str">
        <f>Fullmath[[#This Row],[Subtype]]</f>
        <v>Basic Crafting Component</v>
      </c>
      <c r="D130" s="2">
        <f>Fullmath[[#This Row],[ID]]</f>
        <v>970</v>
      </c>
      <c r="E130" s="4" t="str">
        <f>Fullmath[[#This Row],[Name]]</f>
        <v>Masterwork Woven Rune</v>
      </c>
      <c r="F130" s="4">
        <f>Fullmath[[#This Row],[Quantity]]</f>
        <v>1</v>
      </c>
      <c r="G130" s="4">
        <f>LookupRef[[#This Row],[Labor Costs]]+LookupRef[[#This Row],[Material Costs]]</f>
        <v>371300</v>
      </c>
      <c r="H130" s="4">
        <f>LookupRef[[#This Row],[Total Price]]/LookupRef[[#This Row],[Quantity]]</f>
        <v>371300</v>
      </c>
      <c r="I130" s="4">
        <f>LookupRef[[#This Row],[Total Price]]-LookupRef[[#This Row],[Material Costs]]</f>
        <v>28800</v>
      </c>
      <c r="J130" s="4">
        <f>(LookupRef[[#This Row],[Total Craft Points]]+LookupRef[[#This Row],[DC]])*10</f>
        <v>3600</v>
      </c>
      <c r="K130" s="4">
        <f>LookupRef[[#This Row],[Price Per Craft Point]]*LookupRef[[#This Row],[Total Craft Points]]</f>
        <v>28800</v>
      </c>
      <c r="L130" s="4">
        <f>Fullmath[[#This Row],[Mat Cost]]</f>
        <v>342500</v>
      </c>
      <c r="M130" s="4">
        <f>Fullmath[[#This Row],[Total CP]]</f>
        <v>320</v>
      </c>
      <c r="N130" s="4">
        <f>Fullmath[[#This Row],[DC]]</f>
        <v>40</v>
      </c>
      <c r="O130" s="4" cm="1">
        <f t="array" ref="O130">LookupRef[[#This Row],[DC]]+(PPCP[Base])</f>
        <v>90</v>
      </c>
    </row>
    <row r="131" spans="1:15" x14ac:dyDescent="0.2">
      <c r="A131" s="4" t="str">
        <f>Fullmath[[#This Row],[Craft]]</f>
        <v>Alchemy</v>
      </c>
      <c r="B131" s="4" t="str">
        <f>Fullmath[[#This Row],[Type]]</f>
        <v>Essence</v>
      </c>
      <c r="C131" s="4" t="str">
        <f>Fullmath[[#This Row],[Subtype]]</f>
        <v>Defensive Essence</v>
      </c>
      <c r="D131" s="2">
        <f>Fullmath[[#This Row],[ID]]</f>
        <v>612</v>
      </c>
      <c r="E131" s="4" t="str">
        <f>Fullmath[[#This Row],[Name]]</f>
        <v>Essence (5/ - Acid Damage Resistance, Permanent)</v>
      </c>
      <c r="F131" s="4">
        <f>Fullmath[[#This Row],[Quantity]]</f>
        <v>1</v>
      </c>
      <c r="G131" s="4">
        <f>LookupRef[[#This Row],[Labor Costs]]+LookupRef[[#This Row],[Material Costs]]</f>
        <v>10237.869999999999</v>
      </c>
      <c r="H131" s="4">
        <f>LookupRef[[#This Row],[Total Price]]/LookupRef[[#This Row],[Quantity]]</f>
        <v>10237.869999999999</v>
      </c>
      <c r="I131" s="4">
        <f>LookupRef[[#This Row],[Total Price]]-LookupRef[[#This Row],[Material Costs]]</f>
        <v>8035.9999999999991</v>
      </c>
      <c r="J131" s="4">
        <f>(LookupRef[[#This Row],[Total Craft Points]]+LookupRef[[#This Row],[DC]])*10</f>
        <v>1348</v>
      </c>
      <c r="K131" s="4">
        <f>LookupRef[[#This Row],[Price Per Craft Point]]*LookupRef[[#This Row],[Total Craft Points]]</f>
        <v>8036</v>
      </c>
      <c r="L131" s="4">
        <f>Fullmath[[#This Row],[Mat Cost]]</f>
        <v>2201.87</v>
      </c>
      <c r="M131" s="4">
        <f>Fullmath[[#This Row],[Total CP]]</f>
        <v>114.8</v>
      </c>
      <c r="N131" s="4">
        <f>Fullmath[[#This Row],[DC]]</f>
        <v>20</v>
      </c>
      <c r="O131" s="4" cm="1">
        <f t="array" ref="O131">LookupRef[[#This Row],[DC]]+(PPCP[Base])</f>
        <v>70</v>
      </c>
    </row>
    <row r="132" spans="1:15" x14ac:dyDescent="0.2">
      <c r="A132" s="4" t="str">
        <f>Fullmath[[#This Row],[Craft]]</f>
        <v>Alchemy</v>
      </c>
      <c r="B132" s="4" t="str">
        <f>Fullmath[[#This Row],[Type]]</f>
        <v>Essence</v>
      </c>
      <c r="C132" s="4" t="str">
        <f>Fullmath[[#This Row],[Subtype]]</f>
        <v>Defensive Essence</v>
      </c>
      <c r="D132" s="2">
        <f>Fullmath[[#This Row],[ID]]</f>
        <v>609</v>
      </c>
      <c r="E132" s="4" t="str">
        <f>Fullmath[[#This Row],[Name]]</f>
        <v>Essence (5/ - Cold Damage Resistance, Permanent)</v>
      </c>
      <c r="F132" s="4">
        <f>Fullmath[[#This Row],[Quantity]]</f>
        <v>1</v>
      </c>
      <c r="G132" s="4">
        <f>LookupRef[[#This Row],[Labor Costs]]+LookupRef[[#This Row],[Material Costs]]</f>
        <v>6667.87</v>
      </c>
      <c r="H132" s="4">
        <f>LookupRef[[#This Row],[Total Price]]/LookupRef[[#This Row],[Quantity]]</f>
        <v>6667.87</v>
      </c>
      <c r="I132" s="4">
        <f>LookupRef[[#This Row],[Total Price]]-LookupRef[[#This Row],[Material Costs]]</f>
        <v>5866</v>
      </c>
      <c r="J132" s="4">
        <f>(LookupRef[[#This Row],[Total Craft Points]]+LookupRef[[#This Row],[DC]])*10</f>
        <v>1038</v>
      </c>
      <c r="K132" s="4">
        <f>LookupRef[[#This Row],[Price Per Craft Point]]*LookupRef[[#This Row],[Total Craft Points]]</f>
        <v>5866</v>
      </c>
      <c r="L132" s="4">
        <f>Fullmath[[#This Row],[Mat Cost]]</f>
        <v>801.87</v>
      </c>
      <c r="M132" s="4">
        <f>Fullmath[[#This Row],[Total CP]]</f>
        <v>83.8</v>
      </c>
      <c r="N132" s="4">
        <f>Fullmath[[#This Row],[DC]]</f>
        <v>20</v>
      </c>
      <c r="O132" s="4" cm="1">
        <f t="array" ref="O132">LookupRef[[#This Row],[DC]]+(PPCP[Base])</f>
        <v>70</v>
      </c>
    </row>
    <row r="133" spans="1:15" x14ac:dyDescent="0.2">
      <c r="A133" s="4" t="str">
        <f>Fullmath[[#This Row],[Craft]]</f>
        <v>Alchemy</v>
      </c>
      <c r="B133" s="4" t="str">
        <f>Fullmath[[#This Row],[Type]]</f>
        <v>Essence</v>
      </c>
      <c r="C133" s="4" t="str">
        <f>Fullmath[[#This Row],[Subtype]]</f>
        <v>Defensive Essence</v>
      </c>
      <c r="D133" s="2">
        <f>Fullmath[[#This Row],[ID]]</f>
        <v>608</v>
      </c>
      <c r="E133" s="4" t="str">
        <f>Fullmath[[#This Row],[Name]]</f>
        <v>Essence (5/ - Divine Damage Resistance, Permanent)</v>
      </c>
      <c r="F133" s="4">
        <f>Fullmath[[#This Row],[Quantity]]</f>
        <v>1</v>
      </c>
      <c r="G133" s="4">
        <f>LookupRef[[#This Row],[Labor Costs]]+LookupRef[[#This Row],[Material Costs]]</f>
        <v>7987.87</v>
      </c>
      <c r="H133" s="4">
        <f>LookupRef[[#This Row],[Total Price]]/LookupRef[[#This Row],[Quantity]]</f>
        <v>7987.87</v>
      </c>
      <c r="I133" s="4">
        <f>LookupRef[[#This Row],[Total Price]]-LookupRef[[#This Row],[Material Costs]]</f>
        <v>6986</v>
      </c>
      <c r="J133" s="4">
        <f>(LookupRef[[#This Row],[Total Craft Points]]+LookupRef[[#This Row],[DC]])*10</f>
        <v>1198</v>
      </c>
      <c r="K133" s="4">
        <f>LookupRef[[#This Row],[Price Per Craft Point]]*LookupRef[[#This Row],[Total Craft Points]]</f>
        <v>6986</v>
      </c>
      <c r="L133" s="4">
        <f>Fullmath[[#This Row],[Mat Cost]]</f>
        <v>1001.87</v>
      </c>
      <c r="M133" s="4">
        <f>Fullmath[[#This Row],[Total CP]]</f>
        <v>99.8</v>
      </c>
      <c r="N133" s="4">
        <f>Fullmath[[#This Row],[DC]]</f>
        <v>20</v>
      </c>
      <c r="O133" s="4" cm="1">
        <f t="array" ref="O133">LookupRef[[#This Row],[DC]]+(PPCP[Base])</f>
        <v>70</v>
      </c>
    </row>
    <row r="134" spans="1:15" x14ac:dyDescent="0.2">
      <c r="A134" s="4" t="str">
        <f>Fullmath[[#This Row],[Craft]]</f>
        <v>Alchemy</v>
      </c>
      <c r="B134" s="4" t="str">
        <f>Fullmath[[#This Row],[Type]]</f>
        <v>Essence</v>
      </c>
      <c r="C134" s="4" t="str">
        <f>Fullmath[[#This Row],[Subtype]]</f>
        <v>Defensive Essence</v>
      </c>
      <c r="D134" s="2">
        <f>Fullmath[[#This Row],[ID]]</f>
        <v>607</v>
      </c>
      <c r="E134" s="4" t="str">
        <f>Fullmath[[#This Row],[Name]]</f>
        <v>Essence (5/ - Electrical Damage Resistance, Permanent)</v>
      </c>
      <c r="F134" s="4">
        <f>Fullmath[[#This Row],[Quantity]]</f>
        <v>1</v>
      </c>
      <c r="G134" s="4">
        <f>LookupRef[[#This Row],[Labor Costs]]+LookupRef[[#This Row],[Material Costs]]</f>
        <v>5469.5366666666669</v>
      </c>
      <c r="H134" s="4">
        <f>LookupRef[[#This Row],[Total Price]]/LookupRef[[#This Row],[Quantity]]</f>
        <v>5469.5366666666669</v>
      </c>
      <c r="I134" s="4">
        <f>LookupRef[[#This Row],[Total Price]]-LookupRef[[#This Row],[Material Costs]]</f>
        <v>4746</v>
      </c>
      <c r="J134" s="4">
        <f>(LookupRef[[#This Row],[Total Craft Points]]+LookupRef[[#This Row],[DC]])*10</f>
        <v>878</v>
      </c>
      <c r="K134" s="4">
        <f>LookupRef[[#This Row],[Price Per Craft Point]]*LookupRef[[#This Row],[Total Craft Points]]</f>
        <v>4746</v>
      </c>
      <c r="L134" s="4">
        <f>Fullmath[[#This Row],[Mat Cost]]</f>
        <v>723.53666666666663</v>
      </c>
      <c r="M134" s="4">
        <f>Fullmath[[#This Row],[Total CP]]</f>
        <v>67.8</v>
      </c>
      <c r="N134" s="4">
        <f>Fullmath[[#This Row],[DC]]</f>
        <v>20</v>
      </c>
      <c r="O134" s="4" cm="1">
        <f t="array" ref="O134">LookupRef[[#This Row],[DC]]+(PPCP[Base])</f>
        <v>70</v>
      </c>
    </row>
    <row r="135" spans="1:15" x14ac:dyDescent="0.2">
      <c r="A135" s="4" t="str">
        <f>Fullmath[[#This Row],[Craft]]</f>
        <v>Alchemy</v>
      </c>
      <c r="B135" s="4" t="str">
        <f>Fullmath[[#This Row],[Type]]</f>
        <v>Essence</v>
      </c>
      <c r="C135" s="4" t="str">
        <f>Fullmath[[#This Row],[Subtype]]</f>
        <v>Defensive Essence</v>
      </c>
      <c r="D135" s="2">
        <f>Fullmath[[#This Row],[ID]]</f>
        <v>606</v>
      </c>
      <c r="E135" s="4" t="str">
        <f>Fullmath[[#This Row],[Name]]</f>
        <v>Essence (5/ - Fire Damage Resistance, Permanent)</v>
      </c>
      <c r="F135" s="4">
        <f>Fullmath[[#This Row],[Quantity]]</f>
        <v>1</v>
      </c>
      <c r="G135" s="4">
        <f>LookupRef[[#This Row],[Labor Costs]]+LookupRef[[#This Row],[Material Costs]]</f>
        <v>7004.5366666666669</v>
      </c>
      <c r="H135" s="4">
        <f>LookupRef[[#This Row],[Total Price]]/LookupRef[[#This Row],[Quantity]]</f>
        <v>7004.5366666666669</v>
      </c>
      <c r="I135" s="4">
        <f>LookupRef[[#This Row],[Total Price]]-LookupRef[[#This Row],[Material Costs]]</f>
        <v>5376</v>
      </c>
      <c r="J135" s="4">
        <f>(LookupRef[[#This Row],[Total Craft Points]]+LookupRef[[#This Row],[DC]])*10</f>
        <v>968</v>
      </c>
      <c r="K135" s="4">
        <f>LookupRef[[#This Row],[Price Per Craft Point]]*LookupRef[[#This Row],[Total Craft Points]]</f>
        <v>5376</v>
      </c>
      <c r="L135" s="4">
        <f>Fullmath[[#This Row],[Mat Cost]]</f>
        <v>1628.5366666666669</v>
      </c>
      <c r="M135" s="4">
        <f>Fullmath[[#This Row],[Total CP]]</f>
        <v>76.8</v>
      </c>
      <c r="N135" s="4">
        <f>Fullmath[[#This Row],[DC]]</f>
        <v>20</v>
      </c>
      <c r="O135" s="4" cm="1">
        <f t="array" ref="O135">LookupRef[[#This Row],[DC]]+(PPCP[Base])</f>
        <v>70</v>
      </c>
    </row>
    <row r="136" spans="1:15" x14ac:dyDescent="0.2">
      <c r="A136" s="4" t="str">
        <f>Fullmath[[#This Row],[Craft]]</f>
        <v>Alchemy</v>
      </c>
      <c r="B136" s="4" t="str">
        <f>Fullmath[[#This Row],[Type]]</f>
        <v>Essence</v>
      </c>
      <c r="C136" s="4" t="str">
        <f>Fullmath[[#This Row],[Subtype]]</f>
        <v>Defensive Essence</v>
      </c>
      <c r="D136" s="2">
        <f>Fullmath[[#This Row],[ID]]</f>
        <v>610</v>
      </c>
      <c r="E136" s="4" t="str">
        <f>Fullmath[[#This Row],[Name]]</f>
        <v>Essence (5/ - Negative Damage Resistance, Permanent)</v>
      </c>
      <c r="F136" s="4">
        <f>Fullmath[[#This Row],[Quantity]]</f>
        <v>1</v>
      </c>
      <c r="G136" s="4">
        <f>LookupRef[[#This Row],[Labor Costs]]+LookupRef[[#This Row],[Material Costs]]</f>
        <v>4169.5366666666669</v>
      </c>
      <c r="H136" s="4">
        <f>LookupRef[[#This Row],[Total Price]]/LookupRef[[#This Row],[Quantity]]</f>
        <v>4169.5366666666669</v>
      </c>
      <c r="I136" s="4">
        <f>LookupRef[[#This Row],[Total Price]]-LookupRef[[#This Row],[Material Costs]]</f>
        <v>3836</v>
      </c>
      <c r="J136" s="4">
        <f>(LookupRef[[#This Row],[Total Craft Points]]+LookupRef[[#This Row],[DC]])*10</f>
        <v>748</v>
      </c>
      <c r="K136" s="4">
        <f>LookupRef[[#This Row],[Price Per Craft Point]]*LookupRef[[#This Row],[Total Craft Points]]</f>
        <v>3836</v>
      </c>
      <c r="L136" s="4">
        <f>Fullmath[[#This Row],[Mat Cost]]</f>
        <v>333.53666666666663</v>
      </c>
      <c r="M136" s="4">
        <f>Fullmath[[#This Row],[Total CP]]</f>
        <v>54.8</v>
      </c>
      <c r="N136" s="4">
        <f>Fullmath[[#This Row],[DC]]</f>
        <v>20</v>
      </c>
      <c r="O136" s="4" cm="1">
        <f t="array" ref="O136">LookupRef[[#This Row],[DC]]+(PPCP[Base])</f>
        <v>70</v>
      </c>
    </row>
    <row r="137" spans="1:15" x14ac:dyDescent="0.2">
      <c r="A137" s="4" t="str">
        <f>Fullmath[[#This Row],[Craft]]</f>
        <v>Alchemy</v>
      </c>
      <c r="B137" s="4" t="str">
        <f>Fullmath[[#This Row],[Type]]</f>
        <v>Essence</v>
      </c>
      <c r="C137" s="4" t="str">
        <f>Fullmath[[#This Row],[Subtype]]</f>
        <v>Defensive Essence</v>
      </c>
      <c r="D137" s="2">
        <f>Fullmath[[#This Row],[ID]]</f>
        <v>611</v>
      </c>
      <c r="E137" s="4" t="str">
        <f>Fullmath[[#This Row],[Name]]</f>
        <v>Essence (5/ - Positive Damage Resistance, Permanent)</v>
      </c>
      <c r="F137" s="4">
        <f>Fullmath[[#This Row],[Quantity]]</f>
        <v>1</v>
      </c>
      <c r="G137" s="4">
        <f>LookupRef[[#This Row],[Labor Costs]]+LookupRef[[#This Row],[Material Costs]]</f>
        <v>4094.0366666666669</v>
      </c>
      <c r="H137" s="4">
        <f>LookupRef[[#This Row],[Total Price]]/LookupRef[[#This Row],[Quantity]]</f>
        <v>4094.0366666666669</v>
      </c>
      <c r="I137" s="4">
        <f>LookupRef[[#This Row],[Total Price]]-LookupRef[[#This Row],[Material Costs]]</f>
        <v>3836</v>
      </c>
      <c r="J137" s="4">
        <f>(LookupRef[[#This Row],[Total Craft Points]]+LookupRef[[#This Row],[DC]])*10</f>
        <v>748</v>
      </c>
      <c r="K137" s="4">
        <f>LookupRef[[#This Row],[Price Per Craft Point]]*LookupRef[[#This Row],[Total Craft Points]]</f>
        <v>3836</v>
      </c>
      <c r="L137" s="4">
        <f>Fullmath[[#This Row],[Mat Cost]]</f>
        <v>258.03666666666669</v>
      </c>
      <c r="M137" s="4">
        <f>Fullmath[[#This Row],[Total CP]]</f>
        <v>54.8</v>
      </c>
      <c r="N137" s="4">
        <f>Fullmath[[#This Row],[DC]]</f>
        <v>20</v>
      </c>
      <c r="O137" s="4" cm="1">
        <f t="array" ref="O137">LookupRef[[#This Row],[DC]]+(PPCP[Base])</f>
        <v>70</v>
      </c>
    </row>
    <row r="138" spans="1:15" x14ac:dyDescent="0.2">
      <c r="A138" s="4" t="str">
        <f>Fullmath[[#This Row],[Craft]]</f>
        <v>Alchemy</v>
      </c>
      <c r="B138" s="4" t="str">
        <f>Fullmath[[#This Row],[Type]]</f>
        <v>Essence</v>
      </c>
      <c r="C138" s="4" t="str">
        <f>Fullmath[[#This Row],[Subtype]]</f>
        <v>Defensive Essence</v>
      </c>
      <c r="D138" s="2">
        <f>Fullmath[[#This Row],[ID]]</f>
        <v>613</v>
      </c>
      <c r="E138" s="4" t="str">
        <f>Fullmath[[#This Row],[Name]]</f>
        <v>Essence (5/ - Sonic Damage Resistance, Permanent)</v>
      </c>
      <c r="F138" s="4">
        <f>Fullmath[[#This Row],[Quantity]]</f>
        <v>1</v>
      </c>
      <c r="G138" s="4">
        <f>LookupRef[[#This Row],[Labor Costs]]+LookupRef[[#This Row],[Material Costs]]</f>
        <v>4326.87</v>
      </c>
      <c r="H138" s="4">
        <f>LookupRef[[#This Row],[Total Price]]/LookupRef[[#This Row],[Quantity]]</f>
        <v>4326.87</v>
      </c>
      <c r="I138" s="4">
        <f>LookupRef[[#This Row],[Total Price]]-LookupRef[[#This Row],[Material Costs]]</f>
        <v>3976</v>
      </c>
      <c r="J138" s="4">
        <f>(LookupRef[[#This Row],[Total Craft Points]]+LookupRef[[#This Row],[DC]])*10</f>
        <v>768</v>
      </c>
      <c r="K138" s="4">
        <f>LookupRef[[#This Row],[Price Per Craft Point]]*LookupRef[[#This Row],[Total Craft Points]]</f>
        <v>3976</v>
      </c>
      <c r="L138" s="4">
        <f>Fullmath[[#This Row],[Mat Cost]]</f>
        <v>350.87</v>
      </c>
      <c r="M138" s="4">
        <f>Fullmath[[#This Row],[Total CP]]</f>
        <v>56.8</v>
      </c>
      <c r="N138" s="4">
        <f>Fullmath[[#This Row],[DC]]</f>
        <v>20</v>
      </c>
      <c r="O138" s="4" cm="1">
        <f t="array" ref="O138">LookupRef[[#This Row],[DC]]+(PPCP[Base])</f>
        <v>70</v>
      </c>
    </row>
    <row r="139" spans="1:15" x14ac:dyDescent="0.2">
      <c r="A139" s="4" t="str">
        <f>Fullmath[[#This Row],[Craft]]</f>
        <v>Alchemy</v>
      </c>
      <c r="B139" s="4" t="str">
        <f>Fullmath[[#This Row],[Type]]</f>
        <v>Essence</v>
      </c>
      <c r="C139" s="4" t="str">
        <f>Fullmath[[#This Row],[Subtype]]</f>
        <v>Permanent Essence</v>
      </c>
      <c r="D139" s="2">
        <f>Fullmath[[#This Row],[ID]]</f>
        <v>586</v>
      </c>
      <c r="E139" s="4" t="str">
        <f>Fullmath[[#This Row],[Name]]</f>
        <v>Essence (+1d4 Acid Damage, permanent)</v>
      </c>
      <c r="F139" s="4">
        <f>Fullmath[[#This Row],[Quantity]]</f>
        <v>1</v>
      </c>
      <c r="G139" s="4">
        <f>LookupRef[[#This Row],[Labor Costs]]+LookupRef[[#This Row],[Material Costs]]</f>
        <v>11475.470000000001</v>
      </c>
      <c r="H139" s="4">
        <f>LookupRef[[#This Row],[Total Price]]/LookupRef[[#This Row],[Quantity]]</f>
        <v>11475.470000000001</v>
      </c>
      <c r="I139" s="4">
        <f>LookupRef[[#This Row],[Total Price]]-LookupRef[[#This Row],[Material Costs]]</f>
        <v>9273.6000000000022</v>
      </c>
      <c r="J139" s="4">
        <f>(LookupRef[[#This Row],[Total Craft Points]]+LookupRef[[#This Row],[DC]])*10</f>
        <v>1508</v>
      </c>
      <c r="K139" s="4">
        <f>LookupRef[[#This Row],[Price Per Craft Point]]*LookupRef[[#This Row],[Total Craft Points]]</f>
        <v>9273.6</v>
      </c>
      <c r="L139" s="4">
        <f>Fullmath[[#This Row],[Mat Cost]]</f>
        <v>2201.87</v>
      </c>
      <c r="M139" s="4">
        <f>Fullmath[[#This Row],[Total CP]]</f>
        <v>128.80000000000001</v>
      </c>
      <c r="N139" s="4">
        <f>Fullmath[[#This Row],[DC]]</f>
        <v>22</v>
      </c>
      <c r="O139" s="4" cm="1">
        <f t="array" ref="O139">LookupRef[[#This Row],[DC]]+(PPCP[Base])</f>
        <v>72</v>
      </c>
    </row>
    <row r="140" spans="1:15" x14ac:dyDescent="0.2">
      <c r="A140" s="4" t="str">
        <f>Fullmath[[#This Row],[Craft]]</f>
        <v>Alchemy</v>
      </c>
      <c r="B140" s="4" t="str">
        <f>Fullmath[[#This Row],[Type]]</f>
        <v>Essence</v>
      </c>
      <c r="C140" s="4" t="str">
        <f>Fullmath[[#This Row],[Subtype]]</f>
        <v>Permanent Essence</v>
      </c>
      <c r="D140" s="2">
        <f>Fullmath[[#This Row],[ID]]</f>
        <v>583</v>
      </c>
      <c r="E140" s="4" t="str">
        <f>Fullmath[[#This Row],[Name]]</f>
        <v>Essence (+1d4 Cold Damage, permanent)</v>
      </c>
      <c r="F140" s="4">
        <f>Fullmath[[#This Row],[Quantity]]</f>
        <v>1</v>
      </c>
      <c r="G140" s="4">
        <f>LookupRef[[#This Row],[Labor Costs]]+LookupRef[[#This Row],[Material Costs]]</f>
        <v>7843.4699999999993</v>
      </c>
      <c r="H140" s="4">
        <f>LookupRef[[#This Row],[Total Price]]/LookupRef[[#This Row],[Quantity]]</f>
        <v>7843.4699999999993</v>
      </c>
      <c r="I140" s="4">
        <f>LookupRef[[#This Row],[Total Price]]-LookupRef[[#This Row],[Material Costs]]</f>
        <v>7041.5999999999995</v>
      </c>
      <c r="J140" s="4">
        <f>(LookupRef[[#This Row],[Total Craft Points]]+LookupRef[[#This Row],[DC]])*10</f>
        <v>1198</v>
      </c>
      <c r="K140" s="4">
        <f>LookupRef[[#This Row],[Price Per Craft Point]]*LookupRef[[#This Row],[Total Craft Points]]</f>
        <v>7041.5999999999995</v>
      </c>
      <c r="L140" s="4">
        <f>Fullmath[[#This Row],[Mat Cost]]</f>
        <v>801.87</v>
      </c>
      <c r="M140" s="4">
        <f>Fullmath[[#This Row],[Total CP]]</f>
        <v>97.8</v>
      </c>
      <c r="N140" s="4">
        <f>Fullmath[[#This Row],[DC]]</f>
        <v>22</v>
      </c>
      <c r="O140" s="4" cm="1">
        <f t="array" ref="O140">LookupRef[[#This Row],[DC]]+(PPCP[Base])</f>
        <v>72</v>
      </c>
    </row>
    <row r="141" spans="1:15" x14ac:dyDescent="0.2">
      <c r="A141" s="4" t="str">
        <f>Fullmath[[#This Row],[Craft]]</f>
        <v>Alchemy</v>
      </c>
      <c r="B141" s="4" t="str">
        <f>Fullmath[[#This Row],[Type]]</f>
        <v>Essence</v>
      </c>
      <c r="C141" s="4" t="str">
        <f>Fullmath[[#This Row],[Subtype]]</f>
        <v>Permanent Essence</v>
      </c>
      <c r="D141" s="2">
        <f>Fullmath[[#This Row],[ID]]</f>
        <v>582</v>
      </c>
      <c r="E141" s="4" t="str">
        <f>Fullmath[[#This Row],[Name]]</f>
        <v>Essence (+1d4 Divine Damage, permanent)</v>
      </c>
      <c r="F141" s="4">
        <f>Fullmath[[#This Row],[Quantity]]</f>
        <v>1</v>
      </c>
      <c r="G141" s="4">
        <f>LookupRef[[#This Row],[Labor Costs]]+LookupRef[[#This Row],[Material Costs]]</f>
        <v>9195.4700000000012</v>
      </c>
      <c r="H141" s="4">
        <f>LookupRef[[#This Row],[Total Price]]/LookupRef[[#This Row],[Quantity]]</f>
        <v>9195.4700000000012</v>
      </c>
      <c r="I141" s="4">
        <f>LookupRef[[#This Row],[Total Price]]-LookupRef[[#This Row],[Material Costs]]</f>
        <v>8193.6</v>
      </c>
      <c r="J141" s="4">
        <f>(LookupRef[[#This Row],[Total Craft Points]]+LookupRef[[#This Row],[DC]])*10</f>
        <v>1358</v>
      </c>
      <c r="K141" s="4">
        <f>LookupRef[[#This Row],[Price Per Craft Point]]*LookupRef[[#This Row],[Total Craft Points]]</f>
        <v>8193.6</v>
      </c>
      <c r="L141" s="4">
        <f>Fullmath[[#This Row],[Mat Cost]]</f>
        <v>1001.87</v>
      </c>
      <c r="M141" s="4">
        <f>Fullmath[[#This Row],[Total CP]]</f>
        <v>113.8</v>
      </c>
      <c r="N141" s="4">
        <f>Fullmath[[#This Row],[DC]]</f>
        <v>22</v>
      </c>
      <c r="O141" s="4" cm="1">
        <f t="array" ref="O141">LookupRef[[#This Row],[DC]]+(PPCP[Base])</f>
        <v>72</v>
      </c>
    </row>
    <row r="142" spans="1:15" x14ac:dyDescent="0.2">
      <c r="A142" s="4" t="str">
        <f>Fullmath[[#This Row],[Craft]]</f>
        <v>Alchemy</v>
      </c>
      <c r="B142" s="4" t="str">
        <f>Fullmath[[#This Row],[Type]]</f>
        <v>Essence</v>
      </c>
      <c r="C142" s="4" t="str">
        <f>Fullmath[[#This Row],[Subtype]]</f>
        <v>Permanent Essence</v>
      </c>
      <c r="D142" s="2">
        <f>Fullmath[[#This Row],[ID]]</f>
        <v>581</v>
      </c>
      <c r="E142" s="4" t="str">
        <f>Fullmath[[#This Row],[Name]]</f>
        <v>Essence (+1d4 Electrical Damage, permanent)</v>
      </c>
      <c r="F142" s="4">
        <f>Fullmath[[#This Row],[Quantity]]</f>
        <v>1</v>
      </c>
      <c r="G142" s="4">
        <f>LookupRef[[#This Row],[Labor Costs]]+LookupRef[[#This Row],[Material Costs]]</f>
        <v>6613.1366666666663</v>
      </c>
      <c r="H142" s="4">
        <f>LookupRef[[#This Row],[Total Price]]/LookupRef[[#This Row],[Quantity]]</f>
        <v>6613.1366666666663</v>
      </c>
      <c r="I142" s="4">
        <f>LookupRef[[#This Row],[Total Price]]-LookupRef[[#This Row],[Material Costs]]</f>
        <v>5889.5999999999995</v>
      </c>
      <c r="J142" s="4">
        <f>(LookupRef[[#This Row],[Total Craft Points]]+LookupRef[[#This Row],[DC]])*10</f>
        <v>1038</v>
      </c>
      <c r="K142" s="4">
        <f>LookupRef[[#This Row],[Price Per Craft Point]]*LookupRef[[#This Row],[Total Craft Points]]</f>
        <v>5889.5999999999995</v>
      </c>
      <c r="L142" s="4">
        <f>Fullmath[[#This Row],[Mat Cost]]</f>
        <v>723.53666666666663</v>
      </c>
      <c r="M142" s="4">
        <f>Fullmath[[#This Row],[Total CP]]</f>
        <v>81.8</v>
      </c>
      <c r="N142" s="4">
        <f>Fullmath[[#This Row],[DC]]</f>
        <v>22</v>
      </c>
      <c r="O142" s="4" cm="1">
        <f t="array" ref="O142">LookupRef[[#This Row],[DC]]+(PPCP[Base])</f>
        <v>72</v>
      </c>
    </row>
    <row r="143" spans="1:15" x14ac:dyDescent="0.2">
      <c r="A143" s="4" t="str">
        <f>Fullmath[[#This Row],[Craft]]</f>
        <v>Alchemy</v>
      </c>
      <c r="B143" s="4" t="str">
        <f>Fullmath[[#This Row],[Type]]</f>
        <v>Essence</v>
      </c>
      <c r="C143" s="4" t="str">
        <f>Fullmath[[#This Row],[Subtype]]</f>
        <v>Permanent Essence</v>
      </c>
      <c r="D143" s="2">
        <f>Fullmath[[#This Row],[ID]]</f>
        <v>580</v>
      </c>
      <c r="E143" s="4" t="str">
        <f>Fullmath[[#This Row],[Name]]</f>
        <v>Essence (+1d4 Fire Damage, permanent)</v>
      </c>
      <c r="F143" s="4">
        <f>Fullmath[[#This Row],[Quantity]]</f>
        <v>1</v>
      </c>
      <c r="G143" s="4">
        <f>LookupRef[[#This Row],[Labor Costs]]+LookupRef[[#This Row],[Material Costs]]</f>
        <v>8166.1366666666663</v>
      </c>
      <c r="H143" s="4">
        <f>LookupRef[[#This Row],[Total Price]]/LookupRef[[#This Row],[Quantity]]</f>
        <v>8166.1366666666663</v>
      </c>
      <c r="I143" s="4">
        <f>LookupRef[[#This Row],[Total Price]]-LookupRef[[#This Row],[Material Costs]]</f>
        <v>6537.5999999999995</v>
      </c>
      <c r="J143" s="4">
        <f>(LookupRef[[#This Row],[Total Craft Points]]+LookupRef[[#This Row],[DC]])*10</f>
        <v>1128</v>
      </c>
      <c r="K143" s="4">
        <f>LookupRef[[#This Row],[Price Per Craft Point]]*LookupRef[[#This Row],[Total Craft Points]]</f>
        <v>6537.5999999999995</v>
      </c>
      <c r="L143" s="4">
        <f>Fullmath[[#This Row],[Mat Cost]]</f>
        <v>1628.5366666666669</v>
      </c>
      <c r="M143" s="4">
        <f>Fullmath[[#This Row],[Total CP]]</f>
        <v>90.8</v>
      </c>
      <c r="N143" s="4">
        <f>Fullmath[[#This Row],[DC]]</f>
        <v>22</v>
      </c>
      <c r="O143" s="4" cm="1">
        <f t="array" ref="O143">LookupRef[[#This Row],[DC]]+(PPCP[Base])</f>
        <v>72</v>
      </c>
    </row>
    <row r="144" spans="1:15" x14ac:dyDescent="0.2">
      <c r="A144" s="4" t="str">
        <f>Fullmath[[#This Row],[Craft]]</f>
        <v>Alchemy</v>
      </c>
      <c r="B144" s="4" t="str">
        <f>Fullmath[[#This Row],[Type]]</f>
        <v>Essence</v>
      </c>
      <c r="C144" s="4" t="str">
        <f>Fullmath[[#This Row],[Subtype]]</f>
        <v>Permanent Essence</v>
      </c>
      <c r="D144" s="2">
        <f>Fullmath[[#This Row],[ID]]</f>
        <v>584</v>
      </c>
      <c r="E144" s="4" t="str">
        <f>Fullmath[[#This Row],[Name]]</f>
        <v>Essence (+1d4 Negative Damage, permanent)</v>
      </c>
      <c r="F144" s="4">
        <f>Fullmath[[#This Row],[Quantity]]</f>
        <v>1</v>
      </c>
      <c r="G144" s="4">
        <f>LookupRef[[#This Row],[Labor Costs]]+LookupRef[[#This Row],[Material Costs]]</f>
        <v>5287.1366666666663</v>
      </c>
      <c r="H144" s="4">
        <f>LookupRef[[#This Row],[Total Price]]/LookupRef[[#This Row],[Quantity]]</f>
        <v>5287.1366666666663</v>
      </c>
      <c r="I144" s="4">
        <f>LookupRef[[#This Row],[Total Price]]-LookupRef[[#This Row],[Material Costs]]</f>
        <v>4953.5999999999995</v>
      </c>
      <c r="J144" s="4">
        <f>(LookupRef[[#This Row],[Total Craft Points]]+LookupRef[[#This Row],[DC]])*10</f>
        <v>908</v>
      </c>
      <c r="K144" s="4">
        <f>LookupRef[[#This Row],[Price Per Craft Point]]*LookupRef[[#This Row],[Total Craft Points]]</f>
        <v>4953.5999999999995</v>
      </c>
      <c r="L144" s="4">
        <f>Fullmath[[#This Row],[Mat Cost]]</f>
        <v>333.53666666666663</v>
      </c>
      <c r="M144" s="4">
        <f>Fullmath[[#This Row],[Total CP]]</f>
        <v>68.8</v>
      </c>
      <c r="N144" s="4">
        <f>Fullmath[[#This Row],[DC]]</f>
        <v>22</v>
      </c>
      <c r="O144" s="4" cm="1">
        <f t="array" ref="O144">LookupRef[[#This Row],[DC]]+(PPCP[Base])</f>
        <v>72</v>
      </c>
    </row>
    <row r="145" spans="1:15" x14ac:dyDescent="0.2">
      <c r="A145" s="4" t="str">
        <f>Fullmath[[#This Row],[Craft]]</f>
        <v>Alchemy</v>
      </c>
      <c r="B145" s="4" t="str">
        <f>Fullmath[[#This Row],[Type]]</f>
        <v>Essence</v>
      </c>
      <c r="C145" s="4" t="str">
        <f>Fullmath[[#This Row],[Subtype]]</f>
        <v>Permanent Essence</v>
      </c>
      <c r="D145" s="2">
        <f>Fullmath[[#This Row],[ID]]</f>
        <v>585</v>
      </c>
      <c r="E145" s="4" t="str">
        <f>Fullmath[[#This Row],[Name]]</f>
        <v>Essence (+1d4 Positive Damage, permanent)</v>
      </c>
      <c r="F145" s="4">
        <f>Fullmath[[#This Row],[Quantity]]</f>
        <v>1</v>
      </c>
      <c r="G145" s="4">
        <f>LookupRef[[#This Row],[Labor Costs]]+LookupRef[[#This Row],[Material Costs]]</f>
        <v>5211.6366666666663</v>
      </c>
      <c r="H145" s="4">
        <f>LookupRef[[#This Row],[Total Price]]/LookupRef[[#This Row],[Quantity]]</f>
        <v>5211.6366666666663</v>
      </c>
      <c r="I145" s="4">
        <f>LookupRef[[#This Row],[Total Price]]-LookupRef[[#This Row],[Material Costs]]</f>
        <v>4953.5999999999995</v>
      </c>
      <c r="J145" s="4">
        <f>(LookupRef[[#This Row],[Total Craft Points]]+LookupRef[[#This Row],[DC]])*10</f>
        <v>908</v>
      </c>
      <c r="K145" s="4">
        <f>LookupRef[[#This Row],[Price Per Craft Point]]*LookupRef[[#This Row],[Total Craft Points]]</f>
        <v>4953.5999999999995</v>
      </c>
      <c r="L145" s="4">
        <f>Fullmath[[#This Row],[Mat Cost]]</f>
        <v>258.03666666666669</v>
      </c>
      <c r="M145" s="4">
        <f>Fullmath[[#This Row],[Total CP]]</f>
        <v>68.8</v>
      </c>
      <c r="N145" s="4">
        <f>Fullmath[[#This Row],[DC]]</f>
        <v>22</v>
      </c>
      <c r="O145" s="4" cm="1">
        <f t="array" ref="O145">LookupRef[[#This Row],[DC]]+(PPCP[Base])</f>
        <v>72</v>
      </c>
    </row>
    <row r="146" spans="1:15" x14ac:dyDescent="0.2">
      <c r="A146" s="4" t="str">
        <f>Fullmath[[#This Row],[Craft]]</f>
        <v>Alchemy</v>
      </c>
      <c r="B146" s="4" t="str">
        <f>Fullmath[[#This Row],[Type]]</f>
        <v>Essence</v>
      </c>
      <c r="C146" s="4" t="str">
        <f>Fullmath[[#This Row],[Subtype]]</f>
        <v>Permanent Essence</v>
      </c>
      <c r="D146" s="2">
        <f>Fullmath[[#This Row],[ID]]</f>
        <v>587</v>
      </c>
      <c r="E146" s="4" t="str">
        <f>Fullmath[[#This Row],[Name]]</f>
        <v>Essence (+1d4 Sonic Damage, permanent)</v>
      </c>
      <c r="F146" s="4">
        <f>Fullmath[[#This Row],[Quantity]]</f>
        <v>1</v>
      </c>
      <c r="G146" s="4">
        <f>LookupRef[[#This Row],[Labor Costs]]+LookupRef[[#This Row],[Material Costs]]</f>
        <v>5448.4699999999993</v>
      </c>
      <c r="H146" s="4">
        <f>LookupRef[[#This Row],[Total Price]]/LookupRef[[#This Row],[Quantity]]</f>
        <v>5448.4699999999993</v>
      </c>
      <c r="I146" s="4">
        <f>LookupRef[[#This Row],[Total Price]]-LookupRef[[#This Row],[Material Costs]]</f>
        <v>5097.5999999999995</v>
      </c>
      <c r="J146" s="4">
        <f>(LookupRef[[#This Row],[Total Craft Points]]+LookupRef[[#This Row],[DC]])*10</f>
        <v>928</v>
      </c>
      <c r="K146" s="4">
        <f>LookupRef[[#This Row],[Price Per Craft Point]]*LookupRef[[#This Row],[Total Craft Points]]</f>
        <v>5097.5999999999995</v>
      </c>
      <c r="L146" s="4">
        <f>Fullmath[[#This Row],[Mat Cost]]</f>
        <v>350.87</v>
      </c>
      <c r="M146" s="4">
        <f>Fullmath[[#This Row],[Total CP]]</f>
        <v>70.8</v>
      </c>
      <c r="N146" s="4">
        <f>Fullmath[[#This Row],[DC]]</f>
        <v>22</v>
      </c>
      <c r="O146" s="4" cm="1">
        <f t="array" ref="O146">LookupRef[[#This Row],[DC]]+(PPCP[Base])</f>
        <v>72</v>
      </c>
    </row>
    <row r="147" spans="1:15" x14ac:dyDescent="0.2">
      <c r="A147" s="4" t="str">
        <f>Fullmath[[#This Row],[Craft]]</f>
        <v>Alchemy</v>
      </c>
      <c r="B147" s="4" t="str">
        <f>Fullmath[[#This Row],[Type]]</f>
        <v>Essence</v>
      </c>
      <c r="C147" s="4" t="str">
        <f>Fullmath[[#This Row],[Subtype]]</f>
        <v>Permanent Essence</v>
      </c>
      <c r="D147" s="2">
        <f>Fullmath[[#This Row],[ID]]</f>
        <v>602</v>
      </c>
      <c r="E147" s="4" t="str">
        <f>Fullmath[[#This Row],[Name]]</f>
        <v>Essence (+1d6 Acid Damage, permanent)</v>
      </c>
      <c r="F147" s="4">
        <f>Fullmath[[#This Row],[Quantity]]</f>
        <v>1</v>
      </c>
      <c r="G147" s="4">
        <f>LookupRef[[#This Row],[Labor Costs]]+LookupRef[[#This Row],[Material Costs]]</f>
        <v>19773.97</v>
      </c>
      <c r="H147" s="4">
        <f>LookupRef[[#This Row],[Total Price]]/LookupRef[[#This Row],[Quantity]]</f>
        <v>19773.97</v>
      </c>
      <c r="I147" s="4">
        <f>LookupRef[[#This Row],[Total Price]]-LookupRef[[#This Row],[Material Costs]]</f>
        <v>15537.600000000002</v>
      </c>
      <c r="J147" s="4">
        <f>(LookupRef[[#This Row],[Total Craft Points]]+LookupRef[[#This Row],[DC]])*10</f>
        <v>2378</v>
      </c>
      <c r="K147" s="4">
        <f>LookupRef[[#This Row],[Price Per Craft Point]]*LookupRef[[#This Row],[Total Craft Points]]</f>
        <v>15537.6</v>
      </c>
      <c r="L147" s="4">
        <f>Fullmath[[#This Row],[Mat Cost]]</f>
        <v>4236.37</v>
      </c>
      <c r="M147" s="4">
        <f>Fullmath[[#This Row],[Total CP]]</f>
        <v>215.8</v>
      </c>
      <c r="N147" s="4">
        <f>Fullmath[[#This Row],[DC]]</f>
        <v>22</v>
      </c>
      <c r="O147" s="4" cm="1">
        <f t="array" ref="O147">LookupRef[[#This Row],[DC]]+(PPCP[Base])</f>
        <v>72</v>
      </c>
    </row>
    <row r="148" spans="1:15" x14ac:dyDescent="0.2">
      <c r="A148" s="4" t="str">
        <f>Fullmath[[#This Row],[Craft]]</f>
        <v>Alchemy</v>
      </c>
      <c r="B148" s="4" t="str">
        <f>Fullmath[[#This Row],[Type]]</f>
        <v>Essence</v>
      </c>
      <c r="C148" s="4" t="str">
        <f>Fullmath[[#This Row],[Subtype]]</f>
        <v>Permanent Essence</v>
      </c>
      <c r="D148" s="2">
        <f>Fullmath[[#This Row],[ID]]</f>
        <v>599</v>
      </c>
      <c r="E148" s="4" t="str">
        <f>Fullmath[[#This Row],[Name]]</f>
        <v>Essence (+1d6 Cold Damage, permanent)</v>
      </c>
      <c r="F148" s="4">
        <f>Fullmath[[#This Row],[Quantity]]</f>
        <v>1</v>
      </c>
      <c r="G148" s="4">
        <f>LookupRef[[#This Row],[Labor Costs]]+LookupRef[[#This Row],[Material Costs]]</f>
        <v>14289.970000000001</v>
      </c>
      <c r="H148" s="4">
        <f>LookupRef[[#This Row],[Total Price]]/LookupRef[[#This Row],[Quantity]]</f>
        <v>14289.970000000001</v>
      </c>
      <c r="I148" s="4">
        <f>LookupRef[[#This Row],[Total Price]]-LookupRef[[#This Row],[Material Costs]]</f>
        <v>12153.600000000002</v>
      </c>
      <c r="J148" s="4">
        <f>(LookupRef[[#This Row],[Total Craft Points]]+LookupRef[[#This Row],[DC]])*10</f>
        <v>1908</v>
      </c>
      <c r="K148" s="4">
        <f>LookupRef[[#This Row],[Price Per Craft Point]]*LookupRef[[#This Row],[Total Craft Points]]</f>
        <v>12153.6</v>
      </c>
      <c r="L148" s="4">
        <f>Fullmath[[#This Row],[Mat Cost]]</f>
        <v>2136.37</v>
      </c>
      <c r="M148" s="4">
        <f>Fullmath[[#This Row],[Total CP]]</f>
        <v>168.8</v>
      </c>
      <c r="N148" s="4">
        <f>Fullmath[[#This Row],[DC]]</f>
        <v>22</v>
      </c>
      <c r="O148" s="4" cm="1">
        <f t="array" ref="O148">LookupRef[[#This Row],[DC]]+(PPCP[Base])</f>
        <v>72</v>
      </c>
    </row>
    <row r="149" spans="1:15" x14ac:dyDescent="0.2">
      <c r="A149" s="4" t="str">
        <f>Fullmath[[#This Row],[Craft]]</f>
        <v>Alchemy</v>
      </c>
      <c r="B149" s="4" t="str">
        <f>Fullmath[[#This Row],[Type]]</f>
        <v>Essence</v>
      </c>
      <c r="C149" s="4" t="str">
        <f>Fullmath[[#This Row],[Subtype]]</f>
        <v>Permanent Essence</v>
      </c>
      <c r="D149" s="2">
        <f>Fullmath[[#This Row],[ID]]</f>
        <v>598</v>
      </c>
      <c r="E149" s="4" t="str">
        <f>Fullmath[[#This Row],[Name]]</f>
        <v>Essence (+1d6 Divine Damage, permanent)</v>
      </c>
      <c r="F149" s="4">
        <f>Fullmath[[#This Row],[Quantity]]</f>
        <v>1</v>
      </c>
      <c r="G149" s="4">
        <f>LookupRef[[#This Row],[Labor Costs]]+LookupRef[[#This Row],[Material Costs]]</f>
        <v>16317.970000000001</v>
      </c>
      <c r="H149" s="4">
        <f>LookupRef[[#This Row],[Total Price]]/LookupRef[[#This Row],[Quantity]]</f>
        <v>16317.970000000001</v>
      </c>
      <c r="I149" s="4">
        <f>LookupRef[[#This Row],[Total Price]]-LookupRef[[#This Row],[Material Costs]]</f>
        <v>13881.600000000002</v>
      </c>
      <c r="J149" s="4">
        <f>(LookupRef[[#This Row],[Total Craft Points]]+LookupRef[[#This Row],[DC]])*10</f>
        <v>2148</v>
      </c>
      <c r="K149" s="4">
        <f>LookupRef[[#This Row],[Price Per Craft Point]]*LookupRef[[#This Row],[Total Craft Points]]</f>
        <v>13881.6</v>
      </c>
      <c r="L149" s="4">
        <f>Fullmath[[#This Row],[Mat Cost]]</f>
        <v>2436.37</v>
      </c>
      <c r="M149" s="4">
        <f>Fullmath[[#This Row],[Total CP]]</f>
        <v>192.8</v>
      </c>
      <c r="N149" s="4">
        <f>Fullmath[[#This Row],[DC]]</f>
        <v>22</v>
      </c>
      <c r="O149" s="4" cm="1">
        <f t="array" ref="O149">LookupRef[[#This Row],[DC]]+(PPCP[Base])</f>
        <v>72</v>
      </c>
    </row>
    <row r="150" spans="1:15" x14ac:dyDescent="0.2">
      <c r="A150" s="4" t="str">
        <f>Fullmath[[#This Row],[Craft]]</f>
        <v>Alchemy</v>
      </c>
      <c r="B150" s="4" t="str">
        <f>Fullmath[[#This Row],[Type]]</f>
        <v>Essence</v>
      </c>
      <c r="C150" s="4" t="str">
        <f>Fullmath[[#This Row],[Subtype]]</f>
        <v>Permanent Essence</v>
      </c>
      <c r="D150" s="2">
        <f>Fullmath[[#This Row],[ID]]</f>
        <v>597</v>
      </c>
      <c r="E150" s="4" t="str">
        <f>Fullmath[[#This Row],[Name]]</f>
        <v>Essence (+1d6 Electrical Damage, permanent)</v>
      </c>
      <c r="F150" s="4">
        <f>Fullmath[[#This Row],[Quantity]]</f>
        <v>1</v>
      </c>
      <c r="G150" s="4">
        <f>LookupRef[[#This Row],[Labor Costs]]+LookupRef[[#This Row],[Material Costs]]</f>
        <v>12444.470000000001</v>
      </c>
      <c r="H150" s="4">
        <f>LookupRef[[#This Row],[Total Price]]/LookupRef[[#This Row],[Quantity]]</f>
        <v>12444.470000000001</v>
      </c>
      <c r="I150" s="4">
        <f>LookupRef[[#This Row],[Total Price]]-LookupRef[[#This Row],[Material Costs]]</f>
        <v>10425.6</v>
      </c>
      <c r="J150" s="4">
        <f>(LookupRef[[#This Row],[Total Craft Points]]+LookupRef[[#This Row],[DC]])*10</f>
        <v>1668</v>
      </c>
      <c r="K150" s="4">
        <f>LookupRef[[#This Row],[Price Per Craft Point]]*LookupRef[[#This Row],[Total Craft Points]]</f>
        <v>10425.6</v>
      </c>
      <c r="L150" s="4">
        <f>Fullmath[[#This Row],[Mat Cost]]</f>
        <v>2018.8700000000001</v>
      </c>
      <c r="M150" s="4">
        <f>Fullmath[[#This Row],[Total CP]]</f>
        <v>144.80000000000001</v>
      </c>
      <c r="N150" s="4">
        <f>Fullmath[[#This Row],[DC]]</f>
        <v>22</v>
      </c>
      <c r="O150" s="4" cm="1">
        <f t="array" ref="O150">LookupRef[[#This Row],[DC]]+(PPCP[Base])</f>
        <v>72</v>
      </c>
    </row>
    <row r="151" spans="1:15" x14ac:dyDescent="0.2">
      <c r="A151" s="4" t="str">
        <f>Fullmath[[#This Row],[Craft]]</f>
        <v>Alchemy</v>
      </c>
      <c r="B151" s="4" t="str">
        <f>Fullmath[[#This Row],[Type]]</f>
        <v>Essence</v>
      </c>
      <c r="C151" s="4" t="str">
        <f>Fullmath[[#This Row],[Subtype]]</f>
        <v>Permanent Essence</v>
      </c>
      <c r="D151" s="2">
        <f>Fullmath[[#This Row],[ID]]</f>
        <v>596</v>
      </c>
      <c r="E151" s="4" t="str">
        <f>Fullmath[[#This Row],[Name]]</f>
        <v>Essence (+1d6 Fire Damage, permanent)</v>
      </c>
      <c r="F151" s="4">
        <f>Fullmath[[#This Row],[Quantity]]</f>
        <v>1</v>
      </c>
      <c r="G151" s="4">
        <f>LookupRef[[#This Row],[Labor Costs]]+LookupRef[[#This Row],[Material Costs]]</f>
        <v>15187.77</v>
      </c>
      <c r="H151" s="4">
        <f>LookupRef[[#This Row],[Total Price]]/LookupRef[[#This Row],[Quantity]]</f>
        <v>15187.77</v>
      </c>
      <c r="I151" s="4">
        <f>LookupRef[[#This Row],[Total Price]]-LookupRef[[#This Row],[Material Costs]]</f>
        <v>11811.400000000001</v>
      </c>
      <c r="J151" s="4">
        <f>(LookupRef[[#This Row],[Total Craft Points]]+LookupRef[[#This Row],[DC]])*10</f>
        <v>1848</v>
      </c>
      <c r="K151" s="4">
        <f>LookupRef[[#This Row],[Price Per Craft Point]]*LookupRef[[#This Row],[Total Craft Points]]</f>
        <v>11811.400000000001</v>
      </c>
      <c r="L151" s="4">
        <f>Fullmath[[#This Row],[Mat Cost]]</f>
        <v>3376.37</v>
      </c>
      <c r="M151" s="4">
        <f>Fullmath[[#This Row],[Total CP]]</f>
        <v>161.80000000000001</v>
      </c>
      <c r="N151" s="4">
        <f>Fullmath[[#This Row],[DC]]</f>
        <v>23</v>
      </c>
      <c r="O151" s="4" cm="1">
        <f t="array" ref="O151">LookupRef[[#This Row],[DC]]+(PPCP[Base])</f>
        <v>73</v>
      </c>
    </row>
    <row r="152" spans="1:15" x14ac:dyDescent="0.2">
      <c r="A152" s="4" t="str">
        <f>Fullmath[[#This Row],[Craft]]</f>
        <v>Alchemy</v>
      </c>
      <c r="B152" s="4" t="str">
        <f>Fullmath[[#This Row],[Type]]</f>
        <v>Essence</v>
      </c>
      <c r="C152" s="4" t="str">
        <f>Fullmath[[#This Row],[Subtype]]</f>
        <v>Permanent Essence</v>
      </c>
      <c r="D152" s="2">
        <f>Fullmath[[#This Row],[ID]]</f>
        <v>600</v>
      </c>
      <c r="E152" s="4" t="str">
        <f>Fullmath[[#This Row],[Name]]</f>
        <v>Essence (+1d6 Negative Damage, permanent)</v>
      </c>
      <c r="F152" s="4">
        <f>Fullmath[[#This Row],[Quantity]]</f>
        <v>1</v>
      </c>
      <c r="G152" s="4">
        <f>LookupRef[[#This Row],[Labor Costs]]+LookupRef[[#This Row],[Material Costs]]</f>
        <v>10836.270000000002</v>
      </c>
      <c r="H152" s="4">
        <f>LookupRef[[#This Row],[Total Price]]/LookupRef[[#This Row],[Quantity]]</f>
        <v>10836.270000000002</v>
      </c>
      <c r="I152" s="4">
        <f>LookupRef[[#This Row],[Total Price]]-LookupRef[[#This Row],[Material Costs]]</f>
        <v>9402.4000000000015</v>
      </c>
      <c r="J152" s="4">
        <f>(LookupRef[[#This Row],[Total Craft Points]]+LookupRef[[#This Row],[DC]])*10</f>
        <v>1518</v>
      </c>
      <c r="K152" s="4">
        <f>LookupRef[[#This Row],[Price Per Craft Point]]*LookupRef[[#This Row],[Total Craft Points]]</f>
        <v>9402.4000000000015</v>
      </c>
      <c r="L152" s="4">
        <f>Fullmath[[#This Row],[Mat Cost]]</f>
        <v>1433.8700000000001</v>
      </c>
      <c r="M152" s="4">
        <f>Fullmath[[#This Row],[Total CP]]</f>
        <v>128.80000000000001</v>
      </c>
      <c r="N152" s="4">
        <f>Fullmath[[#This Row],[DC]]</f>
        <v>23</v>
      </c>
      <c r="O152" s="4" cm="1">
        <f t="array" ref="O152">LookupRef[[#This Row],[DC]]+(PPCP[Base])</f>
        <v>73</v>
      </c>
    </row>
    <row r="153" spans="1:15" x14ac:dyDescent="0.2">
      <c r="A153" s="4" t="str">
        <f>Fullmath[[#This Row],[Craft]]</f>
        <v>Alchemy</v>
      </c>
      <c r="B153" s="4" t="str">
        <f>Fullmath[[#This Row],[Type]]</f>
        <v>Essence</v>
      </c>
      <c r="C153" s="4" t="str">
        <f>Fullmath[[#This Row],[Subtype]]</f>
        <v>Permanent Essence</v>
      </c>
      <c r="D153" s="2">
        <f>Fullmath[[#This Row],[ID]]</f>
        <v>601</v>
      </c>
      <c r="E153" s="4" t="str">
        <f>Fullmath[[#This Row],[Name]]</f>
        <v>Essence (+1d6 Positive Damage, permanent)</v>
      </c>
      <c r="F153" s="4">
        <f>Fullmath[[#This Row],[Quantity]]</f>
        <v>1</v>
      </c>
      <c r="G153" s="4">
        <f>LookupRef[[#This Row],[Labor Costs]]+LookupRef[[#This Row],[Material Costs]]</f>
        <v>10723.020000000002</v>
      </c>
      <c r="H153" s="4">
        <f>LookupRef[[#This Row],[Total Price]]/LookupRef[[#This Row],[Quantity]]</f>
        <v>10723.020000000002</v>
      </c>
      <c r="I153" s="4">
        <f>LookupRef[[#This Row],[Total Price]]-LookupRef[[#This Row],[Material Costs]]</f>
        <v>9402.4000000000015</v>
      </c>
      <c r="J153" s="4">
        <f>(LookupRef[[#This Row],[Total Craft Points]]+LookupRef[[#This Row],[DC]])*10</f>
        <v>1518</v>
      </c>
      <c r="K153" s="4">
        <f>LookupRef[[#This Row],[Price Per Craft Point]]*LookupRef[[#This Row],[Total Craft Points]]</f>
        <v>9402.4000000000015</v>
      </c>
      <c r="L153" s="4">
        <f>Fullmath[[#This Row],[Mat Cost]]</f>
        <v>1320.6200000000001</v>
      </c>
      <c r="M153" s="4">
        <f>Fullmath[[#This Row],[Total CP]]</f>
        <v>128.80000000000001</v>
      </c>
      <c r="N153" s="4">
        <f>Fullmath[[#This Row],[DC]]</f>
        <v>23</v>
      </c>
      <c r="O153" s="4" cm="1">
        <f t="array" ref="O153">LookupRef[[#This Row],[DC]]+(PPCP[Base])</f>
        <v>73</v>
      </c>
    </row>
    <row r="154" spans="1:15" x14ac:dyDescent="0.2">
      <c r="A154" s="4" t="str">
        <f>Fullmath[[#This Row],[Craft]]</f>
        <v>Alchemy</v>
      </c>
      <c r="B154" s="4" t="str">
        <f>Fullmath[[#This Row],[Type]]</f>
        <v>Essence</v>
      </c>
      <c r="C154" s="4" t="str">
        <f>Fullmath[[#This Row],[Subtype]]</f>
        <v>Permanent Essence</v>
      </c>
      <c r="D154" s="2">
        <f>Fullmath[[#This Row],[ID]]</f>
        <v>603</v>
      </c>
      <c r="E154" s="4" t="str">
        <f>Fullmath[[#This Row],[Name]]</f>
        <v>Essence (+1d6 Sonic Damage, permanent)</v>
      </c>
      <c r="F154" s="4">
        <f>Fullmath[[#This Row],[Quantity]]</f>
        <v>1</v>
      </c>
      <c r="G154" s="4">
        <f>LookupRef[[#This Row],[Labor Costs]]+LookupRef[[#This Row],[Material Costs]]</f>
        <v>11081.270000000002</v>
      </c>
      <c r="H154" s="4">
        <f>LookupRef[[#This Row],[Total Price]]/LookupRef[[#This Row],[Quantity]]</f>
        <v>11081.270000000002</v>
      </c>
      <c r="I154" s="4">
        <f>LookupRef[[#This Row],[Total Price]]-LookupRef[[#This Row],[Material Costs]]</f>
        <v>9621.4000000000015</v>
      </c>
      <c r="J154" s="4">
        <f>(LookupRef[[#This Row],[Total Craft Points]]+LookupRef[[#This Row],[DC]])*10</f>
        <v>1548</v>
      </c>
      <c r="K154" s="4">
        <f>LookupRef[[#This Row],[Price Per Craft Point]]*LookupRef[[#This Row],[Total Craft Points]]</f>
        <v>9621.4000000000015</v>
      </c>
      <c r="L154" s="4">
        <f>Fullmath[[#This Row],[Mat Cost]]</f>
        <v>1459.8700000000001</v>
      </c>
      <c r="M154" s="4">
        <f>Fullmath[[#This Row],[Total CP]]</f>
        <v>131.80000000000001</v>
      </c>
      <c r="N154" s="4">
        <f>Fullmath[[#This Row],[DC]]</f>
        <v>23</v>
      </c>
      <c r="O154" s="4" cm="1">
        <f t="array" ref="O154">LookupRef[[#This Row],[DC]]+(PPCP[Base])</f>
        <v>73</v>
      </c>
    </row>
    <row r="155" spans="1:15" x14ac:dyDescent="0.2">
      <c r="A155" s="4" t="str">
        <f>Fullmath[[#This Row],[Craft]]</f>
        <v>Alchemy</v>
      </c>
      <c r="B155" s="4" t="str">
        <f>Fullmath[[#This Row],[Type]]</f>
        <v>Essence</v>
      </c>
      <c r="C155" s="4" t="str">
        <f>Fullmath[[#This Row],[Subtype]]</f>
        <v>Permanent Essence</v>
      </c>
      <c r="D155" s="2">
        <f>Fullmath[[#This Row],[ID]]</f>
        <v>594</v>
      </c>
      <c r="E155" s="4" t="str">
        <f>Fullmath[[#This Row],[Name]]</f>
        <v>Essence (+4 Acid Damage, permanent)</v>
      </c>
      <c r="F155" s="4">
        <f>Fullmath[[#This Row],[Quantity]]</f>
        <v>1</v>
      </c>
      <c r="G155" s="4">
        <f>LookupRef[[#This Row],[Labor Costs]]+LookupRef[[#This Row],[Material Costs]]</f>
        <v>25645.57</v>
      </c>
      <c r="H155" s="4">
        <f>LookupRef[[#This Row],[Total Price]]/LookupRef[[#This Row],[Quantity]]</f>
        <v>25645.57</v>
      </c>
      <c r="I155" s="4">
        <f>LookupRef[[#This Row],[Total Price]]-LookupRef[[#This Row],[Material Costs]]</f>
        <v>20409.2</v>
      </c>
      <c r="J155" s="4">
        <f>(LookupRef[[#This Row],[Total Craft Points]]+LookupRef[[#This Row],[DC]])*10</f>
        <v>2998</v>
      </c>
      <c r="K155" s="4">
        <f>LookupRef[[#This Row],[Price Per Craft Point]]*LookupRef[[#This Row],[Total Craft Points]]</f>
        <v>20409.2</v>
      </c>
      <c r="L155" s="4">
        <f>Fullmath[[#This Row],[Mat Cost]]</f>
        <v>5236.37</v>
      </c>
      <c r="M155" s="4">
        <f>Fullmath[[#This Row],[Total CP]]</f>
        <v>275.8</v>
      </c>
      <c r="N155" s="4">
        <f>Fullmath[[#This Row],[DC]]</f>
        <v>24</v>
      </c>
      <c r="O155" s="4" cm="1">
        <f t="array" ref="O155">LookupRef[[#This Row],[DC]]+(PPCP[Base])</f>
        <v>74</v>
      </c>
    </row>
    <row r="156" spans="1:15" x14ac:dyDescent="0.2">
      <c r="A156" s="4" t="str">
        <f>Fullmath[[#This Row],[Craft]]</f>
        <v>Alchemy</v>
      </c>
      <c r="B156" s="4" t="str">
        <f>Fullmath[[#This Row],[Type]]</f>
        <v>Essence</v>
      </c>
      <c r="C156" s="4" t="str">
        <f>Fullmath[[#This Row],[Subtype]]</f>
        <v>Permanent Essence</v>
      </c>
      <c r="D156" s="2">
        <f>Fullmath[[#This Row],[ID]]</f>
        <v>591</v>
      </c>
      <c r="E156" s="4" t="str">
        <f>Fullmath[[#This Row],[Name]]</f>
        <v>Essence (+4 Cold Damage, permanent)</v>
      </c>
      <c r="F156" s="4">
        <f>Fullmath[[#This Row],[Quantity]]</f>
        <v>1</v>
      </c>
      <c r="G156" s="4">
        <f>LookupRef[[#This Row],[Labor Costs]]+LookupRef[[#This Row],[Material Costs]]</f>
        <v>18183.57</v>
      </c>
      <c r="H156" s="4">
        <f>LookupRef[[#This Row],[Total Price]]/LookupRef[[#This Row],[Quantity]]</f>
        <v>18183.57</v>
      </c>
      <c r="I156" s="4">
        <f>LookupRef[[#This Row],[Total Price]]-LookupRef[[#This Row],[Material Costs]]</f>
        <v>15747.2</v>
      </c>
      <c r="J156" s="4">
        <f>(LookupRef[[#This Row],[Total Craft Points]]+LookupRef[[#This Row],[DC]])*10</f>
        <v>2368</v>
      </c>
      <c r="K156" s="4">
        <f>LookupRef[[#This Row],[Price Per Craft Point]]*LookupRef[[#This Row],[Total Craft Points]]</f>
        <v>15747.2</v>
      </c>
      <c r="L156" s="4">
        <f>Fullmath[[#This Row],[Mat Cost]]</f>
        <v>2436.37</v>
      </c>
      <c r="M156" s="4">
        <f>Fullmath[[#This Row],[Total CP]]</f>
        <v>212.8</v>
      </c>
      <c r="N156" s="4">
        <f>Fullmath[[#This Row],[DC]]</f>
        <v>24</v>
      </c>
      <c r="O156" s="4" cm="1">
        <f t="array" ref="O156">LookupRef[[#This Row],[DC]]+(PPCP[Base])</f>
        <v>74</v>
      </c>
    </row>
    <row r="157" spans="1:15" x14ac:dyDescent="0.2">
      <c r="A157" s="4" t="str">
        <f>Fullmath[[#This Row],[Craft]]</f>
        <v>Alchemy</v>
      </c>
      <c r="B157" s="4" t="str">
        <f>Fullmath[[#This Row],[Type]]</f>
        <v>Essence</v>
      </c>
      <c r="C157" s="4" t="str">
        <f>Fullmath[[#This Row],[Subtype]]</f>
        <v>Permanent Essence</v>
      </c>
      <c r="D157" s="2">
        <f>Fullmath[[#This Row],[ID]]</f>
        <v>590</v>
      </c>
      <c r="E157" s="4" t="str">
        <f>Fullmath[[#This Row],[Name]]</f>
        <v>Essence (+4 Divine Damage, permanent)</v>
      </c>
      <c r="F157" s="4">
        <f>Fullmath[[#This Row],[Quantity]]</f>
        <v>1</v>
      </c>
      <c r="G157" s="4">
        <f>LookupRef[[#This Row],[Labor Costs]]+LookupRef[[#This Row],[Material Costs]]</f>
        <v>20951.57</v>
      </c>
      <c r="H157" s="4">
        <f>LookupRef[[#This Row],[Total Price]]/LookupRef[[#This Row],[Quantity]]</f>
        <v>20951.57</v>
      </c>
      <c r="I157" s="4">
        <f>LookupRef[[#This Row],[Total Price]]-LookupRef[[#This Row],[Material Costs]]</f>
        <v>18115.2</v>
      </c>
      <c r="J157" s="4">
        <f>(LookupRef[[#This Row],[Total Craft Points]]+LookupRef[[#This Row],[DC]])*10</f>
        <v>2688</v>
      </c>
      <c r="K157" s="4">
        <f>LookupRef[[#This Row],[Price Per Craft Point]]*LookupRef[[#This Row],[Total Craft Points]]</f>
        <v>18115.2</v>
      </c>
      <c r="L157" s="4">
        <f>Fullmath[[#This Row],[Mat Cost]]</f>
        <v>2836.37</v>
      </c>
      <c r="M157" s="4">
        <f>Fullmath[[#This Row],[Total CP]]</f>
        <v>244.8</v>
      </c>
      <c r="N157" s="4">
        <f>Fullmath[[#This Row],[DC]]</f>
        <v>24</v>
      </c>
      <c r="O157" s="4" cm="1">
        <f t="array" ref="O157">LookupRef[[#This Row],[DC]]+(PPCP[Base])</f>
        <v>74</v>
      </c>
    </row>
    <row r="158" spans="1:15" x14ac:dyDescent="0.2">
      <c r="A158" s="4" t="str">
        <f>Fullmath[[#This Row],[Craft]]</f>
        <v>Alchemy</v>
      </c>
      <c r="B158" s="4" t="str">
        <f>Fullmath[[#This Row],[Type]]</f>
        <v>Essence</v>
      </c>
      <c r="C158" s="4" t="str">
        <f>Fullmath[[#This Row],[Subtype]]</f>
        <v>Permanent Essence</v>
      </c>
      <c r="D158" s="2">
        <f>Fullmath[[#This Row],[ID]]</f>
        <v>589</v>
      </c>
      <c r="E158" s="4" t="str">
        <f>Fullmath[[#This Row],[Name]]</f>
        <v>Essence (+4 Electrical Damage, permanent)</v>
      </c>
      <c r="F158" s="4">
        <f>Fullmath[[#This Row],[Quantity]]</f>
        <v>1</v>
      </c>
      <c r="G158" s="4">
        <f>LookupRef[[#This Row],[Labor Costs]]+LookupRef[[#This Row],[Material Costs]]</f>
        <v>11442.403333333334</v>
      </c>
      <c r="H158" s="4">
        <f>LookupRef[[#This Row],[Total Price]]/LookupRef[[#This Row],[Quantity]]</f>
        <v>11442.403333333334</v>
      </c>
      <c r="I158" s="4">
        <f>LookupRef[[#This Row],[Total Price]]-LookupRef[[#This Row],[Material Costs]]</f>
        <v>10197.200000000001</v>
      </c>
      <c r="J158" s="4">
        <f>(LookupRef[[#This Row],[Total Craft Points]]+LookupRef[[#This Row],[DC]])*10</f>
        <v>1618</v>
      </c>
      <c r="K158" s="4">
        <f>LookupRef[[#This Row],[Price Per Craft Point]]*LookupRef[[#This Row],[Total Craft Points]]</f>
        <v>10197.200000000001</v>
      </c>
      <c r="L158" s="4">
        <f>Fullmath[[#This Row],[Mat Cost]]</f>
        <v>1245.2033333333334</v>
      </c>
      <c r="M158" s="4">
        <f>Fullmath[[#This Row],[Total CP]]</f>
        <v>137.80000000000001</v>
      </c>
      <c r="N158" s="4">
        <f>Fullmath[[#This Row],[DC]]</f>
        <v>24</v>
      </c>
      <c r="O158" s="4" cm="1">
        <f t="array" ref="O158">LookupRef[[#This Row],[DC]]+(PPCP[Base])</f>
        <v>74</v>
      </c>
    </row>
    <row r="159" spans="1:15" x14ac:dyDescent="0.2">
      <c r="A159" s="4" t="str">
        <f>Fullmath[[#This Row],[Craft]]</f>
        <v>Alchemy</v>
      </c>
      <c r="B159" s="4" t="str">
        <f>Fullmath[[#This Row],[Type]]</f>
        <v>Essence</v>
      </c>
      <c r="C159" s="4" t="str">
        <f>Fullmath[[#This Row],[Subtype]]</f>
        <v>Permanent Essence</v>
      </c>
      <c r="D159" s="2">
        <f>Fullmath[[#This Row],[ID]]</f>
        <v>588</v>
      </c>
      <c r="E159" s="4" t="str">
        <f>Fullmath[[#This Row],[Name]]</f>
        <v>Essence (+4 Fire Damage, permanent)</v>
      </c>
      <c r="F159" s="4">
        <f>Fullmath[[#This Row],[Quantity]]</f>
        <v>1</v>
      </c>
      <c r="G159" s="4">
        <f>LookupRef[[#This Row],[Labor Costs]]+LookupRef[[#This Row],[Material Costs]]</f>
        <v>14510.403333333334</v>
      </c>
      <c r="H159" s="4">
        <f>LookupRef[[#This Row],[Total Price]]/LookupRef[[#This Row],[Quantity]]</f>
        <v>14510.403333333334</v>
      </c>
      <c r="I159" s="4">
        <f>LookupRef[[#This Row],[Total Price]]-LookupRef[[#This Row],[Material Costs]]</f>
        <v>11455.2</v>
      </c>
      <c r="J159" s="4">
        <f>(LookupRef[[#This Row],[Total Craft Points]]+LookupRef[[#This Row],[DC]])*10</f>
        <v>1788</v>
      </c>
      <c r="K159" s="4">
        <f>LookupRef[[#This Row],[Price Per Craft Point]]*LookupRef[[#This Row],[Total Craft Points]]</f>
        <v>11455.2</v>
      </c>
      <c r="L159" s="4">
        <f>Fullmath[[#This Row],[Mat Cost]]</f>
        <v>3055.2033333333334</v>
      </c>
      <c r="M159" s="4">
        <f>Fullmath[[#This Row],[Total CP]]</f>
        <v>154.80000000000001</v>
      </c>
      <c r="N159" s="4">
        <f>Fullmath[[#This Row],[DC]]</f>
        <v>24</v>
      </c>
      <c r="O159" s="4" cm="1">
        <f t="array" ref="O159">LookupRef[[#This Row],[DC]]+(PPCP[Base])</f>
        <v>74</v>
      </c>
    </row>
    <row r="160" spans="1:15" x14ac:dyDescent="0.2">
      <c r="A160" s="4" t="str">
        <f>Fullmath[[#This Row],[Craft]]</f>
        <v>Alchemy</v>
      </c>
      <c r="B160" s="4" t="str">
        <f>Fullmath[[#This Row],[Type]]</f>
        <v>Essence</v>
      </c>
      <c r="C160" s="4" t="str">
        <f>Fullmath[[#This Row],[Subtype]]</f>
        <v>Permanent Essence</v>
      </c>
      <c r="D160" s="2">
        <f>Fullmath[[#This Row],[ID]]</f>
        <v>592</v>
      </c>
      <c r="E160" s="4" t="str">
        <f>Fullmath[[#This Row],[Name]]</f>
        <v>Essence (+4 Negative Damage, permanent)</v>
      </c>
      <c r="F160" s="4">
        <f>Fullmath[[#This Row],[Quantity]]</f>
        <v>1</v>
      </c>
      <c r="G160" s="4">
        <f>LookupRef[[#This Row],[Labor Costs]]+LookupRef[[#This Row],[Material Costs]]</f>
        <v>12880.903333333334</v>
      </c>
      <c r="H160" s="4">
        <f>LookupRef[[#This Row],[Total Price]]/LookupRef[[#This Row],[Quantity]]</f>
        <v>12880.903333333334</v>
      </c>
      <c r="I160" s="4">
        <f>LookupRef[[#This Row],[Total Price]]-LookupRef[[#This Row],[Material Costs]]</f>
        <v>11381.2</v>
      </c>
      <c r="J160" s="4">
        <f>(LookupRef[[#This Row],[Total Craft Points]]+LookupRef[[#This Row],[DC]])*10</f>
        <v>1778</v>
      </c>
      <c r="K160" s="4">
        <f>LookupRef[[#This Row],[Price Per Craft Point]]*LookupRef[[#This Row],[Total Craft Points]]</f>
        <v>11381.2</v>
      </c>
      <c r="L160" s="4">
        <f>Fullmath[[#This Row],[Mat Cost]]</f>
        <v>1499.7033333333334</v>
      </c>
      <c r="M160" s="4">
        <f>Fullmath[[#This Row],[Total CP]]</f>
        <v>153.80000000000001</v>
      </c>
      <c r="N160" s="4">
        <f>Fullmath[[#This Row],[DC]]</f>
        <v>24</v>
      </c>
      <c r="O160" s="4" cm="1">
        <f t="array" ref="O160">LookupRef[[#This Row],[DC]]+(PPCP[Base])</f>
        <v>74</v>
      </c>
    </row>
    <row r="161" spans="1:15" x14ac:dyDescent="0.2">
      <c r="A161" s="4" t="str">
        <f>Fullmath[[#This Row],[Craft]]</f>
        <v>Alchemy</v>
      </c>
      <c r="B161" s="4" t="str">
        <f>Fullmath[[#This Row],[Type]]</f>
        <v>Essence</v>
      </c>
      <c r="C161" s="4" t="str">
        <f>Fullmath[[#This Row],[Subtype]]</f>
        <v>Permanent Essence</v>
      </c>
      <c r="D161" s="2">
        <f>Fullmath[[#This Row],[ID]]</f>
        <v>593</v>
      </c>
      <c r="E161" s="4" t="str">
        <f>Fullmath[[#This Row],[Name]]</f>
        <v>Essence (+4 Positive Damage, permanent)</v>
      </c>
      <c r="F161" s="4">
        <f>Fullmath[[#This Row],[Quantity]]</f>
        <v>1</v>
      </c>
      <c r="G161" s="4">
        <f>LookupRef[[#This Row],[Labor Costs]]+LookupRef[[#This Row],[Material Costs]]</f>
        <v>12729.903333333334</v>
      </c>
      <c r="H161" s="4">
        <f>LookupRef[[#This Row],[Total Price]]/LookupRef[[#This Row],[Quantity]]</f>
        <v>12729.903333333334</v>
      </c>
      <c r="I161" s="4">
        <f>LookupRef[[#This Row],[Total Price]]-LookupRef[[#This Row],[Material Costs]]</f>
        <v>11381.2</v>
      </c>
      <c r="J161" s="4">
        <f>(LookupRef[[#This Row],[Total Craft Points]]+LookupRef[[#This Row],[DC]])*10</f>
        <v>1778</v>
      </c>
      <c r="K161" s="4">
        <f>LookupRef[[#This Row],[Price Per Craft Point]]*LookupRef[[#This Row],[Total Craft Points]]</f>
        <v>11381.2</v>
      </c>
      <c r="L161" s="4">
        <f>Fullmath[[#This Row],[Mat Cost]]</f>
        <v>1348.7033333333334</v>
      </c>
      <c r="M161" s="4">
        <f>Fullmath[[#This Row],[Total CP]]</f>
        <v>153.80000000000001</v>
      </c>
      <c r="N161" s="4">
        <f>Fullmath[[#This Row],[DC]]</f>
        <v>24</v>
      </c>
      <c r="O161" s="4" cm="1">
        <f t="array" ref="O161">LookupRef[[#This Row],[DC]]+(PPCP[Base])</f>
        <v>74</v>
      </c>
    </row>
    <row r="162" spans="1:15" x14ac:dyDescent="0.2">
      <c r="A162" s="4" t="str">
        <f>Fullmath[[#This Row],[Craft]]</f>
        <v>Alchemy</v>
      </c>
      <c r="B162" s="4" t="str">
        <f>Fullmath[[#This Row],[Type]]</f>
        <v>Essence</v>
      </c>
      <c r="C162" s="4" t="str">
        <f>Fullmath[[#This Row],[Subtype]]</f>
        <v>Permanent Essence</v>
      </c>
      <c r="D162" s="2">
        <f>Fullmath[[#This Row],[ID]]</f>
        <v>595</v>
      </c>
      <c r="E162" s="4" t="str">
        <f>Fullmath[[#This Row],[Name]]</f>
        <v>Essence (+4 Sonic Damage, permanent)</v>
      </c>
      <c r="F162" s="4">
        <f>Fullmath[[#This Row],[Quantity]]</f>
        <v>1</v>
      </c>
      <c r="G162" s="4">
        <f>LookupRef[[#This Row],[Labor Costs]]+LookupRef[[#This Row],[Material Costs]]</f>
        <v>13211.570000000002</v>
      </c>
      <c r="H162" s="4">
        <f>LookupRef[[#This Row],[Total Price]]/LookupRef[[#This Row],[Quantity]]</f>
        <v>13211.570000000002</v>
      </c>
      <c r="I162" s="4">
        <f>LookupRef[[#This Row],[Total Price]]-LookupRef[[#This Row],[Material Costs]]</f>
        <v>11677.2</v>
      </c>
      <c r="J162" s="4">
        <f>(LookupRef[[#This Row],[Total Craft Points]]+LookupRef[[#This Row],[DC]])*10</f>
        <v>1818</v>
      </c>
      <c r="K162" s="4">
        <f>LookupRef[[#This Row],[Price Per Craft Point]]*LookupRef[[#This Row],[Total Craft Points]]</f>
        <v>11677.2</v>
      </c>
      <c r="L162" s="4">
        <f>Fullmath[[#This Row],[Mat Cost]]</f>
        <v>1534.3700000000001</v>
      </c>
      <c r="M162" s="4">
        <f>Fullmath[[#This Row],[Total CP]]</f>
        <v>157.80000000000001</v>
      </c>
      <c r="N162" s="4">
        <f>Fullmath[[#This Row],[DC]]</f>
        <v>24</v>
      </c>
      <c r="O162" s="4" cm="1">
        <f t="array" ref="O162">LookupRef[[#This Row],[DC]]+(PPCP[Base])</f>
        <v>74</v>
      </c>
    </row>
    <row r="163" spans="1:15" x14ac:dyDescent="0.2">
      <c r="A163" s="4" t="str">
        <f>Fullmath[[#This Row],[Craft]]</f>
        <v>Alchemy</v>
      </c>
      <c r="B163" s="4" t="str">
        <f>Fullmath[[#This Row],[Type]]</f>
        <v>Essence</v>
      </c>
      <c r="C163" s="4" t="str">
        <f>Fullmath[[#This Row],[Subtype]]</f>
        <v>Temporary Essence</v>
      </c>
      <c r="D163" s="2">
        <f>Fullmath[[#This Row],[ID]]</f>
        <v>919</v>
      </c>
      <c r="E163" s="4" t="str">
        <f>Fullmath[[#This Row],[Name]]</f>
        <v>Essence (+1d4 Acid Damage, temporary)</v>
      </c>
      <c r="F163" s="4">
        <f>Fullmath[[#This Row],[Quantity]]</f>
        <v>10</v>
      </c>
      <c r="G163" s="4">
        <f>LookupRef[[#This Row],[Labor Costs]]+LookupRef[[#This Row],[Material Costs]]</f>
        <v>5053.126666666667</v>
      </c>
      <c r="H163" s="4">
        <f>LookupRef[[#This Row],[Total Price]]/LookupRef[[#This Row],[Quantity]]</f>
        <v>505.3126666666667</v>
      </c>
      <c r="I163" s="4">
        <f>LookupRef[[#This Row],[Total Price]]-LookupRef[[#This Row],[Material Costs]]</f>
        <v>3186.8</v>
      </c>
      <c r="J163" s="4">
        <f>(LookupRef[[#This Row],[Total Craft Points]]+LookupRef[[#This Row],[DC]])*10</f>
        <v>634</v>
      </c>
      <c r="K163" s="4">
        <f>LookupRef[[#This Row],[Price Per Craft Point]]*LookupRef[[#This Row],[Total Craft Points]]</f>
        <v>3186.7999999999997</v>
      </c>
      <c r="L163" s="4">
        <f>Fullmath[[#This Row],[Mat Cost]]</f>
        <v>1866.3266666666668</v>
      </c>
      <c r="M163" s="4">
        <f>Fullmath[[#This Row],[Total CP]]</f>
        <v>51.4</v>
      </c>
      <c r="N163" s="4">
        <f>Fullmath[[#This Row],[DC]]</f>
        <v>12</v>
      </c>
      <c r="O163" s="4" cm="1">
        <f t="array" ref="O163">LookupRef[[#This Row],[DC]]+(PPCP[Base])</f>
        <v>62</v>
      </c>
    </row>
    <row r="164" spans="1:15" x14ac:dyDescent="0.2">
      <c r="A164" s="4" t="str">
        <f>Fullmath[[#This Row],[Craft]]</f>
        <v>Alchemy</v>
      </c>
      <c r="B164" s="4" t="str">
        <f>Fullmath[[#This Row],[Type]]</f>
        <v>Essence</v>
      </c>
      <c r="C164" s="4" t="str">
        <f>Fullmath[[#This Row],[Subtype]]</f>
        <v>Temporary Essence</v>
      </c>
      <c r="D164" s="2">
        <f>Fullmath[[#This Row],[ID]]</f>
        <v>918</v>
      </c>
      <c r="E164" s="4" t="str">
        <f>Fullmath[[#This Row],[Name]]</f>
        <v>Essence (+1d4 Cold Damage, temporary)</v>
      </c>
      <c r="F164" s="4">
        <f>Fullmath[[#This Row],[Quantity]]</f>
        <v>10</v>
      </c>
      <c r="G164" s="4">
        <f>LookupRef[[#This Row],[Labor Costs]]+LookupRef[[#This Row],[Material Costs]]</f>
        <v>4604.71</v>
      </c>
      <c r="H164" s="4">
        <f>LookupRef[[#This Row],[Total Price]]/LookupRef[[#This Row],[Quantity]]</f>
        <v>460.471</v>
      </c>
      <c r="I164" s="4">
        <f>LookupRef[[#This Row],[Total Price]]-LookupRef[[#This Row],[Material Costs]]</f>
        <v>3248.8</v>
      </c>
      <c r="J164" s="4">
        <f>(LookupRef[[#This Row],[Total Craft Points]]+LookupRef[[#This Row],[DC]])*10</f>
        <v>644</v>
      </c>
      <c r="K164" s="4">
        <f>LookupRef[[#This Row],[Price Per Craft Point]]*LookupRef[[#This Row],[Total Craft Points]]</f>
        <v>3248.7999999999997</v>
      </c>
      <c r="L164" s="4">
        <f>Fullmath[[#This Row],[Mat Cost]]</f>
        <v>1355.91</v>
      </c>
      <c r="M164" s="4">
        <f>Fullmath[[#This Row],[Total CP]]</f>
        <v>52.4</v>
      </c>
      <c r="N164" s="4">
        <f>Fullmath[[#This Row],[DC]]</f>
        <v>12</v>
      </c>
      <c r="O164" s="4" cm="1">
        <f t="array" ref="O164">LookupRef[[#This Row],[DC]]+(PPCP[Base])</f>
        <v>62</v>
      </c>
    </row>
    <row r="165" spans="1:15" x14ac:dyDescent="0.2">
      <c r="A165" s="4" t="str">
        <f>Fullmath[[#This Row],[Craft]]</f>
        <v>Alchemy</v>
      </c>
      <c r="B165" s="4" t="str">
        <f>Fullmath[[#This Row],[Type]]</f>
        <v>Essence</v>
      </c>
      <c r="C165" s="4" t="str">
        <f>Fullmath[[#This Row],[Subtype]]</f>
        <v>Temporary Essence</v>
      </c>
      <c r="D165" s="2">
        <f>Fullmath[[#This Row],[ID]]</f>
        <v>917</v>
      </c>
      <c r="E165" s="4" t="str">
        <f>Fullmath[[#This Row],[Name]]</f>
        <v>Essence (+1d4 Divine Damage, temporary)</v>
      </c>
      <c r="F165" s="4">
        <f>Fullmath[[#This Row],[Quantity]]</f>
        <v>10</v>
      </c>
      <c r="G165" s="4">
        <f>LookupRef[[#This Row],[Labor Costs]]+LookupRef[[#This Row],[Material Costs]]</f>
        <v>4724.71</v>
      </c>
      <c r="H165" s="4">
        <f>LookupRef[[#This Row],[Total Price]]/LookupRef[[#This Row],[Quantity]]</f>
        <v>472.471</v>
      </c>
      <c r="I165" s="4">
        <f>LookupRef[[#This Row],[Total Price]]-LookupRef[[#This Row],[Material Costs]]</f>
        <v>3248.8</v>
      </c>
      <c r="J165" s="4">
        <f>(LookupRef[[#This Row],[Total Craft Points]]+LookupRef[[#This Row],[DC]])*10</f>
        <v>644</v>
      </c>
      <c r="K165" s="4">
        <f>LookupRef[[#This Row],[Price Per Craft Point]]*LookupRef[[#This Row],[Total Craft Points]]</f>
        <v>3248.7999999999997</v>
      </c>
      <c r="L165" s="4">
        <f>Fullmath[[#This Row],[Mat Cost]]</f>
        <v>1475.91</v>
      </c>
      <c r="M165" s="4">
        <f>Fullmath[[#This Row],[Total CP]]</f>
        <v>52.4</v>
      </c>
      <c r="N165" s="4">
        <f>Fullmath[[#This Row],[DC]]</f>
        <v>12</v>
      </c>
      <c r="O165" s="4" cm="1">
        <f t="array" ref="O165">LookupRef[[#This Row],[DC]]+(PPCP[Base])</f>
        <v>62</v>
      </c>
    </row>
    <row r="166" spans="1:15" x14ac:dyDescent="0.2">
      <c r="A166" s="4" t="str">
        <f>Fullmath[[#This Row],[Craft]]</f>
        <v>Alchemy</v>
      </c>
      <c r="B166" s="4" t="str">
        <f>Fullmath[[#This Row],[Type]]</f>
        <v>Essence</v>
      </c>
      <c r="C166" s="4" t="str">
        <f>Fullmath[[#This Row],[Subtype]]</f>
        <v>Temporary Essence</v>
      </c>
      <c r="D166" s="2">
        <f>Fullmath[[#This Row],[ID]]</f>
        <v>916</v>
      </c>
      <c r="E166" s="4" t="str">
        <f>Fullmath[[#This Row],[Name]]</f>
        <v>Essence (+1d4 Electrical Damage, temporary)</v>
      </c>
      <c r="F166" s="4">
        <f>Fullmath[[#This Row],[Quantity]]</f>
        <v>10</v>
      </c>
      <c r="G166" s="4">
        <f>LookupRef[[#This Row],[Labor Costs]]+LookupRef[[#This Row],[Material Costs]]</f>
        <v>4936.376666666667</v>
      </c>
      <c r="H166" s="4">
        <f>LookupRef[[#This Row],[Total Price]]/LookupRef[[#This Row],[Quantity]]</f>
        <v>493.63766666666669</v>
      </c>
      <c r="I166" s="4">
        <f>LookupRef[[#This Row],[Total Price]]-LookupRef[[#This Row],[Material Costs]]</f>
        <v>3248.8</v>
      </c>
      <c r="J166" s="4">
        <f>(LookupRef[[#This Row],[Total Craft Points]]+LookupRef[[#This Row],[DC]])*10</f>
        <v>644</v>
      </c>
      <c r="K166" s="4">
        <f>LookupRef[[#This Row],[Price Per Craft Point]]*LookupRef[[#This Row],[Total Craft Points]]</f>
        <v>3248.7999999999997</v>
      </c>
      <c r="L166" s="4">
        <f>Fullmath[[#This Row],[Mat Cost]]</f>
        <v>1687.5766666666668</v>
      </c>
      <c r="M166" s="4">
        <f>Fullmath[[#This Row],[Total CP]]</f>
        <v>52.4</v>
      </c>
      <c r="N166" s="4">
        <f>Fullmath[[#This Row],[DC]]</f>
        <v>12</v>
      </c>
      <c r="O166" s="4" cm="1">
        <f t="array" ref="O166">LookupRef[[#This Row],[DC]]+(PPCP[Base])</f>
        <v>62</v>
      </c>
    </row>
    <row r="167" spans="1:15" x14ac:dyDescent="0.2">
      <c r="A167" s="4" t="str">
        <f>Fullmath[[#This Row],[Craft]]</f>
        <v>Alchemy</v>
      </c>
      <c r="B167" s="4" t="str">
        <f>Fullmath[[#This Row],[Type]]</f>
        <v>Essence</v>
      </c>
      <c r="C167" s="4" t="str">
        <f>Fullmath[[#This Row],[Subtype]]</f>
        <v>Temporary Essence</v>
      </c>
      <c r="D167" s="2">
        <f>Fullmath[[#This Row],[ID]]</f>
        <v>920</v>
      </c>
      <c r="E167" s="4" t="str">
        <f>Fullmath[[#This Row],[Name]]</f>
        <v>Essence (+1d4 Fire Damage, temporary)</v>
      </c>
      <c r="F167" s="4">
        <f>Fullmath[[#This Row],[Quantity]]</f>
        <v>10</v>
      </c>
      <c r="G167" s="4">
        <f>LookupRef[[#This Row],[Labor Costs]]+LookupRef[[#This Row],[Material Costs]]</f>
        <v>4709.21</v>
      </c>
      <c r="H167" s="4">
        <f>LookupRef[[#This Row],[Total Price]]/LookupRef[[#This Row],[Quantity]]</f>
        <v>470.92099999999999</v>
      </c>
      <c r="I167" s="4">
        <f>LookupRef[[#This Row],[Total Price]]-LookupRef[[#This Row],[Material Costs]]</f>
        <v>3310.8</v>
      </c>
      <c r="J167" s="4">
        <f>(LookupRef[[#This Row],[Total Craft Points]]+LookupRef[[#This Row],[DC]])*10</f>
        <v>654</v>
      </c>
      <c r="K167" s="4">
        <f>LookupRef[[#This Row],[Price Per Craft Point]]*LookupRef[[#This Row],[Total Craft Points]]</f>
        <v>3310.7999999999997</v>
      </c>
      <c r="L167" s="4">
        <f>Fullmath[[#This Row],[Mat Cost]]</f>
        <v>1398.41</v>
      </c>
      <c r="M167" s="4">
        <f>Fullmath[[#This Row],[Total CP]]</f>
        <v>53.4</v>
      </c>
      <c r="N167" s="4">
        <f>Fullmath[[#This Row],[DC]]</f>
        <v>12</v>
      </c>
      <c r="O167" s="4" cm="1">
        <f t="array" ref="O167">LookupRef[[#This Row],[DC]]+(PPCP[Base])</f>
        <v>62</v>
      </c>
    </row>
    <row r="168" spans="1:15" x14ac:dyDescent="0.2">
      <c r="A168" s="4" t="str">
        <f>Fullmath[[#This Row],[Craft]]</f>
        <v>Alchemy</v>
      </c>
      <c r="B168" s="4" t="str">
        <f>Fullmath[[#This Row],[Type]]</f>
        <v>Essence</v>
      </c>
      <c r="C168" s="4" t="str">
        <f>Fullmath[[#This Row],[Subtype]]</f>
        <v>Temporary Essence</v>
      </c>
      <c r="D168" s="2">
        <f>Fullmath[[#This Row],[ID]]</f>
        <v>915</v>
      </c>
      <c r="E168" s="4" t="str">
        <f>Fullmath[[#This Row],[Name]]</f>
        <v>Essence (+1d4 Negative Damage, temporary)</v>
      </c>
      <c r="F168" s="4">
        <f>Fullmath[[#This Row],[Quantity]]</f>
        <v>10</v>
      </c>
      <c r="G168" s="4">
        <f>LookupRef[[#This Row],[Labor Costs]]+LookupRef[[#This Row],[Material Costs]]</f>
        <v>4851.2933333333331</v>
      </c>
      <c r="H168" s="4">
        <f>LookupRef[[#This Row],[Total Price]]/LookupRef[[#This Row],[Quantity]]</f>
        <v>485.12933333333331</v>
      </c>
      <c r="I168" s="4">
        <f>LookupRef[[#This Row],[Total Price]]-LookupRef[[#This Row],[Material Costs]]</f>
        <v>3310.7999999999997</v>
      </c>
      <c r="J168" s="4">
        <f>(LookupRef[[#This Row],[Total Craft Points]]+LookupRef[[#This Row],[DC]])*10</f>
        <v>654</v>
      </c>
      <c r="K168" s="4">
        <f>LookupRef[[#This Row],[Price Per Craft Point]]*LookupRef[[#This Row],[Total Craft Points]]</f>
        <v>3310.7999999999997</v>
      </c>
      <c r="L168" s="4">
        <f>Fullmath[[#This Row],[Mat Cost]]</f>
        <v>1540.4933333333333</v>
      </c>
      <c r="M168" s="4">
        <f>Fullmath[[#This Row],[Total CP]]</f>
        <v>53.4</v>
      </c>
      <c r="N168" s="4">
        <f>Fullmath[[#This Row],[DC]]</f>
        <v>12</v>
      </c>
      <c r="O168" s="4" cm="1">
        <f t="array" ref="O168">LookupRef[[#This Row],[DC]]+(PPCP[Base])</f>
        <v>62</v>
      </c>
    </row>
    <row r="169" spans="1:15" x14ac:dyDescent="0.2">
      <c r="A169" s="4" t="str">
        <f>Fullmath[[#This Row],[Craft]]</f>
        <v>Alchemy</v>
      </c>
      <c r="B169" s="4" t="str">
        <f>Fullmath[[#This Row],[Type]]</f>
        <v>Essence</v>
      </c>
      <c r="C169" s="4" t="str">
        <f>Fullmath[[#This Row],[Subtype]]</f>
        <v>Temporary Essence</v>
      </c>
      <c r="D169" s="2">
        <f>Fullmath[[#This Row],[ID]]</f>
        <v>914</v>
      </c>
      <c r="E169" s="4" t="str">
        <f>Fullmath[[#This Row],[Name]]</f>
        <v>Essence (+1d4 Positive Damage, temporary)</v>
      </c>
      <c r="F169" s="4">
        <f>Fullmath[[#This Row],[Quantity]]</f>
        <v>10</v>
      </c>
      <c r="G169" s="4">
        <f>LookupRef[[#This Row],[Labor Costs]]+LookupRef[[#This Row],[Material Costs]]</f>
        <v>4662.5433333333331</v>
      </c>
      <c r="H169" s="4">
        <f>LookupRef[[#This Row],[Total Price]]/LookupRef[[#This Row],[Quantity]]</f>
        <v>466.25433333333331</v>
      </c>
      <c r="I169" s="4">
        <f>LookupRef[[#This Row],[Total Price]]-LookupRef[[#This Row],[Material Costs]]</f>
        <v>3310.7999999999993</v>
      </c>
      <c r="J169" s="4">
        <f>(LookupRef[[#This Row],[Total Craft Points]]+LookupRef[[#This Row],[DC]])*10</f>
        <v>654</v>
      </c>
      <c r="K169" s="4">
        <f>LookupRef[[#This Row],[Price Per Craft Point]]*LookupRef[[#This Row],[Total Craft Points]]</f>
        <v>3310.7999999999997</v>
      </c>
      <c r="L169" s="4">
        <f>Fullmath[[#This Row],[Mat Cost]]</f>
        <v>1351.7433333333336</v>
      </c>
      <c r="M169" s="4">
        <f>Fullmath[[#This Row],[Total CP]]</f>
        <v>53.4</v>
      </c>
      <c r="N169" s="4">
        <f>Fullmath[[#This Row],[DC]]</f>
        <v>12</v>
      </c>
      <c r="O169" s="4" cm="1">
        <f t="array" ref="O169">LookupRef[[#This Row],[DC]]+(PPCP[Base])</f>
        <v>62</v>
      </c>
    </row>
    <row r="170" spans="1:15" x14ac:dyDescent="0.2">
      <c r="A170" s="4" t="str">
        <f>Fullmath[[#This Row],[Craft]]</f>
        <v>Alchemy</v>
      </c>
      <c r="B170" s="4" t="str">
        <f>Fullmath[[#This Row],[Type]]</f>
        <v>Essence</v>
      </c>
      <c r="C170" s="4" t="str">
        <f>Fullmath[[#This Row],[Subtype]]</f>
        <v>Temporary Essence</v>
      </c>
      <c r="D170" s="2">
        <f>Fullmath[[#This Row],[ID]]</f>
        <v>921</v>
      </c>
      <c r="E170" s="4" t="str">
        <f>Fullmath[[#This Row],[Name]]</f>
        <v>Essence (+1d4 Sonic Damage, temporary)</v>
      </c>
      <c r="F170" s="4">
        <f>Fullmath[[#This Row],[Quantity]]</f>
        <v>10</v>
      </c>
      <c r="G170" s="4">
        <f>LookupRef[[#This Row],[Labor Costs]]+LookupRef[[#This Row],[Material Costs]]</f>
        <v>4714.21</v>
      </c>
      <c r="H170" s="4">
        <f>LookupRef[[#This Row],[Total Price]]/LookupRef[[#This Row],[Quantity]]</f>
        <v>471.42099999999999</v>
      </c>
      <c r="I170" s="4">
        <f>LookupRef[[#This Row],[Total Price]]-LookupRef[[#This Row],[Material Costs]]</f>
        <v>3310.8</v>
      </c>
      <c r="J170" s="4">
        <f>(LookupRef[[#This Row],[Total Craft Points]]+LookupRef[[#This Row],[DC]])*10</f>
        <v>654</v>
      </c>
      <c r="K170" s="4">
        <f>LookupRef[[#This Row],[Price Per Craft Point]]*LookupRef[[#This Row],[Total Craft Points]]</f>
        <v>3310.7999999999997</v>
      </c>
      <c r="L170" s="4">
        <f>Fullmath[[#This Row],[Mat Cost]]</f>
        <v>1403.41</v>
      </c>
      <c r="M170" s="4">
        <f>Fullmath[[#This Row],[Total CP]]</f>
        <v>53.4</v>
      </c>
      <c r="N170" s="4">
        <f>Fullmath[[#This Row],[DC]]</f>
        <v>12</v>
      </c>
      <c r="O170" s="4" cm="1">
        <f t="array" ref="O170">LookupRef[[#This Row],[DC]]+(PPCP[Base])</f>
        <v>62</v>
      </c>
    </row>
    <row r="171" spans="1:15" x14ac:dyDescent="0.2">
      <c r="A171" s="4" t="str">
        <f>Fullmath[[#This Row],[Craft]]</f>
        <v>Alchemy</v>
      </c>
      <c r="B171" s="4" t="str">
        <f>Fullmath[[#This Row],[Type]]</f>
        <v>Essence</v>
      </c>
      <c r="C171" s="4" t="str">
        <f>Fullmath[[#This Row],[Subtype]]</f>
        <v>Temporary Essence</v>
      </c>
      <c r="D171" s="2">
        <f>Fullmath[[#This Row],[ID]]</f>
        <v>935</v>
      </c>
      <c r="E171" s="4" t="str">
        <f>Fullmath[[#This Row],[Name]]</f>
        <v>Essence (+1d6 Acid Damage, temporary)</v>
      </c>
      <c r="F171" s="4">
        <f>Fullmath[[#This Row],[Quantity]]</f>
        <v>10</v>
      </c>
      <c r="G171" s="4">
        <f>LookupRef[[#This Row],[Labor Costs]]+LookupRef[[#This Row],[Material Costs]]</f>
        <v>6431.126666666667</v>
      </c>
      <c r="H171" s="4">
        <f>LookupRef[[#This Row],[Total Price]]/LookupRef[[#This Row],[Quantity]]</f>
        <v>643.11266666666666</v>
      </c>
      <c r="I171" s="4">
        <f>LookupRef[[#This Row],[Total Price]]-LookupRef[[#This Row],[Material Costs]]</f>
        <v>4564.8</v>
      </c>
      <c r="J171" s="4">
        <f>(LookupRef[[#This Row],[Total Craft Points]]+LookupRef[[#This Row],[DC]])*10</f>
        <v>854</v>
      </c>
      <c r="K171" s="4">
        <f>LookupRef[[#This Row],[Price Per Craft Point]]*LookupRef[[#This Row],[Total Craft Points]]</f>
        <v>4564.8</v>
      </c>
      <c r="L171" s="4">
        <f>Fullmath[[#This Row],[Mat Cost]]</f>
        <v>1866.3266666666668</v>
      </c>
      <c r="M171" s="4">
        <f>Fullmath[[#This Row],[Total CP]]</f>
        <v>63.4</v>
      </c>
      <c r="N171" s="4">
        <f>Fullmath[[#This Row],[DC]]</f>
        <v>22</v>
      </c>
      <c r="O171" s="4" cm="1">
        <f t="array" ref="O171">LookupRef[[#This Row],[DC]]+(PPCP[Base])</f>
        <v>72</v>
      </c>
    </row>
    <row r="172" spans="1:15" x14ac:dyDescent="0.2">
      <c r="A172" s="4" t="str">
        <f>Fullmath[[#This Row],[Craft]]</f>
        <v>Alchemy</v>
      </c>
      <c r="B172" s="4" t="str">
        <f>Fullmath[[#This Row],[Type]]</f>
        <v>Essence</v>
      </c>
      <c r="C172" s="4" t="str">
        <f>Fullmath[[#This Row],[Subtype]]</f>
        <v>Temporary Essence</v>
      </c>
      <c r="D172" s="2">
        <f>Fullmath[[#This Row],[ID]]</f>
        <v>934</v>
      </c>
      <c r="E172" s="4" t="str">
        <f>Fullmath[[#This Row],[Name]]</f>
        <v>Essence (+1d6 Cold Damage, temporary)</v>
      </c>
      <c r="F172" s="4">
        <f>Fullmath[[#This Row],[Quantity]]</f>
        <v>10</v>
      </c>
      <c r="G172" s="4">
        <f>LookupRef[[#This Row],[Labor Costs]]+LookupRef[[#This Row],[Material Costs]]</f>
        <v>5992.71</v>
      </c>
      <c r="H172" s="4">
        <f>LookupRef[[#This Row],[Total Price]]/LookupRef[[#This Row],[Quantity]]</f>
        <v>599.27099999999996</v>
      </c>
      <c r="I172" s="4">
        <f>LookupRef[[#This Row],[Total Price]]-LookupRef[[#This Row],[Material Costs]]</f>
        <v>4636.8</v>
      </c>
      <c r="J172" s="4">
        <f>(LookupRef[[#This Row],[Total Craft Points]]+LookupRef[[#This Row],[DC]])*10</f>
        <v>864</v>
      </c>
      <c r="K172" s="4">
        <f>LookupRef[[#This Row],[Price Per Craft Point]]*LookupRef[[#This Row],[Total Craft Points]]</f>
        <v>4636.8</v>
      </c>
      <c r="L172" s="4">
        <f>Fullmath[[#This Row],[Mat Cost]]</f>
        <v>1355.91</v>
      </c>
      <c r="M172" s="4">
        <f>Fullmath[[#This Row],[Total CP]]</f>
        <v>64.400000000000006</v>
      </c>
      <c r="N172" s="4">
        <f>Fullmath[[#This Row],[DC]]</f>
        <v>22</v>
      </c>
      <c r="O172" s="4" cm="1">
        <f t="array" ref="O172">LookupRef[[#This Row],[DC]]+(PPCP[Base])</f>
        <v>72</v>
      </c>
    </row>
    <row r="173" spans="1:15" x14ac:dyDescent="0.2">
      <c r="A173" s="4" t="str">
        <f>Fullmath[[#This Row],[Craft]]</f>
        <v>Alchemy</v>
      </c>
      <c r="B173" s="4" t="str">
        <f>Fullmath[[#This Row],[Type]]</f>
        <v>Essence</v>
      </c>
      <c r="C173" s="4" t="str">
        <f>Fullmath[[#This Row],[Subtype]]</f>
        <v>Temporary Essence</v>
      </c>
      <c r="D173" s="2">
        <f>Fullmath[[#This Row],[ID]]</f>
        <v>933</v>
      </c>
      <c r="E173" s="4" t="str">
        <f>Fullmath[[#This Row],[Name]]</f>
        <v>Essence (+1d6 Divine Damage, temporary)</v>
      </c>
      <c r="F173" s="4">
        <f>Fullmath[[#This Row],[Quantity]]</f>
        <v>10</v>
      </c>
      <c r="G173" s="4">
        <f>LookupRef[[#This Row],[Labor Costs]]+LookupRef[[#This Row],[Material Costs]]</f>
        <v>6112.71</v>
      </c>
      <c r="H173" s="4">
        <f>LookupRef[[#This Row],[Total Price]]/LookupRef[[#This Row],[Quantity]]</f>
        <v>611.27099999999996</v>
      </c>
      <c r="I173" s="4">
        <f>LookupRef[[#This Row],[Total Price]]-LookupRef[[#This Row],[Material Costs]]</f>
        <v>4636.8</v>
      </c>
      <c r="J173" s="4">
        <f>(LookupRef[[#This Row],[Total Craft Points]]+LookupRef[[#This Row],[DC]])*10</f>
        <v>864</v>
      </c>
      <c r="K173" s="4">
        <f>LookupRef[[#This Row],[Price Per Craft Point]]*LookupRef[[#This Row],[Total Craft Points]]</f>
        <v>4636.8</v>
      </c>
      <c r="L173" s="4">
        <f>Fullmath[[#This Row],[Mat Cost]]</f>
        <v>1475.91</v>
      </c>
      <c r="M173" s="4">
        <f>Fullmath[[#This Row],[Total CP]]</f>
        <v>64.400000000000006</v>
      </c>
      <c r="N173" s="4">
        <f>Fullmath[[#This Row],[DC]]</f>
        <v>22</v>
      </c>
      <c r="O173" s="4" cm="1">
        <f t="array" ref="O173">LookupRef[[#This Row],[DC]]+(PPCP[Base])</f>
        <v>72</v>
      </c>
    </row>
    <row r="174" spans="1:15" x14ac:dyDescent="0.2">
      <c r="A174" s="4" t="str">
        <f>Fullmath[[#This Row],[Craft]]</f>
        <v>Alchemy</v>
      </c>
      <c r="B174" s="4" t="str">
        <f>Fullmath[[#This Row],[Type]]</f>
        <v>Essence</v>
      </c>
      <c r="C174" s="4" t="str">
        <f>Fullmath[[#This Row],[Subtype]]</f>
        <v>Temporary Essence</v>
      </c>
      <c r="D174" s="2">
        <f>Fullmath[[#This Row],[ID]]</f>
        <v>932</v>
      </c>
      <c r="E174" s="4" t="str">
        <f>Fullmath[[#This Row],[Name]]</f>
        <v>Essence (+1d6 Electrical Damage, temporary)</v>
      </c>
      <c r="F174" s="4">
        <f>Fullmath[[#This Row],[Quantity]]</f>
        <v>10</v>
      </c>
      <c r="G174" s="4">
        <f>LookupRef[[#This Row],[Labor Costs]]+LookupRef[[#This Row],[Material Costs]]</f>
        <v>6324.376666666667</v>
      </c>
      <c r="H174" s="4">
        <f>LookupRef[[#This Row],[Total Price]]/LookupRef[[#This Row],[Quantity]]</f>
        <v>632.4376666666667</v>
      </c>
      <c r="I174" s="4">
        <f>LookupRef[[#This Row],[Total Price]]-LookupRef[[#This Row],[Material Costs]]</f>
        <v>4636.8</v>
      </c>
      <c r="J174" s="4">
        <f>(LookupRef[[#This Row],[Total Craft Points]]+LookupRef[[#This Row],[DC]])*10</f>
        <v>864</v>
      </c>
      <c r="K174" s="4">
        <f>LookupRef[[#This Row],[Price Per Craft Point]]*LookupRef[[#This Row],[Total Craft Points]]</f>
        <v>4636.8</v>
      </c>
      <c r="L174" s="4">
        <f>Fullmath[[#This Row],[Mat Cost]]</f>
        <v>1687.5766666666668</v>
      </c>
      <c r="M174" s="4">
        <f>Fullmath[[#This Row],[Total CP]]</f>
        <v>64.400000000000006</v>
      </c>
      <c r="N174" s="4">
        <f>Fullmath[[#This Row],[DC]]</f>
        <v>22</v>
      </c>
      <c r="O174" s="4" cm="1">
        <f t="array" ref="O174">LookupRef[[#This Row],[DC]]+(PPCP[Base])</f>
        <v>72</v>
      </c>
    </row>
    <row r="175" spans="1:15" x14ac:dyDescent="0.2">
      <c r="A175" s="4" t="str">
        <f>Fullmath[[#This Row],[Craft]]</f>
        <v>Alchemy</v>
      </c>
      <c r="B175" s="4" t="str">
        <f>Fullmath[[#This Row],[Type]]</f>
        <v>Essence</v>
      </c>
      <c r="C175" s="4" t="str">
        <f>Fullmath[[#This Row],[Subtype]]</f>
        <v>Temporary Essence</v>
      </c>
      <c r="D175" s="2">
        <f>Fullmath[[#This Row],[ID]]</f>
        <v>936</v>
      </c>
      <c r="E175" s="4" t="str">
        <f>Fullmath[[#This Row],[Name]]</f>
        <v>Essence (+1d6 Fire Damage, temporary)</v>
      </c>
      <c r="F175" s="4">
        <f>Fullmath[[#This Row],[Quantity]]</f>
        <v>10</v>
      </c>
      <c r="G175" s="4">
        <f>LookupRef[[#This Row],[Labor Costs]]+LookupRef[[#This Row],[Material Costs]]</f>
        <v>6464.6100000000006</v>
      </c>
      <c r="H175" s="4">
        <f>LookupRef[[#This Row],[Total Price]]/LookupRef[[#This Row],[Quantity]]</f>
        <v>646.46100000000001</v>
      </c>
      <c r="I175" s="4">
        <f>LookupRef[[#This Row],[Total Price]]-LookupRef[[#This Row],[Material Costs]]</f>
        <v>5066.2000000000007</v>
      </c>
      <c r="J175" s="4">
        <f>(LookupRef[[#This Row],[Total Craft Points]]+LookupRef[[#This Row],[DC]])*10</f>
        <v>924</v>
      </c>
      <c r="K175" s="4">
        <f>LookupRef[[#This Row],[Price Per Craft Point]]*LookupRef[[#This Row],[Total Craft Points]]</f>
        <v>5066.2000000000007</v>
      </c>
      <c r="L175" s="4">
        <f>Fullmath[[#This Row],[Mat Cost]]</f>
        <v>1398.41</v>
      </c>
      <c r="M175" s="4">
        <f>Fullmath[[#This Row],[Total CP]]</f>
        <v>69.400000000000006</v>
      </c>
      <c r="N175" s="4">
        <f>Fullmath[[#This Row],[DC]]</f>
        <v>23</v>
      </c>
      <c r="O175" s="4" cm="1">
        <f t="array" ref="O175">LookupRef[[#This Row],[DC]]+(PPCP[Base])</f>
        <v>73</v>
      </c>
    </row>
    <row r="176" spans="1:15" x14ac:dyDescent="0.2">
      <c r="A176" s="4" t="str">
        <f>Fullmath[[#This Row],[Craft]]</f>
        <v>Alchemy</v>
      </c>
      <c r="B176" s="4" t="str">
        <f>Fullmath[[#This Row],[Type]]</f>
        <v>Essence</v>
      </c>
      <c r="C176" s="4" t="str">
        <f>Fullmath[[#This Row],[Subtype]]</f>
        <v>Temporary Essence</v>
      </c>
      <c r="D176" s="2">
        <f>Fullmath[[#This Row],[ID]]</f>
        <v>931</v>
      </c>
      <c r="E176" s="4" t="str">
        <f>Fullmath[[#This Row],[Name]]</f>
        <v>Essence (+1d6 Negative Damage, temporary)</v>
      </c>
      <c r="F176" s="4">
        <f>Fullmath[[#This Row],[Quantity]]</f>
        <v>10</v>
      </c>
      <c r="G176" s="4">
        <f>LookupRef[[#This Row],[Labor Costs]]+LookupRef[[#This Row],[Material Costs]]</f>
        <v>6606.6933333333345</v>
      </c>
      <c r="H176" s="4">
        <f>LookupRef[[#This Row],[Total Price]]/LookupRef[[#This Row],[Quantity]]</f>
        <v>660.6693333333335</v>
      </c>
      <c r="I176" s="4">
        <f>LookupRef[[#This Row],[Total Price]]-LookupRef[[#This Row],[Material Costs]]</f>
        <v>5066.2000000000007</v>
      </c>
      <c r="J176" s="4">
        <f>(LookupRef[[#This Row],[Total Craft Points]]+LookupRef[[#This Row],[DC]])*10</f>
        <v>924</v>
      </c>
      <c r="K176" s="4">
        <f>LookupRef[[#This Row],[Price Per Craft Point]]*LookupRef[[#This Row],[Total Craft Points]]</f>
        <v>5066.2000000000007</v>
      </c>
      <c r="L176" s="4">
        <f>Fullmath[[#This Row],[Mat Cost]]</f>
        <v>1540.4933333333333</v>
      </c>
      <c r="M176" s="4">
        <f>Fullmath[[#This Row],[Total CP]]</f>
        <v>69.400000000000006</v>
      </c>
      <c r="N176" s="4">
        <f>Fullmath[[#This Row],[DC]]</f>
        <v>23</v>
      </c>
      <c r="O176" s="4" cm="1">
        <f t="array" ref="O176">LookupRef[[#This Row],[DC]]+(PPCP[Base])</f>
        <v>73</v>
      </c>
    </row>
    <row r="177" spans="1:15" x14ac:dyDescent="0.2">
      <c r="A177" s="4" t="str">
        <f>Fullmath[[#This Row],[Craft]]</f>
        <v>Alchemy</v>
      </c>
      <c r="B177" s="4" t="str">
        <f>Fullmath[[#This Row],[Type]]</f>
        <v>Essence</v>
      </c>
      <c r="C177" s="4" t="str">
        <f>Fullmath[[#This Row],[Subtype]]</f>
        <v>Temporary Essence</v>
      </c>
      <c r="D177" s="2">
        <f>Fullmath[[#This Row],[ID]]</f>
        <v>930</v>
      </c>
      <c r="E177" s="4" t="str">
        <f>Fullmath[[#This Row],[Name]]</f>
        <v>Essence (+1d6 Positive Damage, temporary)</v>
      </c>
      <c r="F177" s="4">
        <f>Fullmath[[#This Row],[Quantity]]</f>
        <v>10</v>
      </c>
      <c r="G177" s="4">
        <f>LookupRef[[#This Row],[Labor Costs]]+LookupRef[[#This Row],[Material Costs]]</f>
        <v>6417.9433333333345</v>
      </c>
      <c r="H177" s="4">
        <f>LookupRef[[#This Row],[Total Price]]/LookupRef[[#This Row],[Quantity]]</f>
        <v>641.7943333333335</v>
      </c>
      <c r="I177" s="4">
        <f>LookupRef[[#This Row],[Total Price]]-LookupRef[[#This Row],[Material Costs]]</f>
        <v>5066.2000000000007</v>
      </c>
      <c r="J177" s="4">
        <f>(LookupRef[[#This Row],[Total Craft Points]]+LookupRef[[#This Row],[DC]])*10</f>
        <v>924</v>
      </c>
      <c r="K177" s="4">
        <f>LookupRef[[#This Row],[Price Per Craft Point]]*LookupRef[[#This Row],[Total Craft Points]]</f>
        <v>5066.2000000000007</v>
      </c>
      <c r="L177" s="4">
        <f>Fullmath[[#This Row],[Mat Cost]]</f>
        <v>1351.7433333333336</v>
      </c>
      <c r="M177" s="4">
        <f>Fullmath[[#This Row],[Total CP]]</f>
        <v>69.400000000000006</v>
      </c>
      <c r="N177" s="4">
        <f>Fullmath[[#This Row],[DC]]</f>
        <v>23</v>
      </c>
      <c r="O177" s="4" cm="1">
        <f t="array" ref="O177">LookupRef[[#This Row],[DC]]+(PPCP[Base])</f>
        <v>73</v>
      </c>
    </row>
    <row r="178" spans="1:15" x14ac:dyDescent="0.2">
      <c r="A178" s="4" t="str">
        <f>Fullmath[[#This Row],[Craft]]</f>
        <v>Alchemy</v>
      </c>
      <c r="B178" s="4" t="str">
        <f>Fullmath[[#This Row],[Type]]</f>
        <v>Essence</v>
      </c>
      <c r="C178" s="4" t="str">
        <f>Fullmath[[#This Row],[Subtype]]</f>
        <v>Temporary Essence</v>
      </c>
      <c r="D178" s="2">
        <f>Fullmath[[#This Row],[ID]]</f>
        <v>1159</v>
      </c>
      <c r="E178" s="4" t="str">
        <f>Fullmath[[#This Row],[Name]]</f>
        <v>Essence (+1d6 Sonic Damage, temporary)</v>
      </c>
      <c r="F178" s="4">
        <f>Fullmath[[#This Row],[Quantity]]</f>
        <v>10</v>
      </c>
      <c r="G178" s="4">
        <f>LookupRef[[#This Row],[Labor Costs]]+LookupRef[[#This Row],[Material Costs]]</f>
        <v>6469.6100000000006</v>
      </c>
      <c r="H178" s="4">
        <f>LookupRef[[#This Row],[Total Price]]/LookupRef[[#This Row],[Quantity]]</f>
        <v>646.96100000000001</v>
      </c>
      <c r="I178" s="4">
        <f>LookupRef[[#This Row],[Total Price]]-LookupRef[[#This Row],[Material Costs]]</f>
        <v>5066.2000000000007</v>
      </c>
      <c r="J178" s="4">
        <f>(LookupRef[[#This Row],[Total Craft Points]]+LookupRef[[#This Row],[DC]])*10</f>
        <v>924</v>
      </c>
      <c r="K178" s="4">
        <f>LookupRef[[#This Row],[Price Per Craft Point]]*LookupRef[[#This Row],[Total Craft Points]]</f>
        <v>5066.2000000000007</v>
      </c>
      <c r="L178" s="4">
        <f>Fullmath[[#This Row],[Mat Cost]]</f>
        <v>1403.41</v>
      </c>
      <c r="M178" s="4">
        <f>Fullmath[[#This Row],[Total CP]]</f>
        <v>69.400000000000006</v>
      </c>
      <c r="N178" s="4">
        <f>Fullmath[[#This Row],[DC]]</f>
        <v>23</v>
      </c>
      <c r="O178" s="4" cm="1">
        <f t="array" ref="O178">LookupRef[[#This Row],[DC]]+(PPCP[Base])</f>
        <v>73</v>
      </c>
    </row>
    <row r="179" spans="1:15" x14ac:dyDescent="0.2">
      <c r="A179" s="4" t="str">
        <f>Fullmath[[#This Row],[Craft]]</f>
        <v>Art Crafting</v>
      </c>
      <c r="B179" s="4" t="str">
        <f>Fullmath[[#This Row],[Type]]</f>
        <v>Fishing</v>
      </c>
      <c r="C179" s="4" t="str">
        <f>Fullmath[[#This Row],[Subtype]]</f>
        <v>Fishing</v>
      </c>
      <c r="D179" s="2">
        <f>Fullmath[[#This Row],[ID]]</f>
        <v>1691</v>
      </c>
      <c r="E179" s="4" t="str">
        <f>Fullmath[[#This Row],[Name]]</f>
        <v>Bug Jar</v>
      </c>
      <c r="F179" s="4">
        <f>Fullmath[[#This Row],[Quantity]]</f>
        <v>1</v>
      </c>
      <c r="G179" s="4">
        <f>LookupRef[[#This Row],[Labor Costs]]+LookupRef[[#This Row],[Material Costs]]</f>
        <v>791.02500000000009</v>
      </c>
      <c r="H179" s="4">
        <f>LookupRef[[#This Row],[Total Price]]/LookupRef[[#This Row],[Quantity]]</f>
        <v>791.02500000000009</v>
      </c>
      <c r="I179" s="4">
        <f>LookupRef[[#This Row],[Total Price]]-LookupRef[[#This Row],[Material Costs]]</f>
        <v>220</v>
      </c>
      <c r="J179" s="4">
        <f>(LookupRef[[#This Row],[Total Craft Points]]+LookupRef[[#This Row],[DC]])*10</f>
        <v>90</v>
      </c>
      <c r="K179" s="4">
        <f>LookupRef[[#This Row],[Price Per Craft Point]]*LookupRef[[#This Row],[Total Craft Points]]</f>
        <v>220</v>
      </c>
      <c r="L179" s="4">
        <f>Fullmath[[#This Row],[Mat Cost]]</f>
        <v>571.02500000000009</v>
      </c>
      <c r="M179" s="4">
        <f>Fullmath[[#This Row],[Total CP]]</f>
        <v>4</v>
      </c>
      <c r="N179" s="4">
        <f>Fullmath[[#This Row],[DC]]</f>
        <v>5</v>
      </c>
      <c r="O179" s="4" cm="1">
        <f t="array" ref="O179">LookupRef[[#This Row],[DC]]+(PPCP[Base])</f>
        <v>55</v>
      </c>
    </row>
    <row r="180" spans="1:15" x14ac:dyDescent="0.2">
      <c r="A180" s="4" t="str">
        <f>Fullmath[[#This Row],[Craft]]</f>
        <v>Carpentry</v>
      </c>
      <c r="B180" s="4" t="str">
        <f>Fullmath[[#This Row],[Type]]</f>
        <v>Fishing</v>
      </c>
      <c r="C180" s="4" t="str">
        <f>Fullmath[[#This Row],[Subtype]]</f>
        <v>Fishing</v>
      </c>
      <c r="D180" s="2">
        <f>Fullmath[[#This Row],[ID]]</f>
        <v>1676</v>
      </c>
      <c r="E180" s="4" t="str">
        <f>Fullmath[[#This Row],[Name]]</f>
        <v>Simple Fishing Rod</v>
      </c>
      <c r="F180" s="4">
        <f>Fullmath[[#This Row],[Quantity]]</f>
        <v>1</v>
      </c>
      <c r="G180" s="4">
        <f>LookupRef[[#This Row],[Labor Costs]]+LookupRef[[#This Row],[Material Costs]]</f>
        <v>647.66666666666674</v>
      </c>
      <c r="H180" s="4">
        <f>LookupRef[[#This Row],[Total Price]]/LookupRef[[#This Row],[Quantity]]</f>
        <v>647.66666666666674</v>
      </c>
      <c r="I180" s="4">
        <f>LookupRef[[#This Row],[Total Price]]-LookupRef[[#This Row],[Material Costs]]</f>
        <v>162.00000000000006</v>
      </c>
      <c r="J180" s="4">
        <f>(LookupRef[[#This Row],[Total Craft Points]]+LookupRef[[#This Row],[DC]])*10</f>
        <v>70</v>
      </c>
      <c r="K180" s="4">
        <f>LookupRef[[#This Row],[Price Per Craft Point]]*LookupRef[[#This Row],[Total Craft Points]]</f>
        <v>162</v>
      </c>
      <c r="L180" s="4">
        <f>Fullmath[[#This Row],[Mat Cost]]</f>
        <v>485.66666666666669</v>
      </c>
      <c r="M180" s="4">
        <f>Fullmath[[#This Row],[Total CP]]</f>
        <v>3</v>
      </c>
      <c r="N180" s="4">
        <f>Fullmath[[#This Row],[DC]]</f>
        <v>4</v>
      </c>
      <c r="O180" s="4" cm="1">
        <f t="array" ref="O180">LookupRef[[#This Row],[DC]]+(PPCP[Base])</f>
        <v>54</v>
      </c>
    </row>
    <row r="181" spans="1:15" x14ac:dyDescent="0.2">
      <c r="A181" s="4" t="str">
        <f>Fullmath[[#This Row],[Craft]]</f>
        <v>Carpentry</v>
      </c>
      <c r="B181" s="4" t="str">
        <f>Fullmath[[#This Row],[Type]]</f>
        <v>Fishing</v>
      </c>
      <c r="C181" s="4" t="str">
        <f>Fullmath[[#This Row],[Subtype]]</f>
        <v>Fishing</v>
      </c>
      <c r="D181" s="2">
        <f>Fullmath[[#This Row],[ID]]</f>
        <v>1677</v>
      </c>
      <c r="E181" s="4" t="str">
        <f>Fullmath[[#This Row],[Name]]</f>
        <v>Sturdy Fishing Rod</v>
      </c>
      <c r="F181" s="4">
        <f>Fullmath[[#This Row],[Quantity]]</f>
        <v>1</v>
      </c>
      <c r="G181" s="4">
        <f>LookupRef[[#This Row],[Labor Costs]]+LookupRef[[#This Row],[Material Costs]]</f>
        <v>2121.5166666666664</v>
      </c>
      <c r="H181" s="4">
        <f>LookupRef[[#This Row],[Total Price]]/LookupRef[[#This Row],[Quantity]]</f>
        <v>2121.5166666666664</v>
      </c>
      <c r="I181" s="4">
        <f>LookupRef[[#This Row],[Total Price]]-LookupRef[[#This Row],[Material Costs]]</f>
        <v>758.99999999999977</v>
      </c>
      <c r="J181" s="4">
        <f>(LookupRef[[#This Row],[Total Craft Points]]+LookupRef[[#This Row],[DC]])*10</f>
        <v>300</v>
      </c>
      <c r="K181" s="4">
        <f>LookupRef[[#This Row],[Price Per Craft Point]]*LookupRef[[#This Row],[Total Craft Points]]</f>
        <v>759</v>
      </c>
      <c r="L181" s="4">
        <f>Fullmath[[#This Row],[Mat Cost]]</f>
        <v>1362.5166666666667</v>
      </c>
      <c r="M181" s="4">
        <f>Fullmath[[#This Row],[Total CP]]</f>
        <v>11</v>
      </c>
      <c r="N181" s="4">
        <f>Fullmath[[#This Row],[DC]]</f>
        <v>19</v>
      </c>
      <c r="O181" s="4" cm="1">
        <f t="array" ref="O181">LookupRef[[#This Row],[DC]]+(PPCP[Base])</f>
        <v>69</v>
      </c>
    </row>
    <row r="182" spans="1:15" x14ac:dyDescent="0.2">
      <c r="A182" s="4" t="str">
        <f>Fullmath[[#This Row],[Craft]]</f>
        <v>Carpentry</v>
      </c>
      <c r="B182" s="4" t="str">
        <f>Fullmath[[#This Row],[Type]]</f>
        <v>Fishing</v>
      </c>
      <c r="C182" s="4" t="str">
        <f>Fullmath[[#This Row],[Subtype]]</f>
        <v>Fishing</v>
      </c>
      <c r="D182" s="2">
        <f>Fullmath[[#This Row],[ID]]</f>
        <v>1678</v>
      </c>
      <c r="E182" s="4" t="str">
        <f>Fullmath[[#This Row],[Name]]</f>
        <v>Reinforced Fishing Rod</v>
      </c>
      <c r="F182" s="4">
        <f>Fullmath[[#This Row],[Quantity]]</f>
        <v>1</v>
      </c>
      <c r="G182" s="4">
        <f>LookupRef[[#This Row],[Labor Costs]]+LookupRef[[#This Row],[Material Costs]]</f>
        <v>7821.1366666666663</v>
      </c>
      <c r="H182" s="4">
        <f>LookupRef[[#This Row],[Total Price]]/LookupRef[[#This Row],[Quantity]]</f>
        <v>7821.1366666666663</v>
      </c>
      <c r="I182" s="4">
        <f>LookupRef[[#This Row],[Total Price]]-LookupRef[[#This Row],[Material Costs]]</f>
        <v>4687.2</v>
      </c>
      <c r="J182" s="4">
        <f>(LookupRef[[#This Row],[Total Craft Points]]+LookupRef[[#This Row],[DC]])*10</f>
        <v>898</v>
      </c>
      <c r="K182" s="4">
        <f>LookupRef[[#This Row],[Price Per Craft Point]]*LookupRef[[#This Row],[Total Craft Points]]</f>
        <v>4687.2</v>
      </c>
      <c r="L182" s="4">
        <f>Fullmath[[#This Row],[Mat Cost]]</f>
        <v>3133.9366666666665</v>
      </c>
      <c r="M182" s="4">
        <f>Fullmath[[#This Row],[Total CP]]</f>
        <v>55.8</v>
      </c>
      <c r="N182" s="4">
        <f>Fullmath[[#This Row],[DC]]</f>
        <v>34</v>
      </c>
      <c r="O182" s="4" cm="1">
        <f t="array" ref="O182">LookupRef[[#This Row],[DC]]+(PPCP[Base])</f>
        <v>84</v>
      </c>
    </row>
    <row r="183" spans="1:15" x14ac:dyDescent="0.2">
      <c r="A183" s="4" t="str">
        <f>Fullmath[[#This Row],[Craft]]</f>
        <v>Herbalism</v>
      </c>
      <c r="B183" s="4" t="str">
        <f>Fullmath[[#This Row],[Type]]</f>
        <v>Fishing</v>
      </c>
      <c r="C183" s="4" t="str">
        <f>Fullmath[[#This Row],[Subtype]]</f>
        <v>Fishing</v>
      </c>
      <c r="D183" s="2">
        <f>Fullmath[[#This Row],[ID]]</f>
        <v>1685</v>
      </c>
      <c r="E183" s="4" t="str">
        <f>Fullmath[[#This Row],[Name]]</f>
        <v>Small Bait</v>
      </c>
      <c r="F183" s="4">
        <f>Fullmath[[#This Row],[Quantity]]</f>
        <v>5</v>
      </c>
      <c r="G183" s="4">
        <f>LookupRef[[#This Row],[Labor Costs]]+LookupRef[[#This Row],[Material Costs]]</f>
        <v>495.33333333333337</v>
      </c>
      <c r="H183" s="4">
        <f>LookupRef[[#This Row],[Total Price]]/LookupRef[[#This Row],[Quantity]]</f>
        <v>99.066666666666677</v>
      </c>
      <c r="I183" s="4">
        <f>LookupRef[[#This Row],[Total Price]]-LookupRef[[#This Row],[Material Costs]]</f>
        <v>174</v>
      </c>
      <c r="J183" s="4">
        <f>(LookupRef[[#This Row],[Total Craft Points]]+LookupRef[[#This Row],[DC]])*10</f>
        <v>110</v>
      </c>
      <c r="K183" s="4">
        <f>LookupRef[[#This Row],[Price Per Craft Point]]*LookupRef[[#This Row],[Total Craft Points]]</f>
        <v>174</v>
      </c>
      <c r="L183" s="4">
        <f>Fullmath[[#This Row],[Mat Cost]]</f>
        <v>321.33333333333337</v>
      </c>
      <c r="M183" s="4">
        <f>Fullmath[[#This Row],[Total CP]]</f>
        <v>3</v>
      </c>
      <c r="N183" s="4">
        <f>Fullmath[[#This Row],[DC]]</f>
        <v>8</v>
      </c>
      <c r="O183" s="4" cm="1">
        <f t="array" ref="O183">LookupRef[[#This Row],[DC]]+(PPCP[Base])</f>
        <v>58</v>
      </c>
    </row>
    <row r="184" spans="1:15" x14ac:dyDescent="0.2">
      <c r="A184" s="4" t="str">
        <f>Fullmath[[#This Row],[Craft]]</f>
        <v>Herbalism</v>
      </c>
      <c r="B184" s="4" t="str">
        <f>Fullmath[[#This Row],[Type]]</f>
        <v>Fishing</v>
      </c>
      <c r="C184" s="4" t="str">
        <f>Fullmath[[#This Row],[Subtype]]</f>
        <v>Fishing</v>
      </c>
      <c r="D184" s="2">
        <f>Fullmath[[#This Row],[ID]]</f>
        <v>1684</v>
      </c>
      <c r="E184" s="4" t="str">
        <f>Fullmath[[#This Row],[Name]]</f>
        <v>Berley</v>
      </c>
      <c r="F184" s="4">
        <f>Fullmath[[#This Row],[Quantity]]</f>
        <v>2</v>
      </c>
      <c r="G184" s="4">
        <f>LookupRef[[#This Row],[Labor Costs]]+LookupRef[[#This Row],[Material Costs]]</f>
        <v>889.42666666666673</v>
      </c>
      <c r="H184" s="4">
        <f>LookupRef[[#This Row],[Total Price]]/LookupRef[[#This Row],[Quantity]]</f>
        <v>444.71333333333337</v>
      </c>
      <c r="I184" s="4">
        <f>LookupRef[[#This Row],[Total Price]]-LookupRef[[#This Row],[Material Costs]]</f>
        <v>655.20000000000005</v>
      </c>
      <c r="J184" s="4">
        <f>(LookupRef[[#This Row],[Total Craft Points]]+LookupRef[[#This Row],[DC]])*10</f>
        <v>234</v>
      </c>
      <c r="K184" s="4">
        <f>LookupRef[[#This Row],[Price Per Craft Point]]*LookupRef[[#This Row],[Total Craft Points]]</f>
        <v>655.20000000000005</v>
      </c>
      <c r="L184" s="4">
        <f>Fullmath[[#This Row],[Mat Cost]]</f>
        <v>234.22666666666669</v>
      </c>
      <c r="M184" s="4">
        <f>Fullmath[[#This Row],[Total CP]]</f>
        <v>10.4</v>
      </c>
      <c r="N184" s="4">
        <f>Fullmath[[#This Row],[DC]]</f>
        <v>13</v>
      </c>
      <c r="O184" s="4" cm="1">
        <f t="array" ref="O184">LookupRef[[#This Row],[DC]]+(PPCP[Base])</f>
        <v>63</v>
      </c>
    </row>
    <row r="185" spans="1:15" x14ac:dyDescent="0.2">
      <c r="A185" s="4" t="str">
        <f>Fullmath[[#This Row],[Craft]]</f>
        <v>Herbalism</v>
      </c>
      <c r="B185" s="4" t="str">
        <f>Fullmath[[#This Row],[Type]]</f>
        <v>Fishing</v>
      </c>
      <c r="C185" s="4" t="str">
        <f>Fullmath[[#This Row],[Subtype]]</f>
        <v>Fishing</v>
      </c>
      <c r="D185" s="2">
        <f>Fullmath[[#This Row],[ID]]</f>
        <v>1686</v>
      </c>
      <c r="E185" s="4" t="str">
        <f>Fullmath[[#This Row],[Name]]</f>
        <v>Medium Bait</v>
      </c>
      <c r="F185" s="4">
        <f>Fullmath[[#This Row],[Quantity]]</f>
        <v>5</v>
      </c>
      <c r="G185" s="4">
        <f>LookupRef[[#This Row],[Labor Costs]]+LookupRef[[#This Row],[Material Costs]]</f>
        <v>1029.4166666666667</v>
      </c>
      <c r="H185" s="4">
        <f>LookupRef[[#This Row],[Total Price]]/LookupRef[[#This Row],[Quantity]]</f>
        <v>205.88333333333335</v>
      </c>
      <c r="I185" s="4">
        <f>LookupRef[[#This Row],[Total Price]]-LookupRef[[#This Row],[Material Costs]]</f>
        <v>390</v>
      </c>
      <c r="J185" s="4">
        <f>(LookupRef[[#This Row],[Total Craft Points]]+LookupRef[[#This Row],[DC]])*10</f>
        <v>210</v>
      </c>
      <c r="K185" s="4">
        <f>LookupRef[[#This Row],[Price Per Craft Point]]*LookupRef[[#This Row],[Total Craft Points]]</f>
        <v>390</v>
      </c>
      <c r="L185" s="4">
        <f>Fullmath[[#This Row],[Mat Cost]]</f>
        <v>639.41666666666674</v>
      </c>
      <c r="M185" s="4">
        <f>Fullmath[[#This Row],[Total CP]]</f>
        <v>6</v>
      </c>
      <c r="N185" s="4">
        <f>Fullmath[[#This Row],[DC]]</f>
        <v>15</v>
      </c>
      <c r="O185" s="4" cm="1">
        <f t="array" ref="O185">LookupRef[[#This Row],[DC]]+(PPCP[Base])</f>
        <v>65</v>
      </c>
    </row>
    <row r="186" spans="1:15" x14ac:dyDescent="0.2">
      <c r="A186" s="4" t="str">
        <f>Fullmath[[#This Row],[Craft]]</f>
        <v>Herbalism</v>
      </c>
      <c r="B186" s="4" t="str">
        <f>Fullmath[[#This Row],[Type]]</f>
        <v>Fishing</v>
      </c>
      <c r="C186" s="4" t="str">
        <f>Fullmath[[#This Row],[Subtype]]</f>
        <v>Fishing</v>
      </c>
      <c r="D186" s="2">
        <f>Fullmath[[#This Row],[ID]]</f>
        <v>1687</v>
      </c>
      <c r="E186" s="4" t="str">
        <f>Fullmath[[#This Row],[Name]]</f>
        <v>Large Bait</v>
      </c>
      <c r="F186" s="4">
        <f>Fullmath[[#This Row],[Quantity]]</f>
        <v>5</v>
      </c>
      <c r="G186" s="4">
        <f>LookupRef[[#This Row],[Labor Costs]]+LookupRef[[#This Row],[Material Costs]]</f>
        <v>1418.6666666666667</v>
      </c>
      <c r="H186" s="4">
        <f>LookupRef[[#This Row],[Total Price]]/LookupRef[[#This Row],[Quantity]]</f>
        <v>283.73333333333335</v>
      </c>
      <c r="I186" s="4">
        <f>LookupRef[[#This Row],[Total Price]]-LookupRef[[#This Row],[Material Costs]]</f>
        <v>648</v>
      </c>
      <c r="J186" s="4">
        <f>(LookupRef[[#This Row],[Total Craft Points]]+LookupRef[[#This Row],[DC]])*10</f>
        <v>310</v>
      </c>
      <c r="K186" s="4">
        <f>LookupRef[[#This Row],[Price Per Craft Point]]*LookupRef[[#This Row],[Total Craft Points]]</f>
        <v>648</v>
      </c>
      <c r="L186" s="4">
        <f>Fullmath[[#This Row],[Mat Cost]]</f>
        <v>770.66666666666674</v>
      </c>
      <c r="M186" s="4">
        <f>Fullmath[[#This Row],[Total CP]]</f>
        <v>9</v>
      </c>
      <c r="N186" s="4">
        <f>Fullmath[[#This Row],[DC]]</f>
        <v>22</v>
      </c>
      <c r="O186" s="4" cm="1">
        <f t="array" ref="O186">LookupRef[[#This Row],[DC]]+(PPCP[Base])</f>
        <v>72</v>
      </c>
    </row>
    <row r="187" spans="1:15" x14ac:dyDescent="0.2">
      <c r="A187" s="4" t="str">
        <f>Fullmath[[#This Row],[Craft]]</f>
        <v>Herbalism</v>
      </c>
      <c r="B187" s="4" t="str">
        <f>Fullmath[[#This Row],[Type]]</f>
        <v>Fishing</v>
      </c>
      <c r="C187" s="4" t="str">
        <f>Fullmath[[#This Row],[Subtype]]</f>
        <v>Fishing</v>
      </c>
      <c r="D187" s="2">
        <f>Fullmath[[#This Row],[ID]]</f>
        <v>1688</v>
      </c>
      <c r="E187" s="4" t="str">
        <f>Fullmath[[#This Row],[Name]]</f>
        <v>Huge Bait</v>
      </c>
      <c r="F187" s="4">
        <f>Fullmath[[#This Row],[Quantity]]</f>
        <v>5</v>
      </c>
      <c r="G187" s="4">
        <f>LookupRef[[#This Row],[Labor Costs]]+LookupRef[[#This Row],[Material Costs]]</f>
        <v>2109.3333333333335</v>
      </c>
      <c r="H187" s="4">
        <f>LookupRef[[#This Row],[Total Price]]/LookupRef[[#This Row],[Quantity]]</f>
        <v>421.86666666666667</v>
      </c>
      <c r="I187" s="4">
        <f>LookupRef[[#This Row],[Total Price]]-LookupRef[[#This Row],[Material Costs]]</f>
        <v>948</v>
      </c>
      <c r="J187" s="4">
        <f>(LookupRef[[#This Row],[Total Craft Points]]+LookupRef[[#This Row],[DC]])*10</f>
        <v>410</v>
      </c>
      <c r="K187" s="4">
        <f>LookupRef[[#This Row],[Price Per Craft Point]]*LookupRef[[#This Row],[Total Craft Points]]</f>
        <v>948</v>
      </c>
      <c r="L187" s="4">
        <f>Fullmath[[#This Row],[Mat Cost]]</f>
        <v>1161.3333333333335</v>
      </c>
      <c r="M187" s="4">
        <f>Fullmath[[#This Row],[Total CP]]</f>
        <v>12</v>
      </c>
      <c r="N187" s="4">
        <f>Fullmath[[#This Row],[DC]]</f>
        <v>29</v>
      </c>
      <c r="O187" s="4" cm="1">
        <f t="array" ref="O187">LookupRef[[#This Row],[DC]]+(PPCP[Base])</f>
        <v>79</v>
      </c>
    </row>
    <row r="188" spans="1:15" x14ac:dyDescent="0.2">
      <c r="A188" s="4" t="str">
        <f>Fullmath[[#This Row],[Craft]]</f>
        <v>Tailoring</v>
      </c>
      <c r="B188" s="4" t="str">
        <f>Fullmath[[#This Row],[Type]]</f>
        <v>Fishing</v>
      </c>
      <c r="C188" s="4" t="str">
        <f>Fullmath[[#This Row],[Subtype]]</f>
        <v>Fishing</v>
      </c>
      <c r="D188" s="2">
        <f>Fullmath[[#This Row],[ID]]</f>
        <v>1680</v>
      </c>
      <c r="E188" s="4" t="str">
        <f>Fullmath[[#This Row],[Name]]</f>
        <v>Fisherman's Waders</v>
      </c>
      <c r="F188" s="4">
        <f>Fullmath[[#This Row],[Quantity]]</f>
        <v>1</v>
      </c>
      <c r="G188" s="4">
        <f>LookupRef[[#This Row],[Labor Costs]]+LookupRef[[#This Row],[Material Costs]]</f>
        <v>22672.733333333334</v>
      </c>
      <c r="H188" s="4">
        <f>LookupRef[[#This Row],[Total Price]]/LookupRef[[#This Row],[Quantity]]</f>
        <v>22672.733333333334</v>
      </c>
      <c r="I188" s="4">
        <f>LookupRef[[#This Row],[Total Price]]-LookupRef[[#This Row],[Material Costs]]</f>
        <v>15520</v>
      </c>
      <c r="J188" s="4">
        <f>(LookupRef[[#This Row],[Total Craft Points]]+LookupRef[[#This Row],[DC]])*10</f>
        <v>2240</v>
      </c>
      <c r="K188" s="4">
        <f>LookupRef[[#This Row],[Price Per Craft Point]]*LookupRef[[#This Row],[Total Craft Points]]</f>
        <v>15520</v>
      </c>
      <c r="L188" s="4">
        <f>Fullmath[[#This Row],[Mat Cost]]</f>
        <v>7152.7333333333336</v>
      </c>
      <c r="M188" s="4">
        <f>Fullmath[[#This Row],[Total CP]]</f>
        <v>194</v>
      </c>
      <c r="N188" s="4">
        <f>Fullmath[[#This Row],[DC]]</f>
        <v>30</v>
      </c>
      <c r="O188" s="4" cm="1">
        <f t="array" ref="O188">LookupRef[[#This Row],[DC]]+(PPCP[Base])</f>
        <v>80</v>
      </c>
    </row>
    <row r="189" spans="1:15" x14ac:dyDescent="0.2">
      <c r="A189" s="4" t="str">
        <f>Fullmath[[#This Row],[Craft]]</f>
        <v>Alchemy</v>
      </c>
      <c r="B189" s="4" t="str">
        <f>Fullmath[[#This Row],[Type]]</f>
        <v>Fixture</v>
      </c>
      <c r="C189" s="4" t="str">
        <f>Fullmath[[#This Row],[Subtype]]</f>
        <v>Fixture</v>
      </c>
      <c r="D189" s="2">
        <f>Fullmath[[#This Row],[ID]]</f>
        <v>621</v>
      </c>
      <c r="E189" s="4" t="str">
        <f>Fullmath[[#This Row],[Name]]</f>
        <v>Fixture: Ritual Circle</v>
      </c>
      <c r="F189" s="4">
        <f>Fullmath[[#This Row],[Quantity]]</f>
        <v>1</v>
      </c>
      <c r="G189" s="4">
        <f>LookupRef[[#This Row],[Labor Costs]]+LookupRef[[#This Row],[Material Costs]]</f>
        <v>4811.3083333333334</v>
      </c>
      <c r="H189" s="4">
        <f>LookupRef[[#This Row],[Total Price]]/LookupRef[[#This Row],[Quantity]]</f>
        <v>4811.3083333333334</v>
      </c>
      <c r="I189" s="4">
        <f>LookupRef[[#This Row],[Total Price]]-LookupRef[[#This Row],[Material Costs]]</f>
        <v>3150.6000000000004</v>
      </c>
      <c r="J189" s="4">
        <f>(LookupRef[[#This Row],[Total Craft Points]]+LookupRef[[#This Row],[DC]])*10</f>
        <v>624</v>
      </c>
      <c r="K189" s="4">
        <f>LookupRef[[#This Row],[Price Per Craft Point]]*LookupRef[[#This Row],[Total Craft Points]]</f>
        <v>3150.6</v>
      </c>
      <c r="L189" s="4">
        <f>Fullmath[[#This Row],[Mat Cost]]</f>
        <v>1660.7083333333333</v>
      </c>
      <c r="M189" s="4">
        <f>Fullmath[[#This Row],[Total CP]]</f>
        <v>53.4</v>
      </c>
      <c r="N189" s="4">
        <f>Fullmath[[#This Row],[DC]]</f>
        <v>9</v>
      </c>
      <c r="O189" s="4" cm="1">
        <f t="array" ref="O189">LookupRef[[#This Row],[DC]]+(PPCP[Base])</f>
        <v>59</v>
      </c>
    </row>
    <row r="190" spans="1:15" x14ac:dyDescent="0.2">
      <c r="A190" s="4" t="str">
        <f>Fullmath[[#This Row],[Craft]]</f>
        <v>Alchemy</v>
      </c>
      <c r="B190" s="4" t="str">
        <f>Fullmath[[#This Row],[Type]]</f>
        <v>Fixture</v>
      </c>
      <c r="C190" s="4" t="str">
        <f>Fullmath[[#This Row],[Subtype]]</f>
        <v>Fixture</v>
      </c>
      <c r="D190" s="2">
        <f>Fullmath[[#This Row],[ID]]</f>
        <v>620</v>
      </c>
      <c r="E190" s="4" t="str">
        <f>Fullmath[[#This Row],[Name]]</f>
        <v>Fixture: Ritual Circle (Red)</v>
      </c>
      <c r="F190" s="4">
        <f>Fullmath[[#This Row],[Quantity]]</f>
        <v>1</v>
      </c>
      <c r="G190" s="4">
        <f>LookupRef[[#This Row],[Labor Costs]]+LookupRef[[#This Row],[Material Costs]]</f>
        <v>4811.3083333333334</v>
      </c>
      <c r="H190" s="4">
        <f>LookupRef[[#This Row],[Total Price]]/LookupRef[[#This Row],[Quantity]]</f>
        <v>4811.3083333333334</v>
      </c>
      <c r="I190" s="4">
        <f>LookupRef[[#This Row],[Total Price]]-LookupRef[[#This Row],[Material Costs]]</f>
        <v>3150.6000000000004</v>
      </c>
      <c r="J190" s="4">
        <f>(LookupRef[[#This Row],[Total Craft Points]]+LookupRef[[#This Row],[DC]])*10</f>
        <v>624</v>
      </c>
      <c r="K190" s="4">
        <f>LookupRef[[#This Row],[Price Per Craft Point]]*LookupRef[[#This Row],[Total Craft Points]]</f>
        <v>3150.6</v>
      </c>
      <c r="L190" s="4">
        <f>Fullmath[[#This Row],[Mat Cost]]</f>
        <v>1660.7083333333333</v>
      </c>
      <c r="M190" s="4">
        <f>Fullmath[[#This Row],[Total CP]]</f>
        <v>53.4</v>
      </c>
      <c r="N190" s="4">
        <f>Fullmath[[#This Row],[DC]]</f>
        <v>9</v>
      </c>
      <c r="O190" s="4" cm="1">
        <f t="array" ref="O190">LookupRef[[#This Row],[DC]]+(PPCP[Base])</f>
        <v>59</v>
      </c>
    </row>
    <row r="191" spans="1:15" x14ac:dyDescent="0.2">
      <c r="A191" s="4" t="str">
        <f>Fullmath[[#This Row],[Craft]]</f>
        <v>Alchemy</v>
      </c>
      <c r="B191" s="4" t="str">
        <f>Fullmath[[#This Row],[Type]]</f>
        <v>Fixture</v>
      </c>
      <c r="C191" s="4" t="str">
        <f>Fullmath[[#This Row],[Subtype]]</f>
        <v>Fixture</v>
      </c>
      <c r="D191" s="2">
        <f>Fullmath[[#This Row],[ID]]</f>
        <v>623</v>
      </c>
      <c r="E191" s="4" t="str">
        <f>Fullmath[[#This Row],[Name]]</f>
        <v>Fixture: Crystal Ball</v>
      </c>
      <c r="F191" s="4">
        <f>Fullmath[[#This Row],[Quantity]]</f>
        <v>1</v>
      </c>
      <c r="G191" s="4">
        <f>LookupRef[[#This Row],[Labor Costs]]+LookupRef[[#This Row],[Material Costs]]</f>
        <v>14149.601666666666</v>
      </c>
      <c r="H191" s="4">
        <f>LookupRef[[#This Row],[Total Price]]/LookupRef[[#This Row],[Quantity]]</f>
        <v>14149.601666666666</v>
      </c>
      <c r="I191" s="4">
        <f>LookupRef[[#This Row],[Total Price]]-LookupRef[[#This Row],[Material Costs]]</f>
        <v>10934</v>
      </c>
      <c r="J191" s="4">
        <f>(LookupRef[[#This Row],[Total Craft Points]]+LookupRef[[#This Row],[DC]])*10</f>
        <v>1750</v>
      </c>
      <c r="K191" s="4">
        <f>LookupRef[[#This Row],[Price Per Craft Point]]*LookupRef[[#This Row],[Total Craft Points]]</f>
        <v>10934</v>
      </c>
      <c r="L191" s="4">
        <f>Fullmath[[#This Row],[Mat Cost]]</f>
        <v>3215.6016666666665</v>
      </c>
      <c r="M191" s="4">
        <f>Fullmath[[#This Row],[Total CP]]</f>
        <v>154</v>
      </c>
      <c r="N191" s="4">
        <f>Fullmath[[#This Row],[DC]]</f>
        <v>21</v>
      </c>
      <c r="O191" s="4" cm="1">
        <f t="array" ref="O191">LookupRef[[#This Row],[DC]]+(PPCP[Base])</f>
        <v>71</v>
      </c>
    </row>
    <row r="192" spans="1:15" x14ac:dyDescent="0.2">
      <c r="A192" s="4" t="str">
        <f>Fullmath[[#This Row],[Craft]]</f>
        <v>Alchemy</v>
      </c>
      <c r="B192" s="4" t="str">
        <f>Fullmath[[#This Row],[Type]]</f>
        <v>Fixture</v>
      </c>
      <c r="C192" s="4" t="str">
        <f>Fullmath[[#This Row],[Subtype]]</f>
        <v>Fixture</v>
      </c>
      <c r="D192" s="2">
        <f>Fullmath[[#This Row],[ID]]</f>
        <v>622</v>
      </c>
      <c r="E192" s="4" t="str">
        <f>Fullmath[[#This Row],[Name]]</f>
        <v>Fixture: Science Tube</v>
      </c>
      <c r="F192" s="4">
        <f>Fullmath[[#This Row],[Quantity]]</f>
        <v>1</v>
      </c>
      <c r="G192" s="4">
        <f>LookupRef[[#This Row],[Labor Costs]]+LookupRef[[#This Row],[Material Costs]]</f>
        <v>9014.4266666666663</v>
      </c>
      <c r="H192" s="4">
        <f>LookupRef[[#This Row],[Total Price]]/LookupRef[[#This Row],[Quantity]]</f>
        <v>9014.4266666666663</v>
      </c>
      <c r="I192" s="4">
        <f>LookupRef[[#This Row],[Total Price]]-LookupRef[[#This Row],[Material Costs]]</f>
        <v>5825.5499999999993</v>
      </c>
      <c r="J192" s="4">
        <f>(LookupRef[[#This Row],[Total Craft Points]]+LookupRef[[#This Row],[DC]])*10</f>
        <v>1030.5</v>
      </c>
      <c r="K192" s="4">
        <f>LookupRef[[#This Row],[Price Per Craft Point]]*LookupRef[[#This Row],[Total Craft Points]]</f>
        <v>5825.55</v>
      </c>
      <c r="L192" s="4">
        <f>Fullmath[[#This Row],[Mat Cost]]</f>
        <v>3188.8766666666666</v>
      </c>
      <c r="M192" s="4">
        <f>Fullmath[[#This Row],[Total CP]]</f>
        <v>82.05</v>
      </c>
      <c r="N192" s="4">
        <f>Fullmath[[#This Row],[DC]]</f>
        <v>21</v>
      </c>
      <c r="O192" s="4" cm="1">
        <f t="array" ref="O192">LookupRef[[#This Row],[DC]]+(PPCP[Base])</f>
        <v>71</v>
      </c>
    </row>
    <row r="193" spans="1:15" x14ac:dyDescent="0.2">
      <c r="A193" s="4" t="str">
        <f>Fullmath[[#This Row],[Craft]]</f>
        <v>Alchemy</v>
      </c>
      <c r="B193" s="4" t="str">
        <f>Fullmath[[#This Row],[Type]]</f>
        <v>Fixture</v>
      </c>
      <c r="C193" s="4" t="str">
        <f>Fullmath[[#This Row],[Subtype]]</f>
        <v>Fixture</v>
      </c>
      <c r="D193" s="2">
        <f>Fullmath[[#This Row],[ID]]</f>
        <v>1538</v>
      </c>
      <c r="E193" s="4" t="str">
        <f>Fullmath[[#This Row],[Name]]</f>
        <v>Fixture: Faerie Fire Bowl</v>
      </c>
      <c r="F193" s="4">
        <f>Fullmath[[#This Row],[Quantity]]</f>
        <v>1</v>
      </c>
      <c r="G193" s="4">
        <f>LookupRef[[#This Row],[Labor Costs]]+LookupRef[[#This Row],[Material Costs]]</f>
        <v>8184.876666666667</v>
      </c>
      <c r="H193" s="4">
        <f>LookupRef[[#This Row],[Total Price]]/LookupRef[[#This Row],[Quantity]]</f>
        <v>8184.876666666667</v>
      </c>
      <c r="I193" s="4">
        <f>LookupRef[[#This Row],[Total Price]]-LookupRef[[#This Row],[Material Costs]]</f>
        <v>5727.6</v>
      </c>
      <c r="J193" s="4">
        <f>(LookupRef[[#This Row],[Total Craft Points]]+LookupRef[[#This Row],[DC]])*10</f>
        <v>1014</v>
      </c>
      <c r="K193" s="4">
        <f>LookupRef[[#This Row],[Price Per Craft Point]]*LookupRef[[#This Row],[Total Craft Points]]</f>
        <v>5727.6</v>
      </c>
      <c r="L193" s="4">
        <f>Fullmath[[#This Row],[Mat Cost]]</f>
        <v>2457.2766666666666</v>
      </c>
      <c r="M193" s="4">
        <f>Fullmath[[#This Row],[Total CP]]</f>
        <v>77.400000000000006</v>
      </c>
      <c r="N193" s="4">
        <f>Fullmath[[#This Row],[DC]]</f>
        <v>24</v>
      </c>
      <c r="O193" s="4" cm="1">
        <f t="array" ref="O193">LookupRef[[#This Row],[DC]]+(PPCP[Base])</f>
        <v>74</v>
      </c>
    </row>
    <row r="194" spans="1:15" x14ac:dyDescent="0.2">
      <c r="A194" s="4" t="str">
        <f>Fullmath[[#This Row],[Craft]]</f>
        <v>Art Crafting</v>
      </c>
      <c r="B194" s="4" t="str">
        <f>Fullmath[[#This Row],[Type]]</f>
        <v>Fixture</v>
      </c>
      <c r="C194" s="4" t="str">
        <f>Fullmath[[#This Row],[Subtype]]</f>
        <v>Fixture</v>
      </c>
      <c r="D194" s="2">
        <f>Fullmath[[#This Row],[ID]]</f>
        <v>158</v>
      </c>
      <c r="E194" s="4" t="str">
        <f>Fullmath[[#This Row],[Name]]</f>
        <v>Fixture: Potted Plant</v>
      </c>
      <c r="F194" s="4">
        <f>Fullmath[[#This Row],[Quantity]]</f>
        <v>1</v>
      </c>
      <c r="G194" s="4">
        <f>LookupRef[[#This Row],[Labor Costs]]+LookupRef[[#This Row],[Material Costs]]</f>
        <v>687.83333333333337</v>
      </c>
      <c r="H194" s="4">
        <f>LookupRef[[#This Row],[Total Price]]/LookupRef[[#This Row],[Quantity]]</f>
        <v>687.83333333333337</v>
      </c>
      <c r="I194" s="4">
        <f>LookupRef[[#This Row],[Total Price]]-LookupRef[[#This Row],[Material Costs]]</f>
        <v>55</v>
      </c>
      <c r="J194" s="4">
        <f>(LookupRef[[#This Row],[Total Craft Points]]+LookupRef[[#This Row],[DC]])*10</f>
        <v>60</v>
      </c>
      <c r="K194" s="4">
        <f>LookupRef[[#This Row],[Price Per Craft Point]]*LookupRef[[#This Row],[Total Craft Points]]</f>
        <v>55</v>
      </c>
      <c r="L194" s="4">
        <f>Fullmath[[#This Row],[Mat Cost]]</f>
        <v>632.83333333333337</v>
      </c>
      <c r="M194" s="4">
        <f>Fullmath[[#This Row],[Total CP]]</f>
        <v>1</v>
      </c>
      <c r="N194" s="4">
        <f>Fullmath[[#This Row],[DC]]</f>
        <v>5</v>
      </c>
      <c r="O194" s="4" cm="1">
        <f t="array" ref="O194">LookupRef[[#This Row],[DC]]+(PPCP[Base])</f>
        <v>55</v>
      </c>
    </row>
    <row r="195" spans="1:15" x14ac:dyDescent="0.2">
      <c r="A195" s="4" t="str">
        <f>Fullmath[[#This Row],[Craft]]</f>
        <v>Art Crafting</v>
      </c>
      <c r="B195" s="4" t="str">
        <f>Fullmath[[#This Row],[Type]]</f>
        <v>Fixture</v>
      </c>
      <c r="C195" s="4" t="str">
        <f>Fullmath[[#This Row],[Subtype]]</f>
        <v>Fixture</v>
      </c>
      <c r="D195" s="2">
        <f>Fullmath[[#This Row],[ID]]</f>
        <v>971</v>
      </c>
      <c r="E195" s="4" t="str">
        <f>Fullmath[[#This Row],[Name]]</f>
        <v>Fixture: Playable Card Deck</v>
      </c>
      <c r="F195" s="4">
        <f>Fullmath[[#This Row],[Quantity]]</f>
        <v>1</v>
      </c>
      <c r="G195" s="4">
        <f>LookupRef[[#This Row],[Labor Costs]]+LookupRef[[#This Row],[Material Costs]]</f>
        <v>876.0333333333333</v>
      </c>
      <c r="H195" s="4">
        <f>LookupRef[[#This Row],[Total Price]]/LookupRef[[#This Row],[Quantity]]</f>
        <v>876.0333333333333</v>
      </c>
      <c r="I195" s="4">
        <f>LookupRef[[#This Row],[Total Price]]-LookupRef[[#This Row],[Material Costs]]</f>
        <v>112</v>
      </c>
      <c r="J195" s="4">
        <f>(LookupRef[[#This Row],[Total Craft Points]]+LookupRef[[#This Row],[DC]])*10</f>
        <v>80</v>
      </c>
      <c r="K195" s="4">
        <f>LookupRef[[#This Row],[Price Per Craft Point]]*LookupRef[[#This Row],[Total Craft Points]]</f>
        <v>112</v>
      </c>
      <c r="L195" s="4">
        <f>Fullmath[[#This Row],[Mat Cost]]</f>
        <v>764.0333333333333</v>
      </c>
      <c r="M195" s="4">
        <f>Fullmath[[#This Row],[Total CP]]</f>
        <v>2</v>
      </c>
      <c r="N195" s="4">
        <f>Fullmath[[#This Row],[DC]]</f>
        <v>6</v>
      </c>
      <c r="O195" s="4" cm="1">
        <f t="array" ref="O195">LookupRef[[#This Row],[DC]]+(PPCP[Base])</f>
        <v>56</v>
      </c>
    </row>
    <row r="196" spans="1:15" x14ac:dyDescent="0.2">
      <c r="A196" s="4" t="str">
        <f>Fullmath[[#This Row],[Craft]]</f>
        <v>Art Crafting</v>
      </c>
      <c r="B196" s="4" t="str">
        <f>Fullmath[[#This Row],[Type]]</f>
        <v>Fixture</v>
      </c>
      <c r="C196" s="4" t="str">
        <f>Fullmath[[#This Row],[Subtype]]</f>
        <v>Fixture</v>
      </c>
      <c r="D196" s="2">
        <f>Fullmath[[#This Row],[ID]]</f>
        <v>159</v>
      </c>
      <c r="E196" s="4" t="str">
        <f>Fullmath[[#This Row],[Name]]</f>
        <v>Fixture: Flowers</v>
      </c>
      <c r="F196" s="4">
        <f>Fullmath[[#This Row],[Quantity]]</f>
        <v>1</v>
      </c>
      <c r="G196" s="4">
        <f>LookupRef[[#This Row],[Labor Costs]]+LookupRef[[#This Row],[Material Costs]]</f>
        <v>691.83333333333337</v>
      </c>
      <c r="H196" s="4">
        <f>LookupRef[[#This Row],[Total Price]]/LookupRef[[#This Row],[Quantity]]</f>
        <v>691.83333333333337</v>
      </c>
      <c r="I196" s="4">
        <f>LookupRef[[#This Row],[Total Price]]-LookupRef[[#This Row],[Material Costs]]</f>
        <v>59</v>
      </c>
      <c r="J196" s="4">
        <f>(LookupRef[[#This Row],[Total Craft Points]]+LookupRef[[#This Row],[DC]])*10</f>
        <v>100</v>
      </c>
      <c r="K196" s="4">
        <f>LookupRef[[#This Row],[Price Per Craft Point]]*LookupRef[[#This Row],[Total Craft Points]]</f>
        <v>59</v>
      </c>
      <c r="L196" s="4">
        <f>Fullmath[[#This Row],[Mat Cost]]</f>
        <v>632.83333333333337</v>
      </c>
      <c r="M196" s="4">
        <f>Fullmath[[#This Row],[Total CP]]</f>
        <v>1</v>
      </c>
      <c r="N196" s="4">
        <f>Fullmath[[#This Row],[DC]]</f>
        <v>9</v>
      </c>
      <c r="O196" s="4" cm="1">
        <f t="array" ref="O196">LookupRef[[#This Row],[DC]]+(PPCP[Base])</f>
        <v>59</v>
      </c>
    </row>
    <row r="197" spans="1:15" x14ac:dyDescent="0.2">
      <c r="A197" s="4" t="str">
        <f>Fullmath[[#This Row],[Craft]]</f>
        <v>Art Crafting</v>
      </c>
      <c r="B197" s="4" t="str">
        <f>Fullmath[[#This Row],[Type]]</f>
        <v>Fixture</v>
      </c>
      <c r="C197" s="4" t="str">
        <f>Fullmath[[#This Row],[Subtype]]</f>
        <v>Fixture</v>
      </c>
      <c r="D197" s="2">
        <f>Fullmath[[#This Row],[ID]]</f>
        <v>195</v>
      </c>
      <c r="E197" s="4" t="str">
        <f>Fullmath[[#This Row],[Name]]</f>
        <v>Fixture: Headstone</v>
      </c>
      <c r="F197" s="4">
        <f>Fullmath[[#This Row],[Quantity]]</f>
        <v>1</v>
      </c>
      <c r="G197" s="4">
        <f>LookupRef[[#This Row],[Labor Costs]]+LookupRef[[#This Row],[Material Costs]]</f>
        <v>2278.4</v>
      </c>
      <c r="H197" s="4">
        <f>LookupRef[[#This Row],[Total Price]]/LookupRef[[#This Row],[Quantity]]</f>
        <v>2278.4</v>
      </c>
      <c r="I197" s="4">
        <f>LookupRef[[#This Row],[Total Price]]-LookupRef[[#This Row],[Material Costs]]</f>
        <v>122</v>
      </c>
      <c r="J197" s="4">
        <f>(LookupRef[[#This Row],[Total Craft Points]]+LookupRef[[#This Row],[DC]])*10</f>
        <v>130</v>
      </c>
      <c r="K197" s="4">
        <f>LookupRef[[#This Row],[Price Per Craft Point]]*LookupRef[[#This Row],[Total Craft Points]]</f>
        <v>122</v>
      </c>
      <c r="L197" s="4">
        <f>Fullmath[[#This Row],[Mat Cost]]</f>
        <v>2156.4</v>
      </c>
      <c r="M197" s="4">
        <f>Fullmath[[#This Row],[Total CP]]</f>
        <v>2</v>
      </c>
      <c r="N197" s="4">
        <f>Fullmath[[#This Row],[DC]]</f>
        <v>11</v>
      </c>
      <c r="O197" s="4" cm="1">
        <f t="array" ref="O197">LookupRef[[#This Row],[DC]]+(PPCP[Base])</f>
        <v>61</v>
      </c>
    </row>
    <row r="198" spans="1:15" x14ac:dyDescent="0.2">
      <c r="A198" s="4" t="str">
        <f>Fullmath[[#This Row],[Craft]]</f>
        <v>Art Crafting</v>
      </c>
      <c r="B198" s="4" t="str">
        <f>Fullmath[[#This Row],[Type]]</f>
        <v>Fixture</v>
      </c>
      <c r="C198" s="4" t="str">
        <f>Fullmath[[#This Row],[Subtype]]</f>
        <v>Fixture</v>
      </c>
      <c r="D198" s="2">
        <f>Fullmath[[#This Row],[ID]]</f>
        <v>194</v>
      </c>
      <c r="E198" s="4" t="str">
        <f>Fullmath[[#This Row],[Name]]</f>
        <v>Fixture: Painting</v>
      </c>
      <c r="F198" s="4">
        <f>Fullmath[[#This Row],[Quantity]]</f>
        <v>1</v>
      </c>
      <c r="G198" s="4">
        <f>LookupRef[[#This Row],[Labor Costs]]+LookupRef[[#This Row],[Material Costs]]</f>
        <v>2403.1916666666671</v>
      </c>
      <c r="H198" s="4">
        <f>LookupRef[[#This Row],[Total Price]]/LookupRef[[#This Row],[Quantity]]</f>
        <v>2403.1916666666671</v>
      </c>
      <c r="I198" s="4">
        <f>LookupRef[[#This Row],[Total Price]]-LookupRef[[#This Row],[Material Costs]]</f>
        <v>508.33333333333348</v>
      </c>
      <c r="J198" s="4">
        <f>(LookupRef[[#This Row],[Total Craft Points]]+LookupRef[[#This Row],[DC]])*10</f>
        <v>193.33333333333337</v>
      </c>
      <c r="K198" s="4">
        <f>LookupRef[[#This Row],[Price Per Craft Point]]*LookupRef[[#This Row],[Total Craft Points]]</f>
        <v>508.33333333333337</v>
      </c>
      <c r="L198" s="4">
        <f>Fullmath[[#This Row],[Mat Cost]]</f>
        <v>1894.8583333333336</v>
      </c>
      <c r="M198" s="4">
        <f>Fullmath[[#This Row],[Total CP]]</f>
        <v>8.3333333333333339</v>
      </c>
      <c r="N198" s="4">
        <f>Fullmath[[#This Row],[DC]]</f>
        <v>11</v>
      </c>
      <c r="O198" s="4" cm="1">
        <f t="array" ref="O198">LookupRef[[#This Row],[DC]]+(PPCP[Base])</f>
        <v>61</v>
      </c>
    </row>
    <row r="199" spans="1:15" x14ac:dyDescent="0.2">
      <c r="A199" s="4" t="str">
        <f>Fullmath[[#This Row],[Craft]]</f>
        <v>Art Crafting</v>
      </c>
      <c r="B199" s="4" t="str">
        <f>Fullmath[[#This Row],[Type]]</f>
        <v>Fixture</v>
      </c>
      <c r="C199" s="4" t="str">
        <f>Fullmath[[#This Row],[Subtype]]</f>
        <v>Fixture</v>
      </c>
      <c r="D199" s="2">
        <f>Fullmath[[#This Row],[ID]]</f>
        <v>193</v>
      </c>
      <c r="E199" s="4" t="str">
        <f>Fullmath[[#This Row],[Name]]</f>
        <v>Fixture: Painting</v>
      </c>
      <c r="F199" s="4">
        <f>Fullmath[[#This Row],[Quantity]]</f>
        <v>1</v>
      </c>
      <c r="G199" s="4">
        <f>LookupRef[[#This Row],[Labor Costs]]+LookupRef[[#This Row],[Material Costs]]</f>
        <v>2403.1916666666671</v>
      </c>
      <c r="H199" s="4">
        <f>LookupRef[[#This Row],[Total Price]]/LookupRef[[#This Row],[Quantity]]</f>
        <v>2403.1916666666671</v>
      </c>
      <c r="I199" s="4">
        <f>LookupRef[[#This Row],[Total Price]]-LookupRef[[#This Row],[Material Costs]]</f>
        <v>508.33333333333348</v>
      </c>
      <c r="J199" s="4">
        <f>(LookupRef[[#This Row],[Total Craft Points]]+LookupRef[[#This Row],[DC]])*10</f>
        <v>193.33333333333337</v>
      </c>
      <c r="K199" s="4">
        <f>LookupRef[[#This Row],[Price Per Craft Point]]*LookupRef[[#This Row],[Total Craft Points]]</f>
        <v>508.33333333333337</v>
      </c>
      <c r="L199" s="4">
        <f>Fullmath[[#This Row],[Mat Cost]]</f>
        <v>1894.8583333333336</v>
      </c>
      <c r="M199" s="4">
        <f>Fullmath[[#This Row],[Total CP]]</f>
        <v>8.3333333333333339</v>
      </c>
      <c r="N199" s="4">
        <f>Fullmath[[#This Row],[DC]]</f>
        <v>11</v>
      </c>
      <c r="O199" s="4" cm="1">
        <f t="array" ref="O199">LookupRef[[#This Row],[DC]]+(PPCP[Base])</f>
        <v>61</v>
      </c>
    </row>
    <row r="200" spans="1:15" x14ac:dyDescent="0.2">
      <c r="A200" s="4" t="str">
        <f>Fullmath[[#This Row],[Craft]]</f>
        <v>Art Crafting</v>
      </c>
      <c r="B200" s="4" t="str">
        <f>Fullmath[[#This Row],[Type]]</f>
        <v>Fixture</v>
      </c>
      <c r="C200" s="4" t="str">
        <f>Fullmath[[#This Row],[Subtype]]</f>
        <v>Fixture</v>
      </c>
      <c r="D200" s="2">
        <f>Fullmath[[#This Row],[ID]]</f>
        <v>950</v>
      </c>
      <c r="E200" s="4" t="str">
        <f>Fullmath[[#This Row],[Name]]</f>
        <v>Fixture: Stone Column</v>
      </c>
      <c r="F200" s="4">
        <f>Fullmath[[#This Row],[Quantity]]</f>
        <v>1</v>
      </c>
      <c r="G200" s="4">
        <f>LookupRef[[#This Row],[Labor Costs]]+LookupRef[[#This Row],[Material Costs]]</f>
        <v>2240.9</v>
      </c>
      <c r="H200" s="4">
        <f>LookupRef[[#This Row],[Total Price]]/LookupRef[[#This Row],[Quantity]]</f>
        <v>2240.9</v>
      </c>
      <c r="I200" s="4">
        <f>LookupRef[[#This Row],[Total Price]]-LookupRef[[#This Row],[Material Costs]]</f>
        <v>122</v>
      </c>
      <c r="J200" s="4">
        <f>(LookupRef[[#This Row],[Total Craft Points]]+LookupRef[[#This Row],[DC]])*10</f>
        <v>130</v>
      </c>
      <c r="K200" s="4">
        <f>LookupRef[[#This Row],[Price Per Craft Point]]*LookupRef[[#This Row],[Total Craft Points]]</f>
        <v>122</v>
      </c>
      <c r="L200" s="4">
        <f>Fullmath[[#This Row],[Mat Cost]]</f>
        <v>2118.9</v>
      </c>
      <c r="M200" s="4">
        <f>Fullmath[[#This Row],[Total CP]]</f>
        <v>2</v>
      </c>
      <c r="N200" s="4">
        <f>Fullmath[[#This Row],[DC]]</f>
        <v>11</v>
      </c>
      <c r="O200" s="4" cm="1">
        <f t="array" ref="O200">LookupRef[[#This Row],[DC]]+(PPCP[Base])</f>
        <v>61</v>
      </c>
    </row>
    <row r="201" spans="1:15" x14ac:dyDescent="0.2">
      <c r="A201" s="4" t="str">
        <f>Fullmath[[#This Row],[Craft]]</f>
        <v>Art Crafting</v>
      </c>
      <c r="B201" s="4" t="str">
        <f>Fullmath[[#This Row],[Type]]</f>
        <v>Fixture</v>
      </c>
      <c r="C201" s="4" t="str">
        <f>Fullmath[[#This Row],[Subtype]]</f>
        <v>Fixture</v>
      </c>
      <c r="D201" s="2">
        <f>Fullmath[[#This Row],[ID]]</f>
        <v>196</v>
      </c>
      <c r="E201" s="4" t="str">
        <f>Fullmath[[#This Row],[Name]]</f>
        <v>Fixture: Stone Sign</v>
      </c>
      <c r="F201" s="4">
        <f>Fullmath[[#This Row],[Quantity]]</f>
        <v>1</v>
      </c>
      <c r="G201" s="4">
        <f>LookupRef[[#This Row],[Labor Costs]]+LookupRef[[#This Row],[Material Costs]]</f>
        <v>2361.5500000000002</v>
      </c>
      <c r="H201" s="4">
        <f>LookupRef[[#This Row],[Total Price]]/LookupRef[[#This Row],[Quantity]]</f>
        <v>2361.5500000000002</v>
      </c>
      <c r="I201" s="4">
        <f>LookupRef[[#This Row],[Total Price]]-LookupRef[[#This Row],[Material Costs]]</f>
        <v>244</v>
      </c>
      <c r="J201" s="4">
        <f>(LookupRef[[#This Row],[Total Craft Points]]+LookupRef[[#This Row],[DC]])*10</f>
        <v>150</v>
      </c>
      <c r="K201" s="4">
        <f>LookupRef[[#This Row],[Price Per Craft Point]]*LookupRef[[#This Row],[Total Craft Points]]</f>
        <v>244</v>
      </c>
      <c r="L201" s="4">
        <f>Fullmath[[#This Row],[Mat Cost]]</f>
        <v>2117.5500000000002</v>
      </c>
      <c r="M201" s="4">
        <f>Fullmath[[#This Row],[Total CP]]</f>
        <v>4</v>
      </c>
      <c r="N201" s="4">
        <f>Fullmath[[#This Row],[DC]]</f>
        <v>11</v>
      </c>
      <c r="O201" s="4" cm="1">
        <f t="array" ref="O201">LookupRef[[#This Row],[DC]]+(PPCP[Base])</f>
        <v>61</v>
      </c>
    </row>
    <row r="202" spans="1:15" x14ac:dyDescent="0.2">
      <c r="A202" s="4" t="str">
        <f>Fullmath[[#This Row],[Craft]]</f>
        <v>Art Crafting</v>
      </c>
      <c r="B202" s="4" t="str">
        <f>Fullmath[[#This Row],[Type]]</f>
        <v>Fixture</v>
      </c>
      <c r="C202" s="4" t="str">
        <f>Fullmath[[#This Row],[Subtype]]</f>
        <v>Fixture</v>
      </c>
      <c r="D202" s="2">
        <f>Fullmath[[#This Row],[ID]]</f>
        <v>157</v>
      </c>
      <c r="E202" s="4" t="str">
        <f>Fullmath[[#This Row],[Name]]</f>
        <v>Fixture: Stone Vase</v>
      </c>
      <c r="F202" s="4">
        <f>Fullmath[[#This Row],[Quantity]]</f>
        <v>1</v>
      </c>
      <c r="G202" s="4">
        <f>LookupRef[[#This Row],[Labor Costs]]+LookupRef[[#This Row],[Material Costs]]</f>
        <v>1175.2</v>
      </c>
      <c r="H202" s="4">
        <f>LookupRef[[#This Row],[Total Price]]/LookupRef[[#This Row],[Quantity]]</f>
        <v>1175.2</v>
      </c>
      <c r="I202" s="4">
        <f>LookupRef[[#This Row],[Total Price]]-LookupRef[[#This Row],[Material Costs]]</f>
        <v>122</v>
      </c>
      <c r="J202" s="4">
        <f>(LookupRef[[#This Row],[Total Craft Points]]+LookupRef[[#This Row],[DC]])*10</f>
        <v>130</v>
      </c>
      <c r="K202" s="4">
        <f>LookupRef[[#This Row],[Price Per Craft Point]]*LookupRef[[#This Row],[Total Craft Points]]</f>
        <v>122</v>
      </c>
      <c r="L202" s="4">
        <f>Fullmath[[#This Row],[Mat Cost]]</f>
        <v>1053.2</v>
      </c>
      <c r="M202" s="4">
        <f>Fullmath[[#This Row],[Total CP]]</f>
        <v>2</v>
      </c>
      <c r="N202" s="4">
        <f>Fullmath[[#This Row],[DC]]</f>
        <v>11</v>
      </c>
      <c r="O202" s="4" cm="1">
        <f t="array" ref="O202">LookupRef[[#This Row],[DC]]+(PPCP[Base])</f>
        <v>61</v>
      </c>
    </row>
    <row r="203" spans="1:15" x14ac:dyDescent="0.2">
      <c r="A203" s="4" t="str">
        <f>Fullmath[[#This Row],[Craft]]</f>
        <v>Art Crafting</v>
      </c>
      <c r="B203" s="4" t="str">
        <f>Fullmath[[#This Row],[Type]]</f>
        <v>Fixture</v>
      </c>
      <c r="C203" s="4" t="str">
        <f>Fullmath[[#This Row],[Subtype]]</f>
        <v>Fixture</v>
      </c>
      <c r="D203" s="2">
        <f>Fullmath[[#This Row],[ID]]</f>
        <v>1281</v>
      </c>
      <c r="E203" s="4" t="str">
        <f>Fullmath[[#This Row],[Name]]</f>
        <v>Fixture: Flowers (Marble Vase)</v>
      </c>
      <c r="F203" s="4">
        <f>Fullmath[[#This Row],[Quantity]]</f>
        <v>1</v>
      </c>
      <c r="G203" s="4">
        <f>LookupRef[[#This Row],[Labor Costs]]+LookupRef[[#This Row],[Material Costs]]</f>
        <v>2007.6333333333334</v>
      </c>
      <c r="H203" s="4">
        <f>LookupRef[[#This Row],[Total Price]]/LookupRef[[#This Row],[Quantity]]</f>
        <v>2007.6333333333334</v>
      </c>
      <c r="I203" s="4">
        <f>LookupRef[[#This Row],[Total Price]]-LookupRef[[#This Row],[Material Costs]]</f>
        <v>192</v>
      </c>
      <c r="J203" s="4">
        <f>(LookupRef[[#This Row],[Total Craft Points]]+LookupRef[[#This Row],[DC]])*10</f>
        <v>170</v>
      </c>
      <c r="K203" s="4">
        <f>LookupRef[[#This Row],[Price Per Craft Point]]*LookupRef[[#This Row],[Total Craft Points]]</f>
        <v>192</v>
      </c>
      <c r="L203" s="4">
        <f>Fullmath[[#This Row],[Mat Cost]]</f>
        <v>1815.6333333333334</v>
      </c>
      <c r="M203" s="4">
        <f>Fullmath[[#This Row],[Total CP]]</f>
        <v>3</v>
      </c>
      <c r="N203" s="4">
        <f>Fullmath[[#This Row],[DC]]</f>
        <v>14</v>
      </c>
      <c r="O203" s="4" cm="1">
        <f t="array" ref="O203">LookupRef[[#This Row],[DC]]+(PPCP[Base])</f>
        <v>64</v>
      </c>
    </row>
    <row r="204" spans="1:15" x14ac:dyDescent="0.2">
      <c r="A204" s="4" t="str">
        <f>Fullmath[[#This Row],[Craft]]</f>
        <v>Art Crafting</v>
      </c>
      <c r="B204" s="4" t="str">
        <f>Fullmath[[#This Row],[Type]]</f>
        <v>Fixture</v>
      </c>
      <c r="C204" s="4" t="str">
        <f>Fullmath[[#This Row],[Subtype]]</f>
        <v>Fixture</v>
      </c>
      <c r="D204" s="2">
        <f>Fullmath[[#This Row],[ID]]</f>
        <v>1531</v>
      </c>
      <c r="E204" s="4" t="str">
        <f>Fullmath[[#This Row],[Name]]</f>
        <v>Fixture: Table (Grey Stone)</v>
      </c>
      <c r="F204" s="4">
        <f>Fullmath[[#This Row],[Quantity]]</f>
        <v>1</v>
      </c>
      <c r="G204" s="4">
        <f>LookupRef[[#This Row],[Labor Costs]]+LookupRef[[#This Row],[Material Costs]]</f>
        <v>3438.5</v>
      </c>
      <c r="H204" s="4">
        <f>LookupRef[[#This Row],[Total Price]]/LookupRef[[#This Row],[Quantity]]</f>
        <v>3438.5</v>
      </c>
      <c r="I204" s="4">
        <f>LookupRef[[#This Row],[Total Price]]-LookupRef[[#This Row],[Material Costs]]</f>
        <v>768</v>
      </c>
      <c r="J204" s="4">
        <f>(LookupRef[[#This Row],[Total Craft Points]]+LookupRef[[#This Row],[DC]])*10</f>
        <v>260</v>
      </c>
      <c r="K204" s="4">
        <f>LookupRef[[#This Row],[Price Per Craft Point]]*LookupRef[[#This Row],[Total Craft Points]]</f>
        <v>768</v>
      </c>
      <c r="L204" s="4">
        <f>Fullmath[[#This Row],[Mat Cost]]</f>
        <v>2670.5</v>
      </c>
      <c r="M204" s="4">
        <f>Fullmath[[#This Row],[Total CP]]</f>
        <v>12</v>
      </c>
      <c r="N204" s="4">
        <f>Fullmath[[#This Row],[DC]]</f>
        <v>14</v>
      </c>
      <c r="O204" s="4" cm="1">
        <f t="array" ref="O204">LookupRef[[#This Row],[DC]]+(PPCP[Base])</f>
        <v>64</v>
      </c>
    </row>
    <row r="205" spans="1:15" x14ac:dyDescent="0.2">
      <c r="A205" s="4" t="str">
        <f>Fullmath[[#This Row],[Craft]]</f>
        <v>Art Crafting</v>
      </c>
      <c r="B205" s="4" t="str">
        <f>Fullmath[[#This Row],[Type]]</f>
        <v>Fixture</v>
      </c>
      <c r="C205" s="4" t="str">
        <f>Fullmath[[#This Row],[Subtype]]</f>
        <v>Fixture</v>
      </c>
      <c r="D205" s="2">
        <f>Fullmath[[#This Row],[ID]]</f>
        <v>1533</v>
      </c>
      <c r="E205" s="4" t="str">
        <f>Fullmath[[#This Row],[Name]]</f>
        <v>Fixture: Potted Mushrooms (Blue)</v>
      </c>
      <c r="F205" s="4">
        <f>Fullmath[[#This Row],[Quantity]]</f>
        <v>1</v>
      </c>
      <c r="G205" s="4">
        <f>LookupRef[[#This Row],[Labor Costs]]+LookupRef[[#This Row],[Material Costs]]</f>
        <v>2290.6333333333332</v>
      </c>
      <c r="H205" s="4">
        <f>LookupRef[[#This Row],[Total Price]]/LookupRef[[#This Row],[Quantity]]</f>
        <v>2290.6333333333332</v>
      </c>
      <c r="I205" s="4">
        <f>LookupRef[[#This Row],[Total Price]]-LookupRef[[#This Row],[Material Costs]]</f>
        <v>324.99999999999977</v>
      </c>
      <c r="J205" s="4">
        <f>(LookupRef[[#This Row],[Total Craft Points]]+LookupRef[[#This Row],[DC]])*10</f>
        <v>200</v>
      </c>
      <c r="K205" s="4">
        <f>LookupRef[[#This Row],[Price Per Craft Point]]*LookupRef[[#This Row],[Total Craft Points]]</f>
        <v>325</v>
      </c>
      <c r="L205" s="4">
        <f>Fullmath[[#This Row],[Mat Cost]]</f>
        <v>1965.6333333333334</v>
      </c>
      <c r="M205" s="4">
        <f>Fullmath[[#This Row],[Total CP]]</f>
        <v>5</v>
      </c>
      <c r="N205" s="4">
        <f>Fullmath[[#This Row],[DC]]</f>
        <v>15</v>
      </c>
      <c r="O205" s="4" cm="1">
        <f t="array" ref="O205">LookupRef[[#This Row],[DC]]+(PPCP[Base])</f>
        <v>65</v>
      </c>
    </row>
    <row r="206" spans="1:15" x14ac:dyDescent="0.2">
      <c r="A206" s="4" t="str">
        <f>Fullmath[[#This Row],[Craft]]</f>
        <v>Art Crafting</v>
      </c>
      <c r="B206" s="4" t="str">
        <f>Fullmath[[#This Row],[Type]]</f>
        <v>Fixture</v>
      </c>
      <c r="C206" s="4" t="str">
        <f>Fullmath[[#This Row],[Subtype]]</f>
        <v>Fixture</v>
      </c>
      <c r="D206" s="2">
        <f>Fullmath[[#This Row],[ID]]</f>
        <v>1239</v>
      </c>
      <c r="E206" s="4" t="str">
        <f>Fullmath[[#This Row],[Name]]</f>
        <v>Fixture: Stool (Dwarven)</v>
      </c>
      <c r="F206" s="4">
        <f>Fullmath[[#This Row],[Quantity]]</f>
        <v>1</v>
      </c>
      <c r="G206" s="4">
        <f>LookupRef[[#This Row],[Labor Costs]]+LookupRef[[#This Row],[Material Costs]]</f>
        <v>1839.8000000000002</v>
      </c>
      <c r="H206" s="4">
        <f>LookupRef[[#This Row],[Total Price]]/LookupRef[[#This Row],[Quantity]]</f>
        <v>1839.8000000000002</v>
      </c>
      <c r="I206" s="4">
        <f>LookupRef[[#This Row],[Total Price]]-LookupRef[[#This Row],[Material Costs]]</f>
        <v>260</v>
      </c>
      <c r="J206" s="4">
        <f>(LookupRef[[#This Row],[Total Craft Points]]+LookupRef[[#This Row],[DC]])*10</f>
        <v>190</v>
      </c>
      <c r="K206" s="4">
        <f>LookupRef[[#This Row],[Price Per Craft Point]]*LookupRef[[#This Row],[Total Craft Points]]</f>
        <v>260</v>
      </c>
      <c r="L206" s="4">
        <f>Fullmath[[#This Row],[Mat Cost]]</f>
        <v>1579.8000000000002</v>
      </c>
      <c r="M206" s="4">
        <f>Fullmath[[#This Row],[Total CP]]</f>
        <v>4</v>
      </c>
      <c r="N206" s="4">
        <f>Fullmath[[#This Row],[DC]]</f>
        <v>15</v>
      </c>
      <c r="O206" s="4" cm="1">
        <f t="array" ref="O206">LookupRef[[#This Row],[DC]]+(PPCP[Base])</f>
        <v>65</v>
      </c>
    </row>
    <row r="207" spans="1:15" x14ac:dyDescent="0.2">
      <c r="A207" s="4" t="str">
        <f>Fullmath[[#This Row],[Craft]]</f>
        <v>Art Crafting</v>
      </c>
      <c r="B207" s="4" t="str">
        <f>Fullmath[[#This Row],[Type]]</f>
        <v>Fixture</v>
      </c>
      <c r="C207" s="4" t="str">
        <f>Fullmath[[#This Row],[Subtype]]</f>
        <v>Fixture</v>
      </c>
      <c r="D207" s="2">
        <f>Fullmath[[#This Row],[ID]]</f>
        <v>1537</v>
      </c>
      <c r="E207" s="4" t="str">
        <f>Fullmath[[#This Row],[Name]]</f>
        <v>Fixture: Couch (UD) Red Moldy</v>
      </c>
      <c r="F207" s="4">
        <f>Fullmath[[#This Row],[Quantity]]</f>
        <v>1</v>
      </c>
      <c r="G207" s="4">
        <f>LookupRef[[#This Row],[Labor Costs]]+LookupRef[[#This Row],[Material Costs]]</f>
        <v>3159.8</v>
      </c>
      <c r="H207" s="4">
        <f>LookupRef[[#This Row],[Total Price]]/LookupRef[[#This Row],[Quantity]]</f>
        <v>3159.8</v>
      </c>
      <c r="I207" s="4">
        <f>LookupRef[[#This Row],[Total Price]]-LookupRef[[#This Row],[Material Costs]]</f>
        <v>858</v>
      </c>
      <c r="J207" s="4">
        <f>(LookupRef[[#This Row],[Total Craft Points]]+LookupRef[[#This Row],[DC]])*10</f>
        <v>290</v>
      </c>
      <c r="K207" s="4">
        <f>LookupRef[[#This Row],[Price Per Craft Point]]*LookupRef[[#This Row],[Total Craft Points]]</f>
        <v>858</v>
      </c>
      <c r="L207" s="4">
        <f>Fullmath[[#This Row],[Mat Cost]]</f>
        <v>2301.8000000000002</v>
      </c>
      <c r="M207" s="4">
        <f>Fullmath[[#This Row],[Total CP]]</f>
        <v>13</v>
      </c>
      <c r="N207" s="4">
        <f>Fullmath[[#This Row],[DC]]</f>
        <v>16</v>
      </c>
      <c r="O207" s="4" cm="1">
        <f t="array" ref="O207">LookupRef[[#This Row],[DC]]+(PPCP[Base])</f>
        <v>66</v>
      </c>
    </row>
    <row r="208" spans="1:15" x14ac:dyDescent="0.2">
      <c r="A208" s="4" t="str">
        <f>Fullmath[[#This Row],[Craft]]</f>
        <v>Art Crafting</v>
      </c>
      <c r="B208" s="4" t="str">
        <f>Fullmath[[#This Row],[Type]]</f>
        <v>Fixture</v>
      </c>
      <c r="C208" s="4" t="str">
        <f>Fullmath[[#This Row],[Subtype]]</f>
        <v>Fixture</v>
      </c>
      <c r="D208" s="2">
        <f>Fullmath[[#This Row],[ID]]</f>
        <v>1227</v>
      </c>
      <c r="E208" s="4" t="str">
        <f>Fullmath[[#This Row],[Name]]</f>
        <v>Fixture: Painting (Airship)</v>
      </c>
      <c r="F208" s="4">
        <f>Fullmath[[#This Row],[Quantity]]</f>
        <v>1</v>
      </c>
      <c r="G208" s="4">
        <f>LookupRef[[#This Row],[Labor Costs]]+LookupRef[[#This Row],[Material Costs]]</f>
        <v>2576.8583333333336</v>
      </c>
      <c r="H208" s="4">
        <f>LookupRef[[#This Row],[Total Price]]/LookupRef[[#This Row],[Quantity]]</f>
        <v>2576.8583333333336</v>
      </c>
      <c r="I208" s="4">
        <f>LookupRef[[#This Row],[Total Price]]-LookupRef[[#This Row],[Material Costs]]</f>
        <v>682</v>
      </c>
      <c r="J208" s="4">
        <f>(LookupRef[[#This Row],[Total Craft Points]]+LookupRef[[#This Row],[DC]])*10</f>
        <v>263.33333333333337</v>
      </c>
      <c r="K208" s="4">
        <f>LookupRef[[#This Row],[Price Per Craft Point]]*LookupRef[[#This Row],[Total Craft Points]]</f>
        <v>682</v>
      </c>
      <c r="L208" s="4">
        <f>Fullmath[[#This Row],[Mat Cost]]</f>
        <v>1894.8583333333336</v>
      </c>
      <c r="M208" s="4">
        <f>Fullmath[[#This Row],[Total CP]]</f>
        <v>10.333333333333334</v>
      </c>
      <c r="N208" s="4">
        <f>Fullmath[[#This Row],[DC]]</f>
        <v>16</v>
      </c>
      <c r="O208" s="4" cm="1">
        <f t="array" ref="O208">LookupRef[[#This Row],[DC]]+(PPCP[Base])</f>
        <v>66</v>
      </c>
    </row>
    <row r="209" spans="1:15" x14ac:dyDescent="0.2">
      <c r="A209" s="4" t="str">
        <f>Fullmath[[#This Row],[Craft]]</f>
        <v>Art Crafting</v>
      </c>
      <c r="B209" s="4" t="str">
        <f>Fullmath[[#This Row],[Type]]</f>
        <v>Fixture</v>
      </c>
      <c r="C209" s="4" t="str">
        <f>Fullmath[[#This Row],[Subtype]]</f>
        <v>Fixture</v>
      </c>
      <c r="D209" s="2">
        <f>Fullmath[[#This Row],[ID]]</f>
        <v>1220</v>
      </c>
      <c r="E209" s="4" t="str">
        <f>Fullmath[[#This Row],[Name]]</f>
        <v>Fixture: Painting (Magic Battle)</v>
      </c>
      <c r="F209" s="4">
        <f>Fullmath[[#This Row],[Quantity]]</f>
        <v>1</v>
      </c>
      <c r="G209" s="4">
        <f>LookupRef[[#This Row],[Labor Costs]]+LookupRef[[#This Row],[Material Costs]]</f>
        <v>2576.8583333333336</v>
      </c>
      <c r="H209" s="4">
        <f>LookupRef[[#This Row],[Total Price]]/LookupRef[[#This Row],[Quantity]]</f>
        <v>2576.8583333333336</v>
      </c>
      <c r="I209" s="4">
        <f>LookupRef[[#This Row],[Total Price]]-LookupRef[[#This Row],[Material Costs]]</f>
        <v>682</v>
      </c>
      <c r="J209" s="4">
        <f>(LookupRef[[#This Row],[Total Craft Points]]+LookupRef[[#This Row],[DC]])*10</f>
        <v>263.33333333333337</v>
      </c>
      <c r="K209" s="4">
        <f>LookupRef[[#This Row],[Price Per Craft Point]]*LookupRef[[#This Row],[Total Craft Points]]</f>
        <v>682</v>
      </c>
      <c r="L209" s="4">
        <f>Fullmath[[#This Row],[Mat Cost]]</f>
        <v>1894.8583333333336</v>
      </c>
      <c r="M209" s="4">
        <f>Fullmath[[#This Row],[Total CP]]</f>
        <v>10.333333333333334</v>
      </c>
      <c r="N209" s="4">
        <f>Fullmath[[#This Row],[DC]]</f>
        <v>16</v>
      </c>
      <c r="O209" s="4" cm="1">
        <f t="array" ref="O209">LookupRef[[#This Row],[DC]]+(PPCP[Base])</f>
        <v>66</v>
      </c>
    </row>
    <row r="210" spans="1:15" x14ac:dyDescent="0.2">
      <c r="A210" s="4" t="str">
        <f>Fullmath[[#This Row],[Craft]]</f>
        <v>Art Crafting</v>
      </c>
      <c r="B210" s="4" t="str">
        <f>Fullmath[[#This Row],[Type]]</f>
        <v>Fixture</v>
      </c>
      <c r="C210" s="4" t="str">
        <f>Fullmath[[#This Row],[Subtype]]</f>
        <v>Fixture</v>
      </c>
      <c r="D210" s="2">
        <f>Fullmath[[#This Row],[ID]]</f>
        <v>1530</v>
      </c>
      <c r="E210" s="4" t="str">
        <f>Fullmath[[#This Row],[Name]]</f>
        <v>Fixture: Table (Grey Stone Square)</v>
      </c>
      <c r="F210" s="4">
        <f>Fullmath[[#This Row],[Quantity]]</f>
        <v>1</v>
      </c>
      <c r="G210" s="4">
        <f>LookupRef[[#This Row],[Labor Costs]]+LookupRef[[#This Row],[Material Costs]]</f>
        <v>3594.5</v>
      </c>
      <c r="H210" s="4">
        <f>LookupRef[[#This Row],[Total Price]]/LookupRef[[#This Row],[Quantity]]</f>
        <v>3594.5</v>
      </c>
      <c r="I210" s="4">
        <f>LookupRef[[#This Row],[Total Price]]-LookupRef[[#This Row],[Material Costs]]</f>
        <v>924</v>
      </c>
      <c r="J210" s="4">
        <f>(LookupRef[[#This Row],[Total Craft Points]]+LookupRef[[#This Row],[DC]])*10</f>
        <v>300</v>
      </c>
      <c r="K210" s="4">
        <f>LookupRef[[#This Row],[Price Per Craft Point]]*LookupRef[[#This Row],[Total Craft Points]]</f>
        <v>924</v>
      </c>
      <c r="L210" s="4">
        <f>Fullmath[[#This Row],[Mat Cost]]</f>
        <v>2670.5</v>
      </c>
      <c r="M210" s="4">
        <f>Fullmath[[#This Row],[Total CP]]</f>
        <v>14</v>
      </c>
      <c r="N210" s="4">
        <f>Fullmath[[#This Row],[DC]]</f>
        <v>16</v>
      </c>
      <c r="O210" s="4" cm="1">
        <f t="array" ref="O210">LookupRef[[#This Row],[DC]]+(PPCP[Base])</f>
        <v>66</v>
      </c>
    </row>
    <row r="211" spans="1:15" x14ac:dyDescent="0.2">
      <c r="A211" s="4" t="str">
        <f>Fullmath[[#This Row],[Craft]]</f>
        <v>Art Crafting</v>
      </c>
      <c r="B211" s="4" t="str">
        <f>Fullmath[[#This Row],[Type]]</f>
        <v>Fixture</v>
      </c>
      <c r="C211" s="4" t="str">
        <f>Fullmath[[#This Row],[Subtype]]</f>
        <v>Fixture</v>
      </c>
      <c r="D211" s="2">
        <f>Fullmath[[#This Row],[ID]]</f>
        <v>1535</v>
      </c>
      <c r="E211" s="4" t="str">
        <f>Fullmath[[#This Row],[Name]]</f>
        <v>Fixture: Couch (UD) Green Tweed</v>
      </c>
      <c r="F211" s="4">
        <f>Fullmath[[#This Row],[Quantity]]</f>
        <v>1</v>
      </c>
      <c r="G211" s="4">
        <f>LookupRef[[#This Row],[Labor Costs]]+LookupRef[[#This Row],[Material Costs]]</f>
        <v>3172.8</v>
      </c>
      <c r="H211" s="4">
        <f>LookupRef[[#This Row],[Total Price]]/LookupRef[[#This Row],[Quantity]]</f>
        <v>3172.8</v>
      </c>
      <c r="I211" s="4">
        <f>LookupRef[[#This Row],[Total Price]]-LookupRef[[#This Row],[Material Costs]]</f>
        <v>871</v>
      </c>
      <c r="J211" s="4">
        <f>(LookupRef[[#This Row],[Total Craft Points]]+LookupRef[[#This Row],[DC]])*10</f>
        <v>300</v>
      </c>
      <c r="K211" s="4">
        <f>LookupRef[[#This Row],[Price Per Craft Point]]*LookupRef[[#This Row],[Total Craft Points]]</f>
        <v>871</v>
      </c>
      <c r="L211" s="4">
        <f>Fullmath[[#This Row],[Mat Cost]]</f>
        <v>2301.8000000000002</v>
      </c>
      <c r="M211" s="4">
        <f>Fullmath[[#This Row],[Total CP]]</f>
        <v>13</v>
      </c>
      <c r="N211" s="4">
        <f>Fullmath[[#This Row],[DC]]</f>
        <v>17</v>
      </c>
      <c r="O211" s="4" cm="1">
        <f t="array" ref="O211">LookupRef[[#This Row],[DC]]+(PPCP[Base])</f>
        <v>67</v>
      </c>
    </row>
    <row r="212" spans="1:15" x14ac:dyDescent="0.2">
      <c r="A212" s="4" t="str">
        <f>Fullmath[[#This Row],[Craft]]</f>
        <v>Art Crafting</v>
      </c>
      <c r="B212" s="4" t="str">
        <f>Fullmath[[#This Row],[Type]]</f>
        <v>Fixture</v>
      </c>
      <c r="C212" s="4" t="str">
        <f>Fullmath[[#This Row],[Subtype]]</f>
        <v>Fixture</v>
      </c>
      <c r="D212" s="2">
        <f>Fullmath[[#This Row],[ID]]</f>
        <v>1536</v>
      </c>
      <c r="E212" s="4" t="str">
        <f>Fullmath[[#This Row],[Name]]</f>
        <v>Fixture: Couch (UD) Red Tweed</v>
      </c>
      <c r="F212" s="4">
        <f>Fullmath[[#This Row],[Quantity]]</f>
        <v>1</v>
      </c>
      <c r="G212" s="4">
        <f>LookupRef[[#This Row],[Labor Costs]]+LookupRef[[#This Row],[Material Costs]]</f>
        <v>3172.8</v>
      </c>
      <c r="H212" s="4">
        <f>LookupRef[[#This Row],[Total Price]]/LookupRef[[#This Row],[Quantity]]</f>
        <v>3172.8</v>
      </c>
      <c r="I212" s="4">
        <f>LookupRef[[#This Row],[Total Price]]-LookupRef[[#This Row],[Material Costs]]</f>
        <v>871</v>
      </c>
      <c r="J212" s="4">
        <f>(LookupRef[[#This Row],[Total Craft Points]]+LookupRef[[#This Row],[DC]])*10</f>
        <v>300</v>
      </c>
      <c r="K212" s="4">
        <f>LookupRef[[#This Row],[Price Per Craft Point]]*LookupRef[[#This Row],[Total Craft Points]]</f>
        <v>871</v>
      </c>
      <c r="L212" s="4">
        <f>Fullmath[[#This Row],[Mat Cost]]</f>
        <v>2301.8000000000002</v>
      </c>
      <c r="M212" s="4">
        <f>Fullmath[[#This Row],[Total CP]]</f>
        <v>13</v>
      </c>
      <c r="N212" s="4">
        <f>Fullmath[[#This Row],[DC]]</f>
        <v>17</v>
      </c>
      <c r="O212" s="4" cm="1">
        <f t="array" ref="O212">LookupRef[[#This Row],[DC]]+(PPCP[Base])</f>
        <v>67</v>
      </c>
    </row>
    <row r="213" spans="1:15" x14ac:dyDescent="0.2">
      <c r="A213" s="4" t="str">
        <f>Fullmath[[#This Row],[Craft]]</f>
        <v>Art Crafting</v>
      </c>
      <c r="B213" s="4" t="str">
        <f>Fullmath[[#This Row],[Type]]</f>
        <v>Fixture</v>
      </c>
      <c r="C213" s="4" t="str">
        <f>Fullmath[[#This Row],[Subtype]]</f>
        <v>Fixture</v>
      </c>
      <c r="D213" s="2">
        <f>Fullmath[[#This Row],[ID]]</f>
        <v>811</v>
      </c>
      <c r="E213" s="4" t="str">
        <f>Fullmath[[#This Row],[Name]]</f>
        <v>Fixture: Skeletal Throne</v>
      </c>
      <c r="F213" s="4">
        <f>Fullmath[[#This Row],[Quantity]]</f>
        <v>1</v>
      </c>
      <c r="G213" s="4">
        <f>LookupRef[[#This Row],[Labor Costs]]+LookupRef[[#This Row],[Material Costs]]</f>
        <v>2528.4</v>
      </c>
      <c r="H213" s="4">
        <f>LookupRef[[#This Row],[Total Price]]/LookupRef[[#This Row],[Quantity]]</f>
        <v>2528.4</v>
      </c>
      <c r="I213" s="4">
        <f>LookupRef[[#This Row],[Total Price]]-LookupRef[[#This Row],[Material Costs]]</f>
        <v>402</v>
      </c>
      <c r="J213" s="4">
        <f>(LookupRef[[#This Row],[Total Craft Points]]+LookupRef[[#This Row],[DC]])*10</f>
        <v>230</v>
      </c>
      <c r="K213" s="4">
        <f>LookupRef[[#This Row],[Price Per Craft Point]]*LookupRef[[#This Row],[Total Craft Points]]</f>
        <v>402</v>
      </c>
      <c r="L213" s="4">
        <f>Fullmath[[#This Row],[Mat Cost]]</f>
        <v>2126.4</v>
      </c>
      <c r="M213" s="4">
        <f>Fullmath[[#This Row],[Total CP]]</f>
        <v>6</v>
      </c>
      <c r="N213" s="4">
        <f>Fullmath[[#This Row],[DC]]</f>
        <v>17</v>
      </c>
      <c r="O213" s="4" cm="1">
        <f t="array" ref="O213">LookupRef[[#This Row],[DC]]+(PPCP[Base])</f>
        <v>67</v>
      </c>
    </row>
    <row r="214" spans="1:15" x14ac:dyDescent="0.2">
      <c r="A214" s="4" t="str">
        <f>Fullmath[[#This Row],[Craft]]</f>
        <v>Art Crafting</v>
      </c>
      <c r="B214" s="4" t="str">
        <f>Fullmath[[#This Row],[Type]]</f>
        <v>Fixture</v>
      </c>
      <c r="C214" s="4" t="str">
        <f>Fullmath[[#This Row],[Subtype]]</f>
        <v>Fixture</v>
      </c>
      <c r="D214" s="2">
        <f>Fullmath[[#This Row],[ID]]</f>
        <v>1534</v>
      </c>
      <c r="E214" s="4" t="str">
        <f>Fullmath[[#This Row],[Name]]</f>
        <v>Fixture: Couch (UD) Purple Damask</v>
      </c>
      <c r="F214" s="4">
        <f>Fullmath[[#This Row],[Quantity]]</f>
        <v>1</v>
      </c>
      <c r="G214" s="4">
        <f>LookupRef[[#This Row],[Labor Costs]]+LookupRef[[#This Row],[Material Costs]]</f>
        <v>3185.8</v>
      </c>
      <c r="H214" s="4">
        <f>LookupRef[[#This Row],[Total Price]]/LookupRef[[#This Row],[Quantity]]</f>
        <v>3185.8</v>
      </c>
      <c r="I214" s="4">
        <f>LookupRef[[#This Row],[Total Price]]-LookupRef[[#This Row],[Material Costs]]</f>
        <v>884</v>
      </c>
      <c r="J214" s="4">
        <f>(LookupRef[[#This Row],[Total Craft Points]]+LookupRef[[#This Row],[DC]])*10</f>
        <v>310</v>
      </c>
      <c r="K214" s="4">
        <f>LookupRef[[#This Row],[Price Per Craft Point]]*LookupRef[[#This Row],[Total Craft Points]]</f>
        <v>884</v>
      </c>
      <c r="L214" s="4">
        <f>Fullmath[[#This Row],[Mat Cost]]</f>
        <v>2301.8000000000002</v>
      </c>
      <c r="M214" s="4">
        <f>Fullmath[[#This Row],[Total CP]]</f>
        <v>13</v>
      </c>
      <c r="N214" s="4">
        <f>Fullmath[[#This Row],[DC]]</f>
        <v>18</v>
      </c>
      <c r="O214" s="4" cm="1">
        <f t="array" ref="O214">LookupRef[[#This Row],[DC]]+(PPCP[Base])</f>
        <v>68</v>
      </c>
    </row>
    <row r="215" spans="1:15" x14ac:dyDescent="0.2">
      <c r="A215" s="4" t="str">
        <f>Fullmath[[#This Row],[Craft]]</f>
        <v>Art Crafting</v>
      </c>
      <c r="B215" s="4" t="str">
        <f>Fullmath[[#This Row],[Type]]</f>
        <v>Fixture</v>
      </c>
      <c r="C215" s="4" t="str">
        <f>Fullmath[[#This Row],[Subtype]]</f>
        <v>Fixture</v>
      </c>
      <c r="D215" s="2">
        <f>Fullmath[[#This Row],[ID]]</f>
        <v>1240</v>
      </c>
      <c r="E215" s="4" t="str">
        <f>Fullmath[[#This Row],[Name]]</f>
        <v>Fixture: Greenstone Vase</v>
      </c>
      <c r="F215" s="4">
        <f>Fullmath[[#This Row],[Quantity]]</f>
        <v>1</v>
      </c>
      <c r="G215" s="4">
        <f>LookupRef[[#This Row],[Labor Costs]]+LookupRef[[#This Row],[Material Costs]]</f>
        <v>10087.049999999999</v>
      </c>
      <c r="H215" s="4">
        <f>LookupRef[[#This Row],[Total Price]]/LookupRef[[#This Row],[Quantity]]</f>
        <v>10087.049999999999</v>
      </c>
      <c r="I215" s="4">
        <f>LookupRef[[#This Row],[Total Price]]-LookupRef[[#This Row],[Material Costs]]</f>
        <v>2855.9999999999991</v>
      </c>
      <c r="J215" s="4">
        <f>(LookupRef[[#This Row],[Total Craft Points]]+LookupRef[[#This Row],[DC]])*10</f>
        <v>600</v>
      </c>
      <c r="K215" s="4">
        <f>LookupRef[[#This Row],[Price Per Craft Point]]*LookupRef[[#This Row],[Total Craft Points]]</f>
        <v>2856</v>
      </c>
      <c r="L215" s="4">
        <f>Fullmath[[#This Row],[Mat Cost]]</f>
        <v>7231.05</v>
      </c>
      <c r="M215" s="4">
        <f>Fullmath[[#This Row],[Total CP]]</f>
        <v>42</v>
      </c>
      <c r="N215" s="4">
        <f>Fullmath[[#This Row],[DC]]</f>
        <v>18</v>
      </c>
      <c r="O215" s="4" cm="1">
        <f t="array" ref="O215">LookupRef[[#This Row],[DC]]+(PPCP[Base])</f>
        <v>68</v>
      </c>
    </row>
    <row r="216" spans="1:15" x14ac:dyDescent="0.2">
      <c r="A216" s="4" t="str">
        <f>Fullmath[[#This Row],[Craft]]</f>
        <v>Art Crafting</v>
      </c>
      <c r="B216" s="4" t="str">
        <f>Fullmath[[#This Row],[Type]]</f>
        <v>Fixture</v>
      </c>
      <c r="C216" s="4" t="str">
        <f>Fullmath[[#This Row],[Subtype]]</f>
        <v>Fixture</v>
      </c>
      <c r="D216" s="2">
        <f>Fullmath[[#This Row],[ID]]</f>
        <v>1215</v>
      </c>
      <c r="E216" s="4" t="str">
        <f>Fullmath[[#This Row],[Name]]</f>
        <v>Fixture: Painting (Call Lightning)</v>
      </c>
      <c r="F216" s="4">
        <f>Fullmath[[#This Row],[Quantity]]</f>
        <v>1</v>
      </c>
      <c r="G216" s="4">
        <f>LookupRef[[#This Row],[Labor Costs]]+LookupRef[[#This Row],[Material Costs]]</f>
        <v>2733.5250000000005</v>
      </c>
      <c r="H216" s="4">
        <f>LookupRef[[#This Row],[Total Price]]/LookupRef[[#This Row],[Quantity]]</f>
        <v>2733.5250000000005</v>
      </c>
      <c r="I216" s="4">
        <f>LookupRef[[#This Row],[Total Price]]-LookupRef[[#This Row],[Material Costs]]</f>
        <v>838.66666666666697</v>
      </c>
      <c r="J216" s="4">
        <f>(LookupRef[[#This Row],[Total Craft Points]]+LookupRef[[#This Row],[DC]])*10</f>
        <v>303.33333333333337</v>
      </c>
      <c r="K216" s="4">
        <f>LookupRef[[#This Row],[Price Per Craft Point]]*LookupRef[[#This Row],[Total Craft Points]]</f>
        <v>838.66666666666674</v>
      </c>
      <c r="L216" s="4">
        <f>Fullmath[[#This Row],[Mat Cost]]</f>
        <v>1894.8583333333336</v>
      </c>
      <c r="M216" s="4">
        <f>Fullmath[[#This Row],[Total CP]]</f>
        <v>12.333333333333334</v>
      </c>
      <c r="N216" s="4">
        <f>Fullmath[[#This Row],[DC]]</f>
        <v>18</v>
      </c>
      <c r="O216" s="4" cm="1">
        <f t="array" ref="O216">LookupRef[[#This Row],[DC]]+(PPCP[Base])</f>
        <v>68</v>
      </c>
    </row>
    <row r="217" spans="1:15" x14ac:dyDescent="0.2">
      <c r="A217" s="4" t="str">
        <f>Fullmath[[#This Row],[Craft]]</f>
        <v>Art Crafting</v>
      </c>
      <c r="B217" s="4" t="str">
        <f>Fullmath[[#This Row],[Type]]</f>
        <v>Fixture</v>
      </c>
      <c r="C217" s="4" t="str">
        <f>Fullmath[[#This Row],[Subtype]]</f>
        <v>Fixture</v>
      </c>
      <c r="D217" s="2">
        <f>Fullmath[[#This Row],[ID]]</f>
        <v>1213</v>
      </c>
      <c r="E217" s="4" t="str">
        <f>Fullmath[[#This Row],[Name]]</f>
        <v>Fixture: Painting (Tome)</v>
      </c>
      <c r="F217" s="4">
        <f>Fullmath[[#This Row],[Quantity]]</f>
        <v>1</v>
      </c>
      <c r="G217" s="4">
        <f>LookupRef[[#This Row],[Labor Costs]]+LookupRef[[#This Row],[Material Costs]]</f>
        <v>2733.5250000000005</v>
      </c>
      <c r="H217" s="4">
        <f>LookupRef[[#This Row],[Total Price]]/LookupRef[[#This Row],[Quantity]]</f>
        <v>2733.5250000000005</v>
      </c>
      <c r="I217" s="4">
        <f>LookupRef[[#This Row],[Total Price]]-LookupRef[[#This Row],[Material Costs]]</f>
        <v>838.66666666666697</v>
      </c>
      <c r="J217" s="4">
        <f>(LookupRef[[#This Row],[Total Craft Points]]+LookupRef[[#This Row],[DC]])*10</f>
        <v>303.33333333333337</v>
      </c>
      <c r="K217" s="4">
        <f>LookupRef[[#This Row],[Price Per Craft Point]]*LookupRef[[#This Row],[Total Craft Points]]</f>
        <v>838.66666666666674</v>
      </c>
      <c r="L217" s="4">
        <f>Fullmath[[#This Row],[Mat Cost]]</f>
        <v>1894.8583333333336</v>
      </c>
      <c r="M217" s="4">
        <f>Fullmath[[#This Row],[Total CP]]</f>
        <v>12.333333333333334</v>
      </c>
      <c r="N217" s="4">
        <f>Fullmath[[#This Row],[DC]]</f>
        <v>18</v>
      </c>
      <c r="O217" s="4" cm="1">
        <f t="array" ref="O217">LookupRef[[#This Row],[DC]]+(PPCP[Base])</f>
        <v>68</v>
      </c>
    </row>
    <row r="218" spans="1:15" x14ac:dyDescent="0.2">
      <c r="A218" s="4" t="str">
        <f>Fullmath[[#This Row],[Craft]]</f>
        <v>Art Crafting</v>
      </c>
      <c r="B218" s="4" t="str">
        <f>Fullmath[[#This Row],[Type]]</f>
        <v>Fixture</v>
      </c>
      <c r="C218" s="4" t="str">
        <f>Fullmath[[#This Row],[Subtype]]</f>
        <v>Fixture</v>
      </c>
      <c r="D218" s="2">
        <f>Fullmath[[#This Row],[ID]]</f>
        <v>1214</v>
      </c>
      <c r="E218" s="4" t="str">
        <f>Fullmath[[#This Row],[Name]]</f>
        <v>Fixture: Painting (White Dragon)</v>
      </c>
      <c r="F218" s="4">
        <f>Fullmath[[#This Row],[Quantity]]</f>
        <v>1</v>
      </c>
      <c r="G218" s="4">
        <f>LookupRef[[#This Row],[Labor Costs]]+LookupRef[[#This Row],[Material Costs]]</f>
        <v>2733.5250000000005</v>
      </c>
      <c r="H218" s="4">
        <f>LookupRef[[#This Row],[Total Price]]/LookupRef[[#This Row],[Quantity]]</f>
        <v>2733.5250000000005</v>
      </c>
      <c r="I218" s="4">
        <f>LookupRef[[#This Row],[Total Price]]-LookupRef[[#This Row],[Material Costs]]</f>
        <v>838.66666666666697</v>
      </c>
      <c r="J218" s="4">
        <f>(LookupRef[[#This Row],[Total Craft Points]]+LookupRef[[#This Row],[DC]])*10</f>
        <v>303.33333333333337</v>
      </c>
      <c r="K218" s="4">
        <f>LookupRef[[#This Row],[Price Per Craft Point]]*LookupRef[[#This Row],[Total Craft Points]]</f>
        <v>838.66666666666674</v>
      </c>
      <c r="L218" s="4">
        <f>Fullmath[[#This Row],[Mat Cost]]</f>
        <v>1894.8583333333336</v>
      </c>
      <c r="M218" s="4">
        <f>Fullmath[[#This Row],[Total CP]]</f>
        <v>12.333333333333334</v>
      </c>
      <c r="N218" s="4">
        <f>Fullmath[[#This Row],[DC]]</f>
        <v>18</v>
      </c>
      <c r="O218" s="4" cm="1">
        <f t="array" ref="O218">LookupRef[[#This Row],[DC]]+(PPCP[Base])</f>
        <v>68</v>
      </c>
    </row>
    <row r="219" spans="1:15" x14ac:dyDescent="0.2">
      <c r="A219" s="4" t="str">
        <f>Fullmath[[#This Row],[Craft]]</f>
        <v>Art Crafting</v>
      </c>
      <c r="B219" s="4" t="str">
        <f>Fullmath[[#This Row],[Type]]</f>
        <v>Fixture</v>
      </c>
      <c r="C219" s="4" t="str">
        <f>Fullmath[[#This Row],[Subtype]]</f>
        <v>Fixture</v>
      </c>
      <c r="D219" s="2">
        <f>Fullmath[[#This Row],[ID]]</f>
        <v>1532</v>
      </c>
      <c r="E219" s="4" t="str">
        <f>Fullmath[[#This Row],[Name]]</f>
        <v>Fixture: Table (Grey Stone Round)</v>
      </c>
      <c r="F219" s="4">
        <f>Fullmath[[#This Row],[Quantity]]</f>
        <v>1</v>
      </c>
      <c r="G219" s="4">
        <f>LookupRef[[#This Row],[Labor Costs]]+LookupRef[[#This Row],[Material Costs]]</f>
        <v>4078.55</v>
      </c>
      <c r="H219" s="4">
        <f>LookupRef[[#This Row],[Total Price]]/LookupRef[[#This Row],[Quantity]]</f>
        <v>4078.55</v>
      </c>
      <c r="I219" s="4">
        <f>LookupRef[[#This Row],[Total Price]]-LookupRef[[#This Row],[Material Costs]]</f>
        <v>1088</v>
      </c>
      <c r="J219" s="4">
        <f>(LookupRef[[#This Row],[Total Craft Points]]+LookupRef[[#This Row],[DC]])*10</f>
        <v>340</v>
      </c>
      <c r="K219" s="4">
        <f>LookupRef[[#This Row],[Price Per Craft Point]]*LookupRef[[#This Row],[Total Craft Points]]</f>
        <v>1088</v>
      </c>
      <c r="L219" s="4">
        <f>Fullmath[[#This Row],[Mat Cost]]</f>
        <v>2990.55</v>
      </c>
      <c r="M219" s="4">
        <f>Fullmath[[#This Row],[Total CP]]</f>
        <v>16</v>
      </c>
      <c r="N219" s="4">
        <f>Fullmath[[#This Row],[DC]]</f>
        <v>18</v>
      </c>
      <c r="O219" s="4" cm="1">
        <f t="array" ref="O219">LookupRef[[#This Row],[DC]]+(PPCP[Base])</f>
        <v>68</v>
      </c>
    </row>
    <row r="220" spans="1:15" x14ac:dyDescent="0.2">
      <c r="A220" s="4" t="str">
        <f>Fullmath[[#This Row],[Craft]]</f>
        <v>Art Crafting</v>
      </c>
      <c r="B220" s="4" t="str">
        <f>Fullmath[[#This Row],[Type]]</f>
        <v>Fixture</v>
      </c>
      <c r="C220" s="4" t="str">
        <f>Fullmath[[#This Row],[Subtype]]</f>
        <v>Fixture</v>
      </c>
      <c r="D220" s="2">
        <f>Fullmath[[#This Row],[ID]]</f>
        <v>1345</v>
      </c>
      <c r="E220" s="4" t="str">
        <f>Fullmath[[#This Row],[Name]]</f>
        <v>Fixture: Painting (Chained Dragon)</v>
      </c>
      <c r="F220" s="4">
        <f>Fullmath[[#This Row],[Quantity]]</f>
        <v>1</v>
      </c>
      <c r="G220" s="4">
        <f>LookupRef[[#This Row],[Labor Costs]]+LookupRef[[#This Row],[Material Costs]]</f>
        <v>2883.8583333333336</v>
      </c>
      <c r="H220" s="4">
        <f>LookupRef[[#This Row],[Total Price]]/LookupRef[[#This Row],[Quantity]]</f>
        <v>2883.8583333333336</v>
      </c>
      <c r="I220" s="4">
        <f>LookupRef[[#This Row],[Total Price]]-LookupRef[[#This Row],[Material Costs]]</f>
        <v>989</v>
      </c>
      <c r="J220" s="4">
        <f>(LookupRef[[#This Row],[Total Craft Points]]+LookupRef[[#This Row],[DC]])*10</f>
        <v>333.33333333333337</v>
      </c>
      <c r="K220" s="4">
        <f>LookupRef[[#This Row],[Price Per Craft Point]]*LookupRef[[#This Row],[Total Craft Points]]</f>
        <v>989</v>
      </c>
      <c r="L220" s="4">
        <f>Fullmath[[#This Row],[Mat Cost]]</f>
        <v>1894.8583333333336</v>
      </c>
      <c r="M220" s="4">
        <f>Fullmath[[#This Row],[Total CP]]</f>
        <v>14.333333333333334</v>
      </c>
      <c r="N220" s="4">
        <f>Fullmath[[#This Row],[DC]]</f>
        <v>19</v>
      </c>
      <c r="O220" s="4" cm="1">
        <f t="array" ref="O220">LookupRef[[#This Row],[DC]]+(PPCP[Base])</f>
        <v>69</v>
      </c>
    </row>
    <row r="221" spans="1:15" x14ac:dyDescent="0.2">
      <c r="A221" s="4" t="str">
        <f>Fullmath[[#This Row],[Craft]]</f>
        <v>Art Crafting</v>
      </c>
      <c r="B221" s="4" t="str">
        <f>Fullmath[[#This Row],[Type]]</f>
        <v>Fixture</v>
      </c>
      <c r="C221" s="4" t="str">
        <f>Fullmath[[#This Row],[Subtype]]</f>
        <v>Fixture</v>
      </c>
      <c r="D221" s="2">
        <f>Fullmath[[#This Row],[ID]]</f>
        <v>1223</v>
      </c>
      <c r="E221" s="4" t="str">
        <f>Fullmath[[#This Row],[Name]]</f>
        <v>Fixture: Painting (Forest)</v>
      </c>
      <c r="F221" s="4">
        <f>Fullmath[[#This Row],[Quantity]]</f>
        <v>1</v>
      </c>
      <c r="G221" s="4">
        <f>LookupRef[[#This Row],[Labor Costs]]+LookupRef[[#This Row],[Material Costs]]</f>
        <v>2883.8583333333336</v>
      </c>
      <c r="H221" s="4">
        <f>LookupRef[[#This Row],[Total Price]]/LookupRef[[#This Row],[Quantity]]</f>
        <v>2883.8583333333336</v>
      </c>
      <c r="I221" s="4">
        <f>LookupRef[[#This Row],[Total Price]]-LookupRef[[#This Row],[Material Costs]]</f>
        <v>989</v>
      </c>
      <c r="J221" s="4">
        <f>(LookupRef[[#This Row],[Total Craft Points]]+LookupRef[[#This Row],[DC]])*10</f>
        <v>333.33333333333337</v>
      </c>
      <c r="K221" s="4">
        <f>LookupRef[[#This Row],[Price Per Craft Point]]*LookupRef[[#This Row],[Total Craft Points]]</f>
        <v>989</v>
      </c>
      <c r="L221" s="4">
        <f>Fullmath[[#This Row],[Mat Cost]]</f>
        <v>1894.8583333333336</v>
      </c>
      <c r="M221" s="4">
        <f>Fullmath[[#This Row],[Total CP]]</f>
        <v>14.333333333333334</v>
      </c>
      <c r="N221" s="4">
        <f>Fullmath[[#This Row],[DC]]</f>
        <v>19</v>
      </c>
      <c r="O221" s="4" cm="1">
        <f t="array" ref="O221">LookupRef[[#This Row],[DC]]+(PPCP[Base])</f>
        <v>69</v>
      </c>
    </row>
    <row r="222" spans="1:15" x14ac:dyDescent="0.2">
      <c r="A222" s="4" t="str">
        <f>Fullmath[[#This Row],[Craft]]</f>
        <v>Art Crafting</v>
      </c>
      <c r="B222" s="4" t="str">
        <f>Fullmath[[#This Row],[Type]]</f>
        <v>Fixture</v>
      </c>
      <c r="C222" s="4" t="str">
        <f>Fullmath[[#This Row],[Subtype]]</f>
        <v>Fixture</v>
      </c>
      <c r="D222" s="2">
        <f>Fullmath[[#This Row],[ID]]</f>
        <v>154</v>
      </c>
      <c r="E222" s="4" t="str">
        <f>Fullmath[[#This Row],[Name]]</f>
        <v>Fixture: Statue</v>
      </c>
      <c r="F222" s="4">
        <f>Fullmath[[#This Row],[Quantity]]</f>
        <v>1</v>
      </c>
      <c r="G222" s="4">
        <f>LookupRef[[#This Row],[Labor Costs]]+LookupRef[[#This Row],[Material Costs]]</f>
        <v>3949.9</v>
      </c>
      <c r="H222" s="4">
        <f>LookupRef[[#This Row],[Total Price]]/LookupRef[[#This Row],[Quantity]]</f>
        <v>3949.9</v>
      </c>
      <c r="I222" s="4">
        <f>LookupRef[[#This Row],[Total Price]]-LookupRef[[#This Row],[Material Costs]]</f>
        <v>759</v>
      </c>
      <c r="J222" s="4">
        <f>(LookupRef[[#This Row],[Total Craft Points]]+LookupRef[[#This Row],[DC]])*10</f>
        <v>300</v>
      </c>
      <c r="K222" s="4">
        <f>LookupRef[[#This Row],[Price Per Craft Point]]*LookupRef[[#This Row],[Total Craft Points]]</f>
        <v>759</v>
      </c>
      <c r="L222" s="4">
        <f>Fullmath[[#This Row],[Mat Cost]]</f>
        <v>3190.9</v>
      </c>
      <c r="M222" s="4">
        <f>Fullmath[[#This Row],[Total CP]]</f>
        <v>11</v>
      </c>
      <c r="N222" s="4">
        <f>Fullmath[[#This Row],[DC]]</f>
        <v>19</v>
      </c>
      <c r="O222" s="4" cm="1">
        <f t="array" ref="O222">LookupRef[[#This Row],[DC]]+(PPCP[Base])</f>
        <v>69</v>
      </c>
    </row>
    <row r="223" spans="1:15" x14ac:dyDescent="0.2">
      <c r="A223" s="4" t="str">
        <f>Fullmath[[#This Row],[Craft]]</f>
        <v>Art Crafting</v>
      </c>
      <c r="B223" s="4" t="str">
        <f>Fullmath[[#This Row],[Type]]</f>
        <v>Fixture</v>
      </c>
      <c r="C223" s="4" t="str">
        <f>Fullmath[[#This Row],[Subtype]]</f>
        <v>Fixture</v>
      </c>
      <c r="D223" s="2">
        <f>Fullmath[[#This Row],[ID]]</f>
        <v>204</v>
      </c>
      <c r="E223" s="4" t="str">
        <f>Fullmath[[#This Row],[Name]]</f>
        <v>Fixture: Statue (Broken)</v>
      </c>
      <c r="F223" s="4">
        <f>Fullmath[[#This Row],[Quantity]]</f>
        <v>1</v>
      </c>
      <c r="G223" s="4">
        <f>LookupRef[[#This Row],[Labor Costs]]+LookupRef[[#This Row],[Material Costs]]</f>
        <v>3949.9</v>
      </c>
      <c r="H223" s="4">
        <f>LookupRef[[#This Row],[Total Price]]/LookupRef[[#This Row],[Quantity]]</f>
        <v>3949.9</v>
      </c>
      <c r="I223" s="4">
        <f>LookupRef[[#This Row],[Total Price]]-LookupRef[[#This Row],[Material Costs]]</f>
        <v>759</v>
      </c>
      <c r="J223" s="4">
        <f>(LookupRef[[#This Row],[Total Craft Points]]+LookupRef[[#This Row],[DC]])*10</f>
        <v>300</v>
      </c>
      <c r="K223" s="4">
        <f>LookupRef[[#This Row],[Price Per Craft Point]]*LookupRef[[#This Row],[Total Craft Points]]</f>
        <v>759</v>
      </c>
      <c r="L223" s="4">
        <f>Fullmath[[#This Row],[Mat Cost]]</f>
        <v>3190.9</v>
      </c>
      <c r="M223" s="4">
        <f>Fullmath[[#This Row],[Total CP]]</f>
        <v>11</v>
      </c>
      <c r="N223" s="4">
        <f>Fullmath[[#This Row],[DC]]</f>
        <v>19</v>
      </c>
      <c r="O223" s="4" cm="1">
        <f t="array" ref="O223">LookupRef[[#This Row],[DC]]+(PPCP[Base])</f>
        <v>69</v>
      </c>
    </row>
    <row r="224" spans="1:15" x14ac:dyDescent="0.2">
      <c r="A224" s="4" t="str">
        <f>Fullmath[[#This Row],[Craft]]</f>
        <v>Art Crafting</v>
      </c>
      <c r="B224" s="4" t="str">
        <f>Fullmath[[#This Row],[Type]]</f>
        <v>Fixture</v>
      </c>
      <c r="C224" s="4" t="str">
        <f>Fullmath[[#This Row],[Subtype]]</f>
        <v>Fixture</v>
      </c>
      <c r="D224" s="2">
        <f>Fullmath[[#This Row],[ID]]</f>
        <v>1341</v>
      </c>
      <c r="E224" s="4" t="str">
        <f>Fullmath[[#This Row],[Name]]</f>
        <v>Fixture: Statue (Dwarf)</v>
      </c>
      <c r="F224" s="4">
        <f>Fullmath[[#This Row],[Quantity]]</f>
        <v>1</v>
      </c>
      <c r="G224" s="4">
        <f>LookupRef[[#This Row],[Labor Costs]]+LookupRef[[#This Row],[Material Costs]]</f>
        <v>1605.2</v>
      </c>
      <c r="H224" s="4">
        <f>LookupRef[[#This Row],[Total Price]]/LookupRef[[#This Row],[Quantity]]</f>
        <v>1605.2</v>
      </c>
      <c r="I224" s="4">
        <f>LookupRef[[#This Row],[Total Price]]-LookupRef[[#This Row],[Material Costs]]</f>
        <v>552</v>
      </c>
      <c r="J224" s="4">
        <f>(LookupRef[[#This Row],[Total Craft Points]]+LookupRef[[#This Row],[DC]])*10</f>
        <v>270</v>
      </c>
      <c r="K224" s="4">
        <f>LookupRef[[#This Row],[Price Per Craft Point]]*LookupRef[[#This Row],[Total Craft Points]]</f>
        <v>552</v>
      </c>
      <c r="L224" s="4">
        <f>Fullmath[[#This Row],[Mat Cost]]</f>
        <v>1053.2</v>
      </c>
      <c r="M224" s="4">
        <f>Fullmath[[#This Row],[Total CP]]</f>
        <v>8</v>
      </c>
      <c r="N224" s="4">
        <f>Fullmath[[#This Row],[DC]]</f>
        <v>19</v>
      </c>
      <c r="O224" s="4" cm="1">
        <f t="array" ref="O224">LookupRef[[#This Row],[DC]]+(PPCP[Base])</f>
        <v>69</v>
      </c>
    </row>
    <row r="225" spans="1:15" x14ac:dyDescent="0.2">
      <c r="A225" s="4" t="str">
        <f>Fullmath[[#This Row],[Craft]]</f>
        <v>Art Crafting</v>
      </c>
      <c r="B225" s="4" t="str">
        <f>Fullmath[[#This Row],[Type]]</f>
        <v>Fixture</v>
      </c>
      <c r="C225" s="4" t="str">
        <f>Fullmath[[#This Row],[Subtype]]</f>
        <v>Fixture</v>
      </c>
      <c r="D225" s="2">
        <f>Fullmath[[#This Row],[ID]]</f>
        <v>205</v>
      </c>
      <c r="E225" s="4" t="str">
        <f>Fullmath[[#This Row],[Name]]</f>
        <v>Fixture: Statue (Tall)</v>
      </c>
      <c r="F225" s="4">
        <f>Fullmath[[#This Row],[Quantity]]</f>
        <v>1</v>
      </c>
      <c r="G225" s="4">
        <f>LookupRef[[#This Row],[Labor Costs]]+LookupRef[[#This Row],[Material Costs]]</f>
        <v>5028.1000000000004</v>
      </c>
      <c r="H225" s="4">
        <f>LookupRef[[#This Row],[Total Price]]/LookupRef[[#This Row],[Quantity]]</f>
        <v>5028.1000000000004</v>
      </c>
      <c r="I225" s="4">
        <f>LookupRef[[#This Row],[Total Price]]-LookupRef[[#This Row],[Material Costs]]</f>
        <v>759</v>
      </c>
      <c r="J225" s="4">
        <f>(LookupRef[[#This Row],[Total Craft Points]]+LookupRef[[#This Row],[DC]])*10</f>
        <v>300</v>
      </c>
      <c r="K225" s="4">
        <f>LookupRef[[#This Row],[Price Per Craft Point]]*LookupRef[[#This Row],[Total Craft Points]]</f>
        <v>759</v>
      </c>
      <c r="L225" s="4">
        <f>Fullmath[[#This Row],[Mat Cost]]</f>
        <v>4269.1000000000004</v>
      </c>
      <c r="M225" s="4">
        <f>Fullmath[[#This Row],[Total CP]]</f>
        <v>11</v>
      </c>
      <c r="N225" s="4">
        <f>Fullmath[[#This Row],[DC]]</f>
        <v>19</v>
      </c>
      <c r="O225" s="4" cm="1">
        <f t="array" ref="O225">LookupRef[[#This Row],[DC]]+(PPCP[Base])</f>
        <v>69</v>
      </c>
    </row>
    <row r="226" spans="1:15" x14ac:dyDescent="0.2">
      <c r="A226" s="4" t="str">
        <f>Fullmath[[#This Row],[Craft]]</f>
        <v>Art Crafting</v>
      </c>
      <c r="B226" s="4" t="str">
        <f>Fullmath[[#This Row],[Type]]</f>
        <v>Fixture</v>
      </c>
      <c r="C226" s="4" t="str">
        <f>Fullmath[[#This Row],[Subtype]]</f>
        <v>Fixture</v>
      </c>
      <c r="D226" s="2">
        <f>Fullmath[[#This Row],[ID]]</f>
        <v>1241</v>
      </c>
      <c r="E226" s="4" t="str">
        <f>Fullmath[[#This Row],[Name]]</f>
        <v>Fixture: Sundial</v>
      </c>
      <c r="F226" s="4">
        <f>Fullmath[[#This Row],[Quantity]]</f>
        <v>1</v>
      </c>
      <c r="G226" s="4">
        <f>LookupRef[[#This Row],[Labor Costs]]+LookupRef[[#This Row],[Material Costs]]</f>
        <v>4084.05</v>
      </c>
      <c r="H226" s="4">
        <f>LookupRef[[#This Row],[Total Price]]/LookupRef[[#This Row],[Quantity]]</f>
        <v>4084.05</v>
      </c>
      <c r="I226" s="4">
        <f>LookupRef[[#This Row],[Total Price]]-LookupRef[[#This Row],[Material Costs]]</f>
        <v>966</v>
      </c>
      <c r="J226" s="4">
        <f>(LookupRef[[#This Row],[Total Craft Points]]+LookupRef[[#This Row],[DC]])*10</f>
        <v>330</v>
      </c>
      <c r="K226" s="4">
        <f>LookupRef[[#This Row],[Price Per Craft Point]]*LookupRef[[#This Row],[Total Craft Points]]</f>
        <v>966</v>
      </c>
      <c r="L226" s="4">
        <f>Fullmath[[#This Row],[Mat Cost]]</f>
        <v>3118.05</v>
      </c>
      <c r="M226" s="4">
        <f>Fullmath[[#This Row],[Total CP]]</f>
        <v>14</v>
      </c>
      <c r="N226" s="4">
        <f>Fullmath[[#This Row],[DC]]</f>
        <v>19</v>
      </c>
      <c r="O226" s="4" cm="1">
        <f t="array" ref="O226">LookupRef[[#This Row],[DC]]+(PPCP[Base])</f>
        <v>69</v>
      </c>
    </row>
    <row r="227" spans="1:15" x14ac:dyDescent="0.2">
      <c r="A227" s="4" t="str">
        <f>Fullmath[[#This Row],[Craft]]</f>
        <v>Art Crafting</v>
      </c>
      <c r="B227" s="4" t="str">
        <f>Fullmath[[#This Row],[Type]]</f>
        <v>Fixture</v>
      </c>
      <c r="C227" s="4" t="str">
        <f>Fullmath[[#This Row],[Subtype]]</f>
        <v>Fixture</v>
      </c>
      <c r="D227" s="2">
        <f>Fullmath[[#This Row],[ID]]</f>
        <v>153</v>
      </c>
      <c r="E227" s="4" t="str">
        <f>Fullmath[[#This Row],[Name]]</f>
        <v>Fixture: Female Statue</v>
      </c>
      <c r="F227" s="4">
        <f>Fullmath[[#This Row],[Quantity]]</f>
        <v>1</v>
      </c>
      <c r="G227" s="4">
        <f>LookupRef[[#This Row],[Labor Costs]]+LookupRef[[#This Row],[Material Costs]]</f>
        <v>5345.4</v>
      </c>
      <c r="H227" s="4">
        <f>LookupRef[[#This Row],[Total Price]]/LookupRef[[#This Row],[Quantity]]</f>
        <v>5345.4</v>
      </c>
      <c r="I227" s="4">
        <f>LookupRef[[#This Row],[Total Price]]-LookupRef[[#This Row],[Material Costs]]</f>
        <v>1120</v>
      </c>
      <c r="J227" s="4">
        <f>(LookupRef[[#This Row],[Total Craft Points]]+LookupRef[[#This Row],[DC]])*10</f>
        <v>360</v>
      </c>
      <c r="K227" s="4">
        <f>LookupRef[[#This Row],[Price Per Craft Point]]*LookupRef[[#This Row],[Total Craft Points]]</f>
        <v>1120</v>
      </c>
      <c r="L227" s="4">
        <f>Fullmath[[#This Row],[Mat Cost]]</f>
        <v>4225.3999999999996</v>
      </c>
      <c r="M227" s="4">
        <f>Fullmath[[#This Row],[Total CP]]</f>
        <v>16</v>
      </c>
      <c r="N227" s="4">
        <f>Fullmath[[#This Row],[DC]]</f>
        <v>20</v>
      </c>
      <c r="O227" s="4" cm="1">
        <f t="array" ref="O227">LookupRef[[#This Row],[DC]]+(PPCP[Base])</f>
        <v>70</v>
      </c>
    </row>
    <row r="228" spans="1:15" x14ac:dyDescent="0.2">
      <c r="A228" s="4" t="str">
        <f>Fullmath[[#This Row],[Craft]]</f>
        <v>Art Crafting</v>
      </c>
      <c r="B228" s="4" t="str">
        <f>Fullmath[[#This Row],[Type]]</f>
        <v>Fixture</v>
      </c>
      <c r="C228" s="4" t="str">
        <f>Fullmath[[#This Row],[Subtype]]</f>
        <v>Fixture</v>
      </c>
      <c r="D228" s="2">
        <f>Fullmath[[#This Row],[ID]]</f>
        <v>199</v>
      </c>
      <c r="E228" s="4" t="str">
        <f>Fullmath[[#This Row],[Name]]</f>
        <v>Fixture: Globe</v>
      </c>
      <c r="F228" s="4">
        <f>Fullmath[[#This Row],[Quantity]]</f>
        <v>1</v>
      </c>
      <c r="G228" s="4">
        <f>LookupRef[[#This Row],[Labor Costs]]+LookupRef[[#This Row],[Material Costs]]</f>
        <v>3689.3999999999996</v>
      </c>
      <c r="H228" s="4">
        <f>LookupRef[[#This Row],[Total Price]]/LookupRef[[#This Row],[Quantity]]</f>
        <v>3689.3999999999996</v>
      </c>
      <c r="I228" s="4">
        <f>LookupRef[[#This Row],[Total Price]]-LookupRef[[#This Row],[Material Costs]]</f>
        <v>770</v>
      </c>
      <c r="J228" s="4">
        <f>(LookupRef[[#This Row],[Total Craft Points]]+LookupRef[[#This Row],[DC]])*10</f>
        <v>310</v>
      </c>
      <c r="K228" s="4">
        <f>LookupRef[[#This Row],[Price Per Craft Point]]*LookupRef[[#This Row],[Total Craft Points]]</f>
        <v>770</v>
      </c>
      <c r="L228" s="4">
        <f>Fullmath[[#This Row],[Mat Cost]]</f>
        <v>2919.3999999999996</v>
      </c>
      <c r="M228" s="4">
        <f>Fullmath[[#This Row],[Total CP]]</f>
        <v>11</v>
      </c>
      <c r="N228" s="4">
        <f>Fullmath[[#This Row],[DC]]</f>
        <v>20</v>
      </c>
      <c r="O228" s="4" cm="1">
        <f t="array" ref="O228">LookupRef[[#This Row],[DC]]+(PPCP[Base])</f>
        <v>70</v>
      </c>
    </row>
    <row r="229" spans="1:15" x14ac:dyDescent="0.2">
      <c r="A229" s="4" t="str">
        <f>Fullmath[[#This Row],[Craft]]</f>
        <v>Art Crafting</v>
      </c>
      <c r="B229" s="4" t="str">
        <f>Fullmath[[#This Row],[Type]]</f>
        <v>Fixture</v>
      </c>
      <c r="C229" s="4" t="str">
        <f>Fullmath[[#This Row],[Subtype]]</f>
        <v>Fixture</v>
      </c>
      <c r="D229" s="2">
        <f>Fullmath[[#This Row],[ID]]</f>
        <v>1216</v>
      </c>
      <c r="E229" s="4" t="str">
        <f>Fullmath[[#This Row],[Name]]</f>
        <v>Fixture: Painting (Cityscape)</v>
      </c>
      <c r="F229" s="4">
        <f>Fullmath[[#This Row],[Quantity]]</f>
        <v>1</v>
      </c>
      <c r="G229" s="4">
        <f>LookupRef[[#This Row],[Labor Costs]]+LookupRef[[#This Row],[Material Costs]]</f>
        <v>3038.1916666666671</v>
      </c>
      <c r="H229" s="4">
        <f>LookupRef[[#This Row],[Total Price]]/LookupRef[[#This Row],[Quantity]]</f>
        <v>3038.1916666666671</v>
      </c>
      <c r="I229" s="4">
        <f>LookupRef[[#This Row],[Total Price]]-LookupRef[[#This Row],[Material Costs]]</f>
        <v>1143.3333333333335</v>
      </c>
      <c r="J229" s="4">
        <f>(LookupRef[[#This Row],[Total Craft Points]]+LookupRef[[#This Row],[DC]])*10</f>
        <v>363.33333333333337</v>
      </c>
      <c r="K229" s="4">
        <f>LookupRef[[#This Row],[Price Per Craft Point]]*LookupRef[[#This Row],[Total Craft Points]]</f>
        <v>1143.3333333333335</v>
      </c>
      <c r="L229" s="4">
        <f>Fullmath[[#This Row],[Mat Cost]]</f>
        <v>1894.8583333333336</v>
      </c>
      <c r="M229" s="4">
        <f>Fullmath[[#This Row],[Total CP]]</f>
        <v>16.333333333333336</v>
      </c>
      <c r="N229" s="4">
        <f>Fullmath[[#This Row],[DC]]</f>
        <v>20</v>
      </c>
      <c r="O229" s="4" cm="1">
        <f t="array" ref="O229">LookupRef[[#This Row],[DC]]+(PPCP[Base])</f>
        <v>70</v>
      </c>
    </row>
    <row r="230" spans="1:15" x14ac:dyDescent="0.2">
      <c r="A230" s="4" t="str">
        <f>Fullmath[[#This Row],[Craft]]</f>
        <v>Art Crafting</v>
      </c>
      <c r="B230" s="4" t="str">
        <f>Fullmath[[#This Row],[Type]]</f>
        <v>Fixture</v>
      </c>
      <c r="C230" s="4" t="str">
        <f>Fullmath[[#This Row],[Subtype]]</f>
        <v>Fixture</v>
      </c>
      <c r="D230" s="2">
        <f>Fullmath[[#This Row],[ID]]</f>
        <v>1217</v>
      </c>
      <c r="E230" s="4" t="str">
        <f>Fullmath[[#This Row],[Name]]</f>
        <v>Fixture: Painting (Grazing Horse with Rider)</v>
      </c>
      <c r="F230" s="4">
        <f>Fullmath[[#This Row],[Quantity]]</f>
        <v>1</v>
      </c>
      <c r="G230" s="4">
        <f>LookupRef[[#This Row],[Labor Costs]]+LookupRef[[#This Row],[Material Costs]]</f>
        <v>2968.1916666666671</v>
      </c>
      <c r="H230" s="4">
        <f>LookupRef[[#This Row],[Total Price]]/LookupRef[[#This Row],[Quantity]]</f>
        <v>2968.1916666666671</v>
      </c>
      <c r="I230" s="4">
        <f>LookupRef[[#This Row],[Total Price]]-LookupRef[[#This Row],[Material Costs]]</f>
        <v>1073.3333333333335</v>
      </c>
      <c r="J230" s="4">
        <f>(LookupRef[[#This Row],[Total Craft Points]]+LookupRef[[#This Row],[DC]])*10</f>
        <v>353.33333333333337</v>
      </c>
      <c r="K230" s="4">
        <f>LookupRef[[#This Row],[Price Per Craft Point]]*LookupRef[[#This Row],[Total Craft Points]]</f>
        <v>1073.3333333333335</v>
      </c>
      <c r="L230" s="4">
        <f>Fullmath[[#This Row],[Mat Cost]]</f>
        <v>1894.8583333333336</v>
      </c>
      <c r="M230" s="4">
        <f>Fullmath[[#This Row],[Total CP]]</f>
        <v>15.333333333333334</v>
      </c>
      <c r="N230" s="4">
        <f>Fullmath[[#This Row],[DC]]</f>
        <v>20</v>
      </c>
      <c r="O230" s="4" cm="1">
        <f t="array" ref="O230">LookupRef[[#This Row],[DC]]+(PPCP[Base])</f>
        <v>70</v>
      </c>
    </row>
    <row r="231" spans="1:15" x14ac:dyDescent="0.2">
      <c r="A231" s="4" t="str">
        <f>Fullmath[[#This Row],[Craft]]</f>
        <v>Art Crafting</v>
      </c>
      <c r="B231" s="4" t="str">
        <f>Fullmath[[#This Row],[Type]]</f>
        <v>Fixture</v>
      </c>
      <c r="C231" s="4" t="str">
        <f>Fullmath[[#This Row],[Subtype]]</f>
        <v>Fixture</v>
      </c>
      <c r="D231" s="2">
        <f>Fullmath[[#This Row],[ID]]</f>
        <v>1244</v>
      </c>
      <c r="E231" s="4" t="str">
        <f>Fullmath[[#This Row],[Name]]</f>
        <v>Fixture: Drow Desk</v>
      </c>
      <c r="F231" s="4">
        <f>Fullmath[[#This Row],[Quantity]]</f>
        <v>1</v>
      </c>
      <c r="G231" s="4">
        <f>LookupRef[[#This Row],[Labor Costs]]+LookupRef[[#This Row],[Material Costs]]</f>
        <v>6340.1</v>
      </c>
      <c r="H231" s="4">
        <f>LookupRef[[#This Row],[Total Price]]/LookupRef[[#This Row],[Quantity]]</f>
        <v>6340.1</v>
      </c>
      <c r="I231" s="4">
        <f>LookupRef[[#This Row],[Total Price]]-LookupRef[[#This Row],[Material Costs]]</f>
        <v>1363.1999999999998</v>
      </c>
      <c r="J231" s="4">
        <f>(LookupRef[[#This Row],[Total Craft Points]]+LookupRef[[#This Row],[DC]])*10</f>
        <v>402</v>
      </c>
      <c r="K231" s="4">
        <f>LookupRef[[#This Row],[Price Per Craft Point]]*LookupRef[[#This Row],[Total Craft Points]]</f>
        <v>1363.2</v>
      </c>
      <c r="L231" s="4">
        <f>Fullmath[[#This Row],[Mat Cost]]</f>
        <v>4976.9000000000005</v>
      </c>
      <c r="M231" s="4">
        <f>Fullmath[[#This Row],[Total CP]]</f>
        <v>19.2</v>
      </c>
      <c r="N231" s="4">
        <f>Fullmath[[#This Row],[DC]]</f>
        <v>21</v>
      </c>
      <c r="O231" s="4" cm="1">
        <f t="array" ref="O231">LookupRef[[#This Row],[DC]]+(PPCP[Base])</f>
        <v>71</v>
      </c>
    </row>
    <row r="232" spans="1:15" x14ac:dyDescent="0.2">
      <c r="A232" s="4" t="str">
        <f>Fullmath[[#This Row],[Craft]]</f>
        <v>Art Crafting</v>
      </c>
      <c r="B232" s="4" t="str">
        <f>Fullmath[[#This Row],[Type]]</f>
        <v>Fixture</v>
      </c>
      <c r="C232" s="4" t="str">
        <f>Fullmath[[#This Row],[Subtype]]</f>
        <v>Fixture</v>
      </c>
      <c r="D232" s="2">
        <f>Fullmath[[#This Row],[ID]]</f>
        <v>1326</v>
      </c>
      <c r="E232" s="4" t="str">
        <f>Fullmath[[#This Row],[Name]]</f>
        <v>Fixture: Estate Altar</v>
      </c>
      <c r="F232" s="4">
        <f>Fullmath[[#This Row],[Quantity]]</f>
        <v>1</v>
      </c>
      <c r="G232" s="4">
        <f>LookupRef[[#This Row],[Labor Costs]]+LookupRef[[#This Row],[Material Costs]]</f>
        <v>8162.1333333333332</v>
      </c>
      <c r="H232" s="4">
        <f>LookupRef[[#This Row],[Total Price]]/LookupRef[[#This Row],[Quantity]]</f>
        <v>8162.1333333333332</v>
      </c>
      <c r="I232" s="4">
        <f>LookupRef[[#This Row],[Total Price]]-LookupRef[[#This Row],[Material Costs]]</f>
        <v>1349</v>
      </c>
      <c r="J232" s="4">
        <f>(LookupRef[[#This Row],[Total Craft Points]]+LookupRef[[#This Row],[DC]])*10</f>
        <v>400</v>
      </c>
      <c r="K232" s="4">
        <f>LookupRef[[#This Row],[Price Per Craft Point]]*LookupRef[[#This Row],[Total Craft Points]]</f>
        <v>1349</v>
      </c>
      <c r="L232" s="4">
        <f>Fullmath[[#This Row],[Mat Cost]]</f>
        <v>6813.1333333333332</v>
      </c>
      <c r="M232" s="4">
        <f>Fullmath[[#This Row],[Total CP]]</f>
        <v>19</v>
      </c>
      <c r="N232" s="4">
        <f>Fullmath[[#This Row],[DC]]</f>
        <v>21</v>
      </c>
      <c r="O232" s="4" cm="1">
        <f t="array" ref="O232">LookupRef[[#This Row],[DC]]+(PPCP[Base])</f>
        <v>71</v>
      </c>
    </row>
    <row r="233" spans="1:15" x14ac:dyDescent="0.2">
      <c r="A233" s="4" t="str">
        <f>Fullmath[[#This Row],[Craft]]</f>
        <v>Art Crafting</v>
      </c>
      <c r="B233" s="4" t="str">
        <f>Fullmath[[#This Row],[Type]]</f>
        <v>Fixture</v>
      </c>
      <c r="C233" s="4" t="str">
        <f>Fullmath[[#This Row],[Subtype]]</f>
        <v>Fixture</v>
      </c>
      <c r="D233" s="2">
        <f>Fullmath[[#This Row],[ID]]</f>
        <v>184</v>
      </c>
      <c r="E233" s="4" t="str">
        <f>Fullmath[[#This Row],[Name]]</f>
        <v>Fixture: Granite Altar</v>
      </c>
      <c r="F233" s="4">
        <f>Fullmath[[#This Row],[Quantity]]</f>
        <v>1</v>
      </c>
      <c r="G233" s="4">
        <f>LookupRef[[#This Row],[Labor Costs]]+LookupRef[[#This Row],[Material Costs]]</f>
        <v>4011.6000000000004</v>
      </c>
      <c r="H233" s="4">
        <f>LookupRef[[#This Row],[Total Price]]/LookupRef[[#This Row],[Quantity]]</f>
        <v>4011.6000000000004</v>
      </c>
      <c r="I233" s="4">
        <f>LookupRef[[#This Row],[Total Price]]-LookupRef[[#This Row],[Material Costs]]</f>
        <v>852</v>
      </c>
      <c r="J233" s="4">
        <f>(LookupRef[[#This Row],[Total Craft Points]]+LookupRef[[#This Row],[DC]])*10</f>
        <v>330</v>
      </c>
      <c r="K233" s="4">
        <f>LookupRef[[#This Row],[Price Per Craft Point]]*LookupRef[[#This Row],[Total Craft Points]]</f>
        <v>852</v>
      </c>
      <c r="L233" s="4">
        <f>Fullmath[[#This Row],[Mat Cost]]</f>
        <v>3159.6000000000004</v>
      </c>
      <c r="M233" s="4">
        <f>Fullmath[[#This Row],[Total CP]]</f>
        <v>12</v>
      </c>
      <c r="N233" s="4">
        <f>Fullmath[[#This Row],[DC]]</f>
        <v>21</v>
      </c>
      <c r="O233" s="4" cm="1">
        <f t="array" ref="O233">LookupRef[[#This Row],[DC]]+(PPCP[Base])</f>
        <v>71</v>
      </c>
    </row>
    <row r="234" spans="1:15" x14ac:dyDescent="0.2">
      <c r="A234" s="4" t="str">
        <f>Fullmath[[#This Row],[Craft]]</f>
        <v>Art Crafting</v>
      </c>
      <c r="B234" s="4" t="str">
        <f>Fullmath[[#This Row],[Type]]</f>
        <v>Fixture</v>
      </c>
      <c r="C234" s="4" t="str">
        <f>Fullmath[[#This Row],[Subtype]]</f>
        <v>Fixture</v>
      </c>
      <c r="D234" s="2">
        <f>Fullmath[[#This Row],[ID]]</f>
        <v>1325</v>
      </c>
      <c r="E234" s="4" t="str">
        <f>Fullmath[[#This Row],[Name]]</f>
        <v>Fixture: Granite Altar White</v>
      </c>
      <c r="F234" s="4">
        <f>Fullmath[[#This Row],[Quantity]]</f>
        <v>1</v>
      </c>
      <c r="G234" s="4">
        <f>LookupRef[[#This Row],[Labor Costs]]+LookupRef[[#This Row],[Material Costs]]</f>
        <v>4011.6000000000004</v>
      </c>
      <c r="H234" s="4">
        <f>LookupRef[[#This Row],[Total Price]]/LookupRef[[#This Row],[Quantity]]</f>
        <v>4011.6000000000004</v>
      </c>
      <c r="I234" s="4">
        <f>LookupRef[[#This Row],[Total Price]]-LookupRef[[#This Row],[Material Costs]]</f>
        <v>852</v>
      </c>
      <c r="J234" s="4">
        <f>(LookupRef[[#This Row],[Total Craft Points]]+LookupRef[[#This Row],[DC]])*10</f>
        <v>330</v>
      </c>
      <c r="K234" s="4">
        <f>LookupRef[[#This Row],[Price Per Craft Point]]*LookupRef[[#This Row],[Total Craft Points]]</f>
        <v>852</v>
      </c>
      <c r="L234" s="4">
        <f>Fullmath[[#This Row],[Mat Cost]]</f>
        <v>3159.6000000000004</v>
      </c>
      <c r="M234" s="4">
        <f>Fullmath[[#This Row],[Total CP]]</f>
        <v>12</v>
      </c>
      <c r="N234" s="4">
        <f>Fullmath[[#This Row],[DC]]</f>
        <v>21</v>
      </c>
      <c r="O234" s="4" cm="1">
        <f t="array" ref="O234">LookupRef[[#This Row],[DC]]+(PPCP[Base])</f>
        <v>71</v>
      </c>
    </row>
    <row r="235" spans="1:15" x14ac:dyDescent="0.2">
      <c r="A235" s="4" t="str">
        <f>Fullmath[[#This Row],[Craft]]</f>
        <v>Art Crafting</v>
      </c>
      <c r="B235" s="4" t="str">
        <f>Fullmath[[#This Row],[Type]]</f>
        <v>Fixture</v>
      </c>
      <c r="C235" s="4" t="str">
        <f>Fullmath[[#This Row],[Subtype]]</f>
        <v>Fixture</v>
      </c>
      <c r="D235" s="2">
        <f>Fullmath[[#This Row],[ID]]</f>
        <v>185</v>
      </c>
      <c r="E235" s="4" t="str">
        <f>Fullmath[[#This Row],[Name]]</f>
        <v>Fixture: Marble Altar</v>
      </c>
      <c r="F235" s="4">
        <f>Fullmath[[#This Row],[Quantity]]</f>
        <v>1</v>
      </c>
      <c r="G235" s="4">
        <f>LookupRef[[#This Row],[Labor Costs]]+LookupRef[[#This Row],[Material Costs]]</f>
        <v>4086.6000000000004</v>
      </c>
      <c r="H235" s="4">
        <f>LookupRef[[#This Row],[Total Price]]/LookupRef[[#This Row],[Quantity]]</f>
        <v>4086.6000000000004</v>
      </c>
      <c r="I235" s="4">
        <f>LookupRef[[#This Row],[Total Price]]-LookupRef[[#This Row],[Material Costs]]</f>
        <v>852</v>
      </c>
      <c r="J235" s="4">
        <f>(LookupRef[[#This Row],[Total Craft Points]]+LookupRef[[#This Row],[DC]])*10</f>
        <v>330</v>
      </c>
      <c r="K235" s="4">
        <f>LookupRef[[#This Row],[Price Per Craft Point]]*LookupRef[[#This Row],[Total Craft Points]]</f>
        <v>852</v>
      </c>
      <c r="L235" s="4">
        <f>Fullmath[[#This Row],[Mat Cost]]</f>
        <v>3234.6000000000004</v>
      </c>
      <c r="M235" s="4">
        <f>Fullmath[[#This Row],[Total CP]]</f>
        <v>12</v>
      </c>
      <c r="N235" s="4">
        <f>Fullmath[[#This Row],[DC]]</f>
        <v>21</v>
      </c>
      <c r="O235" s="4" cm="1">
        <f t="array" ref="O235">LookupRef[[#This Row],[DC]]+(PPCP[Base])</f>
        <v>71</v>
      </c>
    </row>
    <row r="236" spans="1:15" x14ac:dyDescent="0.2">
      <c r="A236" s="4" t="str">
        <f>Fullmath[[#This Row],[Craft]]</f>
        <v>Art Crafting</v>
      </c>
      <c r="B236" s="4" t="str">
        <f>Fullmath[[#This Row],[Type]]</f>
        <v>Fixture</v>
      </c>
      <c r="C236" s="4" t="str">
        <f>Fullmath[[#This Row],[Subtype]]</f>
        <v>Fixture</v>
      </c>
      <c r="D236" s="2">
        <f>Fullmath[[#This Row],[ID]]</f>
        <v>1323</v>
      </c>
      <c r="E236" s="4" t="str">
        <f>Fullmath[[#This Row],[Name]]</f>
        <v>Fixture: Marble Altar Black</v>
      </c>
      <c r="F236" s="4">
        <f>Fullmath[[#This Row],[Quantity]]</f>
        <v>1</v>
      </c>
      <c r="G236" s="4">
        <f>LookupRef[[#This Row],[Labor Costs]]+LookupRef[[#This Row],[Material Costs]]</f>
        <v>4086.6000000000004</v>
      </c>
      <c r="H236" s="4">
        <f>LookupRef[[#This Row],[Total Price]]/LookupRef[[#This Row],[Quantity]]</f>
        <v>4086.6000000000004</v>
      </c>
      <c r="I236" s="4">
        <f>LookupRef[[#This Row],[Total Price]]-LookupRef[[#This Row],[Material Costs]]</f>
        <v>852</v>
      </c>
      <c r="J236" s="4">
        <f>(LookupRef[[#This Row],[Total Craft Points]]+LookupRef[[#This Row],[DC]])*10</f>
        <v>330</v>
      </c>
      <c r="K236" s="4">
        <f>LookupRef[[#This Row],[Price Per Craft Point]]*LookupRef[[#This Row],[Total Craft Points]]</f>
        <v>852</v>
      </c>
      <c r="L236" s="4">
        <f>Fullmath[[#This Row],[Mat Cost]]</f>
        <v>3234.6000000000004</v>
      </c>
      <c r="M236" s="4">
        <f>Fullmath[[#This Row],[Total CP]]</f>
        <v>12</v>
      </c>
      <c r="N236" s="4">
        <f>Fullmath[[#This Row],[DC]]</f>
        <v>21</v>
      </c>
      <c r="O236" s="4" cm="1">
        <f t="array" ref="O236">LookupRef[[#This Row],[DC]]+(PPCP[Base])</f>
        <v>71</v>
      </c>
    </row>
    <row r="237" spans="1:15" x14ac:dyDescent="0.2">
      <c r="A237" s="4" t="str">
        <f>Fullmath[[#This Row],[Craft]]</f>
        <v>Art Crafting</v>
      </c>
      <c r="B237" s="4" t="str">
        <f>Fullmath[[#This Row],[Type]]</f>
        <v>Fixture</v>
      </c>
      <c r="C237" s="4" t="str">
        <f>Fullmath[[#This Row],[Subtype]]</f>
        <v>Fixture</v>
      </c>
      <c r="D237" s="2">
        <f>Fullmath[[#This Row],[ID]]</f>
        <v>1324</v>
      </c>
      <c r="E237" s="4" t="str">
        <f>Fullmath[[#This Row],[Name]]</f>
        <v>Fixture: Marble Altar White</v>
      </c>
      <c r="F237" s="4">
        <f>Fullmath[[#This Row],[Quantity]]</f>
        <v>1</v>
      </c>
      <c r="G237" s="4">
        <f>LookupRef[[#This Row],[Labor Costs]]+LookupRef[[#This Row],[Material Costs]]</f>
        <v>4086.6000000000004</v>
      </c>
      <c r="H237" s="4">
        <f>LookupRef[[#This Row],[Total Price]]/LookupRef[[#This Row],[Quantity]]</f>
        <v>4086.6000000000004</v>
      </c>
      <c r="I237" s="4">
        <f>LookupRef[[#This Row],[Total Price]]-LookupRef[[#This Row],[Material Costs]]</f>
        <v>852</v>
      </c>
      <c r="J237" s="4">
        <f>(LookupRef[[#This Row],[Total Craft Points]]+LookupRef[[#This Row],[DC]])*10</f>
        <v>330</v>
      </c>
      <c r="K237" s="4">
        <f>LookupRef[[#This Row],[Price Per Craft Point]]*LookupRef[[#This Row],[Total Craft Points]]</f>
        <v>852</v>
      </c>
      <c r="L237" s="4">
        <f>Fullmath[[#This Row],[Mat Cost]]</f>
        <v>3234.6000000000004</v>
      </c>
      <c r="M237" s="4">
        <f>Fullmath[[#This Row],[Total CP]]</f>
        <v>12</v>
      </c>
      <c r="N237" s="4">
        <f>Fullmath[[#This Row],[DC]]</f>
        <v>21</v>
      </c>
      <c r="O237" s="4" cm="1">
        <f t="array" ref="O237">LookupRef[[#This Row],[DC]]+(PPCP[Base])</f>
        <v>71</v>
      </c>
    </row>
    <row r="238" spans="1:15" x14ac:dyDescent="0.2">
      <c r="A238" s="4" t="str">
        <f>Fullmath[[#This Row],[Craft]]</f>
        <v>Art Crafting</v>
      </c>
      <c r="B238" s="4" t="str">
        <f>Fullmath[[#This Row],[Type]]</f>
        <v>Fixture</v>
      </c>
      <c r="C238" s="4" t="str">
        <f>Fullmath[[#This Row],[Subtype]]</f>
        <v>Fixture</v>
      </c>
      <c r="D238" s="2">
        <f>Fullmath[[#This Row],[ID]]</f>
        <v>1225</v>
      </c>
      <c r="E238" s="4" t="str">
        <f>Fullmath[[#This Row],[Name]]</f>
        <v>Fixture: Painting (Castle &amp; Dragon)</v>
      </c>
      <c r="F238" s="4">
        <f>Fullmath[[#This Row],[Quantity]]</f>
        <v>1</v>
      </c>
      <c r="G238" s="4">
        <f>LookupRef[[#This Row],[Labor Costs]]+LookupRef[[#This Row],[Material Costs]]</f>
        <v>3196.5250000000005</v>
      </c>
      <c r="H238" s="4">
        <f>LookupRef[[#This Row],[Total Price]]/LookupRef[[#This Row],[Quantity]]</f>
        <v>3196.5250000000005</v>
      </c>
      <c r="I238" s="4">
        <f>LookupRef[[#This Row],[Total Price]]-LookupRef[[#This Row],[Material Costs]]</f>
        <v>1301.666666666667</v>
      </c>
      <c r="J238" s="4">
        <f>(LookupRef[[#This Row],[Total Craft Points]]+LookupRef[[#This Row],[DC]])*10</f>
        <v>393.33333333333337</v>
      </c>
      <c r="K238" s="4">
        <f>LookupRef[[#This Row],[Price Per Craft Point]]*LookupRef[[#This Row],[Total Craft Points]]</f>
        <v>1301.6666666666667</v>
      </c>
      <c r="L238" s="4">
        <f>Fullmath[[#This Row],[Mat Cost]]</f>
        <v>1894.8583333333336</v>
      </c>
      <c r="M238" s="4">
        <f>Fullmath[[#This Row],[Total CP]]</f>
        <v>18.333333333333336</v>
      </c>
      <c r="N238" s="4">
        <f>Fullmath[[#This Row],[DC]]</f>
        <v>21</v>
      </c>
      <c r="O238" s="4" cm="1">
        <f t="array" ref="O238">LookupRef[[#This Row],[DC]]+(PPCP[Base])</f>
        <v>71</v>
      </c>
    </row>
    <row r="239" spans="1:15" x14ac:dyDescent="0.2">
      <c r="A239" s="4" t="str">
        <f>Fullmath[[#This Row],[Craft]]</f>
        <v>Art Crafting</v>
      </c>
      <c r="B239" s="4" t="str">
        <f>Fullmath[[#This Row],[Type]]</f>
        <v>Fixture</v>
      </c>
      <c r="C239" s="4" t="str">
        <f>Fullmath[[#This Row],[Subtype]]</f>
        <v>Fixture</v>
      </c>
      <c r="D239" s="2">
        <f>Fullmath[[#This Row],[ID]]</f>
        <v>1226</v>
      </c>
      <c r="E239" s="4" t="str">
        <f>Fullmath[[#This Row],[Name]]</f>
        <v>Fixture: Painting (Castle &amp; Lake)</v>
      </c>
      <c r="F239" s="4">
        <f>Fullmath[[#This Row],[Quantity]]</f>
        <v>1</v>
      </c>
      <c r="G239" s="4">
        <f>LookupRef[[#This Row],[Labor Costs]]+LookupRef[[#This Row],[Material Costs]]</f>
        <v>3764.5250000000005</v>
      </c>
      <c r="H239" s="4">
        <f>LookupRef[[#This Row],[Total Price]]/LookupRef[[#This Row],[Quantity]]</f>
        <v>3764.5250000000005</v>
      </c>
      <c r="I239" s="4">
        <f>LookupRef[[#This Row],[Total Price]]-LookupRef[[#This Row],[Material Costs]]</f>
        <v>1869.666666666667</v>
      </c>
      <c r="J239" s="4">
        <f>(LookupRef[[#This Row],[Total Craft Points]]+LookupRef[[#This Row],[DC]])*10</f>
        <v>473.33333333333337</v>
      </c>
      <c r="K239" s="4">
        <f>LookupRef[[#This Row],[Price Per Craft Point]]*LookupRef[[#This Row],[Total Craft Points]]</f>
        <v>1869.6666666666667</v>
      </c>
      <c r="L239" s="4">
        <f>Fullmath[[#This Row],[Mat Cost]]</f>
        <v>1894.8583333333336</v>
      </c>
      <c r="M239" s="4">
        <f>Fullmath[[#This Row],[Total CP]]</f>
        <v>26.333333333333336</v>
      </c>
      <c r="N239" s="4">
        <f>Fullmath[[#This Row],[DC]]</f>
        <v>21</v>
      </c>
      <c r="O239" s="4" cm="1">
        <f t="array" ref="O239">LookupRef[[#This Row],[DC]]+(PPCP[Base])</f>
        <v>71</v>
      </c>
    </row>
    <row r="240" spans="1:15" x14ac:dyDescent="0.2">
      <c r="A240" s="4" t="str">
        <f>Fullmath[[#This Row],[Craft]]</f>
        <v>Art Crafting</v>
      </c>
      <c r="B240" s="4" t="str">
        <f>Fullmath[[#This Row],[Type]]</f>
        <v>Fixture</v>
      </c>
      <c r="C240" s="4" t="str">
        <f>Fullmath[[#This Row],[Subtype]]</f>
        <v>Fixture</v>
      </c>
      <c r="D240" s="2">
        <f>Fullmath[[#This Row],[ID]]</f>
        <v>1224</v>
      </c>
      <c r="E240" s="4" t="str">
        <f>Fullmath[[#This Row],[Name]]</f>
        <v>Fixture: Painting (City Port)</v>
      </c>
      <c r="F240" s="4">
        <f>Fullmath[[#This Row],[Quantity]]</f>
        <v>1</v>
      </c>
      <c r="G240" s="4">
        <f>LookupRef[[#This Row],[Labor Costs]]+LookupRef[[#This Row],[Material Costs]]</f>
        <v>3267.5250000000005</v>
      </c>
      <c r="H240" s="4">
        <f>LookupRef[[#This Row],[Total Price]]/LookupRef[[#This Row],[Quantity]]</f>
        <v>3267.5250000000005</v>
      </c>
      <c r="I240" s="4">
        <f>LookupRef[[#This Row],[Total Price]]-LookupRef[[#This Row],[Material Costs]]</f>
        <v>1372.666666666667</v>
      </c>
      <c r="J240" s="4">
        <f>(LookupRef[[#This Row],[Total Craft Points]]+LookupRef[[#This Row],[DC]])*10</f>
        <v>403.33333333333337</v>
      </c>
      <c r="K240" s="4">
        <f>LookupRef[[#This Row],[Price Per Craft Point]]*LookupRef[[#This Row],[Total Craft Points]]</f>
        <v>1372.6666666666667</v>
      </c>
      <c r="L240" s="4">
        <f>Fullmath[[#This Row],[Mat Cost]]</f>
        <v>1894.8583333333336</v>
      </c>
      <c r="M240" s="4">
        <f>Fullmath[[#This Row],[Total CP]]</f>
        <v>19.333333333333336</v>
      </c>
      <c r="N240" s="4">
        <f>Fullmath[[#This Row],[DC]]</f>
        <v>21</v>
      </c>
      <c r="O240" s="4" cm="1">
        <f t="array" ref="O240">LookupRef[[#This Row],[DC]]+(PPCP[Base])</f>
        <v>71</v>
      </c>
    </row>
    <row r="241" spans="1:15" x14ac:dyDescent="0.2">
      <c r="A241" s="4" t="str">
        <f>Fullmath[[#This Row],[Craft]]</f>
        <v>Art Crafting</v>
      </c>
      <c r="B241" s="4" t="str">
        <f>Fullmath[[#This Row],[Type]]</f>
        <v>Fixture</v>
      </c>
      <c r="C241" s="4" t="str">
        <f>Fullmath[[#This Row],[Subtype]]</f>
        <v>Fixture</v>
      </c>
      <c r="D241" s="2">
        <f>Fullmath[[#This Row],[ID]]</f>
        <v>1222</v>
      </c>
      <c r="E241" s="4" t="str">
        <f>Fullmath[[#This Row],[Name]]</f>
        <v>Fixture: Painting (Dragon &amp; Ship)</v>
      </c>
      <c r="F241" s="4">
        <f>Fullmath[[#This Row],[Quantity]]</f>
        <v>1</v>
      </c>
      <c r="G241" s="4">
        <f>LookupRef[[#This Row],[Labor Costs]]+LookupRef[[#This Row],[Material Costs]]</f>
        <v>3693.5250000000005</v>
      </c>
      <c r="H241" s="4">
        <f>LookupRef[[#This Row],[Total Price]]/LookupRef[[#This Row],[Quantity]]</f>
        <v>3693.5250000000005</v>
      </c>
      <c r="I241" s="4">
        <f>LookupRef[[#This Row],[Total Price]]-LookupRef[[#This Row],[Material Costs]]</f>
        <v>1798.666666666667</v>
      </c>
      <c r="J241" s="4">
        <f>(LookupRef[[#This Row],[Total Craft Points]]+LookupRef[[#This Row],[DC]])*10</f>
        <v>463.33333333333337</v>
      </c>
      <c r="K241" s="4">
        <f>LookupRef[[#This Row],[Price Per Craft Point]]*LookupRef[[#This Row],[Total Craft Points]]</f>
        <v>1798.6666666666667</v>
      </c>
      <c r="L241" s="4">
        <f>Fullmath[[#This Row],[Mat Cost]]</f>
        <v>1894.8583333333336</v>
      </c>
      <c r="M241" s="4">
        <f>Fullmath[[#This Row],[Total CP]]</f>
        <v>25.333333333333336</v>
      </c>
      <c r="N241" s="4">
        <f>Fullmath[[#This Row],[DC]]</f>
        <v>21</v>
      </c>
      <c r="O241" s="4" cm="1">
        <f t="array" ref="O241">LookupRef[[#This Row],[DC]]+(PPCP[Base])</f>
        <v>71</v>
      </c>
    </row>
    <row r="242" spans="1:15" x14ac:dyDescent="0.2">
      <c r="A242" s="4" t="str">
        <f>Fullmath[[#This Row],[Craft]]</f>
        <v>Art Crafting</v>
      </c>
      <c r="B242" s="4" t="str">
        <f>Fullmath[[#This Row],[Type]]</f>
        <v>Fixture</v>
      </c>
      <c r="C242" s="4" t="str">
        <f>Fullmath[[#This Row],[Subtype]]</f>
        <v>Fixture</v>
      </c>
      <c r="D242" s="2">
        <f>Fullmath[[#This Row],[ID]]</f>
        <v>1218</v>
      </c>
      <c r="E242" s="4" t="str">
        <f>Fullmath[[#This Row],[Name]]</f>
        <v>Fixture: Painting (Dragon With Hoard)</v>
      </c>
      <c r="F242" s="4">
        <f>Fullmath[[#This Row],[Quantity]]</f>
        <v>1</v>
      </c>
      <c r="G242" s="4">
        <f>LookupRef[[#This Row],[Labor Costs]]+LookupRef[[#This Row],[Material Costs]]</f>
        <v>3196.5250000000005</v>
      </c>
      <c r="H242" s="4">
        <f>LookupRef[[#This Row],[Total Price]]/LookupRef[[#This Row],[Quantity]]</f>
        <v>3196.5250000000005</v>
      </c>
      <c r="I242" s="4">
        <f>LookupRef[[#This Row],[Total Price]]-LookupRef[[#This Row],[Material Costs]]</f>
        <v>1301.666666666667</v>
      </c>
      <c r="J242" s="4">
        <f>(LookupRef[[#This Row],[Total Craft Points]]+LookupRef[[#This Row],[DC]])*10</f>
        <v>393.33333333333337</v>
      </c>
      <c r="K242" s="4">
        <f>LookupRef[[#This Row],[Price Per Craft Point]]*LookupRef[[#This Row],[Total Craft Points]]</f>
        <v>1301.6666666666667</v>
      </c>
      <c r="L242" s="4">
        <f>Fullmath[[#This Row],[Mat Cost]]</f>
        <v>1894.8583333333336</v>
      </c>
      <c r="M242" s="4">
        <f>Fullmath[[#This Row],[Total CP]]</f>
        <v>18.333333333333336</v>
      </c>
      <c r="N242" s="4">
        <f>Fullmath[[#This Row],[DC]]</f>
        <v>21</v>
      </c>
      <c r="O242" s="4" cm="1">
        <f t="array" ref="O242">LookupRef[[#This Row],[DC]]+(PPCP[Base])</f>
        <v>71</v>
      </c>
    </row>
    <row r="243" spans="1:15" x14ac:dyDescent="0.2">
      <c r="A243" s="4" t="str">
        <f>Fullmath[[#This Row],[Craft]]</f>
        <v>Art Crafting</v>
      </c>
      <c r="B243" s="4" t="str">
        <f>Fullmath[[#This Row],[Type]]</f>
        <v>Fixture</v>
      </c>
      <c r="C243" s="4" t="str">
        <f>Fullmath[[#This Row],[Subtype]]</f>
        <v>Fixture</v>
      </c>
      <c r="D243" s="2">
        <f>Fullmath[[#This Row],[ID]]</f>
        <v>1219</v>
      </c>
      <c r="E243" s="4" t="str">
        <f>Fullmath[[#This Row],[Name]]</f>
        <v>Fixture: Painting (Female Elf)</v>
      </c>
      <c r="F243" s="4">
        <f>Fullmath[[#This Row],[Quantity]]</f>
        <v>1</v>
      </c>
      <c r="G243" s="4">
        <f>LookupRef[[#This Row],[Labor Costs]]+LookupRef[[#This Row],[Material Costs]]</f>
        <v>3551.5250000000005</v>
      </c>
      <c r="H243" s="4">
        <f>LookupRef[[#This Row],[Total Price]]/LookupRef[[#This Row],[Quantity]]</f>
        <v>3551.5250000000005</v>
      </c>
      <c r="I243" s="4">
        <f>LookupRef[[#This Row],[Total Price]]-LookupRef[[#This Row],[Material Costs]]</f>
        <v>1656.666666666667</v>
      </c>
      <c r="J243" s="4">
        <f>(LookupRef[[#This Row],[Total Craft Points]]+LookupRef[[#This Row],[DC]])*10</f>
        <v>443.33333333333337</v>
      </c>
      <c r="K243" s="4">
        <f>LookupRef[[#This Row],[Price Per Craft Point]]*LookupRef[[#This Row],[Total Craft Points]]</f>
        <v>1656.6666666666667</v>
      </c>
      <c r="L243" s="4">
        <f>Fullmath[[#This Row],[Mat Cost]]</f>
        <v>1894.8583333333336</v>
      </c>
      <c r="M243" s="4">
        <f>Fullmath[[#This Row],[Total CP]]</f>
        <v>23.333333333333336</v>
      </c>
      <c r="N243" s="4">
        <f>Fullmath[[#This Row],[DC]]</f>
        <v>21</v>
      </c>
      <c r="O243" s="4" cm="1">
        <f t="array" ref="O243">LookupRef[[#This Row],[DC]]+(PPCP[Base])</f>
        <v>71</v>
      </c>
    </row>
    <row r="244" spans="1:15" x14ac:dyDescent="0.2">
      <c r="A244" s="4" t="str">
        <f>Fullmath[[#This Row],[Craft]]</f>
        <v>Art Crafting</v>
      </c>
      <c r="B244" s="4" t="str">
        <f>Fullmath[[#This Row],[Type]]</f>
        <v>Fixture</v>
      </c>
      <c r="C244" s="4" t="str">
        <f>Fullmath[[#This Row],[Subtype]]</f>
        <v>Fixture</v>
      </c>
      <c r="D244" s="2">
        <f>Fullmath[[#This Row],[ID]]</f>
        <v>1221</v>
      </c>
      <c r="E244" s="4" t="str">
        <f>Fullmath[[#This Row],[Name]]</f>
        <v>Fixture: Painting (Old Wizard)</v>
      </c>
      <c r="F244" s="4">
        <f>Fullmath[[#This Row],[Quantity]]</f>
        <v>1</v>
      </c>
      <c r="G244" s="4">
        <f>LookupRef[[#This Row],[Labor Costs]]+LookupRef[[#This Row],[Material Costs]]</f>
        <v>3551.5250000000005</v>
      </c>
      <c r="H244" s="4">
        <f>LookupRef[[#This Row],[Total Price]]/LookupRef[[#This Row],[Quantity]]</f>
        <v>3551.5250000000005</v>
      </c>
      <c r="I244" s="4">
        <f>LookupRef[[#This Row],[Total Price]]-LookupRef[[#This Row],[Material Costs]]</f>
        <v>1656.666666666667</v>
      </c>
      <c r="J244" s="4">
        <f>(LookupRef[[#This Row],[Total Craft Points]]+LookupRef[[#This Row],[DC]])*10</f>
        <v>443.33333333333337</v>
      </c>
      <c r="K244" s="4">
        <f>LookupRef[[#This Row],[Price Per Craft Point]]*LookupRef[[#This Row],[Total Craft Points]]</f>
        <v>1656.6666666666667</v>
      </c>
      <c r="L244" s="4">
        <f>Fullmath[[#This Row],[Mat Cost]]</f>
        <v>1894.8583333333336</v>
      </c>
      <c r="M244" s="4">
        <f>Fullmath[[#This Row],[Total CP]]</f>
        <v>23.333333333333336</v>
      </c>
      <c r="N244" s="4">
        <f>Fullmath[[#This Row],[DC]]</f>
        <v>21</v>
      </c>
      <c r="O244" s="4" cm="1">
        <f t="array" ref="O244">LookupRef[[#This Row],[DC]]+(PPCP[Base])</f>
        <v>71</v>
      </c>
    </row>
    <row r="245" spans="1:15" x14ac:dyDescent="0.2">
      <c r="A245" s="4" t="str">
        <f>Fullmath[[#This Row],[Craft]]</f>
        <v>Art Crafting</v>
      </c>
      <c r="B245" s="4" t="str">
        <f>Fullmath[[#This Row],[Type]]</f>
        <v>Fixture</v>
      </c>
      <c r="C245" s="4" t="str">
        <f>Fullmath[[#This Row],[Subtype]]</f>
        <v>Fixture</v>
      </c>
      <c r="D245" s="2">
        <f>Fullmath[[#This Row],[ID]]</f>
        <v>1283</v>
      </c>
      <c r="E245" s="4" t="str">
        <f>Fullmath[[#This Row],[Name]]</f>
        <v>Fixture: Painting (Robed Man</v>
      </c>
      <c r="F245" s="4">
        <f>Fullmath[[#This Row],[Quantity]]</f>
        <v>1</v>
      </c>
      <c r="G245" s="4">
        <f>LookupRef[[#This Row],[Labor Costs]]+LookupRef[[#This Row],[Material Costs]]</f>
        <v>3551.5250000000005</v>
      </c>
      <c r="H245" s="4">
        <f>LookupRef[[#This Row],[Total Price]]/LookupRef[[#This Row],[Quantity]]</f>
        <v>3551.5250000000005</v>
      </c>
      <c r="I245" s="4">
        <f>LookupRef[[#This Row],[Total Price]]-LookupRef[[#This Row],[Material Costs]]</f>
        <v>1656.666666666667</v>
      </c>
      <c r="J245" s="4">
        <f>(LookupRef[[#This Row],[Total Craft Points]]+LookupRef[[#This Row],[DC]])*10</f>
        <v>443.33333333333337</v>
      </c>
      <c r="K245" s="4">
        <f>LookupRef[[#This Row],[Price Per Craft Point]]*LookupRef[[#This Row],[Total Craft Points]]</f>
        <v>1656.6666666666667</v>
      </c>
      <c r="L245" s="4">
        <f>Fullmath[[#This Row],[Mat Cost]]</f>
        <v>1894.8583333333336</v>
      </c>
      <c r="M245" s="4">
        <f>Fullmath[[#This Row],[Total CP]]</f>
        <v>23.333333333333336</v>
      </c>
      <c r="N245" s="4">
        <f>Fullmath[[#This Row],[DC]]</f>
        <v>21</v>
      </c>
      <c r="O245" s="4" cm="1">
        <f t="array" ref="O245">LookupRef[[#This Row],[DC]]+(PPCP[Base])</f>
        <v>71</v>
      </c>
    </row>
    <row r="246" spans="1:15" x14ac:dyDescent="0.2">
      <c r="A246" s="4" t="str">
        <f>Fullmath[[#This Row],[Craft]]</f>
        <v>Art Crafting</v>
      </c>
      <c r="B246" s="4" t="str">
        <f>Fullmath[[#This Row],[Type]]</f>
        <v>Fixture</v>
      </c>
      <c r="C246" s="4" t="str">
        <f>Fullmath[[#This Row],[Subtype]]</f>
        <v>Fixture</v>
      </c>
      <c r="D246" s="2">
        <f>Fullmath[[#This Row],[ID]]</f>
        <v>197</v>
      </c>
      <c r="E246" s="4" t="str">
        <f>Fullmath[[#This Row],[Name]]</f>
        <v>Fixture: Spiked Altar</v>
      </c>
      <c r="F246" s="4">
        <f>Fullmath[[#This Row],[Quantity]]</f>
        <v>1</v>
      </c>
      <c r="G246" s="4">
        <f>LookupRef[[#This Row],[Labor Costs]]+LookupRef[[#This Row],[Material Costs]]</f>
        <v>5114.8</v>
      </c>
      <c r="H246" s="4">
        <f>LookupRef[[#This Row],[Total Price]]/LookupRef[[#This Row],[Quantity]]</f>
        <v>5114.8</v>
      </c>
      <c r="I246" s="4">
        <f>LookupRef[[#This Row],[Total Price]]-LookupRef[[#This Row],[Material Costs]]</f>
        <v>852</v>
      </c>
      <c r="J246" s="4">
        <f>(LookupRef[[#This Row],[Total Craft Points]]+LookupRef[[#This Row],[DC]])*10</f>
        <v>330</v>
      </c>
      <c r="K246" s="4">
        <f>LookupRef[[#This Row],[Price Per Craft Point]]*LookupRef[[#This Row],[Total Craft Points]]</f>
        <v>852</v>
      </c>
      <c r="L246" s="4">
        <f>Fullmath[[#This Row],[Mat Cost]]</f>
        <v>4262.8</v>
      </c>
      <c r="M246" s="4">
        <f>Fullmath[[#This Row],[Total CP]]</f>
        <v>12</v>
      </c>
      <c r="N246" s="4">
        <f>Fullmath[[#This Row],[DC]]</f>
        <v>21</v>
      </c>
      <c r="O246" s="4" cm="1">
        <f t="array" ref="O246">LookupRef[[#This Row],[DC]]+(PPCP[Base])</f>
        <v>71</v>
      </c>
    </row>
    <row r="247" spans="1:15" x14ac:dyDescent="0.2">
      <c r="A247" s="4" t="str">
        <f>Fullmath[[#This Row],[Craft]]</f>
        <v>Art Crafting</v>
      </c>
      <c r="B247" s="4" t="str">
        <f>Fullmath[[#This Row],[Type]]</f>
        <v>Fixture</v>
      </c>
      <c r="C247" s="4" t="str">
        <f>Fullmath[[#This Row],[Subtype]]</f>
        <v>Fixture</v>
      </c>
      <c r="D247" s="2">
        <f>Fullmath[[#This Row],[ID]]</f>
        <v>1327</v>
      </c>
      <c r="E247" s="4" t="str">
        <f>Fullmath[[#This Row],[Name]]</f>
        <v>Fixture: Spiked Altar Dark</v>
      </c>
      <c r="F247" s="4">
        <f>Fullmath[[#This Row],[Quantity]]</f>
        <v>1</v>
      </c>
      <c r="G247" s="4">
        <f>LookupRef[[#This Row],[Labor Costs]]+LookupRef[[#This Row],[Material Costs]]</f>
        <v>5114.8</v>
      </c>
      <c r="H247" s="4">
        <f>LookupRef[[#This Row],[Total Price]]/LookupRef[[#This Row],[Quantity]]</f>
        <v>5114.8</v>
      </c>
      <c r="I247" s="4">
        <f>LookupRef[[#This Row],[Total Price]]-LookupRef[[#This Row],[Material Costs]]</f>
        <v>852</v>
      </c>
      <c r="J247" s="4">
        <f>(LookupRef[[#This Row],[Total Craft Points]]+LookupRef[[#This Row],[DC]])*10</f>
        <v>330</v>
      </c>
      <c r="K247" s="4">
        <f>LookupRef[[#This Row],[Price Per Craft Point]]*LookupRef[[#This Row],[Total Craft Points]]</f>
        <v>852</v>
      </c>
      <c r="L247" s="4">
        <f>Fullmath[[#This Row],[Mat Cost]]</f>
        <v>4262.8</v>
      </c>
      <c r="M247" s="4">
        <f>Fullmath[[#This Row],[Total CP]]</f>
        <v>12</v>
      </c>
      <c r="N247" s="4">
        <f>Fullmath[[#This Row],[DC]]</f>
        <v>21</v>
      </c>
      <c r="O247" s="4" cm="1">
        <f t="array" ref="O247">LookupRef[[#This Row],[DC]]+(PPCP[Base])</f>
        <v>71</v>
      </c>
    </row>
    <row r="248" spans="1:15" x14ac:dyDescent="0.2">
      <c r="A248" s="4" t="str">
        <f>Fullmath[[#This Row],[Craft]]</f>
        <v>Art Crafting</v>
      </c>
      <c r="B248" s="4" t="str">
        <f>Fullmath[[#This Row],[Type]]</f>
        <v>Fixture</v>
      </c>
      <c r="C248" s="4" t="str">
        <f>Fullmath[[#This Row],[Subtype]]</f>
        <v>Fixture</v>
      </c>
      <c r="D248" s="2">
        <f>Fullmath[[#This Row],[ID]]</f>
        <v>1339</v>
      </c>
      <c r="E248" s="4" t="str">
        <f>Fullmath[[#This Row],[Name]]</f>
        <v>Fixture: Statue (Bat)</v>
      </c>
      <c r="F248" s="4">
        <f>Fullmath[[#This Row],[Quantity]]</f>
        <v>1</v>
      </c>
      <c r="G248" s="4">
        <f>LookupRef[[#This Row],[Labor Costs]]+LookupRef[[#This Row],[Material Costs]]</f>
        <v>5682.8</v>
      </c>
      <c r="H248" s="4">
        <f>LookupRef[[#This Row],[Total Price]]/LookupRef[[#This Row],[Quantity]]</f>
        <v>5682.8</v>
      </c>
      <c r="I248" s="4">
        <f>LookupRef[[#This Row],[Total Price]]-LookupRef[[#This Row],[Material Costs]]</f>
        <v>1420</v>
      </c>
      <c r="J248" s="4">
        <f>(LookupRef[[#This Row],[Total Craft Points]]+LookupRef[[#This Row],[DC]])*10</f>
        <v>410</v>
      </c>
      <c r="K248" s="4">
        <f>LookupRef[[#This Row],[Price Per Craft Point]]*LookupRef[[#This Row],[Total Craft Points]]</f>
        <v>1420</v>
      </c>
      <c r="L248" s="4">
        <f>Fullmath[[#This Row],[Mat Cost]]</f>
        <v>4262.8</v>
      </c>
      <c r="M248" s="4">
        <f>Fullmath[[#This Row],[Total CP]]</f>
        <v>20</v>
      </c>
      <c r="N248" s="4">
        <f>Fullmath[[#This Row],[DC]]</f>
        <v>21</v>
      </c>
      <c r="O248" s="4" cm="1">
        <f t="array" ref="O248">LookupRef[[#This Row],[DC]]+(PPCP[Base])</f>
        <v>71</v>
      </c>
    </row>
    <row r="249" spans="1:15" x14ac:dyDescent="0.2">
      <c r="A249" s="4" t="str">
        <f>Fullmath[[#This Row],[Craft]]</f>
        <v>Art Crafting</v>
      </c>
      <c r="B249" s="4" t="str">
        <f>Fullmath[[#This Row],[Type]]</f>
        <v>Fixture</v>
      </c>
      <c r="C249" s="4" t="str">
        <f>Fullmath[[#This Row],[Subtype]]</f>
        <v>Fixture</v>
      </c>
      <c r="D249" s="2">
        <f>Fullmath[[#This Row],[ID]]</f>
        <v>156</v>
      </c>
      <c r="E249" s="4" t="str">
        <f>Fullmath[[#This Row],[Name]]</f>
        <v>Fixture: Stone Throne</v>
      </c>
      <c r="F249" s="4">
        <f>Fullmath[[#This Row],[Quantity]]</f>
        <v>1</v>
      </c>
      <c r="G249" s="4">
        <f>LookupRef[[#This Row],[Labor Costs]]+LookupRef[[#This Row],[Material Costs]]</f>
        <v>3691.8</v>
      </c>
      <c r="H249" s="4">
        <f>LookupRef[[#This Row],[Total Price]]/LookupRef[[#This Row],[Quantity]]</f>
        <v>3691.8</v>
      </c>
      <c r="I249" s="4">
        <f>LookupRef[[#This Row],[Total Price]]-LookupRef[[#This Row],[Material Costs]]</f>
        <v>1065</v>
      </c>
      <c r="J249" s="4">
        <f>(LookupRef[[#This Row],[Total Craft Points]]+LookupRef[[#This Row],[DC]])*10</f>
        <v>360</v>
      </c>
      <c r="K249" s="4">
        <f>LookupRef[[#This Row],[Price Per Craft Point]]*LookupRef[[#This Row],[Total Craft Points]]</f>
        <v>1065</v>
      </c>
      <c r="L249" s="4">
        <f>Fullmath[[#This Row],[Mat Cost]]</f>
        <v>2626.8</v>
      </c>
      <c r="M249" s="4">
        <f>Fullmath[[#This Row],[Total CP]]</f>
        <v>15</v>
      </c>
      <c r="N249" s="4">
        <f>Fullmath[[#This Row],[DC]]</f>
        <v>21</v>
      </c>
      <c r="O249" s="4" cm="1">
        <f t="array" ref="O249">LookupRef[[#This Row],[DC]]+(PPCP[Base])</f>
        <v>71</v>
      </c>
    </row>
    <row r="250" spans="1:15" x14ac:dyDescent="0.2">
      <c r="A250" s="4" t="str">
        <f>Fullmath[[#This Row],[Craft]]</f>
        <v>Art Crafting</v>
      </c>
      <c r="B250" s="4" t="str">
        <f>Fullmath[[#This Row],[Type]]</f>
        <v>Fixture</v>
      </c>
      <c r="C250" s="4" t="str">
        <f>Fullmath[[#This Row],[Subtype]]</f>
        <v>Fixture</v>
      </c>
      <c r="D250" s="2">
        <f>Fullmath[[#This Row],[ID]]</f>
        <v>1282</v>
      </c>
      <c r="E250" s="4" t="str">
        <f>Fullmath[[#This Row],[Name]]</f>
        <v>Fixture: Table (Drow - Large)</v>
      </c>
      <c r="F250" s="4">
        <f>Fullmath[[#This Row],[Quantity]]</f>
        <v>1</v>
      </c>
      <c r="G250" s="4">
        <f>LookupRef[[#This Row],[Labor Costs]]+LookupRef[[#This Row],[Material Costs]]</f>
        <v>7355.9666666666662</v>
      </c>
      <c r="H250" s="4">
        <f>LookupRef[[#This Row],[Total Price]]/LookupRef[[#This Row],[Quantity]]</f>
        <v>7355.9666666666662</v>
      </c>
      <c r="I250" s="4">
        <f>LookupRef[[#This Row],[Total Price]]-LookupRef[[#This Row],[Material Costs]]</f>
        <v>1760.8000000000002</v>
      </c>
      <c r="J250" s="4">
        <f>(LookupRef[[#This Row],[Total Craft Points]]+LookupRef[[#This Row],[DC]])*10</f>
        <v>458</v>
      </c>
      <c r="K250" s="4">
        <f>LookupRef[[#This Row],[Price Per Craft Point]]*LookupRef[[#This Row],[Total Craft Points]]</f>
        <v>1760.8</v>
      </c>
      <c r="L250" s="4">
        <f>Fullmath[[#This Row],[Mat Cost]]</f>
        <v>5595.1666666666661</v>
      </c>
      <c r="M250" s="4">
        <f>Fullmath[[#This Row],[Total CP]]</f>
        <v>24.8</v>
      </c>
      <c r="N250" s="4">
        <f>Fullmath[[#This Row],[DC]]</f>
        <v>21</v>
      </c>
      <c r="O250" s="4" cm="1">
        <f t="array" ref="O250">LookupRef[[#This Row],[DC]]+(PPCP[Base])</f>
        <v>71</v>
      </c>
    </row>
    <row r="251" spans="1:15" x14ac:dyDescent="0.2">
      <c r="A251" s="4" t="str">
        <f>Fullmath[[#This Row],[Craft]]</f>
        <v>Art Crafting</v>
      </c>
      <c r="B251" s="4" t="str">
        <f>Fullmath[[#This Row],[Type]]</f>
        <v>Fixture</v>
      </c>
      <c r="C251" s="4" t="str">
        <f>Fullmath[[#This Row],[Subtype]]</f>
        <v>Fixture</v>
      </c>
      <c r="D251" s="2">
        <f>Fullmath[[#This Row],[ID]]</f>
        <v>198</v>
      </c>
      <c r="E251" s="4" t="str">
        <f>Fullmath[[#This Row],[Name]]</f>
        <v>Fixture: Telescope</v>
      </c>
      <c r="F251" s="4">
        <f>Fullmath[[#This Row],[Quantity]]</f>
        <v>1</v>
      </c>
      <c r="G251" s="4">
        <f>LookupRef[[#This Row],[Labor Costs]]+LookupRef[[#This Row],[Material Costs]]</f>
        <v>3806.4166666666665</v>
      </c>
      <c r="H251" s="4">
        <f>LookupRef[[#This Row],[Total Price]]/LookupRef[[#This Row],[Quantity]]</f>
        <v>3806.4166666666665</v>
      </c>
      <c r="I251" s="4">
        <f>LookupRef[[#This Row],[Total Price]]-LookupRef[[#This Row],[Material Costs]]</f>
        <v>1349</v>
      </c>
      <c r="J251" s="4">
        <f>(LookupRef[[#This Row],[Total Craft Points]]+LookupRef[[#This Row],[DC]])*10</f>
        <v>400</v>
      </c>
      <c r="K251" s="4">
        <f>LookupRef[[#This Row],[Price Per Craft Point]]*LookupRef[[#This Row],[Total Craft Points]]</f>
        <v>1349</v>
      </c>
      <c r="L251" s="4">
        <f>Fullmath[[#This Row],[Mat Cost]]</f>
        <v>2457.4166666666665</v>
      </c>
      <c r="M251" s="4">
        <f>Fullmath[[#This Row],[Total CP]]</f>
        <v>19</v>
      </c>
      <c r="N251" s="4">
        <f>Fullmath[[#This Row],[DC]]</f>
        <v>21</v>
      </c>
      <c r="O251" s="4" cm="1">
        <f t="array" ref="O251">LookupRef[[#This Row],[DC]]+(PPCP[Base])</f>
        <v>71</v>
      </c>
    </row>
    <row r="252" spans="1:15" x14ac:dyDescent="0.2">
      <c r="A252" s="4" t="str">
        <f>Fullmath[[#This Row],[Craft]]</f>
        <v>Art Crafting</v>
      </c>
      <c r="B252" s="4" t="str">
        <f>Fullmath[[#This Row],[Type]]</f>
        <v>Fixture</v>
      </c>
      <c r="C252" s="4" t="str">
        <f>Fullmath[[#This Row],[Subtype]]</f>
        <v>Fixture</v>
      </c>
      <c r="D252" s="2">
        <f>Fullmath[[#This Row],[ID]]</f>
        <v>949</v>
      </c>
      <c r="E252" s="4" t="str">
        <f>Fullmath[[#This Row],[Name]]</f>
        <v>Fixture: Tribal Altar</v>
      </c>
      <c r="F252" s="4">
        <f>Fullmath[[#This Row],[Quantity]]</f>
        <v>1</v>
      </c>
      <c r="G252" s="4">
        <f>LookupRef[[#This Row],[Labor Costs]]+LookupRef[[#This Row],[Material Costs]]</f>
        <v>3448.7</v>
      </c>
      <c r="H252" s="4">
        <f>LookupRef[[#This Row],[Total Price]]/LookupRef[[#This Row],[Quantity]]</f>
        <v>3448.7</v>
      </c>
      <c r="I252" s="4">
        <f>LookupRef[[#This Row],[Total Price]]-LookupRef[[#This Row],[Material Costs]]</f>
        <v>852</v>
      </c>
      <c r="J252" s="4">
        <f>(LookupRef[[#This Row],[Total Craft Points]]+LookupRef[[#This Row],[DC]])*10</f>
        <v>330</v>
      </c>
      <c r="K252" s="4">
        <f>LookupRef[[#This Row],[Price Per Craft Point]]*LookupRef[[#This Row],[Total Craft Points]]</f>
        <v>852</v>
      </c>
      <c r="L252" s="4">
        <f>Fullmath[[#This Row],[Mat Cost]]</f>
        <v>2596.6999999999998</v>
      </c>
      <c r="M252" s="4">
        <f>Fullmath[[#This Row],[Total CP]]</f>
        <v>12</v>
      </c>
      <c r="N252" s="4">
        <f>Fullmath[[#This Row],[DC]]</f>
        <v>21</v>
      </c>
      <c r="O252" s="4" cm="1">
        <f t="array" ref="O252">LookupRef[[#This Row],[DC]]+(PPCP[Base])</f>
        <v>71</v>
      </c>
    </row>
    <row r="253" spans="1:15" x14ac:dyDescent="0.2">
      <c r="A253" s="4" t="str">
        <f>Fullmath[[#This Row],[Craft]]</f>
        <v>Art Crafting</v>
      </c>
      <c r="B253" s="4" t="str">
        <f>Fullmath[[#This Row],[Type]]</f>
        <v>Fixture</v>
      </c>
      <c r="C253" s="4" t="str">
        <f>Fullmath[[#This Row],[Subtype]]</f>
        <v>Fixture</v>
      </c>
      <c r="D253" s="2">
        <f>Fullmath[[#This Row],[ID]]</f>
        <v>812</v>
      </c>
      <c r="E253" s="4" t="str">
        <f>Fullmath[[#This Row],[Name]]</f>
        <v>Fixture: Free Standing Mirror</v>
      </c>
      <c r="F253" s="4">
        <f>Fullmath[[#This Row],[Quantity]]</f>
        <v>1</v>
      </c>
      <c r="G253" s="4">
        <f>LookupRef[[#This Row],[Labor Costs]]+LookupRef[[#This Row],[Material Costs]]</f>
        <v>4634.1000000000004</v>
      </c>
      <c r="H253" s="4">
        <f>LookupRef[[#This Row],[Total Price]]/LookupRef[[#This Row],[Quantity]]</f>
        <v>4634.1000000000004</v>
      </c>
      <c r="I253" s="4">
        <f>LookupRef[[#This Row],[Total Price]]-LookupRef[[#This Row],[Material Costs]]</f>
        <v>3744.0000000000005</v>
      </c>
      <c r="J253" s="4">
        <f>(LookupRef[[#This Row],[Total Craft Points]]+LookupRef[[#This Row],[DC]])*10</f>
        <v>740</v>
      </c>
      <c r="K253" s="4">
        <f>LookupRef[[#This Row],[Price Per Craft Point]]*LookupRef[[#This Row],[Total Craft Points]]</f>
        <v>3744</v>
      </c>
      <c r="L253" s="4">
        <f>Fullmath[[#This Row],[Mat Cost]]</f>
        <v>890.09999999999991</v>
      </c>
      <c r="M253" s="4">
        <f>Fullmath[[#This Row],[Total CP]]</f>
        <v>52</v>
      </c>
      <c r="N253" s="4">
        <f>Fullmath[[#This Row],[DC]]</f>
        <v>22</v>
      </c>
      <c r="O253" s="4" cm="1">
        <f t="array" ref="O253">LookupRef[[#This Row],[DC]]+(PPCP[Base])</f>
        <v>72</v>
      </c>
    </row>
    <row r="254" spans="1:15" x14ac:dyDescent="0.2">
      <c r="A254" s="4" t="str">
        <f>Fullmath[[#This Row],[Craft]]</f>
        <v>Art Crafting</v>
      </c>
      <c r="B254" s="4" t="str">
        <f>Fullmath[[#This Row],[Type]]</f>
        <v>Fixture</v>
      </c>
      <c r="C254" s="4" t="str">
        <f>Fullmath[[#This Row],[Subtype]]</f>
        <v>Fixture</v>
      </c>
      <c r="D254" s="2">
        <f>Fullmath[[#This Row],[ID]]</f>
        <v>202</v>
      </c>
      <c r="E254" s="4" t="str">
        <f>Fullmath[[#This Row],[Name]]</f>
        <v>Fixture: Pillar (Runic)</v>
      </c>
      <c r="F254" s="4">
        <f>Fullmath[[#This Row],[Quantity]]</f>
        <v>1</v>
      </c>
      <c r="G254" s="4">
        <f>LookupRef[[#This Row],[Labor Costs]]+LookupRef[[#This Row],[Material Costs]]</f>
        <v>15575.5</v>
      </c>
      <c r="H254" s="4">
        <f>LookupRef[[#This Row],[Total Price]]/LookupRef[[#This Row],[Quantity]]</f>
        <v>15575.5</v>
      </c>
      <c r="I254" s="4">
        <f>LookupRef[[#This Row],[Total Price]]-LookupRef[[#This Row],[Material Costs]]</f>
        <v>2880</v>
      </c>
      <c r="J254" s="4">
        <f>(LookupRef[[#This Row],[Total Craft Points]]+LookupRef[[#This Row],[DC]])*10</f>
        <v>620</v>
      </c>
      <c r="K254" s="4">
        <f>LookupRef[[#This Row],[Price Per Craft Point]]*LookupRef[[#This Row],[Total Craft Points]]</f>
        <v>2880</v>
      </c>
      <c r="L254" s="4">
        <f>Fullmath[[#This Row],[Mat Cost]]</f>
        <v>12695.5</v>
      </c>
      <c r="M254" s="4">
        <f>Fullmath[[#This Row],[Total CP]]</f>
        <v>40</v>
      </c>
      <c r="N254" s="4">
        <f>Fullmath[[#This Row],[DC]]</f>
        <v>22</v>
      </c>
      <c r="O254" s="4" cm="1">
        <f t="array" ref="O254">LookupRef[[#This Row],[DC]]+(PPCP[Base])</f>
        <v>72</v>
      </c>
    </row>
    <row r="255" spans="1:15" x14ac:dyDescent="0.2">
      <c r="A255" s="4" t="str">
        <f>Fullmath[[#This Row],[Craft]]</f>
        <v>Art Crafting</v>
      </c>
      <c r="B255" s="4" t="str">
        <f>Fullmath[[#This Row],[Type]]</f>
        <v>Fixture</v>
      </c>
      <c r="C255" s="4" t="str">
        <f>Fullmath[[#This Row],[Subtype]]</f>
        <v>Fixture</v>
      </c>
      <c r="D255" s="2">
        <f>Fullmath[[#This Row],[ID]]</f>
        <v>1237</v>
      </c>
      <c r="E255" s="4" t="str">
        <f>Fullmath[[#This Row],[Name]]</f>
        <v>Fixture: Statue (Cloaked Female)</v>
      </c>
      <c r="F255" s="4">
        <f>Fullmath[[#This Row],[Quantity]]</f>
        <v>1</v>
      </c>
      <c r="G255" s="4">
        <f>LookupRef[[#This Row],[Labor Costs]]+LookupRef[[#This Row],[Material Costs]]</f>
        <v>6385.4</v>
      </c>
      <c r="H255" s="4">
        <f>LookupRef[[#This Row],[Total Price]]/LookupRef[[#This Row],[Quantity]]</f>
        <v>6385.4</v>
      </c>
      <c r="I255" s="4">
        <f>LookupRef[[#This Row],[Total Price]]-LookupRef[[#This Row],[Material Costs]]</f>
        <v>2160</v>
      </c>
      <c r="J255" s="4">
        <f>(LookupRef[[#This Row],[Total Craft Points]]+LookupRef[[#This Row],[DC]])*10</f>
        <v>520</v>
      </c>
      <c r="K255" s="4">
        <f>LookupRef[[#This Row],[Price Per Craft Point]]*LookupRef[[#This Row],[Total Craft Points]]</f>
        <v>2160</v>
      </c>
      <c r="L255" s="4">
        <f>Fullmath[[#This Row],[Mat Cost]]</f>
        <v>4225.3999999999996</v>
      </c>
      <c r="M255" s="4">
        <f>Fullmath[[#This Row],[Total CP]]</f>
        <v>30</v>
      </c>
      <c r="N255" s="4">
        <f>Fullmath[[#This Row],[DC]]</f>
        <v>22</v>
      </c>
      <c r="O255" s="4" cm="1">
        <f t="array" ref="O255">LookupRef[[#This Row],[DC]]+(PPCP[Base])</f>
        <v>72</v>
      </c>
    </row>
    <row r="256" spans="1:15" x14ac:dyDescent="0.2">
      <c r="A256" s="4" t="str">
        <f>Fullmath[[#This Row],[Craft]]</f>
        <v>Art Crafting</v>
      </c>
      <c r="B256" s="4" t="str">
        <f>Fullmath[[#This Row],[Type]]</f>
        <v>Fixture</v>
      </c>
      <c r="C256" s="4" t="str">
        <f>Fullmath[[#This Row],[Subtype]]</f>
        <v>Fixture</v>
      </c>
      <c r="D256" s="2">
        <f>Fullmath[[#This Row],[ID]]</f>
        <v>1236</v>
      </c>
      <c r="E256" s="4" t="str">
        <f>Fullmath[[#This Row],[Name]]</f>
        <v>Fixture: Statue (Cowled Monk - Dark)</v>
      </c>
      <c r="F256" s="4">
        <f>Fullmath[[#This Row],[Quantity]]</f>
        <v>1</v>
      </c>
      <c r="G256" s="4">
        <f>LookupRef[[#This Row],[Labor Costs]]+LookupRef[[#This Row],[Material Costs]]</f>
        <v>8899.85</v>
      </c>
      <c r="H256" s="4">
        <f>LookupRef[[#This Row],[Total Price]]/LookupRef[[#This Row],[Quantity]]</f>
        <v>8899.85</v>
      </c>
      <c r="I256" s="4">
        <f>LookupRef[[#This Row],[Total Price]]-LookupRef[[#This Row],[Material Costs]]</f>
        <v>2448</v>
      </c>
      <c r="J256" s="4">
        <f>(LookupRef[[#This Row],[Total Craft Points]]+LookupRef[[#This Row],[DC]])*10</f>
        <v>560</v>
      </c>
      <c r="K256" s="4">
        <f>LookupRef[[#This Row],[Price Per Craft Point]]*LookupRef[[#This Row],[Total Craft Points]]</f>
        <v>2448</v>
      </c>
      <c r="L256" s="4">
        <f>Fullmath[[#This Row],[Mat Cost]]</f>
        <v>6451.85</v>
      </c>
      <c r="M256" s="4">
        <f>Fullmath[[#This Row],[Total CP]]</f>
        <v>34</v>
      </c>
      <c r="N256" s="4">
        <f>Fullmath[[#This Row],[DC]]</f>
        <v>22</v>
      </c>
      <c r="O256" s="4" cm="1">
        <f t="array" ref="O256">LookupRef[[#This Row],[DC]]+(PPCP[Base])</f>
        <v>72</v>
      </c>
    </row>
    <row r="257" spans="1:15" x14ac:dyDescent="0.2">
      <c r="A257" s="4" t="str">
        <f>Fullmath[[#This Row],[Craft]]</f>
        <v>Art Crafting</v>
      </c>
      <c r="B257" s="4" t="str">
        <f>Fullmath[[#This Row],[Type]]</f>
        <v>Fixture</v>
      </c>
      <c r="C257" s="4" t="str">
        <f>Fullmath[[#This Row],[Subtype]]</f>
        <v>Fixture</v>
      </c>
      <c r="D257" s="2">
        <f>Fullmath[[#This Row],[ID]]</f>
        <v>1235</v>
      </c>
      <c r="E257" s="4" t="str">
        <f>Fullmath[[#This Row],[Name]]</f>
        <v>Fixture: Statue (Cowled Monk - Light)</v>
      </c>
      <c r="F257" s="4">
        <f>Fullmath[[#This Row],[Quantity]]</f>
        <v>1</v>
      </c>
      <c r="G257" s="4">
        <f>LookupRef[[#This Row],[Labor Costs]]+LookupRef[[#This Row],[Material Costs]]</f>
        <v>7895.6</v>
      </c>
      <c r="H257" s="4">
        <f>LookupRef[[#This Row],[Total Price]]/LookupRef[[#This Row],[Quantity]]</f>
        <v>7895.6</v>
      </c>
      <c r="I257" s="4">
        <f>LookupRef[[#This Row],[Total Price]]-LookupRef[[#This Row],[Material Costs]]</f>
        <v>2592</v>
      </c>
      <c r="J257" s="4">
        <f>(LookupRef[[#This Row],[Total Craft Points]]+LookupRef[[#This Row],[DC]])*10</f>
        <v>580</v>
      </c>
      <c r="K257" s="4">
        <f>LookupRef[[#This Row],[Price Per Craft Point]]*LookupRef[[#This Row],[Total Craft Points]]</f>
        <v>2592</v>
      </c>
      <c r="L257" s="4">
        <f>Fullmath[[#This Row],[Mat Cost]]</f>
        <v>5303.6</v>
      </c>
      <c r="M257" s="4">
        <f>Fullmath[[#This Row],[Total CP]]</f>
        <v>36</v>
      </c>
      <c r="N257" s="4">
        <f>Fullmath[[#This Row],[DC]]</f>
        <v>22</v>
      </c>
      <c r="O257" s="4" cm="1">
        <f t="array" ref="O257">LookupRef[[#This Row],[DC]]+(PPCP[Base])</f>
        <v>72</v>
      </c>
    </row>
    <row r="258" spans="1:15" x14ac:dyDescent="0.2">
      <c r="A258" s="4" t="str">
        <f>Fullmath[[#This Row],[Craft]]</f>
        <v>Art Crafting</v>
      </c>
      <c r="B258" s="4" t="str">
        <f>Fullmath[[#This Row],[Type]]</f>
        <v>Fixture</v>
      </c>
      <c r="C258" s="4" t="str">
        <f>Fullmath[[#This Row],[Subtype]]</f>
        <v>Fixture</v>
      </c>
      <c r="D258" s="2">
        <f>Fullmath[[#This Row],[ID]]</f>
        <v>1233</v>
      </c>
      <c r="E258" s="4" t="str">
        <f>Fullmath[[#This Row],[Name]]</f>
        <v>Fixture: Statue (Ghoul King)</v>
      </c>
      <c r="F258" s="4">
        <f>Fullmath[[#This Row],[Quantity]]</f>
        <v>1</v>
      </c>
      <c r="G258" s="4">
        <f>LookupRef[[#This Row],[Labor Costs]]+LookupRef[[#This Row],[Material Costs]]</f>
        <v>5474.05</v>
      </c>
      <c r="H258" s="4">
        <f>LookupRef[[#This Row],[Total Price]]/LookupRef[[#This Row],[Quantity]]</f>
        <v>5474.05</v>
      </c>
      <c r="I258" s="4">
        <f>LookupRef[[#This Row],[Total Price]]-LookupRef[[#This Row],[Material Costs]]</f>
        <v>3384</v>
      </c>
      <c r="J258" s="4">
        <f>(LookupRef[[#This Row],[Total Craft Points]]+LookupRef[[#This Row],[DC]])*10</f>
        <v>690</v>
      </c>
      <c r="K258" s="4">
        <f>LookupRef[[#This Row],[Price Per Craft Point]]*LookupRef[[#This Row],[Total Craft Points]]</f>
        <v>3384</v>
      </c>
      <c r="L258" s="4">
        <f>Fullmath[[#This Row],[Mat Cost]]</f>
        <v>2090.0500000000002</v>
      </c>
      <c r="M258" s="4">
        <f>Fullmath[[#This Row],[Total CP]]</f>
        <v>47</v>
      </c>
      <c r="N258" s="4">
        <f>Fullmath[[#This Row],[DC]]</f>
        <v>22</v>
      </c>
      <c r="O258" s="4" cm="1">
        <f t="array" ref="O258">LookupRef[[#This Row],[DC]]+(PPCP[Base])</f>
        <v>72</v>
      </c>
    </row>
    <row r="259" spans="1:15" x14ac:dyDescent="0.2">
      <c r="A259" s="4" t="str">
        <f>Fullmath[[#This Row],[Craft]]</f>
        <v>Art Crafting</v>
      </c>
      <c r="B259" s="4" t="str">
        <f>Fullmath[[#This Row],[Type]]</f>
        <v>Fixture</v>
      </c>
      <c r="C259" s="4" t="str">
        <f>Fullmath[[#This Row],[Subtype]]</f>
        <v>Fixture</v>
      </c>
      <c r="D259" s="2">
        <f>Fullmath[[#This Row],[ID]]</f>
        <v>1234</v>
      </c>
      <c r="E259" s="4" t="str">
        <f>Fullmath[[#This Row],[Name]]</f>
        <v>Fixture: Statue (Marble Bust)</v>
      </c>
      <c r="F259" s="4">
        <f>Fullmath[[#This Row],[Quantity]]</f>
        <v>1</v>
      </c>
      <c r="G259" s="4">
        <f>LookupRef[[#This Row],[Labor Costs]]+LookupRef[[#This Row],[Material Costs]]</f>
        <v>4781.1000000000004</v>
      </c>
      <c r="H259" s="4">
        <f>LookupRef[[#This Row],[Total Price]]/LookupRef[[#This Row],[Quantity]]</f>
        <v>4781.1000000000004</v>
      </c>
      <c r="I259" s="4">
        <f>LookupRef[[#This Row],[Total Price]]-LookupRef[[#This Row],[Material Costs]]</f>
        <v>1584</v>
      </c>
      <c r="J259" s="4">
        <f>(LookupRef[[#This Row],[Total Craft Points]]+LookupRef[[#This Row],[DC]])*10</f>
        <v>440</v>
      </c>
      <c r="K259" s="4">
        <f>LookupRef[[#This Row],[Price Per Craft Point]]*LookupRef[[#This Row],[Total Craft Points]]</f>
        <v>1584</v>
      </c>
      <c r="L259" s="4">
        <f>Fullmath[[#This Row],[Mat Cost]]</f>
        <v>3197.1000000000004</v>
      </c>
      <c r="M259" s="4">
        <f>Fullmath[[#This Row],[Total CP]]</f>
        <v>22</v>
      </c>
      <c r="N259" s="4">
        <f>Fullmath[[#This Row],[DC]]</f>
        <v>22</v>
      </c>
      <c r="O259" s="4" cm="1">
        <f t="array" ref="O259">LookupRef[[#This Row],[DC]]+(PPCP[Base])</f>
        <v>72</v>
      </c>
    </row>
    <row r="260" spans="1:15" x14ac:dyDescent="0.2">
      <c r="A260" s="4" t="str">
        <f>Fullmath[[#This Row],[Craft]]</f>
        <v>Art Crafting</v>
      </c>
      <c r="B260" s="4" t="str">
        <f>Fullmath[[#This Row],[Type]]</f>
        <v>Fixture</v>
      </c>
      <c r="C260" s="4" t="str">
        <f>Fullmath[[#This Row],[Subtype]]</f>
        <v>Fixture</v>
      </c>
      <c r="D260" s="2">
        <f>Fullmath[[#This Row],[ID]]</f>
        <v>1340</v>
      </c>
      <c r="E260" s="4" t="str">
        <f>Fullmath[[#This Row],[Name]]</f>
        <v>Fixture: Statue (Preacher)</v>
      </c>
      <c r="F260" s="4">
        <f>Fullmath[[#This Row],[Quantity]]</f>
        <v>1</v>
      </c>
      <c r="G260" s="4">
        <f>LookupRef[[#This Row],[Labor Costs]]+LookupRef[[#This Row],[Material Costs]]</f>
        <v>3859.4</v>
      </c>
      <c r="H260" s="4">
        <f>LookupRef[[#This Row],[Total Price]]/LookupRef[[#This Row],[Quantity]]</f>
        <v>3859.4</v>
      </c>
      <c r="I260" s="4">
        <f>LookupRef[[#This Row],[Total Price]]-LookupRef[[#This Row],[Material Costs]]</f>
        <v>1728</v>
      </c>
      <c r="J260" s="4">
        <f>(LookupRef[[#This Row],[Total Craft Points]]+LookupRef[[#This Row],[DC]])*10</f>
        <v>460</v>
      </c>
      <c r="K260" s="4">
        <f>LookupRef[[#This Row],[Price Per Craft Point]]*LookupRef[[#This Row],[Total Craft Points]]</f>
        <v>1728</v>
      </c>
      <c r="L260" s="4">
        <f>Fullmath[[#This Row],[Mat Cost]]</f>
        <v>2131.4</v>
      </c>
      <c r="M260" s="4">
        <f>Fullmath[[#This Row],[Total CP]]</f>
        <v>24</v>
      </c>
      <c r="N260" s="4">
        <f>Fullmath[[#This Row],[DC]]</f>
        <v>22</v>
      </c>
      <c r="O260" s="4" cm="1">
        <f t="array" ref="O260">LookupRef[[#This Row],[DC]]+(PPCP[Base])</f>
        <v>72</v>
      </c>
    </row>
    <row r="261" spans="1:15" x14ac:dyDescent="0.2">
      <c r="A261" s="4" t="str">
        <f>Fullmath[[#This Row],[Craft]]</f>
        <v>Art Crafting</v>
      </c>
      <c r="B261" s="4" t="str">
        <f>Fullmath[[#This Row],[Type]]</f>
        <v>Fixture</v>
      </c>
      <c r="C261" s="4" t="str">
        <f>Fullmath[[#This Row],[Subtype]]</f>
        <v>Fixture</v>
      </c>
      <c r="D261" s="2">
        <f>Fullmath[[#This Row],[ID]]</f>
        <v>1229</v>
      </c>
      <c r="E261" s="4" t="str">
        <f>Fullmath[[#This Row],[Name]]</f>
        <v>Fixture: Statue (Rampant Horse - Left)</v>
      </c>
      <c r="F261" s="4">
        <f>Fullmath[[#This Row],[Quantity]]</f>
        <v>1</v>
      </c>
      <c r="G261" s="4">
        <f>LookupRef[[#This Row],[Labor Costs]]+LookupRef[[#This Row],[Material Costs]]</f>
        <v>4649</v>
      </c>
      <c r="H261" s="4">
        <f>LookupRef[[#This Row],[Total Price]]/LookupRef[[#This Row],[Quantity]]</f>
        <v>4649</v>
      </c>
      <c r="I261" s="4">
        <f>LookupRef[[#This Row],[Total Price]]-LookupRef[[#This Row],[Material Costs]]</f>
        <v>2016</v>
      </c>
      <c r="J261" s="4">
        <f>(LookupRef[[#This Row],[Total Craft Points]]+LookupRef[[#This Row],[DC]])*10</f>
        <v>500</v>
      </c>
      <c r="K261" s="4">
        <f>LookupRef[[#This Row],[Price Per Craft Point]]*LookupRef[[#This Row],[Total Craft Points]]</f>
        <v>2016</v>
      </c>
      <c r="L261" s="4">
        <f>Fullmath[[#This Row],[Mat Cost]]</f>
        <v>2633</v>
      </c>
      <c r="M261" s="4">
        <f>Fullmath[[#This Row],[Total CP]]</f>
        <v>28</v>
      </c>
      <c r="N261" s="4">
        <f>Fullmath[[#This Row],[DC]]</f>
        <v>22</v>
      </c>
      <c r="O261" s="4" cm="1">
        <f t="array" ref="O261">LookupRef[[#This Row],[DC]]+(PPCP[Base])</f>
        <v>72</v>
      </c>
    </row>
    <row r="262" spans="1:15" x14ac:dyDescent="0.2">
      <c r="A262" s="4" t="str">
        <f>Fullmath[[#This Row],[Craft]]</f>
        <v>Art Crafting</v>
      </c>
      <c r="B262" s="4" t="str">
        <f>Fullmath[[#This Row],[Type]]</f>
        <v>Fixture</v>
      </c>
      <c r="C262" s="4" t="str">
        <f>Fullmath[[#This Row],[Subtype]]</f>
        <v>Fixture</v>
      </c>
      <c r="D262" s="2">
        <f>Fullmath[[#This Row],[ID]]</f>
        <v>1228</v>
      </c>
      <c r="E262" s="4" t="str">
        <f>Fullmath[[#This Row],[Name]]</f>
        <v>Fixture: Statue (Rampant Horse - Right)</v>
      </c>
      <c r="F262" s="4">
        <f>Fullmath[[#This Row],[Quantity]]</f>
        <v>1</v>
      </c>
      <c r="G262" s="4">
        <f>LookupRef[[#This Row],[Labor Costs]]+LookupRef[[#This Row],[Material Costs]]</f>
        <v>4649</v>
      </c>
      <c r="H262" s="4">
        <f>LookupRef[[#This Row],[Total Price]]/LookupRef[[#This Row],[Quantity]]</f>
        <v>4649</v>
      </c>
      <c r="I262" s="4">
        <f>LookupRef[[#This Row],[Total Price]]-LookupRef[[#This Row],[Material Costs]]</f>
        <v>2016</v>
      </c>
      <c r="J262" s="4">
        <f>(LookupRef[[#This Row],[Total Craft Points]]+LookupRef[[#This Row],[DC]])*10</f>
        <v>500</v>
      </c>
      <c r="K262" s="4">
        <f>LookupRef[[#This Row],[Price Per Craft Point]]*LookupRef[[#This Row],[Total Craft Points]]</f>
        <v>2016</v>
      </c>
      <c r="L262" s="4">
        <f>Fullmath[[#This Row],[Mat Cost]]</f>
        <v>2633</v>
      </c>
      <c r="M262" s="4">
        <f>Fullmath[[#This Row],[Total CP]]</f>
        <v>28</v>
      </c>
      <c r="N262" s="4">
        <f>Fullmath[[#This Row],[DC]]</f>
        <v>22</v>
      </c>
      <c r="O262" s="4" cm="1">
        <f t="array" ref="O262">LookupRef[[#This Row],[DC]]+(PPCP[Base])</f>
        <v>72</v>
      </c>
    </row>
    <row r="263" spans="1:15" x14ac:dyDescent="0.2">
      <c r="A263" s="4" t="str">
        <f>Fullmath[[#This Row],[Craft]]</f>
        <v>Art Crafting</v>
      </c>
      <c r="B263" s="4" t="str">
        <f>Fullmath[[#This Row],[Type]]</f>
        <v>Fixture</v>
      </c>
      <c r="C263" s="4" t="str">
        <f>Fullmath[[#This Row],[Subtype]]</f>
        <v>Fixture</v>
      </c>
      <c r="D263" s="2">
        <f>Fullmath[[#This Row],[ID]]</f>
        <v>1378</v>
      </c>
      <c r="E263" s="4" t="str">
        <f>Fullmath[[#This Row],[Name]]</f>
        <v>Fixture: Table (Dwarven)</v>
      </c>
      <c r="F263" s="4">
        <f>Fullmath[[#This Row],[Quantity]]</f>
        <v>1</v>
      </c>
      <c r="G263" s="4">
        <f>LookupRef[[#This Row],[Labor Costs]]+LookupRef[[#This Row],[Material Costs]]</f>
        <v>20911.2</v>
      </c>
      <c r="H263" s="4">
        <f>LookupRef[[#This Row],[Total Price]]/LookupRef[[#This Row],[Quantity]]</f>
        <v>20911.2</v>
      </c>
      <c r="I263" s="4">
        <f>LookupRef[[#This Row],[Total Price]]-LookupRef[[#This Row],[Material Costs]]</f>
        <v>2448</v>
      </c>
      <c r="J263" s="4">
        <f>(LookupRef[[#This Row],[Total Craft Points]]+LookupRef[[#This Row],[DC]])*10</f>
        <v>560</v>
      </c>
      <c r="K263" s="4">
        <f>LookupRef[[#This Row],[Price Per Craft Point]]*LookupRef[[#This Row],[Total Craft Points]]</f>
        <v>2448</v>
      </c>
      <c r="L263" s="4">
        <f>Fullmath[[#This Row],[Mat Cost]]</f>
        <v>18463.2</v>
      </c>
      <c r="M263" s="4">
        <f>Fullmath[[#This Row],[Total CP]]</f>
        <v>34</v>
      </c>
      <c r="N263" s="4">
        <f>Fullmath[[#This Row],[DC]]</f>
        <v>22</v>
      </c>
      <c r="O263" s="4" cm="1">
        <f t="array" ref="O263">LookupRef[[#This Row],[DC]]+(PPCP[Base])</f>
        <v>72</v>
      </c>
    </row>
    <row r="264" spans="1:15" x14ac:dyDescent="0.2">
      <c r="A264" s="4" t="str">
        <f>Fullmath[[#This Row],[Craft]]</f>
        <v>Art Crafting</v>
      </c>
      <c r="B264" s="4" t="str">
        <f>Fullmath[[#This Row],[Type]]</f>
        <v>Fixture</v>
      </c>
      <c r="C264" s="4" t="str">
        <f>Fullmath[[#This Row],[Subtype]]</f>
        <v>Fixture</v>
      </c>
      <c r="D264" s="2">
        <f>Fullmath[[#This Row],[ID]]</f>
        <v>1245</v>
      </c>
      <c r="E264" s="4" t="str">
        <f>Fullmath[[#This Row],[Name]]</f>
        <v>Fixture: Table (Ornate Stone)</v>
      </c>
      <c r="F264" s="4">
        <f>Fullmath[[#This Row],[Quantity]]</f>
        <v>1</v>
      </c>
      <c r="G264" s="4">
        <f>LookupRef[[#This Row],[Labor Costs]]+LookupRef[[#This Row],[Material Costs]]</f>
        <v>5042.75</v>
      </c>
      <c r="H264" s="4">
        <f>LookupRef[[#This Row],[Total Price]]/LookupRef[[#This Row],[Quantity]]</f>
        <v>5042.75</v>
      </c>
      <c r="I264" s="4">
        <f>LookupRef[[#This Row],[Total Price]]-LookupRef[[#This Row],[Material Costs]]</f>
        <v>1872</v>
      </c>
      <c r="J264" s="4">
        <f>(LookupRef[[#This Row],[Total Craft Points]]+LookupRef[[#This Row],[DC]])*10</f>
        <v>480</v>
      </c>
      <c r="K264" s="4">
        <f>LookupRef[[#This Row],[Price Per Craft Point]]*LookupRef[[#This Row],[Total Craft Points]]</f>
        <v>1872</v>
      </c>
      <c r="L264" s="4">
        <f>Fullmath[[#This Row],[Mat Cost]]</f>
        <v>3170.75</v>
      </c>
      <c r="M264" s="4">
        <f>Fullmath[[#This Row],[Total CP]]</f>
        <v>26</v>
      </c>
      <c r="N264" s="4">
        <f>Fullmath[[#This Row],[DC]]</f>
        <v>22</v>
      </c>
      <c r="O264" s="4" cm="1">
        <f t="array" ref="O264">LookupRef[[#This Row],[DC]]+(PPCP[Base])</f>
        <v>72</v>
      </c>
    </row>
    <row r="265" spans="1:15" x14ac:dyDescent="0.2">
      <c r="A265" s="4" t="str">
        <f>Fullmath[[#This Row],[Craft]]</f>
        <v>Art Crafting</v>
      </c>
      <c r="B265" s="4" t="str">
        <f>Fullmath[[#This Row],[Type]]</f>
        <v>Fixture</v>
      </c>
      <c r="C265" s="4" t="str">
        <f>Fullmath[[#This Row],[Subtype]]</f>
        <v>Fixture</v>
      </c>
      <c r="D265" s="2">
        <f>Fullmath[[#This Row],[ID]]</f>
        <v>1230</v>
      </c>
      <c r="E265" s="4" t="str">
        <f>Fullmath[[#This Row],[Name]]</f>
        <v>Fixture: Statue (Firebowl in Lap)</v>
      </c>
      <c r="F265" s="4">
        <f>Fullmath[[#This Row],[Quantity]]</f>
        <v>1</v>
      </c>
      <c r="G265" s="4">
        <f>LookupRef[[#This Row],[Labor Costs]]+LookupRef[[#This Row],[Material Costs]]</f>
        <v>7716.8</v>
      </c>
      <c r="H265" s="4">
        <f>LookupRef[[#This Row],[Total Price]]/LookupRef[[#This Row],[Quantity]]</f>
        <v>7716.8</v>
      </c>
      <c r="I265" s="4">
        <f>LookupRef[[#This Row],[Total Price]]-LookupRef[[#This Row],[Material Costs]]</f>
        <v>3504</v>
      </c>
      <c r="J265" s="4">
        <f>(LookupRef[[#This Row],[Total Craft Points]]+LookupRef[[#This Row],[DC]])*10</f>
        <v>710</v>
      </c>
      <c r="K265" s="4">
        <f>LookupRef[[#This Row],[Price Per Craft Point]]*LookupRef[[#This Row],[Total Craft Points]]</f>
        <v>3504</v>
      </c>
      <c r="L265" s="4">
        <f>Fullmath[[#This Row],[Mat Cost]]</f>
        <v>4212.8</v>
      </c>
      <c r="M265" s="4">
        <f>Fullmath[[#This Row],[Total CP]]</f>
        <v>48</v>
      </c>
      <c r="N265" s="4">
        <f>Fullmath[[#This Row],[DC]]</f>
        <v>23</v>
      </c>
      <c r="O265" s="4" cm="1">
        <f t="array" ref="O265">LookupRef[[#This Row],[DC]]+(PPCP[Base])</f>
        <v>73</v>
      </c>
    </row>
    <row r="266" spans="1:15" x14ac:dyDescent="0.2">
      <c r="A266" s="4" t="str">
        <f>Fullmath[[#This Row],[Craft]]</f>
        <v>Art Crafting</v>
      </c>
      <c r="B266" s="4" t="str">
        <f>Fullmath[[#This Row],[Type]]</f>
        <v>Fixture</v>
      </c>
      <c r="C266" s="4" t="str">
        <f>Fullmath[[#This Row],[Subtype]]</f>
        <v>Fixture</v>
      </c>
      <c r="D266" s="2">
        <f>Fullmath[[#This Row],[ID]]</f>
        <v>1232</v>
      </c>
      <c r="E266" s="4" t="str">
        <f>Fullmath[[#This Row],[Name]]</f>
        <v>Fixture: Statue (Orc/Goblin Idol)</v>
      </c>
      <c r="F266" s="4">
        <f>Fullmath[[#This Row],[Quantity]]</f>
        <v>1</v>
      </c>
      <c r="G266" s="4">
        <f>LookupRef[[#This Row],[Labor Costs]]+LookupRef[[#This Row],[Material Costs]]</f>
        <v>7044.0166666666664</v>
      </c>
      <c r="H266" s="4">
        <f>LookupRef[[#This Row],[Total Price]]/LookupRef[[#This Row],[Quantity]]</f>
        <v>7044.0166666666664</v>
      </c>
      <c r="I266" s="4">
        <f>LookupRef[[#This Row],[Total Price]]-LookupRef[[#This Row],[Material Costs]]</f>
        <v>3503.9999999999995</v>
      </c>
      <c r="J266" s="4">
        <f>(LookupRef[[#This Row],[Total Craft Points]]+LookupRef[[#This Row],[DC]])*10</f>
        <v>710</v>
      </c>
      <c r="K266" s="4">
        <f>LookupRef[[#This Row],[Price Per Craft Point]]*LookupRef[[#This Row],[Total Craft Points]]</f>
        <v>3504</v>
      </c>
      <c r="L266" s="4">
        <f>Fullmath[[#This Row],[Mat Cost]]</f>
        <v>3540.0166666666669</v>
      </c>
      <c r="M266" s="4">
        <f>Fullmath[[#This Row],[Total CP]]</f>
        <v>48</v>
      </c>
      <c r="N266" s="4">
        <f>Fullmath[[#This Row],[DC]]</f>
        <v>23</v>
      </c>
      <c r="O266" s="4" cm="1">
        <f t="array" ref="O266">LookupRef[[#This Row],[DC]]+(PPCP[Base])</f>
        <v>73</v>
      </c>
    </row>
    <row r="267" spans="1:15" x14ac:dyDescent="0.2">
      <c r="A267" s="4" t="str">
        <f>Fullmath[[#This Row],[Craft]]</f>
        <v>Art Crafting</v>
      </c>
      <c r="B267" s="4" t="str">
        <f>Fullmath[[#This Row],[Type]]</f>
        <v>Fixture</v>
      </c>
      <c r="C267" s="4" t="str">
        <f>Fullmath[[#This Row],[Subtype]]</f>
        <v>Fixture</v>
      </c>
      <c r="D267" s="2">
        <f>Fullmath[[#This Row],[ID]]</f>
        <v>1164</v>
      </c>
      <c r="E267" s="4" t="str">
        <f>Fullmath[[#This Row],[Name]]</f>
        <v>Fixture: Bookshelf</v>
      </c>
      <c r="F267" s="4">
        <f>Fullmath[[#This Row],[Quantity]]</f>
        <v>1</v>
      </c>
      <c r="G267" s="4">
        <f>LookupRef[[#This Row],[Labor Costs]]+LookupRef[[#This Row],[Material Costs]]</f>
        <v>9976.1333333333332</v>
      </c>
      <c r="H267" s="4">
        <f>LookupRef[[#This Row],[Total Price]]/LookupRef[[#This Row],[Quantity]]</f>
        <v>9976.1333333333332</v>
      </c>
      <c r="I267" s="4">
        <f>LookupRef[[#This Row],[Total Price]]-LookupRef[[#This Row],[Material Costs]]</f>
        <v>1924</v>
      </c>
      <c r="J267" s="4">
        <f>(LookupRef[[#This Row],[Total Craft Points]]+LookupRef[[#This Row],[DC]])*10</f>
        <v>500</v>
      </c>
      <c r="K267" s="4">
        <f>LookupRef[[#This Row],[Price Per Craft Point]]*LookupRef[[#This Row],[Total Craft Points]]</f>
        <v>1924</v>
      </c>
      <c r="L267" s="4">
        <f>Fullmath[[#This Row],[Mat Cost]]</f>
        <v>8052.1333333333332</v>
      </c>
      <c r="M267" s="4">
        <f>Fullmath[[#This Row],[Total CP]]</f>
        <v>26</v>
      </c>
      <c r="N267" s="4">
        <f>Fullmath[[#This Row],[DC]]</f>
        <v>24</v>
      </c>
      <c r="O267" s="4" cm="1">
        <f t="array" ref="O267">LookupRef[[#This Row],[DC]]+(PPCP[Base])</f>
        <v>74</v>
      </c>
    </row>
    <row r="268" spans="1:15" x14ac:dyDescent="0.2">
      <c r="A268" s="4" t="str">
        <f>Fullmath[[#This Row],[Craft]]</f>
        <v>Art Crafting</v>
      </c>
      <c r="B268" s="4" t="str">
        <f>Fullmath[[#This Row],[Type]]</f>
        <v>Fixture</v>
      </c>
      <c r="C268" s="4" t="str">
        <f>Fullmath[[#This Row],[Subtype]]</f>
        <v>Fixture</v>
      </c>
      <c r="D268" s="2">
        <f>Fullmath[[#This Row],[ID]]</f>
        <v>794</v>
      </c>
      <c r="E268" s="4" t="str">
        <f>Fullmath[[#This Row],[Name]]</f>
        <v>Fixture: Elaborate Stone Table</v>
      </c>
      <c r="F268" s="4">
        <f>Fullmath[[#This Row],[Quantity]]</f>
        <v>1</v>
      </c>
      <c r="G268" s="4">
        <f>LookupRef[[#This Row],[Labor Costs]]+LookupRef[[#This Row],[Material Costs]]</f>
        <v>5911.3</v>
      </c>
      <c r="H268" s="4">
        <f>LookupRef[[#This Row],[Total Price]]/LookupRef[[#This Row],[Quantity]]</f>
        <v>5911.3</v>
      </c>
      <c r="I268" s="4">
        <f>LookupRef[[#This Row],[Total Price]]-LookupRef[[#This Row],[Material Costs]]</f>
        <v>4765.6000000000004</v>
      </c>
      <c r="J268" s="4">
        <f>(LookupRef[[#This Row],[Total Craft Points]]+LookupRef[[#This Row],[DC]])*10</f>
        <v>884</v>
      </c>
      <c r="K268" s="4">
        <f>LookupRef[[#This Row],[Price Per Craft Point]]*LookupRef[[#This Row],[Total Craft Points]]</f>
        <v>4765.6000000000004</v>
      </c>
      <c r="L268" s="4">
        <f>Fullmath[[#This Row],[Mat Cost]]</f>
        <v>1145.7</v>
      </c>
      <c r="M268" s="4">
        <f>Fullmath[[#This Row],[Total CP]]</f>
        <v>64.400000000000006</v>
      </c>
      <c r="N268" s="4">
        <f>Fullmath[[#This Row],[DC]]</f>
        <v>24</v>
      </c>
      <c r="O268" s="4" cm="1">
        <f t="array" ref="O268">LookupRef[[#This Row],[DC]]+(PPCP[Base])</f>
        <v>74</v>
      </c>
    </row>
    <row r="269" spans="1:15" x14ac:dyDescent="0.2">
      <c r="A269" s="4" t="str">
        <f>Fullmath[[#This Row],[Craft]]</f>
        <v>Art Crafting</v>
      </c>
      <c r="B269" s="4" t="str">
        <f>Fullmath[[#This Row],[Type]]</f>
        <v>Fixture</v>
      </c>
      <c r="C269" s="4" t="str">
        <f>Fullmath[[#This Row],[Subtype]]</f>
        <v>Fixture</v>
      </c>
      <c r="D269" s="2">
        <f>Fullmath[[#This Row],[ID]]</f>
        <v>188</v>
      </c>
      <c r="E269" s="4" t="str">
        <f>Fullmath[[#This Row],[Name]]</f>
        <v>Fixture: Enchantment Basin</v>
      </c>
      <c r="F269" s="4">
        <f>Fullmath[[#This Row],[Quantity]]</f>
        <v>1</v>
      </c>
      <c r="G269" s="4">
        <f>LookupRef[[#This Row],[Labor Costs]]+LookupRef[[#This Row],[Material Costs]]</f>
        <v>15377.876666666667</v>
      </c>
      <c r="H269" s="4">
        <f>LookupRef[[#This Row],[Total Price]]/LookupRef[[#This Row],[Quantity]]</f>
        <v>15377.876666666667</v>
      </c>
      <c r="I269" s="4">
        <f>LookupRef[[#This Row],[Total Price]]-LookupRef[[#This Row],[Material Costs]]</f>
        <v>11988</v>
      </c>
      <c r="J269" s="4">
        <f>(LookupRef[[#This Row],[Total Craft Points]]+LookupRef[[#This Row],[DC]])*10</f>
        <v>1860</v>
      </c>
      <c r="K269" s="4">
        <f>LookupRef[[#This Row],[Price Per Craft Point]]*LookupRef[[#This Row],[Total Craft Points]]</f>
        <v>11988</v>
      </c>
      <c r="L269" s="4">
        <f>Fullmath[[#This Row],[Mat Cost]]</f>
        <v>3389.876666666667</v>
      </c>
      <c r="M269" s="4">
        <f>Fullmath[[#This Row],[Total CP]]</f>
        <v>162</v>
      </c>
      <c r="N269" s="4">
        <f>Fullmath[[#This Row],[DC]]</f>
        <v>24</v>
      </c>
      <c r="O269" s="4" cm="1">
        <f t="array" ref="O269">LookupRef[[#This Row],[DC]]+(PPCP[Base])</f>
        <v>74</v>
      </c>
    </row>
    <row r="270" spans="1:15" x14ac:dyDescent="0.2">
      <c r="A270" s="4" t="str">
        <f>Fullmath[[#This Row],[Craft]]</f>
        <v>Art Crafting</v>
      </c>
      <c r="B270" s="4" t="str">
        <f>Fullmath[[#This Row],[Type]]</f>
        <v>Fixture</v>
      </c>
      <c r="C270" s="4" t="str">
        <f>Fullmath[[#This Row],[Subtype]]</f>
        <v>Fixture</v>
      </c>
      <c r="D270" s="2">
        <f>Fullmath[[#This Row],[ID]]</f>
        <v>201</v>
      </c>
      <c r="E270" s="4" t="str">
        <f>Fullmath[[#This Row],[Name]]</f>
        <v>Fixture: Gargoyle</v>
      </c>
      <c r="F270" s="4">
        <f>Fullmath[[#This Row],[Quantity]]</f>
        <v>1</v>
      </c>
      <c r="G270" s="4">
        <f>LookupRef[[#This Row],[Labor Costs]]+LookupRef[[#This Row],[Material Costs]]</f>
        <v>8553</v>
      </c>
      <c r="H270" s="4">
        <f>LookupRef[[#This Row],[Total Price]]/LookupRef[[#This Row],[Quantity]]</f>
        <v>8553</v>
      </c>
      <c r="I270" s="4">
        <f>LookupRef[[#This Row],[Total Price]]-LookupRef[[#This Row],[Material Costs]]</f>
        <v>5920</v>
      </c>
      <c r="J270" s="4">
        <f>(LookupRef[[#This Row],[Total Craft Points]]+LookupRef[[#This Row],[DC]])*10</f>
        <v>1040</v>
      </c>
      <c r="K270" s="4">
        <f>LookupRef[[#This Row],[Price Per Craft Point]]*LookupRef[[#This Row],[Total Craft Points]]</f>
        <v>5920</v>
      </c>
      <c r="L270" s="4">
        <f>Fullmath[[#This Row],[Mat Cost]]</f>
        <v>2633</v>
      </c>
      <c r="M270" s="4">
        <f>Fullmath[[#This Row],[Total CP]]</f>
        <v>80</v>
      </c>
      <c r="N270" s="4">
        <f>Fullmath[[#This Row],[DC]]</f>
        <v>24</v>
      </c>
      <c r="O270" s="4" cm="1">
        <f t="array" ref="O270">LookupRef[[#This Row],[DC]]+(PPCP[Base])</f>
        <v>74</v>
      </c>
    </row>
    <row r="271" spans="1:15" x14ac:dyDescent="0.2">
      <c r="A271" s="4" t="str">
        <f>Fullmath[[#This Row],[Craft]]</f>
        <v>Art Crafting</v>
      </c>
      <c r="B271" s="4" t="str">
        <f>Fullmath[[#This Row],[Type]]</f>
        <v>Fixture</v>
      </c>
      <c r="C271" s="4" t="str">
        <f>Fullmath[[#This Row],[Subtype]]</f>
        <v>Fixture</v>
      </c>
      <c r="D271" s="2">
        <f>Fullmath[[#This Row],[ID]]</f>
        <v>203</v>
      </c>
      <c r="E271" s="4" t="str">
        <f>Fullmath[[#This Row],[Name]]</f>
        <v>Fixture: Sphynx</v>
      </c>
      <c r="F271" s="4">
        <f>Fullmath[[#This Row],[Quantity]]</f>
        <v>1</v>
      </c>
      <c r="G271" s="4">
        <f>LookupRef[[#This Row],[Labor Costs]]+LookupRef[[#This Row],[Material Costs]]</f>
        <v>9079.6</v>
      </c>
      <c r="H271" s="4">
        <f>LookupRef[[#This Row],[Total Price]]/LookupRef[[#This Row],[Quantity]]</f>
        <v>9079.6</v>
      </c>
      <c r="I271" s="4">
        <f>LookupRef[[#This Row],[Total Price]]-LookupRef[[#This Row],[Material Costs]]</f>
        <v>5920</v>
      </c>
      <c r="J271" s="4">
        <f>(LookupRef[[#This Row],[Total Craft Points]]+LookupRef[[#This Row],[DC]])*10</f>
        <v>1040</v>
      </c>
      <c r="K271" s="4">
        <f>LookupRef[[#This Row],[Price Per Craft Point]]*LookupRef[[#This Row],[Total Craft Points]]</f>
        <v>5920</v>
      </c>
      <c r="L271" s="4">
        <f>Fullmath[[#This Row],[Mat Cost]]</f>
        <v>3159.6000000000004</v>
      </c>
      <c r="M271" s="4">
        <f>Fullmath[[#This Row],[Total CP]]</f>
        <v>80</v>
      </c>
      <c r="N271" s="4">
        <f>Fullmath[[#This Row],[DC]]</f>
        <v>24</v>
      </c>
      <c r="O271" s="4" cm="1">
        <f t="array" ref="O271">LookupRef[[#This Row],[DC]]+(PPCP[Base])</f>
        <v>74</v>
      </c>
    </row>
    <row r="272" spans="1:15" x14ac:dyDescent="0.2">
      <c r="A272" s="4" t="str">
        <f>Fullmath[[#This Row],[Craft]]</f>
        <v>Art Crafting</v>
      </c>
      <c r="B272" s="4" t="str">
        <f>Fullmath[[#This Row],[Type]]</f>
        <v>Fixture</v>
      </c>
      <c r="C272" s="4" t="str">
        <f>Fullmath[[#This Row],[Subtype]]</f>
        <v>Fixture</v>
      </c>
      <c r="D272" s="2">
        <f>Fullmath[[#This Row],[ID]]</f>
        <v>1231</v>
      </c>
      <c r="E272" s="4" t="str">
        <f>Fullmath[[#This Row],[Name]]</f>
        <v>Fixture: Statue (Firebowl Plinth)</v>
      </c>
      <c r="F272" s="4">
        <f>Fullmath[[#This Row],[Quantity]]</f>
        <v>1</v>
      </c>
      <c r="G272" s="4">
        <f>LookupRef[[#This Row],[Labor Costs]]+LookupRef[[#This Row],[Material Costs]]</f>
        <v>15411.573333333334</v>
      </c>
      <c r="H272" s="4">
        <f>LookupRef[[#This Row],[Total Price]]/LookupRef[[#This Row],[Quantity]]</f>
        <v>15411.573333333334</v>
      </c>
      <c r="I272" s="4">
        <f>LookupRef[[#This Row],[Total Price]]-LookupRef[[#This Row],[Material Costs]]</f>
        <v>6334.4</v>
      </c>
      <c r="J272" s="4">
        <f>(LookupRef[[#This Row],[Total Craft Points]]+LookupRef[[#This Row],[DC]])*10</f>
        <v>1096</v>
      </c>
      <c r="K272" s="4">
        <f>LookupRef[[#This Row],[Price Per Craft Point]]*LookupRef[[#This Row],[Total Craft Points]]</f>
        <v>6334.4</v>
      </c>
      <c r="L272" s="4">
        <f>Fullmath[[#This Row],[Mat Cost]]</f>
        <v>9077.1733333333341</v>
      </c>
      <c r="M272" s="4">
        <f>Fullmath[[#This Row],[Total CP]]</f>
        <v>85.6</v>
      </c>
      <c r="N272" s="4">
        <f>Fullmath[[#This Row],[DC]]</f>
        <v>24</v>
      </c>
      <c r="O272" s="4" cm="1">
        <f t="array" ref="O272">LookupRef[[#This Row],[DC]]+(PPCP[Base])</f>
        <v>74</v>
      </c>
    </row>
    <row r="273" spans="1:15" x14ac:dyDescent="0.2">
      <c r="A273" s="4" t="str">
        <f>Fullmath[[#This Row],[Craft]]</f>
        <v>Art Crafting</v>
      </c>
      <c r="B273" s="4" t="str">
        <f>Fullmath[[#This Row],[Type]]</f>
        <v>Fixture</v>
      </c>
      <c r="C273" s="4" t="str">
        <f>Fullmath[[#This Row],[Subtype]]</f>
        <v>Fixture</v>
      </c>
      <c r="D273" s="2">
        <f>Fullmath[[#This Row],[ID]]</f>
        <v>1242</v>
      </c>
      <c r="E273" s="4" t="str">
        <f>Fullmath[[#This Row],[Name]]</f>
        <v>Fixture: Table (Runic)</v>
      </c>
      <c r="F273" s="4">
        <f>Fullmath[[#This Row],[Quantity]]</f>
        <v>1</v>
      </c>
      <c r="G273" s="4">
        <f>LookupRef[[#This Row],[Labor Costs]]+LookupRef[[#This Row],[Material Costs]]</f>
        <v>16315.8</v>
      </c>
      <c r="H273" s="4">
        <f>LookupRef[[#This Row],[Total Price]]/LookupRef[[#This Row],[Quantity]]</f>
        <v>16315.8</v>
      </c>
      <c r="I273" s="4">
        <f>LookupRef[[#This Row],[Total Price]]-LookupRef[[#This Row],[Material Costs]]</f>
        <v>4736</v>
      </c>
      <c r="J273" s="4">
        <f>(LookupRef[[#This Row],[Total Craft Points]]+LookupRef[[#This Row],[DC]])*10</f>
        <v>880</v>
      </c>
      <c r="K273" s="4">
        <f>LookupRef[[#This Row],[Price Per Craft Point]]*LookupRef[[#This Row],[Total Craft Points]]</f>
        <v>4736</v>
      </c>
      <c r="L273" s="4">
        <f>Fullmath[[#This Row],[Mat Cost]]</f>
        <v>11579.8</v>
      </c>
      <c r="M273" s="4">
        <f>Fullmath[[#This Row],[Total CP]]</f>
        <v>64</v>
      </c>
      <c r="N273" s="4">
        <f>Fullmath[[#This Row],[DC]]</f>
        <v>24</v>
      </c>
      <c r="O273" s="4" cm="1">
        <f t="array" ref="O273">LookupRef[[#This Row],[DC]]+(PPCP[Base])</f>
        <v>74</v>
      </c>
    </row>
    <row r="274" spans="1:15" x14ac:dyDescent="0.2">
      <c r="A274" s="4" t="str">
        <f>Fullmath[[#This Row],[Craft]]</f>
        <v>Art Crafting</v>
      </c>
      <c r="B274" s="4" t="str">
        <f>Fullmath[[#This Row],[Type]]</f>
        <v>Fixture</v>
      </c>
      <c r="C274" s="4" t="str">
        <f>Fullmath[[#This Row],[Subtype]]</f>
        <v>Fixture</v>
      </c>
      <c r="D274" s="2">
        <f>Fullmath[[#This Row],[ID]]</f>
        <v>1238</v>
      </c>
      <c r="E274" s="4" t="str">
        <f>Fullmath[[#This Row],[Name]]</f>
        <v>Fixture: Table (Snake Motif)</v>
      </c>
      <c r="F274" s="4">
        <f>Fullmath[[#This Row],[Quantity]]</f>
        <v>1</v>
      </c>
      <c r="G274" s="4">
        <f>LookupRef[[#This Row],[Labor Costs]]+LookupRef[[#This Row],[Material Costs]]</f>
        <v>29261.541666666664</v>
      </c>
      <c r="H274" s="4">
        <f>LookupRef[[#This Row],[Total Price]]/LookupRef[[#This Row],[Quantity]]</f>
        <v>29261.541666666664</v>
      </c>
      <c r="I274" s="4">
        <f>LookupRef[[#This Row],[Total Price]]-LookupRef[[#This Row],[Material Costs]]</f>
        <v>11100</v>
      </c>
      <c r="J274" s="4">
        <f>(LookupRef[[#This Row],[Total Craft Points]]+LookupRef[[#This Row],[DC]])*10</f>
        <v>1740</v>
      </c>
      <c r="K274" s="4">
        <f>LookupRef[[#This Row],[Price Per Craft Point]]*LookupRef[[#This Row],[Total Craft Points]]</f>
        <v>11100</v>
      </c>
      <c r="L274" s="4">
        <f>Fullmath[[#This Row],[Mat Cost]]</f>
        <v>18161.541666666664</v>
      </c>
      <c r="M274" s="4">
        <f>Fullmath[[#This Row],[Total CP]]</f>
        <v>150</v>
      </c>
      <c r="N274" s="4">
        <f>Fullmath[[#This Row],[DC]]</f>
        <v>24</v>
      </c>
      <c r="O274" s="4" cm="1">
        <f t="array" ref="O274">LookupRef[[#This Row],[DC]]+(PPCP[Base])</f>
        <v>74</v>
      </c>
    </row>
    <row r="275" spans="1:15" x14ac:dyDescent="0.2">
      <c r="A275" s="4" t="str">
        <f>Fullmath[[#This Row],[Craft]]</f>
        <v>Carpentry</v>
      </c>
      <c r="B275" s="4" t="str">
        <f>Fullmath[[#This Row],[Type]]</f>
        <v>Fixture</v>
      </c>
      <c r="C275" s="4" t="str">
        <f>Fullmath[[#This Row],[Subtype]]</f>
        <v>Fixture</v>
      </c>
      <c r="D275" s="2">
        <f>Fullmath[[#This Row],[ID]]</f>
        <v>89</v>
      </c>
      <c r="E275" s="4" t="str">
        <f>Fullmath[[#This Row],[Name]]</f>
        <v>Fixture: Barrel</v>
      </c>
      <c r="F275" s="4">
        <f>Fullmath[[#This Row],[Quantity]]</f>
        <v>1</v>
      </c>
      <c r="G275" s="4">
        <f>LookupRef[[#This Row],[Labor Costs]]+LookupRef[[#This Row],[Material Costs]]</f>
        <v>2057.9</v>
      </c>
      <c r="H275" s="4">
        <f>LookupRef[[#This Row],[Total Price]]/LookupRef[[#This Row],[Quantity]]</f>
        <v>2057.9</v>
      </c>
      <c r="I275" s="4">
        <f>LookupRef[[#This Row],[Total Price]]-LookupRef[[#This Row],[Material Costs]]</f>
        <v>110</v>
      </c>
      <c r="J275" s="4">
        <f>(LookupRef[[#This Row],[Total Craft Points]]+LookupRef[[#This Row],[DC]])*10</f>
        <v>70</v>
      </c>
      <c r="K275" s="4">
        <f>LookupRef[[#This Row],[Price Per Craft Point]]*LookupRef[[#This Row],[Total Craft Points]]</f>
        <v>110</v>
      </c>
      <c r="L275" s="4">
        <f>Fullmath[[#This Row],[Mat Cost]]</f>
        <v>1947.9</v>
      </c>
      <c r="M275" s="4">
        <f>Fullmath[[#This Row],[Total CP]]</f>
        <v>2</v>
      </c>
      <c r="N275" s="4">
        <f>Fullmath[[#This Row],[DC]]</f>
        <v>5</v>
      </c>
      <c r="O275" s="4" cm="1">
        <f t="array" ref="O275">LookupRef[[#This Row],[DC]]+(PPCP[Base])</f>
        <v>55</v>
      </c>
    </row>
    <row r="276" spans="1:15" x14ac:dyDescent="0.2">
      <c r="A276" s="4" t="str">
        <f>Fullmath[[#This Row],[Craft]]</f>
        <v>Carpentry</v>
      </c>
      <c r="B276" s="4" t="str">
        <f>Fullmath[[#This Row],[Type]]</f>
        <v>Fixture</v>
      </c>
      <c r="C276" s="4" t="str">
        <f>Fullmath[[#This Row],[Subtype]]</f>
        <v>Fixture</v>
      </c>
      <c r="D276" s="2">
        <f>Fullmath[[#This Row],[ID]]</f>
        <v>972</v>
      </c>
      <c r="E276" s="4" t="str">
        <f>Fullmath[[#This Row],[Name]]</f>
        <v>Fixture: Playable Card Deck</v>
      </c>
      <c r="F276" s="4">
        <f>Fullmath[[#This Row],[Quantity]]</f>
        <v>1</v>
      </c>
      <c r="G276" s="4">
        <f>LookupRef[[#This Row],[Labor Costs]]+LookupRef[[#This Row],[Material Costs]]</f>
        <v>876.0333333333333</v>
      </c>
      <c r="H276" s="4">
        <f>LookupRef[[#This Row],[Total Price]]/LookupRef[[#This Row],[Quantity]]</f>
        <v>876.0333333333333</v>
      </c>
      <c r="I276" s="4">
        <f>LookupRef[[#This Row],[Total Price]]-LookupRef[[#This Row],[Material Costs]]</f>
        <v>112</v>
      </c>
      <c r="J276" s="4">
        <f>(LookupRef[[#This Row],[Total Craft Points]]+LookupRef[[#This Row],[DC]])*10</f>
        <v>80</v>
      </c>
      <c r="K276" s="4">
        <f>LookupRef[[#This Row],[Price Per Craft Point]]*LookupRef[[#This Row],[Total Craft Points]]</f>
        <v>112</v>
      </c>
      <c r="L276" s="4">
        <f>Fullmath[[#This Row],[Mat Cost]]</f>
        <v>764.0333333333333</v>
      </c>
      <c r="M276" s="4">
        <f>Fullmath[[#This Row],[Total CP]]</f>
        <v>2</v>
      </c>
      <c r="N276" s="4">
        <f>Fullmath[[#This Row],[DC]]</f>
        <v>6</v>
      </c>
      <c r="O276" s="4" cm="1">
        <f t="array" ref="O276">LookupRef[[#This Row],[DC]]+(PPCP[Base])</f>
        <v>56</v>
      </c>
    </row>
    <row r="277" spans="1:15" x14ac:dyDescent="0.2">
      <c r="A277" s="4" t="str">
        <f>Fullmath[[#This Row],[Craft]]</f>
        <v>Carpentry</v>
      </c>
      <c r="B277" s="4" t="str">
        <f>Fullmath[[#This Row],[Type]]</f>
        <v>Fixture</v>
      </c>
      <c r="C277" s="4" t="str">
        <f>Fullmath[[#This Row],[Subtype]]</f>
        <v>Fixture</v>
      </c>
      <c r="D277" s="2">
        <f>Fullmath[[#This Row],[ID]]</f>
        <v>32</v>
      </c>
      <c r="E277" s="4" t="str">
        <f>Fullmath[[#This Row],[Name]]</f>
        <v>Tent</v>
      </c>
      <c r="F277" s="4">
        <f>Fullmath[[#This Row],[Quantity]]</f>
        <v>1</v>
      </c>
      <c r="G277" s="4">
        <f>LookupRef[[#This Row],[Labor Costs]]+LookupRef[[#This Row],[Material Costs]]</f>
        <v>4307.333333333333</v>
      </c>
      <c r="H277" s="4">
        <f>LookupRef[[#This Row],[Total Price]]/LookupRef[[#This Row],[Quantity]]</f>
        <v>4307.333333333333</v>
      </c>
      <c r="I277" s="4">
        <f>LookupRef[[#This Row],[Total Price]]-LookupRef[[#This Row],[Material Costs]]</f>
        <v>295</v>
      </c>
      <c r="J277" s="4">
        <f>(LookupRef[[#This Row],[Total Craft Points]]+LookupRef[[#This Row],[DC]])*10</f>
        <v>140</v>
      </c>
      <c r="K277" s="4">
        <f>LookupRef[[#This Row],[Price Per Craft Point]]*LookupRef[[#This Row],[Total Craft Points]]</f>
        <v>295</v>
      </c>
      <c r="L277" s="4">
        <f>Fullmath[[#This Row],[Mat Cost]]</f>
        <v>4012.333333333333</v>
      </c>
      <c r="M277" s="4">
        <f>Fullmath[[#This Row],[Total CP]]</f>
        <v>5</v>
      </c>
      <c r="N277" s="4">
        <f>Fullmath[[#This Row],[DC]]</f>
        <v>9</v>
      </c>
      <c r="O277" s="4" cm="1">
        <f t="array" ref="O277">LookupRef[[#This Row],[DC]]+(PPCP[Base])</f>
        <v>59</v>
      </c>
    </row>
    <row r="278" spans="1:15" x14ac:dyDescent="0.2">
      <c r="A278" s="4" t="str">
        <f>Fullmath[[#This Row],[Craft]]</f>
        <v>Carpentry</v>
      </c>
      <c r="B278" s="4" t="str">
        <f>Fullmath[[#This Row],[Type]]</f>
        <v>Fixture</v>
      </c>
      <c r="C278" s="4" t="str">
        <f>Fullmath[[#This Row],[Subtype]]</f>
        <v>Fixture</v>
      </c>
      <c r="D278" s="2">
        <f>Fullmath[[#This Row],[ID]]</f>
        <v>67</v>
      </c>
      <c r="E278" s="4" t="str">
        <f>Fullmath[[#This Row],[Name]]</f>
        <v>Fixture: Bed</v>
      </c>
      <c r="F278" s="4">
        <f>Fullmath[[#This Row],[Quantity]]</f>
        <v>1</v>
      </c>
      <c r="G278" s="4">
        <f>LookupRef[[#This Row],[Labor Costs]]+LookupRef[[#This Row],[Material Costs]]</f>
        <v>3155.1666666666665</v>
      </c>
      <c r="H278" s="4">
        <f>LookupRef[[#This Row],[Total Price]]/LookupRef[[#This Row],[Quantity]]</f>
        <v>3155.1666666666665</v>
      </c>
      <c r="I278" s="4">
        <f>LookupRef[[#This Row],[Total Price]]-LookupRef[[#This Row],[Material Costs]]</f>
        <v>427</v>
      </c>
      <c r="J278" s="4">
        <f>(LookupRef[[#This Row],[Total Craft Points]]+LookupRef[[#This Row],[DC]])*10</f>
        <v>180</v>
      </c>
      <c r="K278" s="4">
        <f>LookupRef[[#This Row],[Price Per Craft Point]]*LookupRef[[#This Row],[Total Craft Points]]</f>
        <v>427</v>
      </c>
      <c r="L278" s="4">
        <f>Fullmath[[#This Row],[Mat Cost]]</f>
        <v>2728.1666666666665</v>
      </c>
      <c r="M278" s="4">
        <f>Fullmath[[#This Row],[Total CP]]</f>
        <v>7</v>
      </c>
      <c r="N278" s="4">
        <f>Fullmath[[#This Row],[DC]]</f>
        <v>11</v>
      </c>
      <c r="O278" s="4" cm="1">
        <f t="array" ref="O278">LookupRef[[#This Row],[DC]]+(PPCP[Base])</f>
        <v>61</v>
      </c>
    </row>
    <row r="279" spans="1:15" x14ac:dyDescent="0.2">
      <c r="A279" s="4" t="str">
        <f>Fullmath[[#This Row],[Craft]]</f>
        <v>Carpentry</v>
      </c>
      <c r="B279" s="4" t="str">
        <f>Fullmath[[#This Row],[Type]]</f>
        <v>Fixture</v>
      </c>
      <c r="C279" s="4" t="str">
        <f>Fullmath[[#This Row],[Subtype]]</f>
        <v>Fixture</v>
      </c>
      <c r="D279" s="2">
        <f>Fullmath[[#This Row],[ID]]</f>
        <v>75</v>
      </c>
      <c r="E279" s="4" t="str">
        <f>Fullmath[[#This Row],[Name]]</f>
        <v>Fixture: Bench (large)</v>
      </c>
      <c r="F279" s="4">
        <f>Fullmath[[#This Row],[Quantity]]</f>
        <v>1</v>
      </c>
      <c r="G279" s="4">
        <f>LookupRef[[#This Row],[Labor Costs]]+LookupRef[[#This Row],[Material Costs]]</f>
        <v>2123.6666666666665</v>
      </c>
      <c r="H279" s="4">
        <f>LookupRef[[#This Row],[Total Price]]/LookupRef[[#This Row],[Quantity]]</f>
        <v>2123.6666666666665</v>
      </c>
      <c r="I279" s="4">
        <f>LookupRef[[#This Row],[Total Price]]-LookupRef[[#This Row],[Material Costs]]</f>
        <v>122</v>
      </c>
      <c r="J279" s="4">
        <f>(LookupRef[[#This Row],[Total Craft Points]]+LookupRef[[#This Row],[DC]])*10</f>
        <v>130</v>
      </c>
      <c r="K279" s="4">
        <f>LookupRef[[#This Row],[Price Per Craft Point]]*LookupRef[[#This Row],[Total Craft Points]]</f>
        <v>122</v>
      </c>
      <c r="L279" s="4">
        <f>Fullmath[[#This Row],[Mat Cost]]</f>
        <v>2001.6666666666665</v>
      </c>
      <c r="M279" s="4">
        <f>Fullmath[[#This Row],[Total CP]]</f>
        <v>2</v>
      </c>
      <c r="N279" s="4">
        <f>Fullmath[[#This Row],[DC]]</f>
        <v>11</v>
      </c>
      <c r="O279" s="4" cm="1">
        <f t="array" ref="O279">LookupRef[[#This Row],[DC]]+(PPCP[Base])</f>
        <v>61</v>
      </c>
    </row>
    <row r="280" spans="1:15" x14ac:dyDescent="0.2">
      <c r="A280" s="4" t="str">
        <f>Fullmath[[#This Row],[Craft]]</f>
        <v>Carpentry</v>
      </c>
      <c r="B280" s="4" t="str">
        <f>Fullmath[[#This Row],[Type]]</f>
        <v>Fixture</v>
      </c>
      <c r="C280" s="4" t="str">
        <f>Fullmath[[#This Row],[Subtype]]</f>
        <v>Fixture</v>
      </c>
      <c r="D280" s="2">
        <f>Fullmath[[#This Row],[ID]]</f>
        <v>76</v>
      </c>
      <c r="E280" s="4" t="str">
        <f>Fullmath[[#This Row],[Name]]</f>
        <v>Fixture: Bench (medium 1)</v>
      </c>
      <c r="F280" s="4">
        <f>Fullmath[[#This Row],[Quantity]]</f>
        <v>1</v>
      </c>
      <c r="G280" s="4">
        <f>LookupRef[[#This Row],[Labor Costs]]+LookupRef[[#This Row],[Material Costs]]</f>
        <v>2123.6666666666665</v>
      </c>
      <c r="H280" s="4">
        <f>LookupRef[[#This Row],[Total Price]]/LookupRef[[#This Row],[Quantity]]</f>
        <v>2123.6666666666665</v>
      </c>
      <c r="I280" s="4">
        <f>LookupRef[[#This Row],[Total Price]]-LookupRef[[#This Row],[Material Costs]]</f>
        <v>122</v>
      </c>
      <c r="J280" s="4">
        <f>(LookupRef[[#This Row],[Total Craft Points]]+LookupRef[[#This Row],[DC]])*10</f>
        <v>130</v>
      </c>
      <c r="K280" s="4">
        <f>LookupRef[[#This Row],[Price Per Craft Point]]*LookupRef[[#This Row],[Total Craft Points]]</f>
        <v>122</v>
      </c>
      <c r="L280" s="4">
        <f>Fullmath[[#This Row],[Mat Cost]]</f>
        <v>2001.6666666666665</v>
      </c>
      <c r="M280" s="4">
        <f>Fullmath[[#This Row],[Total CP]]</f>
        <v>2</v>
      </c>
      <c r="N280" s="4">
        <f>Fullmath[[#This Row],[DC]]</f>
        <v>11</v>
      </c>
      <c r="O280" s="4" cm="1">
        <f t="array" ref="O280">LookupRef[[#This Row],[DC]]+(PPCP[Base])</f>
        <v>61</v>
      </c>
    </row>
    <row r="281" spans="1:15" x14ac:dyDescent="0.2">
      <c r="A281" s="4" t="str">
        <f>Fullmath[[#This Row],[Craft]]</f>
        <v>Carpentry</v>
      </c>
      <c r="B281" s="4" t="str">
        <f>Fullmath[[#This Row],[Type]]</f>
        <v>Fixture</v>
      </c>
      <c r="C281" s="4" t="str">
        <f>Fullmath[[#This Row],[Subtype]]</f>
        <v>Fixture</v>
      </c>
      <c r="D281" s="2">
        <f>Fullmath[[#This Row],[ID]]</f>
        <v>77</v>
      </c>
      <c r="E281" s="4" t="str">
        <f>Fullmath[[#This Row],[Name]]</f>
        <v>Fixture: Bench (medium 2)</v>
      </c>
      <c r="F281" s="4">
        <f>Fullmath[[#This Row],[Quantity]]</f>
        <v>1</v>
      </c>
      <c r="G281" s="4">
        <f>LookupRef[[#This Row],[Labor Costs]]+LookupRef[[#This Row],[Material Costs]]</f>
        <v>2123.6666666666665</v>
      </c>
      <c r="H281" s="4">
        <f>LookupRef[[#This Row],[Total Price]]/LookupRef[[#This Row],[Quantity]]</f>
        <v>2123.6666666666665</v>
      </c>
      <c r="I281" s="4">
        <f>LookupRef[[#This Row],[Total Price]]-LookupRef[[#This Row],[Material Costs]]</f>
        <v>122</v>
      </c>
      <c r="J281" s="4">
        <f>(LookupRef[[#This Row],[Total Craft Points]]+LookupRef[[#This Row],[DC]])*10</f>
        <v>130</v>
      </c>
      <c r="K281" s="4">
        <f>LookupRef[[#This Row],[Price Per Craft Point]]*LookupRef[[#This Row],[Total Craft Points]]</f>
        <v>122</v>
      </c>
      <c r="L281" s="4">
        <f>Fullmath[[#This Row],[Mat Cost]]</f>
        <v>2001.6666666666665</v>
      </c>
      <c r="M281" s="4">
        <f>Fullmath[[#This Row],[Total CP]]</f>
        <v>2</v>
      </c>
      <c r="N281" s="4">
        <f>Fullmath[[#This Row],[DC]]</f>
        <v>11</v>
      </c>
      <c r="O281" s="4" cm="1">
        <f t="array" ref="O281">LookupRef[[#This Row],[DC]]+(PPCP[Base])</f>
        <v>61</v>
      </c>
    </row>
    <row r="282" spans="1:15" x14ac:dyDescent="0.2">
      <c r="A282" s="4" t="str">
        <f>Fullmath[[#This Row],[Craft]]</f>
        <v>Carpentry</v>
      </c>
      <c r="B282" s="4" t="str">
        <f>Fullmath[[#This Row],[Type]]</f>
        <v>Fixture</v>
      </c>
      <c r="C282" s="4" t="str">
        <f>Fullmath[[#This Row],[Subtype]]</f>
        <v>Fixture</v>
      </c>
      <c r="D282" s="2">
        <f>Fullmath[[#This Row],[ID]]</f>
        <v>12</v>
      </c>
      <c r="E282" s="4" t="str">
        <f>Fullmath[[#This Row],[Name]]</f>
        <v>Fixture: Chair</v>
      </c>
      <c r="F282" s="4">
        <f>Fullmath[[#This Row],[Quantity]]</f>
        <v>1</v>
      </c>
      <c r="G282" s="4">
        <f>LookupRef[[#This Row],[Labor Costs]]+LookupRef[[#This Row],[Material Costs]]</f>
        <v>817.66666666666663</v>
      </c>
      <c r="H282" s="4">
        <f>LookupRef[[#This Row],[Total Price]]/LookupRef[[#This Row],[Quantity]]</f>
        <v>817.66666666666663</v>
      </c>
      <c r="I282" s="4">
        <f>LookupRef[[#This Row],[Total Price]]-LookupRef[[#This Row],[Material Costs]]</f>
        <v>122</v>
      </c>
      <c r="J282" s="4">
        <f>(LookupRef[[#This Row],[Total Craft Points]]+LookupRef[[#This Row],[DC]])*10</f>
        <v>130</v>
      </c>
      <c r="K282" s="4">
        <f>LookupRef[[#This Row],[Price Per Craft Point]]*LookupRef[[#This Row],[Total Craft Points]]</f>
        <v>122</v>
      </c>
      <c r="L282" s="4">
        <f>Fullmath[[#This Row],[Mat Cost]]</f>
        <v>695.66666666666663</v>
      </c>
      <c r="M282" s="4">
        <f>Fullmath[[#This Row],[Total CP]]</f>
        <v>2</v>
      </c>
      <c r="N282" s="4">
        <f>Fullmath[[#This Row],[DC]]</f>
        <v>11</v>
      </c>
      <c r="O282" s="4" cm="1">
        <f t="array" ref="O282">LookupRef[[#This Row],[DC]]+(PPCP[Base])</f>
        <v>61</v>
      </c>
    </row>
    <row r="283" spans="1:15" x14ac:dyDescent="0.2">
      <c r="A283" s="4" t="str">
        <f>Fullmath[[#This Row],[Craft]]</f>
        <v>Carpentry</v>
      </c>
      <c r="B283" s="4" t="str">
        <f>Fullmath[[#This Row],[Type]]</f>
        <v>Fixture</v>
      </c>
      <c r="C283" s="4" t="str">
        <f>Fullmath[[#This Row],[Subtype]]</f>
        <v>Fixture</v>
      </c>
      <c r="D283" s="2">
        <f>Fullmath[[#This Row],[ID]]</f>
        <v>73</v>
      </c>
      <c r="E283" s="4" t="str">
        <f>Fullmath[[#This Row],[Name]]</f>
        <v>Fixture: Chair</v>
      </c>
      <c r="F283" s="4">
        <f>Fullmath[[#This Row],[Quantity]]</f>
        <v>1</v>
      </c>
      <c r="G283" s="4">
        <f>LookupRef[[#This Row],[Labor Costs]]+LookupRef[[#This Row],[Material Costs]]</f>
        <v>1037.5</v>
      </c>
      <c r="H283" s="4">
        <f>LookupRef[[#This Row],[Total Price]]/LookupRef[[#This Row],[Quantity]]</f>
        <v>1037.5</v>
      </c>
      <c r="I283" s="4">
        <f>LookupRef[[#This Row],[Total Price]]-LookupRef[[#This Row],[Material Costs]]</f>
        <v>122</v>
      </c>
      <c r="J283" s="4">
        <f>(LookupRef[[#This Row],[Total Craft Points]]+LookupRef[[#This Row],[DC]])*10</f>
        <v>130</v>
      </c>
      <c r="K283" s="4">
        <f>LookupRef[[#This Row],[Price Per Craft Point]]*LookupRef[[#This Row],[Total Craft Points]]</f>
        <v>122</v>
      </c>
      <c r="L283" s="4">
        <f>Fullmath[[#This Row],[Mat Cost]]</f>
        <v>915.5</v>
      </c>
      <c r="M283" s="4">
        <f>Fullmath[[#This Row],[Total CP]]</f>
        <v>2</v>
      </c>
      <c r="N283" s="4">
        <f>Fullmath[[#This Row],[DC]]</f>
        <v>11</v>
      </c>
      <c r="O283" s="4" cm="1">
        <f t="array" ref="O283">LookupRef[[#This Row],[DC]]+(PPCP[Base])</f>
        <v>61</v>
      </c>
    </row>
    <row r="284" spans="1:15" x14ac:dyDescent="0.2">
      <c r="A284" s="4" t="str">
        <f>Fullmath[[#This Row],[Craft]]</f>
        <v>Carpentry</v>
      </c>
      <c r="B284" s="4" t="str">
        <f>Fullmath[[#This Row],[Type]]</f>
        <v>Fixture</v>
      </c>
      <c r="C284" s="4" t="str">
        <f>Fullmath[[#This Row],[Subtype]]</f>
        <v>Fixture</v>
      </c>
      <c r="D284" s="2">
        <f>Fullmath[[#This Row],[ID]]</f>
        <v>1742</v>
      </c>
      <c r="E284" s="4" t="str">
        <f>Fullmath[[#This Row],[Name]]</f>
        <v>Fixture: Chair (Halfling, Ornate)</v>
      </c>
      <c r="F284" s="4">
        <f>Fullmath[[#This Row],[Quantity]]</f>
        <v>1</v>
      </c>
      <c r="G284" s="4">
        <f>LookupRef[[#This Row],[Labor Costs]]+LookupRef[[#This Row],[Material Costs]]</f>
        <v>817.66666666666663</v>
      </c>
      <c r="H284" s="4">
        <f>LookupRef[[#This Row],[Total Price]]/LookupRef[[#This Row],[Quantity]]</f>
        <v>817.66666666666663</v>
      </c>
      <c r="I284" s="4">
        <f>LookupRef[[#This Row],[Total Price]]-LookupRef[[#This Row],[Material Costs]]</f>
        <v>122</v>
      </c>
      <c r="J284" s="4">
        <f>(LookupRef[[#This Row],[Total Craft Points]]+LookupRef[[#This Row],[DC]])*10</f>
        <v>130</v>
      </c>
      <c r="K284" s="4">
        <f>LookupRef[[#This Row],[Price Per Craft Point]]*LookupRef[[#This Row],[Total Craft Points]]</f>
        <v>122</v>
      </c>
      <c r="L284" s="4">
        <f>Fullmath[[#This Row],[Mat Cost]]</f>
        <v>695.66666666666663</v>
      </c>
      <c r="M284" s="4">
        <f>Fullmath[[#This Row],[Total CP]]</f>
        <v>2</v>
      </c>
      <c r="N284" s="4">
        <f>Fullmath[[#This Row],[DC]]</f>
        <v>11</v>
      </c>
      <c r="O284" s="4" cm="1">
        <f t="array" ref="O284">LookupRef[[#This Row],[DC]]+(PPCP[Base])</f>
        <v>61</v>
      </c>
    </row>
    <row r="285" spans="1:15" x14ac:dyDescent="0.2">
      <c r="A285" s="4" t="str">
        <f>Fullmath[[#This Row],[Craft]]</f>
        <v>Carpentry</v>
      </c>
      <c r="B285" s="4" t="str">
        <f>Fullmath[[#This Row],[Type]]</f>
        <v>Fixture</v>
      </c>
      <c r="C285" s="4" t="str">
        <f>Fullmath[[#This Row],[Subtype]]</f>
        <v>Fixture</v>
      </c>
      <c r="D285" s="2">
        <f>Fullmath[[#This Row],[ID]]</f>
        <v>1743</v>
      </c>
      <c r="E285" s="4" t="str">
        <f>Fullmath[[#This Row],[Name]]</f>
        <v>Fixture: Chair (Wood, Cushioned)</v>
      </c>
      <c r="F285" s="4">
        <f>Fullmath[[#This Row],[Quantity]]</f>
        <v>1</v>
      </c>
      <c r="G285" s="4">
        <f>LookupRef[[#This Row],[Labor Costs]]+LookupRef[[#This Row],[Material Costs]]</f>
        <v>1393.6333333333332</v>
      </c>
      <c r="H285" s="4">
        <f>LookupRef[[#This Row],[Total Price]]/LookupRef[[#This Row],[Quantity]]</f>
        <v>1393.6333333333332</v>
      </c>
      <c r="I285" s="4">
        <f>LookupRef[[#This Row],[Total Price]]-LookupRef[[#This Row],[Material Costs]]</f>
        <v>250.09999999999991</v>
      </c>
      <c r="J285" s="4">
        <f>(LookupRef[[#This Row],[Total Craft Points]]+LookupRef[[#This Row],[DC]])*10</f>
        <v>151</v>
      </c>
      <c r="K285" s="4">
        <f>LookupRef[[#This Row],[Price Per Craft Point]]*LookupRef[[#This Row],[Total Craft Points]]</f>
        <v>250.09999999999997</v>
      </c>
      <c r="L285" s="4">
        <f>Fullmath[[#This Row],[Mat Cost]]</f>
        <v>1143.5333333333333</v>
      </c>
      <c r="M285" s="4">
        <f>Fullmath[[#This Row],[Total CP]]</f>
        <v>4.0999999999999996</v>
      </c>
      <c r="N285" s="4">
        <f>Fullmath[[#This Row],[DC]]</f>
        <v>11</v>
      </c>
      <c r="O285" s="4" cm="1">
        <f t="array" ref="O285">LookupRef[[#This Row],[DC]]+(PPCP[Base])</f>
        <v>61</v>
      </c>
    </row>
    <row r="286" spans="1:15" x14ac:dyDescent="0.2">
      <c r="A286" s="4" t="str">
        <f>Fullmath[[#This Row],[Craft]]</f>
        <v>Carpentry</v>
      </c>
      <c r="B286" s="4" t="str">
        <f>Fullmath[[#This Row],[Type]]</f>
        <v>Fixture</v>
      </c>
      <c r="C286" s="4" t="str">
        <f>Fullmath[[#This Row],[Subtype]]</f>
        <v>Fixture</v>
      </c>
      <c r="D286" s="2">
        <f>Fullmath[[#This Row],[ID]]</f>
        <v>1741</v>
      </c>
      <c r="E286" s="4" t="str">
        <f>Fullmath[[#This Row],[Name]]</f>
        <v>Fixture: Chair (Wood, Leather)</v>
      </c>
      <c r="F286" s="4">
        <f>Fullmath[[#This Row],[Quantity]]</f>
        <v>1</v>
      </c>
      <c r="G286" s="4">
        <f>LookupRef[[#This Row],[Labor Costs]]+LookupRef[[#This Row],[Material Costs]]</f>
        <v>1338.4433333333334</v>
      </c>
      <c r="H286" s="4">
        <f>LookupRef[[#This Row],[Total Price]]/LookupRef[[#This Row],[Quantity]]</f>
        <v>1338.4433333333334</v>
      </c>
      <c r="I286" s="4">
        <f>LookupRef[[#This Row],[Total Price]]-LookupRef[[#This Row],[Material Costs]]</f>
        <v>329.40000000000009</v>
      </c>
      <c r="J286" s="4">
        <f>(LookupRef[[#This Row],[Total Craft Points]]+LookupRef[[#This Row],[DC]])*10</f>
        <v>164</v>
      </c>
      <c r="K286" s="4">
        <f>LookupRef[[#This Row],[Price Per Craft Point]]*LookupRef[[#This Row],[Total Craft Points]]</f>
        <v>329.40000000000003</v>
      </c>
      <c r="L286" s="4">
        <f>Fullmath[[#This Row],[Mat Cost]]</f>
        <v>1009.0433333333333</v>
      </c>
      <c r="M286" s="4">
        <f>Fullmath[[#This Row],[Total CP]]</f>
        <v>5.4</v>
      </c>
      <c r="N286" s="4">
        <f>Fullmath[[#This Row],[DC]]</f>
        <v>11</v>
      </c>
      <c r="O286" s="4" cm="1">
        <f t="array" ref="O286">LookupRef[[#This Row],[DC]]+(PPCP[Base])</f>
        <v>61</v>
      </c>
    </row>
    <row r="287" spans="1:15" x14ac:dyDescent="0.2">
      <c r="A287" s="4" t="str">
        <f>Fullmath[[#This Row],[Craft]]</f>
        <v>Carpentry</v>
      </c>
      <c r="B287" s="4" t="str">
        <f>Fullmath[[#This Row],[Type]]</f>
        <v>Fixture</v>
      </c>
      <c r="C287" s="4" t="str">
        <f>Fullmath[[#This Row],[Subtype]]</f>
        <v>Fixture</v>
      </c>
      <c r="D287" s="2">
        <f>Fullmath[[#This Row],[ID]]</f>
        <v>1740</v>
      </c>
      <c r="E287" s="4" t="str">
        <f>Fullmath[[#This Row],[Name]]</f>
        <v>Fixture: Chair (Wood, Silver)</v>
      </c>
      <c r="F287" s="4">
        <f>Fullmath[[#This Row],[Quantity]]</f>
        <v>1</v>
      </c>
      <c r="G287" s="4">
        <f>LookupRef[[#This Row],[Labor Costs]]+LookupRef[[#This Row],[Material Costs]]</f>
        <v>1520.5666666666666</v>
      </c>
      <c r="H287" s="4">
        <f>LookupRef[[#This Row],[Total Price]]/LookupRef[[#This Row],[Quantity]]</f>
        <v>1520.5666666666666</v>
      </c>
      <c r="I287" s="4">
        <f>LookupRef[[#This Row],[Total Price]]-LookupRef[[#This Row],[Material Costs]]</f>
        <v>183</v>
      </c>
      <c r="J287" s="4">
        <f>(LookupRef[[#This Row],[Total Craft Points]]+LookupRef[[#This Row],[DC]])*10</f>
        <v>140</v>
      </c>
      <c r="K287" s="4">
        <f>LookupRef[[#This Row],[Price Per Craft Point]]*LookupRef[[#This Row],[Total Craft Points]]</f>
        <v>183</v>
      </c>
      <c r="L287" s="4">
        <f>Fullmath[[#This Row],[Mat Cost]]</f>
        <v>1337.5666666666666</v>
      </c>
      <c r="M287" s="4">
        <f>Fullmath[[#This Row],[Total CP]]</f>
        <v>3</v>
      </c>
      <c r="N287" s="4">
        <f>Fullmath[[#This Row],[DC]]</f>
        <v>11</v>
      </c>
      <c r="O287" s="4" cm="1">
        <f t="array" ref="O287">LookupRef[[#This Row],[DC]]+(PPCP[Base])</f>
        <v>61</v>
      </c>
    </row>
    <row r="288" spans="1:15" x14ac:dyDescent="0.2">
      <c r="A288" s="4" t="str">
        <f>Fullmath[[#This Row],[Craft]]</f>
        <v>Carpentry</v>
      </c>
      <c r="B288" s="4" t="str">
        <f>Fullmath[[#This Row],[Type]]</f>
        <v>Fixture</v>
      </c>
      <c r="C288" s="4" t="str">
        <f>Fullmath[[#This Row],[Subtype]]</f>
        <v>Fixture</v>
      </c>
      <c r="D288" s="2">
        <f>Fullmath[[#This Row],[ID]]</f>
        <v>1739</v>
      </c>
      <c r="E288" s="4" t="str">
        <f>Fullmath[[#This Row],[Name]]</f>
        <v>Fixture: Chair (Wood, Simple)</v>
      </c>
      <c r="F288" s="4">
        <f>Fullmath[[#This Row],[Quantity]]</f>
        <v>1</v>
      </c>
      <c r="G288" s="4">
        <f>LookupRef[[#This Row],[Labor Costs]]+LookupRef[[#This Row],[Material Costs]]</f>
        <v>427.16666666666669</v>
      </c>
      <c r="H288" s="4">
        <f>LookupRef[[#This Row],[Total Price]]/LookupRef[[#This Row],[Quantity]]</f>
        <v>427.16666666666669</v>
      </c>
      <c r="I288" s="4">
        <f>LookupRef[[#This Row],[Total Price]]-LookupRef[[#This Row],[Material Costs]]</f>
        <v>122</v>
      </c>
      <c r="J288" s="4">
        <f>(LookupRef[[#This Row],[Total Craft Points]]+LookupRef[[#This Row],[DC]])*10</f>
        <v>130</v>
      </c>
      <c r="K288" s="4">
        <f>LookupRef[[#This Row],[Price Per Craft Point]]*LookupRef[[#This Row],[Total Craft Points]]</f>
        <v>122</v>
      </c>
      <c r="L288" s="4">
        <f>Fullmath[[#This Row],[Mat Cost]]</f>
        <v>305.16666666666669</v>
      </c>
      <c r="M288" s="4">
        <f>Fullmath[[#This Row],[Total CP]]</f>
        <v>2</v>
      </c>
      <c r="N288" s="4">
        <f>Fullmath[[#This Row],[DC]]</f>
        <v>11</v>
      </c>
      <c r="O288" s="4" cm="1">
        <f t="array" ref="O288">LookupRef[[#This Row],[DC]]+(PPCP[Base])</f>
        <v>61</v>
      </c>
    </row>
    <row r="289" spans="1:15" x14ac:dyDescent="0.2">
      <c r="A289" s="4" t="str">
        <f>Fullmath[[#This Row],[Craft]]</f>
        <v>Carpentry</v>
      </c>
      <c r="B289" s="4" t="str">
        <f>Fullmath[[#This Row],[Type]]</f>
        <v>Fixture</v>
      </c>
      <c r="C289" s="4" t="str">
        <f>Fullmath[[#This Row],[Subtype]]</f>
        <v>Fixture</v>
      </c>
      <c r="D289" s="2">
        <f>Fullmath[[#This Row],[ID]]</f>
        <v>80</v>
      </c>
      <c r="E289" s="4" t="str">
        <f>Fullmath[[#This Row],[Name]]</f>
        <v>Fixture: Signboard</v>
      </c>
      <c r="F289" s="4">
        <f>Fullmath[[#This Row],[Quantity]]</f>
        <v>1</v>
      </c>
      <c r="G289" s="4">
        <f>LookupRef[[#This Row],[Labor Costs]]+LookupRef[[#This Row],[Material Costs]]</f>
        <v>2138.1333333333332</v>
      </c>
      <c r="H289" s="4">
        <f>LookupRef[[#This Row],[Total Price]]/LookupRef[[#This Row],[Quantity]]</f>
        <v>2138.1333333333332</v>
      </c>
      <c r="I289" s="4">
        <f>LookupRef[[#This Row],[Total Price]]-LookupRef[[#This Row],[Material Costs]]</f>
        <v>244</v>
      </c>
      <c r="J289" s="4">
        <f>(LookupRef[[#This Row],[Total Craft Points]]+LookupRef[[#This Row],[DC]])*10</f>
        <v>150</v>
      </c>
      <c r="K289" s="4">
        <f>LookupRef[[#This Row],[Price Per Craft Point]]*LookupRef[[#This Row],[Total Craft Points]]</f>
        <v>244</v>
      </c>
      <c r="L289" s="4">
        <f>Fullmath[[#This Row],[Mat Cost]]</f>
        <v>1894.1333333333332</v>
      </c>
      <c r="M289" s="4">
        <f>Fullmath[[#This Row],[Total CP]]</f>
        <v>4</v>
      </c>
      <c r="N289" s="4">
        <f>Fullmath[[#This Row],[DC]]</f>
        <v>11</v>
      </c>
      <c r="O289" s="4" cm="1">
        <f t="array" ref="O289">LookupRef[[#This Row],[DC]]+(PPCP[Base])</f>
        <v>61</v>
      </c>
    </row>
    <row r="290" spans="1:15" x14ac:dyDescent="0.2">
      <c r="A290" s="4" t="str">
        <f>Fullmath[[#This Row],[Craft]]</f>
        <v>Carpentry</v>
      </c>
      <c r="B290" s="4" t="str">
        <f>Fullmath[[#This Row],[Type]]</f>
        <v>Fixture</v>
      </c>
      <c r="C290" s="4" t="str">
        <f>Fullmath[[#This Row],[Subtype]]</f>
        <v>Fixture</v>
      </c>
      <c r="D290" s="2">
        <f>Fullmath[[#This Row],[ID]]</f>
        <v>81</v>
      </c>
      <c r="E290" s="4" t="str">
        <f>Fullmath[[#This Row],[Name]]</f>
        <v>Fixture: Signboard</v>
      </c>
      <c r="F290" s="4">
        <f>Fullmath[[#This Row],[Quantity]]</f>
        <v>1</v>
      </c>
      <c r="G290" s="4">
        <f>LookupRef[[#This Row],[Labor Costs]]+LookupRef[[#This Row],[Material Costs]]</f>
        <v>1342.6666666666667</v>
      </c>
      <c r="H290" s="4">
        <f>LookupRef[[#This Row],[Total Price]]/LookupRef[[#This Row],[Quantity]]</f>
        <v>1342.6666666666667</v>
      </c>
      <c r="I290" s="4">
        <f>LookupRef[[#This Row],[Total Price]]-LookupRef[[#This Row],[Material Costs]]</f>
        <v>122</v>
      </c>
      <c r="J290" s="4">
        <f>(LookupRef[[#This Row],[Total Craft Points]]+LookupRef[[#This Row],[DC]])*10</f>
        <v>130</v>
      </c>
      <c r="K290" s="4">
        <f>LookupRef[[#This Row],[Price Per Craft Point]]*LookupRef[[#This Row],[Total Craft Points]]</f>
        <v>122</v>
      </c>
      <c r="L290" s="4">
        <f>Fullmath[[#This Row],[Mat Cost]]</f>
        <v>1220.6666666666667</v>
      </c>
      <c r="M290" s="4">
        <f>Fullmath[[#This Row],[Total CP]]</f>
        <v>2</v>
      </c>
      <c r="N290" s="4">
        <f>Fullmath[[#This Row],[DC]]</f>
        <v>11</v>
      </c>
      <c r="O290" s="4" cm="1">
        <f t="array" ref="O290">LookupRef[[#This Row],[DC]]+(PPCP[Base])</f>
        <v>61</v>
      </c>
    </row>
    <row r="291" spans="1:15" x14ac:dyDescent="0.2">
      <c r="A291" s="4" t="str">
        <f>Fullmath[[#This Row],[Craft]]</f>
        <v>Carpentry</v>
      </c>
      <c r="B291" s="4" t="str">
        <f>Fullmath[[#This Row],[Type]]</f>
        <v>Fixture</v>
      </c>
      <c r="C291" s="4" t="str">
        <f>Fullmath[[#This Row],[Subtype]]</f>
        <v>Fixture</v>
      </c>
      <c r="D291" s="2">
        <f>Fullmath[[#This Row],[ID]]</f>
        <v>82</v>
      </c>
      <c r="E291" s="4" t="str">
        <f>Fullmath[[#This Row],[Name]]</f>
        <v>Fixture: Stool</v>
      </c>
      <c r="F291" s="4">
        <f>Fullmath[[#This Row],[Quantity]]</f>
        <v>1</v>
      </c>
      <c r="G291" s="4">
        <f>LookupRef[[#This Row],[Labor Costs]]+LookupRef[[#This Row],[Material Costs]]</f>
        <v>732.33333333333337</v>
      </c>
      <c r="H291" s="4">
        <f>LookupRef[[#This Row],[Total Price]]/LookupRef[[#This Row],[Quantity]]</f>
        <v>732.33333333333337</v>
      </c>
      <c r="I291" s="4">
        <f>LookupRef[[#This Row],[Total Price]]-LookupRef[[#This Row],[Material Costs]]</f>
        <v>122</v>
      </c>
      <c r="J291" s="4">
        <f>(LookupRef[[#This Row],[Total Craft Points]]+LookupRef[[#This Row],[DC]])*10</f>
        <v>130</v>
      </c>
      <c r="K291" s="4">
        <f>LookupRef[[#This Row],[Price Per Craft Point]]*LookupRef[[#This Row],[Total Craft Points]]</f>
        <v>122</v>
      </c>
      <c r="L291" s="4">
        <f>Fullmath[[#This Row],[Mat Cost]]</f>
        <v>610.33333333333337</v>
      </c>
      <c r="M291" s="4">
        <f>Fullmath[[#This Row],[Total CP]]</f>
        <v>2</v>
      </c>
      <c r="N291" s="4">
        <f>Fullmath[[#This Row],[DC]]</f>
        <v>11</v>
      </c>
      <c r="O291" s="4" cm="1">
        <f t="array" ref="O291">LookupRef[[#This Row],[DC]]+(PPCP[Base])</f>
        <v>61</v>
      </c>
    </row>
    <row r="292" spans="1:15" x14ac:dyDescent="0.2">
      <c r="A292" s="4" t="str">
        <f>Fullmath[[#This Row],[Craft]]</f>
        <v>Carpentry</v>
      </c>
      <c r="B292" s="4" t="str">
        <f>Fullmath[[#This Row],[Type]]</f>
        <v>Fixture</v>
      </c>
      <c r="C292" s="4" t="str">
        <f>Fullmath[[#This Row],[Subtype]]</f>
        <v>Fixture</v>
      </c>
      <c r="D292" s="2">
        <f>Fullmath[[#This Row],[ID]]</f>
        <v>84</v>
      </c>
      <c r="E292" s="4" t="str">
        <f>Fullmath[[#This Row],[Name]]</f>
        <v>Fixture: Torch Stand</v>
      </c>
      <c r="F292" s="4">
        <f>Fullmath[[#This Row],[Quantity]]</f>
        <v>1</v>
      </c>
      <c r="G292" s="4">
        <f>LookupRef[[#This Row],[Labor Costs]]+LookupRef[[#This Row],[Material Costs]]</f>
        <v>2085.65</v>
      </c>
      <c r="H292" s="4">
        <f>LookupRef[[#This Row],[Total Price]]/LookupRef[[#This Row],[Quantity]]</f>
        <v>2085.65</v>
      </c>
      <c r="I292" s="4">
        <f>LookupRef[[#This Row],[Total Price]]-LookupRef[[#This Row],[Material Costs]]</f>
        <v>183</v>
      </c>
      <c r="J292" s="4">
        <f>(LookupRef[[#This Row],[Total Craft Points]]+LookupRef[[#This Row],[DC]])*10</f>
        <v>140</v>
      </c>
      <c r="K292" s="4">
        <f>LookupRef[[#This Row],[Price Per Craft Point]]*LookupRef[[#This Row],[Total Craft Points]]</f>
        <v>183</v>
      </c>
      <c r="L292" s="4">
        <f>Fullmath[[#This Row],[Mat Cost]]</f>
        <v>1902.65</v>
      </c>
      <c r="M292" s="4">
        <f>Fullmath[[#This Row],[Total CP]]</f>
        <v>3</v>
      </c>
      <c r="N292" s="4">
        <f>Fullmath[[#This Row],[DC]]</f>
        <v>11</v>
      </c>
      <c r="O292" s="4" cm="1">
        <f t="array" ref="O292">LookupRef[[#This Row],[DC]]+(PPCP[Base])</f>
        <v>61</v>
      </c>
    </row>
    <row r="293" spans="1:15" x14ac:dyDescent="0.2">
      <c r="A293" s="4" t="str">
        <f>Fullmath[[#This Row],[Craft]]</f>
        <v>Carpentry</v>
      </c>
      <c r="B293" s="4" t="str">
        <f>Fullmath[[#This Row],[Type]]</f>
        <v>Fixture</v>
      </c>
      <c r="C293" s="4" t="str">
        <f>Fullmath[[#This Row],[Subtype]]</f>
        <v>Fixture</v>
      </c>
      <c r="D293" s="2">
        <f>Fullmath[[#This Row],[ID]]</f>
        <v>1334</v>
      </c>
      <c r="E293" s="4" t="str">
        <f>Fullmath[[#This Row],[Name]]</f>
        <v>Fixture: Stool (Bar)</v>
      </c>
      <c r="F293" s="4">
        <f>Fullmath[[#This Row],[Quantity]]</f>
        <v>1</v>
      </c>
      <c r="G293" s="4">
        <f>LookupRef[[#This Row],[Labor Costs]]+LookupRef[[#This Row],[Material Costs]]</f>
        <v>821.66666666666663</v>
      </c>
      <c r="H293" s="4">
        <f>LookupRef[[#This Row],[Total Price]]/LookupRef[[#This Row],[Quantity]]</f>
        <v>821.66666666666663</v>
      </c>
      <c r="I293" s="4">
        <f>LookupRef[[#This Row],[Total Price]]-LookupRef[[#This Row],[Material Costs]]</f>
        <v>126</v>
      </c>
      <c r="J293" s="4">
        <f>(LookupRef[[#This Row],[Total Craft Points]]+LookupRef[[#This Row],[DC]])*10</f>
        <v>150</v>
      </c>
      <c r="K293" s="4">
        <f>LookupRef[[#This Row],[Price Per Craft Point]]*LookupRef[[#This Row],[Total Craft Points]]</f>
        <v>126</v>
      </c>
      <c r="L293" s="4">
        <f>Fullmath[[#This Row],[Mat Cost]]</f>
        <v>695.66666666666663</v>
      </c>
      <c r="M293" s="4">
        <f>Fullmath[[#This Row],[Total CP]]</f>
        <v>2</v>
      </c>
      <c r="N293" s="4">
        <f>Fullmath[[#This Row],[DC]]</f>
        <v>13</v>
      </c>
      <c r="O293" s="4" cm="1">
        <f t="array" ref="O293">LookupRef[[#This Row],[DC]]+(PPCP[Base])</f>
        <v>63</v>
      </c>
    </row>
    <row r="294" spans="1:15" x14ac:dyDescent="0.2">
      <c r="A294" s="4" t="str">
        <f>Fullmath[[#This Row],[Craft]]</f>
        <v>Carpentry</v>
      </c>
      <c r="B294" s="4" t="str">
        <f>Fullmath[[#This Row],[Type]]</f>
        <v>Fixture</v>
      </c>
      <c r="C294" s="4" t="str">
        <f>Fullmath[[#This Row],[Subtype]]</f>
        <v>Fixture</v>
      </c>
      <c r="D294" s="2">
        <f>Fullmath[[#This Row],[ID]]</f>
        <v>1070</v>
      </c>
      <c r="E294" s="4" t="str">
        <f>Fullmath[[#This Row],[Name]]</f>
        <v>Fixture: Armoire</v>
      </c>
      <c r="F294" s="4">
        <f>Fullmath[[#This Row],[Quantity]]</f>
        <v>1</v>
      </c>
      <c r="G294" s="4">
        <f>LookupRef[[#This Row],[Labor Costs]]+LookupRef[[#This Row],[Material Costs]]</f>
        <v>6030.7</v>
      </c>
      <c r="H294" s="4">
        <f>LookupRef[[#This Row],[Total Price]]/LookupRef[[#This Row],[Quantity]]</f>
        <v>6030.7</v>
      </c>
      <c r="I294" s="4">
        <f>LookupRef[[#This Row],[Total Price]]-LookupRef[[#This Row],[Material Costs]]</f>
        <v>4160</v>
      </c>
      <c r="J294" s="4">
        <f>(LookupRef[[#This Row],[Total Craft Points]]+LookupRef[[#This Row],[DC]])*10</f>
        <v>790</v>
      </c>
      <c r="K294" s="4">
        <f>LookupRef[[#This Row],[Price Per Craft Point]]*LookupRef[[#This Row],[Total Craft Points]]</f>
        <v>4160</v>
      </c>
      <c r="L294" s="4">
        <f>Fullmath[[#This Row],[Mat Cost]]</f>
        <v>1870.6999999999998</v>
      </c>
      <c r="M294" s="4">
        <f>Fullmath[[#This Row],[Total CP]]</f>
        <v>64</v>
      </c>
      <c r="N294" s="4">
        <f>Fullmath[[#This Row],[DC]]</f>
        <v>15</v>
      </c>
      <c r="O294" s="4" cm="1">
        <f t="array" ref="O294">LookupRef[[#This Row],[DC]]+(PPCP[Base])</f>
        <v>65</v>
      </c>
    </row>
    <row r="295" spans="1:15" x14ac:dyDescent="0.2">
      <c r="A295" s="4" t="str">
        <f>Fullmath[[#This Row],[Craft]]</f>
        <v>Carpentry</v>
      </c>
      <c r="B295" s="4" t="str">
        <f>Fullmath[[#This Row],[Type]]</f>
        <v>Fixture</v>
      </c>
      <c r="C295" s="4" t="str">
        <f>Fullmath[[#This Row],[Subtype]]</f>
        <v>Fixture</v>
      </c>
      <c r="D295" s="2">
        <f>Fullmath[[#This Row],[ID]]</f>
        <v>1064</v>
      </c>
      <c r="E295" s="4" t="str">
        <f>Fullmath[[#This Row],[Name]]</f>
        <v>Fixture: Chest of Drawers</v>
      </c>
      <c r="F295" s="4">
        <f>Fullmath[[#This Row],[Quantity]]</f>
        <v>1</v>
      </c>
      <c r="G295" s="4">
        <f>LookupRef[[#This Row],[Labor Costs]]+LookupRef[[#This Row],[Material Costs]]</f>
        <v>6737.6</v>
      </c>
      <c r="H295" s="4">
        <f>LookupRef[[#This Row],[Total Price]]/LookupRef[[#This Row],[Quantity]]</f>
        <v>6737.6</v>
      </c>
      <c r="I295" s="4">
        <f>LookupRef[[#This Row],[Total Price]]-LookupRef[[#This Row],[Material Costs]]</f>
        <v>4225</v>
      </c>
      <c r="J295" s="4">
        <f>(LookupRef[[#This Row],[Total Craft Points]]+LookupRef[[#This Row],[DC]])*10</f>
        <v>800</v>
      </c>
      <c r="K295" s="4">
        <f>LookupRef[[#This Row],[Price Per Craft Point]]*LookupRef[[#This Row],[Total Craft Points]]</f>
        <v>4225</v>
      </c>
      <c r="L295" s="4">
        <f>Fullmath[[#This Row],[Mat Cost]]</f>
        <v>2512.6</v>
      </c>
      <c r="M295" s="4">
        <f>Fullmath[[#This Row],[Total CP]]</f>
        <v>65</v>
      </c>
      <c r="N295" s="4">
        <f>Fullmath[[#This Row],[DC]]</f>
        <v>15</v>
      </c>
      <c r="O295" s="4" cm="1">
        <f t="array" ref="O295">LookupRef[[#This Row],[DC]]+(PPCP[Base])</f>
        <v>65</v>
      </c>
    </row>
    <row r="296" spans="1:15" x14ac:dyDescent="0.2">
      <c r="A296" s="4" t="str">
        <f>Fullmath[[#This Row],[Craft]]</f>
        <v>Carpentry</v>
      </c>
      <c r="B296" s="4" t="str">
        <f>Fullmath[[#This Row],[Type]]</f>
        <v>Fixture</v>
      </c>
      <c r="C296" s="4" t="str">
        <f>Fullmath[[#This Row],[Subtype]]</f>
        <v>Fixture</v>
      </c>
      <c r="D296" s="2">
        <f>Fullmath[[#This Row],[ID]]</f>
        <v>50</v>
      </c>
      <c r="E296" s="4" t="str">
        <f>Fullmath[[#This Row],[Name]]</f>
        <v>Fixture: Message Board</v>
      </c>
      <c r="F296" s="4">
        <f>Fullmath[[#This Row],[Quantity]]</f>
        <v>1</v>
      </c>
      <c r="G296" s="4">
        <f>LookupRef[[#This Row],[Labor Costs]]+LookupRef[[#This Row],[Material Costs]]</f>
        <v>1566</v>
      </c>
      <c r="H296" s="4">
        <f>LookupRef[[#This Row],[Total Price]]/LookupRef[[#This Row],[Quantity]]</f>
        <v>1566</v>
      </c>
      <c r="I296" s="4">
        <f>LookupRef[[#This Row],[Total Price]]-LookupRef[[#This Row],[Material Costs]]</f>
        <v>260</v>
      </c>
      <c r="J296" s="4">
        <f>(LookupRef[[#This Row],[Total Craft Points]]+LookupRef[[#This Row],[DC]])*10</f>
        <v>190</v>
      </c>
      <c r="K296" s="4">
        <f>LookupRef[[#This Row],[Price Per Craft Point]]*LookupRef[[#This Row],[Total Craft Points]]</f>
        <v>260</v>
      </c>
      <c r="L296" s="4">
        <f>Fullmath[[#This Row],[Mat Cost]]</f>
        <v>1306</v>
      </c>
      <c r="M296" s="4">
        <f>Fullmath[[#This Row],[Total CP]]</f>
        <v>4</v>
      </c>
      <c r="N296" s="4">
        <f>Fullmath[[#This Row],[DC]]</f>
        <v>15</v>
      </c>
      <c r="O296" s="4" cm="1">
        <f t="array" ref="O296">LookupRef[[#This Row],[DC]]+(PPCP[Base])</f>
        <v>65</v>
      </c>
    </row>
    <row r="297" spans="1:15" x14ac:dyDescent="0.2">
      <c r="A297" s="4" t="str">
        <f>Fullmath[[#This Row],[Craft]]</f>
        <v>Carpentry</v>
      </c>
      <c r="B297" s="4" t="str">
        <f>Fullmath[[#This Row],[Type]]</f>
        <v>Fixture</v>
      </c>
      <c r="C297" s="4" t="str">
        <f>Fullmath[[#This Row],[Subtype]]</f>
        <v>Fixture</v>
      </c>
      <c r="D297" s="2">
        <f>Fullmath[[#This Row],[ID]]</f>
        <v>1270</v>
      </c>
      <c r="E297" s="4" t="str">
        <f>Fullmath[[#This Row],[Name]]</f>
        <v>Fixture: Music Stand</v>
      </c>
      <c r="F297" s="4">
        <f>Fullmath[[#This Row],[Quantity]]</f>
        <v>1</v>
      </c>
      <c r="G297" s="4">
        <f>LookupRef[[#This Row],[Labor Costs]]+LookupRef[[#This Row],[Material Costs]]</f>
        <v>1037.0555555555557</v>
      </c>
      <c r="H297" s="4">
        <f>LookupRef[[#This Row],[Total Price]]/LookupRef[[#This Row],[Quantity]]</f>
        <v>1037.0555555555557</v>
      </c>
      <c r="I297" s="4">
        <f>LookupRef[[#This Row],[Total Price]]-LookupRef[[#This Row],[Material Costs]]</f>
        <v>325</v>
      </c>
      <c r="J297" s="4">
        <f>(LookupRef[[#This Row],[Total Craft Points]]+LookupRef[[#This Row],[DC]])*10</f>
        <v>200</v>
      </c>
      <c r="K297" s="4">
        <f>LookupRef[[#This Row],[Price Per Craft Point]]*LookupRef[[#This Row],[Total Craft Points]]</f>
        <v>325</v>
      </c>
      <c r="L297" s="4">
        <f>Fullmath[[#This Row],[Mat Cost]]</f>
        <v>712.05555555555566</v>
      </c>
      <c r="M297" s="4">
        <f>Fullmath[[#This Row],[Total CP]]</f>
        <v>5</v>
      </c>
      <c r="N297" s="4">
        <f>Fullmath[[#This Row],[DC]]</f>
        <v>15</v>
      </c>
      <c r="O297" s="4" cm="1">
        <f t="array" ref="O297">LookupRef[[#This Row],[DC]]+(PPCP[Base])</f>
        <v>65</v>
      </c>
    </row>
    <row r="298" spans="1:15" x14ac:dyDescent="0.2">
      <c r="A298" s="4" t="str">
        <f>Fullmath[[#This Row],[Craft]]</f>
        <v>Carpentry</v>
      </c>
      <c r="B298" s="4" t="str">
        <f>Fullmath[[#This Row],[Type]]</f>
        <v>Fixture</v>
      </c>
      <c r="C298" s="4" t="str">
        <f>Fullmath[[#This Row],[Subtype]]</f>
        <v>Fixture</v>
      </c>
      <c r="D298" s="2">
        <f>Fullmath[[#This Row],[ID]]</f>
        <v>13</v>
      </c>
      <c r="E298" s="4" t="str">
        <f>Fullmath[[#This Row],[Name]]</f>
        <v>Fixture: Round Wooden Table</v>
      </c>
      <c r="F298" s="4">
        <f>Fullmath[[#This Row],[Quantity]]</f>
        <v>1</v>
      </c>
      <c r="G298" s="4">
        <f>LookupRef[[#This Row],[Labor Costs]]+LookupRef[[#This Row],[Material Costs]]</f>
        <v>1651.3333333333333</v>
      </c>
      <c r="H298" s="4">
        <f>LookupRef[[#This Row],[Total Price]]/LookupRef[[#This Row],[Quantity]]</f>
        <v>1651.3333333333333</v>
      </c>
      <c r="I298" s="4">
        <f>LookupRef[[#This Row],[Total Price]]-LookupRef[[#This Row],[Material Costs]]</f>
        <v>260</v>
      </c>
      <c r="J298" s="4">
        <f>(LookupRef[[#This Row],[Total Craft Points]]+LookupRef[[#This Row],[DC]])*10</f>
        <v>190</v>
      </c>
      <c r="K298" s="4">
        <f>LookupRef[[#This Row],[Price Per Craft Point]]*LookupRef[[#This Row],[Total Craft Points]]</f>
        <v>260</v>
      </c>
      <c r="L298" s="4">
        <f>Fullmath[[#This Row],[Mat Cost]]</f>
        <v>1391.3333333333333</v>
      </c>
      <c r="M298" s="4">
        <f>Fullmath[[#This Row],[Total CP]]</f>
        <v>4</v>
      </c>
      <c r="N298" s="4">
        <f>Fullmath[[#This Row],[DC]]</f>
        <v>15</v>
      </c>
      <c r="O298" s="4" cm="1">
        <f t="array" ref="O298">LookupRef[[#This Row],[DC]]+(PPCP[Base])</f>
        <v>65</v>
      </c>
    </row>
    <row r="299" spans="1:15" x14ac:dyDescent="0.2">
      <c r="A299" s="4" t="str">
        <f>Fullmath[[#This Row],[Craft]]</f>
        <v>Carpentry</v>
      </c>
      <c r="B299" s="4" t="str">
        <f>Fullmath[[#This Row],[Type]]</f>
        <v>Fixture</v>
      </c>
      <c r="C299" s="4" t="str">
        <f>Fullmath[[#This Row],[Subtype]]</f>
        <v>Fixture</v>
      </c>
      <c r="D299" s="2">
        <f>Fullmath[[#This Row],[ID]]</f>
        <v>48</v>
      </c>
      <c r="E299" s="4" t="str">
        <f>Fullmath[[#This Row],[Name]]</f>
        <v>Fixture: Signboard</v>
      </c>
      <c r="F299" s="4">
        <f>Fullmath[[#This Row],[Quantity]]</f>
        <v>1</v>
      </c>
      <c r="G299" s="4">
        <f>LookupRef[[#This Row],[Labor Costs]]+LookupRef[[#This Row],[Material Costs]]</f>
        <v>870.33333333333337</v>
      </c>
      <c r="H299" s="4">
        <f>LookupRef[[#This Row],[Total Price]]/LookupRef[[#This Row],[Quantity]]</f>
        <v>870.33333333333337</v>
      </c>
      <c r="I299" s="4">
        <f>LookupRef[[#This Row],[Total Price]]-LookupRef[[#This Row],[Material Costs]]</f>
        <v>260</v>
      </c>
      <c r="J299" s="4">
        <f>(LookupRef[[#This Row],[Total Craft Points]]+LookupRef[[#This Row],[DC]])*10</f>
        <v>190</v>
      </c>
      <c r="K299" s="4">
        <f>LookupRef[[#This Row],[Price Per Craft Point]]*LookupRef[[#This Row],[Total Craft Points]]</f>
        <v>260</v>
      </c>
      <c r="L299" s="4">
        <f>Fullmath[[#This Row],[Mat Cost]]</f>
        <v>610.33333333333337</v>
      </c>
      <c r="M299" s="4">
        <f>Fullmath[[#This Row],[Total CP]]</f>
        <v>4</v>
      </c>
      <c r="N299" s="4">
        <f>Fullmath[[#This Row],[DC]]</f>
        <v>15</v>
      </c>
      <c r="O299" s="4" cm="1">
        <f t="array" ref="O299">LookupRef[[#This Row],[DC]]+(PPCP[Base])</f>
        <v>65</v>
      </c>
    </row>
    <row r="300" spans="1:15" x14ac:dyDescent="0.2">
      <c r="A300" s="4" t="str">
        <f>Fullmath[[#This Row],[Craft]]</f>
        <v>Carpentry</v>
      </c>
      <c r="B300" s="4" t="str">
        <f>Fullmath[[#This Row],[Type]]</f>
        <v>Fixture</v>
      </c>
      <c r="C300" s="4" t="str">
        <f>Fullmath[[#This Row],[Subtype]]</f>
        <v>Fixture</v>
      </c>
      <c r="D300" s="2">
        <f>Fullmath[[#This Row],[ID]]</f>
        <v>49</v>
      </c>
      <c r="E300" s="4" t="str">
        <f>Fullmath[[#This Row],[Name]]</f>
        <v>Fixture: Signpost</v>
      </c>
      <c r="F300" s="4">
        <f>Fullmath[[#This Row],[Quantity]]</f>
        <v>1</v>
      </c>
      <c r="G300" s="4">
        <f>LookupRef[[#This Row],[Labor Costs]]+LookupRef[[#This Row],[Material Costs]]</f>
        <v>870.33333333333337</v>
      </c>
      <c r="H300" s="4">
        <f>LookupRef[[#This Row],[Total Price]]/LookupRef[[#This Row],[Quantity]]</f>
        <v>870.33333333333337</v>
      </c>
      <c r="I300" s="4">
        <f>LookupRef[[#This Row],[Total Price]]-LookupRef[[#This Row],[Material Costs]]</f>
        <v>260</v>
      </c>
      <c r="J300" s="4">
        <f>(LookupRef[[#This Row],[Total Craft Points]]+LookupRef[[#This Row],[DC]])*10</f>
        <v>190</v>
      </c>
      <c r="K300" s="4">
        <f>LookupRef[[#This Row],[Price Per Craft Point]]*LookupRef[[#This Row],[Total Craft Points]]</f>
        <v>260</v>
      </c>
      <c r="L300" s="4">
        <f>Fullmath[[#This Row],[Mat Cost]]</f>
        <v>610.33333333333337</v>
      </c>
      <c r="M300" s="4">
        <f>Fullmath[[#This Row],[Total CP]]</f>
        <v>4</v>
      </c>
      <c r="N300" s="4">
        <f>Fullmath[[#This Row],[DC]]</f>
        <v>15</v>
      </c>
      <c r="O300" s="4" cm="1">
        <f t="array" ref="O300">LookupRef[[#This Row],[DC]]+(PPCP[Base])</f>
        <v>65</v>
      </c>
    </row>
    <row r="301" spans="1:15" x14ac:dyDescent="0.2">
      <c r="A301" s="4" t="str">
        <f>Fullmath[[#This Row],[Craft]]</f>
        <v>Carpentry</v>
      </c>
      <c r="B301" s="4" t="str">
        <f>Fullmath[[#This Row],[Type]]</f>
        <v>Fixture</v>
      </c>
      <c r="C301" s="4" t="str">
        <f>Fullmath[[#This Row],[Subtype]]</f>
        <v>Fixture</v>
      </c>
      <c r="D301" s="2">
        <f>Fullmath[[#This Row],[ID]]</f>
        <v>83</v>
      </c>
      <c r="E301" s="4" t="str">
        <f>Fullmath[[#This Row],[Name]]</f>
        <v>Fixture: Table</v>
      </c>
      <c r="F301" s="4">
        <f>Fullmath[[#This Row],[Quantity]]</f>
        <v>1</v>
      </c>
      <c r="G301" s="4">
        <f>LookupRef[[#This Row],[Labor Costs]]+LookupRef[[#This Row],[Material Costs]]</f>
        <v>1651.3333333333333</v>
      </c>
      <c r="H301" s="4">
        <f>LookupRef[[#This Row],[Total Price]]/LookupRef[[#This Row],[Quantity]]</f>
        <v>1651.3333333333333</v>
      </c>
      <c r="I301" s="4">
        <f>LookupRef[[#This Row],[Total Price]]-LookupRef[[#This Row],[Material Costs]]</f>
        <v>260</v>
      </c>
      <c r="J301" s="4">
        <f>(LookupRef[[#This Row],[Total Craft Points]]+LookupRef[[#This Row],[DC]])*10</f>
        <v>190</v>
      </c>
      <c r="K301" s="4">
        <f>LookupRef[[#This Row],[Price Per Craft Point]]*LookupRef[[#This Row],[Total Craft Points]]</f>
        <v>260</v>
      </c>
      <c r="L301" s="4">
        <f>Fullmath[[#This Row],[Mat Cost]]</f>
        <v>1391.3333333333333</v>
      </c>
      <c r="M301" s="4">
        <f>Fullmath[[#This Row],[Total CP]]</f>
        <v>4</v>
      </c>
      <c r="N301" s="4">
        <f>Fullmath[[#This Row],[DC]]</f>
        <v>15</v>
      </c>
      <c r="O301" s="4" cm="1">
        <f t="array" ref="O301">LookupRef[[#This Row],[DC]]+(PPCP[Base])</f>
        <v>65</v>
      </c>
    </row>
    <row r="302" spans="1:15" x14ac:dyDescent="0.2">
      <c r="A302" s="4" t="str">
        <f>Fullmath[[#This Row],[Craft]]</f>
        <v>Carpentry</v>
      </c>
      <c r="B302" s="4" t="str">
        <f>Fullmath[[#This Row],[Type]]</f>
        <v>Fixture</v>
      </c>
      <c r="C302" s="4" t="str">
        <f>Fullmath[[#This Row],[Subtype]]</f>
        <v>Fixture</v>
      </c>
      <c r="D302" s="2">
        <f>Fullmath[[#This Row],[ID]]</f>
        <v>1271</v>
      </c>
      <c r="E302" s="4" t="str">
        <f>Fullmath[[#This Row],[Name]]</f>
        <v>Fixture: Writing Stand</v>
      </c>
      <c r="F302" s="4">
        <f>Fullmath[[#This Row],[Quantity]]</f>
        <v>1</v>
      </c>
      <c r="G302" s="4">
        <f>LookupRef[[#This Row],[Labor Costs]]+LookupRef[[#This Row],[Material Costs]]</f>
        <v>3871.7611111111109</v>
      </c>
      <c r="H302" s="4">
        <f>LookupRef[[#This Row],[Total Price]]/LookupRef[[#This Row],[Quantity]]</f>
        <v>3871.7611111111109</v>
      </c>
      <c r="I302" s="4">
        <f>LookupRef[[#This Row],[Total Price]]-LookupRef[[#This Row],[Material Costs]]</f>
        <v>1300</v>
      </c>
      <c r="J302" s="4">
        <f>(LookupRef[[#This Row],[Total Craft Points]]+LookupRef[[#This Row],[DC]])*10</f>
        <v>350</v>
      </c>
      <c r="K302" s="4">
        <f>LookupRef[[#This Row],[Price Per Craft Point]]*LookupRef[[#This Row],[Total Craft Points]]</f>
        <v>1300</v>
      </c>
      <c r="L302" s="4">
        <f>Fullmath[[#This Row],[Mat Cost]]</f>
        <v>2571.7611111111109</v>
      </c>
      <c r="M302" s="4">
        <f>Fullmath[[#This Row],[Total CP]]</f>
        <v>20</v>
      </c>
      <c r="N302" s="4">
        <f>Fullmath[[#This Row],[DC]]</f>
        <v>15</v>
      </c>
      <c r="O302" s="4" cm="1">
        <f t="array" ref="O302">LookupRef[[#This Row],[DC]]+(PPCP[Base])</f>
        <v>65</v>
      </c>
    </row>
    <row r="303" spans="1:15" x14ac:dyDescent="0.2">
      <c r="A303" s="4" t="str">
        <f>Fullmath[[#This Row],[Craft]]</f>
        <v>Carpentry</v>
      </c>
      <c r="B303" s="4" t="str">
        <f>Fullmath[[#This Row],[Type]]</f>
        <v>Fixture</v>
      </c>
      <c r="C303" s="4" t="str">
        <f>Fullmath[[#This Row],[Subtype]]</f>
        <v>Fixture</v>
      </c>
      <c r="D303" s="2">
        <f>Fullmath[[#This Row],[ID]]</f>
        <v>15</v>
      </c>
      <c r="E303" s="4" t="str">
        <f>Fullmath[[#This Row],[Name]]</f>
        <v>Fixture: Couch</v>
      </c>
      <c r="F303" s="4">
        <f>Fullmath[[#This Row],[Quantity]]</f>
        <v>1</v>
      </c>
      <c r="G303" s="4">
        <f>LookupRef[[#This Row],[Labor Costs]]+LookupRef[[#This Row],[Material Costs]]</f>
        <v>2368.5</v>
      </c>
      <c r="H303" s="4">
        <f>LookupRef[[#This Row],[Total Price]]/LookupRef[[#This Row],[Quantity]]</f>
        <v>2368.5</v>
      </c>
      <c r="I303" s="4">
        <f>LookupRef[[#This Row],[Total Price]]-LookupRef[[#This Row],[Material Costs]]</f>
        <v>603</v>
      </c>
      <c r="J303" s="4">
        <f>(LookupRef[[#This Row],[Total Craft Points]]+LookupRef[[#This Row],[DC]])*10</f>
        <v>260</v>
      </c>
      <c r="K303" s="4">
        <f>LookupRef[[#This Row],[Price Per Craft Point]]*LookupRef[[#This Row],[Total Craft Points]]</f>
        <v>603</v>
      </c>
      <c r="L303" s="4">
        <f>Fullmath[[#This Row],[Mat Cost]]</f>
        <v>1765.5</v>
      </c>
      <c r="M303" s="4">
        <f>Fullmath[[#This Row],[Total CP]]</f>
        <v>9</v>
      </c>
      <c r="N303" s="4">
        <f>Fullmath[[#This Row],[DC]]</f>
        <v>17</v>
      </c>
      <c r="O303" s="4" cm="1">
        <f t="array" ref="O303">LookupRef[[#This Row],[DC]]+(PPCP[Base])</f>
        <v>67</v>
      </c>
    </row>
    <row r="304" spans="1:15" x14ac:dyDescent="0.2">
      <c r="A304" s="4" t="str">
        <f>Fullmath[[#This Row],[Craft]]</f>
        <v>Carpentry</v>
      </c>
      <c r="B304" s="4" t="str">
        <f>Fullmath[[#This Row],[Type]]</f>
        <v>Fixture</v>
      </c>
      <c r="C304" s="4" t="str">
        <f>Fullmath[[#This Row],[Subtype]]</f>
        <v>Fixture</v>
      </c>
      <c r="D304" s="2">
        <f>Fullmath[[#This Row],[ID]]</f>
        <v>1322</v>
      </c>
      <c r="E304" s="4" t="str">
        <f>Fullmath[[#This Row],[Name]]</f>
        <v>Fixture: Couch Blue Damask</v>
      </c>
      <c r="F304" s="4">
        <f>Fullmath[[#This Row],[Quantity]]</f>
        <v>1</v>
      </c>
      <c r="G304" s="4">
        <f>LookupRef[[#This Row],[Labor Costs]]+LookupRef[[#This Row],[Material Costs]]</f>
        <v>3482.9333333333334</v>
      </c>
      <c r="H304" s="4">
        <f>LookupRef[[#This Row],[Total Price]]/LookupRef[[#This Row],[Quantity]]</f>
        <v>3482.9333333333334</v>
      </c>
      <c r="I304" s="4">
        <f>LookupRef[[#This Row],[Total Price]]-LookupRef[[#This Row],[Material Costs]]</f>
        <v>1214.9333333333334</v>
      </c>
      <c r="J304" s="4">
        <f>(LookupRef[[#This Row],[Total Craft Points]]+LookupRef[[#This Row],[DC]])*10</f>
        <v>351.33333333333331</v>
      </c>
      <c r="K304" s="4">
        <f>LookupRef[[#This Row],[Price Per Craft Point]]*LookupRef[[#This Row],[Total Craft Points]]</f>
        <v>1214.9333333333334</v>
      </c>
      <c r="L304" s="4">
        <f>Fullmath[[#This Row],[Mat Cost]]</f>
        <v>2268</v>
      </c>
      <c r="M304" s="4">
        <f>Fullmath[[#This Row],[Total CP]]</f>
        <v>18.133333333333333</v>
      </c>
      <c r="N304" s="4">
        <f>Fullmath[[#This Row],[DC]]</f>
        <v>17</v>
      </c>
      <c r="O304" s="4" cm="1">
        <f t="array" ref="O304">LookupRef[[#This Row],[DC]]+(PPCP[Base])</f>
        <v>67</v>
      </c>
    </row>
    <row r="305" spans="1:15" x14ac:dyDescent="0.2">
      <c r="A305" s="4" t="str">
        <f>Fullmath[[#This Row],[Craft]]</f>
        <v>Carpentry</v>
      </c>
      <c r="B305" s="4" t="str">
        <f>Fullmath[[#This Row],[Type]]</f>
        <v>Fixture</v>
      </c>
      <c r="C305" s="4" t="str">
        <f>Fullmath[[#This Row],[Subtype]]</f>
        <v>Fixture</v>
      </c>
      <c r="D305" s="2">
        <f>Fullmath[[#This Row],[ID]]</f>
        <v>1310</v>
      </c>
      <c r="E305" s="4" t="str">
        <f>Fullmath[[#This Row],[Name]]</f>
        <v>Fixture: Couch Brown Moldy</v>
      </c>
      <c r="F305" s="4">
        <f>Fullmath[[#This Row],[Quantity]]</f>
        <v>1</v>
      </c>
      <c r="G305" s="4">
        <f>LookupRef[[#This Row],[Labor Costs]]+LookupRef[[#This Row],[Material Costs]]</f>
        <v>4791.166666666667</v>
      </c>
      <c r="H305" s="4">
        <f>LookupRef[[#This Row],[Total Price]]/LookupRef[[#This Row],[Quantity]]</f>
        <v>4791.166666666667</v>
      </c>
      <c r="I305" s="4">
        <f>LookupRef[[#This Row],[Total Price]]-LookupRef[[#This Row],[Material Costs]]</f>
        <v>1628.1000000000004</v>
      </c>
      <c r="J305" s="4">
        <f>(LookupRef[[#This Row],[Total Craft Points]]+LookupRef[[#This Row],[DC]])*10</f>
        <v>413</v>
      </c>
      <c r="K305" s="4">
        <f>LookupRef[[#This Row],[Price Per Craft Point]]*LookupRef[[#This Row],[Total Craft Points]]</f>
        <v>1628.1000000000001</v>
      </c>
      <c r="L305" s="4">
        <f>Fullmath[[#This Row],[Mat Cost]]</f>
        <v>3163.0666666666666</v>
      </c>
      <c r="M305" s="4">
        <f>Fullmath[[#This Row],[Total CP]]</f>
        <v>24.3</v>
      </c>
      <c r="N305" s="4">
        <f>Fullmath[[#This Row],[DC]]</f>
        <v>17</v>
      </c>
      <c r="O305" s="4" cm="1">
        <f t="array" ref="O305">LookupRef[[#This Row],[DC]]+(PPCP[Base])</f>
        <v>67</v>
      </c>
    </row>
    <row r="306" spans="1:15" x14ac:dyDescent="0.2">
      <c r="A306" s="4" t="str">
        <f>Fullmath[[#This Row],[Craft]]</f>
        <v>Carpentry</v>
      </c>
      <c r="B306" s="4" t="str">
        <f>Fullmath[[#This Row],[Type]]</f>
        <v>Fixture</v>
      </c>
      <c r="C306" s="4" t="str">
        <f>Fullmath[[#This Row],[Subtype]]</f>
        <v>Fixture</v>
      </c>
      <c r="D306" s="2">
        <f>Fullmath[[#This Row],[ID]]</f>
        <v>1308</v>
      </c>
      <c r="E306" s="4" t="str">
        <f>Fullmath[[#This Row],[Name]]</f>
        <v>Fixture: Couch Gold Damask</v>
      </c>
      <c r="F306" s="4">
        <f>Fullmath[[#This Row],[Quantity]]</f>
        <v>1</v>
      </c>
      <c r="G306" s="4">
        <f>LookupRef[[#This Row],[Labor Costs]]+LookupRef[[#This Row],[Material Costs]]</f>
        <v>5822.1916666666657</v>
      </c>
      <c r="H306" s="4">
        <f>LookupRef[[#This Row],[Total Price]]/LookupRef[[#This Row],[Quantity]]</f>
        <v>5822.1916666666657</v>
      </c>
      <c r="I306" s="4">
        <f>LookupRef[[#This Row],[Total Price]]-LookupRef[[#This Row],[Material Costs]]</f>
        <v>1963.0999999999995</v>
      </c>
      <c r="J306" s="4">
        <f>(LookupRef[[#This Row],[Total Craft Points]]+LookupRef[[#This Row],[DC]])*10</f>
        <v>463</v>
      </c>
      <c r="K306" s="4">
        <f>LookupRef[[#This Row],[Price Per Craft Point]]*LookupRef[[#This Row],[Total Craft Points]]</f>
        <v>1963.1</v>
      </c>
      <c r="L306" s="4">
        <f>Fullmath[[#This Row],[Mat Cost]]</f>
        <v>3859.0916666666662</v>
      </c>
      <c r="M306" s="4">
        <f>Fullmath[[#This Row],[Total CP]]</f>
        <v>29.299999999999997</v>
      </c>
      <c r="N306" s="4">
        <f>Fullmath[[#This Row],[DC]]</f>
        <v>17</v>
      </c>
      <c r="O306" s="4" cm="1">
        <f t="array" ref="O306">LookupRef[[#This Row],[DC]]+(PPCP[Base])</f>
        <v>67</v>
      </c>
    </row>
    <row r="307" spans="1:15" x14ac:dyDescent="0.2">
      <c r="A307" s="4" t="str">
        <f>Fullmath[[#This Row],[Craft]]</f>
        <v>Carpentry</v>
      </c>
      <c r="B307" s="4" t="str">
        <f>Fullmath[[#This Row],[Type]]</f>
        <v>Fixture</v>
      </c>
      <c r="C307" s="4" t="str">
        <f>Fullmath[[#This Row],[Subtype]]</f>
        <v>Fixture</v>
      </c>
      <c r="D307" s="2">
        <f>Fullmath[[#This Row],[ID]]</f>
        <v>1309</v>
      </c>
      <c r="E307" s="4" t="str">
        <f>Fullmath[[#This Row],[Name]]</f>
        <v>Fixture: Couch Green Damask</v>
      </c>
      <c r="F307" s="4">
        <f>Fullmath[[#This Row],[Quantity]]</f>
        <v>1</v>
      </c>
      <c r="G307" s="4">
        <f>LookupRef[[#This Row],[Labor Costs]]+LookupRef[[#This Row],[Material Costs]]</f>
        <v>4171.6499999999996</v>
      </c>
      <c r="H307" s="4">
        <f>LookupRef[[#This Row],[Total Price]]/LookupRef[[#This Row],[Quantity]]</f>
        <v>4171.6499999999996</v>
      </c>
      <c r="I307" s="4">
        <f>LookupRef[[#This Row],[Total Price]]-LookupRef[[#This Row],[Material Costs]]</f>
        <v>1429.333333333333</v>
      </c>
      <c r="J307" s="4">
        <f>(LookupRef[[#This Row],[Total Craft Points]]+LookupRef[[#This Row],[DC]])*10</f>
        <v>383.33333333333337</v>
      </c>
      <c r="K307" s="4">
        <f>LookupRef[[#This Row],[Price Per Craft Point]]*LookupRef[[#This Row],[Total Craft Points]]</f>
        <v>1429.3333333333335</v>
      </c>
      <c r="L307" s="4">
        <f>Fullmath[[#This Row],[Mat Cost]]</f>
        <v>2742.3166666666666</v>
      </c>
      <c r="M307" s="4">
        <f>Fullmath[[#This Row],[Total CP]]</f>
        <v>21.333333333333336</v>
      </c>
      <c r="N307" s="4">
        <f>Fullmath[[#This Row],[DC]]</f>
        <v>17</v>
      </c>
      <c r="O307" s="4" cm="1">
        <f t="array" ref="O307">LookupRef[[#This Row],[DC]]+(PPCP[Base])</f>
        <v>67</v>
      </c>
    </row>
    <row r="308" spans="1:15" x14ac:dyDescent="0.2">
      <c r="A308" s="4" t="str">
        <f>Fullmath[[#This Row],[Craft]]</f>
        <v>Carpentry</v>
      </c>
      <c r="B308" s="4" t="str">
        <f>Fullmath[[#This Row],[Type]]</f>
        <v>Fixture</v>
      </c>
      <c r="C308" s="4" t="str">
        <f>Fullmath[[#This Row],[Subtype]]</f>
        <v>Fixture</v>
      </c>
      <c r="D308" s="2">
        <f>Fullmath[[#This Row],[ID]]</f>
        <v>1316</v>
      </c>
      <c r="E308" s="4" t="str">
        <f>Fullmath[[#This Row],[Name]]</f>
        <v>Fixture: Couch Green Tweed</v>
      </c>
      <c r="F308" s="4">
        <f>Fullmath[[#This Row],[Quantity]]</f>
        <v>1</v>
      </c>
      <c r="G308" s="4">
        <f>LookupRef[[#This Row],[Labor Costs]]+LookupRef[[#This Row],[Material Costs]]</f>
        <v>5329.8499999999995</v>
      </c>
      <c r="H308" s="4">
        <f>LookupRef[[#This Row],[Total Price]]/LookupRef[[#This Row],[Quantity]]</f>
        <v>5329.8499999999995</v>
      </c>
      <c r="I308" s="4">
        <f>LookupRef[[#This Row],[Total Price]]-LookupRef[[#This Row],[Material Costs]]</f>
        <v>1815.6999999999998</v>
      </c>
      <c r="J308" s="4">
        <f>(LookupRef[[#This Row],[Total Craft Points]]+LookupRef[[#This Row],[DC]])*10</f>
        <v>441</v>
      </c>
      <c r="K308" s="4">
        <f>LookupRef[[#This Row],[Price Per Craft Point]]*LookupRef[[#This Row],[Total Craft Points]]</f>
        <v>1815.7</v>
      </c>
      <c r="L308" s="4">
        <f>Fullmath[[#This Row],[Mat Cost]]</f>
        <v>3514.1499999999996</v>
      </c>
      <c r="M308" s="4">
        <f>Fullmath[[#This Row],[Total CP]]</f>
        <v>27.1</v>
      </c>
      <c r="N308" s="4">
        <f>Fullmath[[#This Row],[DC]]</f>
        <v>17</v>
      </c>
      <c r="O308" s="4" cm="1">
        <f t="array" ref="O308">LookupRef[[#This Row],[DC]]+(PPCP[Base])</f>
        <v>67</v>
      </c>
    </row>
    <row r="309" spans="1:15" x14ac:dyDescent="0.2">
      <c r="A309" s="4" t="str">
        <f>Fullmath[[#This Row],[Craft]]</f>
        <v>Carpentry</v>
      </c>
      <c r="B309" s="4" t="str">
        <f>Fullmath[[#This Row],[Type]]</f>
        <v>Fixture</v>
      </c>
      <c r="C309" s="4" t="str">
        <f>Fullmath[[#This Row],[Subtype]]</f>
        <v>Fixture</v>
      </c>
      <c r="D309" s="2">
        <f>Fullmath[[#This Row],[ID]]</f>
        <v>1317</v>
      </c>
      <c r="E309" s="4" t="str">
        <f>Fullmath[[#This Row],[Name]]</f>
        <v>Fixture: Couch Leaves</v>
      </c>
      <c r="F309" s="4">
        <f>Fullmath[[#This Row],[Quantity]]</f>
        <v>1</v>
      </c>
      <c r="G309" s="4">
        <f>LookupRef[[#This Row],[Labor Costs]]+LookupRef[[#This Row],[Material Costs]]</f>
        <v>5169.0249999999996</v>
      </c>
      <c r="H309" s="4">
        <f>LookupRef[[#This Row],[Total Price]]/LookupRef[[#This Row],[Quantity]]</f>
        <v>5169.0249999999996</v>
      </c>
      <c r="I309" s="4">
        <f>LookupRef[[#This Row],[Total Price]]-LookupRef[[#This Row],[Material Costs]]</f>
        <v>1768.7999999999997</v>
      </c>
      <c r="J309" s="4">
        <f>(LookupRef[[#This Row],[Total Craft Points]]+LookupRef[[#This Row],[DC]])*10</f>
        <v>434.00000000000006</v>
      </c>
      <c r="K309" s="4">
        <f>LookupRef[[#This Row],[Price Per Craft Point]]*LookupRef[[#This Row],[Total Craft Points]]</f>
        <v>1768.8000000000002</v>
      </c>
      <c r="L309" s="4">
        <f>Fullmath[[#This Row],[Mat Cost]]</f>
        <v>3400.2249999999999</v>
      </c>
      <c r="M309" s="4">
        <f>Fullmath[[#This Row],[Total CP]]</f>
        <v>26.400000000000002</v>
      </c>
      <c r="N309" s="4">
        <f>Fullmath[[#This Row],[DC]]</f>
        <v>17</v>
      </c>
      <c r="O309" s="4" cm="1">
        <f t="array" ref="O309">LookupRef[[#This Row],[DC]]+(PPCP[Base])</f>
        <v>67</v>
      </c>
    </row>
    <row r="310" spans="1:15" x14ac:dyDescent="0.2">
      <c r="A310" s="4" t="str">
        <f>Fullmath[[#This Row],[Craft]]</f>
        <v>Carpentry</v>
      </c>
      <c r="B310" s="4" t="str">
        <f>Fullmath[[#This Row],[Type]]</f>
        <v>Fixture</v>
      </c>
      <c r="C310" s="4" t="str">
        <f>Fullmath[[#This Row],[Subtype]]</f>
        <v>Fixture</v>
      </c>
      <c r="D310" s="2">
        <f>Fullmath[[#This Row],[ID]]</f>
        <v>1318</v>
      </c>
      <c r="E310" s="4" t="str">
        <f>Fullmath[[#This Row],[Name]]</f>
        <v>Fixture: Couch Orange Tweed</v>
      </c>
      <c r="F310" s="4">
        <f>Fullmath[[#This Row],[Quantity]]</f>
        <v>1</v>
      </c>
      <c r="G310" s="4">
        <f>LookupRef[[#This Row],[Labor Costs]]+LookupRef[[#This Row],[Material Costs]]</f>
        <v>5008.2</v>
      </c>
      <c r="H310" s="4">
        <f>LookupRef[[#This Row],[Total Price]]/LookupRef[[#This Row],[Quantity]]</f>
        <v>5008.2</v>
      </c>
      <c r="I310" s="4">
        <f>LookupRef[[#This Row],[Total Price]]-LookupRef[[#This Row],[Material Costs]]</f>
        <v>1721.9</v>
      </c>
      <c r="J310" s="4">
        <f>(LookupRef[[#This Row],[Total Craft Points]]+LookupRef[[#This Row],[DC]])*10</f>
        <v>427</v>
      </c>
      <c r="K310" s="4">
        <f>LookupRef[[#This Row],[Price Per Craft Point]]*LookupRef[[#This Row],[Total Craft Points]]</f>
        <v>1721.9</v>
      </c>
      <c r="L310" s="4">
        <f>Fullmath[[#This Row],[Mat Cost]]</f>
        <v>3286.2999999999997</v>
      </c>
      <c r="M310" s="4">
        <f>Fullmath[[#This Row],[Total CP]]</f>
        <v>25.700000000000003</v>
      </c>
      <c r="N310" s="4">
        <f>Fullmath[[#This Row],[DC]]</f>
        <v>17</v>
      </c>
      <c r="O310" s="4" cm="1">
        <f t="array" ref="O310">LookupRef[[#This Row],[DC]]+(PPCP[Base])</f>
        <v>67</v>
      </c>
    </row>
    <row r="311" spans="1:15" x14ac:dyDescent="0.2">
      <c r="A311" s="4" t="str">
        <f>Fullmath[[#This Row],[Craft]]</f>
        <v>Carpentry</v>
      </c>
      <c r="B311" s="4" t="str">
        <f>Fullmath[[#This Row],[Type]]</f>
        <v>Fixture</v>
      </c>
      <c r="C311" s="4" t="str">
        <f>Fullmath[[#This Row],[Subtype]]</f>
        <v>Fixture</v>
      </c>
      <c r="D311" s="2">
        <f>Fullmath[[#This Row],[ID]]</f>
        <v>1319</v>
      </c>
      <c r="E311" s="4" t="str">
        <f>Fullmath[[#This Row],[Name]]</f>
        <v>Fixture: Couch Orange Vinyl</v>
      </c>
      <c r="F311" s="4">
        <f>Fullmath[[#This Row],[Quantity]]</f>
        <v>1</v>
      </c>
      <c r="G311" s="4">
        <f>LookupRef[[#This Row],[Labor Costs]]+LookupRef[[#This Row],[Material Costs]]</f>
        <v>5419.25</v>
      </c>
      <c r="H311" s="4">
        <f>LookupRef[[#This Row],[Total Price]]/LookupRef[[#This Row],[Quantity]]</f>
        <v>5419.25</v>
      </c>
      <c r="I311" s="4">
        <f>LookupRef[[#This Row],[Total Price]]-LookupRef[[#This Row],[Material Costs]]</f>
        <v>1862.6000000000004</v>
      </c>
      <c r="J311" s="4">
        <f>(LookupRef[[#This Row],[Total Craft Points]]+LookupRef[[#This Row],[DC]])*10</f>
        <v>448</v>
      </c>
      <c r="K311" s="4">
        <f>LookupRef[[#This Row],[Price Per Craft Point]]*LookupRef[[#This Row],[Total Craft Points]]</f>
        <v>1862.6000000000001</v>
      </c>
      <c r="L311" s="4">
        <f>Fullmath[[#This Row],[Mat Cost]]</f>
        <v>3556.6499999999996</v>
      </c>
      <c r="M311" s="4">
        <f>Fullmath[[#This Row],[Total CP]]</f>
        <v>27.8</v>
      </c>
      <c r="N311" s="4">
        <f>Fullmath[[#This Row],[DC]]</f>
        <v>17</v>
      </c>
      <c r="O311" s="4" cm="1">
        <f t="array" ref="O311">LookupRef[[#This Row],[DC]]+(PPCP[Base])</f>
        <v>67</v>
      </c>
    </row>
    <row r="312" spans="1:15" x14ac:dyDescent="0.2">
      <c r="A312" s="4" t="str">
        <f>Fullmath[[#This Row],[Craft]]</f>
        <v>Carpentry</v>
      </c>
      <c r="B312" s="4" t="str">
        <f>Fullmath[[#This Row],[Type]]</f>
        <v>Fixture</v>
      </c>
      <c r="C312" s="4" t="str">
        <f>Fullmath[[#This Row],[Subtype]]</f>
        <v>Fixture</v>
      </c>
      <c r="D312" s="2">
        <f>Fullmath[[#This Row],[ID]]</f>
        <v>1320</v>
      </c>
      <c r="E312" s="4" t="str">
        <f>Fullmath[[#This Row],[Name]]</f>
        <v>Fixture: Couch Pink Tweed Dark</v>
      </c>
      <c r="F312" s="4">
        <f>Fullmath[[#This Row],[Quantity]]</f>
        <v>1</v>
      </c>
      <c r="G312" s="4">
        <f>LookupRef[[#This Row],[Labor Costs]]+LookupRef[[#This Row],[Material Costs]]</f>
        <v>4663.5333333333338</v>
      </c>
      <c r="H312" s="4">
        <f>LookupRef[[#This Row],[Total Price]]/LookupRef[[#This Row],[Quantity]]</f>
        <v>4663.5333333333338</v>
      </c>
      <c r="I312" s="4">
        <f>LookupRef[[#This Row],[Total Price]]-LookupRef[[#This Row],[Material Costs]]</f>
        <v>1581.2000000000003</v>
      </c>
      <c r="J312" s="4">
        <f>(LookupRef[[#This Row],[Total Craft Points]]+LookupRef[[#This Row],[DC]])*10</f>
        <v>406</v>
      </c>
      <c r="K312" s="4">
        <f>LookupRef[[#This Row],[Price Per Craft Point]]*LookupRef[[#This Row],[Total Craft Points]]</f>
        <v>1581.2</v>
      </c>
      <c r="L312" s="4">
        <f>Fullmath[[#This Row],[Mat Cost]]</f>
        <v>3082.3333333333335</v>
      </c>
      <c r="M312" s="4">
        <f>Fullmath[[#This Row],[Total CP]]</f>
        <v>23.6</v>
      </c>
      <c r="N312" s="4">
        <f>Fullmath[[#This Row],[DC]]</f>
        <v>17</v>
      </c>
      <c r="O312" s="4" cm="1">
        <f t="array" ref="O312">LookupRef[[#This Row],[DC]]+(PPCP[Base])</f>
        <v>67</v>
      </c>
    </row>
    <row r="313" spans="1:15" x14ac:dyDescent="0.2">
      <c r="A313" s="4" t="str">
        <f>Fullmath[[#This Row],[Craft]]</f>
        <v>Carpentry</v>
      </c>
      <c r="B313" s="4" t="str">
        <f>Fullmath[[#This Row],[Type]]</f>
        <v>Fixture</v>
      </c>
      <c r="C313" s="4" t="str">
        <f>Fullmath[[#This Row],[Subtype]]</f>
        <v>Fixture</v>
      </c>
      <c r="D313" s="2">
        <f>Fullmath[[#This Row],[ID]]</f>
        <v>1311</v>
      </c>
      <c r="E313" s="4" t="str">
        <f>Fullmath[[#This Row],[Name]]</f>
        <v>Fixture: Couch Pink Tweed Light</v>
      </c>
      <c r="F313" s="4">
        <f>Fullmath[[#This Row],[Quantity]]</f>
        <v>1</v>
      </c>
      <c r="G313" s="4">
        <f>LookupRef[[#This Row],[Labor Costs]]+LookupRef[[#This Row],[Material Costs]]</f>
        <v>4061.0666666666666</v>
      </c>
      <c r="H313" s="4">
        <f>LookupRef[[#This Row],[Total Price]]/LookupRef[[#This Row],[Quantity]]</f>
        <v>4061.0666666666666</v>
      </c>
      <c r="I313" s="4">
        <f>LookupRef[[#This Row],[Total Price]]-LookupRef[[#This Row],[Material Costs]]</f>
        <v>1366.8000000000002</v>
      </c>
      <c r="J313" s="4">
        <f>(LookupRef[[#This Row],[Total Craft Points]]+LookupRef[[#This Row],[DC]])*10</f>
        <v>374</v>
      </c>
      <c r="K313" s="4">
        <f>LookupRef[[#This Row],[Price Per Craft Point]]*LookupRef[[#This Row],[Total Craft Points]]</f>
        <v>1366.8</v>
      </c>
      <c r="L313" s="4">
        <f>Fullmath[[#This Row],[Mat Cost]]</f>
        <v>2694.2666666666664</v>
      </c>
      <c r="M313" s="4">
        <f>Fullmath[[#This Row],[Total CP]]</f>
        <v>20.399999999999999</v>
      </c>
      <c r="N313" s="4">
        <f>Fullmath[[#This Row],[DC]]</f>
        <v>17</v>
      </c>
      <c r="O313" s="4" cm="1">
        <f t="array" ref="O313">LookupRef[[#This Row],[DC]]+(PPCP[Base])</f>
        <v>67</v>
      </c>
    </row>
    <row r="314" spans="1:15" x14ac:dyDescent="0.2">
      <c r="A314" s="4" t="str">
        <f>Fullmath[[#This Row],[Craft]]</f>
        <v>Carpentry</v>
      </c>
      <c r="B314" s="4" t="str">
        <f>Fullmath[[#This Row],[Type]]</f>
        <v>Fixture</v>
      </c>
      <c r="C314" s="4" t="str">
        <f>Fullmath[[#This Row],[Subtype]]</f>
        <v>Fixture</v>
      </c>
      <c r="D314" s="2">
        <f>Fullmath[[#This Row],[ID]]</f>
        <v>1312</v>
      </c>
      <c r="E314" s="4" t="str">
        <f>Fullmath[[#This Row],[Name]]</f>
        <v>Fixture: Couch Red Damask</v>
      </c>
      <c r="F314" s="4">
        <f>Fullmath[[#This Row],[Quantity]]</f>
        <v>1</v>
      </c>
      <c r="G314" s="4">
        <f>LookupRef[[#This Row],[Labor Costs]]+LookupRef[[#This Row],[Material Costs]]</f>
        <v>3365.2333333333336</v>
      </c>
      <c r="H314" s="4">
        <f>LookupRef[[#This Row],[Total Price]]/LookupRef[[#This Row],[Quantity]]</f>
        <v>3365.2333333333336</v>
      </c>
      <c r="I314" s="4">
        <f>LookupRef[[#This Row],[Total Price]]-LookupRef[[#This Row],[Material Costs]]</f>
        <v>1168.0333333333333</v>
      </c>
      <c r="J314" s="4">
        <f>(LookupRef[[#This Row],[Total Craft Points]]+LookupRef[[#This Row],[DC]])*10</f>
        <v>344.33333333333337</v>
      </c>
      <c r="K314" s="4">
        <f>LookupRef[[#This Row],[Price Per Craft Point]]*LookupRef[[#This Row],[Total Craft Points]]</f>
        <v>1168.0333333333333</v>
      </c>
      <c r="L314" s="4">
        <f>Fullmath[[#This Row],[Mat Cost]]</f>
        <v>2197.2000000000003</v>
      </c>
      <c r="M314" s="4">
        <f>Fullmath[[#This Row],[Total CP]]</f>
        <v>17.433333333333334</v>
      </c>
      <c r="N314" s="4">
        <f>Fullmath[[#This Row],[DC]]</f>
        <v>17</v>
      </c>
      <c r="O314" s="4" cm="1">
        <f t="array" ref="O314">LookupRef[[#This Row],[DC]]+(PPCP[Base])</f>
        <v>67</v>
      </c>
    </row>
    <row r="315" spans="1:15" x14ac:dyDescent="0.2">
      <c r="A315" s="4" t="str">
        <f>Fullmath[[#This Row],[Craft]]</f>
        <v>Carpentry</v>
      </c>
      <c r="B315" s="4" t="str">
        <f>Fullmath[[#This Row],[Type]]</f>
        <v>Fixture</v>
      </c>
      <c r="C315" s="4" t="str">
        <f>Fullmath[[#This Row],[Subtype]]</f>
        <v>Fixture</v>
      </c>
      <c r="D315" s="2">
        <f>Fullmath[[#This Row],[ID]]</f>
        <v>1313</v>
      </c>
      <c r="E315" s="4" t="str">
        <f>Fullmath[[#This Row],[Name]]</f>
        <v>Fixture: Couch Red Moldy</v>
      </c>
      <c r="F315" s="4">
        <f>Fullmath[[#This Row],[Quantity]]</f>
        <v>1</v>
      </c>
      <c r="G315" s="4">
        <f>LookupRef[[#This Row],[Labor Costs]]+LookupRef[[#This Row],[Material Costs]]</f>
        <v>3349.0916666666662</v>
      </c>
      <c r="H315" s="4">
        <f>LookupRef[[#This Row],[Total Price]]/LookupRef[[#This Row],[Quantity]]</f>
        <v>3349.0916666666662</v>
      </c>
      <c r="I315" s="4">
        <f>LookupRef[[#This Row],[Total Price]]-LookupRef[[#This Row],[Material Costs]]</f>
        <v>1152.3999999999996</v>
      </c>
      <c r="J315" s="4">
        <f>(LookupRef[[#This Row],[Total Craft Points]]+LookupRef[[#This Row],[DC]])*10</f>
        <v>342</v>
      </c>
      <c r="K315" s="4">
        <f>LookupRef[[#This Row],[Price Per Craft Point]]*LookupRef[[#This Row],[Total Craft Points]]</f>
        <v>1152.3999999999999</v>
      </c>
      <c r="L315" s="4">
        <f>Fullmath[[#This Row],[Mat Cost]]</f>
        <v>2196.6916666666666</v>
      </c>
      <c r="M315" s="4">
        <f>Fullmath[[#This Row],[Total CP]]</f>
        <v>17.2</v>
      </c>
      <c r="N315" s="4">
        <f>Fullmath[[#This Row],[DC]]</f>
        <v>17</v>
      </c>
      <c r="O315" s="4" cm="1">
        <f t="array" ref="O315">LookupRef[[#This Row],[DC]]+(PPCP[Base])</f>
        <v>67</v>
      </c>
    </row>
    <row r="316" spans="1:15" x14ac:dyDescent="0.2">
      <c r="A316" s="4" t="str">
        <f>Fullmath[[#This Row],[Craft]]</f>
        <v>Carpentry</v>
      </c>
      <c r="B316" s="4" t="str">
        <f>Fullmath[[#This Row],[Type]]</f>
        <v>Fixture</v>
      </c>
      <c r="C316" s="4" t="str">
        <f>Fullmath[[#This Row],[Subtype]]</f>
        <v>Fixture</v>
      </c>
      <c r="D316" s="2">
        <f>Fullmath[[#This Row],[ID]]</f>
        <v>1314</v>
      </c>
      <c r="E316" s="4" t="str">
        <f>Fullmath[[#This Row],[Name]]</f>
        <v>Fixture: Couch Red Tweed</v>
      </c>
      <c r="F316" s="4">
        <f>Fullmath[[#This Row],[Quantity]]</f>
        <v>1</v>
      </c>
      <c r="G316" s="4">
        <f>LookupRef[[#This Row],[Labor Costs]]+LookupRef[[#This Row],[Material Costs]]</f>
        <v>3717.0166666666664</v>
      </c>
      <c r="H316" s="4">
        <f>LookupRef[[#This Row],[Total Price]]/LookupRef[[#This Row],[Quantity]]</f>
        <v>3717.0166666666664</v>
      </c>
      <c r="I316" s="4">
        <f>LookupRef[[#This Row],[Total Price]]-LookupRef[[#This Row],[Material Costs]]</f>
        <v>1293.0999999999999</v>
      </c>
      <c r="J316" s="4">
        <f>(LookupRef[[#This Row],[Total Craft Points]]+LookupRef[[#This Row],[DC]])*10</f>
        <v>363</v>
      </c>
      <c r="K316" s="4">
        <f>LookupRef[[#This Row],[Price Per Craft Point]]*LookupRef[[#This Row],[Total Craft Points]]</f>
        <v>1293.0999999999999</v>
      </c>
      <c r="L316" s="4">
        <f>Fullmath[[#This Row],[Mat Cost]]</f>
        <v>2423.9166666666665</v>
      </c>
      <c r="M316" s="4">
        <f>Fullmath[[#This Row],[Total CP]]</f>
        <v>19.299999999999997</v>
      </c>
      <c r="N316" s="4">
        <f>Fullmath[[#This Row],[DC]]</f>
        <v>17</v>
      </c>
      <c r="O316" s="4" cm="1">
        <f t="array" ref="O316">LookupRef[[#This Row],[DC]]+(PPCP[Base])</f>
        <v>67</v>
      </c>
    </row>
    <row r="317" spans="1:15" x14ac:dyDescent="0.2">
      <c r="A317" s="4" t="str">
        <f>Fullmath[[#This Row],[Craft]]</f>
        <v>Carpentry</v>
      </c>
      <c r="B317" s="4" t="str">
        <f>Fullmath[[#This Row],[Type]]</f>
        <v>Fixture</v>
      </c>
      <c r="C317" s="4" t="str">
        <f>Fullmath[[#This Row],[Subtype]]</f>
        <v>Fixture</v>
      </c>
      <c r="D317" s="2">
        <f>Fullmath[[#This Row],[ID]]</f>
        <v>1315</v>
      </c>
      <c r="E317" s="4" t="str">
        <f>Fullmath[[#This Row],[Name]]</f>
        <v>Fixture: Couch Rust Tweed</v>
      </c>
      <c r="F317" s="4">
        <f>Fullmath[[#This Row],[Quantity]]</f>
        <v>1</v>
      </c>
      <c r="G317" s="4">
        <f>LookupRef[[#This Row],[Labor Costs]]+LookupRef[[#This Row],[Material Costs]]</f>
        <v>4748.041666666667</v>
      </c>
      <c r="H317" s="4">
        <f>LookupRef[[#This Row],[Total Price]]/LookupRef[[#This Row],[Quantity]]</f>
        <v>4748.041666666667</v>
      </c>
      <c r="I317" s="4">
        <f>LookupRef[[#This Row],[Total Price]]-LookupRef[[#This Row],[Material Costs]]</f>
        <v>1628.1000000000004</v>
      </c>
      <c r="J317" s="4">
        <f>(LookupRef[[#This Row],[Total Craft Points]]+LookupRef[[#This Row],[DC]])*10</f>
        <v>413</v>
      </c>
      <c r="K317" s="4">
        <f>LookupRef[[#This Row],[Price Per Craft Point]]*LookupRef[[#This Row],[Total Craft Points]]</f>
        <v>1628.1000000000001</v>
      </c>
      <c r="L317" s="4">
        <f>Fullmath[[#This Row],[Mat Cost]]</f>
        <v>3119.9416666666666</v>
      </c>
      <c r="M317" s="4">
        <f>Fullmath[[#This Row],[Total CP]]</f>
        <v>24.3</v>
      </c>
      <c r="N317" s="4">
        <f>Fullmath[[#This Row],[DC]]</f>
        <v>17</v>
      </c>
      <c r="O317" s="4" cm="1">
        <f t="array" ref="O317">LookupRef[[#This Row],[DC]]+(PPCP[Base])</f>
        <v>67</v>
      </c>
    </row>
    <row r="318" spans="1:15" x14ac:dyDescent="0.2">
      <c r="A318" s="4" t="str">
        <f>Fullmath[[#This Row],[Craft]]</f>
        <v>Carpentry</v>
      </c>
      <c r="B318" s="4" t="str">
        <f>Fullmath[[#This Row],[Type]]</f>
        <v>Fixture</v>
      </c>
      <c r="C318" s="4" t="str">
        <f>Fullmath[[#This Row],[Subtype]]</f>
        <v>Fixture</v>
      </c>
      <c r="D318" s="2">
        <f>Fullmath[[#This Row],[ID]]</f>
        <v>1321</v>
      </c>
      <c r="E318" s="4" t="str">
        <f>Fullmath[[#This Row],[Name]]</f>
        <v>Fixture: Couch Yellow Damask</v>
      </c>
      <c r="F318" s="4">
        <f>Fullmath[[#This Row],[Quantity]]</f>
        <v>1</v>
      </c>
      <c r="G318" s="4">
        <f>LookupRef[[#This Row],[Labor Costs]]+LookupRef[[#This Row],[Material Costs]]</f>
        <v>4791.166666666667</v>
      </c>
      <c r="H318" s="4">
        <f>LookupRef[[#This Row],[Total Price]]/LookupRef[[#This Row],[Quantity]]</f>
        <v>4791.166666666667</v>
      </c>
      <c r="I318" s="4">
        <f>LookupRef[[#This Row],[Total Price]]-LookupRef[[#This Row],[Material Costs]]</f>
        <v>1628.1000000000004</v>
      </c>
      <c r="J318" s="4">
        <f>(LookupRef[[#This Row],[Total Craft Points]]+LookupRef[[#This Row],[DC]])*10</f>
        <v>413</v>
      </c>
      <c r="K318" s="4">
        <f>LookupRef[[#This Row],[Price Per Craft Point]]*LookupRef[[#This Row],[Total Craft Points]]</f>
        <v>1628.1000000000001</v>
      </c>
      <c r="L318" s="4">
        <f>Fullmath[[#This Row],[Mat Cost]]</f>
        <v>3163.0666666666666</v>
      </c>
      <c r="M318" s="4">
        <f>Fullmath[[#This Row],[Total CP]]</f>
        <v>24.3</v>
      </c>
      <c r="N318" s="4">
        <f>Fullmath[[#This Row],[DC]]</f>
        <v>17</v>
      </c>
      <c r="O318" s="4" cm="1">
        <f t="array" ref="O318">LookupRef[[#This Row],[DC]]+(PPCP[Base])</f>
        <v>67</v>
      </c>
    </row>
    <row r="319" spans="1:15" x14ac:dyDescent="0.2">
      <c r="A319" s="4" t="str">
        <f>Fullmath[[#This Row],[Craft]]</f>
        <v>Carpentry</v>
      </c>
      <c r="B319" s="4" t="str">
        <f>Fullmath[[#This Row],[Type]]</f>
        <v>Fixture</v>
      </c>
      <c r="C319" s="4" t="str">
        <f>Fullmath[[#This Row],[Subtype]]</f>
        <v>Fixture</v>
      </c>
      <c r="D319" s="2">
        <f>Fullmath[[#This Row],[ID]]</f>
        <v>14</v>
      </c>
      <c r="E319" s="4" t="str">
        <f>Fullmath[[#This Row],[Name]]</f>
        <v>Fixture: Wooden Throne</v>
      </c>
      <c r="F319" s="4">
        <f>Fullmath[[#This Row],[Quantity]]</f>
        <v>1</v>
      </c>
      <c r="G319" s="4">
        <f>LookupRef[[#This Row],[Labor Costs]]+LookupRef[[#This Row],[Material Costs]]</f>
        <v>1793.3333333333333</v>
      </c>
      <c r="H319" s="4">
        <f>LookupRef[[#This Row],[Total Price]]/LookupRef[[#This Row],[Quantity]]</f>
        <v>1793.3333333333333</v>
      </c>
      <c r="I319" s="4">
        <f>LookupRef[[#This Row],[Total Price]]-LookupRef[[#This Row],[Material Costs]]</f>
        <v>402</v>
      </c>
      <c r="J319" s="4">
        <f>(LookupRef[[#This Row],[Total Craft Points]]+LookupRef[[#This Row],[DC]])*10</f>
        <v>230</v>
      </c>
      <c r="K319" s="4">
        <f>LookupRef[[#This Row],[Price Per Craft Point]]*LookupRef[[#This Row],[Total Craft Points]]</f>
        <v>402</v>
      </c>
      <c r="L319" s="4">
        <f>Fullmath[[#This Row],[Mat Cost]]</f>
        <v>1391.3333333333333</v>
      </c>
      <c r="M319" s="4">
        <f>Fullmath[[#This Row],[Total CP]]</f>
        <v>6</v>
      </c>
      <c r="N319" s="4">
        <f>Fullmath[[#This Row],[DC]]</f>
        <v>17</v>
      </c>
      <c r="O319" s="4" cm="1">
        <f t="array" ref="O319">LookupRef[[#This Row],[DC]]+(PPCP[Base])</f>
        <v>67</v>
      </c>
    </row>
    <row r="320" spans="1:15" x14ac:dyDescent="0.2">
      <c r="A320" s="4" t="str">
        <f>Fullmath[[#This Row],[Craft]]</f>
        <v>Carpentry</v>
      </c>
      <c r="B320" s="4" t="str">
        <f>Fullmath[[#This Row],[Type]]</f>
        <v>Fixture</v>
      </c>
      <c r="C320" s="4" t="str">
        <f>Fullmath[[#This Row],[Subtype]]</f>
        <v>Fixture</v>
      </c>
      <c r="D320" s="2">
        <f>Fullmath[[#This Row],[ID]]</f>
        <v>1259</v>
      </c>
      <c r="E320" s="4" t="str">
        <f>Fullmath[[#This Row],[Name]]</f>
        <v>Fixture: Bed (Bunk)</v>
      </c>
      <c r="F320" s="4">
        <f>Fullmath[[#This Row],[Quantity]]</f>
        <v>1</v>
      </c>
      <c r="G320" s="4">
        <f>LookupRef[[#This Row],[Labor Costs]]+LookupRef[[#This Row],[Material Costs]]</f>
        <v>8903.3333333333321</v>
      </c>
      <c r="H320" s="4">
        <f>LookupRef[[#This Row],[Total Price]]/LookupRef[[#This Row],[Quantity]]</f>
        <v>8903.3333333333321</v>
      </c>
      <c r="I320" s="4">
        <f>LookupRef[[#This Row],[Total Price]]-LookupRef[[#This Row],[Material Costs]]</f>
        <v>1359.9999999999991</v>
      </c>
      <c r="J320" s="4">
        <f>(LookupRef[[#This Row],[Total Craft Points]]+LookupRef[[#This Row],[DC]])*10</f>
        <v>380</v>
      </c>
      <c r="K320" s="4">
        <f>LookupRef[[#This Row],[Price Per Craft Point]]*LookupRef[[#This Row],[Total Craft Points]]</f>
        <v>1360</v>
      </c>
      <c r="L320" s="4">
        <f>Fullmath[[#This Row],[Mat Cost]]</f>
        <v>7543.333333333333</v>
      </c>
      <c r="M320" s="4">
        <f>Fullmath[[#This Row],[Total CP]]</f>
        <v>20</v>
      </c>
      <c r="N320" s="4">
        <f>Fullmath[[#This Row],[DC]]</f>
        <v>18</v>
      </c>
      <c r="O320" s="4" cm="1">
        <f t="array" ref="O320">LookupRef[[#This Row],[DC]]+(PPCP[Base])</f>
        <v>68</v>
      </c>
    </row>
    <row r="321" spans="1:15" x14ac:dyDescent="0.2">
      <c r="A321" s="4" t="str">
        <f>Fullmath[[#This Row],[Craft]]</f>
        <v>Carpentry</v>
      </c>
      <c r="B321" s="4" t="str">
        <f>Fullmath[[#This Row],[Type]]</f>
        <v>Fixture</v>
      </c>
      <c r="C321" s="4" t="str">
        <f>Fullmath[[#This Row],[Subtype]]</f>
        <v>Fixture</v>
      </c>
      <c r="D321" s="2">
        <f>Fullmath[[#This Row],[ID]]</f>
        <v>1268</v>
      </c>
      <c r="E321" s="4" t="str">
        <f>Fullmath[[#This Row],[Name]]</f>
        <v>Fixture: Drum</v>
      </c>
      <c r="F321" s="4">
        <f>Fullmath[[#This Row],[Quantity]]</f>
        <v>1</v>
      </c>
      <c r="G321" s="4">
        <f>LookupRef[[#This Row],[Labor Costs]]+LookupRef[[#This Row],[Material Costs]]</f>
        <v>3049.9933333333338</v>
      </c>
      <c r="H321" s="4">
        <f>LookupRef[[#This Row],[Total Price]]/LookupRef[[#This Row],[Quantity]]</f>
        <v>3049.9933333333338</v>
      </c>
      <c r="I321" s="4">
        <f>LookupRef[[#This Row],[Total Price]]-LookupRef[[#This Row],[Material Costs]]</f>
        <v>639.20000000000027</v>
      </c>
      <c r="J321" s="4">
        <f>(LookupRef[[#This Row],[Total Craft Points]]+LookupRef[[#This Row],[DC]])*10</f>
        <v>274</v>
      </c>
      <c r="K321" s="4">
        <f>LookupRef[[#This Row],[Price Per Craft Point]]*LookupRef[[#This Row],[Total Craft Points]]</f>
        <v>639.20000000000005</v>
      </c>
      <c r="L321" s="4">
        <f>Fullmath[[#This Row],[Mat Cost]]</f>
        <v>2410.7933333333335</v>
      </c>
      <c r="M321" s="4">
        <f>Fullmath[[#This Row],[Total CP]]</f>
        <v>9.4</v>
      </c>
      <c r="N321" s="4">
        <f>Fullmath[[#This Row],[DC]]</f>
        <v>18</v>
      </c>
      <c r="O321" s="4" cm="1">
        <f t="array" ref="O321">LookupRef[[#This Row],[DC]]+(PPCP[Base])</f>
        <v>68</v>
      </c>
    </row>
    <row r="322" spans="1:15" x14ac:dyDescent="0.2">
      <c r="A322" s="4" t="str">
        <f>Fullmath[[#This Row],[Craft]]</f>
        <v>Carpentry</v>
      </c>
      <c r="B322" s="4" t="str">
        <f>Fullmath[[#This Row],[Type]]</f>
        <v>Fixture</v>
      </c>
      <c r="C322" s="4" t="str">
        <f>Fullmath[[#This Row],[Subtype]]</f>
        <v>Fixture</v>
      </c>
      <c r="D322" s="2">
        <f>Fullmath[[#This Row],[ID]]</f>
        <v>1266</v>
      </c>
      <c r="E322" s="4" t="str">
        <f>Fullmath[[#This Row],[Name]]</f>
        <v>Fixture: Table (Nightstand)</v>
      </c>
      <c r="F322" s="4">
        <f>Fullmath[[#This Row],[Quantity]]</f>
        <v>1</v>
      </c>
      <c r="G322" s="4">
        <f>LookupRef[[#This Row],[Labor Costs]]+LookupRef[[#This Row],[Material Costs]]</f>
        <v>1519.5</v>
      </c>
      <c r="H322" s="4">
        <f>LookupRef[[#This Row],[Total Price]]/LookupRef[[#This Row],[Quantity]]</f>
        <v>1519.5</v>
      </c>
      <c r="I322" s="4">
        <f>LookupRef[[#This Row],[Total Price]]-LookupRef[[#This Row],[Material Costs]]</f>
        <v>476</v>
      </c>
      <c r="J322" s="4">
        <f>(LookupRef[[#This Row],[Total Craft Points]]+LookupRef[[#This Row],[DC]])*10</f>
        <v>250</v>
      </c>
      <c r="K322" s="4">
        <f>LookupRef[[#This Row],[Price Per Craft Point]]*LookupRef[[#This Row],[Total Craft Points]]</f>
        <v>476</v>
      </c>
      <c r="L322" s="4">
        <f>Fullmath[[#This Row],[Mat Cost]]</f>
        <v>1043.5</v>
      </c>
      <c r="M322" s="4">
        <f>Fullmath[[#This Row],[Total CP]]</f>
        <v>7</v>
      </c>
      <c r="N322" s="4">
        <f>Fullmath[[#This Row],[DC]]</f>
        <v>18</v>
      </c>
      <c r="O322" s="4" cm="1">
        <f t="array" ref="O322">LookupRef[[#This Row],[DC]]+(PPCP[Base])</f>
        <v>68</v>
      </c>
    </row>
    <row r="323" spans="1:15" x14ac:dyDescent="0.2">
      <c r="A323" s="4" t="str">
        <f>Fullmath[[#This Row],[Craft]]</f>
        <v>Carpentry</v>
      </c>
      <c r="B323" s="4" t="str">
        <f>Fullmath[[#This Row],[Type]]</f>
        <v>Fixture</v>
      </c>
      <c r="C323" s="4" t="str">
        <f>Fullmath[[#This Row],[Subtype]]</f>
        <v>Fixture</v>
      </c>
      <c r="D323" s="2">
        <f>Fullmath[[#This Row],[ID]]</f>
        <v>1280</v>
      </c>
      <c r="E323" s="4" t="str">
        <f>Fullmath[[#This Row],[Name]]</f>
        <v>Fixture: Armour Stand (Leather)</v>
      </c>
      <c r="F323" s="4">
        <f>Fullmath[[#This Row],[Quantity]]</f>
        <v>1</v>
      </c>
      <c r="G323" s="4">
        <f>LookupRef[[#This Row],[Labor Costs]]+LookupRef[[#This Row],[Material Costs]]</f>
        <v>2632.4533333333334</v>
      </c>
      <c r="H323" s="4">
        <f>LookupRef[[#This Row],[Total Price]]/LookupRef[[#This Row],[Quantity]]</f>
        <v>2632.4533333333334</v>
      </c>
      <c r="I323" s="4">
        <f>LookupRef[[#This Row],[Total Price]]-LookupRef[[#This Row],[Material Costs]]</f>
        <v>1090.2</v>
      </c>
      <c r="J323" s="4">
        <f>(LookupRef[[#This Row],[Total Craft Points]]+LookupRef[[#This Row],[DC]])*10</f>
        <v>348</v>
      </c>
      <c r="K323" s="4">
        <f>LookupRef[[#This Row],[Price Per Craft Point]]*LookupRef[[#This Row],[Total Craft Points]]</f>
        <v>1090.2</v>
      </c>
      <c r="L323" s="4">
        <f>Fullmath[[#This Row],[Mat Cost]]</f>
        <v>1542.2533333333333</v>
      </c>
      <c r="M323" s="4">
        <f>Fullmath[[#This Row],[Total CP]]</f>
        <v>15.8</v>
      </c>
      <c r="N323" s="4">
        <f>Fullmath[[#This Row],[DC]]</f>
        <v>19</v>
      </c>
      <c r="O323" s="4" cm="1">
        <f t="array" ref="O323">LookupRef[[#This Row],[DC]]+(PPCP[Base])</f>
        <v>69</v>
      </c>
    </row>
    <row r="324" spans="1:15" x14ac:dyDescent="0.2">
      <c r="A324" s="4" t="str">
        <f>Fullmath[[#This Row],[Craft]]</f>
        <v>Carpentry</v>
      </c>
      <c r="B324" s="4" t="str">
        <f>Fullmath[[#This Row],[Type]]</f>
        <v>Fixture</v>
      </c>
      <c r="C324" s="4" t="str">
        <f>Fullmath[[#This Row],[Subtype]]</f>
        <v>Fixture</v>
      </c>
      <c r="D324" s="2">
        <f>Fullmath[[#This Row],[ID]]</f>
        <v>1065</v>
      </c>
      <c r="E324" s="4" t="str">
        <f>Fullmath[[#This Row],[Name]]</f>
        <v>Fixture: Cheval de Frise</v>
      </c>
      <c r="F324" s="4">
        <f>Fullmath[[#This Row],[Quantity]]</f>
        <v>1</v>
      </c>
      <c r="G324" s="4">
        <f>LookupRef[[#This Row],[Labor Costs]]+LookupRef[[#This Row],[Material Costs]]</f>
        <v>8350.1333333333332</v>
      </c>
      <c r="H324" s="4">
        <f>LookupRef[[#This Row],[Total Price]]/LookupRef[[#This Row],[Quantity]]</f>
        <v>8350.1333333333332</v>
      </c>
      <c r="I324" s="4">
        <f>LookupRef[[#This Row],[Total Price]]-LookupRef[[#This Row],[Material Costs]]</f>
        <v>3588</v>
      </c>
      <c r="J324" s="4">
        <f>(LookupRef[[#This Row],[Total Craft Points]]+LookupRef[[#This Row],[DC]])*10</f>
        <v>710</v>
      </c>
      <c r="K324" s="4">
        <f>LookupRef[[#This Row],[Price Per Craft Point]]*LookupRef[[#This Row],[Total Craft Points]]</f>
        <v>3588</v>
      </c>
      <c r="L324" s="4">
        <f>Fullmath[[#This Row],[Mat Cost]]</f>
        <v>4762.1333333333332</v>
      </c>
      <c r="M324" s="4">
        <f>Fullmath[[#This Row],[Total CP]]</f>
        <v>52</v>
      </c>
      <c r="N324" s="4">
        <f>Fullmath[[#This Row],[DC]]</f>
        <v>19</v>
      </c>
      <c r="O324" s="4" cm="1">
        <f t="array" ref="O324">LookupRef[[#This Row],[DC]]+(PPCP[Base])</f>
        <v>69</v>
      </c>
    </row>
    <row r="325" spans="1:15" x14ac:dyDescent="0.2">
      <c r="A325" s="4" t="str">
        <f>Fullmath[[#This Row],[Craft]]</f>
        <v>Carpentry</v>
      </c>
      <c r="B325" s="4" t="str">
        <f>Fullmath[[#This Row],[Type]]</f>
        <v>Fixture</v>
      </c>
      <c r="C325" s="4" t="str">
        <f>Fullmath[[#This Row],[Subtype]]</f>
        <v>Fixture</v>
      </c>
      <c r="D325" s="2">
        <f>Fullmath[[#This Row],[ID]]</f>
        <v>87</v>
      </c>
      <c r="E325" s="4" t="str">
        <f>Fullmath[[#This Row],[Name]]</f>
        <v>Fixture: Lecturn</v>
      </c>
      <c r="F325" s="4">
        <f>Fullmath[[#This Row],[Quantity]]</f>
        <v>1</v>
      </c>
      <c r="G325" s="4">
        <f>LookupRef[[#This Row],[Labor Costs]]+LookupRef[[#This Row],[Material Costs]]</f>
        <v>1900.6666666666667</v>
      </c>
      <c r="H325" s="4">
        <f>LookupRef[[#This Row],[Total Price]]/LookupRef[[#This Row],[Quantity]]</f>
        <v>1900.6666666666667</v>
      </c>
      <c r="I325" s="4">
        <f>LookupRef[[#This Row],[Total Price]]-LookupRef[[#This Row],[Material Costs]]</f>
        <v>552</v>
      </c>
      <c r="J325" s="4">
        <f>(LookupRef[[#This Row],[Total Craft Points]]+LookupRef[[#This Row],[DC]])*10</f>
        <v>270</v>
      </c>
      <c r="K325" s="4">
        <f>LookupRef[[#This Row],[Price Per Craft Point]]*LookupRef[[#This Row],[Total Craft Points]]</f>
        <v>552</v>
      </c>
      <c r="L325" s="4">
        <f>Fullmath[[#This Row],[Mat Cost]]</f>
        <v>1348.6666666666667</v>
      </c>
      <c r="M325" s="4">
        <f>Fullmath[[#This Row],[Total CP]]</f>
        <v>8</v>
      </c>
      <c r="N325" s="4">
        <f>Fullmath[[#This Row],[DC]]</f>
        <v>19</v>
      </c>
      <c r="O325" s="4" cm="1">
        <f t="array" ref="O325">LookupRef[[#This Row],[DC]]+(PPCP[Base])</f>
        <v>69</v>
      </c>
    </row>
    <row r="326" spans="1:15" x14ac:dyDescent="0.2">
      <c r="A326" s="4" t="str">
        <f>Fullmath[[#This Row],[Craft]]</f>
        <v>Carpentry</v>
      </c>
      <c r="B326" s="4" t="str">
        <f>Fullmath[[#This Row],[Type]]</f>
        <v>Fixture</v>
      </c>
      <c r="C326" s="4" t="str">
        <f>Fullmath[[#This Row],[Subtype]]</f>
        <v>Fixture</v>
      </c>
      <c r="D326" s="2">
        <f>Fullmath[[#This Row],[ID]]</f>
        <v>1330</v>
      </c>
      <c r="E326" s="4" t="str">
        <f>Fullmath[[#This Row],[Name]]</f>
        <v>Fixture: Table - Decagon (Simple)</v>
      </c>
      <c r="F326" s="4">
        <f>Fullmath[[#This Row],[Quantity]]</f>
        <v>1</v>
      </c>
      <c r="G326" s="4">
        <f>LookupRef[[#This Row],[Labor Costs]]+LookupRef[[#This Row],[Material Costs]]</f>
        <v>2581.583333333333</v>
      </c>
      <c r="H326" s="4">
        <f>LookupRef[[#This Row],[Total Price]]/LookupRef[[#This Row],[Quantity]]</f>
        <v>2581.583333333333</v>
      </c>
      <c r="I326" s="4">
        <f>LookupRef[[#This Row],[Total Price]]-LookupRef[[#This Row],[Material Costs]]</f>
        <v>689.99999999999977</v>
      </c>
      <c r="J326" s="4">
        <f>(LookupRef[[#This Row],[Total Craft Points]]+LookupRef[[#This Row],[DC]])*10</f>
        <v>290</v>
      </c>
      <c r="K326" s="4">
        <f>LookupRef[[#This Row],[Price Per Craft Point]]*LookupRef[[#This Row],[Total Craft Points]]</f>
        <v>690</v>
      </c>
      <c r="L326" s="4">
        <f>Fullmath[[#This Row],[Mat Cost]]</f>
        <v>1891.5833333333333</v>
      </c>
      <c r="M326" s="4">
        <f>Fullmath[[#This Row],[Total CP]]</f>
        <v>10</v>
      </c>
      <c r="N326" s="4">
        <f>Fullmath[[#This Row],[DC]]</f>
        <v>19</v>
      </c>
      <c r="O326" s="4" cm="1">
        <f t="array" ref="O326">LookupRef[[#This Row],[DC]]+(PPCP[Base])</f>
        <v>69</v>
      </c>
    </row>
    <row r="327" spans="1:15" x14ac:dyDescent="0.2">
      <c r="A327" s="4" t="str">
        <f>Fullmath[[#This Row],[Craft]]</f>
        <v>Carpentry</v>
      </c>
      <c r="B327" s="4" t="str">
        <f>Fullmath[[#This Row],[Type]]</f>
        <v>Fixture</v>
      </c>
      <c r="C327" s="4" t="str">
        <f>Fullmath[[#This Row],[Subtype]]</f>
        <v>Fixture</v>
      </c>
      <c r="D327" s="2">
        <f>Fullmath[[#This Row],[ID]]</f>
        <v>1165</v>
      </c>
      <c r="E327" s="4" t="str">
        <f>Fullmath[[#This Row],[Name]]</f>
        <v>Fixture: Bookshelf</v>
      </c>
      <c r="F327" s="4">
        <f>Fullmath[[#This Row],[Quantity]]</f>
        <v>1</v>
      </c>
      <c r="G327" s="4">
        <f>LookupRef[[#This Row],[Labor Costs]]+LookupRef[[#This Row],[Material Costs]]</f>
        <v>4998.666666666667</v>
      </c>
      <c r="H327" s="4">
        <f>LookupRef[[#This Row],[Total Price]]/LookupRef[[#This Row],[Quantity]]</f>
        <v>4998.666666666667</v>
      </c>
      <c r="I327" s="4">
        <f>LookupRef[[#This Row],[Total Price]]-LookupRef[[#This Row],[Material Costs]]</f>
        <v>840</v>
      </c>
      <c r="J327" s="4">
        <f>(LookupRef[[#This Row],[Total Craft Points]]+LookupRef[[#This Row],[DC]])*10</f>
        <v>320</v>
      </c>
      <c r="K327" s="4">
        <f>LookupRef[[#This Row],[Price Per Craft Point]]*LookupRef[[#This Row],[Total Craft Points]]</f>
        <v>840</v>
      </c>
      <c r="L327" s="4">
        <f>Fullmath[[#This Row],[Mat Cost]]</f>
        <v>4158.666666666667</v>
      </c>
      <c r="M327" s="4">
        <f>Fullmath[[#This Row],[Total CP]]</f>
        <v>12</v>
      </c>
      <c r="N327" s="4">
        <f>Fullmath[[#This Row],[DC]]</f>
        <v>20</v>
      </c>
      <c r="O327" s="4" cm="1">
        <f t="array" ref="O327">LookupRef[[#This Row],[DC]]+(PPCP[Base])</f>
        <v>70</v>
      </c>
    </row>
    <row r="328" spans="1:15" x14ac:dyDescent="0.2">
      <c r="A328" s="4" t="str">
        <f>Fullmath[[#This Row],[Craft]]</f>
        <v>Carpentry</v>
      </c>
      <c r="B328" s="4" t="str">
        <f>Fullmath[[#This Row],[Type]]</f>
        <v>Fixture</v>
      </c>
      <c r="C328" s="4" t="str">
        <f>Fullmath[[#This Row],[Subtype]]</f>
        <v>Fixture</v>
      </c>
      <c r="D328" s="2">
        <f>Fullmath[[#This Row],[ID]]</f>
        <v>78</v>
      </c>
      <c r="E328" s="4" t="str">
        <f>Fullmath[[#This Row],[Name]]</f>
        <v>Fixture: Gallows</v>
      </c>
      <c r="F328" s="4">
        <f>Fullmath[[#This Row],[Quantity]]</f>
        <v>1</v>
      </c>
      <c r="G328" s="4">
        <f>LookupRef[[#This Row],[Labor Costs]]+LookupRef[[#This Row],[Material Costs]]</f>
        <v>4548</v>
      </c>
      <c r="H328" s="4">
        <f>LookupRef[[#This Row],[Total Price]]/LookupRef[[#This Row],[Quantity]]</f>
        <v>4548</v>
      </c>
      <c r="I328" s="4">
        <f>LookupRef[[#This Row],[Total Price]]-LookupRef[[#This Row],[Material Costs]]</f>
        <v>630</v>
      </c>
      <c r="J328" s="4">
        <f>(LookupRef[[#This Row],[Total Craft Points]]+LookupRef[[#This Row],[DC]])*10</f>
        <v>290</v>
      </c>
      <c r="K328" s="4">
        <f>LookupRef[[#This Row],[Price Per Craft Point]]*LookupRef[[#This Row],[Total Craft Points]]</f>
        <v>630</v>
      </c>
      <c r="L328" s="4">
        <f>Fullmath[[#This Row],[Mat Cost]]</f>
        <v>3918</v>
      </c>
      <c r="M328" s="4">
        <f>Fullmath[[#This Row],[Total CP]]</f>
        <v>9</v>
      </c>
      <c r="N328" s="4">
        <f>Fullmath[[#This Row],[DC]]</f>
        <v>20</v>
      </c>
      <c r="O328" s="4" cm="1">
        <f t="array" ref="O328">LookupRef[[#This Row],[DC]]+(PPCP[Base])</f>
        <v>70</v>
      </c>
    </row>
    <row r="329" spans="1:15" x14ac:dyDescent="0.2">
      <c r="A329" s="4" t="str">
        <f>Fullmath[[#This Row],[Craft]]</f>
        <v>Carpentry</v>
      </c>
      <c r="B329" s="4" t="str">
        <f>Fullmath[[#This Row],[Type]]</f>
        <v>Fixture</v>
      </c>
      <c r="C329" s="4" t="str">
        <f>Fullmath[[#This Row],[Subtype]]</f>
        <v>Fixture</v>
      </c>
      <c r="D329" s="2">
        <f>Fullmath[[#This Row],[ID]]</f>
        <v>783</v>
      </c>
      <c r="E329" s="4" t="str">
        <f>Fullmath[[#This Row],[Name]]</f>
        <v>Fixture: Impaled Monster Head</v>
      </c>
      <c r="F329" s="4">
        <f>Fullmath[[#This Row],[Quantity]]</f>
        <v>1</v>
      </c>
      <c r="G329" s="4">
        <f>LookupRef[[#This Row],[Labor Costs]]+LookupRef[[#This Row],[Material Costs]]</f>
        <v>680</v>
      </c>
      <c r="H329" s="4">
        <f>LookupRef[[#This Row],[Total Price]]/LookupRef[[#This Row],[Quantity]]</f>
        <v>680</v>
      </c>
      <c r="I329" s="4">
        <f>LookupRef[[#This Row],[Total Price]]-LookupRef[[#This Row],[Material Costs]]</f>
        <v>630</v>
      </c>
      <c r="J329" s="4">
        <f>(LookupRef[[#This Row],[Total Craft Points]]+LookupRef[[#This Row],[DC]])*10</f>
        <v>290</v>
      </c>
      <c r="K329" s="4">
        <f>LookupRef[[#This Row],[Price Per Craft Point]]*LookupRef[[#This Row],[Total Craft Points]]</f>
        <v>630</v>
      </c>
      <c r="L329" s="4">
        <f>Fullmath[[#This Row],[Mat Cost]]</f>
        <v>50</v>
      </c>
      <c r="M329" s="4">
        <f>Fullmath[[#This Row],[Total CP]]</f>
        <v>9</v>
      </c>
      <c r="N329" s="4">
        <f>Fullmath[[#This Row],[DC]]</f>
        <v>20</v>
      </c>
      <c r="O329" s="4" cm="1">
        <f t="array" ref="O329">LookupRef[[#This Row],[DC]]+(PPCP[Base])</f>
        <v>70</v>
      </c>
    </row>
    <row r="330" spans="1:15" x14ac:dyDescent="0.2">
      <c r="A330" s="4" t="str">
        <f>Fullmath[[#This Row],[Craft]]</f>
        <v>Carpentry</v>
      </c>
      <c r="B330" s="4" t="str">
        <f>Fullmath[[#This Row],[Type]]</f>
        <v>Fixture</v>
      </c>
      <c r="C330" s="4" t="str">
        <f>Fullmath[[#This Row],[Subtype]]</f>
        <v>Fixture</v>
      </c>
      <c r="D330" s="2">
        <f>Fullmath[[#This Row],[ID]]</f>
        <v>1344</v>
      </c>
      <c r="E330" s="4" t="str">
        <f>Fullmath[[#This Row],[Name]]</f>
        <v>Fixture: Savage Sign (Round)</v>
      </c>
      <c r="F330" s="4">
        <f>Fullmath[[#This Row],[Quantity]]</f>
        <v>1</v>
      </c>
      <c r="G330" s="4">
        <f>LookupRef[[#This Row],[Labor Costs]]+LookupRef[[#This Row],[Material Costs]]</f>
        <v>2171.333333333333</v>
      </c>
      <c r="H330" s="4">
        <f>LookupRef[[#This Row],[Total Price]]/LookupRef[[#This Row],[Quantity]]</f>
        <v>2171.333333333333</v>
      </c>
      <c r="I330" s="4">
        <f>LookupRef[[#This Row],[Total Price]]-LookupRef[[#This Row],[Material Costs]]</f>
        <v>769.99999999999977</v>
      </c>
      <c r="J330" s="4">
        <f>(LookupRef[[#This Row],[Total Craft Points]]+LookupRef[[#This Row],[DC]])*10</f>
        <v>310</v>
      </c>
      <c r="K330" s="4">
        <f>LookupRef[[#This Row],[Price Per Craft Point]]*LookupRef[[#This Row],[Total Craft Points]]</f>
        <v>770</v>
      </c>
      <c r="L330" s="4">
        <f>Fullmath[[#This Row],[Mat Cost]]</f>
        <v>1401.3333333333333</v>
      </c>
      <c r="M330" s="4">
        <f>Fullmath[[#This Row],[Total CP]]</f>
        <v>11</v>
      </c>
      <c r="N330" s="4">
        <f>Fullmath[[#This Row],[DC]]</f>
        <v>20</v>
      </c>
      <c r="O330" s="4" cm="1">
        <f t="array" ref="O330">LookupRef[[#This Row],[DC]]+(PPCP[Base])</f>
        <v>70</v>
      </c>
    </row>
    <row r="331" spans="1:15" x14ac:dyDescent="0.2">
      <c r="A331" s="4" t="str">
        <f>Fullmath[[#This Row],[Craft]]</f>
        <v>Carpentry</v>
      </c>
      <c r="B331" s="4" t="str">
        <f>Fullmath[[#This Row],[Type]]</f>
        <v>Fixture</v>
      </c>
      <c r="C331" s="4" t="str">
        <f>Fullmath[[#This Row],[Subtype]]</f>
        <v>Fixture</v>
      </c>
      <c r="D331" s="2">
        <f>Fullmath[[#This Row],[ID]]</f>
        <v>782</v>
      </c>
      <c r="E331" s="4" t="str">
        <f>Fullmath[[#This Row],[Name]]</f>
        <v>Fixture: Skull Pole</v>
      </c>
      <c r="F331" s="4">
        <f>Fullmath[[#This Row],[Quantity]]</f>
        <v>1</v>
      </c>
      <c r="G331" s="4">
        <f>LookupRef[[#This Row],[Labor Costs]]+LookupRef[[#This Row],[Material Costs]]</f>
        <v>1703.5</v>
      </c>
      <c r="H331" s="4">
        <f>LookupRef[[#This Row],[Total Price]]/LookupRef[[#This Row],[Quantity]]</f>
        <v>1703.5</v>
      </c>
      <c r="I331" s="4">
        <f>LookupRef[[#This Row],[Total Price]]-LookupRef[[#This Row],[Material Costs]]</f>
        <v>630</v>
      </c>
      <c r="J331" s="4">
        <f>(LookupRef[[#This Row],[Total Craft Points]]+LookupRef[[#This Row],[DC]])*10</f>
        <v>290</v>
      </c>
      <c r="K331" s="4">
        <f>LookupRef[[#This Row],[Price Per Craft Point]]*LookupRef[[#This Row],[Total Craft Points]]</f>
        <v>630</v>
      </c>
      <c r="L331" s="4">
        <f>Fullmath[[#This Row],[Mat Cost]]</f>
        <v>1073.5</v>
      </c>
      <c r="M331" s="4">
        <f>Fullmath[[#This Row],[Total CP]]</f>
        <v>9</v>
      </c>
      <c r="N331" s="4">
        <f>Fullmath[[#This Row],[DC]]</f>
        <v>20</v>
      </c>
      <c r="O331" s="4" cm="1">
        <f t="array" ref="O331">LookupRef[[#This Row],[DC]]+(PPCP[Base])</f>
        <v>70</v>
      </c>
    </row>
    <row r="332" spans="1:15" x14ac:dyDescent="0.2">
      <c r="A332" s="4" t="str">
        <f>Fullmath[[#This Row],[Craft]]</f>
        <v>Carpentry</v>
      </c>
      <c r="B332" s="4" t="str">
        <f>Fullmath[[#This Row],[Type]]</f>
        <v>Fixture</v>
      </c>
      <c r="C332" s="4" t="str">
        <f>Fullmath[[#This Row],[Subtype]]</f>
        <v>Fixture</v>
      </c>
      <c r="D332" s="2">
        <f>Fullmath[[#This Row],[ID]]</f>
        <v>1267</v>
      </c>
      <c r="E332" s="4" t="str">
        <f>Fullmath[[#This Row],[Name]]</f>
        <v>Fixture: Table (Bar - Dark Cloth)</v>
      </c>
      <c r="F332" s="4">
        <f>Fullmath[[#This Row],[Quantity]]</f>
        <v>1</v>
      </c>
      <c r="G332" s="4">
        <f>LookupRef[[#This Row],[Labor Costs]]+LookupRef[[#This Row],[Material Costs]]</f>
        <v>2427.833333333333</v>
      </c>
      <c r="H332" s="4">
        <f>LookupRef[[#This Row],[Total Price]]/LookupRef[[#This Row],[Quantity]]</f>
        <v>2427.833333333333</v>
      </c>
      <c r="I332" s="4">
        <f>LookupRef[[#This Row],[Total Price]]-LookupRef[[#This Row],[Material Costs]]</f>
        <v>793.33333333333303</v>
      </c>
      <c r="J332" s="4">
        <f>(LookupRef[[#This Row],[Total Craft Points]]+LookupRef[[#This Row],[DC]])*10</f>
        <v>313.33333333333331</v>
      </c>
      <c r="K332" s="4">
        <f>LookupRef[[#This Row],[Price Per Craft Point]]*LookupRef[[#This Row],[Total Craft Points]]</f>
        <v>793.33333333333326</v>
      </c>
      <c r="L332" s="4">
        <f>Fullmath[[#This Row],[Mat Cost]]</f>
        <v>1634.5</v>
      </c>
      <c r="M332" s="4">
        <f>Fullmath[[#This Row],[Total CP]]</f>
        <v>11.333333333333332</v>
      </c>
      <c r="N332" s="4">
        <f>Fullmath[[#This Row],[DC]]</f>
        <v>20</v>
      </c>
      <c r="O332" s="4" cm="1">
        <f t="array" ref="O332">LookupRef[[#This Row],[DC]]+(PPCP[Base])</f>
        <v>70</v>
      </c>
    </row>
    <row r="333" spans="1:15" x14ac:dyDescent="0.2">
      <c r="A333" s="4" t="str">
        <f>Fullmath[[#This Row],[Craft]]</f>
        <v>Carpentry</v>
      </c>
      <c r="B333" s="4" t="str">
        <f>Fullmath[[#This Row],[Type]]</f>
        <v>Fixture</v>
      </c>
      <c r="C333" s="4" t="str">
        <f>Fullmath[[#This Row],[Subtype]]</f>
        <v>Fixture</v>
      </c>
      <c r="D333" s="2">
        <f>Fullmath[[#This Row],[ID]]</f>
        <v>1354</v>
      </c>
      <c r="E333" s="4" t="str">
        <f>Fullmath[[#This Row],[Name]]</f>
        <v>Fixture: Table (Bar - Purple Cloth)</v>
      </c>
      <c r="F333" s="4">
        <f>Fullmath[[#This Row],[Quantity]]</f>
        <v>1</v>
      </c>
      <c r="G333" s="4">
        <f>LookupRef[[#This Row],[Labor Costs]]+LookupRef[[#This Row],[Material Costs]]</f>
        <v>3099.7333333333336</v>
      </c>
      <c r="H333" s="4">
        <f>LookupRef[[#This Row],[Total Price]]/LookupRef[[#This Row],[Quantity]]</f>
        <v>3099.7333333333336</v>
      </c>
      <c r="I333" s="4">
        <f>LookupRef[[#This Row],[Total Price]]-LookupRef[[#This Row],[Material Costs]]</f>
        <v>1050</v>
      </c>
      <c r="J333" s="4">
        <f>(LookupRef[[#This Row],[Total Craft Points]]+LookupRef[[#This Row],[DC]])*10</f>
        <v>350</v>
      </c>
      <c r="K333" s="4">
        <f>LookupRef[[#This Row],[Price Per Craft Point]]*LookupRef[[#This Row],[Total Craft Points]]</f>
        <v>1050</v>
      </c>
      <c r="L333" s="4">
        <f>Fullmath[[#This Row],[Mat Cost]]</f>
        <v>2049.7333333333336</v>
      </c>
      <c r="M333" s="4">
        <f>Fullmath[[#This Row],[Total CP]]</f>
        <v>15</v>
      </c>
      <c r="N333" s="4">
        <f>Fullmath[[#This Row],[DC]]</f>
        <v>20</v>
      </c>
      <c r="O333" s="4" cm="1">
        <f t="array" ref="O333">LookupRef[[#This Row],[DC]]+(PPCP[Base])</f>
        <v>70</v>
      </c>
    </row>
    <row r="334" spans="1:15" x14ac:dyDescent="0.2">
      <c r="A334" s="4" t="str">
        <f>Fullmath[[#This Row],[Craft]]</f>
        <v>Carpentry</v>
      </c>
      <c r="B334" s="4" t="str">
        <f>Fullmath[[#This Row],[Type]]</f>
        <v>Fixture</v>
      </c>
      <c r="C334" s="4" t="str">
        <f>Fullmath[[#This Row],[Subtype]]</f>
        <v>Fixture</v>
      </c>
      <c r="D334" s="2">
        <f>Fullmath[[#This Row],[ID]]</f>
        <v>74</v>
      </c>
      <c r="E334" s="4" t="str">
        <f>Fullmath[[#This Row],[Name]]</f>
        <v>Fixture: Archery Target</v>
      </c>
      <c r="F334" s="4">
        <f>Fullmath[[#This Row],[Quantity]]</f>
        <v>1</v>
      </c>
      <c r="G334" s="4">
        <f>LookupRef[[#This Row],[Labor Costs]]+LookupRef[[#This Row],[Material Costs]]</f>
        <v>2425</v>
      </c>
      <c r="H334" s="4">
        <f>LookupRef[[#This Row],[Total Price]]/LookupRef[[#This Row],[Quantity]]</f>
        <v>2425</v>
      </c>
      <c r="I334" s="4">
        <f>LookupRef[[#This Row],[Total Price]]-LookupRef[[#This Row],[Material Costs]]</f>
        <v>852</v>
      </c>
      <c r="J334" s="4">
        <f>(LookupRef[[#This Row],[Total Craft Points]]+LookupRef[[#This Row],[DC]])*10</f>
        <v>330</v>
      </c>
      <c r="K334" s="4">
        <f>LookupRef[[#This Row],[Price Per Craft Point]]*LookupRef[[#This Row],[Total Craft Points]]</f>
        <v>852</v>
      </c>
      <c r="L334" s="4">
        <f>Fullmath[[#This Row],[Mat Cost]]</f>
        <v>1573</v>
      </c>
      <c r="M334" s="4">
        <f>Fullmath[[#This Row],[Total CP]]</f>
        <v>12</v>
      </c>
      <c r="N334" s="4">
        <f>Fullmath[[#This Row],[DC]]</f>
        <v>21</v>
      </c>
      <c r="O334" s="4" cm="1">
        <f t="array" ref="O334">LookupRef[[#This Row],[DC]]+(PPCP[Base])</f>
        <v>71</v>
      </c>
    </row>
    <row r="335" spans="1:15" x14ac:dyDescent="0.2">
      <c r="A335" s="4" t="str">
        <f>Fullmath[[#This Row],[Craft]]</f>
        <v>Carpentry</v>
      </c>
      <c r="B335" s="4" t="str">
        <f>Fullmath[[#This Row],[Type]]</f>
        <v>Fixture</v>
      </c>
      <c r="C335" s="4" t="str">
        <f>Fullmath[[#This Row],[Subtype]]</f>
        <v>Fixture</v>
      </c>
      <c r="D335" s="2">
        <f>Fullmath[[#This Row],[ID]]</f>
        <v>1278</v>
      </c>
      <c r="E335" s="4" t="str">
        <f>Fullmath[[#This Row],[Name]]</f>
        <v>Fixture: Armour Stand (Chain)</v>
      </c>
      <c r="F335" s="4">
        <f>Fullmath[[#This Row],[Quantity]]</f>
        <v>1</v>
      </c>
      <c r="G335" s="4">
        <f>LookupRef[[#This Row],[Labor Costs]]+LookupRef[[#This Row],[Material Costs]]</f>
        <v>1967.5</v>
      </c>
      <c r="H335" s="4">
        <f>LookupRef[[#This Row],[Total Price]]/LookupRef[[#This Row],[Quantity]]</f>
        <v>1967.5</v>
      </c>
      <c r="I335" s="4">
        <f>LookupRef[[#This Row],[Total Price]]-LookupRef[[#This Row],[Material Costs]]</f>
        <v>852</v>
      </c>
      <c r="J335" s="4">
        <f>(LookupRef[[#This Row],[Total Craft Points]]+LookupRef[[#This Row],[DC]])*10</f>
        <v>330</v>
      </c>
      <c r="K335" s="4">
        <f>LookupRef[[#This Row],[Price Per Craft Point]]*LookupRef[[#This Row],[Total Craft Points]]</f>
        <v>852</v>
      </c>
      <c r="L335" s="4">
        <f>Fullmath[[#This Row],[Mat Cost]]</f>
        <v>1115.5</v>
      </c>
      <c r="M335" s="4">
        <f>Fullmath[[#This Row],[Total CP]]</f>
        <v>12</v>
      </c>
      <c r="N335" s="4">
        <f>Fullmath[[#This Row],[DC]]</f>
        <v>21</v>
      </c>
      <c r="O335" s="4" cm="1">
        <f t="array" ref="O335">LookupRef[[#This Row],[DC]]+(PPCP[Base])</f>
        <v>71</v>
      </c>
    </row>
    <row r="336" spans="1:15" x14ac:dyDescent="0.2">
      <c r="A336" s="4" t="str">
        <f>Fullmath[[#This Row],[Craft]]</f>
        <v>Carpentry</v>
      </c>
      <c r="B336" s="4" t="str">
        <f>Fullmath[[#This Row],[Type]]</f>
        <v>Fixture</v>
      </c>
      <c r="C336" s="4" t="str">
        <f>Fullmath[[#This Row],[Subtype]]</f>
        <v>Fixture</v>
      </c>
      <c r="D336" s="2">
        <f>Fullmath[[#This Row],[ID]]</f>
        <v>1279</v>
      </c>
      <c r="E336" s="4" t="str">
        <f>Fullmath[[#This Row],[Name]]</f>
        <v>Fixture: Armour Stand (Scale)</v>
      </c>
      <c r="F336" s="4">
        <f>Fullmath[[#This Row],[Quantity]]</f>
        <v>1</v>
      </c>
      <c r="G336" s="4">
        <f>LookupRef[[#This Row],[Labor Costs]]+LookupRef[[#This Row],[Material Costs]]</f>
        <v>2251.5</v>
      </c>
      <c r="H336" s="4">
        <f>LookupRef[[#This Row],[Total Price]]/LookupRef[[#This Row],[Quantity]]</f>
        <v>2251.5</v>
      </c>
      <c r="I336" s="4">
        <f>LookupRef[[#This Row],[Total Price]]-LookupRef[[#This Row],[Material Costs]]</f>
        <v>1136</v>
      </c>
      <c r="J336" s="4">
        <f>(LookupRef[[#This Row],[Total Craft Points]]+LookupRef[[#This Row],[DC]])*10</f>
        <v>370</v>
      </c>
      <c r="K336" s="4">
        <f>LookupRef[[#This Row],[Price Per Craft Point]]*LookupRef[[#This Row],[Total Craft Points]]</f>
        <v>1136</v>
      </c>
      <c r="L336" s="4">
        <f>Fullmath[[#This Row],[Mat Cost]]</f>
        <v>1115.5</v>
      </c>
      <c r="M336" s="4">
        <f>Fullmath[[#This Row],[Total CP]]</f>
        <v>16</v>
      </c>
      <c r="N336" s="4">
        <f>Fullmath[[#This Row],[DC]]</f>
        <v>21</v>
      </c>
      <c r="O336" s="4" cm="1">
        <f t="array" ref="O336">LookupRef[[#This Row],[DC]]+(PPCP[Base])</f>
        <v>71</v>
      </c>
    </row>
    <row r="337" spans="1:15" x14ac:dyDescent="0.2">
      <c r="A337" s="4" t="str">
        <f>Fullmath[[#This Row],[Craft]]</f>
        <v>Carpentry</v>
      </c>
      <c r="B337" s="4" t="str">
        <f>Fullmath[[#This Row],[Type]]</f>
        <v>Fixture</v>
      </c>
      <c r="C337" s="4" t="str">
        <f>Fullmath[[#This Row],[Subtype]]</f>
        <v>Fixture</v>
      </c>
      <c r="D337" s="2">
        <f>Fullmath[[#This Row],[ID]]</f>
        <v>86</v>
      </c>
      <c r="E337" s="4" t="str">
        <f>Fullmath[[#This Row],[Name]]</f>
        <v>Fixture: Combat Dummy</v>
      </c>
      <c r="F337" s="4">
        <f>Fullmath[[#This Row],[Quantity]]</f>
        <v>1</v>
      </c>
      <c r="G337" s="4">
        <f>LookupRef[[#This Row],[Labor Costs]]+LookupRef[[#This Row],[Material Costs]]</f>
        <v>3030.6366666666663</v>
      </c>
      <c r="H337" s="4">
        <f>LookupRef[[#This Row],[Total Price]]/LookupRef[[#This Row],[Quantity]]</f>
        <v>3030.6366666666663</v>
      </c>
      <c r="I337" s="4">
        <f>LookupRef[[#This Row],[Total Price]]-LookupRef[[#This Row],[Material Costs]]</f>
        <v>1263.7999999999997</v>
      </c>
      <c r="J337" s="4">
        <f>(LookupRef[[#This Row],[Total Craft Points]]+LookupRef[[#This Row],[DC]])*10</f>
        <v>388</v>
      </c>
      <c r="K337" s="4">
        <f>LookupRef[[#This Row],[Price Per Craft Point]]*LookupRef[[#This Row],[Total Craft Points]]</f>
        <v>1263.8</v>
      </c>
      <c r="L337" s="4">
        <f>Fullmath[[#This Row],[Mat Cost]]</f>
        <v>1766.8366666666666</v>
      </c>
      <c r="M337" s="4">
        <f>Fullmath[[#This Row],[Total CP]]</f>
        <v>17.8</v>
      </c>
      <c r="N337" s="4">
        <f>Fullmath[[#This Row],[DC]]</f>
        <v>21</v>
      </c>
      <c r="O337" s="4" cm="1">
        <f t="array" ref="O337">LookupRef[[#This Row],[DC]]+(PPCP[Base])</f>
        <v>71</v>
      </c>
    </row>
    <row r="338" spans="1:15" x14ac:dyDescent="0.2">
      <c r="A338" s="4" t="str">
        <f>Fullmath[[#This Row],[Craft]]</f>
        <v>Carpentry</v>
      </c>
      <c r="B338" s="4" t="str">
        <f>Fullmath[[#This Row],[Type]]</f>
        <v>Fixture</v>
      </c>
      <c r="C338" s="4" t="str">
        <f>Fullmath[[#This Row],[Subtype]]</f>
        <v>Fixture</v>
      </c>
      <c r="D338" s="2">
        <f>Fullmath[[#This Row],[ID]]</f>
        <v>1263</v>
      </c>
      <c r="E338" s="4" t="str">
        <f>Fullmath[[#This Row],[Name]]</f>
        <v>Fixture: Display Case</v>
      </c>
      <c r="F338" s="4">
        <f>Fullmath[[#This Row],[Quantity]]</f>
        <v>1</v>
      </c>
      <c r="G338" s="4">
        <f>LookupRef[[#This Row],[Labor Costs]]+LookupRef[[#This Row],[Material Costs]]</f>
        <v>4715.416666666667</v>
      </c>
      <c r="H338" s="4">
        <f>LookupRef[[#This Row],[Total Price]]/LookupRef[[#This Row],[Quantity]]</f>
        <v>4715.416666666667</v>
      </c>
      <c r="I338" s="4">
        <f>LookupRef[[#This Row],[Total Price]]-LookupRef[[#This Row],[Material Costs]]</f>
        <v>1917</v>
      </c>
      <c r="J338" s="4">
        <f>(LookupRef[[#This Row],[Total Craft Points]]+LookupRef[[#This Row],[DC]])*10</f>
        <v>480</v>
      </c>
      <c r="K338" s="4">
        <f>LookupRef[[#This Row],[Price Per Craft Point]]*LookupRef[[#This Row],[Total Craft Points]]</f>
        <v>1917</v>
      </c>
      <c r="L338" s="4">
        <f>Fullmath[[#This Row],[Mat Cost]]</f>
        <v>2798.416666666667</v>
      </c>
      <c r="M338" s="4">
        <f>Fullmath[[#This Row],[Total CP]]</f>
        <v>27</v>
      </c>
      <c r="N338" s="4">
        <f>Fullmath[[#This Row],[DC]]</f>
        <v>21</v>
      </c>
      <c r="O338" s="4" cm="1">
        <f t="array" ref="O338">LookupRef[[#This Row],[DC]]+(PPCP[Base])</f>
        <v>71</v>
      </c>
    </row>
    <row r="339" spans="1:15" x14ac:dyDescent="0.2">
      <c r="A339" s="4" t="str">
        <f>Fullmath[[#This Row],[Craft]]</f>
        <v>Carpentry</v>
      </c>
      <c r="B339" s="4" t="str">
        <f>Fullmath[[#This Row],[Type]]</f>
        <v>Fixture</v>
      </c>
      <c r="C339" s="4" t="str">
        <f>Fullmath[[#This Row],[Subtype]]</f>
        <v>Fixture</v>
      </c>
      <c r="D339" s="2">
        <f>Fullmath[[#This Row],[ID]]</f>
        <v>1264</v>
      </c>
      <c r="E339" s="4" t="str">
        <f>Fullmath[[#This Row],[Name]]</f>
        <v>Fixture: Display Case</v>
      </c>
      <c r="F339" s="4">
        <f>Fullmath[[#This Row],[Quantity]]</f>
        <v>1</v>
      </c>
      <c r="G339" s="4">
        <f>LookupRef[[#This Row],[Labor Costs]]+LookupRef[[#This Row],[Material Costs]]</f>
        <v>4335.8055555555557</v>
      </c>
      <c r="H339" s="4">
        <f>LookupRef[[#This Row],[Total Price]]/LookupRef[[#This Row],[Quantity]]</f>
        <v>4335.8055555555557</v>
      </c>
      <c r="I339" s="4">
        <f>LookupRef[[#This Row],[Total Price]]-LookupRef[[#This Row],[Material Costs]]</f>
        <v>1917</v>
      </c>
      <c r="J339" s="4">
        <f>(LookupRef[[#This Row],[Total Craft Points]]+LookupRef[[#This Row],[DC]])*10</f>
        <v>480</v>
      </c>
      <c r="K339" s="4">
        <f>LookupRef[[#This Row],[Price Per Craft Point]]*LookupRef[[#This Row],[Total Craft Points]]</f>
        <v>1917</v>
      </c>
      <c r="L339" s="4">
        <f>Fullmath[[#This Row],[Mat Cost]]</f>
        <v>2418.8055555555557</v>
      </c>
      <c r="M339" s="4">
        <f>Fullmath[[#This Row],[Total CP]]</f>
        <v>27</v>
      </c>
      <c r="N339" s="4">
        <f>Fullmath[[#This Row],[DC]]</f>
        <v>21</v>
      </c>
      <c r="O339" s="4" cm="1">
        <f t="array" ref="O339">LookupRef[[#This Row],[DC]]+(PPCP[Base])</f>
        <v>71</v>
      </c>
    </row>
    <row r="340" spans="1:15" x14ac:dyDescent="0.2">
      <c r="A340" s="4" t="str">
        <f>Fullmath[[#This Row],[Craft]]</f>
        <v>Carpentry</v>
      </c>
      <c r="B340" s="4" t="str">
        <f>Fullmath[[#This Row],[Type]]</f>
        <v>Fixture</v>
      </c>
      <c r="C340" s="4" t="str">
        <f>Fullmath[[#This Row],[Subtype]]</f>
        <v>Fixture</v>
      </c>
      <c r="D340" s="2">
        <f>Fullmath[[#This Row],[ID]]</f>
        <v>1262</v>
      </c>
      <c r="E340" s="4" t="str">
        <f>Fullmath[[#This Row],[Name]]</f>
        <v>Fixture: Guillotine</v>
      </c>
      <c r="F340" s="4">
        <f>Fullmath[[#This Row],[Quantity]]</f>
        <v>1</v>
      </c>
      <c r="G340" s="4">
        <f>LookupRef[[#This Row],[Labor Costs]]+LookupRef[[#This Row],[Material Costs]]</f>
        <v>7951.5833333333339</v>
      </c>
      <c r="H340" s="4">
        <f>LookupRef[[#This Row],[Total Price]]/LookupRef[[#This Row],[Quantity]]</f>
        <v>7951.5833333333339</v>
      </c>
      <c r="I340" s="4">
        <f>LookupRef[[#This Row],[Total Price]]-LookupRef[[#This Row],[Material Costs]]</f>
        <v>2130</v>
      </c>
      <c r="J340" s="4">
        <f>(LookupRef[[#This Row],[Total Craft Points]]+LookupRef[[#This Row],[DC]])*10</f>
        <v>510</v>
      </c>
      <c r="K340" s="4">
        <f>LookupRef[[#This Row],[Price Per Craft Point]]*LookupRef[[#This Row],[Total Craft Points]]</f>
        <v>2130</v>
      </c>
      <c r="L340" s="4">
        <f>Fullmath[[#This Row],[Mat Cost]]</f>
        <v>5821.5833333333339</v>
      </c>
      <c r="M340" s="4">
        <f>Fullmath[[#This Row],[Total CP]]</f>
        <v>30</v>
      </c>
      <c r="N340" s="4">
        <f>Fullmath[[#This Row],[DC]]</f>
        <v>21</v>
      </c>
      <c r="O340" s="4" cm="1">
        <f t="array" ref="O340">LookupRef[[#This Row],[DC]]+(PPCP[Base])</f>
        <v>71</v>
      </c>
    </row>
    <row r="341" spans="1:15" x14ac:dyDescent="0.2">
      <c r="A341" s="4" t="str">
        <f>Fullmath[[#This Row],[Craft]]</f>
        <v>Carpentry</v>
      </c>
      <c r="B341" s="4" t="str">
        <f>Fullmath[[#This Row],[Type]]</f>
        <v>Fixture</v>
      </c>
      <c r="C341" s="4" t="str">
        <f>Fullmath[[#This Row],[Subtype]]</f>
        <v>Fixture</v>
      </c>
      <c r="D341" s="2">
        <f>Fullmath[[#This Row],[ID]]</f>
        <v>1255</v>
      </c>
      <c r="E341" s="4" t="str">
        <f>Fullmath[[#This Row],[Name]]</f>
        <v>Fixture: Military - Spear Rack</v>
      </c>
      <c r="F341" s="4">
        <f>Fullmath[[#This Row],[Quantity]]</f>
        <v>1</v>
      </c>
      <c r="G341" s="4">
        <f>LookupRef[[#This Row],[Labor Costs]]+LookupRef[[#This Row],[Material Costs]]</f>
        <v>2939</v>
      </c>
      <c r="H341" s="4">
        <f>LookupRef[[#This Row],[Total Price]]/LookupRef[[#This Row],[Quantity]]</f>
        <v>2939</v>
      </c>
      <c r="I341" s="4">
        <f>LookupRef[[#This Row],[Total Price]]-LookupRef[[#This Row],[Material Costs]]</f>
        <v>852</v>
      </c>
      <c r="J341" s="4">
        <f>(LookupRef[[#This Row],[Total Craft Points]]+LookupRef[[#This Row],[DC]])*10</f>
        <v>330</v>
      </c>
      <c r="K341" s="4">
        <f>LookupRef[[#This Row],[Price Per Craft Point]]*LookupRef[[#This Row],[Total Craft Points]]</f>
        <v>852</v>
      </c>
      <c r="L341" s="4">
        <f>Fullmath[[#This Row],[Mat Cost]]</f>
        <v>2087</v>
      </c>
      <c r="M341" s="4">
        <f>Fullmath[[#This Row],[Total CP]]</f>
        <v>12</v>
      </c>
      <c r="N341" s="4">
        <f>Fullmath[[#This Row],[DC]]</f>
        <v>21</v>
      </c>
      <c r="O341" s="4" cm="1">
        <f t="array" ref="O341">LookupRef[[#This Row],[DC]]+(PPCP[Base])</f>
        <v>71</v>
      </c>
    </row>
    <row r="342" spans="1:15" x14ac:dyDescent="0.2">
      <c r="A342" s="4" t="str">
        <f>Fullmath[[#This Row],[Craft]]</f>
        <v>Carpentry</v>
      </c>
      <c r="B342" s="4" t="str">
        <f>Fullmath[[#This Row],[Type]]</f>
        <v>Fixture</v>
      </c>
      <c r="C342" s="4" t="str">
        <f>Fullmath[[#This Row],[Subtype]]</f>
        <v>Fixture</v>
      </c>
      <c r="D342" s="2">
        <f>Fullmath[[#This Row],[ID]]</f>
        <v>1335</v>
      </c>
      <c r="E342" s="4" t="str">
        <f>Fullmath[[#This Row],[Name]]</f>
        <v>Fixture: Military - Weapon Stand (Simple)</v>
      </c>
      <c r="F342" s="4">
        <f>Fullmath[[#This Row],[Quantity]]</f>
        <v>1</v>
      </c>
      <c r="G342" s="4">
        <f>LookupRef[[#This Row],[Labor Costs]]+LookupRef[[#This Row],[Material Costs]]</f>
        <v>2158</v>
      </c>
      <c r="H342" s="4">
        <f>LookupRef[[#This Row],[Total Price]]/LookupRef[[#This Row],[Quantity]]</f>
        <v>2158</v>
      </c>
      <c r="I342" s="4">
        <f>LookupRef[[#This Row],[Total Price]]-LookupRef[[#This Row],[Material Costs]]</f>
        <v>852</v>
      </c>
      <c r="J342" s="4">
        <f>(LookupRef[[#This Row],[Total Craft Points]]+LookupRef[[#This Row],[DC]])*10</f>
        <v>330</v>
      </c>
      <c r="K342" s="4">
        <f>LookupRef[[#This Row],[Price Per Craft Point]]*LookupRef[[#This Row],[Total Craft Points]]</f>
        <v>852</v>
      </c>
      <c r="L342" s="4">
        <f>Fullmath[[#This Row],[Mat Cost]]</f>
        <v>1306</v>
      </c>
      <c r="M342" s="4">
        <f>Fullmath[[#This Row],[Total CP]]</f>
        <v>12</v>
      </c>
      <c r="N342" s="4">
        <f>Fullmath[[#This Row],[DC]]</f>
        <v>21</v>
      </c>
      <c r="O342" s="4" cm="1">
        <f t="array" ref="O342">LookupRef[[#This Row],[DC]]+(PPCP[Base])</f>
        <v>71</v>
      </c>
    </row>
    <row r="343" spans="1:15" x14ac:dyDescent="0.2">
      <c r="A343" s="4" t="str">
        <f>Fullmath[[#This Row],[Craft]]</f>
        <v>Carpentry</v>
      </c>
      <c r="B343" s="4" t="str">
        <f>Fullmath[[#This Row],[Type]]</f>
        <v>Fixture</v>
      </c>
      <c r="C343" s="4" t="str">
        <f>Fullmath[[#This Row],[Subtype]]</f>
        <v>Fixture</v>
      </c>
      <c r="D343" s="2">
        <f>Fullmath[[#This Row],[ID]]</f>
        <v>1277</v>
      </c>
      <c r="E343" s="4" t="str">
        <f>Fullmath[[#This Row],[Name]]</f>
        <v>Fixture: Military - Weapon Stand (Sword)</v>
      </c>
      <c r="F343" s="4">
        <f>Fullmath[[#This Row],[Quantity]]</f>
        <v>1</v>
      </c>
      <c r="G343" s="4">
        <f>LookupRef[[#This Row],[Labor Costs]]+LookupRef[[#This Row],[Material Costs]]</f>
        <v>2683</v>
      </c>
      <c r="H343" s="4">
        <f>LookupRef[[#This Row],[Total Price]]/LookupRef[[#This Row],[Quantity]]</f>
        <v>2683</v>
      </c>
      <c r="I343" s="4">
        <f>LookupRef[[#This Row],[Total Price]]-LookupRef[[#This Row],[Material Costs]]</f>
        <v>852</v>
      </c>
      <c r="J343" s="4">
        <f>(LookupRef[[#This Row],[Total Craft Points]]+LookupRef[[#This Row],[DC]])*10</f>
        <v>330</v>
      </c>
      <c r="K343" s="4">
        <f>LookupRef[[#This Row],[Price Per Craft Point]]*LookupRef[[#This Row],[Total Craft Points]]</f>
        <v>852</v>
      </c>
      <c r="L343" s="4">
        <f>Fullmath[[#This Row],[Mat Cost]]</f>
        <v>1831</v>
      </c>
      <c r="M343" s="4">
        <f>Fullmath[[#This Row],[Total CP]]</f>
        <v>12</v>
      </c>
      <c r="N343" s="4">
        <f>Fullmath[[#This Row],[DC]]</f>
        <v>21</v>
      </c>
      <c r="O343" s="4" cm="1">
        <f t="array" ref="O343">LookupRef[[#This Row],[DC]]+(PPCP[Base])</f>
        <v>71</v>
      </c>
    </row>
    <row r="344" spans="1:15" x14ac:dyDescent="0.2">
      <c r="A344" s="4" t="str">
        <f>Fullmath[[#This Row],[Craft]]</f>
        <v>Carpentry</v>
      </c>
      <c r="B344" s="4" t="str">
        <f>Fullmath[[#This Row],[Type]]</f>
        <v>Fixture</v>
      </c>
      <c r="C344" s="4" t="str">
        <f>Fullmath[[#This Row],[Subtype]]</f>
        <v>Fixture</v>
      </c>
      <c r="D344" s="2">
        <f>Fullmath[[#This Row],[ID]]</f>
        <v>88</v>
      </c>
      <c r="E344" s="4" t="str">
        <f>Fullmath[[#This Row],[Name]]</f>
        <v>Fixture: Pillar (Wooden)</v>
      </c>
      <c r="F344" s="4">
        <f>Fullmath[[#This Row],[Quantity]]</f>
        <v>1</v>
      </c>
      <c r="G344" s="4">
        <f>LookupRef[[#This Row],[Labor Costs]]+LookupRef[[#This Row],[Material Costs]]</f>
        <v>4529</v>
      </c>
      <c r="H344" s="4">
        <f>LookupRef[[#This Row],[Total Price]]/LookupRef[[#This Row],[Quantity]]</f>
        <v>4529</v>
      </c>
      <c r="I344" s="4">
        <f>LookupRef[[#This Row],[Total Price]]-LookupRef[[#This Row],[Material Costs]]</f>
        <v>1136</v>
      </c>
      <c r="J344" s="4">
        <f>(LookupRef[[#This Row],[Total Craft Points]]+LookupRef[[#This Row],[DC]])*10</f>
        <v>370</v>
      </c>
      <c r="K344" s="4">
        <f>LookupRef[[#This Row],[Price Per Craft Point]]*LookupRef[[#This Row],[Total Craft Points]]</f>
        <v>1136</v>
      </c>
      <c r="L344" s="4">
        <f>Fullmath[[#This Row],[Mat Cost]]</f>
        <v>3393</v>
      </c>
      <c r="M344" s="4">
        <f>Fullmath[[#This Row],[Total CP]]</f>
        <v>16</v>
      </c>
      <c r="N344" s="4">
        <f>Fullmath[[#This Row],[DC]]</f>
        <v>21</v>
      </c>
      <c r="O344" s="4" cm="1">
        <f t="array" ref="O344">LookupRef[[#This Row],[DC]]+(PPCP[Base])</f>
        <v>71</v>
      </c>
    </row>
    <row r="345" spans="1:15" x14ac:dyDescent="0.2">
      <c r="A345" s="4" t="str">
        <f>Fullmath[[#This Row],[Craft]]</f>
        <v>Carpentry</v>
      </c>
      <c r="B345" s="4" t="str">
        <f>Fullmath[[#This Row],[Type]]</f>
        <v>Fixture</v>
      </c>
      <c r="C345" s="4" t="str">
        <f>Fullmath[[#This Row],[Subtype]]</f>
        <v>Fixture</v>
      </c>
      <c r="D345" s="2">
        <f>Fullmath[[#This Row],[ID]]</f>
        <v>1261</v>
      </c>
      <c r="E345" s="4" t="str">
        <f>Fullmath[[#This Row],[Name]]</f>
        <v>Fixture: Stool (Fine)</v>
      </c>
      <c r="F345" s="4">
        <f>Fullmath[[#This Row],[Quantity]]</f>
        <v>1</v>
      </c>
      <c r="G345" s="4">
        <f>LookupRef[[#This Row],[Labor Costs]]+LookupRef[[#This Row],[Material Costs]]</f>
        <v>5127.5</v>
      </c>
      <c r="H345" s="4">
        <f>LookupRef[[#This Row],[Total Price]]/LookupRef[[#This Row],[Quantity]]</f>
        <v>5127.5</v>
      </c>
      <c r="I345" s="4">
        <f>LookupRef[[#This Row],[Total Price]]-LookupRef[[#This Row],[Material Costs]]</f>
        <v>1349</v>
      </c>
      <c r="J345" s="4">
        <f>(LookupRef[[#This Row],[Total Craft Points]]+LookupRef[[#This Row],[DC]])*10</f>
        <v>400</v>
      </c>
      <c r="K345" s="4">
        <f>LookupRef[[#This Row],[Price Per Craft Point]]*LookupRef[[#This Row],[Total Craft Points]]</f>
        <v>1349</v>
      </c>
      <c r="L345" s="4">
        <f>Fullmath[[#This Row],[Mat Cost]]</f>
        <v>3778.5</v>
      </c>
      <c r="M345" s="4">
        <f>Fullmath[[#This Row],[Total CP]]</f>
        <v>19</v>
      </c>
      <c r="N345" s="4">
        <f>Fullmath[[#This Row],[DC]]</f>
        <v>21</v>
      </c>
      <c r="O345" s="4" cm="1">
        <f t="array" ref="O345">LookupRef[[#This Row],[DC]]+(PPCP[Base])</f>
        <v>71</v>
      </c>
    </row>
    <row r="346" spans="1:15" x14ac:dyDescent="0.2">
      <c r="A346" s="4" t="str">
        <f>Fullmath[[#This Row],[Craft]]</f>
        <v>Carpentry</v>
      </c>
      <c r="B346" s="4" t="str">
        <f>Fullmath[[#This Row],[Type]]</f>
        <v>Fixture</v>
      </c>
      <c r="C346" s="4" t="str">
        <f>Fullmath[[#This Row],[Subtype]]</f>
        <v>Fixture</v>
      </c>
      <c r="D346" s="2">
        <f>Fullmath[[#This Row],[ID]]</f>
        <v>1333</v>
      </c>
      <c r="E346" s="4" t="str">
        <f>Fullmath[[#This Row],[Name]]</f>
        <v>Fixture: Table - Decagon (Quality)</v>
      </c>
      <c r="F346" s="4">
        <f>Fullmath[[#This Row],[Quantity]]</f>
        <v>1</v>
      </c>
      <c r="G346" s="4">
        <f>LookupRef[[#This Row],[Labor Costs]]+LookupRef[[#This Row],[Material Costs]]</f>
        <v>4795.833333333333</v>
      </c>
      <c r="H346" s="4">
        <f>LookupRef[[#This Row],[Total Price]]/LookupRef[[#This Row],[Quantity]]</f>
        <v>4795.833333333333</v>
      </c>
      <c r="I346" s="4">
        <f>LookupRef[[#This Row],[Total Price]]-LookupRef[[#This Row],[Material Costs]]</f>
        <v>1704</v>
      </c>
      <c r="J346" s="4">
        <f>(LookupRef[[#This Row],[Total Craft Points]]+LookupRef[[#This Row],[DC]])*10</f>
        <v>450</v>
      </c>
      <c r="K346" s="4">
        <f>LookupRef[[#This Row],[Price Per Craft Point]]*LookupRef[[#This Row],[Total Craft Points]]</f>
        <v>1704</v>
      </c>
      <c r="L346" s="4">
        <f>Fullmath[[#This Row],[Mat Cost]]</f>
        <v>3091.833333333333</v>
      </c>
      <c r="M346" s="4">
        <f>Fullmath[[#This Row],[Total CP]]</f>
        <v>24</v>
      </c>
      <c r="N346" s="4">
        <f>Fullmath[[#This Row],[DC]]</f>
        <v>21</v>
      </c>
      <c r="O346" s="4" cm="1">
        <f t="array" ref="O346">LookupRef[[#This Row],[DC]]+(PPCP[Base])</f>
        <v>71</v>
      </c>
    </row>
    <row r="347" spans="1:15" x14ac:dyDescent="0.2">
      <c r="A347" s="4" t="str">
        <f>Fullmath[[#This Row],[Craft]]</f>
        <v>Carpentry</v>
      </c>
      <c r="B347" s="4" t="str">
        <f>Fullmath[[#This Row],[Type]]</f>
        <v>Fixture</v>
      </c>
      <c r="C347" s="4" t="str">
        <f>Fullmath[[#This Row],[Subtype]]</f>
        <v>Fixture</v>
      </c>
      <c r="D347" s="2">
        <f>Fullmath[[#This Row],[ID]]</f>
        <v>1272</v>
      </c>
      <c r="E347" s="4" t="str">
        <f>Fullmath[[#This Row],[Name]]</f>
        <v>Fixture: Writing Desk</v>
      </c>
      <c r="F347" s="4">
        <f>Fullmath[[#This Row],[Quantity]]</f>
        <v>1</v>
      </c>
      <c r="G347" s="4">
        <f>LookupRef[[#This Row],[Labor Costs]]+LookupRef[[#This Row],[Material Costs]]</f>
        <v>6091.450069444445</v>
      </c>
      <c r="H347" s="4">
        <f>LookupRef[[#This Row],[Total Price]]/LookupRef[[#This Row],[Quantity]]</f>
        <v>6091.450069444445</v>
      </c>
      <c r="I347" s="4">
        <f>LookupRef[[#This Row],[Total Price]]-LookupRef[[#This Row],[Material Costs]]</f>
        <v>2438.8500000000004</v>
      </c>
      <c r="J347" s="4">
        <f>(LookupRef[[#This Row],[Total Craft Points]]+LookupRef[[#This Row],[DC]])*10</f>
        <v>553.5</v>
      </c>
      <c r="K347" s="4">
        <f>LookupRef[[#This Row],[Price Per Craft Point]]*LookupRef[[#This Row],[Total Craft Points]]</f>
        <v>2438.85</v>
      </c>
      <c r="L347" s="4">
        <f>Fullmath[[#This Row],[Mat Cost]]</f>
        <v>3652.6000694444447</v>
      </c>
      <c r="M347" s="4">
        <f>Fullmath[[#This Row],[Total CP]]</f>
        <v>34.35</v>
      </c>
      <c r="N347" s="4">
        <f>Fullmath[[#This Row],[DC]]</f>
        <v>21</v>
      </c>
      <c r="O347" s="4" cm="1">
        <f t="array" ref="O347">LookupRef[[#This Row],[DC]]+(PPCP[Base])</f>
        <v>71</v>
      </c>
    </row>
    <row r="348" spans="1:15" x14ac:dyDescent="0.2">
      <c r="A348" s="4" t="str">
        <f>Fullmath[[#This Row],[Craft]]</f>
        <v>Carpentry</v>
      </c>
      <c r="B348" s="4" t="str">
        <f>Fullmath[[#This Row],[Type]]</f>
        <v>Fixture</v>
      </c>
      <c r="C348" s="4" t="str">
        <f>Fullmath[[#This Row],[Subtype]]</f>
        <v>Fixture</v>
      </c>
      <c r="D348" s="2">
        <f>Fullmath[[#This Row],[ID]]</f>
        <v>1258</v>
      </c>
      <c r="E348" s="4" t="str">
        <f>Fullmath[[#This Row],[Name]]</f>
        <v>Fixture: Bed (Drow)</v>
      </c>
      <c r="F348" s="4">
        <f>Fullmath[[#This Row],[Quantity]]</f>
        <v>1</v>
      </c>
      <c r="G348" s="4">
        <f>LookupRef[[#This Row],[Labor Costs]]+LookupRef[[#This Row],[Material Costs]]</f>
        <v>9271</v>
      </c>
      <c r="H348" s="4">
        <f>LookupRef[[#This Row],[Total Price]]/LookupRef[[#This Row],[Quantity]]</f>
        <v>9271</v>
      </c>
      <c r="I348" s="4">
        <f>LookupRef[[#This Row],[Total Price]]-LookupRef[[#This Row],[Material Costs]]</f>
        <v>2592</v>
      </c>
      <c r="J348" s="4">
        <f>(LookupRef[[#This Row],[Total Craft Points]]+LookupRef[[#This Row],[DC]])*10</f>
        <v>580</v>
      </c>
      <c r="K348" s="4">
        <f>LookupRef[[#This Row],[Price Per Craft Point]]*LookupRef[[#This Row],[Total Craft Points]]</f>
        <v>2592</v>
      </c>
      <c r="L348" s="4">
        <f>Fullmath[[#This Row],[Mat Cost]]</f>
        <v>6679</v>
      </c>
      <c r="M348" s="4">
        <f>Fullmath[[#This Row],[Total CP]]</f>
        <v>36</v>
      </c>
      <c r="N348" s="4">
        <f>Fullmath[[#This Row],[DC]]</f>
        <v>22</v>
      </c>
      <c r="O348" s="4" cm="1">
        <f t="array" ref="O348">LookupRef[[#This Row],[DC]]+(PPCP[Base])</f>
        <v>72</v>
      </c>
    </row>
    <row r="349" spans="1:15" x14ac:dyDescent="0.2">
      <c r="A349" s="4" t="str">
        <f>Fullmath[[#This Row],[Craft]]</f>
        <v>Carpentry</v>
      </c>
      <c r="B349" s="4" t="str">
        <f>Fullmath[[#This Row],[Type]]</f>
        <v>Fixture</v>
      </c>
      <c r="C349" s="4" t="str">
        <f>Fullmath[[#This Row],[Subtype]]</f>
        <v>Fixture</v>
      </c>
      <c r="D349" s="2">
        <f>Fullmath[[#This Row],[ID]]</f>
        <v>1257</v>
      </c>
      <c r="E349" s="4" t="str">
        <f>Fullmath[[#This Row],[Name]]</f>
        <v>Fixture: Bed (Royal)</v>
      </c>
      <c r="F349" s="4">
        <f>Fullmath[[#This Row],[Quantity]]</f>
        <v>1</v>
      </c>
      <c r="G349" s="4">
        <f>LookupRef[[#This Row],[Labor Costs]]+LookupRef[[#This Row],[Material Costs]]</f>
        <v>12497.2</v>
      </c>
      <c r="H349" s="4">
        <f>LookupRef[[#This Row],[Total Price]]/LookupRef[[#This Row],[Quantity]]</f>
        <v>12497.2</v>
      </c>
      <c r="I349" s="4">
        <f>LookupRef[[#This Row],[Total Price]]-LookupRef[[#This Row],[Material Costs]]</f>
        <v>3024</v>
      </c>
      <c r="J349" s="4">
        <f>(LookupRef[[#This Row],[Total Craft Points]]+LookupRef[[#This Row],[DC]])*10</f>
        <v>640</v>
      </c>
      <c r="K349" s="4">
        <f>LookupRef[[#This Row],[Price Per Craft Point]]*LookupRef[[#This Row],[Total Craft Points]]</f>
        <v>3024</v>
      </c>
      <c r="L349" s="4">
        <f>Fullmath[[#This Row],[Mat Cost]]</f>
        <v>9473.2000000000007</v>
      </c>
      <c r="M349" s="4">
        <f>Fullmath[[#This Row],[Total CP]]</f>
        <v>42</v>
      </c>
      <c r="N349" s="4">
        <f>Fullmath[[#This Row],[DC]]</f>
        <v>22</v>
      </c>
      <c r="O349" s="4" cm="1">
        <f t="array" ref="O349">LookupRef[[#This Row],[DC]]+(PPCP[Base])</f>
        <v>72</v>
      </c>
    </row>
    <row r="350" spans="1:15" x14ac:dyDescent="0.2">
      <c r="A350" s="4" t="str">
        <f>Fullmath[[#This Row],[Craft]]</f>
        <v>Carpentry</v>
      </c>
      <c r="B350" s="4" t="str">
        <f>Fullmath[[#This Row],[Type]]</f>
        <v>Fixture</v>
      </c>
      <c r="C350" s="4" t="str">
        <f>Fullmath[[#This Row],[Subtype]]</f>
        <v>Fixture</v>
      </c>
      <c r="D350" s="2">
        <f>Fullmath[[#This Row],[ID]]</f>
        <v>1274</v>
      </c>
      <c r="E350" s="4" t="str">
        <f>Fullmath[[#This Row],[Name]]</f>
        <v>Fixture: Cabinet (Maps)</v>
      </c>
      <c r="F350" s="4">
        <f>Fullmath[[#This Row],[Quantity]]</f>
        <v>1</v>
      </c>
      <c r="G350" s="4">
        <f>LookupRef[[#This Row],[Labor Costs]]+LookupRef[[#This Row],[Material Costs]]</f>
        <v>8121.5389583333344</v>
      </c>
      <c r="H350" s="4">
        <f>LookupRef[[#This Row],[Total Price]]/LookupRef[[#This Row],[Quantity]]</f>
        <v>8121.5389583333344</v>
      </c>
      <c r="I350" s="4">
        <f>LookupRef[[#This Row],[Total Price]]-LookupRef[[#This Row],[Material Costs]]</f>
        <v>3769.2000000000007</v>
      </c>
      <c r="J350" s="4">
        <f>(LookupRef[[#This Row],[Total Craft Points]]+LookupRef[[#This Row],[DC]])*10</f>
        <v>743.5</v>
      </c>
      <c r="K350" s="4">
        <f>LookupRef[[#This Row],[Price Per Craft Point]]*LookupRef[[#This Row],[Total Craft Points]]</f>
        <v>3769.2000000000003</v>
      </c>
      <c r="L350" s="4">
        <f>Fullmath[[#This Row],[Mat Cost]]</f>
        <v>4352.3389583333337</v>
      </c>
      <c r="M350" s="4">
        <f>Fullmath[[#This Row],[Total CP]]</f>
        <v>52.35</v>
      </c>
      <c r="N350" s="4">
        <f>Fullmath[[#This Row],[DC]]</f>
        <v>22</v>
      </c>
      <c r="O350" s="4" cm="1">
        <f t="array" ref="O350">LookupRef[[#This Row],[DC]]+(PPCP[Base])</f>
        <v>72</v>
      </c>
    </row>
    <row r="351" spans="1:15" x14ac:dyDescent="0.2">
      <c r="A351" s="4" t="str">
        <f>Fullmath[[#This Row],[Craft]]</f>
        <v>Carpentry</v>
      </c>
      <c r="B351" s="4" t="str">
        <f>Fullmath[[#This Row],[Type]]</f>
        <v>Fixture</v>
      </c>
      <c r="C351" s="4" t="str">
        <f>Fullmath[[#This Row],[Subtype]]</f>
        <v>Fixture</v>
      </c>
      <c r="D351" s="2">
        <f>Fullmath[[#This Row],[ID]]</f>
        <v>1275</v>
      </c>
      <c r="E351" s="4" t="str">
        <f>Fullmath[[#This Row],[Name]]</f>
        <v>Fixture: Cabinet (Mixed)</v>
      </c>
      <c r="F351" s="4">
        <f>Fullmath[[#This Row],[Quantity]]</f>
        <v>1</v>
      </c>
      <c r="G351" s="4">
        <f>LookupRef[[#This Row],[Labor Costs]]+LookupRef[[#This Row],[Material Costs]]</f>
        <v>4955.9806250000001</v>
      </c>
      <c r="H351" s="4">
        <f>LookupRef[[#This Row],[Total Price]]/LookupRef[[#This Row],[Quantity]]</f>
        <v>4955.9806250000001</v>
      </c>
      <c r="I351" s="4">
        <f>LookupRef[[#This Row],[Total Price]]-LookupRef[[#This Row],[Material Costs]]</f>
        <v>2761.2000000000003</v>
      </c>
      <c r="J351" s="4">
        <f>(LookupRef[[#This Row],[Total Craft Points]]+LookupRef[[#This Row],[DC]])*10</f>
        <v>603.5</v>
      </c>
      <c r="K351" s="4">
        <f>LookupRef[[#This Row],[Price Per Craft Point]]*LookupRef[[#This Row],[Total Craft Points]]</f>
        <v>2761.2000000000003</v>
      </c>
      <c r="L351" s="4">
        <f>Fullmath[[#This Row],[Mat Cost]]</f>
        <v>2194.7806249999999</v>
      </c>
      <c r="M351" s="4">
        <f>Fullmath[[#This Row],[Total CP]]</f>
        <v>38.35</v>
      </c>
      <c r="N351" s="4">
        <f>Fullmath[[#This Row],[DC]]</f>
        <v>22</v>
      </c>
      <c r="O351" s="4" cm="1">
        <f t="array" ref="O351">LookupRef[[#This Row],[DC]]+(PPCP[Base])</f>
        <v>72</v>
      </c>
    </row>
    <row r="352" spans="1:15" x14ac:dyDescent="0.2">
      <c r="A352" s="4" t="str">
        <f>Fullmath[[#This Row],[Craft]]</f>
        <v>Carpentry</v>
      </c>
      <c r="B352" s="4" t="str">
        <f>Fullmath[[#This Row],[Type]]</f>
        <v>Fixture</v>
      </c>
      <c r="C352" s="4" t="str">
        <f>Fullmath[[#This Row],[Subtype]]</f>
        <v>Fixture</v>
      </c>
      <c r="D352" s="2">
        <f>Fullmath[[#This Row],[ID]]</f>
        <v>1269</v>
      </c>
      <c r="E352" s="4" t="str">
        <f>Fullmath[[#This Row],[Name]]</f>
        <v>Fixture: Harp</v>
      </c>
      <c r="F352" s="4">
        <f>Fullmath[[#This Row],[Quantity]]</f>
        <v>1</v>
      </c>
      <c r="G352" s="4">
        <f>LookupRef[[#This Row],[Labor Costs]]+LookupRef[[#This Row],[Material Costs]]</f>
        <v>5400.8333333333339</v>
      </c>
      <c r="H352" s="4">
        <f>LookupRef[[#This Row],[Total Price]]/LookupRef[[#This Row],[Quantity]]</f>
        <v>5400.8333333333339</v>
      </c>
      <c r="I352" s="4">
        <f>LookupRef[[#This Row],[Total Price]]-LookupRef[[#This Row],[Material Costs]]</f>
        <v>2232.0000000000005</v>
      </c>
      <c r="J352" s="4">
        <f>(LookupRef[[#This Row],[Total Craft Points]]+LookupRef[[#This Row],[DC]])*10</f>
        <v>530</v>
      </c>
      <c r="K352" s="4">
        <f>LookupRef[[#This Row],[Price Per Craft Point]]*LookupRef[[#This Row],[Total Craft Points]]</f>
        <v>2232</v>
      </c>
      <c r="L352" s="4">
        <f>Fullmath[[#This Row],[Mat Cost]]</f>
        <v>3168.8333333333335</v>
      </c>
      <c r="M352" s="4">
        <f>Fullmath[[#This Row],[Total CP]]</f>
        <v>31</v>
      </c>
      <c r="N352" s="4">
        <f>Fullmath[[#This Row],[DC]]</f>
        <v>22</v>
      </c>
      <c r="O352" s="4" cm="1">
        <f t="array" ref="O352">LookupRef[[#This Row],[DC]]+(PPCP[Base])</f>
        <v>72</v>
      </c>
    </row>
    <row r="353" spans="1:15" x14ac:dyDescent="0.2">
      <c r="A353" s="4" t="str">
        <f>Fullmath[[#This Row],[Craft]]</f>
        <v>Carpentry</v>
      </c>
      <c r="B353" s="4" t="str">
        <f>Fullmath[[#This Row],[Type]]</f>
        <v>Fixture</v>
      </c>
      <c r="C353" s="4" t="str">
        <f>Fullmath[[#This Row],[Subtype]]</f>
        <v>Fixture</v>
      </c>
      <c r="D353" s="2">
        <f>Fullmath[[#This Row],[ID]]</f>
        <v>1355</v>
      </c>
      <c r="E353" s="4" t="str">
        <f>Fullmath[[#This Row],[Name]]</f>
        <v>Fixture: Harp (Tan)</v>
      </c>
      <c r="F353" s="4">
        <f>Fullmath[[#This Row],[Quantity]]</f>
        <v>1</v>
      </c>
      <c r="G353" s="4">
        <f>LookupRef[[#This Row],[Labor Costs]]+LookupRef[[#This Row],[Material Costs]]</f>
        <v>5954.1666666666661</v>
      </c>
      <c r="H353" s="4">
        <f>LookupRef[[#This Row],[Total Price]]/LookupRef[[#This Row],[Quantity]]</f>
        <v>5954.1666666666661</v>
      </c>
      <c r="I353" s="4">
        <f>LookupRef[[#This Row],[Total Price]]-LookupRef[[#This Row],[Material Costs]]</f>
        <v>2303.9999999999995</v>
      </c>
      <c r="J353" s="4">
        <f>(LookupRef[[#This Row],[Total Craft Points]]+LookupRef[[#This Row],[DC]])*10</f>
        <v>540</v>
      </c>
      <c r="K353" s="4">
        <f>LookupRef[[#This Row],[Price Per Craft Point]]*LookupRef[[#This Row],[Total Craft Points]]</f>
        <v>2304</v>
      </c>
      <c r="L353" s="4">
        <f>Fullmath[[#This Row],[Mat Cost]]</f>
        <v>3650.1666666666665</v>
      </c>
      <c r="M353" s="4">
        <f>Fullmath[[#This Row],[Total CP]]</f>
        <v>32</v>
      </c>
      <c r="N353" s="4">
        <f>Fullmath[[#This Row],[DC]]</f>
        <v>22</v>
      </c>
      <c r="O353" s="4" cm="1">
        <f t="array" ref="O353">LookupRef[[#This Row],[DC]]+(PPCP[Base])</f>
        <v>72</v>
      </c>
    </row>
    <row r="354" spans="1:15" x14ac:dyDescent="0.2">
      <c r="A354" s="4" t="str">
        <f>Fullmath[[#This Row],[Craft]]</f>
        <v>Carpentry</v>
      </c>
      <c r="B354" s="4" t="str">
        <f>Fullmath[[#This Row],[Type]]</f>
        <v>Fixture</v>
      </c>
      <c r="C354" s="4" t="str">
        <f>Fullmath[[#This Row],[Subtype]]</f>
        <v>Fixture</v>
      </c>
      <c r="D354" s="2">
        <f>Fullmath[[#This Row],[ID]]</f>
        <v>1337</v>
      </c>
      <c r="E354" s="4" t="str">
        <f>Fullmath[[#This Row],[Name]]</f>
        <v>Fixture: Military - Weapon Stand (Quality)</v>
      </c>
      <c r="F354" s="4">
        <f>Fullmath[[#This Row],[Quantity]]</f>
        <v>1</v>
      </c>
      <c r="G354" s="4">
        <f>LookupRef[[#This Row],[Labor Costs]]+LookupRef[[#This Row],[Material Costs]]</f>
        <v>2423.6666666666665</v>
      </c>
      <c r="H354" s="4">
        <f>LookupRef[[#This Row],[Total Price]]/LookupRef[[#This Row],[Quantity]]</f>
        <v>2423.6666666666665</v>
      </c>
      <c r="I354" s="4">
        <f>LookupRef[[#This Row],[Total Price]]-LookupRef[[#This Row],[Material Costs]]</f>
        <v>1728</v>
      </c>
      <c r="J354" s="4">
        <f>(LookupRef[[#This Row],[Total Craft Points]]+LookupRef[[#This Row],[DC]])*10</f>
        <v>460</v>
      </c>
      <c r="K354" s="4">
        <f>LookupRef[[#This Row],[Price Per Craft Point]]*LookupRef[[#This Row],[Total Craft Points]]</f>
        <v>1728</v>
      </c>
      <c r="L354" s="4">
        <f>Fullmath[[#This Row],[Mat Cost]]</f>
        <v>695.66666666666663</v>
      </c>
      <c r="M354" s="4">
        <f>Fullmath[[#This Row],[Total CP]]</f>
        <v>24</v>
      </c>
      <c r="N354" s="4">
        <f>Fullmath[[#This Row],[DC]]</f>
        <v>22</v>
      </c>
      <c r="O354" s="4" cm="1">
        <f t="array" ref="O354">LookupRef[[#This Row],[DC]]+(PPCP[Base])</f>
        <v>72</v>
      </c>
    </row>
    <row r="355" spans="1:15" x14ac:dyDescent="0.2">
      <c r="A355" s="4" t="str">
        <f>Fullmath[[#This Row],[Craft]]</f>
        <v>Carpentry</v>
      </c>
      <c r="B355" s="4" t="str">
        <f>Fullmath[[#This Row],[Type]]</f>
        <v>Fixture</v>
      </c>
      <c r="C355" s="4" t="str">
        <f>Fullmath[[#This Row],[Subtype]]</f>
        <v>Fixture</v>
      </c>
      <c r="D355" s="2">
        <f>Fullmath[[#This Row],[ID]]</f>
        <v>1265</v>
      </c>
      <c r="E355" s="4" t="str">
        <f>Fullmath[[#This Row],[Name]]</f>
        <v>Fixture: Table (Wooden - Fancy)</v>
      </c>
      <c r="F355" s="4">
        <f>Fullmath[[#This Row],[Quantity]]</f>
        <v>1</v>
      </c>
      <c r="G355" s="4">
        <f>LookupRef[[#This Row],[Labor Costs]]+LookupRef[[#This Row],[Material Costs]]</f>
        <v>8368</v>
      </c>
      <c r="H355" s="4">
        <f>LookupRef[[#This Row],[Total Price]]/LookupRef[[#This Row],[Quantity]]</f>
        <v>8368</v>
      </c>
      <c r="I355" s="4">
        <f>LookupRef[[#This Row],[Total Price]]-LookupRef[[#This Row],[Material Costs]]</f>
        <v>2880</v>
      </c>
      <c r="J355" s="4">
        <f>(LookupRef[[#This Row],[Total Craft Points]]+LookupRef[[#This Row],[DC]])*10</f>
        <v>620</v>
      </c>
      <c r="K355" s="4">
        <f>LookupRef[[#This Row],[Price Per Craft Point]]*LookupRef[[#This Row],[Total Craft Points]]</f>
        <v>2880</v>
      </c>
      <c r="L355" s="4">
        <f>Fullmath[[#This Row],[Mat Cost]]</f>
        <v>5488</v>
      </c>
      <c r="M355" s="4">
        <f>Fullmath[[#This Row],[Total CP]]</f>
        <v>40</v>
      </c>
      <c r="N355" s="4">
        <f>Fullmath[[#This Row],[DC]]</f>
        <v>22</v>
      </c>
      <c r="O355" s="4" cm="1">
        <f t="array" ref="O355">LookupRef[[#This Row],[DC]]+(PPCP[Base])</f>
        <v>72</v>
      </c>
    </row>
    <row r="356" spans="1:15" x14ac:dyDescent="0.2">
      <c r="A356" s="4" t="str">
        <f>Fullmath[[#This Row],[Craft]]</f>
        <v>Carpentry</v>
      </c>
      <c r="B356" s="4" t="str">
        <f>Fullmath[[#This Row],[Type]]</f>
        <v>Fixture</v>
      </c>
      <c r="C356" s="4" t="str">
        <f>Fullmath[[#This Row],[Subtype]]</f>
        <v>Fixture</v>
      </c>
      <c r="D356" s="2">
        <f>Fullmath[[#This Row],[ID]]</f>
        <v>1256</v>
      </c>
      <c r="E356" s="4" t="str">
        <f>Fullmath[[#This Row],[Name]]</f>
        <v>Fixture: Bed (Four Poster)</v>
      </c>
      <c r="F356" s="4">
        <f>Fullmath[[#This Row],[Quantity]]</f>
        <v>1</v>
      </c>
      <c r="G356" s="4">
        <f>LookupRef[[#This Row],[Labor Costs]]+LookupRef[[#This Row],[Material Costs]]</f>
        <v>18873.400000000001</v>
      </c>
      <c r="H356" s="4">
        <f>LookupRef[[#This Row],[Total Price]]/LookupRef[[#This Row],[Quantity]]</f>
        <v>18873.400000000001</v>
      </c>
      <c r="I356" s="4">
        <f>LookupRef[[#This Row],[Total Price]]-LookupRef[[#This Row],[Material Costs]]</f>
        <v>4891.0000000000018</v>
      </c>
      <c r="J356" s="4">
        <f>(LookupRef[[#This Row],[Total Craft Points]]+LookupRef[[#This Row],[DC]])*10</f>
        <v>900</v>
      </c>
      <c r="K356" s="4">
        <f>LookupRef[[#This Row],[Price Per Craft Point]]*LookupRef[[#This Row],[Total Craft Points]]</f>
        <v>4891</v>
      </c>
      <c r="L356" s="4">
        <f>Fullmath[[#This Row],[Mat Cost]]</f>
        <v>13982.4</v>
      </c>
      <c r="M356" s="4">
        <f>Fullmath[[#This Row],[Total CP]]</f>
        <v>67</v>
      </c>
      <c r="N356" s="4">
        <f>Fullmath[[#This Row],[DC]]</f>
        <v>23</v>
      </c>
      <c r="O356" s="4" cm="1">
        <f t="array" ref="O356">LookupRef[[#This Row],[DC]]+(PPCP[Base])</f>
        <v>73</v>
      </c>
    </row>
    <row r="357" spans="1:15" x14ac:dyDescent="0.2">
      <c r="A357" s="4" t="str">
        <f>Fullmath[[#This Row],[Craft]]</f>
        <v>Carpentry</v>
      </c>
      <c r="B357" s="4" t="str">
        <f>Fullmath[[#This Row],[Type]]</f>
        <v>Fixture</v>
      </c>
      <c r="C357" s="4" t="str">
        <f>Fullmath[[#This Row],[Subtype]]</f>
        <v>Fixture</v>
      </c>
      <c r="D357" s="2">
        <f>Fullmath[[#This Row],[ID]]</f>
        <v>1343</v>
      </c>
      <c r="E357" s="4" t="str">
        <f>Fullmath[[#This Row],[Name]]</f>
        <v>Fixture: Dressing Table</v>
      </c>
      <c r="F357" s="4">
        <f>Fullmath[[#This Row],[Quantity]]</f>
        <v>1</v>
      </c>
      <c r="G357" s="4">
        <f>LookupRef[[#This Row],[Labor Costs]]+LookupRef[[#This Row],[Material Costs]]</f>
        <v>14842.133333333331</v>
      </c>
      <c r="H357" s="4">
        <f>LookupRef[[#This Row],[Total Price]]/LookupRef[[#This Row],[Quantity]]</f>
        <v>14842.133333333331</v>
      </c>
      <c r="I357" s="4">
        <f>LookupRef[[#This Row],[Total Price]]-LookupRef[[#This Row],[Material Costs]]</f>
        <v>7664.9999999999991</v>
      </c>
      <c r="J357" s="4">
        <f>(LookupRef[[#This Row],[Total Craft Points]]+LookupRef[[#This Row],[DC]])*10</f>
        <v>1280</v>
      </c>
      <c r="K357" s="4">
        <f>LookupRef[[#This Row],[Price Per Craft Point]]*LookupRef[[#This Row],[Total Craft Points]]</f>
        <v>7665</v>
      </c>
      <c r="L357" s="4">
        <f>Fullmath[[#This Row],[Mat Cost]]</f>
        <v>7177.1333333333323</v>
      </c>
      <c r="M357" s="4">
        <f>Fullmath[[#This Row],[Total CP]]</f>
        <v>105</v>
      </c>
      <c r="N357" s="4">
        <f>Fullmath[[#This Row],[DC]]</f>
        <v>23</v>
      </c>
      <c r="O357" s="4" cm="1">
        <f t="array" ref="O357">LookupRef[[#This Row],[DC]]+(PPCP[Base])</f>
        <v>73</v>
      </c>
    </row>
    <row r="358" spans="1:15" x14ac:dyDescent="0.2">
      <c r="A358" s="4" t="str">
        <f>Fullmath[[#This Row],[Craft]]</f>
        <v>Carpentry</v>
      </c>
      <c r="B358" s="4" t="str">
        <f>Fullmath[[#This Row],[Type]]</f>
        <v>Fixture</v>
      </c>
      <c r="C358" s="4" t="str">
        <f>Fullmath[[#This Row],[Subtype]]</f>
        <v>Fixture</v>
      </c>
      <c r="D358" s="2">
        <f>Fullmath[[#This Row],[ID]]</f>
        <v>1163</v>
      </c>
      <c r="E358" s="4" t="str">
        <f>Fullmath[[#This Row],[Name]]</f>
        <v>Fixture: Bookshelf</v>
      </c>
      <c r="F358" s="4">
        <f>Fullmath[[#This Row],[Quantity]]</f>
        <v>1</v>
      </c>
      <c r="G358" s="4">
        <f>LookupRef[[#This Row],[Labor Costs]]+LookupRef[[#This Row],[Material Costs]]</f>
        <v>8358.9383333333335</v>
      </c>
      <c r="H358" s="4">
        <f>LookupRef[[#This Row],[Total Price]]/LookupRef[[#This Row],[Quantity]]</f>
        <v>8358.9383333333335</v>
      </c>
      <c r="I358" s="4">
        <f>LookupRef[[#This Row],[Total Price]]-LookupRef[[#This Row],[Material Costs]]</f>
        <v>1420.8000000000002</v>
      </c>
      <c r="J358" s="4">
        <f>(LookupRef[[#This Row],[Total Craft Points]]+LookupRef[[#This Row],[DC]])*10</f>
        <v>432</v>
      </c>
      <c r="K358" s="4">
        <f>LookupRef[[#This Row],[Price Per Craft Point]]*LookupRef[[#This Row],[Total Craft Points]]</f>
        <v>1420.8</v>
      </c>
      <c r="L358" s="4">
        <f>Fullmath[[#This Row],[Mat Cost]]</f>
        <v>6938.1383333333333</v>
      </c>
      <c r="M358" s="4">
        <f>Fullmath[[#This Row],[Total CP]]</f>
        <v>19.2</v>
      </c>
      <c r="N358" s="4">
        <f>Fullmath[[#This Row],[DC]]</f>
        <v>24</v>
      </c>
      <c r="O358" s="4" cm="1">
        <f t="array" ref="O358">LookupRef[[#This Row],[DC]]+(PPCP[Base])</f>
        <v>74</v>
      </c>
    </row>
    <row r="359" spans="1:15" x14ac:dyDescent="0.2">
      <c r="A359" s="4" t="str">
        <f>Fullmath[[#This Row],[Craft]]</f>
        <v>Carpentry</v>
      </c>
      <c r="B359" s="4" t="str">
        <f>Fullmath[[#This Row],[Type]]</f>
        <v>Fixture</v>
      </c>
      <c r="C359" s="4" t="str">
        <f>Fullmath[[#This Row],[Subtype]]</f>
        <v>Fixture</v>
      </c>
      <c r="D359" s="2">
        <f>Fullmath[[#This Row],[ID]]</f>
        <v>1276</v>
      </c>
      <c r="E359" s="4" t="str">
        <f>Fullmath[[#This Row],[Name]]</f>
        <v>Fixture: Cabinet (Fine)</v>
      </c>
      <c r="F359" s="4">
        <f>Fullmath[[#This Row],[Quantity]]</f>
        <v>1</v>
      </c>
      <c r="G359" s="4">
        <f>LookupRef[[#This Row],[Labor Costs]]+LookupRef[[#This Row],[Material Costs]]</f>
        <v>21907.919583333332</v>
      </c>
      <c r="H359" s="4">
        <f>LookupRef[[#This Row],[Total Price]]/LookupRef[[#This Row],[Quantity]]</f>
        <v>21907.919583333332</v>
      </c>
      <c r="I359" s="4">
        <f>LookupRef[[#This Row],[Total Price]]-LookupRef[[#This Row],[Material Costs]]</f>
        <v>11891.8</v>
      </c>
      <c r="J359" s="4">
        <f>(LookupRef[[#This Row],[Total Craft Points]]+LookupRef[[#This Row],[DC]])*10</f>
        <v>1847</v>
      </c>
      <c r="K359" s="4">
        <f>LookupRef[[#This Row],[Price Per Craft Point]]*LookupRef[[#This Row],[Total Craft Points]]</f>
        <v>11891.8</v>
      </c>
      <c r="L359" s="4">
        <f>Fullmath[[#This Row],[Mat Cost]]</f>
        <v>10016.119583333333</v>
      </c>
      <c r="M359" s="4">
        <f>Fullmath[[#This Row],[Total CP]]</f>
        <v>160.69999999999999</v>
      </c>
      <c r="N359" s="4">
        <f>Fullmath[[#This Row],[DC]]</f>
        <v>24</v>
      </c>
      <c r="O359" s="4" cm="1">
        <f t="array" ref="O359">LookupRef[[#This Row],[DC]]+(PPCP[Base])</f>
        <v>74</v>
      </c>
    </row>
    <row r="360" spans="1:15" x14ac:dyDescent="0.2">
      <c r="A360" s="4" t="str">
        <f>Fullmath[[#This Row],[Craft]]</f>
        <v>Carpentry</v>
      </c>
      <c r="B360" s="4" t="str">
        <f>Fullmath[[#This Row],[Type]]</f>
        <v>Fixture</v>
      </c>
      <c r="C360" s="4" t="str">
        <f>Fullmath[[#This Row],[Subtype]]</f>
        <v>Fixture</v>
      </c>
      <c r="D360" s="2">
        <f>Fullmath[[#This Row],[ID]]</f>
        <v>1273</v>
      </c>
      <c r="E360" s="4" t="str">
        <f>Fullmath[[#This Row],[Name]]</f>
        <v>Fixture: Exquisite Desk</v>
      </c>
      <c r="F360" s="4">
        <f>Fullmath[[#This Row],[Quantity]]</f>
        <v>1</v>
      </c>
      <c r="G360" s="4">
        <f>LookupRef[[#This Row],[Labor Costs]]+LookupRef[[#This Row],[Material Costs]]</f>
        <v>12292.816666666666</v>
      </c>
      <c r="H360" s="4">
        <f>LookupRef[[#This Row],[Total Price]]/LookupRef[[#This Row],[Quantity]]</f>
        <v>12292.816666666666</v>
      </c>
      <c r="I360" s="4">
        <f>LookupRef[[#This Row],[Total Price]]-LookupRef[[#This Row],[Material Costs]]</f>
        <v>6733.9999999999991</v>
      </c>
      <c r="J360" s="4">
        <f>(LookupRef[[#This Row],[Total Craft Points]]+LookupRef[[#This Row],[DC]])*10</f>
        <v>1150</v>
      </c>
      <c r="K360" s="4">
        <f>LookupRef[[#This Row],[Price Per Craft Point]]*LookupRef[[#This Row],[Total Craft Points]]</f>
        <v>6734</v>
      </c>
      <c r="L360" s="4">
        <f>Fullmath[[#This Row],[Mat Cost]]</f>
        <v>5558.8166666666666</v>
      </c>
      <c r="M360" s="4">
        <f>Fullmath[[#This Row],[Total CP]]</f>
        <v>91</v>
      </c>
      <c r="N360" s="4">
        <f>Fullmath[[#This Row],[DC]]</f>
        <v>24</v>
      </c>
      <c r="O360" s="4" cm="1">
        <f t="array" ref="O360">LookupRef[[#This Row],[DC]]+(PPCP[Base])</f>
        <v>74</v>
      </c>
    </row>
    <row r="361" spans="1:15" x14ac:dyDescent="0.2">
      <c r="A361" s="4" t="str">
        <f>Fullmath[[#This Row],[Craft]]</f>
        <v>Carpentry</v>
      </c>
      <c r="B361" s="4" t="str">
        <f>Fullmath[[#This Row],[Type]]</f>
        <v>Fixture</v>
      </c>
      <c r="C361" s="4" t="str">
        <f>Fullmath[[#This Row],[Subtype]]</f>
        <v>Fixture</v>
      </c>
      <c r="D361" s="2">
        <f>Fullmath[[#This Row],[ID]]</f>
        <v>1260</v>
      </c>
      <c r="E361" s="4" t="str">
        <f>Fullmath[[#This Row],[Name]]</f>
        <v>Fixture: Table (Gold Leaf)</v>
      </c>
      <c r="F361" s="4">
        <f>Fullmath[[#This Row],[Quantity]]</f>
        <v>1</v>
      </c>
      <c r="G361" s="4">
        <f>LookupRef[[#This Row],[Labor Costs]]+LookupRef[[#This Row],[Material Costs]]</f>
        <v>13077</v>
      </c>
      <c r="H361" s="4">
        <f>LookupRef[[#This Row],[Total Price]]/LookupRef[[#This Row],[Quantity]]</f>
        <v>13077</v>
      </c>
      <c r="I361" s="4">
        <f>LookupRef[[#This Row],[Total Price]]-LookupRef[[#This Row],[Material Costs]]</f>
        <v>9702</v>
      </c>
      <c r="J361" s="4">
        <f>(LookupRef[[#This Row],[Total Craft Points]]+LookupRef[[#This Row],[DC]])*10</f>
        <v>1530</v>
      </c>
      <c r="K361" s="4">
        <f>LookupRef[[#This Row],[Price Per Craft Point]]*LookupRef[[#This Row],[Total Craft Points]]</f>
        <v>9702</v>
      </c>
      <c r="L361" s="4">
        <f>Fullmath[[#This Row],[Mat Cost]]</f>
        <v>3375</v>
      </c>
      <c r="M361" s="4">
        <f>Fullmath[[#This Row],[Total CP]]</f>
        <v>126</v>
      </c>
      <c r="N361" s="4">
        <f>Fullmath[[#This Row],[DC]]</f>
        <v>27</v>
      </c>
      <c r="O361" s="4" cm="1">
        <f t="array" ref="O361">LookupRef[[#This Row],[DC]]+(PPCP[Base])</f>
        <v>77</v>
      </c>
    </row>
    <row r="362" spans="1:15" x14ac:dyDescent="0.2">
      <c r="A362" s="4" t="str">
        <f>Fullmath[[#This Row],[Craft]]</f>
        <v>Herbalism</v>
      </c>
      <c r="B362" s="4" t="str">
        <f>Fullmath[[#This Row],[Type]]</f>
        <v>Fixture</v>
      </c>
      <c r="C362" s="4" t="str">
        <f>Fullmath[[#This Row],[Subtype]]</f>
        <v>Fixture</v>
      </c>
      <c r="D362" s="2">
        <f>Fullmath[[#This Row],[ID]]</f>
        <v>1250</v>
      </c>
      <c r="E362" s="4" t="str">
        <f>Fullmath[[#This Row],[Name]]</f>
        <v>Fixture: Potted Fern</v>
      </c>
      <c r="F362" s="4">
        <f>Fullmath[[#This Row],[Quantity]]</f>
        <v>1</v>
      </c>
      <c r="G362" s="4">
        <f>LookupRef[[#This Row],[Labor Costs]]+LookupRef[[#This Row],[Material Costs]]</f>
        <v>1165.1666666666667</v>
      </c>
      <c r="H362" s="4">
        <f>LookupRef[[#This Row],[Total Price]]/LookupRef[[#This Row],[Quantity]]</f>
        <v>1165.1666666666667</v>
      </c>
      <c r="I362" s="4">
        <f>LookupRef[[#This Row],[Total Price]]-LookupRef[[#This Row],[Material Costs]]</f>
        <v>59</v>
      </c>
      <c r="J362" s="4">
        <f>(LookupRef[[#This Row],[Total Craft Points]]+LookupRef[[#This Row],[DC]])*10</f>
        <v>100</v>
      </c>
      <c r="K362" s="4">
        <f>LookupRef[[#This Row],[Price Per Craft Point]]*LookupRef[[#This Row],[Total Craft Points]]</f>
        <v>59</v>
      </c>
      <c r="L362" s="4">
        <f>Fullmath[[#This Row],[Mat Cost]]</f>
        <v>1106.1666666666667</v>
      </c>
      <c r="M362" s="4">
        <f>Fullmath[[#This Row],[Total CP]]</f>
        <v>1</v>
      </c>
      <c r="N362" s="4">
        <f>Fullmath[[#This Row],[DC]]</f>
        <v>9</v>
      </c>
      <c r="O362" s="4" cm="1">
        <f t="array" ref="O362">LookupRef[[#This Row],[DC]]+(PPCP[Base])</f>
        <v>59</v>
      </c>
    </row>
    <row r="363" spans="1:15" x14ac:dyDescent="0.2">
      <c r="A363" s="4" t="str">
        <f>Fullmath[[#This Row],[Craft]]</f>
        <v>Herbalism</v>
      </c>
      <c r="B363" s="4" t="str">
        <f>Fullmath[[#This Row],[Type]]</f>
        <v>Fixture</v>
      </c>
      <c r="C363" s="4" t="str">
        <f>Fullmath[[#This Row],[Subtype]]</f>
        <v>Fixture</v>
      </c>
      <c r="D363" s="2">
        <f>Fullmath[[#This Row],[ID]]</f>
        <v>1247</v>
      </c>
      <c r="E363" s="4" t="str">
        <f>Fullmath[[#This Row],[Name]]</f>
        <v>Fixture: Potted Houseplant</v>
      </c>
      <c r="F363" s="4">
        <f>Fullmath[[#This Row],[Quantity]]</f>
        <v>1</v>
      </c>
      <c r="G363" s="4">
        <f>LookupRef[[#This Row],[Labor Costs]]+LookupRef[[#This Row],[Material Costs]]</f>
        <v>259.33333333333337</v>
      </c>
      <c r="H363" s="4">
        <f>LookupRef[[#This Row],[Total Price]]/LookupRef[[#This Row],[Quantity]]</f>
        <v>259.33333333333337</v>
      </c>
      <c r="I363" s="4">
        <f>LookupRef[[#This Row],[Total Price]]-LookupRef[[#This Row],[Material Costs]]</f>
        <v>61.000000000000028</v>
      </c>
      <c r="J363" s="4">
        <f>(LookupRef[[#This Row],[Total Craft Points]]+LookupRef[[#This Row],[DC]])*10</f>
        <v>120</v>
      </c>
      <c r="K363" s="4">
        <f>LookupRef[[#This Row],[Price Per Craft Point]]*LookupRef[[#This Row],[Total Craft Points]]</f>
        <v>61</v>
      </c>
      <c r="L363" s="4">
        <f>Fullmath[[#This Row],[Mat Cost]]</f>
        <v>198.33333333333334</v>
      </c>
      <c r="M363" s="4">
        <f>Fullmath[[#This Row],[Total CP]]</f>
        <v>1</v>
      </c>
      <c r="N363" s="4">
        <f>Fullmath[[#This Row],[DC]]</f>
        <v>11</v>
      </c>
      <c r="O363" s="4" cm="1">
        <f t="array" ref="O363">LookupRef[[#This Row],[DC]]+(PPCP[Base])</f>
        <v>61</v>
      </c>
    </row>
    <row r="364" spans="1:15" x14ac:dyDescent="0.2">
      <c r="A364" s="4" t="str">
        <f>Fullmath[[#This Row],[Craft]]</f>
        <v>Herbalism</v>
      </c>
      <c r="B364" s="4" t="str">
        <f>Fullmath[[#This Row],[Type]]</f>
        <v>Fixture</v>
      </c>
      <c r="C364" s="4" t="str">
        <f>Fullmath[[#This Row],[Subtype]]</f>
        <v>Fixture</v>
      </c>
      <c r="D364" s="2">
        <f>Fullmath[[#This Row],[ID]]</f>
        <v>1248</v>
      </c>
      <c r="E364" s="4" t="str">
        <f>Fullmath[[#This Row],[Name]]</f>
        <v>Fixture: Potted Hurricane</v>
      </c>
      <c r="F364" s="4">
        <f>Fullmath[[#This Row],[Quantity]]</f>
        <v>1</v>
      </c>
      <c r="G364" s="4">
        <f>LookupRef[[#This Row],[Labor Costs]]+LookupRef[[#This Row],[Material Costs]]</f>
        <v>489.5</v>
      </c>
      <c r="H364" s="4">
        <f>LookupRef[[#This Row],[Total Price]]/LookupRef[[#This Row],[Quantity]]</f>
        <v>489.5</v>
      </c>
      <c r="I364" s="4">
        <f>LookupRef[[#This Row],[Total Price]]-LookupRef[[#This Row],[Material Costs]]</f>
        <v>192</v>
      </c>
      <c r="J364" s="4">
        <f>(LookupRef[[#This Row],[Total Craft Points]]+LookupRef[[#This Row],[DC]])*10</f>
        <v>170</v>
      </c>
      <c r="K364" s="4">
        <f>LookupRef[[#This Row],[Price Per Craft Point]]*LookupRef[[#This Row],[Total Craft Points]]</f>
        <v>192</v>
      </c>
      <c r="L364" s="4">
        <f>Fullmath[[#This Row],[Mat Cost]]</f>
        <v>297.5</v>
      </c>
      <c r="M364" s="4">
        <f>Fullmath[[#This Row],[Total CP]]</f>
        <v>3</v>
      </c>
      <c r="N364" s="4">
        <f>Fullmath[[#This Row],[DC]]</f>
        <v>14</v>
      </c>
      <c r="O364" s="4" cm="1">
        <f t="array" ref="O364">LookupRef[[#This Row],[DC]]+(PPCP[Base])</f>
        <v>64</v>
      </c>
    </row>
    <row r="365" spans="1:15" x14ac:dyDescent="0.2">
      <c r="A365" s="4" t="str">
        <f>Fullmath[[#This Row],[Craft]]</f>
        <v>Herbalism</v>
      </c>
      <c r="B365" s="4" t="str">
        <f>Fullmath[[#This Row],[Type]]</f>
        <v>Fixture</v>
      </c>
      <c r="C365" s="4" t="str">
        <f>Fullmath[[#This Row],[Subtype]]</f>
        <v>Fixture</v>
      </c>
      <c r="D365" s="2">
        <f>Fullmath[[#This Row],[ID]]</f>
        <v>1249</v>
      </c>
      <c r="E365" s="4" t="str">
        <f>Fullmath[[#This Row],[Name]]</f>
        <v>Fixture: Potted Fatsia</v>
      </c>
      <c r="F365" s="4">
        <f>Fullmath[[#This Row],[Quantity]]</f>
        <v>1</v>
      </c>
      <c r="G365" s="4">
        <f>LookupRef[[#This Row],[Labor Costs]]+LookupRef[[#This Row],[Material Costs]]</f>
        <v>660.66666666666674</v>
      </c>
      <c r="H365" s="4">
        <f>LookupRef[[#This Row],[Total Price]]/LookupRef[[#This Row],[Quantity]]</f>
        <v>660.66666666666674</v>
      </c>
      <c r="I365" s="4">
        <f>LookupRef[[#This Row],[Total Price]]-LookupRef[[#This Row],[Material Costs]]</f>
        <v>264.00000000000006</v>
      </c>
      <c r="J365" s="4">
        <f>(LookupRef[[#This Row],[Total Craft Points]]+LookupRef[[#This Row],[DC]])*10</f>
        <v>200</v>
      </c>
      <c r="K365" s="4">
        <f>LookupRef[[#This Row],[Price Per Craft Point]]*LookupRef[[#This Row],[Total Craft Points]]</f>
        <v>264</v>
      </c>
      <c r="L365" s="4">
        <f>Fullmath[[#This Row],[Mat Cost]]</f>
        <v>396.66666666666669</v>
      </c>
      <c r="M365" s="4">
        <f>Fullmath[[#This Row],[Total CP]]</f>
        <v>4</v>
      </c>
      <c r="N365" s="4">
        <f>Fullmath[[#This Row],[DC]]</f>
        <v>16</v>
      </c>
      <c r="O365" s="4" cm="1">
        <f t="array" ref="O365">LookupRef[[#This Row],[DC]]+(PPCP[Base])</f>
        <v>66</v>
      </c>
    </row>
    <row r="366" spans="1:15" x14ac:dyDescent="0.2">
      <c r="A366" s="4" t="str">
        <f>Fullmath[[#This Row],[Craft]]</f>
        <v>Tailoring</v>
      </c>
      <c r="B366" s="4" t="str">
        <f>Fullmath[[#This Row],[Type]]</f>
        <v>Fixture</v>
      </c>
      <c r="C366" s="4" t="str">
        <f>Fullmath[[#This Row],[Subtype]]</f>
        <v>Fixture</v>
      </c>
      <c r="D366" s="2">
        <f>Fullmath[[#This Row],[ID]]</f>
        <v>641</v>
      </c>
      <c r="E366" s="4" t="str">
        <f>Fullmath[[#This Row],[Name]]</f>
        <v>Fixture: Cushions</v>
      </c>
      <c r="F366" s="4">
        <f>Fullmath[[#This Row],[Quantity]]</f>
        <v>1</v>
      </c>
      <c r="G366" s="4">
        <f>LookupRef[[#This Row],[Labor Costs]]+LookupRef[[#This Row],[Material Costs]]</f>
        <v>881</v>
      </c>
      <c r="H366" s="4">
        <f>LookupRef[[#This Row],[Total Price]]/LookupRef[[#This Row],[Quantity]]</f>
        <v>881</v>
      </c>
      <c r="I366" s="4">
        <f>LookupRef[[#This Row],[Total Price]]-LookupRef[[#This Row],[Material Costs]]</f>
        <v>159</v>
      </c>
      <c r="J366" s="4">
        <f>(LookupRef[[#This Row],[Total Craft Points]]+LookupRef[[#This Row],[DC]])*10</f>
        <v>60</v>
      </c>
      <c r="K366" s="4">
        <f>LookupRef[[#This Row],[Price Per Craft Point]]*LookupRef[[#This Row],[Total Craft Points]]</f>
        <v>159</v>
      </c>
      <c r="L366" s="4">
        <f>Fullmath[[#This Row],[Mat Cost]]</f>
        <v>722</v>
      </c>
      <c r="M366" s="4">
        <f>Fullmath[[#This Row],[Total CP]]</f>
        <v>3</v>
      </c>
      <c r="N366" s="4">
        <f>Fullmath[[#This Row],[DC]]</f>
        <v>3</v>
      </c>
      <c r="O366" s="4" cm="1">
        <f t="array" ref="O366">LookupRef[[#This Row],[DC]]+(PPCP[Base])</f>
        <v>53</v>
      </c>
    </row>
    <row r="367" spans="1:15" x14ac:dyDescent="0.2">
      <c r="A367" s="4" t="str">
        <f>Fullmath[[#This Row],[Craft]]</f>
        <v>Tailoring</v>
      </c>
      <c r="B367" s="4" t="str">
        <f>Fullmath[[#This Row],[Type]]</f>
        <v>Fixture</v>
      </c>
      <c r="C367" s="4" t="str">
        <f>Fullmath[[#This Row],[Subtype]]</f>
        <v>Fixture</v>
      </c>
      <c r="D367" s="2">
        <f>Fullmath[[#This Row],[ID]]</f>
        <v>1353</v>
      </c>
      <c r="E367" s="4" t="str">
        <f>Fullmath[[#This Row],[Name]]</f>
        <v>Fixture: Cushions 2</v>
      </c>
      <c r="F367" s="4">
        <f>Fullmath[[#This Row],[Quantity]]</f>
        <v>1</v>
      </c>
      <c r="G367" s="4">
        <f>LookupRef[[#This Row],[Labor Costs]]+LookupRef[[#This Row],[Material Costs]]</f>
        <v>4581.9833333333336</v>
      </c>
      <c r="H367" s="4">
        <f>LookupRef[[#This Row],[Total Price]]/LookupRef[[#This Row],[Quantity]]</f>
        <v>4581.9833333333336</v>
      </c>
      <c r="I367" s="4">
        <f>LookupRef[[#This Row],[Total Price]]-LookupRef[[#This Row],[Material Costs]]</f>
        <v>1192.5</v>
      </c>
      <c r="J367" s="4">
        <f>(LookupRef[[#This Row],[Total Craft Points]]+LookupRef[[#This Row],[DC]])*10</f>
        <v>255.00000000000003</v>
      </c>
      <c r="K367" s="4">
        <f>LookupRef[[#This Row],[Price Per Craft Point]]*LookupRef[[#This Row],[Total Craft Points]]</f>
        <v>1192.5000000000002</v>
      </c>
      <c r="L367" s="4">
        <f>Fullmath[[#This Row],[Mat Cost]]</f>
        <v>3389.4833333333336</v>
      </c>
      <c r="M367" s="4">
        <f>Fullmath[[#This Row],[Total CP]]</f>
        <v>22.500000000000004</v>
      </c>
      <c r="N367" s="4">
        <f>Fullmath[[#This Row],[DC]]</f>
        <v>3</v>
      </c>
      <c r="O367" s="4" cm="1">
        <f t="array" ref="O367">LookupRef[[#This Row],[DC]]+(PPCP[Base])</f>
        <v>53</v>
      </c>
    </row>
    <row r="368" spans="1:15" x14ac:dyDescent="0.2">
      <c r="A368" s="4" t="str">
        <f>Fullmath[[#This Row],[Craft]]</f>
        <v>Tailoring</v>
      </c>
      <c r="B368" s="4" t="str">
        <f>Fullmath[[#This Row],[Type]]</f>
        <v>Fixture</v>
      </c>
      <c r="C368" s="4" t="str">
        <f>Fullmath[[#This Row],[Subtype]]</f>
        <v>Fixture</v>
      </c>
      <c r="D368" s="2">
        <f>Fullmath[[#This Row],[ID]]</f>
        <v>1352</v>
      </c>
      <c r="E368" s="4" t="str">
        <f>Fullmath[[#This Row],[Name]]</f>
        <v>Fixture: Cushions 3</v>
      </c>
      <c r="F368" s="4">
        <f>Fullmath[[#This Row],[Quantity]]</f>
        <v>1</v>
      </c>
      <c r="G368" s="4">
        <f>LookupRef[[#This Row],[Labor Costs]]+LookupRef[[#This Row],[Material Costs]]</f>
        <v>3141.5749999999998</v>
      </c>
      <c r="H368" s="4">
        <f>LookupRef[[#This Row],[Total Price]]/LookupRef[[#This Row],[Quantity]]</f>
        <v>3141.5749999999998</v>
      </c>
      <c r="I368" s="4">
        <f>LookupRef[[#This Row],[Total Price]]-LookupRef[[#This Row],[Material Costs]]</f>
        <v>800.29999999999973</v>
      </c>
      <c r="J368" s="4">
        <f>(LookupRef[[#This Row],[Total Craft Points]]+LookupRef[[#This Row],[DC]])*10</f>
        <v>181</v>
      </c>
      <c r="K368" s="4">
        <f>LookupRef[[#This Row],[Price Per Craft Point]]*LookupRef[[#This Row],[Total Craft Points]]</f>
        <v>800.3</v>
      </c>
      <c r="L368" s="4">
        <f>Fullmath[[#This Row],[Mat Cost]]</f>
        <v>2341.2750000000001</v>
      </c>
      <c r="M368" s="4">
        <f>Fullmath[[#This Row],[Total CP]]</f>
        <v>15.1</v>
      </c>
      <c r="N368" s="4">
        <f>Fullmath[[#This Row],[DC]]</f>
        <v>3</v>
      </c>
      <c r="O368" s="4" cm="1">
        <f t="array" ref="O368">LookupRef[[#This Row],[DC]]+(PPCP[Base])</f>
        <v>53</v>
      </c>
    </row>
    <row r="369" spans="1:15" x14ac:dyDescent="0.2">
      <c r="A369" s="4" t="str">
        <f>Fullmath[[#This Row],[Craft]]</f>
        <v>Tailoring</v>
      </c>
      <c r="B369" s="4" t="str">
        <f>Fullmath[[#This Row],[Type]]</f>
        <v>Fixture</v>
      </c>
      <c r="C369" s="4" t="str">
        <f>Fullmath[[#This Row],[Subtype]]</f>
        <v>Fixture</v>
      </c>
      <c r="D369" s="2">
        <f>Fullmath[[#This Row],[ID]]</f>
        <v>642</v>
      </c>
      <c r="E369" s="4" t="str">
        <f>Fullmath[[#This Row],[Name]]</f>
        <v>Tent</v>
      </c>
      <c r="F369" s="4">
        <f>Fullmath[[#This Row],[Quantity]]</f>
        <v>1</v>
      </c>
      <c r="G369" s="4">
        <f>LookupRef[[#This Row],[Labor Costs]]+LookupRef[[#This Row],[Material Costs]]</f>
        <v>1139.6666666666665</v>
      </c>
      <c r="H369" s="4">
        <f>LookupRef[[#This Row],[Total Price]]/LookupRef[[#This Row],[Quantity]]</f>
        <v>1139.6666666666665</v>
      </c>
      <c r="I369" s="4">
        <f>LookupRef[[#This Row],[Total Price]]-LookupRef[[#This Row],[Material Costs]]</f>
        <v>176.99999999999989</v>
      </c>
      <c r="J369" s="4">
        <f>(LookupRef[[#This Row],[Total Craft Points]]+LookupRef[[#This Row],[DC]])*10</f>
        <v>120</v>
      </c>
      <c r="K369" s="4">
        <f>LookupRef[[#This Row],[Price Per Craft Point]]*LookupRef[[#This Row],[Total Craft Points]]</f>
        <v>177</v>
      </c>
      <c r="L369" s="4">
        <f>Fullmath[[#This Row],[Mat Cost]]</f>
        <v>962.66666666666663</v>
      </c>
      <c r="M369" s="4">
        <f>Fullmath[[#This Row],[Total CP]]</f>
        <v>3</v>
      </c>
      <c r="N369" s="4">
        <f>Fullmath[[#This Row],[DC]]</f>
        <v>9</v>
      </c>
      <c r="O369" s="4" cm="1">
        <f t="array" ref="O369">LookupRef[[#This Row],[DC]]+(PPCP[Base])</f>
        <v>59</v>
      </c>
    </row>
    <row r="370" spans="1:15" x14ac:dyDescent="0.2">
      <c r="A370" s="4" t="str">
        <f>Fullmath[[#This Row],[Craft]]</f>
        <v>Tailoring</v>
      </c>
      <c r="B370" s="4" t="str">
        <f>Fullmath[[#This Row],[Type]]</f>
        <v>Fixture</v>
      </c>
      <c r="C370" s="4" t="str">
        <f>Fullmath[[#This Row],[Subtype]]</f>
        <v>Fixture</v>
      </c>
      <c r="D370" s="2">
        <f>Fullmath[[#This Row],[ID]]</f>
        <v>707</v>
      </c>
      <c r="E370" s="4" t="str">
        <f>Fullmath[[#This Row],[Name]]</f>
        <v>Fixture: Flag</v>
      </c>
      <c r="F370" s="4">
        <f>Fullmath[[#This Row],[Quantity]]</f>
        <v>1</v>
      </c>
      <c r="G370" s="4">
        <f>LookupRef[[#This Row],[Labor Costs]]+LookupRef[[#This Row],[Material Costs]]</f>
        <v>943.5333333333333</v>
      </c>
      <c r="H370" s="4">
        <f>LookupRef[[#This Row],[Total Price]]/LookupRef[[#This Row],[Quantity]]</f>
        <v>943.5333333333333</v>
      </c>
      <c r="I370" s="4">
        <f>LookupRef[[#This Row],[Total Price]]-LookupRef[[#This Row],[Material Costs]]</f>
        <v>244</v>
      </c>
      <c r="J370" s="4">
        <f>(LookupRef[[#This Row],[Total Craft Points]]+LookupRef[[#This Row],[DC]])*10</f>
        <v>150</v>
      </c>
      <c r="K370" s="4">
        <f>LookupRef[[#This Row],[Price Per Craft Point]]*LookupRef[[#This Row],[Total Craft Points]]</f>
        <v>244</v>
      </c>
      <c r="L370" s="4">
        <f>Fullmath[[#This Row],[Mat Cost]]</f>
        <v>699.5333333333333</v>
      </c>
      <c r="M370" s="4">
        <f>Fullmath[[#This Row],[Total CP]]</f>
        <v>4</v>
      </c>
      <c r="N370" s="4">
        <f>Fullmath[[#This Row],[DC]]</f>
        <v>11</v>
      </c>
      <c r="O370" s="4" cm="1">
        <f t="array" ref="O370">LookupRef[[#This Row],[DC]]+(PPCP[Base])</f>
        <v>61</v>
      </c>
    </row>
    <row r="371" spans="1:15" x14ac:dyDescent="0.2">
      <c r="A371" s="4" t="str">
        <f>Fullmath[[#This Row],[Craft]]</f>
        <v>Tailoring</v>
      </c>
      <c r="B371" s="4" t="str">
        <f>Fullmath[[#This Row],[Type]]</f>
        <v>Fixture</v>
      </c>
      <c r="C371" s="4" t="str">
        <f>Fullmath[[#This Row],[Subtype]]</f>
        <v>Fixture</v>
      </c>
      <c r="D371" s="2">
        <f>Fullmath[[#This Row],[ID]]</f>
        <v>694</v>
      </c>
      <c r="E371" s="4" t="str">
        <f>Fullmath[[#This Row],[Name]]</f>
        <v>Fixture: Flag (black and white)</v>
      </c>
      <c r="F371" s="4">
        <f>Fullmath[[#This Row],[Quantity]]</f>
        <v>1</v>
      </c>
      <c r="G371" s="4">
        <f>LookupRef[[#This Row],[Labor Costs]]+LookupRef[[#This Row],[Material Costs]]</f>
        <v>943.5333333333333</v>
      </c>
      <c r="H371" s="4">
        <f>LookupRef[[#This Row],[Total Price]]/LookupRef[[#This Row],[Quantity]]</f>
        <v>943.5333333333333</v>
      </c>
      <c r="I371" s="4">
        <f>LookupRef[[#This Row],[Total Price]]-LookupRef[[#This Row],[Material Costs]]</f>
        <v>244</v>
      </c>
      <c r="J371" s="4">
        <f>(LookupRef[[#This Row],[Total Craft Points]]+LookupRef[[#This Row],[DC]])*10</f>
        <v>150</v>
      </c>
      <c r="K371" s="4">
        <f>LookupRef[[#This Row],[Price Per Craft Point]]*LookupRef[[#This Row],[Total Craft Points]]</f>
        <v>244</v>
      </c>
      <c r="L371" s="4">
        <f>Fullmath[[#This Row],[Mat Cost]]</f>
        <v>699.5333333333333</v>
      </c>
      <c r="M371" s="4">
        <f>Fullmath[[#This Row],[Total CP]]</f>
        <v>4</v>
      </c>
      <c r="N371" s="4">
        <f>Fullmath[[#This Row],[DC]]</f>
        <v>11</v>
      </c>
      <c r="O371" s="4" cm="1">
        <f t="array" ref="O371">LookupRef[[#This Row],[DC]]+(PPCP[Base])</f>
        <v>61</v>
      </c>
    </row>
    <row r="372" spans="1:15" x14ac:dyDescent="0.2">
      <c r="A372" s="4" t="str">
        <f>Fullmath[[#This Row],[Craft]]</f>
        <v>Tailoring</v>
      </c>
      <c r="B372" s="4" t="str">
        <f>Fullmath[[#This Row],[Type]]</f>
        <v>Fixture</v>
      </c>
      <c r="C372" s="4" t="str">
        <f>Fullmath[[#This Row],[Subtype]]</f>
        <v>Fixture</v>
      </c>
      <c r="D372" s="2">
        <f>Fullmath[[#This Row],[ID]]</f>
        <v>695</v>
      </c>
      <c r="E372" s="4" t="str">
        <f>Fullmath[[#This Row],[Name]]</f>
        <v>Fixture: Flag (black with red dot)</v>
      </c>
      <c r="F372" s="4">
        <f>Fullmath[[#This Row],[Quantity]]</f>
        <v>1</v>
      </c>
      <c r="G372" s="4">
        <f>LookupRef[[#This Row],[Labor Costs]]+LookupRef[[#This Row],[Material Costs]]</f>
        <v>943.5333333333333</v>
      </c>
      <c r="H372" s="4">
        <f>LookupRef[[#This Row],[Total Price]]/LookupRef[[#This Row],[Quantity]]</f>
        <v>943.5333333333333</v>
      </c>
      <c r="I372" s="4">
        <f>LookupRef[[#This Row],[Total Price]]-LookupRef[[#This Row],[Material Costs]]</f>
        <v>244</v>
      </c>
      <c r="J372" s="4">
        <f>(LookupRef[[#This Row],[Total Craft Points]]+LookupRef[[#This Row],[DC]])*10</f>
        <v>150</v>
      </c>
      <c r="K372" s="4">
        <f>LookupRef[[#This Row],[Price Per Craft Point]]*LookupRef[[#This Row],[Total Craft Points]]</f>
        <v>244</v>
      </c>
      <c r="L372" s="4">
        <f>Fullmath[[#This Row],[Mat Cost]]</f>
        <v>699.5333333333333</v>
      </c>
      <c r="M372" s="4">
        <f>Fullmath[[#This Row],[Total CP]]</f>
        <v>4</v>
      </c>
      <c r="N372" s="4">
        <f>Fullmath[[#This Row],[DC]]</f>
        <v>11</v>
      </c>
      <c r="O372" s="4" cm="1">
        <f t="array" ref="O372">LookupRef[[#This Row],[DC]]+(PPCP[Base])</f>
        <v>61</v>
      </c>
    </row>
    <row r="373" spans="1:15" x14ac:dyDescent="0.2">
      <c r="A373" s="4" t="str">
        <f>Fullmath[[#This Row],[Craft]]</f>
        <v>Tailoring</v>
      </c>
      <c r="B373" s="4" t="str">
        <f>Fullmath[[#This Row],[Type]]</f>
        <v>Fixture</v>
      </c>
      <c r="C373" s="4" t="str">
        <f>Fullmath[[#This Row],[Subtype]]</f>
        <v>Fixture</v>
      </c>
      <c r="D373" s="2">
        <f>Fullmath[[#This Row],[ID]]</f>
        <v>701</v>
      </c>
      <c r="E373" s="4" t="str">
        <f>Fullmath[[#This Row],[Name]]</f>
        <v>Fixture: Flag (Jolly Roger)</v>
      </c>
      <c r="F373" s="4">
        <f>Fullmath[[#This Row],[Quantity]]</f>
        <v>1</v>
      </c>
      <c r="G373" s="4">
        <f>LookupRef[[#This Row],[Labor Costs]]+LookupRef[[#This Row],[Material Costs]]</f>
        <v>943.5333333333333</v>
      </c>
      <c r="H373" s="4">
        <f>LookupRef[[#This Row],[Total Price]]/LookupRef[[#This Row],[Quantity]]</f>
        <v>943.5333333333333</v>
      </c>
      <c r="I373" s="4">
        <f>LookupRef[[#This Row],[Total Price]]-LookupRef[[#This Row],[Material Costs]]</f>
        <v>244</v>
      </c>
      <c r="J373" s="4">
        <f>(LookupRef[[#This Row],[Total Craft Points]]+LookupRef[[#This Row],[DC]])*10</f>
        <v>150</v>
      </c>
      <c r="K373" s="4">
        <f>LookupRef[[#This Row],[Price Per Craft Point]]*LookupRef[[#This Row],[Total Craft Points]]</f>
        <v>244</v>
      </c>
      <c r="L373" s="4">
        <f>Fullmath[[#This Row],[Mat Cost]]</f>
        <v>699.5333333333333</v>
      </c>
      <c r="M373" s="4">
        <f>Fullmath[[#This Row],[Total CP]]</f>
        <v>4</v>
      </c>
      <c r="N373" s="4">
        <f>Fullmath[[#This Row],[DC]]</f>
        <v>11</v>
      </c>
      <c r="O373" s="4" cm="1">
        <f t="array" ref="O373">LookupRef[[#This Row],[DC]]+(PPCP[Base])</f>
        <v>61</v>
      </c>
    </row>
    <row r="374" spans="1:15" x14ac:dyDescent="0.2">
      <c r="A374" s="4" t="str">
        <f>Fullmath[[#This Row],[Craft]]</f>
        <v>Tailoring</v>
      </c>
      <c r="B374" s="4" t="str">
        <f>Fullmath[[#This Row],[Type]]</f>
        <v>Fixture</v>
      </c>
      <c r="C374" s="4" t="str">
        <f>Fullmath[[#This Row],[Subtype]]</f>
        <v>Fixture</v>
      </c>
      <c r="D374" s="2">
        <f>Fullmath[[#This Row],[ID]]</f>
        <v>696</v>
      </c>
      <c r="E374" s="4" t="str">
        <f>Fullmath[[#This Row],[Name]]</f>
        <v>Fixture: Flag (light purple)</v>
      </c>
      <c r="F374" s="4">
        <f>Fullmath[[#This Row],[Quantity]]</f>
        <v>1</v>
      </c>
      <c r="G374" s="4">
        <f>LookupRef[[#This Row],[Labor Costs]]+LookupRef[[#This Row],[Material Costs]]</f>
        <v>943.5333333333333</v>
      </c>
      <c r="H374" s="4">
        <f>LookupRef[[#This Row],[Total Price]]/LookupRef[[#This Row],[Quantity]]</f>
        <v>943.5333333333333</v>
      </c>
      <c r="I374" s="4">
        <f>LookupRef[[#This Row],[Total Price]]-LookupRef[[#This Row],[Material Costs]]</f>
        <v>244</v>
      </c>
      <c r="J374" s="4">
        <f>(LookupRef[[#This Row],[Total Craft Points]]+LookupRef[[#This Row],[DC]])*10</f>
        <v>150</v>
      </c>
      <c r="K374" s="4">
        <f>LookupRef[[#This Row],[Price Per Craft Point]]*LookupRef[[#This Row],[Total Craft Points]]</f>
        <v>244</v>
      </c>
      <c r="L374" s="4">
        <f>Fullmath[[#This Row],[Mat Cost]]</f>
        <v>699.5333333333333</v>
      </c>
      <c r="M374" s="4">
        <f>Fullmath[[#This Row],[Total CP]]</f>
        <v>4</v>
      </c>
      <c r="N374" s="4">
        <f>Fullmath[[#This Row],[DC]]</f>
        <v>11</v>
      </c>
      <c r="O374" s="4" cm="1">
        <f t="array" ref="O374">LookupRef[[#This Row],[DC]]+(PPCP[Base])</f>
        <v>61</v>
      </c>
    </row>
    <row r="375" spans="1:15" x14ac:dyDescent="0.2">
      <c r="A375" s="4" t="str">
        <f>Fullmath[[#This Row],[Craft]]</f>
        <v>Tailoring</v>
      </c>
      <c r="B375" s="4" t="str">
        <f>Fullmath[[#This Row],[Type]]</f>
        <v>Fixture</v>
      </c>
      <c r="C375" s="4" t="str">
        <f>Fullmath[[#This Row],[Subtype]]</f>
        <v>Fixture</v>
      </c>
      <c r="D375" s="2">
        <f>Fullmath[[#This Row],[ID]]</f>
        <v>697</v>
      </c>
      <c r="E375" s="4" t="str">
        <f>Fullmath[[#This Row],[Name]]</f>
        <v>Fixture: Flag (purple and white)</v>
      </c>
      <c r="F375" s="4">
        <f>Fullmath[[#This Row],[Quantity]]</f>
        <v>1</v>
      </c>
      <c r="G375" s="4">
        <f>LookupRef[[#This Row],[Labor Costs]]+LookupRef[[#This Row],[Material Costs]]</f>
        <v>943.5333333333333</v>
      </c>
      <c r="H375" s="4">
        <f>LookupRef[[#This Row],[Total Price]]/LookupRef[[#This Row],[Quantity]]</f>
        <v>943.5333333333333</v>
      </c>
      <c r="I375" s="4">
        <f>LookupRef[[#This Row],[Total Price]]-LookupRef[[#This Row],[Material Costs]]</f>
        <v>244</v>
      </c>
      <c r="J375" s="4">
        <f>(LookupRef[[#This Row],[Total Craft Points]]+LookupRef[[#This Row],[DC]])*10</f>
        <v>150</v>
      </c>
      <c r="K375" s="4">
        <f>LookupRef[[#This Row],[Price Per Craft Point]]*LookupRef[[#This Row],[Total Craft Points]]</f>
        <v>244</v>
      </c>
      <c r="L375" s="4">
        <f>Fullmath[[#This Row],[Mat Cost]]</f>
        <v>699.5333333333333</v>
      </c>
      <c r="M375" s="4">
        <f>Fullmath[[#This Row],[Total CP]]</f>
        <v>4</v>
      </c>
      <c r="N375" s="4">
        <f>Fullmath[[#This Row],[DC]]</f>
        <v>11</v>
      </c>
      <c r="O375" s="4" cm="1">
        <f t="array" ref="O375">LookupRef[[#This Row],[DC]]+(PPCP[Base])</f>
        <v>61</v>
      </c>
    </row>
    <row r="376" spans="1:15" x14ac:dyDescent="0.2">
      <c r="A376" s="4" t="str">
        <f>Fullmath[[#This Row],[Craft]]</f>
        <v>Tailoring</v>
      </c>
      <c r="B376" s="4" t="str">
        <f>Fullmath[[#This Row],[Type]]</f>
        <v>Fixture</v>
      </c>
      <c r="C376" s="4" t="str">
        <f>Fullmath[[#This Row],[Subtype]]</f>
        <v>Fixture</v>
      </c>
      <c r="D376" s="2">
        <f>Fullmath[[#This Row],[ID]]</f>
        <v>698</v>
      </c>
      <c r="E376" s="4" t="str">
        <f>Fullmath[[#This Row],[Name]]</f>
        <v>Fixture: Flag (purple cross)</v>
      </c>
      <c r="F376" s="4">
        <f>Fullmath[[#This Row],[Quantity]]</f>
        <v>1</v>
      </c>
      <c r="G376" s="4">
        <f>LookupRef[[#This Row],[Labor Costs]]+LookupRef[[#This Row],[Material Costs]]</f>
        <v>943.5333333333333</v>
      </c>
      <c r="H376" s="4">
        <f>LookupRef[[#This Row],[Total Price]]/LookupRef[[#This Row],[Quantity]]</f>
        <v>943.5333333333333</v>
      </c>
      <c r="I376" s="4">
        <f>LookupRef[[#This Row],[Total Price]]-LookupRef[[#This Row],[Material Costs]]</f>
        <v>244</v>
      </c>
      <c r="J376" s="4">
        <f>(LookupRef[[#This Row],[Total Craft Points]]+LookupRef[[#This Row],[DC]])*10</f>
        <v>150</v>
      </c>
      <c r="K376" s="4">
        <f>LookupRef[[#This Row],[Price Per Craft Point]]*LookupRef[[#This Row],[Total Craft Points]]</f>
        <v>244</v>
      </c>
      <c r="L376" s="4">
        <f>Fullmath[[#This Row],[Mat Cost]]</f>
        <v>699.5333333333333</v>
      </c>
      <c r="M376" s="4">
        <f>Fullmath[[#This Row],[Total CP]]</f>
        <v>4</v>
      </c>
      <c r="N376" s="4">
        <f>Fullmath[[#This Row],[DC]]</f>
        <v>11</v>
      </c>
      <c r="O376" s="4" cm="1">
        <f t="array" ref="O376">LookupRef[[#This Row],[DC]]+(PPCP[Base])</f>
        <v>61</v>
      </c>
    </row>
    <row r="377" spans="1:15" x14ac:dyDescent="0.2">
      <c r="A377" s="4" t="str">
        <f>Fullmath[[#This Row],[Craft]]</f>
        <v>Tailoring</v>
      </c>
      <c r="B377" s="4" t="str">
        <f>Fullmath[[#This Row],[Type]]</f>
        <v>Fixture</v>
      </c>
      <c r="C377" s="4" t="str">
        <f>Fullmath[[#This Row],[Subtype]]</f>
        <v>Fixture</v>
      </c>
      <c r="D377" s="2">
        <f>Fullmath[[#This Row],[ID]]</f>
        <v>699</v>
      </c>
      <c r="E377" s="4" t="str">
        <f>Fullmath[[#This Row],[Name]]</f>
        <v>Fixture: Flag (yellow)</v>
      </c>
      <c r="F377" s="4">
        <f>Fullmath[[#This Row],[Quantity]]</f>
        <v>1</v>
      </c>
      <c r="G377" s="4">
        <f>LookupRef[[#This Row],[Labor Costs]]+LookupRef[[#This Row],[Material Costs]]</f>
        <v>943.5333333333333</v>
      </c>
      <c r="H377" s="4">
        <f>LookupRef[[#This Row],[Total Price]]/LookupRef[[#This Row],[Quantity]]</f>
        <v>943.5333333333333</v>
      </c>
      <c r="I377" s="4">
        <f>LookupRef[[#This Row],[Total Price]]-LookupRef[[#This Row],[Material Costs]]</f>
        <v>244</v>
      </c>
      <c r="J377" s="4">
        <f>(LookupRef[[#This Row],[Total Craft Points]]+LookupRef[[#This Row],[DC]])*10</f>
        <v>150</v>
      </c>
      <c r="K377" s="4">
        <f>LookupRef[[#This Row],[Price Per Craft Point]]*LookupRef[[#This Row],[Total Craft Points]]</f>
        <v>244</v>
      </c>
      <c r="L377" s="4">
        <f>Fullmath[[#This Row],[Mat Cost]]</f>
        <v>699.5333333333333</v>
      </c>
      <c r="M377" s="4">
        <f>Fullmath[[#This Row],[Total CP]]</f>
        <v>4</v>
      </c>
      <c r="N377" s="4">
        <f>Fullmath[[#This Row],[DC]]</f>
        <v>11</v>
      </c>
      <c r="O377" s="4" cm="1">
        <f t="array" ref="O377">LookupRef[[#This Row],[DC]]+(PPCP[Base])</f>
        <v>61</v>
      </c>
    </row>
    <row r="378" spans="1:15" x14ac:dyDescent="0.2">
      <c r="A378" s="4" t="str">
        <f>Fullmath[[#This Row],[Craft]]</f>
        <v>Tailoring</v>
      </c>
      <c r="B378" s="4" t="str">
        <f>Fullmath[[#This Row],[Type]]</f>
        <v>Fixture</v>
      </c>
      <c r="C378" s="4" t="str">
        <f>Fullmath[[#This Row],[Subtype]]</f>
        <v>Fixture</v>
      </c>
      <c r="D378" s="2">
        <f>Fullmath[[#This Row],[ID]]</f>
        <v>1349</v>
      </c>
      <c r="E378" s="4" t="str">
        <f>Fullmath[[#This Row],[Name]]</f>
        <v>Fixture: Tent (Blue/White)</v>
      </c>
      <c r="F378" s="4">
        <f>Fullmath[[#This Row],[Quantity]]</f>
        <v>1</v>
      </c>
      <c r="G378" s="4">
        <f>LookupRef[[#This Row],[Labor Costs]]+LookupRef[[#This Row],[Material Costs]]</f>
        <v>4962.6733333333341</v>
      </c>
      <c r="H378" s="4">
        <f>LookupRef[[#This Row],[Total Price]]/LookupRef[[#This Row],[Quantity]]</f>
        <v>4962.6733333333341</v>
      </c>
      <c r="I378" s="4">
        <f>LookupRef[[#This Row],[Total Price]]-LookupRef[[#This Row],[Material Costs]]</f>
        <v>1561.6000000000004</v>
      </c>
      <c r="J378" s="4">
        <f>(LookupRef[[#This Row],[Total Craft Points]]+LookupRef[[#This Row],[DC]])*10</f>
        <v>366</v>
      </c>
      <c r="K378" s="4">
        <f>LookupRef[[#This Row],[Price Per Craft Point]]*LookupRef[[#This Row],[Total Craft Points]]</f>
        <v>1561.6000000000001</v>
      </c>
      <c r="L378" s="4">
        <f>Fullmath[[#This Row],[Mat Cost]]</f>
        <v>3401.0733333333337</v>
      </c>
      <c r="M378" s="4">
        <f>Fullmath[[#This Row],[Total CP]]</f>
        <v>25.6</v>
      </c>
      <c r="N378" s="4">
        <f>Fullmath[[#This Row],[DC]]</f>
        <v>11</v>
      </c>
      <c r="O378" s="4" cm="1">
        <f t="array" ref="O378">LookupRef[[#This Row],[DC]]+(PPCP[Base])</f>
        <v>61</v>
      </c>
    </row>
    <row r="379" spans="1:15" x14ac:dyDescent="0.2">
      <c r="A379" s="4" t="str">
        <f>Fullmath[[#This Row],[Craft]]</f>
        <v>Tailoring</v>
      </c>
      <c r="B379" s="4" t="str">
        <f>Fullmath[[#This Row],[Type]]</f>
        <v>Fixture</v>
      </c>
      <c r="C379" s="4" t="str">
        <f>Fullmath[[#This Row],[Subtype]]</f>
        <v>Fixture</v>
      </c>
      <c r="D379" s="2">
        <f>Fullmath[[#This Row],[ID]]</f>
        <v>1350</v>
      </c>
      <c r="E379" s="4" t="str">
        <f>Fullmath[[#This Row],[Name]]</f>
        <v>Fixture: Tent (Red/White)</v>
      </c>
      <c r="F379" s="4">
        <f>Fullmath[[#This Row],[Quantity]]</f>
        <v>1</v>
      </c>
      <c r="G379" s="4">
        <f>LookupRef[[#This Row],[Labor Costs]]+LookupRef[[#This Row],[Material Costs]]</f>
        <v>3938.7733333333335</v>
      </c>
      <c r="H379" s="4">
        <f>LookupRef[[#This Row],[Total Price]]/LookupRef[[#This Row],[Quantity]]</f>
        <v>3938.7733333333335</v>
      </c>
      <c r="I379" s="4">
        <f>LookupRef[[#This Row],[Total Price]]-LookupRef[[#This Row],[Material Costs]]</f>
        <v>1220</v>
      </c>
      <c r="J379" s="4">
        <f>(LookupRef[[#This Row],[Total Craft Points]]+LookupRef[[#This Row],[DC]])*10</f>
        <v>310</v>
      </c>
      <c r="K379" s="4">
        <f>LookupRef[[#This Row],[Price Per Craft Point]]*LookupRef[[#This Row],[Total Craft Points]]</f>
        <v>1220</v>
      </c>
      <c r="L379" s="4">
        <f>Fullmath[[#This Row],[Mat Cost]]</f>
        <v>2718.7733333333335</v>
      </c>
      <c r="M379" s="4">
        <f>Fullmath[[#This Row],[Total CP]]</f>
        <v>20</v>
      </c>
      <c r="N379" s="4">
        <f>Fullmath[[#This Row],[DC]]</f>
        <v>11</v>
      </c>
      <c r="O379" s="4" cm="1">
        <f t="array" ref="O379">LookupRef[[#This Row],[DC]]+(PPCP[Base])</f>
        <v>61</v>
      </c>
    </row>
    <row r="380" spans="1:15" x14ac:dyDescent="0.2">
      <c r="A380" s="4" t="str">
        <f>Fullmath[[#This Row],[Craft]]</f>
        <v>Tailoring</v>
      </c>
      <c r="B380" s="4" t="str">
        <f>Fullmath[[#This Row],[Type]]</f>
        <v>Fixture</v>
      </c>
      <c r="C380" s="4" t="str">
        <f>Fullmath[[#This Row],[Subtype]]</f>
        <v>Fixture</v>
      </c>
      <c r="D380" s="2">
        <f>Fullmath[[#This Row],[ID]]</f>
        <v>1351</v>
      </c>
      <c r="E380" s="4" t="str">
        <f>Fullmath[[#This Row],[Name]]</f>
        <v>Fixture: Scarecrow</v>
      </c>
      <c r="F380" s="4">
        <f>Fullmath[[#This Row],[Quantity]]</f>
        <v>1</v>
      </c>
      <c r="G380" s="4">
        <f>LookupRef[[#This Row],[Labor Costs]]+LookupRef[[#This Row],[Material Costs]]</f>
        <v>2578.6666666666665</v>
      </c>
      <c r="H380" s="4">
        <f>LookupRef[[#This Row],[Total Price]]/LookupRef[[#This Row],[Quantity]]</f>
        <v>2578.6666666666665</v>
      </c>
      <c r="I380" s="4">
        <f>LookupRef[[#This Row],[Total Price]]-LookupRef[[#This Row],[Material Costs]]</f>
        <v>310</v>
      </c>
      <c r="J380" s="4">
        <f>(LookupRef[[#This Row],[Total Craft Points]]+LookupRef[[#This Row],[DC]])*10</f>
        <v>170</v>
      </c>
      <c r="K380" s="4">
        <f>LookupRef[[#This Row],[Price Per Craft Point]]*LookupRef[[#This Row],[Total Craft Points]]</f>
        <v>310</v>
      </c>
      <c r="L380" s="4">
        <f>Fullmath[[#This Row],[Mat Cost]]</f>
        <v>2268.6666666666665</v>
      </c>
      <c r="M380" s="4">
        <f>Fullmath[[#This Row],[Total CP]]</f>
        <v>5</v>
      </c>
      <c r="N380" s="4">
        <f>Fullmath[[#This Row],[DC]]</f>
        <v>12</v>
      </c>
      <c r="O380" s="4" cm="1">
        <f t="array" ref="O380">LookupRef[[#This Row],[DC]]+(PPCP[Base])</f>
        <v>62</v>
      </c>
    </row>
    <row r="381" spans="1:15" x14ac:dyDescent="0.2">
      <c r="A381" s="4" t="str">
        <f>Fullmath[[#This Row],[Craft]]</f>
        <v>Tailoring</v>
      </c>
      <c r="B381" s="4" t="str">
        <f>Fullmath[[#This Row],[Type]]</f>
        <v>Fixture</v>
      </c>
      <c r="C381" s="4" t="str">
        <f>Fullmath[[#This Row],[Subtype]]</f>
        <v>Fixture</v>
      </c>
      <c r="D381" s="2">
        <f>Fullmath[[#This Row],[ID]]</f>
        <v>705</v>
      </c>
      <c r="E381" s="4" t="str">
        <f>Fullmath[[#This Row],[Name]]</f>
        <v>Fixture: Bedroll</v>
      </c>
      <c r="F381" s="4">
        <f>Fullmath[[#This Row],[Quantity]]</f>
        <v>1</v>
      </c>
      <c r="G381" s="4">
        <f>LookupRef[[#This Row],[Labor Costs]]+LookupRef[[#This Row],[Material Costs]]</f>
        <v>1609.46</v>
      </c>
      <c r="H381" s="4">
        <f>LookupRef[[#This Row],[Total Price]]/LookupRef[[#This Row],[Quantity]]</f>
        <v>1609.46</v>
      </c>
      <c r="I381" s="4">
        <f>LookupRef[[#This Row],[Total Price]]-LookupRef[[#This Row],[Material Costs]]</f>
        <v>611</v>
      </c>
      <c r="J381" s="4">
        <f>(LookupRef[[#This Row],[Total Craft Points]]+LookupRef[[#This Row],[DC]])*10</f>
        <v>244</v>
      </c>
      <c r="K381" s="4">
        <f>LookupRef[[#This Row],[Price Per Craft Point]]*LookupRef[[#This Row],[Total Craft Points]]</f>
        <v>611</v>
      </c>
      <c r="L381" s="4">
        <f>Fullmath[[#This Row],[Mat Cost]]</f>
        <v>998.46</v>
      </c>
      <c r="M381" s="4">
        <f>Fullmath[[#This Row],[Total CP]]</f>
        <v>9.4</v>
      </c>
      <c r="N381" s="4">
        <f>Fullmath[[#This Row],[DC]]</f>
        <v>15</v>
      </c>
      <c r="O381" s="4" cm="1">
        <f t="array" ref="O381">LookupRef[[#This Row],[DC]]+(PPCP[Base])</f>
        <v>65</v>
      </c>
    </row>
    <row r="382" spans="1:15" x14ac:dyDescent="0.2">
      <c r="A382" s="4" t="str">
        <f>Fullmath[[#This Row],[Craft]]</f>
        <v>Tailoring</v>
      </c>
      <c r="B382" s="4" t="str">
        <f>Fullmath[[#This Row],[Type]]</f>
        <v>Fixture</v>
      </c>
      <c r="C382" s="4" t="str">
        <f>Fullmath[[#This Row],[Subtype]]</f>
        <v>Fixture</v>
      </c>
      <c r="D382" s="2">
        <f>Fullmath[[#This Row],[ID]]</f>
        <v>706</v>
      </c>
      <c r="E382" s="4" t="str">
        <f>Fullmath[[#This Row],[Name]]</f>
        <v>Fixture: Cot</v>
      </c>
      <c r="F382" s="4">
        <f>Fullmath[[#This Row],[Quantity]]</f>
        <v>1</v>
      </c>
      <c r="G382" s="4">
        <f>LookupRef[[#This Row],[Labor Costs]]+LookupRef[[#This Row],[Material Costs]]</f>
        <v>1945.6933333333334</v>
      </c>
      <c r="H382" s="4">
        <f>LookupRef[[#This Row],[Total Price]]/LookupRef[[#This Row],[Quantity]]</f>
        <v>1945.6933333333334</v>
      </c>
      <c r="I382" s="4">
        <f>LookupRef[[#This Row],[Total Price]]-LookupRef[[#This Row],[Material Costs]]</f>
        <v>546</v>
      </c>
      <c r="J382" s="4">
        <f>(LookupRef[[#This Row],[Total Craft Points]]+LookupRef[[#This Row],[DC]])*10</f>
        <v>234</v>
      </c>
      <c r="K382" s="4">
        <f>LookupRef[[#This Row],[Price Per Craft Point]]*LookupRef[[#This Row],[Total Craft Points]]</f>
        <v>546</v>
      </c>
      <c r="L382" s="4">
        <f>Fullmath[[#This Row],[Mat Cost]]</f>
        <v>1399.6933333333334</v>
      </c>
      <c r="M382" s="4">
        <f>Fullmath[[#This Row],[Total CP]]</f>
        <v>8.4</v>
      </c>
      <c r="N382" s="4">
        <f>Fullmath[[#This Row],[DC]]</f>
        <v>15</v>
      </c>
      <c r="O382" s="4" cm="1">
        <f t="array" ref="O382">LookupRef[[#This Row],[DC]]+(PPCP[Base])</f>
        <v>65</v>
      </c>
    </row>
    <row r="383" spans="1:15" x14ac:dyDescent="0.2">
      <c r="A383" s="4" t="str">
        <f>Fullmath[[#This Row],[Craft]]</f>
        <v>Tailoring</v>
      </c>
      <c r="B383" s="4" t="str">
        <f>Fullmath[[#This Row],[Type]]</f>
        <v>Fixture</v>
      </c>
      <c r="C383" s="4" t="str">
        <f>Fullmath[[#This Row],[Subtype]]</f>
        <v>Fixture</v>
      </c>
      <c r="D383" s="2">
        <f>Fullmath[[#This Row],[ID]]</f>
        <v>708</v>
      </c>
      <c r="E383" s="4" t="str">
        <f>Fullmath[[#This Row],[Name]]</f>
        <v>Fixture: Bear Skin Rug</v>
      </c>
      <c r="F383" s="4">
        <f>Fullmath[[#This Row],[Quantity]]</f>
        <v>1</v>
      </c>
      <c r="G383" s="4">
        <f>LookupRef[[#This Row],[Labor Costs]]+LookupRef[[#This Row],[Material Costs]]</f>
        <v>2628.5766666666668</v>
      </c>
      <c r="H383" s="4">
        <f>LookupRef[[#This Row],[Total Price]]/LookupRef[[#This Row],[Quantity]]</f>
        <v>2628.5766666666668</v>
      </c>
      <c r="I383" s="4">
        <f>LookupRef[[#This Row],[Total Price]]-LookupRef[[#This Row],[Material Costs]]</f>
        <v>717.60000000000014</v>
      </c>
      <c r="J383" s="4">
        <f>(LookupRef[[#This Row],[Total Craft Points]]+LookupRef[[#This Row],[DC]])*10</f>
        <v>294</v>
      </c>
      <c r="K383" s="4">
        <f>LookupRef[[#This Row],[Price Per Craft Point]]*LookupRef[[#This Row],[Total Craft Points]]</f>
        <v>717.6</v>
      </c>
      <c r="L383" s="4">
        <f>Fullmath[[#This Row],[Mat Cost]]</f>
        <v>1910.9766666666667</v>
      </c>
      <c r="M383" s="4">
        <f>Fullmath[[#This Row],[Total CP]]</f>
        <v>10.4</v>
      </c>
      <c r="N383" s="4">
        <f>Fullmath[[#This Row],[DC]]</f>
        <v>19</v>
      </c>
      <c r="O383" s="4" cm="1">
        <f t="array" ref="O383">LookupRef[[#This Row],[DC]]+(PPCP[Base])</f>
        <v>69</v>
      </c>
    </row>
    <row r="384" spans="1:15" x14ac:dyDescent="0.2">
      <c r="A384" s="4" t="str">
        <f>Fullmath[[#This Row],[Craft]]</f>
        <v>Herbalism</v>
      </c>
      <c r="B384" s="4" t="str">
        <f>Fullmath[[#This Row],[Type]]</f>
        <v>Fixture</v>
      </c>
      <c r="C384" s="4" t="str">
        <f>Fullmath[[#This Row],[Subtype]]</f>
        <v>Seed</v>
      </c>
      <c r="D384" s="2">
        <f>Fullmath[[#This Row],[ID]]</f>
        <v>1376</v>
      </c>
      <c r="E384" s="4" t="str">
        <f>Fullmath[[#This Row],[Name]]</f>
        <v>Seed (Yarrow)</v>
      </c>
      <c r="F384" s="4">
        <f>Fullmath[[#This Row],[Quantity]]</f>
        <v>1</v>
      </c>
      <c r="G384" s="4">
        <f>LookupRef[[#This Row],[Labor Costs]]+LookupRef[[#This Row],[Material Costs]]</f>
        <v>1045.3333333333333</v>
      </c>
      <c r="H384" s="4">
        <f>LookupRef[[#This Row],[Total Price]]/LookupRef[[#This Row],[Quantity]]</f>
        <v>1045.3333333333333</v>
      </c>
      <c r="I384" s="4">
        <f>LookupRef[[#This Row],[Total Price]]-LookupRef[[#This Row],[Material Costs]]</f>
        <v>852</v>
      </c>
      <c r="J384" s="4">
        <f>(LookupRef[[#This Row],[Total Craft Points]]+LookupRef[[#This Row],[DC]])*10</f>
        <v>330</v>
      </c>
      <c r="K384" s="4">
        <f>LookupRef[[#This Row],[Price Per Craft Point]]*LookupRef[[#This Row],[Total Craft Points]]</f>
        <v>852</v>
      </c>
      <c r="L384" s="4">
        <f>Fullmath[[#This Row],[Mat Cost]]</f>
        <v>193.33333333333331</v>
      </c>
      <c r="M384" s="4">
        <f>Fullmath[[#This Row],[Total CP]]</f>
        <v>12</v>
      </c>
      <c r="N384" s="4">
        <f>Fullmath[[#This Row],[DC]]</f>
        <v>21</v>
      </c>
      <c r="O384" s="4" cm="1">
        <f t="array" ref="O384">LookupRef[[#This Row],[DC]]+(PPCP[Base])</f>
        <v>71</v>
      </c>
    </row>
    <row r="385" spans="1:15" x14ac:dyDescent="0.2">
      <c r="A385" s="4" t="str">
        <f>Fullmath[[#This Row],[Craft]]</f>
        <v>Herbalism</v>
      </c>
      <c r="B385" s="4" t="str">
        <f>Fullmath[[#This Row],[Type]]</f>
        <v>Fixture</v>
      </c>
      <c r="C385" s="4" t="str">
        <f>Fullmath[[#This Row],[Subtype]]</f>
        <v>Seed</v>
      </c>
      <c r="D385" s="2">
        <f>Fullmath[[#This Row],[ID]]</f>
        <v>122</v>
      </c>
      <c r="E385" s="4" t="str">
        <f>Fullmath[[#This Row],[Name]]</f>
        <v>Seed (Ripplebark Mushroom)</v>
      </c>
      <c r="F385" s="4">
        <f>Fullmath[[#This Row],[Quantity]]</f>
        <v>1</v>
      </c>
      <c r="G385" s="4">
        <f>LookupRef[[#This Row],[Labor Costs]]+LookupRef[[#This Row],[Material Costs]]</f>
        <v>9265</v>
      </c>
      <c r="H385" s="4">
        <f>LookupRef[[#This Row],[Total Price]]/LookupRef[[#This Row],[Quantity]]</f>
        <v>9265</v>
      </c>
      <c r="I385" s="4">
        <f>LookupRef[[#This Row],[Total Price]]-LookupRef[[#This Row],[Material Costs]]</f>
        <v>9240</v>
      </c>
      <c r="J385" s="4">
        <f>(LookupRef[[#This Row],[Total Craft Points]]+LookupRef[[#This Row],[DC]])*10</f>
        <v>1470</v>
      </c>
      <c r="K385" s="4">
        <f>LookupRef[[#This Row],[Price Per Craft Point]]*LookupRef[[#This Row],[Total Craft Points]]</f>
        <v>9240</v>
      </c>
      <c r="L385" s="4">
        <f>Fullmath[[#This Row],[Mat Cost]]</f>
        <v>25</v>
      </c>
      <c r="M385" s="4">
        <f>Fullmath[[#This Row],[Total CP]]</f>
        <v>120</v>
      </c>
      <c r="N385" s="4">
        <f>Fullmath[[#This Row],[DC]]</f>
        <v>27</v>
      </c>
      <c r="O385" s="4" cm="1">
        <f t="array" ref="O385">LookupRef[[#This Row],[DC]]+(PPCP[Base])</f>
        <v>77</v>
      </c>
    </row>
    <row r="386" spans="1:15" x14ac:dyDescent="0.2">
      <c r="A386" s="4" t="str">
        <f>Fullmath[[#This Row],[Craft]]</f>
        <v>Herbalism</v>
      </c>
      <c r="B386" s="4" t="str">
        <f>Fullmath[[#This Row],[Type]]</f>
        <v>Fixture</v>
      </c>
      <c r="C386" s="4" t="str">
        <f>Fullmath[[#This Row],[Subtype]]</f>
        <v>Seed</v>
      </c>
      <c r="D386" s="2">
        <f>Fullmath[[#This Row],[ID]]</f>
        <v>710</v>
      </c>
      <c r="E386" s="4" t="str">
        <f>Fullmath[[#This Row],[Name]]</f>
        <v>Seed (Berry Bush)</v>
      </c>
      <c r="F386" s="4">
        <f>Fullmath[[#This Row],[Quantity]]</f>
        <v>1</v>
      </c>
      <c r="G386" s="4">
        <f>LookupRef[[#This Row],[Labor Costs]]+LookupRef[[#This Row],[Material Costs]]</f>
        <v>10938.2</v>
      </c>
      <c r="H386" s="4">
        <f>LookupRef[[#This Row],[Total Price]]/LookupRef[[#This Row],[Quantity]]</f>
        <v>10938.2</v>
      </c>
      <c r="I386" s="4">
        <f>LookupRef[[#This Row],[Total Price]]-LookupRef[[#This Row],[Material Costs]]</f>
        <v>10920</v>
      </c>
      <c r="J386" s="4">
        <f>(LookupRef[[#This Row],[Total Craft Points]]+LookupRef[[#This Row],[DC]])*10</f>
        <v>1680</v>
      </c>
      <c r="K386" s="4">
        <f>LookupRef[[#This Row],[Price Per Craft Point]]*LookupRef[[#This Row],[Total Craft Points]]</f>
        <v>10920</v>
      </c>
      <c r="L386" s="4">
        <f>Fullmath[[#This Row],[Mat Cost]]</f>
        <v>18.2</v>
      </c>
      <c r="M386" s="4">
        <f>Fullmath[[#This Row],[Total CP]]</f>
        <v>140</v>
      </c>
      <c r="N386" s="4">
        <f>Fullmath[[#This Row],[DC]]</f>
        <v>28</v>
      </c>
      <c r="O386" s="4" cm="1">
        <f t="array" ref="O386">LookupRef[[#This Row],[DC]]+(PPCP[Base])</f>
        <v>78</v>
      </c>
    </row>
    <row r="387" spans="1:15" x14ac:dyDescent="0.2">
      <c r="A387" s="4" t="str">
        <f>Fullmath[[#This Row],[Craft]]</f>
        <v>Herbalism</v>
      </c>
      <c r="B387" s="4" t="str">
        <f>Fullmath[[#This Row],[Type]]</f>
        <v>Fixture</v>
      </c>
      <c r="C387" s="4" t="str">
        <f>Fullmath[[#This Row],[Subtype]]</f>
        <v>Seed</v>
      </c>
      <c r="D387" s="2">
        <f>Fullmath[[#This Row],[ID]]</f>
        <v>713</v>
      </c>
      <c r="E387" s="4" t="str">
        <f>Fullmath[[#This Row],[Name]]</f>
        <v>Seed (Cotton Bush)</v>
      </c>
      <c r="F387" s="4">
        <f>Fullmath[[#This Row],[Quantity]]</f>
        <v>1</v>
      </c>
      <c r="G387" s="4">
        <f>LookupRef[[#This Row],[Labor Costs]]+LookupRef[[#This Row],[Material Costs]]</f>
        <v>10980.166666666666</v>
      </c>
      <c r="H387" s="4">
        <f>LookupRef[[#This Row],[Total Price]]/LookupRef[[#This Row],[Quantity]]</f>
        <v>10980.166666666666</v>
      </c>
      <c r="I387" s="4">
        <f>LookupRef[[#This Row],[Total Price]]-LookupRef[[#This Row],[Material Costs]]</f>
        <v>10920</v>
      </c>
      <c r="J387" s="4">
        <f>(LookupRef[[#This Row],[Total Craft Points]]+LookupRef[[#This Row],[DC]])*10</f>
        <v>1680</v>
      </c>
      <c r="K387" s="4">
        <f>LookupRef[[#This Row],[Price Per Craft Point]]*LookupRef[[#This Row],[Total Craft Points]]</f>
        <v>10920</v>
      </c>
      <c r="L387" s="4">
        <f>Fullmath[[#This Row],[Mat Cost]]</f>
        <v>60.166666666666664</v>
      </c>
      <c r="M387" s="4">
        <f>Fullmath[[#This Row],[Total CP]]</f>
        <v>140</v>
      </c>
      <c r="N387" s="4">
        <f>Fullmath[[#This Row],[DC]]</f>
        <v>28</v>
      </c>
      <c r="O387" s="4" cm="1">
        <f t="array" ref="O387">LookupRef[[#This Row],[DC]]+(PPCP[Base])</f>
        <v>78</v>
      </c>
    </row>
    <row r="388" spans="1:15" x14ac:dyDescent="0.2">
      <c r="A388" s="4" t="str">
        <f>Fullmath[[#This Row],[Craft]]</f>
        <v>Herbalism</v>
      </c>
      <c r="B388" s="4" t="str">
        <f>Fullmath[[#This Row],[Type]]</f>
        <v>Fixture</v>
      </c>
      <c r="C388" s="4" t="str">
        <f>Fullmath[[#This Row],[Subtype]]</f>
        <v>Seed</v>
      </c>
      <c r="D388" s="2">
        <f>Fullmath[[#This Row],[ID]]</f>
        <v>711</v>
      </c>
      <c r="E388" s="4" t="str">
        <f>Fullmath[[#This Row],[Name]]</f>
        <v>Seed (Fruit Bush)</v>
      </c>
      <c r="F388" s="4">
        <f>Fullmath[[#This Row],[Quantity]]</f>
        <v>1</v>
      </c>
      <c r="G388" s="4">
        <f>LookupRef[[#This Row],[Labor Costs]]+LookupRef[[#This Row],[Material Costs]]</f>
        <v>10949.2</v>
      </c>
      <c r="H388" s="4">
        <f>LookupRef[[#This Row],[Total Price]]/LookupRef[[#This Row],[Quantity]]</f>
        <v>10949.2</v>
      </c>
      <c r="I388" s="4">
        <f>LookupRef[[#This Row],[Total Price]]-LookupRef[[#This Row],[Material Costs]]</f>
        <v>10920</v>
      </c>
      <c r="J388" s="4">
        <f>(LookupRef[[#This Row],[Total Craft Points]]+LookupRef[[#This Row],[DC]])*10</f>
        <v>1680</v>
      </c>
      <c r="K388" s="4">
        <f>LookupRef[[#This Row],[Price Per Craft Point]]*LookupRef[[#This Row],[Total Craft Points]]</f>
        <v>10920</v>
      </c>
      <c r="L388" s="4">
        <f>Fullmath[[#This Row],[Mat Cost]]</f>
        <v>29.2</v>
      </c>
      <c r="M388" s="4">
        <f>Fullmath[[#This Row],[Total CP]]</f>
        <v>140</v>
      </c>
      <c r="N388" s="4">
        <f>Fullmath[[#This Row],[DC]]</f>
        <v>28</v>
      </c>
      <c r="O388" s="4" cm="1">
        <f t="array" ref="O388">LookupRef[[#This Row],[DC]]+(PPCP[Base])</f>
        <v>78</v>
      </c>
    </row>
    <row r="389" spans="1:15" x14ac:dyDescent="0.2">
      <c r="A389" s="4" t="str">
        <f>Fullmath[[#This Row],[Craft]]</f>
        <v>Herbalism</v>
      </c>
      <c r="B389" s="4" t="str">
        <f>Fullmath[[#This Row],[Type]]</f>
        <v>Fixture</v>
      </c>
      <c r="C389" s="4" t="str">
        <f>Fullmath[[#This Row],[Subtype]]</f>
        <v>Seed</v>
      </c>
      <c r="D389" s="2">
        <f>Fullmath[[#This Row],[ID]]</f>
        <v>712</v>
      </c>
      <c r="E389" s="4" t="str">
        <f>Fullmath[[#This Row],[Name]]</f>
        <v>Seed (Nut Bush)</v>
      </c>
      <c r="F389" s="4">
        <f>Fullmath[[#This Row],[Quantity]]</f>
        <v>1</v>
      </c>
      <c r="G389" s="4">
        <f>LookupRef[[#This Row],[Labor Costs]]+LookupRef[[#This Row],[Material Costs]]</f>
        <v>10939.166666666666</v>
      </c>
      <c r="H389" s="4">
        <f>LookupRef[[#This Row],[Total Price]]/LookupRef[[#This Row],[Quantity]]</f>
        <v>10939.166666666666</v>
      </c>
      <c r="I389" s="4">
        <f>LookupRef[[#This Row],[Total Price]]-LookupRef[[#This Row],[Material Costs]]</f>
        <v>10920</v>
      </c>
      <c r="J389" s="4">
        <f>(LookupRef[[#This Row],[Total Craft Points]]+LookupRef[[#This Row],[DC]])*10</f>
        <v>1680</v>
      </c>
      <c r="K389" s="4">
        <f>LookupRef[[#This Row],[Price Per Craft Point]]*LookupRef[[#This Row],[Total Craft Points]]</f>
        <v>10920</v>
      </c>
      <c r="L389" s="4">
        <f>Fullmath[[#This Row],[Mat Cost]]</f>
        <v>19.166666666666668</v>
      </c>
      <c r="M389" s="4">
        <f>Fullmath[[#This Row],[Total CP]]</f>
        <v>140</v>
      </c>
      <c r="N389" s="4">
        <f>Fullmath[[#This Row],[DC]]</f>
        <v>28</v>
      </c>
      <c r="O389" s="4" cm="1">
        <f t="array" ref="O389">LookupRef[[#This Row],[DC]]+(PPCP[Base])</f>
        <v>78</v>
      </c>
    </row>
    <row r="390" spans="1:15" x14ac:dyDescent="0.2">
      <c r="A390" s="4" t="str">
        <f>Fullmath[[#This Row],[Craft]]</f>
        <v>Herbalism</v>
      </c>
      <c r="B390" s="4" t="str">
        <f>Fullmath[[#This Row],[Type]]</f>
        <v>Fixture</v>
      </c>
      <c r="C390" s="4" t="str">
        <f>Fullmath[[#This Row],[Subtype]]</f>
        <v>Seed</v>
      </c>
      <c r="D390" s="2">
        <f>Fullmath[[#This Row],[ID]]</f>
        <v>123</v>
      </c>
      <c r="E390" s="4" t="str">
        <f>Fullmath[[#This Row],[Name]]</f>
        <v>Seed (Barrelstalk)</v>
      </c>
      <c r="F390" s="4">
        <f>Fullmath[[#This Row],[Quantity]]</f>
        <v>1</v>
      </c>
      <c r="G390" s="4">
        <f>LookupRef[[#This Row],[Labor Costs]]+LookupRef[[#This Row],[Material Costs]]</f>
        <v>12669.2</v>
      </c>
      <c r="H390" s="4">
        <f>LookupRef[[#This Row],[Total Price]]/LookupRef[[#This Row],[Quantity]]</f>
        <v>12669.2</v>
      </c>
      <c r="I390" s="4">
        <f>LookupRef[[#This Row],[Total Price]]-LookupRef[[#This Row],[Material Costs]]</f>
        <v>12640</v>
      </c>
      <c r="J390" s="4">
        <f>(LookupRef[[#This Row],[Total Craft Points]]+LookupRef[[#This Row],[DC]])*10</f>
        <v>1890</v>
      </c>
      <c r="K390" s="4">
        <f>LookupRef[[#This Row],[Price Per Craft Point]]*LookupRef[[#This Row],[Total Craft Points]]</f>
        <v>12640</v>
      </c>
      <c r="L390" s="4">
        <f>Fullmath[[#This Row],[Mat Cost]]</f>
        <v>29.2</v>
      </c>
      <c r="M390" s="4">
        <f>Fullmath[[#This Row],[Total CP]]</f>
        <v>160</v>
      </c>
      <c r="N390" s="4">
        <f>Fullmath[[#This Row],[DC]]</f>
        <v>29</v>
      </c>
      <c r="O390" s="4" cm="1">
        <f t="array" ref="O390">LookupRef[[#This Row],[DC]]+(PPCP[Base])</f>
        <v>79</v>
      </c>
    </row>
    <row r="391" spans="1:15" x14ac:dyDescent="0.2">
      <c r="A391" s="4" t="str">
        <f>Fullmath[[#This Row],[Craft]]</f>
        <v>Herbalism</v>
      </c>
      <c r="B391" s="4" t="str">
        <f>Fullmath[[#This Row],[Type]]</f>
        <v>Fixture</v>
      </c>
      <c r="C391" s="4" t="str">
        <f>Fullmath[[#This Row],[Subtype]]</f>
        <v>Seed</v>
      </c>
      <c r="D391" s="2">
        <f>Fullmath[[#This Row],[ID]]</f>
        <v>127</v>
      </c>
      <c r="E391" s="4" t="str">
        <f>Fullmath[[#This Row],[Name]]</f>
        <v>Seed (Belladonna Plant)</v>
      </c>
      <c r="F391" s="4">
        <f>Fullmath[[#This Row],[Quantity]]</f>
        <v>1</v>
      </c>
      <c r="G391" s="4">
        <f>LookupRef[[#This Row],[Labor Costs]]+LookupRef[[#This Row],[Material Costs]]</f>
        <v>12690</v>
      </c>
      <c r="H391" s="4">
        <f>LookupRef[[#This Row],[Total Price]]/LookupRef[[#This Row],[Quantity]]</f>
        <v>12690</v>
      </c>
      <c r="I391" s="4">
        <f>LookupRef[[#This Row],[Total Price]]-LookupRef[[#This Row],[Material Costs]]</f>
        <v>12640</v>
      </c>
      <c r="J391" s="4">
        <f>(LookupRef[[#This Row],[Total Craft Points]]+LookupRef[[#This Row],[DC]])*10</f>
        <v>1890</v>
      </c>
      <c r="K391" s="4">
        <f>LookupRef[[#This Row],[Price Per Craft Point]]*LookupRef[[#This Row],[Total Craft Points]]</f>
        <v>12640</v>
      </c>
      <c r="L391" s="4">
        <f>Fullmath[[#This Row],[Mat Cost]]</f>
        <v>50</v>
      </c>
      <c r="M391" s="4">
        <f>Fullmath[[#This Row],[Total CP]]</f>
        <v>160</v>
      </c>
      <c r="N391" s="4">
        <f>Fullmath[[#This Row],[DC]]</f>
        <v>29</v>
      </c>
      <c r="O391" s="4" cm="1">
        <f t="array" ref="O391">LookupRef[[#This Row],[DC]]+(PPCP[Base])</f>
        <v>79</v>
      </c>
    </row>
    <row r="392" spans="1:15" x14ac:dyDescent="0.2">
      <c r="A392" s="4" t="str">
        <f>Fullmath[[#This Row],[Craft]]</f>
        <v>Herbalism</v>
      </c>
      <c r="B392" s="4" t="str">
        <f>Fullmath[[#This Row],[Type]]</f>
        <v>Fixture</v>
      </c>
      <c r="C392" s="4" t="str">
        <f>Fullmath[[#This Row],[Subtype]]</f>
        <v>Seed</v>
      </c>
      <c r="D392" s="2">
        <f>Fullmath[[#This Row],[ID]]</f>
        <v>124</v>
      </c>
      <c r="E392" s="4" t="str">
        <f>Fullmath[[#This Row],[Name]]</f>
        <v>Seed (Bloodroot)</v>
      </c>
      <c r="F392" s="4">
        <f>Fullmath[[#This Row],[Quantity]]</f>
        <v>1</v>
      </c>
      <c r="G392" s="4">
        <f>LookupRef[[#This Row],[Labor Costs]]+LookupRef[[#This Row],[Material Costs]]</f>
        <v>12659.166666666666</v>
      </c>
      <c r="H392" s="4">
        <f>LookupRef[[#This Row],[Total Price]]/LookupRef[[#This Row],[Quantity]]</f>
        <v>12659.166666666666</v>
      </c>
      <c r="I392" s="4">
        <f>LookupRef[[#This Row],[Total Price]]-LookupRef[[#This Row],[Material Costs]]</f>
        <v>12640</v>
      </c>
      <c r="J392" s="4">
        <f>(LookupRef[[#This Row],[Total Craft Points]]+LookupRef[[#This Row],[DC]])*10</f>
        <v>1890</v>
      </c>
      <c r="K392" s="4">
        <f>LookupRef[[#This Row],[Price Per Craft Point]]*LookupRef[[#This Row],[Total Craft Points]]</f>
        <v>12640</v>
      </c>
      <c r="L392" s="4">
        <f>Fullmath[[#This Row],[Mat Cost]]</f>
        <v>19.166666666666668</v>
      </c>
      <c r="M392" s="4">
        <f>Fullmath[[#This Row],[Total CP]]</f>
        <v>160</v>
      </c>
      <c r="N392" s="4">
        <f>Fullmath[[#This Row],[DC]]</f>
        <v>29</v>
      </c>
      <c r="O392" s="4" cm="1">
        <f t="array" ref="O392">LookupRef[[#This Row],[DC]]+(PPCP[Base])</f>
        <v>79</v>
      </c>
    </row>
    <row r="393" spans="1:15" x14ac:dyDescent="0.2">
      <c r="A393" s="4" t="str">
        <f>Fullmath[[#This Row],[Craft]]</f>
        <v>Herbalism</v>
      </c>
      <c r="B393" s="4" t="str">
        <f>Fullmath[[#This Row],[Type]]</f>
        <v>Fixture</v>
      </c>
      <c r="C393" s="4" t="str">
        <f>Fullmath[[#This Row],[Subtype]]</f>
        <v>Seed</v>
      </c>
      <c r="D393" s="2">
        <f>Fullmath[[#This Row],[ID]]</f>
        <v>718</v>
      </c>
      <c r="E393" s="4" t="str">
        <f>Fullmath[[#This Row],[Name]]</f>
        <v>Seed (Lady's Tear Bush)</v>
      </c>
      <c r="F393" s="4">
        <f>Fullmath[[#This Row],[Quantity]]</f>
        <v>1</v>
      </c>
      <c r="G393" s="4">
        <f>LookupRef[[#This Row],[Labor Costs]]+LookupRef[[#This Row],[Material Costs]]</f>
        <v>12708.875</v>
      </c>
      <c r="H393" s="4">
        <f>LookupRef[[#This Row],[Total Price]]/LookupRef[[#This Row],[Quantity]]</f>
        <v>12708.875</v>
      </c>
      <c r="I393" s="4">
        <f>LookupRef[[#This Row],[Total Price]]-LookupRef[[#This Row],[Material Costs]]</f>
        <v>12640</v>
      </c>
      <c r="J393" s="4">
        <f>(LookupRef[[#This Row],[Total Craft Points]]+LookupRef[[#This Row],[DC]])*10</f>
        <v>1890</v>
      </c>
      <c r="K393" s="4">
        <f>LookupRef[[#This Row],[Price Per Craft Point]]*LookupRef[[#This Row],[Total Craft Points]]</f>
        <v>12640</v>
      </c>
      <c r="L393" s="4">
        <f>Fullmath[[#This Row],[Mat Cost]]</f>
        <v>68.875</v>
      </c>
      <c r="M393" s="4">
        <f>Fullmath[[#This Row],[Total CP]]</f>
        <v>160</v>
      </c>
      <c r="N393" s="4">
        <f>Fullmath[[#This Row],[DC]]</f>
        <v>29</v>
      </c>
      <c r="O393" s="4" cm="1">
        <f t="array" ref="O393">LookupRef[[#This Row],[DC]]+(PPCP[Base])</f>
        <v>79</v>
      </c>
    </row>
    <row r="394" spans="1:15" x14ac:dyDescent="0.2">
      <c r="A394" s="4" t="str">
        <f>Fullmath[[#This Row],[Craft]]</f>
        <v>Herbalism</v>
      </c>
      <c r="B394" s="4" t="str">
        <f>Fullmath[[#This Row],[Type]]</f>
        <v>Fixture</v>
      </c>
      <c r="C394" s="4" t="str">
        <f>Fullmath[[#This Row],[Subtype]]</f>
        <v>Seed</v>
      </c>
      <c r="D394" s="2">
        <f>Fullmath[[#This Row],[ID]]</f>
        <v>715</v>
      </c>
      <c r="E394" s="4" t="str">
        <f>Fullmath[[#This Row],[Name]]</f>
        <v>Seed (Mandrake Bush)</v>
      </c>
      <c r="F394" s="4">
        <f>Fullmath[[#This Row],[Quantity]]</f>
        <v>1</v>
      </c>
      <c r="G394" s="4">
        <f>LookupRef[[#This Row],[Labor Costs]]+LookupRef[[#This Row],[Material Costs]]</f>
        <v>12740</v>
      </c>
      <c r="H394" s="4">
        <f>LookupRef[[#This Row],[Total Price]]/LookupRef[[#This Row],[Quantity]]</f>
        <v>12740</v>
      </c>
      <c r="I394" s="4">
        <f>LookupRef[[#This Row],[Total Price]]-LookupRef[[#This Row],[Material Costs]]</f>
        <v>12640</v>
      </c>
      <c r="J394" s="4">
        <f>(LookupRef[[#This Row],[Total Craft Points]]+LookupRef[[#This Row],[DC]])*10</f>
        <v>1890</v>
      </c>
      <c r="K394" s="4">
        <f>LookupRef[[#This Row],[Price Per Craft Point]]*LookupRef[[#This Row],[Total Craft Points]]</f>
        <v>12640</v>
      </c>
      <c r="L394" s="4">
        <f>Fullmath[[#This Row],[Mat Cost]]</f>
        <v>100</v>
      </c>
      <c r="M394" s="4">
        <f>Fullmath[[#This Row],[Total CP]]</f>
        <v>160</v>
      </c>
      <c r="N394" s="4">
        <f>Fullmath[[#This Row],[DC]]</f>
        <v>29</v>
      </c>
      <c r="O394" s="4" cm="1">
        <f t="array" ref="O394">LookupRef[[#This Row],[DC]]+(PPCP[Base])</f>
        <v>79</v>
      </c>
    </row>
    <row r="395" spans="1:15" x14ac:dyDescent="0.2">
      <c r="A395" s="4" t="str">
        <f>Fullmath[[#This Row],[Craft]]</f>
        <v>Herbalism</v>
      </c>
      <c r="B395" s="4" t="str">
        <f>Fullmath[[#This Row],[Type]]</f>
        <v>Fixture</v>
      </c>
      <c r="C395" s="4" t="str">
        <f>Fullmath[[#This Row],[Subtype]]</f>
        <v>Seed</v>
      </c>
      <c r="D395" s="2">
        <f>Fullmath[[#This Row],[ID]]</f>
        <v>716</v>
      </c>
      <c r="E395" s="4" t="str">
        <f>Fullmath[[#This Row],[Name]]</f>
        <v>Seed (Mintspear Bush)</v>
      </c>
      <c r="F395" s="4">
        <f>Fullmath[[#This Row],[Quantity]]</f>
        <v>1</v>
      </c>
      <c r="G395" s="4">
        <f>LookupRef[[#This Row],[Labor Costs]]+LookupRef[[#This Row],[Material Costs]]</f>
        <v>12666.583333333334</v>
      </c>
      <c r="H395" s="4">
        <f>LookupRef[[#This Row],[Total Price]]/LookupRef[[#This Row],[Quantity]]</f>
        <v>12666.583333333334</v>
      </c>
      <c r="I395" s="4">
        <f>LookupRef[[#This Row],[Total Price]]-LookupRef[[#This Row],[Material Costs]]</f>
        <v>12640</v>
      </c>
      <c r="J395" s="4">
        <f>(LookupRef[[#This Row],[Total Craft Points]]+LookupRef[[#This Row],[DC]])*10</f>
        <v>1890</v>
      </c>
      <c r="K395" s="4">
        <f>LookupRef[[#This Row],[Price Per Craft Point]]*LookupRef[[#This Row],[Total Craft Points]]</f>
        <v>12640</v>
      </c>
      <c r="L395" s="4">
        <f>Fullmath[[#This Row],[Mat Cost]]</f>
        <v>26.583333333333332</v>
      </c>
      <c r="M395" s="4">
        <f>Fullmath[[#This Row],[Total CP]]</f>
        <v>160</v>
      </c>
      <c r="N395" s="4">
        <f>Fullmath[[#This Row],[DC]]</f>
        <v>29</v>
      </c>
      <c r="O395" s="4" cm="1">
        <f t="array" ref="O395">LookupRef[[#This Row],[DC]]+(PPCP[Base])</f>
        <v>79</v>
      </c>
    </row>
    <row r="396" spans="1:15" x14ac:dyDescent="0.2">
      <c r="A396" s="4" t="str">
        <f>Fullmath[[#This Row],[Craft]]</f>
        <v>Herbalism</v>
      </c>
      <c r="B396" s="4" t="str">
        <f>Fullmath[[#This Row],[Type]]</f>
        <v>Fixture</v>
      </c>
      <c r="C396" s="4" t="str">
        <f>Fullmath[[#This Row],[Subtype]]</f>
        <v>Seed</v>
      </c>
      <c r="D396" s="2">
        <f>Fullmath[[#This Row],[ID]]</f>
        <v>1377</v>
      </c>
      <c r="E396" s="4" t="str">
        <f>Fullmath[[#This Row],[Name]]</f>
        <v>Seed (Sassone)</v>
      </c>
      <c r="F396" s="4">
        <f>Fullmath[[#This Row],[Quantity]]</f>
        <v>1</v>
      </c>
      <c r="G396" s="4">
        <f>LookupRef[[#This Row],[Labor Costs]]+LookupRef[[#This Row],[Material Costs]]</f>
        <v>12790</v>
      </c>
      <c r="H396" s="4">
        <f>LookupRef[[#This Row],[Total Price]]/LookupRef[[#This Row],[Quantity]]</f>
        <v>12790</v>
      </c>
      <c r="I396" s="4">
        <f>LookupRef[[#This Row],[Total Price]]-LookupRef[[#This Row],[Material Costs]]</f>
        <v>12640</v>
      </c>
      <c r="J396" s="4">
        <f>(LookupRef[[#This Row],[Total Craft Points]]+LookupRef[[#This Row],[DC]])*10</f>
        <v>1890</v>
      </c>
      <c r="K396" s="4">
        <f>LookupRef[[#This Row],[Price Per Craft Point]]*LookupRef[[#This Row],[Total Craft Points]]</f>
        <v>12640</v>
      </c>
      <c r="L396" s="4">
        <f>Fullmath[[#This Row],[Mat Cost]]</f>
        <v>150</v>
      </c>
      <c r="M396" s="4">
        <f>Fullmath[[#This Row],[Total CP]]</f>
        <v>160</v>
      </c>
      <c r="N396" s="4">
        <f>Fullmath[[#This Row],[DC]]</f>
        <v>29</v>
      </c>
      <c r="O396" s="4" cm="1">
        <f t="array" ref="O396">LookupRef[[#This Row],[DC]]+(PPCP[Base])</f>
        <v>79</v>
      </c>
    </row>
    <row r="397" spans="1:15" x14ac:dyDescent="0.2">
      <c r="A397" s="4" t="str">
        <f>Fullmath[[#This Row],[Craft]]</f>
        <v>Herbalism</v>
      </c>
      <c r="B397" s="4" t="str">
        <f>Fullmath[[#This Row],[Type]]</f>
        <v>Fixture</v>
      </c>
      <c r="C397" s="4" t="str">
        <f>Fullmath[[#This Row],[Subtype]]</f>
        <v>Seed</v>
      </c>
      <c r="D397" s="2">
        <f>Fullmath[[#This Row],[ID]]</f>
        <v>913</v>
      </c>
      <c r="E397" s="4" t="str">
        <f>Fullmath[[#This Row],[Name]]</f>
        <v>Seed (Strideleaf Bush)</v>
      </c>
      <c r="F397" s="4">
        <f>Fullmath[[#This Row],[Quantity]]</f>
        <v>1</v>
      </c>
      <c r="G397" s="4">
        <f>LookupRef[[#This Row],[Labor Costs]]+LookupRef[[#This Row],[Material Costs]]</f>
        <v>12790</v>
      </c>
      <c r="H397" s="4">
        <f>LookupRef[[#This Row],[Total Price]]/LookupRef[[#This Row],[Quantity]]</f>
        <v>12790</v>
      </c>
      <c r="I397" s="4">
        <f>LookupRef[[#This Row],[Total Price]]-LookupRef[[#This Row],[Material Costs]]</f>
        <v>12640</v>
      </c>
      <c r="J397" s="4">
        <f>(LookupRef[[#This Row],[Total Craft Points]]+LookupRef[[#This Row],[DC]])*10</f>
        <v>1890</v>
      </c>
      <c r="K397" s="4">
        <f>LookupRef[[#This Row],[Price Per Craft Point]]*LookupRef[[#This Row],[Total Craft Points]]</f>
        <v>12640</v>
      </c>
      <c r="L397" s="4">
        <f>Fullmath[[#This Row],[Mat Cost]]</f>
        <v>150</v>
      </c>
      <c r="M397" s="4">
        <f>Fullmath[[#This Row],[Total CP]]</f>
        <v>160</v>
      </c>
      <c r="N397" s="4">
        <f>Fullmath[[#This Row],[DC]]</f>
        <v>29</v>
      </c>
      <c r="O397" s="4" cm="1">
        <f t="array" ref="O397">LookupRef[[#This Row],[DC]]+(PPCP[Base])</f>
        <v>79</v>
      </c>
    </row>
    <row r="398" spans="1:15" x14ac:dyDescent="0.2">
      <c r="A398" s="4" t="str">
        <f>Fullmath[[#This Row],[Craft]]</f>
        <v>Herbalism</v>
      </c>
      <c r="B398" s="4" t="str">
        <f>Fullmath[[#This Row],[Type]]</f>
        <v>Fixture</v>
      </c>
      <c r="C398" s="4" t="str">
        <f>Fullmath[[#This Row],[Subtype]]</f>
        <v>Seed</v>
      </c>
      <c r="D398" s="2">
        <f>Fullmath[[#This Row],[ID]]</f>
        <v>126</v>
      </c>
      <c r="E398" s="4" t="str">
        <f>Fullmath[[#This Row],[Name]]</f>
        <v>Seed (Strychnine Bush)</v>
      </c>
      <c r="F398" s="4">
        <f>Fullmath[[#This Row],[Quantity]]</f>
        <v>1</v>
      </c>
      <c r="G398" s="4">
        <f>LookupRef[[#This Row],[Labor Costs]]+LookupRef[[#This Row],[Material Costs]]</f>
        <v>12690</v>
      </c>
      <c r="H398" s="4">
        <f>LookupRef[[#This Row],[Total Price]]/LookupRef[[#This Row],[Quantity]]</f>
        <v>12690</v>
      </c>
      <c r="I398" s="4">
        <f>LookupRef[[#This Row],[Total Price]]-LookupRef[[#This Row],[Material Costs]]</f>
        <v>12640</v>
      </c>
      <c r="J398" s="4">
        <f>(LookupRef[[#This Row],[Total Craft Points]]+LookupRef[[#This Row],[DC]])*10</f>
        <v>1890</v>
      </c>
      <c r="K398" s="4">
        <f>LookupRef[[#This Row],[Price Per Craft Point]]*LookupRef[[#This Row],[Total Craft Points]]</f>
        <v>12640</v>
      </c>
      <c r="L398" s="4">
        <f>Fullmath[[#This Row],[Mat Cost]]</f>
        <v>50</v>
      </c>
      <c r="M398" s="4">
        <f>Fullmath[[#This Row],[Total CP]]</f>
        <v>160</v>
      </c>
      <c r="N398" s="4">
        <f>Fullmath[[#This Row],[DC]]</f>
        <v>29</v>
      </c>
      <c r="O398" s="4" cm="1">
        <f t="array" ref="O398">LookupRef[[#This Row],[DC]]+(PPCP[Base])</f>
        <v>79</v>
      </c>
    </row>
    <row r="399" spans="1:15" x14ac:dyDescent="0.2">
      <c r="A399" s="4" t="str">
        <f>Fullmath[[#This Row],[Craft]]</f>
        <v>Herbalism</v>
      </c>
      <c r="B399" s="4" t="str">
        <f>Fullmath[[#This Row],[Type]]</f>
        <v>Fixture</v>
      </c>
      <c r="C399" s="4" t="str">
        <f>Fullmath[[#This Row],[Subtype]]</f>
        <v>Seed</v>
      </c>
      <c r="D399" s="2">
        <f>Fullmath[[#This Row],[ID]]</f>
        <v>125</v>
      </c>
      <c r="E399" s="4" t="str">
        <f>Fullmath[[#This Row],[Name]]</f>
        <v>Larval Colony</v>
      </c>
      <c r="F399" s="4">
        <f>Fullmath[[#This Row],[Quantity]]</f>
        <v>1</v>
      </c>
      <c r="G399" s="4">
        <f>LookupRef[[#This Row],[Labor Costs]]+LookupRef[[#This Row],[Material Costs]]</f>
        <v>14922.2</v>
      </c>
      <c r="H399" s="4">
        <f>LookupRef[[#This Row],[Total Price]]/LookupRef[[#This Row],[Quantity]]</f>
        <v>14922.2</v>
      </c>
      <c r="I399" s="4">
        <f>LookupRef[[#This Row],[Total Price]]-LookupRef[[#This Row],[Material Costs]]</f>
        <v>14904</v>
      </c>
      <c r="J399" s="4">
        <f>(LookupRef[[#This Row],[Total Craft Points]]+LookupRef[[#This Row],[DC]])*10</f>
        <v>2150</v>
      </c>
      <c r="K399" s="4">
        <f>LookupRef[[#This Row],[Price Per Craft Point]]*LookupRef[[#This Row],[Total Craft Points]]</f>
        <v>14904</v>
      </c>
      <c r="L399" s="4">
        <f>Fullmath[[#This Row],[Mat Cost]]</f>
        <v>18.2</v>
      </c>
      <c r="M399" s="4">
        <f>Fullmath[[#This Row],[Total CP]]</f>
        <v>184</v>
      </c>
      <c r="N399" s="4">
        <f>Fullmath[[#This Row],[DC]]</f>
        <v>31</v>
      </c>
      <c r="O399" s="4" cm="1">
        <f t="array" ref="O399">LookupRef[[#This Row],[DC]]+(PPCP[Base])</f>
        <v>81</v>
      </c>
    </row>
    <row r="400" spans="1:15" x14ac:dyDescent="0.2">
      <c r="A400" s="4" t="str">
        <f>Fullmath[[#This Row],[Craft]]</f>
        <v>Herbalism</v>
      </c>
      <c r="B400" s="4" t="str">
        <f>Fullmath[[#This Row],[Type]]</f>
        <v>Fixture</v>
      </c>
      <c r="C400" s="4" t="str">
        <f>Fullmath[[#This Row],[Subtype]]</f>
        <v>Seed</v>
      </c>
      <c r="D400" s="2">
        <f>Fullmath[[#This Row],[ID]]</f>
        <v>717</v>
      </c>
      <c r="E400" s="4" t="str">
        <f>Fullmath[[#This Row],[Name]]</f>
        <v>Seed (Sweetberry Bush)</v>
      </c>
      <c r="F400" s="4">
        <f>Fullmath[[#This Row],[Quantity]]</f>
        <v>1</v>
      </c>
      <c r="G400" s="4">
        <f>LookupRef[[#This Row],[Labor Costs]]+LookupRef[[#This Row],[Material Costs]]</f>
        <v>16436.900000000001</v>
      </c>
      <c r="H400" s="4">
        <f>LookupRef[[#This Row],[Total Price]]/LookupRef[[#This Row],[Quantity]]</f>
        <v>16436.900000000001</v>
      </c>
      <c r="I400" s="4">
        <f>LookupRef[[#This Row],[Total Price]]-LookupRef[[#This Row],[Material Costs]]</f>
        <v>16400</v>
      </c>
      <c r="J400" s="4">
        <f>(LookupRef[[#This Row],[Total Craft Points]]+LookupRef[[#This Row],[DC]])*10</f>
        <v>2320</v>
      </c>
      <c r="K400" s="4">
        <f>LookupRef[[#This Row],[Price Per Craft Point]]*LookupRef[[#This Row],[Total Craft Points]]</f>
        <v>16400</v>
      </c>
      <c r="L400" s="4">
        <f>Fullmath[[#This Row],[Mat Cost]]</f>
        <v>36.9</v>
      </c>
      <c r="M400" s="4">
        <f>Fullmath[[#This Row],[Total CP]]</f>
        <v>200</v>
      </c>
      <c r="N400" s="4">
        <f>Fullmath[[#This Row],[DC]]</f>
        <v>32</v>
      </c>
      <c r="O400" s="4" cm="1">
        <f t="array" ref="O400">LookupRef[[#This Row],[DC]]+(PPCP[Base])</f>
        <v>82</v>
      </c>
    </row>
    <row r="401" spans="1:15" x14ac:dyDescent="0.2">
      <c r="A401" s="4" t="str">
        <f>Fullmath[[#This Row],[Craft]]</f>
        <v>Art Crafting</v>
      </c>
      <c r="B401" s="4" t="str">
        <f>Fullmath[[#This Row],[Type]]</f>
        <v>Fixture</v>
      </c>
      <c r="C401" s="4" t="str">
        <f>Fullmath[[#This Row],[Subtype]]</f>
        <v>Workstation</v>
      </c>
      <c r="D401" s="2">
        <f>Fullmath[[#This Row],[ID]]</f>
        <v>160</v>
      </c>
      <c r="E401" s="4" t="str">
        <f>Fullmath[[#This Row],[Name]]</f>
        <v>Workstation: Forging</v>
      </c>
      <c r="F401" s="4">
        <f>Fullmath[[#This Row],[Quantity]]</f>
        <v>1</v>
      </c>
      <c r="G401" s="4">
        <f>LookupRef[[#This Row],[Labor Costs]]+LookupRef[[#This Row],[Material Costs]]</f>
        <v>2958.4</v>
      </c>
      <c r="H401" s="4">
        <f>LookupRef[[#This Row],[Total Price]]/LookupRef[[#This Row],[Quantity]]</f>
        <v>2958.4</v>
      </c>
      <c r="I401" s="4">
        <f>LookupRef[[#This Row],[Total Price]]-LookupRef[[#This Row],[Material Costs]]</f>
        <v>852</v>
      </c>
      <c r="J401" s="4">
        <f>(LookupRef[[#This Row],[Total Craft Points]]+LookupRef[[#This Row],[DC]])*10</f>
        <v>330</v>
      </c>
      <c r="K401" s="4">
        <f>LookupRef[[#This Row],[Price Per Craft Point]]*LookupRef[[#This Row],[Total Craft Points]]</f>
        <v>852</v>
      </c>
      <c r="L401" s="4">
        <f>Fullmath[[#This Row],[Mat Cost]]</f>
        <v>2106.4</v>
      </c>
      <c r="M401" s="4">
        <f>Fullmath[[#This Row],[Total CP]]</f>
        <v>12</v>
      </c>
      <c r="N401" s="4">
        <f>Fullmath[[#This Row],[DC]]</f>
        <v>21</v>
      </c>
      <c r="O401" s="4" cm="1">
        <f t="array" ref="O401">LookupRef[[#This Row],[DC]]+(PPCP[Base])</f>
        <v>71</v>
      </c>
    </row>
    <row r="402" spans="1:15" x14ac:dyDescent="0.2">
      <c r="A402" s="4" t="str">
        <f>Fullmath[[#This Row],[Craft]]</f>
        <v>Carpentry</v>
      </c>
      <c r="B402" s="4" t="str">
        <f>Fullmath[[#This Row],[Type]]</f>
        <v>Fixture</v>
      </c>
      <c r="C402" s="4" t="str">
        <f>Fullmath[[#This Row],[Subtype]]</f>
        <v>Workstation</v>
      </c>
      <c r="D402" s="2">
        <f>Fullmath[[#This Row],[ID]]</f>
        <v>2</v>
      </c>
      <c r="E402" s="4" t="str">
        <f>Fullmath[[#This Row],[Name]]</f>
        <v>Firewood (Temporary Cooking Workstation)</v>
      </c>
      <c r="F402" s="4">
        <f>Fullmath[[#This Row],[Quantity]]</f>
        <v>5</v>
      </c>
      <c r="G402" s="4">
        <f>LookupRef[[#This Row],[Labor Costs]]+LookupRef[[#This Row],[Material Costs]]</f>
        <v>400.83333333333331</v>
      </c>
      <c r="H402" s="4">
        <f>LookupRef[[#This Row],[Total Price]]/LookupRef[[#This Row],[Quantity]]</f>
        <v>80.166666666666657</v>
      </c>
      <c r="I402" s="4">
        <f>LookupRef[[#This Row],[Total Price]]-LookupRef[[#This Row],[Material Costs]]</f>
        <v>53</v>
      </c>
      <c r="J402" s="4">
        <f>(LookupRef[[#This Row],[Total Craft Points]]+LookupRef[[#This Row],[DC]])*10</f>
        <v>40</v>
      </c>
      <c r="K402" s="4">
        <f>LookupRef[[#This Row],[Price Per Craft Point]]*LookupRef[[#This Row],[Total Craft Points]]</f>
        <v>53</v>
      </c>
      <c r="L402" s="4">
        <f>Fullmath[[#This Row],[Mat Cost]]</f>
        <v>347.83333333333331</v>
      </c>
      <c r="M402" s="4">
        <f>Fullmath[[#This Row],[Total CP]]</f>
        <v>1</v>
      </c>
      <c r="N402" s="4">
        <f>Fullmath[[#This Row],[DC]]</f>
        <v>3</v>
      </c>
      <c r="O402" s="4" cm="1">
        <f t="array" ref="O402">LookupRef[[#This Row],[DC]]+(PPCP[Base])</f>
        <v>53</v>
      </c>
    </row>
    <row r="403" spans="1:15" x14ac:dyDescent="0.2">
      <c r="A403" s="4" t="str">
        <f>Fullmath[[#This Row],[Craft]]</f>
        <v>Carpentry</v>
      </c>
      <c r="B403" s="4" t="str">
        <f>Fullmath[[#This Row],[Type]]</f>
        <v>Fixture</v>
      </c>
      <c r="C403" s="4" t="str">
        <f>Fullmath[[#This Row],[Subtype]]</f>
        <v>Workstation</v>
      </c>
      <c r="D403" s="2">
        <f>Fullmath[[#This Row],[ID]]</f>
        <v>19</v>
      </c>
      <c r="E403" s="4" t="str">
        <f>Fullmath[[#This Row],[Name]]</f>
        <v>Workstation: Alchemy</v>
      </c>
      <c r="F403" s="4">
        <f>Fullmath[[#This Row],[Quantity]]</f>
        <v>1</v>
      </c>
      <c r="G403" s="4">
        <f>LookupRef[[#This Row],[Labor Costs]]+LookupRef[[#This Row],[Material Costs]]</f>
        <v>4223.5</v>
      </c>
      <c r="H403" s="4">
        <f>LookupRef[[#This Row],[Total Price]]/LookupRef[[#This Row],[Quantity]]</f>
        <v>4223.5</v>
      </c>
      <c r="I403" s="4">
        <f>LookupRef[[#This Row],[Total Price]]-LookupRef[[#This Row],[Material Costs]]</f>
        <v>1136</v>
      </c>
      <c r="J403" s="4">
        <f>(LookupRef[[#This Row],[Total Craft Points]]+LookupRef[[#This Row],[DC]])*10</f>
        <v>370</v>
      </c>
      <c r="K403" s="4">
        <f>LookupRef[[#This Row],[Price Per Craft Point]]*LookupRef[[#This Row],[Total Craft Points]]</f>
        <v>1136</v>
      </c>
      <c r="L403" s="4">
        <f>Fullmath[[#This Row],[Mat Cost]]</f>
        <v>3087.5</v>
      </c>
      <c r="M403" s="4">
        <f>Fullmath[[#This Row],[Total CP]]</f>
        <v>16</v>
      </c>
      <c r="N403" s="4">
        <f>Fullmath[[#This Row],[DC]]</f>
        <v>21</v>
      </c>
      <c r="O403" s="4" cm="1">
        <f t="array" ref="O403">LookupRef[[#This Row],[DC]]+(PPCP[Base])</f>
        <v>71</v>
      </c>
    </row>
    <row r="404" spans="1:15" x14ac:dyDescent="0.2">
      <c r="A404" s="4" t="str">
        <f>Fullmath[[#This Row],[Craft]]</f>
        <v>Carpentry</v>
      </c>
      <c r="B404" s="4" t="str">
        <f>Fullmath[[#This Row],[Type]]</f>
        <v>Fixture</v>
      </c>
      <c r="C404" s="4" t="str">
        <f>Fullmath[[#This Row],[Subtype]]</f>
        <v>Workstation</v>
      </c>
      <c r="D404" s="2">
        <f>Fullmath[[#This Row],[ID]]</f>
        <v>21</v>
      </c>
      <c r="E404" s="4" t="str">
        <f>Fullmath[[#This Row],[Name]]</f>
        <v>Workstation: Art Crafting</v>
      </c>
      <c r="F404" s="4">
        <f>Fullmath[[#This Row],[Quantity]]</f>
        <v>1</v>
      </c>
      <c r="G404" s="4">
        <f>LookupRef[[#This Row],[Labor Costs]]+LookupRef[[#This Row],[Material Costs]]</f>
        <v>2447.833333333333</v>
      </c>
      <c r="H404" s="4">
        <f>LookupRef[[#This Row],[Total Price]]/LookupRef[[#This Row],[Quantity]]</f>
        <v>2447.833333333333</v>
      </c>
      <c r="I404" s="4">
        <f>LookupRef[[#This Row],[Total Price]]-LookupRef[[#This Row],[Material Costs]]</f>
        <v>922.99999999999977</v>
      </c>
      <c r="J404" s="4">
        <f>(LookupRef[[#This Row],[Total Craft Points]]+LookupRef[[#This Row],[DC]])*10</f>
        <v>340</v>
      </c>
      <c r="K404" s="4">
        <f>LookupRef[[#This Row],[Price Per Craft Point]]*LookupRef[[#This Row],[Total Craft Points]]</f>
        <v>923</v>
      </c>
      <c r="L404" s="4">
        <f>Fullmath[[#This Row],[Mat Cost]]</f>
        <v>1524.8333333333333</v>
      </c>
      <c r="M404" s="4">
        <f>Fullmath[[#This Row],[Total CP]]</f>
        <v>13</v>
      </c>
      <c r="N404" s="4">
        <f>Fullmath[[#This Row],[DC]]</f>
        <v>21</v>
      </c>
      <c r="O404" s="4" cm="1">
        <f t="array" ref="O404">LookupRef[[#This Row],[DC]]+(PPCP[Base])</f>
        <v>71</v>
      </c>
    </row>
    <row r="405" spans="1:15" x14ac:dyDescent="0.2">
      <c r="A405" s="4" t="str">
        <f>Fullmath[[#This Row],[Craft]]</f>
        <v>Carpentry</v>
      </c>
      <c r="B405" s="4" t="str">
        <f>Fullmath[[#This Row],[Type]]</f>
        <v>Fixture</v>
      </c>
      <c r="C405" s="4" t="str">
        <f>Fullmath[[#This Row],[Subtype]]</f>
        <v>Workstation</v>
      </c>
      <c r="D405" s="2">
        <f>Fullmath[[#This Row],[ID]]</f>
        <v>18</v>
      </c>
      <c r="E405" s="4" t="str">
        <f>Fullmath[[#This Row],[Name]]</f>
        <v>Workstation: Carpentering</v>
      </c>
      <c r="F405" s="4">
        <f>Fullmath[[#This Row],[Quantity]]</f>
        <v>1</v>
      </c>
      <c r="G405" s="4">
        <f>LookupRef[[#This Row],[Labor Costs]]+LookupRef[[#This Row],[Material Costs]]</f>
        <v>2939</v>
      </c>
      <c r="H405" s="4">
        <f>LookupRef[[#This Row],[Total Price]]/LookupRef[[#This Row],[Quantity]]</f>
        <v>2939</v>
      </c>
      <c r="I405" s="4">
        <f>LookupRef[[#This Row],[Total Price]]-LookupRef[[#This Row],[Material Costs]]</f>
        <v>852</v>
      </c>
      <c r="J405" s="4">
        <f>(LookupRef[[#This Row],[Total Craft Points]]+LookupRef[[#This Row],[DC]])*10</f>
        <v>330</v>
      </c>
      <c r="K405" s="4">
        <f>LookupRef[[#This Row],[Price Per Craft Point]]*LookupRef[[#This Row],[Total Craft Points]]</f>
        <v>852</v>
      </c>
      <c r="L405" s="4">
        <f>Fullmath[[#This Row],[Mat Cost]]</f>
        <v>2087</v>
      </c>
      <c r="M405" s="4">
        <f>Fullmath[[#This Row],[Total CP]]</f>
        <v>12</v>
      </c>
      <c r="N405" s="4">
        <f>Fullmath[[#This Row],[DC]]</f>
        <v>21</v>
      </c>
      <c r="O405" s="4" cm="1">
        <f t="array" ref="O405">LookupRef[[#This Row],[DC]]+(PPCP[Base])</f>
        <v>71</v>
      </c>
    </row>
    <row r="406" spans="1:15" x14ac:dyDescent="0.2">
      <c r="A406" s="4" t="str">
        <f>Fullmath[[#This Row],[Craft]]</f>
        <v>Carpentry</v>
      </c>
      <c r="B406" s="4" t="str">
        <f>Fullmath[[#This Row],[Type]]</f>
        <v>Fixture</v>
      </c>
      <c r="C406" s="4" t="str">
        <f>Fullmath[[#This Row],[Subtype]]</f>
        <v>Workstation</v>
      </c>
      <c r="D406" s="2">
        <f>Fullmath[[#This Row],[ID]]</f>
        <v>20</v>
      </c>
      <c r="E406" s="4" t="str">
        <f>Fullmath[[#This Row],[Name]]</f>
        <v>Workstation: Tailoring</v>
      </c>
      <c r="F406" s="4">
        <f>Fullmath[[#This Row],[Quantity]]</f>
        <v>1</v>
      </c>
      <c r="G406" s="4">
        <f>LookupRef[[#This Row],[Labor Costs]]+LookupRef[[#This Row],[Material Costs]]</f>
        <v>2939</v>
      </c>
      <c r="H406" s="4">
        <f>LookupRef[[#This Row],[Total Price]]/LookupRef[[#This Row],[Quantity]]</f>
        <v>2939</v>
      </c>
      <c r="I406" s="4">
        <f>LookupRef[[#This Row],[Total Price]]-LookupRef[[#This Row],[Material Costs]]</f>
        <v>852</v>
      </c>
      <c r="J406" s="4">
        <f>(LookupRef[[#This Row],[Total Craft Points]]+LookupRef[[#This Row],[DC]])*10</f>
        <v>330</v>
      </c>
      <c r="K406" s="4">
        <f>LookupRef[[#This Row],[Price Per Craft Point]]*LookupRef[[#This Row],[Total Craft Points]]</f>
        <v>852</v>
      </c>
      <c r="L406" s="4">
        <f>Fullmath[[#This Row],[Mat Cost]]</f>
        <v>2087</v>
      </c>
      <c r="M406" s="4">
        <f>Fullmath[[#This Row],[Total CP]]</f>
        <v>12</v>
      </c>
      <c r="N406" s="4">
        <f>Fullmath[[#This Row],[DC]]</f>
        <v>21</v>
      </c>
      <c r="O406" s="4" cm="1">
        <f t="array" ref="O406">LookupRef[[#This Row],[DC]]+(PPCP[Base])</f>
        <v>71</v>
      </c>
    </row>
    <row r="407" spans="1:15" x14ac:dyDescent="0.2">
      <c r="A407" s="4" t="str">
        <f>Fullmath[[#This Row],[Craft]]</f>
        <v>Carpentry</v>
      </c>
      <c r="B407" s="4" t="str">
        <f>Fullmath[[#This Row],[Type]]</f>
        <v>Fixture</v>
      </c>
      <c r="C407" s="4" t="str">
        <f>Fullmath[[#This Row],[Subtype]]</f>
        <v>Workstation</v>
      </c>
      <c r="D407" s="2">
        <f>Fullmath[[#This Row],[ID]]</f>
        <v>85</v>
      </c>
      <c r="E407" s="4" t="str">
        <f>Fullmath[[#This Row],[Name]]</f>
        <v>Workstation: Tailoring (loom)</v>
      </c>
      <c r="F407" s="4">
        <f>Fullmath[[#This Row],[Quantity]]</f>
        <v>1</v>
      </c>
      <c r="G407" s="4">
        <f>LookupRef[[#This Row],[Labor Costs]]+LookupRef[[#This Row],[Material Costs]]</f>
        <v>3348</v>
      </c>
      <c r="H407" s="4">
        <f>LookupRef[[#This Row],[Total Price]]/LookupRef[[#This Row],[Quantity]]</f>
        <v>3348</v>
      </c>
      <c r="I407" s="4">
        <f>LookupRef[[#This Row],[Total Price]]-LookupRef[[#This Row],[Material Costs]]</f>
        <v>994</v>
      </c>
      <c r="J407" s="4">
        <f>(LookupRef[[#This Row],[Total Craft Points]]+LookupRef[[#This Row],[DC]])*10</f>
        <v>350</v>
      </c>
      <c r="K407" s="4">
        <f>LookupRef[[#This Row],[Price Per Craft Point]]*LookupRef[[#This Row],[Total Craft Points]]</f>
        <v>994</v>
      </c>
      <c r="L407" s="4">
        <f>Fullmath[[#This Row],[Mat Cost]]</f>
        <v>2354</v>
      </c>
      <c r="M407" s="4">
        <f>Fullmath[[#This Row],[Total CP]]</f>
        <v>14</v>
      </c>
      <c r="N407" s="4">
        <f>Fullmath[[#This Row],[DC]]</f>
        <v>21</v>
      </c>
      <c r="O407" s="4" cm="1">
        <f t="array" ref="O407">LookupRef[[#This Row],[DC]]+(PPCP[Base])</f>
        <v>71</v>
      </c>
    </row>
    <row r="408" spans="1:15" x14ac:dyDescent="0.2">
      <c r="A408" s="4" t="str">
        <f>Fullmath[[#This Row],[Craft]]</f>
        <v>Herbalism</v>
      </c>
      <c r="B408" s="4" t="str">
        <f>Fullmath[[#This Row],[Type]]</f>
        <v>Food &amp; Drink</v>
      </c>
      <c r="C408" s="4" t="str">
        <f>Fullmath[[#This Row],[Subtype]]</f>
        <v>Food &amp; Drink</v>
      </c>
      <c r="D408" s="2">
        <f>Fullmath[[#This Row],[ID]]</f>
        <v>90</v>
      </c>
      <c r="E408" s="4" t="str">
        <f>Fullmath[[#This Row],[Name]]</f>
        <v>Food Ration</v>
      </c>
      <c r="F408" s="4">
        <f>Fullmath[[#This Row],[Quantity]]</f>
        <v>2</v>
      </c>
      <c r="G408" s="4">
        <f>LookupRef[[#This Row],[Labor Costs]]+LookupRef[[#This Row],[Material Costs]]</f>
        <v>142.25</v>
      </c>
      <c r="H408" s="4">
        <f>LookupRef[[#This Row],[Total Price]]/LookupRef[[#This Row],[Quantity]]</f>
        <v>71.125</v>
      </c>
      <c r="I408" s="4">
        <f>LookupRef[[#This Row],[Total Price]]-LookupRef[[#This Row],[Material Costs]]</f>
        <v>52</v>
      </c>
      <c r="J408" s="4">
        <f>(LookupRef[[#This Row],[Total Craft Points]]+LookupRef[[#This Row],[DC]])*10</f>
        <v>30</v>
      </c>
      <c r="K408" s="4">
        <f>LookupRef[[#This Row],[Price Per Craft Point]]*LookupRef[[#This Row],[Total Craft Points]]</f>
        <v>52</v>
      </c>
      <c r="L408" s="4">
        <f>Fullmath[[#This Row],[Mat Cost]]</f>
        <v>90.25</v>
      </c>
      <c r="M408" s="4">
        <f>Fullmath[[#This Row],[Total CP]]</f>
        <v>1</v>
      </c>
      <c r="N408" s="4">
        <f>Fullmath[[#This Row],[DC]]</f>
        <v>2</v>
      </c>
      <c r="O408" s="4" cm="1">
        <f t="array" ref="O408">LookupRef[[#This Row],[DC]]+(PPCP[Base])</f>
        <v>52</v>
      </c>
    </row>
    <row r="409" spans="1:15" x14ac:dyDescent="0.2">
      <c r="A409" s="4" t="str">
        <f>Fullmath[[#This Row],[Craft]]</f>
        <v>Herbalism</v>
      </c>
      <c r="B409" s="4" t="str">
        <f>Fullmath[[#This Row],[Type]]</f>
        <v>Food &amp; Drink</v>
      </c>
      <c r="C409" s="4" t="str">
        <f>Fullmath[[#This Row],[Subtype]]</f>
        <v>Food &amp; Drink</v>
      </c>
      <c r="D409" s="2">
        <f>Fullmath[[#This Row],[ID]]</f>
        <v>709</v>
      </c>
      <c r="E409" s="4" t="str">
        <f>Fullmath[[#This Row],[Name]]</f>
        <v>Meat Pie</v>
      </c>
      <c r="F409" s="4">
        <f>Fullmath[[#This Row],[Quantity]]</f>
        <v>1</v>
      </c>
      <c r="G409" s="4">
        <f>LookupRef[[#This Row],[Labor Costs]]+LookupRef[[#This Row],[Material Costs]]</f>
        <v>196.91666666666666</v>
      </c>
      <c r="H409" s="4">
        <f>LookupRef[[#This Row],[Total Price]]/LookupRef[[#This Row],[Quantity]]</f>
        <v>196.91666666666666</v>
      </c>
      <c r="I409" s="4">
        <f>LookupRef[[#This Row],[Total Price]]-LookupRef[[#This Row],[Material Costs]]</f>
        <v>52</v>
      </c>
      <c r="J409" s="4">
        <f>(LookupRef[[#This Row],[Total Craft Points]]+LookupRef[[#This Row],[DC]])*10</f>
        <v>30</v>
      </c>
      <c r="K409" s="4">
        <f>LookupRef[[#This Row],[Price Per Craft Point]]*LookupRef[[#This Row],[Total Craft Points]]</f>
        <v>52</v>
      </c>
      <c r="L409" s="4">
        <f>Fullmath[[#This Row],[Mat Cost]]</f>
        <v>144.91666666666666</v>
      </c>
      <c r="M409" s="4">
        <f>Fullmath[[#This Row],[Total CP]]</f>
        <v>1</v>
      </c>
      <c r="N409" s="4">
        <f>Fullmath[[#This Row],[DC]]</f>
        <v>2</v>
      </c>
      <c r="O409" s="4" cm="1">
        <f t="array" ref="O409">LookupRef[[#This Row],[DC]]+(PPCP[Base])</f>
        <v>52</v>
      </c>
    </row>
    <row r="410" spans="1:15" x14ac:dyDescent="0.2">
      <c r="A410" s="4" t="str">
        <f>Fullmath[[#This Row],[Craft]]</f>
        <v>Herbalism</v>
      </c>
      <c r="B410" s="4" t="str">
        <f>Fullmath[[#This Row],[Type]]</f>
        <v>Food &amp; Drink</v>
      </c>
      <c r="C410" s="4" t="str">
        <f>Fullmath[[#This Row],[Subtype]]</f>
        <v>Food &amp; Drink</v>
      </c>
      <c r="D410" s="2">
        <f>Fullmath[[#This Row],[ID]]</f>
        <v>114</v>
      </c>
      <c r="E410" s="4" t="str">
        <f>Fullmath[[#This Row],[Name]]</f>
        <v>Beer</v>
      </c>
      <c r="F410" s="4">
        <f>Fullmath[[#This Row],[Quantity]]</f>
        <v>5</v>
      </c>
      <c r="G410" s="4">
        <f>LookupRef[[#This Row],[Labor Costs]]+LookupRef[[#This Row],[Material Costs]]</f>
        <v>907.4666666666667</v>
      </c>
      <c r="H410" s="4">
        <f>LookupRef[[#This Row],[Total Price]]/LookupRef[[#This Row],[Quantity]]</f>
        <v>181.49333333333334</v>
      </c>
      <c r="I410" s="4">
        <f>LookupRef[[#This Row],[Total Price]]-LookupRef[[#This Row],[Material Costs]]</f>
        <v>477</v>
      </c>
      <c r="J410" s="4">
        <f>(LookupRef[[#This Row],[Total Craft Points]]+LookupRef[[#This Row],[DC]])*10</f>
        <v>120</v>
      </c>
      <c r="K410" s="4">
        <f>LookupRef[[#This Row],[Price Per Craft Point]]*LookupRef[[#This Row],[Total Craft Points]]</f>
        <v>477</v>
      </c>
      <c r="L410" s="4">
        <f>Fullmath[[#This Row],[Mat Cost]]</f>
        <v>430.4666666666667</v>
      </c>
      <c r="M410" s="4">
        <f>Fullmath[[#This Row],[Total CP]]</f>
        <v>9</v>
      </c>
      <c r="N410" s="4">
        <f>Fullmath[[#This Row],[DC]]</f>
        <v>3</v>
      </c>
      <c r="O410" s="4" cm="1">
        <f t="array" ref="O410">LookupRef[[#This Row],[DC]]+(PPCP[Base])</f>
        <v>53</v>
      </c>
    </row>
    <row r="411" spans="1:15" x14ac:dyDescent="0.2">
      <c r="A411" s="4" t="str">
        <f>Fullmath[[#This Row],[Craft]]</f>
        <v>Herbalism</v>
      </c>
      <c r="B411" s="4" t="str">
        <f>Fullmath[[#This Row],[Type]]</f>
        <v>Food &amp; Drink</v>
      </c>
      <c r="C411" s="4" t="str">
        <f>Fullmath[[#This Row],[Subtype]]</f>
        <v>Food &amp; Drink</v>
      </c>
      <c r="D411" s="2">
        <f>Fullmath[[#This Row],[ID]]</f>
        <v>93</v>
      </c>
      <c r="E411" s="4" t="str">
        <f>Fullmath[[#This Row],[Name]]</f>
        <v>Food Ration</v>
      </c>
      <c r="F411" s="4">
        <f>Fullmath[[#This Row],[Quantity]]</f>
        <v>5</v>
      </c>
      <c r="G411" s="4">
        <f>LookupRef[[#This Row],[Labor Costs]]+LookupRef[[#This Row],[Material Costs]]</f>
        <v>171.33333333333331</v>
      </c>
      <c r="H411" s="4">
        <f>LookupRef[[#This Row],[Total Price]]/LookupRef[[#This Row],[Quantity]]</f>
        <v>34.266666666666666</v>
      </c>
      <c r="I411" s="4">
        <f>LookupRef[[#This Row],[Total Price]]-LookupRef[[#This Row],[Material Costs]]</f>
        <v>52.999999999999986</v>
      </c>
      <c r="J411" s="4">
        <f>(LookupRef[[#This Row],[Total Craft Points]]+LookupRef[[#This Row],[DC]])*10</f>
        <v>40</v>
      </c>
      <c r="K411" s="4">
        <f>LookupRef[[#This Row],[Price Per Craft Point]]*LookupRef[[#This Row],[Total Craft Points]]</f>
        <v>53</v>
      </c>
      <c r="L411" s="4">
        <f>Fullmath[[#This Row],[Mat Cost]]</f>
        <v>118.33333333333333</v>
      </c>
      <c r="M411" s="4">
        <f>Fullmath[[#This Row],[Total CP]]</f>
        <v>1</v>
      </c>
      <c r="N411" s="4">
        <f>Fullmath[[#This Row],[DC]]</f>
        <v>3</v>
      </c>
      <c r="O411" s="4" cm="1">
        <f t="array" ref="O411">LookupRef[[#This Row],[DC]]+(PPCP[Base])</f>
        <v>53</v>
      </c>
    </row>
    <row r="412" spans="1:15" x14ac:dyDescent="0.2">
      <c r="A412" s="4" t="str">
        <f>Fullmath[[#This Row],[Craft]]</f>
        <v>Herbalism</v>
      </c>
      <c r="B412" s="4" t="str">
        <f>Fullmath[[#This Row],[Type]]</f>
        <v>Food &amp; Drink</v>
      </c>
      <c r="C412" s="4" t="str">
        <f>Fullmath[[#This Row],[Subtype]]</f>
        <v>Food &amp; Drink</v>
      </c>
      <c r="D412" s="2">
        <f>Fullmath[[#This Row],[ID]]</f>
        <v>1206</v>
      </c>
      <c r="E412" s="4" t="str">
        <f>Fullmath[[#This Row],[Name]]</f>
        <v>Spirit</v>
      </c>
      <c r="F412" s="4">
        <f>Fullmath[[#This Row],[Quantity]]</f>
        <v>5</v>
      </c>
      <c r="G412" s="4">
        <f>LookupRef[[#This Row],[Labor Costs]]+LookupRef[[#This Row],[Material Costs]]</f>
        <v>912.30000000000007</v>
      </c>
      <c r="H412" s="4">
        <f>LookupRef[[#This Row],[Total Price]]/LookupRef[[#This Row],[Quantity]]</f>
        <v>182.46</v>
      </c>
      <c r="I412" s="4">
        <f>LookupRef[[#This Row],[Total Price]]-LookupRef[[#This Row],[Material Costs]]</f>
        <v>477</v>
      </c>
      <c r="J412" s="4">
        <f>(LookupRef[[#This Row],[Total Craft Points]]+LookupRef[[#This Row],[DC]])*10</f>
        <v>120</v>
      </c>
      <c r="K412" s="4">
        <f>LookupRef[[#This Row],[Price Per Craft Point]]*LookupRef[[#This Row],[Total Craft Points]]</f>
        <v>477</v>
      </c>
      <c r="L412" s="4">
        <f>Fullmath[[#This Row],[Mat Cost]]</f>
        <v>435.30000000000007</v>
      </c>
      <c r="M412" s="4">
        <f>Fullmath[[#This Row],[Total CP]]</f>
        <v>9</v>
      </c>
      <c r="N412" s="4">
        <f>Fullmath[[#This Row],[DC]]</f>
        <v>3</v>
      </c>
      <c r="O412" s="4" cm="1">
        <f t="array" ref="O412">LookupRef[[#This Row],[DC]]+(PPCP[Base])</f>
        <v>53</v>
      </c>
    </row>
    <row r="413" spans="1:15" x14ac:dyDescent="0.2">
      <c r="A413" s="4" t="str">
        <f>Fullmath[[#This Row],[Craft]]</f>
        <v>Herbalism</v>
      </c>
      <c r="B413" s="4" t="str">
        <f>Fullmath[[#This Row],[Type]]</f>
        <v>Food &amp; Drink</v>
      </c>
      <c r="C413" s="4" t="str">
        <f>Fullmath[[#This Row],[Subtype]]</f>
        <v>Food &amp; Drink</v>
      </c>
      <c r="D413" s="2">
        <f>Fullmath[[#This Row],[ID]]</f>
        <v>113</v>
      </c>
      <c r="E413" s="4" t="str">
        <f>Fullmath[[#This Row],[Name]]</f>
        <v>Wine</v>
      </c>
      <c r="F413" s="4">
        <f>Fullmath[[#This Row],[Quantity]]</f>
        <v>5</v>
      </c>
      <c r="G413" s="4">
        <f>LookupRef[[#This Row],[Labor Costs]]+LookupRef[[#This Row],[Material Costs]]</f>
        <v>962.4666666666667</v>
      </c>
      <c r="H413" s="4">
        <f>LookupRef[[#This Row],[Total Price]]/LookupRef[[#This Row],[Quantity]]</f>
        <v>192.49333333333334</v>
      </c>
      <c r="I413" s="4">
        <f>LookupRef[[#This Row],[Total Price]]-LookupRef[[#This Row],[Material Costs]]</f>
        <v>477</v>
      </c>
      <c r="J413" s="4">
        <f>(LookupRef[[#This Row],[Total Craft Points]]+LookupRef[[#This Row],[DC]])*10</f>
        <v>120</v>
      </c>
      <c r="K413" s="4">
        <f>LookupRef[[#This Row],[Price Per Craft Point]]*LookupRef[[#This Row],[Total Craft Points]]</f>
        <v>477</v>
      </c>
      <c r="L413" s="4">
        <f>Fullmath[[#This Row],[Mat Cost]]</f>
        <v>485.4666666666667</v>
      </c>
      <c r="M413" s="4">
        <f>Fullmath[[#This Row],[Total CP]]</f>
        <v>9</v>
      </c>
      <c r="N413" s="4">
        <f>Fullmath[[#This Row],[DC]]</f>
        <v>3</v>
      </c>
      <c r="O413" s="4" cm="1">
        <f t="array" ref="O413">LookupRef[[#This Row],[DC]]+(PPCP[Base])</f>
        <v>53</v>
      </c>
    </row>
    <row r="414" spans="1:15" x14ac:dyDescent="0.2">
      <c r="A414" s="4" t="str">
        <f>Fullmath[[#This Row],[Craft]]</f>
        <v>Herbalism</v>
      </c>
      <c r="B414" s="4" t="str">
        <f>Fullmath[[#This Row],[Type]]</f>
        <v>Food &amp; Drink</v>
      </c>
      <c r="C414" s="4" t="str">
        <f>Fullmath[[#This Row],[Subtype]]</f>
        <v>Food &amp; Drink</v>
      </c>
      <c r="D414" s="2">
        <f>Fullmath[[#This Row],[ID]]</f>
        <v>1701</v>
      </c>
      <c r="E414" s="4" t="str">
        <f>Fullmath[[#This Row],[Name]]</f>
        <v>Jelly</v>
      </c>
      <c r="F414" s="4">
        <f>Fullmath[[#This Row],[Quantity]]</f>
        <v>3</v>
      </c>
      <c r="G414" s="4">
        <f>LookupRef[[#This Row],[Labor Costs]]+LookupRef[[#This Row],[Material Costs]]</f>
        <v>478.91666666666669</v>
      </c>
      <c r="H414" s="4">
        <f>LookupRef[[#This Row],[Total Price]]/LookupRef[[#This Row],[Quantity]]</f>
        <v>159.63888888888889</v>
      </c>
      <c r="I414" s="4">
        <f>LookupRef[[#This Row],[Total Price]]-LookupRef[[#This Row],[Material Costs]]</f>
        <v>165</v>
      </c>
      <c r="J414" s="4">
        <f>(LookupRef[[#This Row],[Total Craft Points]]+LookupRef[[#This Row],[DC]])*10</f>
        <v>80</v>
      </c>
      <c r="K414" s="4">
        <f>LookupRef[[#This Row],[Price Per Craft Point]]*LookupRef[[#This Row],[Total Craft Points]]</f>
        <v>165</v>
      </c>
      <c r="L414" s="4">
        <f>Fullmath[[#This Row],[Mat Cost]]</f>
        <v>313.91666666666669</v>
      </c>
      <c r="M414" s="4">
        <f>Fullmath[[#This Row],[Total CP]]</f>
        <v>3</v>
      </c>
      <c r="N414" s="4">
        <f>Fullmath[[#This Row],[DC]]</f>
        <v>5</v>
      </c>
      <c r="O414" s="4" cm="1">
        <f t="array" ref="O414">LookupRef[[#This Row],[DC]]+(PPCP[Base])</f>
        <v>55</v>
      </c>
    </row>
    <row r="415" spans="1:15" x14ac:dyDescent="0.2">
      <c r="A415" s="4" t="str">
        <f>Fullmath[[#This Row],[Craft]]</f>
        <v>Herbalism</v>
      </c>
      <c r="B415" s="4" t="str">
        <f>Fullmath[[#This Row],[Type]]</f>
        <v>Food &amp; Drink</v>
      </c>
      <c r="C415" s="4" t="str">
        <f>Fullmath[[#This Row],[Subtype]]</f>
        <v>Food &amp; Drink</v>
      </c>
      <c r="D415" s="2">
        <f>Fullmath[[#This Row],[ID]]</f>
        <v>91</v>
      </c>
      <c r="E415" s="4" t="str">
        <f>Fullmath[[#This Row],[Name]]</f>
        <v>Travel Provisions</v>
      </c>
      <c r="F415" s="4">
        <f>Fullmath[[#This Row],[Quantity]]</f>
        <v>1</v>
      </c>
      <c r="G415" s="4">
        <f>LookupRef[[#This Row],[Labor Costs]]+LookupRef[[#This Row],[Material Costs]]</f>
        <v>270.58333333333331</v>
      </c>
      <c r="H415" s="4">
        <f>LookupRef[[#This Row],[Total Price]]/LookupRef[[#This Row],[Quantity]]</f>
        <v>270.58333333333331</v>
      </c>
      <c r="I415" s="4">
        <f>LookupRef[[#This Row],[Total Price]]-LookupRef[[#This Row],[Material Costs]]</f>
        <v>55</v>
      </c>
      <c r="J415" s="4">
        <f>(LookupRef[[#This Row],[Total Craft Points]]+LookupRef[[#This Row],[DC]])*10</f>
        <v>60</v>
      </c>
      <c r="K415" s="4">
        <f>LookupRef[[#This Row],[Price Per Craft Point]]*LookupRef[[#This Row],[Total Craft Points]]</f>
        <v>55</v>
      </c>
      <c r="L415" s="4">
        <f>Fullmath[[#This Row],[Mat Cost]]</f>
        <v>215.58333333333331</v>
      </c>
      <c r="M415" s="4">
        <f>Fullmath[[#This Row],[Total CP]]</f>
        <v>1</v>
      </c>
      <c r="N415" s="4">
        <f>Fullmath[[#This Row],[DC]]</f>
        <v>5</v>
      </c>
      <c r="O415" s="4" cm="1">
        <f t="array" ref="O415">LookupRef[[#This Row],[DC]]+(PPCP[Base])</f>
        <v>55</v>
      </c>
    </row>
    <row r="416" spans="1:15" x14ac:dyDescent="0.2">
      <c r="A416" s="4" t="str">
        <f>Fullmath[[#This Row],[Craft]]</f>
        <v>Herbalism</v>
      </c>
      <c r="B416" s="4" t="str">
        <f>Fullmath[[#This Row],[Type]]</f>
        <v>Food &amp; Drink</v>
      </c>
      <c r="C416" s="4" t="str">
        <f>Fullmath[[#This Row],[Subtype]]</f>
        <v>Food &amp; Drink</v>
      </c>
      <c r="D416" s="2">
        <f>Fullmath[[#This Row],[ID]]</f>
        <v>92</v>
      </c>
      <c r="E416" s="4" t="str">
        <f>Fullmath[[#This Row],[Name]]</f>
        <v>Travel Provisions</v>
      </c>
      <c r="F416" s="4">
        <f>Fullmath[[#This Row],[Quantity]]</f>
        <v>1</v>
      </c>
      <c r="G416" s="4">
        <f>LookupRef[[#This Row],[Labor Costs]]+LookupRef[[#This Row],[Material Costs]]</f>
        <v>232.75</v>
      </c>
      <c r="H416" s="4">
        <f>LookupRef[[#This Row],[Total Price]]/LookupRef[[#This Row],[Quantity]]</f>
        <v>232.75</v>
      </c>
      <c r="I416" s="4">
        <f>LookupRef[[#This Row],[Total Price]]-LookupRef[[#This Row],[Material Costs]]</f>
        <v>55</v>
      </c>
      <c r="J416" s="4">
        <f>(LookupRef[[#This Row],[Total Craft Points]]+LookupRef[[#This Row],[DC]])*10</f>
        <v>60</v>
      </c>
      <c r="K416" s="4">
        <f>LookupRef[[#This Row],[Price Per Craft Point]]*LookupRef[[#This Row],[Total Craft Points]]</f>
        <v>55</v>
      </c>
      <c r="L416" s="4">
        <f>Fullmath[[#This Row],[Mat Cost]]</f>
        <v>177.75</v>
      </c>
      <c r="M416" s="4">
        <f>Fullmath[[#This Row],[Total CP]]</f>
        <v>1</v>
      </c>
      <c r="N416" s="4">
        <f>Fullmath[[#This Row],[DC]]</f>
        <v>5</v>
      </c>
      <c r="O416" s="4" cm="1">
        <f t="array" ref="O416">LookupRef[[#This Row],[DC]]+(PPCP[Base])</f>
        <v>55</v>
      </c>
    </row>
    <row r="417" spans="1:15" x14ac:dyDescent="0.2">
      <c r="A417" s="4" t="str">
        <f>Fullmath[[#This Row],[Craft]]</f>
        <v>Herbalism</v>
      </c>
      <c r="B417" s="4" t="str">
        <f>Fullmath[[#This Row],[Type]]</f>
        <v>Food &amp; Drink</v>
      </c>
      <c r="C417" s="4" t="str">
        <f>Fullmath[[#This Row],[Subtype]]</f>
        <v>Food &amp; Drink</v>
      </c>
      <c r="D417" s="2">
        <f>Fullmath[[#This Row],[ID]]</f>
        <v>94</v>
      </c>
      <c r="E417" s="4" t="str">
        <f>Fullmath[[#This Row],[Name]]</f>
        <v>Travel Provisions</v>
      </c>
      <c r="F417" s="4">
        <f>Fullmath[[#This Row],[Quantity]]</f>
        <v>1</v>
      </c>
      <c r="G417" s="4">
        <f>LookupRef[[#This Row],[Labor Costs]]+LookupRef[[#This Row],[Material Costs]]</f>
        <v>204.58333333333334</v>
      </c>
      <c r="H417" s="4">
        <f>LookupRef[[#This Row],[Total Price]]/LookupRef[[#This Row],[Quantity]]</f>
        <v>204.58333333333334</v>
      </c>
      <c r="I417" s="4">
        <f>LookupRef[[#This Row],[Total Price]]-LookupRef[[#This Row],[Material Costs]]</f>
        <v>55</v>
      </c>
      <c r="J417" s="4">
        <f>(LookupRef[[#This Row],[Total Craft Points]]+LookupRef[[#This Row],[DC]])*10</f>
        <v>60</v>
      </c>
      <c r="K417" s="4">
        <f>LookupRef[[#This Row],[Price Per Craft Point]]*LookupRef[[#This Row],[Total Craft Points]]</f>
        <v>55</v>
      </c>
      <c r="L417" s="4">
        <f>Fullmath[[#This Row],[Mat Cost]]</f>
        <v>149.58333333333334</v>
      </c>
      <c r="M417" s="4">
        <f>Fullmath[[#This Row],[Total CP]]</f>
        <v>1</v>
      </c>
      <c r="N417" s="4">
        <f>Fullmath[[#This Row],[DC]]</f>
        <v>5</v>
      </c>
      <c r="O417" s="4" cm="1">
        <f t="array" ref="O417">LookupRef[[#This Row],[DC]]+(PPCP[Base])</f>
        <v>55</v>
      </c>
    </row>
    <row r="418" spans="1:15" x14ac:dyDescent="0.2">
      <c r="A418" s="4" t="str">
        <f>Fullmath[[#This Row],[Craft]]</f>
        <v>Herbalism</v>
      </c>
      <c r="B418" s="4" t="str">
        <f>Fullmath[[#This Row],[Type]]</f>
        <v>Food &amp; Drink</v>
      </c>
      <c r="C418" s="4" t="str">
        <f>Fullmath[[#This Row],[Subtype]]</f>
        <v>Food &amp; Drink</v>
      </c>
      <c r="D418" s="2">
        <f>Fullmath[[#This Row],[ID]]</f>
        <v>95</v>
      </c>
      <c r="E418" s="4" t="str">
        <f>Fullmath[[#This Row],[Name]]</f>
        <v>Travel Provisions</v>
      </c>
      <c r="F418" s="4">
        <f>Fullmath[[#This Row],[Quantity]]</f>
        <v>1</v>
      </c>
      <c r="G418" s="4">
        <f>LookupRef[[#This Row],[Labor Costs]]+LookupRef[[#This Row],[Material Costs]]</f>
        <v>781.25</v>
      </c>
      <c r="H418" s="4">
        <f>LookupRef[[#This Row],[Total Price]]/LookupRef[[#This Row],[Quantity]]</f>
        <v>781.25</v>
      </c>
      <c r="I418" s="4">
        <f>LookupRef[[#This Row],[Total Price]]-LookupRef[[#This Row],[Material Costs]]</f>
        <v>330</v>
      </c>
      <c r="J418" s="4">
        <f>(LookupRef[[#This Row],[Total Craft Points]]+LookupRef[[#This Row],[DC]])*10</f>
        <v>110</v>
      </c>
      <c r="K418" s="4">
        <f>LookupRef[[#This Row],[Price Per Craft Point]]*LookupRef[[#This Row],[Total Craft Points]]</f>
        <v>330</v>
      </c>
      <c r="L418" s="4">
        <f>Fullmath[[#This Row],[Mat Cost]]</f>
        <v>451.25</v>
      </c>
      <c r="M418" s="4">
        <f>Fullmath[[#This Row],[Total CP]]</f>
        <v>6</v>
      </c>
      <c r="N418" s="4">
        <f>Fullmath[[#This Row],[DC]]</f>
        <v>5</v>
      </c>
      <c r="O418" s="4" cm="1">
        <f t="array" ref="O418">LookupRef[[#This Row],[DC]]+(PPCP[Base])</f>
        <v>55</v>
      </c>
    </row>
    <row r="419" spans="1:15" x14ac:dyDescent="0.2">
      <c r="A419" s="4" t="str">
        <f>Fullmath[[#This Row],[Craft]]</f>
        <v>Herbalism</v>
      </c>
      <c r="B419" s="4" t="str">
        <f>Fullmath[[#This Row],[Type]]</f>
        <v>Food &amp; Drink</v>
      </c>
      <c r="C419" s="4" t="str">
        <f>Fullmath[[#This Row],[Subtype]]</f>
        <v>Food &amp; Drink</v>
      </c>
      <c r="D419" s="2">
        <f>Fullmath[[#This Row],[ID]]</f>
        <v>119</v>
      </c>
      <c r="E419" s="4" t="str">
        <f>Fullmath[[#This Row],[Name]]</f>
        <v>Travel Provisions</v>
      </c>
      <c r="F419" s="4">
        <f>Fullmath[[#This Row],[Quantity]]</f>
        <v>1</v>
      </c>
      <c r="G419" s="4">
        <f>LookupRef[[#This Row],[Labor Costs]]+LookupRef[[#This Row],[Material Costs]]</f>
        <v>315.58333333333337</v>
      </c>
      <c r="H419" s="4">
        <f>LookupRef[[#This Row],[Total Price]]/LookupRef[[#This Row],[Quantity]]</f>
        <v>315.58333333333337</v>
      </c>
      <c r="I419" s="4">
        <f>LookupRef[[#This Row],[Total Price]]-LookupRef[[#This Row],[Material Costs]]</f>
        <v>55</v>
      </c>
      <c r="J419" s="4">
        <f>(LookupRef[[#This Row],[Total Craft Points]]+LookupRef[[#This Row],[DC]])*10</f>
        <v>60</v>
      </c>
      <c r="K419" s="4">
        <f>LookupRef[[#This Row],[Price Per Craft Point]]*LookupRef[[#This Row],[Total Craft Points]]</f>
        <v>55</v>
      </c>
      <c r="L419" s="4">
        <f>Fullmath[[#This Row],[Mat Cost]]</f>
        <v>260.58333333333337</v>
      </c>
      <c r="M419" s="4">
        <f>Fullmath[[#This Row],[Total CP]]</f>
        <v>1</v>
      </c>
      <c r="N419" s="4">
        <f>Fullmath[[#This Row],[DC]]</f>
        <v>5</v>
      </c>
      <c r="O419" s="4" cm="1">
        <f t="array" ref="O419">LookupRef[[#This Row],[DC]]+(PPCP[Base])</f>
        <v>55</v>
      </c>
    </row>
    <row r="420" spans="1:15" x14ac:dyDescent="0.2">
      <c r="A420" s="4" t="str">
        <f>Fullmath[[#This Row],[Craft]]</f>
        <v>Herbalism</v>
      </c>
      <c r="B420" s="4" t="str">
        <f>Fullmath[[#This Row],[Type]]</f>
        <v>Food &amp; Drink</v>
      </c>
      <c r="C420" s="4" t="str">
        <f>Fullmath[[#This Row],[Subtype]]</f>
        <v>Food &amp; Drink</v>
      </c>
      <c r="D420" s="2">
        <f>Fullmath[[#This Row],[ID]]</f>
        <v>1696</v>
      </c>
      <c r="E420" s="4" t="str">
        <f>Fullmath[[#This Row],[Name]]</f>
        <v>Fermented Mackerel</v>
      </c>
      <c r="F420" s="4">
        <f>Fullmath[[#This Row],[Quantity]]</f>
        <v>3</v>
      </c>
      <c r="G420" s="4">
        <f>LookupRef[[#This Row],[Labor Costs]]+LookupRef[[#This Row],[Material Costs]]</f>
        <v>2006.75</v>
      </c>
      <c r="H420" s="4">
        <f>LookupRef[[#This Row],[Total Price]]/LookupRef[[#This Row],[Quantity]]</f>
        <v>668.91666666666663</v>
      </c>
      <c r="I420" s="4">
        <f>LookupRef[[#This Row],[Total Price]]-LookupRef[[#This Row],[Material Costs]]</f>
        <v>325</v>
      </c>
      <c r="J420" s="4">
        <f>(LookupRef[[#This Row],[Total Craft Points]]+LookupRef[[#This Row],[DC]])*10</f>
        <v>200</v>
      </c>
      <c r="K420" s="4">
        <f>LookupRef[[#This Row],[Price Per Craft Point]]*LookupRef[[#This Row],[Total Craft Points]]</f>
        <v>325</v>
      </c>
      <c r="L420" s="4">
        <f>Fullmath[[#This Row],[Mat Cost]]</f>
        <v>1681.75</v>
      </c>
      <c r="M420" s="4">
        <f>Fullmath[[#This Row],[Total CP]]</f>
        <v>5</v>
      </c>
      <c r="N420" s="4">
        <f>Fullmath[[#This Row],[DC]]</f>
        <v>15</v>
      </c>
      <c r="O420" s="4" cm="1">
        <f t="array" ref="O420">LookupRef[[#This Row],[DC]]+(PPCP[Base])</f>
        <v>65</v>
      </c>
    </row>
    <row r="421" spans="1:15" x14ac:dyDescent="0.2">
      <c r="A421" s="4" t="str">
        <f>Fullmath[[#This Row],[Craft]]</f>
        <v>Herbalism</v>
      </c>
      <c r="B421" s="4" t="str">
        <f>Fullmath[[#This Row],[Type]]</f>
        <v>Food &amp; Drink</v>
      </c>
      <c r="C421" s="4" t="str">
        <f>Fullmath[[#This Row],[Subtype]]</f>
        <v>Food &amp; Drink</v>
      </c>
      <c r="D421" s="2">
        <f>Fullmath[[#This Row],[ID]]</f>
        <v>1695</v>
      </c>
      <c r="E421" s="4" t="str">
        <f>Fullmath[[#This Row],[Name]]</f>
        <v>Hearty Salmon Steak</v>
      </c>
      <c r="F421" s="4">
        <f>Fullmath[[#This Row],[Quantity]]</f>
        <v>1</v>
      </c>
      <c r="G421" s="4">
        <f>LookupRef[[#This Row],[Labor Costs]]+LookupRef[[#This Row],[Material Costs]]</f>
        <v>913.11666666666667</v>
      </c>
      <c r="H421" s="4">
        <f>LookupRef[[#This Row],[Total Price]]/LookupRef[[#This Row],[Quantity]]</f>
        <v>913.11666666666667</v>
      </c>
      <c r="I421" s="4">
        <f>LookupRef[[#This Row],[Total Price]]-LookupRef[[#This Row],[Material Costs]]</f>
        <v>325</v>
      </c>
      <c r="J421" s="4">
        <f>(LookupRef[[#This Row],[Total Craft Points]]+LookupRef[[#This Row],[DC]])*10</f>
        <v>200</v>
      </c>
      <c r="K421" s="4">
        <f>LookupRef[[#This Row],[Price Per Craft Point]]*LookupRef[[#This Row],[Total Craft Points]]</f>
        <v>325</v>
      </c>
      <c r="L421" s="4">
        <f>Fullmath[[#This Row],[Mat Cost]]</f>
        <v>588.11666666666667</v>
      </c>
      <c r="M421" s="4">
        <f>Fullmath[[#This Row],[Total CP]]</f>
        <v>5</v>
      </c>
      <c r="N421" s="4">
        <f>Fullmath[[#This Row],[DC]]</f>
        <v>15</v>
      </c>
      <c r="O421" s="4" cm="1">
        <f t="array" ref="O421">LookupRef[[#This Row],[DC]]+(PPCP[Base])</f>
        <v>65</v>
      </c>
    </row>
    <row r="422" spans="1:15" x14ac:dyDescent="0.2">
      <c r="A422" s="4" t="str">
        <f>Fullmath[[#This Row],[Craft]]</f>
        <v>Herbalism</v>
      </c>
      <c r="B422" s="4" t="str">
        <f>Fullmath[[#This Row],[Type]]</f>
        <v>Food &amp; Drink</v>
      </c>
      <c r="C422" s="4" t="str">
        <f>Fullmath[[#This Row],[Subtype]]</f>
        <v>Food &amp; Drink</v>
      </c>
      <c r="D422" s="2">
        <f>Fullmath[[#This Row],[ID]]</f>
        <v>1703</v>
      </c>
      <c r="E422" s="4" t="str">
        <f>Fullmath[[#This Row],[Name]]</f>
        <v>Jellied Eel</v>
      </c>
      <c r="F422" s="4">
        <f>Fullmath[[#This Row],[Quantity]]</f>
        <v>1</v>
      </c>
      <c r="G422" s="4">
        <f>LookupRef[[#This Row],[Labor Costs]]+LookupRef[[#This Row],[Material Costs]]</f>
        <v>1928.3333333333335</v>
      </c>
      <c r="H422" s="4">
        <f>LookupRef[[#This Row],[Total Price]]/LookupRef[[#This Row],[Quantity]]</f>
        <v>1928.3333333333335</v>
      </c>
      <c r="I422" s="4">
        <f>LookupRef[[#This Row],[Total Price]]-LookupRef[[#This Row],[Material Costs]]</f>
        <v>715</v>
      </c>
      <c r="J422" s="4">
        <f>(LookupRef[[#This Row],[Total Craft Points]]+LookupRef[[#This Row],[DC]])*10</f>
        <v>260</v>
      </c>
      <c r="K422" s="4">
        <f>LookupRef[[#This Row],[Price Per Craft Point]]*LookupRef[[#This Row],[Total Craft Points]]</f>
        <v>715</v>
      </c>
      <c r="L422" s="4">
        <f>Fullmath[[#This Row],[Mat Cost]]</f>
        <v>1213.3333333333335</v>
      </c>
      <c r="M422" s="4">
        <f>Fullmath[[#This Row],[Total CP]]</f>
        <v>11</v>
      </c>
      <c r="N422" s="4">
        <f>Fullmath[[#This Row],[DC]]</f>
        <v>15</v>
      </c>
      <c r="O422" s="4" cm="1">
        <f t="array" ref="O422">LookupRef[[#This Row],[DC]]+(PPCP[Base])</f>
        <v>65</v>
      </c>
    </row>
    <row r="423" spans="1:15" x14ac:dyDescent="0.2">
      <c r="A423" s="4" t="str">
        <f>Fullmath[[#This Row],[Craft]]</f>
        <v>Herbalism</v>
      </c>
      <c r="B423" s="4" t="str">
        <f>Fullmath[[#This Row],[Type]]</f>
        <v>Food &amp; Drink</v>
      </c>
      <c r="C423" s="4" t="str">
        <f>Fullmath[[#This Row],[Subtype]]</f>
        <v>Food &amp; Drink</v>
      </c>
      <c r="D423" s="2">
        <f>Fullmath[[#This Row],[ID]]</f>
        <v>1693</v>
      </c>
      <c r="E423" s="4" t="str">
        <f>Fullmath[[#This Row],[Name]]</f>
        <v>Sardine Skewer</v>
      </c>
      <c r="F423" s="4">
        <f>Fullmath[[#This Row],[Quantity]]</f>
        <v>3</v>
      </c>
      <c r="G423" s="4">
        <f>LookupRef[[#This Row],[Labor Costs]]+LookupRef[[#This Row],[Material Costs]]</f>
        <v>1937.0833333333333</v>
      </c>
      <c r="H423" s="4">
        <f>LookupRef[[#This Row],[Total Price]]/LookupRef[[#This Row],[Quantity]]</f>
        <v>645.69444444444446</v>
      </c>
      <c r="I423" s="4">
        <f>LookupRef[[#This Row],[Total Price]]-LookupRef[[#This Row],[Material Costs]]</f>
        <v>325</v>
      </c>
      <c r="J423" s="4">
        <f>(LookupRef[[#This Row],[Total Craft Points]]+LookupRef[[#This Row],[DC]])*10</f>
        <v>200</v>
      </c>
      <c r="K423" s="4">
        <f>LookupRef[[#This Row],[Price Per Craft Point]]*LookupRef[[#This Row],[Total Craft Points]]</f>
        <v>325</v>
      </c>
      <c r="L423" s="4">
        <f>Fullmath[[#This Row],[Mat Cost]]</f>
        <v>1612.0833333333333</v>
      </c>
      <c r="M423" s="4">
        <f>Fullmath[[#This Row],[Total CP]]</f>
        <v>5</v>
      </c>
      <c r="N423" s="4">
        <f>Fullmath[[#This Row],[DC]]</f>
        <v>15</v>
      </c>
      <c r="O423" s="4" cm="1">
        <f t="array" ref="O423">LookupRef[[#This Row],[DC]]+(PPCP[Base])</f>
        <v>65</v>
      </c>
    </row>
    <row r="424" spans="1:15" x14ac:dyDescent="0.2">
      <c r="A424" s="4" t="str">
        <f>Fullmath[[#This Row],[Craft]]</f>
        <v>Herbalism</v>
      </c>
      <c r="B424" s="4" t="str">
        <f>Fullmath[[#This Row],[Type]]</f>
        <v>Food &amp; Drink</v>
      </c>
      <c r="C424" s="4" t="str">
        <f>Fullmath[[#This Row],[Subtype]]</f>
        <v>Food &amp; Drink</v>
      </c>
      <c r="D424" s="2">
        <f>Fullmath[[#This Row],[ID]]</f>
        <v>1692</v>
      </c>
      <c r="E424" s="4" t="str">
        <f>Fullmath[[#This Row],[Name]]</f>
        <v>Shark Fin Soup</v>
      </c>
      <c r="F424" s="4">
        <f>Fullmath[[#This Row],[Quantity]]</f>
        <v>1</v>
      </c>
      <c r="G424" s="4">
        <f>LookupRef[[#This Row],[Labor Costs]]+LookupRef[[#This Row],[Material Costs]]</f>
        <v>1303.01</v>
      </c>
      <c r="H424" s="4">
        <f>LookupRef[[#This Row],[Total Price]]/LookupRef[[#This Row],[Quantity]]</f>
        <v>1303.01</v>
      </c>
      <c r="I424" s="4">
        <f>LookupRef[[#This Row],[Total Price]]-LookupRef[[#This Row],[Material Costs]]</f>
        <v>442</v>
      </c>
      <c r="J424" s="4">
        <f>(LookupRef[[#This Row],[Total Craft Points]]+LookupRef[[#This Row],[DC]])*10</f>
        <v>218</v>
      </c>
      <c r="K424" s="4">
        <f>LookupRef[[#This Row],[Price Per Craft Point]]*LookupRef[[#This Row],[Total Craft Points]]</f>
        <v>442</v>
      </c>
      <c r="L424" s="4">
        <f>Fullmath[[#This Row],[Mat Cost]]</f>
        <v>861.01</v>
      </c>
      <c r="M424" s="4">
        <f>Fullmath[[#This Row],[Total CP]]</f>
        <v>6.8</v>
      </c>
      <c r="N424" s="4">
        <f>Fullmath[[#This Row],[DC]]</f>
        <v>15</v>
      </c>
      <c r="O424" s="4" cm="1">
        <f t="array" ref="O424">LookupRef[[#This Row],[DC]]+(PPCP[Base])</f>
        <v>65</v>
      </c>
    </row>
    <row r="425" spans="1:15" x14ac:dyDescent="0.2">
      <c r="A425" s="4" t="str">
        <f>Fullmath[[#This Row],[Craft]]</f>
        <v>Herbalism</v>
      </c>
      <c r="B425" s="4" t="str">
        <f>Fullmath[[#This Row],[Type]]</f>
        <v>Food &amp; Drink</v>
      </c>
      <c r="C425" s="4" t="str">
        <f>Fullmath[[#This Row],[Subtype]]</f>
        <v>Food &amp; Drink</v>
      </c>
      <c r="D425" s="2">
        <f>Fullmath[[#This Row],[ID]]</f>
        <v>1697</v>
      </c>
      <c r="E425" s="4" t="str">
        <f>Fullmath[[#This Row],[Name]]</f>
        <v>Simple Seafood Platter</v>
      </c>
      <c r="F425" s="4">
        <f>Fullmath[[#This Row],[Quantity]]</f>
        <v>1</v>
      </c>
      <c r="G425" s="4">
        <f>LookupRef[[#This Row],[Labor Costs]]+LookupRef[[#This Row],[Material Costs]]</f>
        <v>8410.8055555555566</v>
      </c>
      <c r="H425" s="4">
        <f>LookupRef[[#This Row],[Total Price]]/LookupRef[[#This Row],[Quantity]]</f>
        <v>8410.8055555555566</v>
      </c>
      <c r="I425" s="4">
        <f>LookupRef[[#This Row],[Total Price]]-LookupRef[[#This Row],[Material Costs]]</f>
        <v>1983.3333333333339</v>
      </c>
      <c r="J425" s="4">
        <f>(LookupRef[[#This Row],[Total Craft Points]]+LookupRef[[#This Row],[DC]])*10</f>
        <v>483.33333333333337</v>
      </c>
      <c r="K425" s="4">
        <f>LookupRef[[#This Row],[Price Per Craft Point]]*LookupRef[[#This Row],[Total Craft Points]]</f>
        <v>1983.3333333333335</v>
      </c>
      <c r="L425" s="4">
        <f>Fullmath[[#This Row],[Mat Cost]]</f>
        <v>6427.4722222222226</v>
      </c>
      <c r="M425" s="4">
        <f>Fullmath[[#This Row],[Total CP]]</f>
        <v>28.333333333333336</v>
      </c>
      <c r="N425" s="4">
        <f>Fullmath[[#This Row],[DC]]</f>
        <v>20</v>
      </c>
      <c r="O425" s="4" cm="1">
        <f t="array" ref="O425">LookupRef[[#This Row],[DC]]+(PPCP[Base])</f>
        <v>70</v>
      </c>
    </row>
    <row r="426" spans="1:15" x14ac:dyDescent="0.2">
      <c r="A426" s="4" t="str">
        <f>Fullmath[[#This Row],[Craft]]</f>
        <v>Herbalism</v>
      </c>
      <c r="B426" s="4" t="str">
        <f>Fullmath[[#This Row],[Type]]</f>
        <v>Food &amp; Drink</v>
      </c>
      <c r="C426" s="4" t="str">
        <f>Fullmath[[#This Row],[Subtype]]</f>
        <v>Food &amp; Drink</v>
      </c>
      <c r="D426" s="2">
        <f>Fullmath[[#This Row],[ID]]</f>
        <v>117</v>
      </c>
      <c r="E426" s="4" t="str">
        <f>Fullmath[[#This Row],[Name]]</f>
        <v>Baked Fish</v>
      </c>
      <c r="F426" s="4">
        <f>Fullmath[[#This Row],[Quantity]]</f>
        <v>1</v>
      </c>
      <c r="G426" s="4">
        <f>LookupRef[[#This Row],[Labor Costs]]+LookupRef[[#This Row],[Material Costs]]</f>
        <v>1252.75</v>
      </c>
      <c r="H426" s="4">
        <f>LookupRef[[#This Row],[Total Price]]/LookupRef[[#This Row],[Quantity]]</f>
        <v>1252.75</v>
      </c>
      <c r="I426" s="4">
        <f>LookupRef[[#This Row],[Total Price]]-LookupRef[[#This Row],[Material Costs]]</f>
        <v>1136</v>
      </c>
      <c r="J426" s="4">
        <f>(LookupRef[[#This Row],[Total Craft Points]]+LookupRef[[#This Row],[DC]])*10</f>
        <v>370</v>
      </c>
      <c r="K426" s="4">
        <f>LookupRef[[#This Row],[Price Per Craft Point]]*LookupRef[[#This Row],[Total Craft Points]]</f>
        <v>1136</v>
      </c>
      <c r="L426" s="4">
        <f>Fullmath[[#This Row],[Mat Cost]]</f>
        <v>116.75</v>
      </c>
      <c r="M426" s="4">
        <f>Fullmath[[#This Row],[Total CP]]</f>
        <v>16</v>
      </c>
      <c r="N426" s="4">
        <f>Fullmath[[#This Row],[DC]]</f>
        <v>21</v>
      </c>
      <c r="O426" s="4" cm="1">
        <f t="array" ref="O426">LookupRef[[#This Row],[DC]]+(PPCP[Base])</f>
        <v>71</v>
      </c>
    </row>
    <row r="427" spans="1:15" x14ac:dyDescent="0.2">
      <c r="A427" s="4" t="str">
        <f>Fullmath[[#This Row],[Craft]]</f>
        <v>Herbalism</v>
      </c>
      <c r="B427" s="4" t="str">
        <f>Fullmath[[#This Row],[Type]]</f>
        <v>Food &amp; Drink</v>
      </c>
      <c r="C427" s="4" t="str">
        <f>Fullmath[[#This Row],[Subtype]]</f>
        <v>Food &amp; Drink</v>
      </c>
      <c r="D427" s="2">
        <f>Fullmath[[#This Row],[ID]]</f>
        <v>1698</v>
      </c>
      <c r="E427" s="4" t="str">
        <f>Fullmath[[#This Row],[Name]]</f>
        <v>Fine Seafood Platter</v>
      </c>
      <c r="F427" s="4">
        <f>Fullmath[[#This Row],[Quantity]]</f>
        <v>1</v>
      </c>
      <c r="G427" s="4">
        <f>LookupRef[[#This Row],[Labor Costs]]+LookupRef[[#This Row],[Material Costs]]</f>
        <v>17275.138888888891</v>
      </c>
      <c r="H427" s="4">
        <f>LookupRef[[#This Row],[Total Price]]/LookupRef[[#This Row],[Quantity]]</f>
        <v>17275.138888888891</v>
      </c>
      <c r="I427" s="4">
        <f>LookupRef[[#This Row],[Total Price]]-LookupRef[[#This Row],[Material Costs]]</f>
        <v>5275</v>
      </c>
      <c r="J427" s="4">
        <f>(LookupRef[[#This Row],[Total Craft Points]]+LookupRef[[#This Row],[DC]])*10</f>
        <v>953.33333333333348</v>
      </c>
      <c r="K427" s="4">
        <f>LookupRef[[#This Row],[Price Per Craft Point]]*LookupRef[[#This Row],[Total Craft Points]]</f>
        <v>5275.0000000000009</v>
      </c>
      <c r="L427" s="4">
        <f>Fullmath[[#This Row],[Mat Cost]]</f>
        <v>12000.138888888891</v>
      </c>
      <c r="M427" s="4">
        <f>Fullmath[[#This Row],[Total CP]]</f>
        <v>70.333333333333343</v>
      </c>
      <c r="N427" s="4">
        <f>Fullmath[[#This Row],[DC]]</f>
        <v>25</v>
      </c>
      <c r="O427" s="4" cm="1">
        <f t="array" ref="O427">LookupRef[[#This Row],[DC]]+(PPCP[Base])</f>
        <v>75</v>
      </c>
    </row>
    <row r="428" spans="1:15" x14ac:dyDescent="0.2">
      <c r="A428" s="4" t="str">
        <f>Fullmath[[#This Row],[Craft]]</f>
        <v>Herbalism</v>
      </c>
      <c r="B428" s="4" t="str">
        <f>Fullmath[[#This Row],[Type]]</f>
        <v>Food &amp; Drink</v>
      </c>
      <c r="C428" s="4" t="str">
        <f>Fullmath[[#This Row],[Subtype]]</f>
        <v>Food &amp; Drink</v>
      </c>
      <c r="D428" s="2">
        <f>Fullmath[[#This Row],[ID]]</f>
        <v>1699</v>
      </c>
      <c r="E428" s="4" t="str">
        <f>Fullmath[[#This Row],[Name]]</f>
        <v>Lavish Seafood Platter</v>
      </c>
      <c r="F428" s="4">
        <f>Fullmath[[#This Row],[Quantity]]</f>
        <v>1</v>
      </c>
      <c r="G428" s="4">
        <f>LookupRef[[#This Row],[Labor Costs]]+LookupRef[[#This Row],[Material Costs]]</f>
        <v>27821.965555555558</v>
      </c>
      <c r="H428" s="4">
        <f>LookupRef[[#This Row],[Total Price]]/LookupRef[[#This Row],[Quantity]]</f>
        <v>27821.965555555558</v>
      </c>
      <c r="I428" s="4">
        <f>LookupRef[[#This Row],[Total Price]]-LookupRef[[#This Row],[Material Costs]]</f>
        <v>8970.6666666666679</v>
      </c>
      <c r="J428" s="4">
        <f>(LookupRef[[#This Row],[Total Craft Points]]+LookupRef[[#This Row],[DC]])*10</f>
        <v>1421.3333333333333</v>
      </c>
      <c r="K428" s="4">
        <f>LookupRef[[#This Row],[Price Per Craft Point]]*LookupRef[[#This Row],[Total Craft Points]]</f>
        <v>8970.6666666666679</v>
      </c>
      <c r="L428" s="4">
        <f>Fullmath[[#This Row],[Mat Cost]]</f>
        <v>18851.29888888889</v>
      </c>
      <c r="M428" s="4">
        <f>Fullmath[[#This Row],[Total CP]]</f>
        <v>112.13333333333334</v>
      </c>
      <c r="N428" s="4">
        <f>Fullmath[[#This Row],[DC]]</f>
        <v>30</v>
      </c>
      <c r="O428" s="4" cm="1">
        <f t="array" ref="O428">LookupRef[[#This Row],[DC]]+(PPCP[Base])</f>
        <v>80</v>
      </c>
    </row>
    <row r="429" spans="1:15" x14ac:dyDescent="0.2">
      <c r="A429" s="4" t="str">
        <f>Fullmath[[#This Row],[Craft]]</f>
        <v>Alchemy</v>
      </c>
      <c r="B429" s="4" t="str">
        <f>Fullmath[[#This Row],[Type]]</f>
        <v>Golem Parts</v>
      </c>
      <c r="C429" s="4" t="str">
        <f>Fullmath[[#This Row],[Subtype]]</f>
        <v>Golem Parts</v>
      </c>
      <c r="D429" s="2">
        <f>Fullmath[[#This Row],[ID]]</f>
        <v>616</v>
      </c>
      <c r="E429" s="4" t="str">
        <f>Fullmath[[#This Row],[Name]]</f>
        <v>Golem Heart</v>
      </c>
      <c r="F429" s="4">
        <f>Fullmath[[#This Row],[Quantity]]</f>
        <v>1</v>
      </c>
      <c r="G429" s="4">
        <f>LookupRef[[#This Row],[Labor Costs]]+LookupRef[[#This Row],[Material Costs]]</f>
        <v>10346.5</v>
      </c>
      <c r="H429" s="4">
        <f>LookupRef[[#This Row],[Total Price]]/LookupRef[[#This Row],[Quantity]]</f>
        <v>10346.5</v>
      </c>
      <c r="I429" s="4">
        <f>LookupRef[[#This Row],[Total Price]]-LookupRef[[#This Row],[Material Costs]]</f>
        <v>7326</v>
      </c>
      <c r="J429" s="4">
        <f>(LookupRef[[#This Row],[Total Craft Points]]+LookupRef[[#This Row],[DC]])*10</f>
        <v>1230</v>
      </c>
      <c r="K429" s="4">
        <f>LookupRef[[#This Row],[Price Per Craft Point]]*LookupRef[[#This Row],[Total Craft Points]]</f>
        <v>7326</v>
      </c>
      <c r="L429" s="4">
        <f>Fullmath[[#This Row],[Mat Cost]]</f>
        <v>3020.5</v>
      </c>
      <c r="M429" s="4">
        <f>Fullmath[[#This Row],[Total CP]]</f>
        <v>99</v>
      </c>
      <c r="N429" s="4">
        <f>Fullmath[[#This Row],[DC]]</f>
        <v>24</v>
      </c>
      <c r="O429" s="4" cm="1">
        <f t="array" ref="O429">LookupRef[[#This Row],[DC]]+(PPCP[Base])</f>
        <v>74</v>
      </c>
    </row>
    <row r="430" spans="1:15" x14ac:dyDescent="0.2">
      <c r="A430" s="4" t="str">
        <f>Fullmath[[#This Row],[Craft]]</f>
        <v>Art Crafting</v>
      </c>
      <c r="B430" s="4" t="str">
        <f>Fullmath[[#This Row],[Type]]</f>
        <v>Golem Parts</v>
      </c>
      <c r="C430" s="4" t="str">
        <f>Fullmath[[#This Row],[Subtype]]</f>
        <v>Golem Parts</v>
      </c>
      <c r="D430" s="2">
        <f>Fullmath[[#This Row],[ID]]</f>
        <v>190</v>
      </c>
      <c r="E430" s="4" t="str">
        <f>Fullmath[[#This Row],[Name]]</f>
        <v>Golem Parts (Bone)</v>
      </c>
      <c r="F430" s="4">
        <f>Fullmath[[#This Row],[Quantity]]</f>
        <v>1</v>
      </c>
      <c r="G430" s="4">
        <f>LookupRef[[#This Row],[Labor Costs]]+LookupRef[[#This Row],[Material Costs]]</f>
        <v>752</v>
      </c>
      <c r="H430" s="4">
        <f>LookupRef[[#This Row],[Total Price]]/LookupRef[[#This Row],[Quantity]]</f>
        <v>752</v>
      </c>
      <c r="I430" s="4">
        <f>LookupRef[[#This Row],[Total Price]]-LookupRef[[#This Row],[Material Costs]]</f>
        <v>552</v>
      </c>
      <c r="J430" s="4">
        <f>(LookupRef[[#This Row],[Total Craft Points]]+LookupRef[[#This Row],[DC]])*10</f>
        <v>270</v>
      </c>
      <c r="K430" s="4">
        <f>LookupRef[[#This Row],[Price Per Craft Point]]*LookupRef[[#This Row],[Total Craft Points]]</f>
        <v>552</v>
      </c>
      <c r="L430" s="4">
        <f>Fullmath[[#This Row],[Mat Cost]]</f>
        <v>200</v>
      </c>
      <c r="M430" s="4">
        <f>Fullmath[[#This Row],[Total CP]]</f>
        <v>8</v>
      </c>
      <c r="N430" s="4">
        <f>Fullmath[[#This Row],[DC]]</f>
        <v>19</v>
      </c>
      <c r="O430" s="4" cm="1">
        <f t="array" ref="O430">LookupRef[[#This Row],[DC]]+(PPCP[Base])</f>
        <v>69</v>
      </c>
    </row>
    <row r="431" spans="1:15" x14ac:dyDescent="0.2">
      <c r="A431" s="4" t="str">
        <f>Fullmath[[#This Row],[Craft]]</f>
        <v>Art Crafting</v>
      </c>
      <c r="B431" s="4" t="str">
        <f>Fullmath[[#This Row],[Type]]</f>
        <v>Golem Parts</v>
      </c>
      <c r="C431" s="4" t="str">
        <f>Fullmath[[#This Row],[Subtype]]</f>
        <v>Golem Parts</v>
      </c>
      <c r="D431" s="2">
        <f>Fullmath[[#This Row],[ID]]</f>
        <v>191</v>
      </c>
      <c r="E431" s="4" t="str">
        <f>Fullmath[[#This Row],[Name]]</f>
        <v>Golem Parts (Stone)</v>
      </c>
      <c r="F431" s="4">
        <f>Fullmath[[#This Row],[Quantity]]</f>
        <v>1</v>
      </c>
      <c r="G431" s="4">
        <f>LookupRef[[#This Row],[Labor Costs]]+LookupRef[[#This Row],[Material Costs]]</f>
        <v>13819</v>
      </c>
      <c r="H431" s="4">
        <f>LookupRef[[#This Row],[Total Price]]/LookupRef[[#This Row],[Quantity]]</f>
        <v>13819</v>
      </c>
      <c r="I431" s="4">
        <f>LookupRef[[#This Row],[Total Price]]-LookupRef[[#This Row],[Material Costs]]</f>
        <v>5920</v>
      </c>
      <c r="J431" s="4">
        <f>(LookupRef[[#This Row],[Total Craft Points]]+LookupRef[[#This Row],[DC]])*10</f>
        <v>1040</v>
      </c>
      <c r="K431" s="4">
        <f>LookupRef[[#This Row],[Price Per Craft Point]]*LookupRef[[#This Row],[Total Craft Points]]</f>
        <v>5920</v>
      </c>
      <c r="L431" s="4">
        <f>Fullmath[[#This Row],[Mat Cost]]</f>
        <v>7899</v>
      </c>
      <c r="M431" s="4">
        <f>Fullmath[[#This Row],[Total CP]]</f>
        <v>80</v>
      </c>
      <c r="N431" s="4">
        <f>Fullmath[[#This Row],[DC]]</f>
        <v>24</v>
      </c>
      <c r="O431" s="4" cm="1">
        <f t="array" ref="O431">LookupRef[[#This Row],[DC]]+(PPCP[Base])</f>
        <v>74</v>
      </c>
    </row>
    <row r="432" spans="1:15" x14ac:dyDescent="0.2">
      <c r="A432" s="4" t="str">
        <f>Fullmath[[#This Row],[Craft]]</f>
        <v>Alchemy</v>
      </c>
      <c r="B432" s="4" t="str">
        <f>Fullmath[[#This Row],[Type]]</f>
        <v>Grenadelike</v>
      </c>
      <c r="C432" s="4" t="str">
        <f>Fullmath[[#This Row],[Subtype]]</f>
        <v>Grenadelike</v>
      </c>
      <c r="D432" s="2">
        <f>Fullmath[[#This Row],[ID]]</f>
        <v>987</v>
      </c>
      <c r="E432" s="4" t="str">
        <f>Fullmath[[#This Row],[Name]]</f>
        <v>Alchemist's Fire</v>
      </c>
      <c r="F432" s="4">
        <f>Fullmath[[#This Row],[Quantity]]</f>
        <v>10</v>
      </c>
      <c r="G432" s="4">
        <f>LookupRef[[#This Row],[Labor Costs]]+LookupRef[[#This Row],[Material Costs]]</f>
        <v>1099.6916666666666</v>
      </c>
      <c r="H432" s="4">
        <f>LookupRef[[#This Row],[Total Price]]/LookupRef[[#This Row],[Quantity]]</f>
        <v>109.96916666666667</v>
      </c>
      <c r="I432" s="4">
        <f>LookupRef[[#This Row],[Total Price]]-LookupRef[[#This Row],[Material Costs]]</f>
        <v>864</v>
      </c>
      <c r="J432" s="4">
        <f>(LookupRef[[#This Row],[Total Craft Points]]+LookupRef[[#This Row],[DC]])*10</f>
        <v>200</v>
      </c>
      <c r="K432" s="4">
        <f>LookupRef[[#This Row],[Price Per Craft Point]]*LookupRef[[#This Row],[Total Craft Points]]</f>
        <v>864</v>
      </c>
      <c r="L432" s="4">
        <f>Fullmath[[#This Row],[Mat Cost]]</f>
        <v>235.69166666666666</v>
      </c>
      <c r="M432" s="4">
        <f>Fullmath[[#This Row],[Total CP]]</f>
        <v>16</v>
      </c>
      <c r="N432" s="4">
        <f>Fullmath[[#This Row],[DC]]</f>
        <v>4</v>
      </c>
      <c r="O432" s="4" cm="1">
        <f t="array" ref="O432">LookupRef[[#This Row],[DC]]+(PPCP[Base])</f>
        <v>54</v>
      </c>
    </row>
    <row r="433" spans="1:15" x14ac:dyDescent="0.2">
      <c r="A433" s="4" t="str">
        <f>Fullmath[[#This Row],[Craft]]</f>
        <v>Alchemy</v>
      </c>
      <c r="B433" s="4" t="str">
        <f>Fullmath[[#This Row],[Type]]</f>
        <v>Grenadelike</v>
      </c>
      <c r="C433" s="4" t="str">
        <f>Fullmath[[#This Row],[Subtype]]</f>
        <v>Grenadelike</v>
      </c>
      <c r="D433" s="2">
        <f>Fullmath[[#This Row],[ID]]</f>
        <v>998</v>
      </c>
      <c r="E433" s="4" t="str">
        <f>Fullmath[[#This Row],[Name]]</f>
        <v>Holy Water</v>
      </c>
      <c r="F433" s="4">
        <f>Fullmath[[#This Row],[Quantity]]</f>
        <v>10</v>
      </c>
      <c r="G433" s="4">
        <f>LookupRef[[#This Row],[Labor Costs]]+LookupRef[[#This Row],[Material Costs]]</f>
        <v>158</v>
      </c>
      <c r="H433" s="4">
        <f>LookupRef[[#This Row],[Total Price]]/LookupRef[[#This Row],[Quantity]]</f>
        <v>15.8</v>
      </c>
      <c r="I433" s="4">
        <f>LookupRef[[#This Row],[Total Price]]-LookupRef[[#This Row],[Material Costs]]</f>
        <v>108</v>
      </c>
      <c r="J433" s="4">
        <f>(LookupRef[[#This Row],[Total Craft Points]]+LookupRef[[#This Row],[DC]])*10</f>
        <v>60</v>
      </c>
      <c r="K433" s="4">
        <f>LookupRef[[#This Row],[Price Per Craft Point]]*LookupRef[[#This Row],[Total Craft Points]]</f>
        <v>108</v>
      </c>
      <c r="L433" s="4">
        <f>Fullmath[[#This Row],[Mat Cost]]</f>
        <v>50</v>
      </c>
      <c r="M433" s="4">
        <f>Fullmath[[#This Row],[Total CP]]</f>
        <v>2</v>
      </c>
      <c r="N433" s="4">
        <f>Fullmath[[#This Row],[DC]]</f>
        <v>4</v>
      </c>
      <c r="O433" s="4" cm="1">
        <f t="array" ref="O433">LookupRef[[#This Row],[DC]]+(PPCP[Base])</f>
        <v>54</v>
      </c>
    </row>
    <row r="434" spans="1:15" x14ac:dyDescent="0.2">
      <c r="A434" s="4" t="str">
        <f>Fullmath[[#This Row],[Craft]]</f>
        <v>Alchemy</v>
      </c>
      <c r="B434" s="4" t="str">
        <f>Fullmath[[#This Row],[Type]]</f>
        <v>Grenadelike</v>
      </c>
      <c r="C434" s="4" t="str">
        <f>Fullmath[[#This Row],[Subtype]]</f>
        <v>Grenadelike</v>
      </c>
      <c r="D434" s="2">
        <f>Fullmath[[#This Row],[ID]]</f>
        <v>986</v>
      </c>
      <c r="E434" s="4" t="str">
        <f>Fullmath[[#This Row],[Name]]</f>
        <v>Acid Flask</v>
      </c>
      <c r="F434" s="4">
        <f>Fullmath[[#This Row],[Quantity]]</f>
        <v>10</v>
      </c>
      <c r="G434" s="4">
        <f>LookupRef[[#This Row],[Labor Costs]]+LookupRef[[#This Row],[Material Costs]]</f>
        <v>3023.9333333333334</v>
      </c>
      <c r="H434" s="4">
        <f>LookupRef[[#This Row],[Total Price]]/LookupRef[[#This Row],[Quantity]]</f>
        <v>302.39333333333332</v>
      </c>
      <c r="I434" s="4">
        <f>LookupRef[[#This Row],[Total Price]]-LookupRef[[#This Row],[Material Costs]]</f>
        <v>1740</v>
      </c>
      <c r="J434" s="4">
        <f>(LookupRef[[#This Row],[Total Craft Points]]+LookupRef[[#This Row],[DC]])*10</f>
        <v>390</v>
      </c>
      <c r="K434" s="4">
        <f>LookupRef[[#This Row],[Price Per Craft Point]]*LookupRef[[#This Row],[Total Craft Points]]</f>
        <v>1740</v>
      </c>
      <c r="L434" s="4">
        <f>Fullmath[[#This Row],[Mat Cost]]</f>
        <v>1283.9333333333334</v>
      </c>
      <c r="M434" s="4">
        <f>Fullmath[[#This Row],[Total CP]]</f>
        <v>29</v>
      </c>
      <c r="N434" s="4">
        <f>Fullmath[[#This Row],[DC]]</f>
        <v>10</v>
      </c>
      <c r="O434" s="4" cm="1">
        <f t="array" ref="O434">LookupRef[[#This Row],[DC]]+(PPCP[Base])</f>
        <v>60</v>
      </c>
    </row>
    <row r="435" spans="1:15" x14ac:dyDescent="0.2">
      <c r="A435" s="4" t="str">
        <f>Fullmath[[#This Row],[Craft]]</f>
        <v>Alchemy</v>
      </c>
      <c r="B435" s="4" t="str">
        <f>Fullmath[[#This Row],[Type]]</f>
        <v>Grenadelike</v>
      </c>
      <c r="C435" s="4" t="str">
        <f>Fullmath[[#This Row],[Subtype]]</f>
        <v>Grenadelike</v>
      </c>
      <c r="D435" s="2">
        <f>Fullmath[[#This Row],[ID]]</f>
        <v>996</v>
      </c>
      <c r="E435" s="4" t="str">
        <f>Fullmath[[#This Row],[Name]]</f>
        <v>Choking Powder</v>
      </c>
      <c r="F435" s="4">
        <f>Fullmath[[#This Row],[Quantity]]</f>
        <v>10</v>
      </c>
      <c r="G435" s="4">
        <f>LookupRef[[#This Row],[Labor Costs]]+LookupRef[[#This Row],[Material Costs]]</f>
        <v>442</v>
      </c>
      <c r="H435" s="4">
        <f>LookupRef[[#This Row],[Total Price]]/LookupRef[[#This Row],[Quantity]]</f>
        <v>44.2</v>
      </c>
      <c r="I435" s="4">
        <f>LookupRef[[#This Row],[Total Price]]-LookupRef[[#This Row],[Material Costs]]</f>
        <v>192</v>
      </c>
      <c r="J435" s="4">
        <f>(LookupRef[[#This Row],[Total Craft Points]]+LookupRef[[#This Row],[DC]])*10</f>
        <v>170</v>
      </c>
      <c r="K435" s="4">
        <f>LookupRef[[#This Row],[Price Per Craft Point]]*LookupRef[[#This Row],[Total Craft Points]]</f>
        <v>192</v>
      </c>
      <c r="L435" s="4">
        <f>Fullmath[[#This Row],[Mat Cost]]</f>
        <v>250</v>
      </c>
      <c r="M435" s="4">
        <f>Fullmath[[#This Row],[Total CP]]</f>
        <v>3</v>
      </c>
      <c r="N435" s="4">
        <f>Fullmath[[#This Row],[DC]]</f>
        <v>14</v>
      </c>
      <c r="O435" s="4" cm="1">
        <f t="array" ref="O435">LookupRef[[#This Row],[DC]]+(PPCP[Base])</f>
        <v>64</v>
      </c>
    </row>
    <row r="436" spans="1:15" x14ac:dyDescent="0.2">
      <c r="A436" s="4" t="str">
        <f>Fullmath[[#This Row],[Craft]]</f>
        <v>Alchemy</v>
      </c>
      <c r="B436" s="4" t="str">
        <f>Fullmath[[#This Row],[Type]]</f>
        <v>Grenadelike</v>
      </c>
      <c r="C436" s="4" t="str">
        <f>Fullmath[[#This Row],[Subtype]]</f>
        <v>Grenadelike</v>
      </c>
      <c r="D436" s="2">
        <f>Fullmath[[#This Row],[ID]]</f>
        <v>997</v>
      </c>
      <c r="E436" s="4" t="str">
        <f>Fullmath[[#This Row],[Name]]</f>
        <v>Thunderstone</v>
      </c>
      <c r="F436" s="4">
        <f>Fullmath[[#This Row],[Quantity]]</f>
        <v>10</v>
      </c>
      <c r="G436" s="4">
        <f>LookupRef[[#This Row],[Labor Costs]]+LookupRef[[#This Row],[Material Costs]]</f>
        <v>898.05</v>
      </c>
      <c r="H436" s="4">
        <f>LookupRef[[#This Row],[Total Price]]/LookupRef[[#This Row],[Quantity]]</f>
        <v>89.804999999999993</v>
      </c>
      <c r="I436" s="4">
        <f>LookupRef[[#This Row],[Total Price]]-LookupRef[[#This Row],[Material Costs]]</f>
        <v>243.19999999999993</v>
      </c>
      <c r="J436" s="4">
        <f>(LookupRef[[#This Row],[Total Craft Points]]+LookupRef[[#This Row],[DC]])*10</f>
        <v>178</v>
      </c>
      <c r="K436" s="4">
        <f>LookupRef[[#This Row],[Price Per Craft Point]]*LookupRef[[#This Row],[Total Craft Points]]</f>
        <v>243.2</v>
      </c>
      <c r="L436" s="4">
        <f>Fullmath[[#This Row],[Mat Cost]]</f>
        <v>654.85</v>
      </c>
      <c r="M436" s="4">
        <f>Fullmath[[#This Row],[Total CP]]</f>
        <v>3.8</v>
      </c>
      <c r="N436" s="4">
        <f>Fullmath[[#This Row],[DC]]</f>
        <v>14</v>
      </c>
      <c r="O436" s="4" cm="1">
        <f t="array" ref="O436">LookupRef[[#This Row],[DC]]+(PPCP[Base])</f>
        <v>64</v>
      </c>
    </row>
    <row r="437" spans="1:15" x14ac:dyDescent="0.2">
      <c r="A437" s="4" t="str">
        <f>Fullmath[[#This Row],[Craft]]</f>
        <v>Alchemy</v>
      </c>
      <c r="B437" s="4" t="str">
        <f>Fullmath[[#This Row],[Type]]</f>
        <v>Grenadelike</v>
      </c>
      <c r="C437" s="4" t="str">
        <f>Fullmath[[#This Row],[Subtype]]</f>
        <v>Grenadelike</v>
      </c>
      <c r="D437" s="2">
        <f>Fullmath[[#This Row],[ID]]</f>
        <v>985</v>
      </c>
      <c r="E437" s="4" t="str">
        <f>Fullmath[[#This Row],[Name]]</f>
        <v>Tanglefoot Bag</v>
      </c>
      <c r="F437" s="4">
        <f>Fullmath[[#This Row],[Quantity]]</f>
        <v>10</v>
      </c>
      <c r="G437" s="4">
        <f>LookupRef[[#This Row],[Labor Costs]]+LookupRef[[#This Row],[Material Costs]]</f>
        <v>2250.1666666666665</v>
      </c>
      <c r="H437" s="4">
        <f>LookupRef[[#This Row],[Total Price]]/LookupRef[[#This Row],[Quantity]]</f>
        <v>225.01666666666665</v>
      </c>
      <c r="I437" s="4">
        <f>LookupRef[[#This Row],[Total Price]]-LookupRef[[#This Row],[Material Costs]]</f>
        <v>650</v>
      </c>
      <c r="J437" s="4">
        <f>(LookupRef[[#This Row],[Total Craft Points]]+LookupRef[[#This Row],[DC]])*10</f>
        <v>250</v>
      </c>
      <c r="K437" s="4">
        <f>LookupRef[[#This Row],[Price Per Craft Point]]*LookupRef[[#This Row],[Total Craft Points]]</f>
        <v>650</v>
      </c>
      <c r="L437" s="4">
        <f>Fullmath[[#This Row],[Mat Cost]]</f>
        <v>1600.1666666666665</v>
      </c>
      <c r="M437" s="4">
        <f>Fullmath[[#This Row],[Total CP]]</f>
        <v>10</v>
      </c>
      <c r="N437" s="4">
        <f>Fullmath[[#This Row],[DC]]</f>
        <v>15</v>
      </c>
      <c r="O437" s="4" cm="1">
        <f t="array" ref="O437">LookupRef[[#This Row],[DC]]+(PPCP[Base])</f>
        <v>65</v>
      </c>
    </row>
    <row r="438" spans="1:15" x14ac:dyDescent="0.2">
      <c r="A438" s="4" t="str">
        <f>Fullmath[[#This Row],[Craft]]</f>
        <v>Alchemy</v>
      </c>
      <c r="B438" s="4" t="str">
        <f>Fullmath[[#This Row],[Type]]</f>
        <v>Grenadelike</v>
      </c>
      <c r="C438" s="4" t="str">
        <f>Fullmath[[#This Row],[Subtype]]</f>
        <v>Grenadelike</v>
      </c>
      <c r="D438" s="2">
        <f>Fullmath[[#This Row],[ID]]</f>
        <v>988</v>
      </c>
      <c r="E438" s="4" t="str">
        <f>Fullmath[[#This Row],[Name]]</f>
        <v>Acid Bomb</v>
      </c>
      <c r="F438" s="4">
        <f>Fullmath[[#This Row],[Quantity]]</f>
        <v>10</v>
      </c>
      <c r="G438" s="4">
        <f>LookupRef[[#This Row],[Labor Costs]]+LookupRef[[#This Row],[Material Costs]]</f>
        <v>8118.4</v>
      </c>
      <c r="H438" s="4">
        <f>LookupRef[[#This Row],[Total Price]]/LookupRef[[#This Row],[Quantity]]</f>
        <v>811.83999999999992</v>
      </c>
      <c r="I438" s="4">
        <f>LookupRef[[#This Row],[Total Price]]-LookupRef[[#This Row],[Material Costs]]</f>
        <v>6020</v>
      </c>
      <c r="J438" s="4">
        <f>(LookupRef[[#This Row],[Total Craft Points]]+LookupRef[[#This Row],[DC]])*10</f>
        <v>1060</v>
      </c>
      <c r="K438" s="4">
        <f>LookupRef[[#This Row],[Price Per Craft Point]]*LookupRef[[#This Row],[Total Craft Points]]</f>
        <v>6020</v>
      </c>
      <c r="L438" s="4">
        <f>Fullmath[[#This Row],[Mat Cost]]</f>
        <v>2098.4</v>
      </c>
      <c r="M438" s="4">
        <f>Fullmath[[#This Row],[Total CP]]</f>
        <v>86</v>
      </c>
      <c r="N438" s="4">
        <f>Fullmath[[#This Row],[DC]]</f>
        <v>20</v>
      </c>
      <c r="O438" s="4" cm="1">
        <f t="array" ref="O438">LookupRef[[#This Row],[DC]]+(PPCP[Base])</f>
        <v>70</v>
      </c>
    </row>
    <row r="439" spans="1:15" x14ac:dyDescent="0.2">
      <c r="A439" s="4" t="str">
        <f>Fullmath[[#This Row],[Craft]]</f>
        <v>Alchemy</v>
      </c>
      <c r="B439" s="4" t="str">
        <f>Fullmath[[#This Row],[Type]]</f>
        <v>Grenadelike</v>
      </c>
      <c r="C439" s="4" t="str">
        <f>Fullmath[[#This Row],[Subtype]]</f>
        <v>Grenadelike</v>
      </c>
      <c r="D439" s="2">
        <f>Fullmath[[#This Row],[ID]]</f>
        <v>989</v>
      </c>
      <c r="E439" s="4" t="str">
        <f>Fullmath[[#This Row],[Name]]</f>
        <v>Fire Bomb</v>
      </c>
      <c r="F439" s="4">
        <f>Fullmath[[#This Row],[Quantity]]</f>
        <v>10</v>
      </c>
      <c r="G439" s="4">
        <f>LookupRef[[#This Row],[Labor Costs]]+LookupRef[[#This Row],[Material Costs]]</f>
        <v>6160.1583333333328</v>
      </c>
      <c r="H439" s="4">
        <f>LookupRef[[#This Row],[Total Price]]/LookupRef[[#This Row],[Quantity]]</f>
        <v>616.01583333333326</v>
      </c>
      <c r="I439" s="4">
        <f>LookupRef[[#This Row],[Total Price]]-LookupRef[[#This Row],[Material Costs]]</f>
        <v>5110</v>
      </c>
      <c r="J439" s="4">
        <f>(LookupRef[[#This Row],[Total Craft Points]]+LookupRef[[#This Row],[DC]])*10</f>
        <v>930</v>
      </c>
      <c r="K439" s="4">
        <f>LookupRef[[#This Row],[Price Per Craft Point]]*LookupRef[[#This Row],[Total Craft Points]]</f>
        <v>5110</v>
      </c>
      <c r="L439" s="4">
        <f>Fullmath[[#This Row],[Mat Cost]]</f>
        <v>1050.1583333333333</v>
      </c>
      <c r="M439" s="4">
        <f>Fullmath[[#This Row],[Total CP]]</f>
        <v>73</v>
      </c>
      <c r="N439" s="4">
        <f>Fullmath[[#This Row],[DC]]</f>
        <v>20</v>
      </c>
      <c r="O439" s="4" cm="1">
        <f t="array" ref="O439">LookupRef[[#This Row],[DC]]+(PPCP[Base])</f>
        <v>70</v>
      </c>
    </row>
    <row r="440" spans="1:15" x14ac:dyDescent="0.2">
      <c r="A440" s="4" t="str">
        <f>Fullmath[[#This Row],[Craft]]</f>
        <v>Herbalism</v>
      </c>
      <c r="B440" s="4" t="str">
        <f>Fullmath[[#This Row],[Type]]</f>
        <v>Grenadelike</v>
      </c>
      <c r="C440" s="4" t="str">
        <f>Fullmath[[#This Row],[Subtype]]</f>
        <v>Grenadelike</v>
      </c>
      <c r="D440" s="2">
        <f>Fullmath[[#This Row],[ID]]</f>
        <v>995</v>
      </c>
      <c r="E440" s="4" t="str">
        <f>Fullmath[[#This Row],[Name]]</f>
        <v>Choking Powder</v>
      </c>
      <c r="F440" s="4">
        <f>Fullmath[[#This Row],[Quantity]]</f>
        <v>10</v>
      </c>
      <c r="G440" s="4">
        <f>LookupRef[[#This Row],[Labor Costs]]+LookupRef[[#This Row],[Material Costs]]</f>
        <v>442</v>
      </c>
      <c r="H440" s="4">
        <f>LookupRef[[#This Row],[Total Price]]/LookupRef[[#This Row],[Quantity]]</f>
        <v>44.2</v>
      </c>
      <c r="I440" s="4">
        <f>LookupRef[[#This Row],[Total Price]]-LookupRef[[#This Row],[Material Costs]]</f>
        <v>192</v>
      </c>
      <c r="J440" s="4">
        <f>(LookupRef[[#This Row],[Total Craft Points]]+LookupRef[[#This Row],[DC]])*10</f>
        <v>170</v>
      </c>
      <c r="K440" s="4">
        <f>LookupRef[[#This Row],[Price Per Craft Point]]*LookupRef[[#This Row],[Total Craft Points]]</f>
        <v>192</v>
      </c>
      <c r="L440" s="4">
        <f>Fullmath[[#This Row],[Mat Cost]]</f>
        <v>250</v>
      </c>
      <c r="M440" s="4">
        <f>Fullmath[[#This Row],[Total CP]]</f>
        <v>3</v>
      </c>
      <c r="N440" s="4">
        <f>Fullmath[[#This Row],[DC]]</f>
        <v>14</v>
      </c>
      <c r="O440" s="4" cm="1">
        <f t="array" ref="O440">LookupRef[[#This Row],[DC]]+(PPCP[Base])</f>
        <v>64</v>
      </c>
    </row>
    <row r="441" spans="1:15" x14ac:dyDescent="0.2">
      <c r="A441" s="4" t="str">
        <f>Fullmath[[#This Row],[Craft]]</f>
        <v>Alchemy</v>
      </c>
      <c r="B441" s="4" t="str">
        <f>Fullmath[[#This Row],[Type]]</f>
        <v>Healer's Kit</v>
      </c>
      <c r="C441" s="4" t="str">
        <f>Fullmath[[#This Row],[Subtype]]</f>
        <v>Healer's Kit</v>
      </c>
      <c r="D441" s="2">
        <f>Fullmath[[#This Row],[ID]]</f>
        <v>605</v>
      </c>
      <c r="E441" s="4" t="str">
        <f>Fullmath[[#This Row],[Name]]</f>
        <v>Healer's Kit +3</v>
      </c>
      <c r="F441" s="4">
        <f>Fullmath[[#This Row],[Quantity]]</f>
        <v>20</v>
      </c>
      <c r="G441" s="4">
        <f>LookupRef[[#This Row],[Labor Costs]]+LookupRef[[#This Row],[Material Costs]]</f>
        <v>2665.3766666666666</v>
      </c>
      <c r="H441" s="4">
        <f>LookupRef[[#This Row],[Total Price]]/LookupRef[[#This Row],[Quantity]]</f>
        <v>133.26883333333333</v>
      </c>
      <c r="I441" s="4">
        <f>LookupRef[[#This Row],[Total Price]]-LookupRef[[#This Row],[Material Costs]]</f>
        <v>1082.3999999999999</v>
      </c>
      <c r="J441" s="4">
        <f>(LookupRef[[#This Row],[Total Craft Points]]+LookupRef[[#This Row],[DC]])*10</f>
        <v>324</v>
      </c>
      <c r="K441" s="4">
        <f>LookupRef[[#This Row],[Price Per Craft Point]]*LookupRef[[#This Row],[Total Craft Points]]</f>
        <v>1082.3999999999999</v>
      </c>
      <c r="L441" s="4">
        <f>Fullmath[[#This Row],[Mat Cost]]</f>
        <v>1582.9766666666667</v>
      </c>
      <c r="M441" s="4">
        <f>Fullmath[[#This Row],[Total CP]]</f>
        <v>16.399999999999999</v>
      </c>
      <c r="N441" s="4">
        <f>Fullmath[[#This Row],[DC]]</f>
        <v>16</v>
      </c>
      <c r="O441" s="4" cm="1">
        <f t="array" ref="O441">LookupRef[[#This Row],[DC]]+(PPCP[Base])</f>
        <v>66</v>
      </c>
    </row>
    <row r="442" spans="1:15" x14ac:dyDescent="0.2">
      <c r="A442" s="4" t="str">
        <f>Fullmath[[#This Row],[Craft]]</f>
        <v>Herbalism</v>
      </c>
      <c r="B442" s="4" t="str">
        <f>Fullmath[[#This Row],[Type]]</f>
        <v>Healer's Kit</v>
      </c>
      <c r="C442" s="4" t="str">
        <f>Fullmath[[#This Row],[Subtype]]</f>
        <v>Healer's Kit</v>
      </c>
      <c r="D442" s="2">
        <f>Fullmath[[#This Row],[ID]]</f>
        <v>1375</v>
      </c>
      <c r="E442" s="4" t="str">
        <f>Fullmath[[#This Row],[Name]]</f>
        <v>Healer's Kit +1</v>
      </c>
      <c r="F442" s="4">
        <f>Fullmath[[#This Row],[Quantity]]</f>
        <v>10</v>
      </c>
      <c r="G442" s="4">
        <f>LookupRef[[#This Row],[Labor Costs]]+LookupRef[[#This Row],[Material Costs]]</f>
        <v>1087.5999999999999</v>
      </c>
      <c r="H442" s="4">
        <f>LookupRef[[#This Row],[Total Price]]/LookupRef[[#This Row],[Quantity]]</f>
        <v>108.75999999999999</v>
      </c>
      <c r="I442" s="4">
        <f>LookupRef[[#This Row],[Total Price]]-LookupRef[[#This Row],[Material Costs]]</f>
        <v>660</v>
      </c>
      <c r="J442" s="4">
        <f>(LookupRef[[#This Row],[Total Craft Points]]+LookupRef[[#This Row],[DC]])*10</f>
        <v>210</v>
      </c>
      <c r="K442" s="4">
        <f>LookupRef[[#This Row],[Price Per Craft Point]]*LookupRef[[#This Row],[Total Craft Points]]</f>
        <v>660</v>
      </c>
      <c r="L442" s="4">
        <f>Fullmath[[#This Row],[Mat Cost]]</f>
        <v>427.59999999999997</v>
      </c>
      <c r="M442" s="4">
        <f>Fullmath[[#This Row],[Total CP]]</f>
        <v>11</v>
      </c>
      <c r="N442" s="4">
        <f>Fullmath[[#This Row],[DC]]</f>
        <v>10</v>
      </c>
      <c r="O442" s="4" cm="1">
        <f t="array" ref="O442">LookupRef[[#This Row],[DC]]+(PPCP[Base])</f>
        <v>60</v>
      </c>
    </row>
    <row r="443" spans="1:15" x14ac:dyDescent="0.2">
      <c r="A443" s="4" t="str">
        <f>Fullmath[[#This Row],[Craft]]</f>
        <v>Herbalism</v>
      </c>
      <c r="B443" s="4" t="str">
        <f>Fullmath[[#This Row],[Type]]</f>
        <v>Healer's Kit</v>
      </c>
      <c r="C443" s="4" t="str">
        <f>Fullmath[[#This Row],[Subtype]]</f>
        <v>Healer's Kit</v>
      </c>
      <c r="D443" s="2">
        <f>Fullmath[[#This Row],[ID]]</f>
        <v>879</v>
      </c>
      <c r="E443" s="4" t="str">
        <f>Fullmath[[#This Row],[Name]]</f>
        <v>Healer's Kit +3</v>
      </c>
      <c r="F443" s="4">
        <f>Fullmath[[#This Row],[Quantity]]</f>
        <v>10</v>
      </c>
      <c r="G443" s="4">
        <f>LookupRef[[#This Row],[Labor Costs]]+LookupRef[[#This Row],[Material Costs]]</f>
        <v>1443.4333333333334</v>
      </c>
      <c r="H443" s="4">
        <f>LookupRef[[#This Row],[Total Price]]/LookupRef[[#This Row],[Quantity]]</f>
        <v>144.34333333333333</v>
      </c>
      <c r="I443" s="4">
        <f>LookupRef[[#This Row],[Total Price]]-LookupRef[[#This Row],[Material Costs]]</f>
        <v>1040</v>
      </c>
      <c r="J443" s="4">
        <f>(LookupRef[[#This Row],[Total Craft Points]]+LookupRef[[#This Row],[DC]])*10</f>
        <v>310</v>
      </c>
      <c r="K443" s="4">
        <f>LookupRef[[#This Row],[Price Per Craft Point]]*LookupRef[[#This Row],[Total Craft Points]]</f>
        <v>1040</v>
      </c>
      <c r="L443" s="4">
        <f>Fullmath[[#This Row],[Mat Cost]]</f>
        <v>403.43333333333334</v>
      </c>
      <c r="M443" s="4">
        <f>Fullmath[[#This Row],[Total CP]]</f>
        <v>16</v>
      </c>
      <c r="N443" s="4">
        <f>Fullmath[[#This Row],[DC]]</f>
        <v>15</v>
      </c>
      <c r="O443" s="4" cm="1">
        <f t="array" ref="O443">LookupRef[[#This Row],[DC]]+(PPCP[Base])</f>
        <v>65</v>
      </c>
    </row>
    <row r="444" spans="1:15" x14ac:dyDescent="0.2">
      <c r="A444" s="4" t="str">
        <f>Fullmath[[#This Row],[Craft]]</f>
        <v>Herbalism</v>
      </c>
      <c r="B444" s="4" t="str">
        <f>Fullmath[[#This Row],[Type]]</f>
        <v>Healer's Kit</v>
      </c>
      <c r="C444" s="4" t="str">
        <f>Fullmath[[#This Row],[Subtype]]</f>
        <v>Healer's Kit</v>
      </c>
      <c r="D444" s="2">
        <f>Fullmath[[#This Row],[ID]]</f>
        <v>880</v>
      </c>
      <c r="E444" s="4" t="str">
        <f>Fullmath[[#This Row],[Name]]</f>
        <v>Healer's Kit +6</v>
      </c>
      <c r="F444" s="4">
        <f>Fullmath[[#This Row],[Quantity]]</f>
        <v>10</v>
      </c>
      <c r="G444" s="4">
        <f>LookupRef[[#This Row],[Labor Costs]]+LookupRef[[#This Row],[Material Costs]]</f>
        <v>1985.2666666666667</v>
      </c>
      <c r="H444" s="4">
        <f>LookupRef[[#This Row],[Total Price]]/LookupRef[[#This Row],[Quantity]]</f>
        <v>198.52666666666667</v>
      </c>
      <c r="I444" s="4">
        <f>LookupRef[[#This Row],[Total Price]]-LookupRef[[#This Row],[Material Costs]]</f>
        <v>1575</v>
      </c>
      <c r="J444" s="4">
        <f>(LookupRef[[#This Row],[Total Craft Points]]+LookupRef[[#This Row],[DC]])*10</f>
        <v>460</v>
      </c>
      <c r="K444" s="4">
        <f>LookupRef[[#This Row],[Price Per Craft Point]]*LookupRef[[#This Row],[Total Craft Points]]</f>
        <v>1575</v>
      </c>
      <c r="L444" s="4">
        <f>Fullmath[[#This Row],[Mat Cost]]</f>
        <v>410.26666666666659</v>
      </c>
      <c r="M444" s="4">
        <f>Fullmath[[#This Row],[Total CP]]</f>
        <v>21</v>
      </c>
      <c r="N444" s="4">
        <f>Fullmath[[#This Row],[DC]]</f>
        <v>25</v>
      </c>
      <c r="O444" s="4" cm="1">
        <f t="array" ref="O444">LookupRef[[#This Row],[DC]]+(PPCP[Base])</f>
        <v>75</v>
      </c>
    </row>
    <row r="445" spans="1:15" x14ac:dyDescent="0.2">
      <c r="A445" s="4" t="str">
        <f>Fullmath[[#This Row],[Craft]]</f>
        <v>Herbalism</v>
      </c>
      <c r="B445" s="4" t="str">
        <f>Fullmath[[#This Row],[Type]]</f>
        <v>Healer's Kit</v>
      </c>
      <c r="C445" s="4" t="str">
        <f>Fullmath[[#This Row],[Subtype]]</f>
        <v>Healer's Kit</v>
      </c>
      <c r="D445" s="2">
        <f>Fullmath[[#This Row],[ID]]</f>
        <v>881</v>
      </c>
      <c r="E445" s="4" t="str">
        <f>Fullmath[[#This Row],[Name]]</f>
        <v>Healer's Kit +10</v>
      </c>
      <c r="F445" s="4">
        <f>Fullmath[[#This Row],[Quantity]]</f>
        <v>10</v>
      </c>
      <c r="G445" s="4">
        <f>LookupRef[[#This Row],[Labor Costs]]+LookupRef[[#This Row],[Material Costs]]</f>
        <v>3548.0166666666664</v>
      </c>
      <c r="H445" s="4">
        <f>LookupRef[[#This Row],[Total Price]]/LookupRef[[#This Row],[Quantity]]</f>
        <v>354.80166666666662</v>
      </c>
      <c r="I445" s="4">
        <f>LookupRef[[#This Row],[Total Price]]-LookupRef[[#This Row],[Material Costs]]</f>
        <v>3060</v>
      </c>
      <c r="J445" s="4">
        <f>(LookupRef[[#This Row],[Total Craft Points]]+LookupRef[[#This Row],[DC]])*10</f>
        <v>710</v>
      </c>
      <c r="K445" s="4">
        <f>LookupRef[[#This Row],[Price Per Craft Point]]*LookupRef[[#This Row],[Total Craft Points]]</f>
        <v>3060</v>
      </c>
      <c r="L445" s="4">
        <f>Fullmath[[#This Row],[Mat Cost]]</f>
        <v>488.01666666666659</v>
      </c>
      <c r="M445" s="4">
        <f>Fullmath[[#This Row],[Total CP]]</f>
        <v>36</v>
      </c>
      <c r="N445" s="4">
        <f>Fullmath[[#This Row],[DC]]</f>
        <v>35</v>
      </c>
      <c r="O445" s="4" cm="1">
        <f t="array" ref="O445">LookupRef[[#This Row],[DC]]+(PPCP[Base])</f>
        <v>85</v>
      </c>
    </row>
    <row r="446" spans="1:15" x14ac:dyDescent="0.2">
      <c r="A446" s="4" t="str">
        <f>Fullmath[[#This Row],[Craft]]</f>
        <v>Art Crafting</v>
      </c>
      <c r="B446" s="4" t="str">
        <f>Fullmath[[#This Row],[Type]]</f>
        <v>Instruments</v>
      </c>
      <c r="C446" s="4" t="str">
        <f>Fullmath[[#This Row],[Subtype]]</f>
        <v>Instruments</v>
      </c>
      <c r="D446" s="2">
        <f>Fullmath[[#This Row],[ID]]</f>
        <v>1720</v>
      </c>
      <c r="E446" s="4" t="str">
        <f>Fullmath[[#This Row],[Name]]</f>
        <v>Spyglass</v>
      </c>
      <c r="F446" s="4">
        <f>Fullmath[[#This Row],[Quantity]]</f>
        <v>1</v>
      </c>
      <c r="G446" s="4">
        <f>LookupRef[[#This Row],[Labor Costs]]+LookupRef[[#This Row],[Material Costs]]</f>
        <v>4492.7166666666672</v>
      </c>
      <c r="H446" s="4">
        <f>LookupRef[[#This Row],[Total Price]]/LookupRef[[#This Row],[Quantity]]</f>
        <v>4492.7166666666672</v>
      </c>
      <c r="I446" s="4">
        <f>LookupRef[[#This Row],[Total Price]]-LookupRef[[#This Row],[Material Costs]]</f>
        <v>3150.0000000000005</v>
      </c>
      <c r="J446" s="4">
        <f>(LookupRef[[#This Row],[Total Craft Points]]+LookupRef[[#This Row],[DC]])*10</f>
        <v>650</v>
      </c>
      <c r="K446" s="4">
        <f>LookupRef[[#This Row],[Price Per Craft Point]]*LookupRef[[#This Row],[Total Craft Points]]</f>
        <v>3150</v>
      </c>
      <c r="L446" s="4">
        <f>Fullmath[[#This Row],[Mat Cost]]</f>
        <v>1342.7166666666667</v>
      </c>
      <c r="M446" s="4">
        <f>Fullmath[[#This Row],[Total CP]]</f>
        <v>45</v>
      </c>
      <c r="N446" s="4">
        <f>Fullmath[[#This Row],[DC]]</f>
        <v>20</v>
      </c>
      <c r="O446" s="4" cm="1">
        <f t="array" ref="O446">LookupRef[[#This Row],[DC]]+(PPCP[Base])</f>
        <v>70</v>
      </c>
    </row>
    <row r="447" spans="1:15" x14ac:dyDescent="0.2">
      <c r="A447" s="4" t="str">
        <f>Fullmath[[#This Row],[Craft]]</f>
        <v>Art Crafting</v>
      </c>
      <c r="B447" s="4" t="str">
        <f>Fullmath[[#This Row],[Type]]</f>
        <v>Instruments</v>
      </c>
      <c r="C447" s="4" t="str">
        <f>Fullmath[[#This Row],[Subtype]]</f>
        <v>Instruments</v>
      </c>
      <c r="D447" s="2">
        <f>Fullmath[[#This Row],[ID]]</f>
        <v>1147</v>
      </c>
      <c r="E447" s="4" t="str">
        <f>Fullmath[[#This Row],[Name]]</f>
        <v>Assayer's Lens</v>
      </c>
      <c r="F447" s="4">
        <f>Fullmath[[#This Row],[Quantity]]</f>
        <v>1</v>
      </c>
      <c r="G447" s="4">
        <f>LookupRef[[#This Row],[Labor Costs]]+LookupRef[[#This Row],[Material Costs]]</f>
        <v>4248.6933333333336</v>
      </c>
      <c r="H447" s="4">
        <f>LookupRef[[#This Row],[Total Price]]/LookupRef[[#This Row],[Quantity]]</f>
        <v>4248.6933333333336</v>
      </c>
      <c r="I447" s="4">
        <f>LookupRef[[#This Row],[Total Price]]-LookupRef[[#This Row],[Material Costs]]</f>
        <v>3384</v>
      </c>
      <c r="J447" s="4">
        <f>(LookupRef[[#This Row],[Total Craft Points]]+LookupRef[[#This Row],[DC]])*10</f>
        <v>690</v>
      </c>
      <c r="K447" s="4">
        <f>LookupRef[[#This Row],[Price Per Craft Point]]*LookupRef[[#This Row],[Total Craft Points]]</f>
        <v>3384</v>
      </c>
      <c r="L447" s="4">
        <f>Fullmath[[#This Row],[Mat Cost]]</f>
        <v>864.69333333333338</v>
      </c>
      <c r="M447" s="4">
        <f>Fullmath[[#This Row],[Total CP]]</f>
        <v>47</v>
      </c>
      <c r="N447" s="4">
        <f>Fullmath[[#This Row],[DC]]</f>
        <v>22</v>
      </c>
      <c r="O447" s="4" cm="1">
        <f t="array" ref="O447">LookupRef[[#This Row],[DC]]+(PPCP[Base])</f>
        <v>72</v>
      </c>
    </row>
    <row r="448" spans="1:15" x14ac:dyDescent="0.2">
      <c r="A448" s="4" t="str">
        <f>Fullmath[[#This Row],[Craft]]</f>
        <v>Art Crafting</v>
      </c>
      <c r="B448" s="4" t="str">
        <f>Fullmath[[#This Row],[Type]]</f>
        <v>Instruments</v>
      </c>
      <c r="C448" s="4" t="str">
        <f>Fullmath[[#This Row],[Subtype]]</f>
        <v>Instruments</v>
      </c>
      <c r="D448" s="2">
        <f>Fullmath[[#This Row],[ID]]</f>
        <v>1719</v>
      </c>
      <c r="E448" s="4" t="str">
        <f>Fullmath[[#This Row],[Name]]</f>
        <v>Sextant</v>
      </c>
      <c r="F448" s="4">
        <f>Fullmath[[#This Row],[Quantity]]</f>
        <v>1</v>
      </c>
      <c r="G448" s="4">
        <f>LookupRef[[#This Row],[Labor Costs]]+LookupRef[[#This Row],[Material Costs]]</f>
        <v>10054.93</v>
      </c>
      <c r="H448" s="4">
        <f>LookupRef[[#This Row],[Total Price]]/LookupRef[[#This Row],[Quantity]]</f>
        <v>10054.93</v>
      </c>
      <c r="I448" s="4">
        <f>LookupRef[[#This Row],[Total Price]]-LookupRef[[#This Row],[Material Costs]]</f>
        <v>7065</v>
      </c>
      <c r="J448" s="4">
        <f>(LookupRef[[#This Row],[Total Craft Points]]+LookupRef[[#This Row],[DC]])*10</f>
        <v>1192</v>
      </c>
      <c r="K448" s="4">
        <f>LookupRef[[#This Row],[Price Per Craft Point]]*LookupRef[[#This Row],[Total Craft Points]]</f>
        <v>7065</v>
      </c>
      <c r="L448" s="4">
        <f>Fullmath[[#This Row],[Mat Cost]]</f>
        <v>2989.93</v>
      </c>
      <c r="M448" s="4">
        <f>Fullmath[[#This Row],[Total CP]]</f>
        <v>94.2</v>
      </c>
      <c r="N448" s="4">
        <f>Fullmath[[#This Row],[DC]]</f>
        <v>25</v>
      </c>
      <c r="O448" s="4" cm="1">
        <f t="array" ref="O448">LookupRef[[#This Row],[DC]]+(PPCP[Base])</f>
        <v>75</v>
      </c>
    </row>
    <row r="449" spans="1:15" x14ac:dyDescent="0.2">
      <c r="A449" s="4" t="str">
        <f>Fullmath[[#This Row],[Craft]]</f>
        <v>Art Crafting</v>
      </c>
      <c r="B449" s="4" t="str">
        <f>Fullmath[[#This Row],[Type]]</f>
        <v>Instruments</v>
      </c>
      <c r="C449" s="4" t="str">
        <f>Fullmath[[#This Row],[Subtype]]</f>
        <v>Instruments</v>
      </c>
      <c r="D449" s="2">
        <f>Fullmath[[#This Row],[ID]]</f>
        <v>832</v>
      </c>
      <c r="E449" s="4" t="str">
        <f>Fullmath[[#This Row],[Name]]</f>
        <v>Harp of Haunting</v>
      </c>
      <c r="F449" s="4">
        <f>Fullmath[[#This Row],[Quantity]]</f>
        <v>1</v>
      </c>
      <c r="G449" s="4">
        <f>LookupRef[[#This Row],[Labor Costs]]+LookupRef[[#This Row],[Material Costs]]</f>
        <v>13919.866666666667</v>
      </c>
      <c r="H449" s="4">
        <f>LookupRef[[#This Row],[Total Price]]/LookupRef[[#This Row],[Quantity]]</f>
        <v>13919.866666666667</v>
      </c>
      <c r="I449" s="4">
        <f>LookupRef[[#This Row],[Total Price]]-LookupRef[[#This Row],[Material Costs]]</f>
        <v>11906.4</v>
      </c>
      <c r="J449" s="4">
        <f>(LookupRef[[#This Row],[Total Craft Points]]+LookupRef[[#This Row],[DC]])*10</f>
        <v>1772</v>
      </c>
      <c r="K449" s="4">
        <f>LookupRef[[#This Row],[Price Per Craft Point]]*LookupRef[[#This Row],[Total Craft Points]]</f>
        <v>11906.4</v>
      </c>
      <c r="L449" s="4">
        <f>Fullmath[[#This Row],[Mat Cost]]</f>
        <v>2013.4666666666667</v>
      </c>
      <c r="M449" s="4">
        <f>Fullmath[[#This Row],[Total CP]]</f>
        <v>145.19999999999999</v>
      </c>
      <c r="N449" s="4">
        <f>Fullmath[[#This Row],[DC]]</f>
        <v>32</v>
      </c>
      <c r="O449" s="4" cm="1">
        <f t="array" ref="O449">LookupRef[[#This Row],[DC]]+(PPCP[Base])</f>
        <v>82</v>
      </c>
    </row>
    <row r="450" spans="1:15" x14ac:dyDescent="0.2">
      <c r="A450" s="4" t="str">
        <f>Fullmath[[#This Row],[Craft]]</f>
        <v>Carpentry</v>
      </c>
      <c r="B450" s="4" t="str">
        <f>Fullmath[[#This Row],[Type]]</f>
        <v>Instruments</v>
      </c>
      <c r="C450" s="4" t="str">
        <f>Fullmath[[#This Row],[Subtype]]</f>
        <v>Instruments</v>
      </c>
      <c r="D450" s="2">
        <f>Fullmath[[#This Row],[ID]]</f>
        <v>46</v>
      </c>
      <c r="E450" s="4" t="str">
        <f>Fullmath[[#This Row],[Name]]</f>
        <v>Bardic Pipes</v>
      </c>
      <c r="F450" s="4">
        <f>Fullmath[[#This Row],[Quantity]]</f>
        <v>1</v>
      </c>
      <c r="G450" s="4">
        <f>LookupRef[[#This Row],[Labor Costs]]+LookupRef[[#This Row],[Material Costs]]</f>
        <v>1997.3333333333333</v>
      </c>
      <c r="H450" s="4">
        <f>LookupRef[[#This Row],[Total Price]]/LookupRef[[#This Row],[Quantity]]</f>
        <v>1997.3333333333333</v>
      </c>
      <c r="I450" s="4">
        <f>LookupRef[[#This Row],[Total Price]]-LookupRef[[#This Row],[Material Costs]]</f>
        <v>1136</v>
      </c>
      <c r="J450" s="4">
        <f>(LookupRef[[#This Row],[Total Craft Points]]+LookupRef[[#This Row],[DC]])*10</f>
        <v>370</v>
      </c>
      <c r="K450" s="4">
        <f>LookupRef[[#This Row],[Price Per Craft Point]]*LookupRef[[#This Row],[Total Craft Points]]</f>
        <v>1136</v>
      </c>
      <c r="L450" s="4">
        <f>Fullmath[[#This Row],[Mat Cost]]</f>
        <v>861.33333333333326</v>
      </c>
      <c r="M450" s="4">
        <f>Fullmath[[#This Row],[Total CP]]</f>
        <v>16</v>
      </c>
      <c r="N450" s="4">
        <f>Fullmath[[#This Row],[DC]]</f>
        <v>21</v>
      </c>
      <c r="O450" s="4" cm="1">
        <f t="array" ref="O450">LookupRef[[#This Row],[DC]]+(PPCP[Base])</f>
        <v>71</v>
      </c>
    </row>
    <row r="451" spans="1:15" x14ac:dyDescent="0.2">
      <c r="A451" s="4" t="str">
        <f>Fullmath[[#This Row],[Craft]]</f>
        <v>Carpentry</v>
      </c>
      <c r="B451" s="4" t="str">
        <f>Fullmath[[#This Row],[Type]]</f>
        <v>Instruments</v>
      </c>
      <c r="C451" s="4" t="str">
        <f>Fullmath[[#This Row],[Subtype]]</f>
        <v>Instruments</v>
      </c>
      <c r="D451" s="2">
        <f>Fullmath[[#This Row],[ID]]</f>
        <v>828</v>
      </c>
      <c r="E451" s="4" t="str">
        <f>Fullmath[[#This Row],[Name]]</f>
        <v>Cli Lyre</v>
      </c>
      <c r="F451" s="4">
        <f>Fullmath[[#This Row],[Quantity]]</f>
        <v>1</v>
      </c>
      <c r="G451" s="4">
        <f>LookupRef[[#This Row],[Labor Costs]]+LookupRef[[#This Row],[Material Costs]]</f>
        <v>7603.916666666667</v>
      </c>
      <c r="H451" s="4">
        <f>LookupRef[[#This Row],[Total Price]]/LookupRef[[#This Row],[Quantity]]</f>
        <v>7603.916666666667</v>
      </c>
      <c r="I451" s="4">
        <f>LookupRef[[#This Row],[Total Price]]-LookupRef[[#This Row],[Material Costs]]</f>
        <v>6760.8</v>
      </c>
      <c r="J451" s="4">
        <f>(LookupRef[[#This Row],[Total Craft Points]]+LookupRef[[#This Row],[DC]])*10</f>
        <v>1159</v>
      </c>
      <c r="K451" s="4">
        <f>LookupRef[[#This Row],[Price Per Craft Point]]*LookupRef[[#This Row],[Total Craft Points]]</f>
        <v>6760.8</v>
      </c>
      <c r="L451" s="4">
        <f>Fullmath[[#This Row],[Mat Cost]]</f>
        <v>843.11666666666656</v>
      </c>
      <c r="M451" s="4">
        <f>Fullmath[[#This Row],[Total CP]]</f>
        <v>93.9</v>
      </c>
      <c r="N451" s="4">
        <f>Fullmath[[#This Row],[DC]]</f>
        <v>22</v>
      </c>
      <c r="O451" s="4" cm="1">
        <f t="array" ref="O451">LookupRef[[#This Row],[DC]]+(PPCP[Base])</f>
        <v>72</v>
      </c>
    </row>
    <row r="452" spans="1:15" x14ac:dyDescent="0.2">
      <c r="A452" s="4" t="str">
        <f>Fullmath[[#This Row],[Craft]]</f>
        <v>Carpentry</v>
      </c>
      <c r="B452" s="4" t="str">
        <f>Fullmath[[#This Row],[Type]]</f>
        <v>Instruments</v>
      </c>
      <c r="C452" s="4" t="str">
        <f>Fullmath[[#This Row],[Subtype]]</f>
        <v>Instruments</v>
      </c>
      <c r="D452" s="2">
        <f>Fullmath[[#This Row],[ID]]</f>
        <v>830</v>
      </c>
      <c r="E452" s="4" t="str">
        <f>Fullmath[[#This Row],[Name]]</f>
        <v>Dove's Harp</v>
      </c>
      <c r="F452" s="4">
        <f>Fullmath[[#This Row],[Quantity]]</f>
        <v>1</v>
      </c>
      <c r="G452" s="4">
        <f>LookupRef[[#This Row],[Labor Costs]]+LookupRef[[#This Row],[Material Costs]]</f>
        <v>11977.433333333334</v>
      </c>
      <c r="H452" s="4">
        <f>LookupRef[[#This Row],[Total Price]]/LookupRef[[#This Row],[Quantity]]</f>
        <v>11977.433333333334</v>
      </c>
      <c r="I452" s="4">
        <f>LookupRef[[#This Row],[Total Price]]-LookupRef[[#This Row],[Material Costs]]</f>
        <v>10821.6</v>
      </c>
      <c r="J452" s="4">
        <f>(LookupRef[[#This Row],[Total Craft Points]]+LookupRef[[#This Row],[DC]])*10</f>
        <v>1723</v>
      </c>
      <c r="K452" s="4">
        <f>LookupRef[[#This Row],[Price Per Craft Point]]*LookupRef[[#This Row],[Total Craft Points]]</f>
        <v>10821.6</v>
      </c>
      <c r="L452" s="4">
        <f>Fullmath[[#This Row],[Mat Cost]]</f>
        <v>1155.8333333333333</v>
      </c>
      <c r="M452" s="4">
        <f>Fullmath[[#This Row],[Total CP]]</f>
        <v>150.30000000000001</v>
      </c>
      <c r="N452" s="4">
        <f>Fullmath[[#This Row],[DC]]</f>
        <v>22</v>
      </c>
      <c r="O452" s="4" cm="1">
        <f t="array" ref="O452">LookupRef[[#This Row],[DC]]+(PPCP[Base])</f>
        <v>72</v>
      </c>
    </row>
    <row r="453" spans="1:15" x14ac:dyDescent="0.2">
      <c r="A453" s="4" t="str">
        <f>Fullmath[[#This Row],[Craft]]</f>
        <v>Carpentry</v>
      </c>
      <c r="B453" s="4" t="str">
        <f>Fullmath[[#This Row],[Type]]</f>
        <v>Instruments</v>
      </c>
      <c r="C453" s="4" t="str">
        <f>Fullmath[[#This Row],[Subtype]]</f>
        <v>Instruments</v>
      </c>
      <c r="D453" s="2">
        <f>Fullmath[[#This Row],[ID]]</f>
        <v>44</v>
      </c>
      <c r="E453" s="4" t="str">
        <f>Fullmath[[#This Row],[Name]]</f>
        <v>Bardic Mandolin</v>
      </c>
      <c r="F453" s="4">
        <f>Fullmath[[#This Row],[Quantity]]</f>
        <v>1</v>
      </c>
      <c r="G453" s="4">
        <f>LookupRef[[#This Row],[Labor Costs]]+LookupRef[[#This Row],[Material Costs]]</f>
        <v>5105.166666666667</v>
      </c>
      <c r="H453" s="4">
        <f>LookupRef[[#This Row],[Total Price]]/LookupRef[[#This Row],[Quantity]]</f>
        <v>5105.166666666667</v>
      </c>
      <c r="I453" s="4">
        <f>LookupRef[[#This Row],[Total Price]]-LookupRef[[#This Row],[Material Costs]]</f>
        <v>4161</v>
      </c>
      <c r="J453" s="4">
        <f>(LookupRef[[#This Row],[Total Craft Points]]+LookupRef[[#This Row],[DC]])*10</f>
        <v>800</v>
      </c>
      <c r="K453" s="4">
        <f>LookupRef[[#This Row],[Price Per Craft Point]]*LookupRef[[#This Row],[Total Craft Points]]</f>
        <v>4161</v>
      </c>
      <c r="L453" s="4">
        <f>Fullmath[[#This Row],[Mat Cost]]</f>
        <v>944.16666666666663</v>
      </c>
      <c r="M453" s="4">
        <f>Fullmath[[#This Row],[Total CP]]</f>
        <v>57</v>
      </c>
      <c r="N453" s="4">
        <f>Fullmath[[#This Row],[DC]]</f>
        <v>23</v>
      </c>
      <c r="O453" s="4" cm="1">
        <f t="array" ref="O453">LookupRef[[#This Row],[DC]]+(PPCP[Base])</f>
        <v>73</v>
      </c>
    </row>
    <row r="454" spans="1:15" x14ac:dyDescent="0.2">
      <c r="A454" s="4" t="str">
        <f>Fullmath[[#This Row],[Craft]]</f>
        <v>Carpentry</v>
      </c>
      <c r="B454" s="4" t="str">
        <f>Fullmath[[#This Row],[Type]]</f>
        <v>Instruments</v>
      </c>
      <c r="C454" s="4" t="str">
        <f>Fullmath[[#This Row],[Subtype]]</f>
        <v>Instruments</v>
      </c>
      <c r="D454" s="2">
        <f>Fullmath[[#This Row],[ID]]</f>
        <v>829</v>
      </c>
      <c r="E454" s="4" t="str">
        <f>Fullmath[[#This Row],[Name]]</f>
        <v>Doss Lute</v>
      </c>
      <c r="F454" s="4">
        <f>Fullmath[[#This Row],[Quantity]]</f>
        <v>1</v>
      </c>
      <c r="G454" s="4">
        <f>LookupRef[[#This Row],[Labor Costs]]+LookupRef[[#This Row],[Material Costs]]</f>
        <v>13120.153333333334</v>
      </c>
      <c r="H454" s="4">
        <f>LookupRef[[#This Row],[Total Price]]/LookupRef[[#This Row],[Quantity]]</f>
        <v>13120.153333333334</v>
      </c>
      <c r="I454" s="4">
        <f>LookupRef[[#This Row],[Total Price]]-LookupRef[[#This Row],[Material Costs]]</f>
        <v>11107.4</v>
      </c>
      <c r="J454" s="4">
        <f>(LookupRef[[#This Row],[Total Craft Points]]+LookupRef[[#This Row],[DC]])*10</f>
        <v>1741</v>
      </c>
      <c r="K454" s="4">
        <f>LookupRef[[#This Row],[Price Per Craft Point]]*LookupRef[[#This Row],[Total Craft Points]]</f>
        <v>11107.4</v>
      </c>
      <c r="L454" s="4">
        <f>Fullmath[[#This Row],[Mat Cost]]</f>
        <v>2012.7533333333333</v>
      </c>
      <c r="M454" s="4">
        <f>Fullmath[[#This Row],[Total CP]]</f>
        <v>150.1</v>
      </c>
      <c r="N454" s="4">
        <f>Fullmath[[#This Row],[DC]]</f>
        <v>24</v>
      </c>
      <c r="O454" s="4" cm="1">
        <f t="array" ref="O454">LookupRef[[#This Row],[DC]]+(PPCP[Base])</f>
        <v>74</v>
      </c>
    </row>
    <row r="455" spans="1:15" x14ac:dyDescent="0.2">
      <c r="A455" s="4" t="str">
        <f>Fullmath[[#This Row],[Craft]]</f>
        <v>Carpentry</v>
      </c>
      <c r="B455" s="4" t="str">
        <f>Fullmath[[#This Row],[Type]]</f>
        <v>Instruments</v>
      </c>
      <c r="C455" s="4" t="str">
        <f>Fullmath[[#This Row],[Subtype]]</f>
        <v>Instruments</v>
      </c>
      <c r="D455" s="2">
        <f>Fullmath[[#This Row],[ID]]</f>
        <v>827</v>
      </c>
      <c r="E455" s="4" t="str">
        <f>Fullmath[[#This Row],[Name]]</f>
        <v>Astruth Harp</v>
      </c>
      <c r="F455" s="4">
        <f>Fullmath[[#This Row],[Quantity]]</f>
        <v>1</v>
      </c>
      <c r="G455" s="4">
        <f>LookupRef[[#This Row],[Labor Costs]]+LookupRef[[#This Row],[Material Costs]]</f>
        <v>13701.466666666667</v>
      </c>
      <c r="H455" s="4">
        <f>LookupRef[[#This Row],[Total Price]]/LookupRef[[#This Row],[Quantity]]</f>
        <v>13701.466666666667</v>
      </c>
      <c r="I455" s="4">
        <f>LookupRef[[#This Row],[Total Price]]-LookupRef[[#This Row],[Material Costs]]</f>
        <v>11430</v>
      </c>
      <c r="J455" s="4">
        <f>(LookupRef[[#This Row],[Total Craft Points]]+LookupRef[[#This Row],[DC]])*10</f>
        <v>1774</v>
      </c>
      <c r="K455" s="4">
        <f>LookupRef[[#This Row],[Price Per Craft Point]]*LookupRef[[#This Row],[Total Craft Points]]</f>
        <v>11430</v>
      </c>
      <c r="L455" s="4">
        <f>Fullmath[[#This Row],[Mat Cost]]</f>
        <v>2271.4666666666667</v>
      </c>
      <c r="M455" s="4">
        <f>Fullmath[[#This Row],[Total CP]]</f>
        <v>152.4</v>
      </c>
      <c r="N455" s="4">
        <f>Fullmath[[#This Row],[DC]]</f>
        <v>25</v>
      </c>
      <c r="O455" s="4" cm="1">
        <f t="array" ref="O455">LookupRef[[#This Row],[DC]]+(PPCP[Base])</f>
        <v>75</v>
      </c>
    </row>
    <row r="456" spans="1:15" x14ac:dyDescent="0.2">
      <c r="A456" s="4" t="str">
        <f>Fullmath[[#This Row],[Craft]]</f>
        <v>Carpentry</v>
      </c>
      <c r="B456" s="4" t="str">
        <f>Fullmath[[#This Row],[Type]]</f>
        <v>Instruments</v>
      </c>
      <c r="C456" s="4" t="str">
        <f>Fullmath[[#This Row],[Subtype]]</f>
        <v>Instruments</v>
      </c>
      <c r="D456" s="2">
        <f>Fullmath[[#This Row],[ID]]</f>
        <v>45</v>
      </c>
      <c r="E456" s="4" t="str">
        <f>Fullmath[[#This Row],[Name]]</f>
        <v>Bardic Harp</v>
      </c>
      <c r="F456" s="4">
        <f>Fullmath[[#This Row],[Quantity]]</f>
        <v>1</v>
      </c>
      <c r="G456" s="4">
        <f>LookupRef[[#This Row],[Labor Costs]]+LookupRef[[#This Row],[Material Costs]]</f>
        <v>7893.7666666666664</v>
      </c>
      <c r="H456" s="4">
        <f>LookupRef[[#This Row],[Total Price]]/LookupRef[[#This Row],[Quantity]]</f>
        <v>7893.7666666666664</v>
      </c>
      <c r="I456" s="4">
        <f>LookupRef[[#This Row],[Total Price]]-LookupRef[[#This Row],[Material Costs]]</f>
        <v>6450</v>
      </c>
      <c r="J456" s="4">
        <f>(LookupRef[[#This Row],[Total Craft Points]]+LookupRef[[#This Row],[DC]])*10</f>
        <v>1110</v>
      </c>
      <c r="K456" s="4">
        <f>LookupRef[[#This Row],[Price Per Craft Point]]*LookupRef[[#This Row],[Total Craft Points]]</f>
        <v>6450</v>
      </c>
      <c r="L456" s="4">
        <f>Fullmath[[#This Row],[Mat Cost]]</f>
        <v>1443.7666666666664</v>
      </c>
      <c r="M456" s="4">
        <f>Fullmath[[#This Row],[Total CP]]</f>
        <v>86</v>
      </c>
      <c r="N456" s="4">
        <f>Fullmath[[#This Row],[DC]]</f>
        <v>25</v>
      </c>
      <c r="O456" s="4" cm="1">
        <f t="array" ref="O456">LookupRef[[#This Row],[DC]]+(PPCP[Base])</f>
        <v>75</v>
      </c>
    </row>
    <row r="457" spans="1:15" x14ac:dyDescent="0.2">
      <c r="A457" s="4" t="str">
        <f>Fullmath[[#This Row],[Craft]]</f>
        <v>Carpentry</v>
      </c>
      <c r="B457" s="4" t="str">
        <f>Fullmath[[#This Row],[Type]]</f>
        <v>Instruments</v>
      </c>
      <c r="C457" s="4" t="str">
        <f>Fullmath[[#This Row],[Subtype]]</f>
        <v>Instruments</v>
      </c>
      <c r="D457" s="2">
        <f>Fullmath[[#This Row],[ID]]</f>
        <v>43</v>
      </c>
      <c r="E457" s="4" t="str">
        <f>Fullmath[[#This Row],[Name]]</f>
        <v>Bardic Mandolin</v>
      </c>
      <c r="F457" s="4">
        <f>Fullmath[[#This Row],[Quantity]]</f>
        <v>1</v>
      </c>
      <c r="G457" s="4">
        <f>LookupRef[[#This Row],[Labor Costs]]+LookupRef[[#This Row],[Material Costs]]</f>
        <v>6149.2333333333336</v>
      </c>
      <c r="H457" s="4">
        <f>LookupRef[[#This Row],[Total Price]]/LookupRef[[#This Row],[Quantity]]</f>
        <v>6149.2333333333336</v>
      </c>
      <c r="I457" s="4">
        <f>LookupRef[[#This Row],[Total Price]]-LookupRef[[#This Row],[Material Costs]]</f>
        <v>4836</v>
      </c>
      <c r="J457" s="4">
        <f>(LookupRef[[#This Row],[Total Craft Points]]+LookupRef[[#This Row],[DC]])*10</f>
        <v>900</v>
      </c>
      <c r="K457" s="4">
        <f>LookupRef[[#This Row],[Price Per Craft Point]]*LookupRef[[#This Row],[Total Craft Points]]</f>
        <v>4836</v>
      </c>
      <c r="L457" s="4">
        <f>Fullmath[[#This Row],[Mat Cost]]</f>
        <v>1313.2333333333333</v>
      </c>
      <c r="M457" s="4">
        <f>Fullmath[[#This Row],[Total CP]]</f>
        <v>62</v>
      </c>
      <c r="N457" s="4">
        <f>Fullmath[[#This Row],[DC]]</f>
        <v>28</v>
      </c>
      <c r="O457" s="4" cm="1">
        <f t="array" ref="O457">LookupRef[[#This Row],[DC]]+(PPCP[Base])</f>
        <v>78</v>
      </c>
    </row>
    <row r="458" spans="1:15" x14ac:dyDescent="0.2">
      <c r="A458" s="4" t="str">
        <f>Fullmath[[#This Row],[Craft]]</f>
        <v>Carpentry</v>
      </c>
      <c r="B458" s="4" t="str">
        <f>Fullmath[[#This Row],[Type]]</f>
        <v>Instruments</v>
      </c>
      <c r="C458" s="4" t="str">
        <f>Fullmath[[#This Row],[Subtype]]</f>
        <v>Instruments</v>
      </c>
      <c r="D458" s="2">
        <f>Fullmath[[#This Row],[ID]]</f>
        <v>831</v>
      </c>
      <c r="E458" s="4" t="str">
        <f>Fullmath[[#This Row],[Name]]</f>
        <v>Ollamh Harp</v>
      </c>
      <c r="F458" s="4">
        <f>Fullmath[[#This Row],[Quantity]]</f>
        <v>1</v>
      </c>
      <c r="G458" s="4">
        <f>LookupRef[[#This Row],[Labor Costs]]+LookupRef[[#This Row],[Material Costs]]</f>
        <v>23190.666666666664</v>
      </c>
      <c r="H458" s="4">
        <f>LookupRef[[#This Row],[Total Price]]/LookupRef[[#This Row],[Quantity]]</f>
        <v>23190.666666666664</v>
      </c>
      <c r="I458" s="4">
        <f>LookupRef[[#This Row],[Total Price]]-LookupRef[[#This Row],[Material Costs]]</f>
        <v>18649.799999999996</v>
      </c>
      <c r="J458" s="4">
        <f>(LookupRef[[#This Row],[Total Craft Points]]+LookupRef[[#This Row],[DC]])*10</f>
        <v>2671</v>
      </c>
      <c r="K458" s="4">
        <f>LookupRef[[#This Row],[Price Per Craft Point]]*LookupRef[[#This Row],[Total Craft Points]]</f>
        <v>18649.8</v>
      </c>
      <c r="L458" s="4">
        <f>Fullmath[[#This Row],[Mat Cost]]</f>
        <v>4540.8666666666668</v>
      </c>
      <c r="M458" s="4">
        <f>Fullmath[[#This Row],[Total CP]]</f>
        <v>239.1</v>
      </c>
      <c r="N458" s="4">
        <f>Fullmath[[#This Row],[DC]]</f>
        <v>28</v>
      </c>
      <c r="O458" s="4" cm="1">
        <f t="array" ref="O458">LookupRef[[#This Row],[DC]]+(PPCP[Base])</f>
        <v>78</v>
      </c>
    </row>
    <row r="459" spans="1:15" x14ac:dyDescent="0.2">
      <c r="A459" s="4" t="str">
        <f>Fullmath[[#This Row],[Craft]]</f>
        <v>Art Crafting</v>
      </c>
      <c r="B459" s="4" t="str">
        <f>Fullmath[[#This Row],[Type]]</f>
        <v>Ioun Stone</v>
      </c>
      <c r="C459" s="4" t="str">
        <f>Fullmath[[#This Row],[Subtype]]</f>
        <v>Ioun Stone</v>
      </c>
      <c r="D459" s="2">
        <f>Fullmath[[#This Row],[ID]]</f>
        <v>1606</v>
      </c>
      <c r="E459" s="4" t="str">
        <f>Fullmath[[#This Row],[Name]]</f>
        <v>Ioun Stone (Blue)</v>
      </c>
      <c r="F459" s="4">
        <f>Fullmath[[#This Row],[Quantity]]</f>
        <v>1</v>
      </c>
      <c r="G459" s="4">
        <f>LookupRef[[#This Row],[Labor Costs]]+LookupRef[[#This Row],[Material Costs]]</f>
        <v>20044.693333333333</v>
      </c>
      <c r="H459" s="4">
        <f>LookupRef[[#This Row],[Total Price]]/LookupRef[[#This Row],[Quantity]]</f>
        <v>20044.693333333333</v>
      </c>
      <c r="I459" s="4">
        <f>LookupRef[[#This Row],[Total Price]]-LookupRef[[#This Row],[Material Costs]]</f>
        <v>18160.8</v>
      </c>
      <c r="J459" s="4">
        <f>(LookupRef[[#This Row],[Total Craft Points]]+LookupRef[[#This Row],[DC]])*10</f>
        <v>2394</v>
      </c>
      <c r="K459" s="4">
        <f>LookupRef[[#This Row],[Price Per Craft Point]]*LookupRef[[#This Row],[Total Craft Points]]</f>
        <v>18160.8</v>
      </c>
      <c r="L459" s="4">
        <f>Fullmath[[#This Row],[Mat Cost]]</f>
        <v>1883.8933333333332</v>
      </c>
      <c r="M459" s="4">
        <f>Fullmath[[#This Row],[Total CP]]</f>
        <v>197.4</v>
      </c>
      <c r="N459" s="4">
        <f>Fullmath[[#This Row],[DC]]</f>
        <v>42</v>
      </c>
      <c r="O459" s="4" cm="1">
        <f t="array" ref="O459">LookupRef[[#This Row],[DC]]+(PPCP[Base])</f>
        <v>92</v>
      </c>
    </row>
    <row r="460" spans="1:15" x14ac:dyDescent="0.2">
      <c r="A460" s="4" t="str">
        <f>Fullmath[[#This Row],[Craft]]</f>
        <v>Art Crafting</v>
      </c>
      <c r="B460" s="4" t="str">
        <f>Fullmath[[#This Row],[Type]]</f>
        <v>Ioun Stone</v>
      </c>
      <c r="C460" s="4" t="str">
        <f>Fullmath[[#This Row],[Subtype]]</f>
        <v>Ioun Stone</v>
      </c>
      <c r="D460" s="2">
        <f>Fullmath[[#This Row],[ID]]</f>
        <v>1610</v>
      </c>
      <c r="E460" s="4" t="str">
        <f>Fullmath[[#This Row],[Name]]</f>
        <v>Ioun Stone (Deep Red)</v>
      </c>
      <c r="F460" s="4">
        <f>Fullmath[[#This Row],[Quantity]]</f>
        <v>1</v>
      </c>
      <c r="G460" s="4">
        <f>LookupRef[[#This Row],[Labor Costs]]+LookupRef[[#This Row],[Material Costs]]</f>
        <v>19527.693333333333</v>
      </c>
      <c r="H460" s="4">
        <f>LookupRef[[#This Row],[Total Price]]/LookupRef[[#This Row],[Quantity]]</f>
        <v>19527.693333333333</v>
      </c>
      <c r="I460" s="4">
        <f>LookupRef[[#This Row],[Total Price]]-LookupRef[[#This Row],[Material Costs]]</f>
        <v>17838.8</v>
      </c>
      <c r="J460" s="4">
        <f>(LookupRef[[#This Row],[Total Craft Points]]+LookupRef[[#This Row],[DC]])*10</f>
        <v>2359</v>
      </c>
      <c r="K460" s="4">
        <f>LookupRef[[#This Row],[Price Per Craft Point]]*LookupRef[[#This Row],[Total Craft Points]]</f>
        <v>17838.8</v>
      </c>
      <c r="L460" s="4">
        <f>Fullmath[[#This Row],[Mat Cost]]</f>
        <v>1688.8933333333332</v>
      </c>
      <c r="M460" s="4">
        <f>Fullmath[[#This Row],[Total CP]]</f>
        <v>193.9</v>
      </c>
      <c r="N460" s="4">
        <f>Fullmath[[#This Row],[DC]]</f>
        <v>42</v>
      </c>
      <c r="O460" s="4" cm="1">
        <f t="array" ref="O460">LookupRef[[#This Row],[DC]]+(PPCP[Base])</f>
        <v>92</v>
      </c>
    </row>
    <row r="461" spans="1:15" x14ac:dyDescent="0.2">
      <c r="A461" s="4" t="str">
        <f>Fullmath[[#This Row],[Craft]]</f>
        <v>Art Crafting</v>
      </c>
      <c r="B461" s="4" t="str">
        <f>Fullmath[[#This Row],[Type]]</f>
        <v>Ioun Stone</v>
      </c>
      <c r="C461" s="4" t="str">
        <f>Fullmath[[#This Row],[Subtype]]</f>
        <v>Ioun Stone</v>
      </c>
      <c r="D461" s="2">
        <f>Fullmath[[#This Row],[ID]]</f>
        <v>1611</v>
      </c>
      <c r="E461" s="4" t="str">
        <f>Fullmath[[#This Row],[Name]]</f>
        <v>Ioun Stone (Dusty Rose)</v>
      </c>
      <c r="F461" s="4">
        <f>Fullmath[[#This Row],[Quantity]]</f>
        <v>1</v>
      </c>
      <c r="G461" s="4">
        <f>LookupRef[[#This Row],[Labor Costs]]+LookupRef[[#This Row],[Material Costs]]</f>
        <v>19489.943333333333</v>
      </c>
      <c r="H461" s="4">
        <f>LookupRef[[#This Row],[Total Price]]/LookupRef[[#This Row],[Quantity]]</f>
        <v>19489.943333333333</v>
      </c>
      <c r="I461" s="4">
        <f>LookupRef[[#This Row],[Total Price]]-LookupRef[[#This Row],[Material Costs]]</f>
        <v>17838.8</v>
      </c>
      <c r="J461" s="4">
        <f>(LookupRef[[#This Row],[Total Craft Points]]+LookupRef[[#This Row],[DC]])*10</f>
        <v>2359</v>
      </c>
      <c r="K461" s="4">
        <f>LookupRef[[#This Row],[Price Per Craft Point]]*LookupRef[[#This Row],[Total Craft Points]]</f>
        <v>17838.8</v>
      </c>
      <c r="L461" s="4">
        <f>Fullmath[[#This Row],[Mat Cost]]</f>
        <v>1651.1433333333332</v>
      </c>
      <c r="M461" s="4">
        <f>Fullmath[[#This Row],[Total CP]]</f>
        <v>193.9</v>
      </c>
      <c r="N461" s="4">
        <f>Fullmath[[#This Row],[DC]]</f>
        <v>42</v>
      </c>
      <c r="O461" s="4" cm="1">
        <f t="array" ref="O461">LookupRef[[#This Row],[DC]]+(PPCP[Base])</f>
        <v>92</v>
      </c>
    </row>
    <row r="462" spans="1:15" x14ac:dyDescent="0.2">
      <c r="A462" s="4" t="str">
        <f>Fullmath[[#This Row],[Craft]]</f>
        <v>Art Crafting</v>
      </c>
      <c r="B462" s="4" t="str">
        <f>Fullmath[[#This Row],[Type]]</f>
        <v>Ioun Stone</v>
      </c>
      <c r="C462" s="4" t="str">
        <f>Fullmath[[#This Row],[Subtype]]</f>
        <v>Ioun Stone</v>
      </c>
      <c r="D462" s="2">
        <f>Fullmath[[#This Row],[ID]]</f>
        <v>1607</v>
      </c>
      <c r="E462" s="4" t="str">
        <f>Fullmath[[#This Row],[Name]]</f>
        <v>Ioun Stone (Pale Blue)</v>
      </c>
      <c r="F462" s="4">
        <f>Fullmath[[#This Row],[Quantity]]</f>
        <v>1</v>
      </c>
      <c r="G462" s="4">
        <f>LookupRef[[#This Row],[Labor Costs]]+LookupRef[[#This Row],[Material Costs]]</f>
        <v>19499.276666666665</v>
      </c>
      <c r="H462" s="4">
        <f>LookupRef[[#This Row],[Total Price]]/LookupRef[[#This Row],[Quantity]]</f>
        <v>19499.276666666665</v>
      </c>
      <c r="I462" s="4">
        <f>LookupRef[[#This Row],[Total Price]]-LookupRef[[#This Row],[Material Costs]]</f>
        <v>17838.8</v>
      </c>
      <c r="J462" s="4">
        <f>(LookupRef[[#This Row],[Total Craft Points]]+LookupRef[[#This Row],[DC]])*10</f>
        <v>2359</v>
      </c>
      <c r="K462" s="4">
        <f>LookupRef[[#This Row],[Price Per Craft Point]]*LookupRef[[#This Row],[Total Craft Points]]</f>
        <v>17838.8</v>
      </c>
      <c r="L462" s="4">
        <f>Fullmath[[#This Row],[Mat Cost]]</f>
        <v>1660.4766666666667</v>
      </c>
      <c r="M462" s="4">
        <f>Fullmath[[#This Row],[Total CP]]</f>
        <v>193.9</v>
      </c>
      <c r="N462" s="4">
        <f>Fullmath[[#This Row],[DC]]</f>
        <v>42</v>
      </c>
      <c r="O462" s="4" cm="1">
        <f t="array" ref="O462">LookupRef[[#This Row],[DC]]+(PPCP[Base])</f>
        <v>92</v>
      </c>
    </row>
    <row r="463" spans="1:15" x14ac:dyDescent="0.2">
      <c r="A463" s="4" t="str">
        <f>Fullmath[[#This Row],[Craft]]</f>
        <v>Art Crafting</v>
      </c>
      <c r="B463" s="4" t="str">
        <f>Fullmath[[#This Row],[Type]]</f>
        <v>Ioun Stone</v>
      </c>
      <c r="C463" s="4" t="str">
        <f>Fullmath[[#This Row],[Subtype]]</f>
        <v>Ioun Stone</v>
      </c>
      <c r="D463" s="2">
        <f>Fullmath[[#This Row],[ID]]</f>
        <v>1608</v>
      </c>
      <c r="E463" s="4" t="str">
        <f>Fullmath[[#This Row],[Name]]</f>
        <v>Ioun Stone (Pink &amp; Green)</v>
      </c>
      <c r="F463" s="4">
        <f>Fullmath[[#This Row],[Quantity]]</f>
        <v>1</v>
      </c>
      <c r="G463" s="4">
        <f>LookupRef[[#This Row],[Labor Costs]]+LookupRef[[#This Row],[Material Costs]]</f>
        <v>19582.36</v>
      </c>
      <c r="H463" s="4">
        <f>LookupRef[[#This Row],[Total Price]]/LookupRef[[#This Row],[Quantity]]</f>
        <v>19582.36</v>
      </c>
      <c r="I463" s="4">
        <f>LookupRef[[#This Row],[Total Price]]-LookupRef[[#This Row],[Material Costs]]</f>
        <v>17884.8</v>
      </c>
      <c r="J463" s="4">
        <f>(LookupRef[[#This Row],[Total Craft Points]]+LookupRef[[#This Row],[DC]])*10</f>
        <v>2364</v>
      </c>
      <c r="K463" s="4">
        <f>LookupRef[[#This Row],[Price Per Craft Point]]*LookupRef[[#This Row],[Total Craft Points]]</f>
        <v>17884.8</v>
      </c>
      <c r="L463" s="4">
        <f>Fullmath[[#This Row],[Mat Cost]]</f>
        <v>1697.56</v>
      </c>
      <c r="M463" s="4">
        <f>Fullmath[[#This Row],[Total CP]]</f>
        <v>194.4</v>
      </c>
      <c r="N463" s="4">
        <f>Fullmath[[#This Row],[DC]]</f>
        <v>42</v>
      </c>
      <c r="O463" s="4" cm="1">
        <f t="array" ref="O463">LookupRef[[#This Row],[DC]]+(PPCP[Base])</f>
        <v>92</v>
      </c>
    </row>
    <row r="464" spans="1:15" x14ac:dyDescent="0.2">
      <c r="A464" s="4" t="str">
        <f>Fullmath[[#This Row],[Craft]]</f>
        <v>Art Crafting</v>
      </c>
      <c r="B464" s="4" t="str">
        <f>Fullmath[[#This Row],[Type]]</f>
        <v>Ioun Stone</v>
      </c>
      <c r="C464" s="4" t="str">
        <f>Fullmath[[#This Row],[Subtype]]</f>
        <v>Ioun Stone</v>
      </c>
      <c r="D464" s="2">
        <f>Fullmath[[#This Row],[ID]]</f>
        <v>1609</v>
      </c>
      <c r="E464" s="4" t="str">
        <f>Fullmath[[#This Row],[Name]]</f>
        <v>Ioun Stone (Pink)</v>
      </c>
      <c r="F464" s="4">
        <f>Fullmath[[#This Row],[Quantity]]</f>
        <v>1</v>
      </c>
      <c r="G464" s="4">
        <f>LookupRef[[#This Row],[Labor Costs]]+LookupRef[[#This Row],[Material Costs]]</f>
        <v>20681.193333333333</v>
      </c>
      <c r="H464" s="4">
        <f>LookupRef[[#This Row],[Total Price]]/LookupRef[[#This Row],[Quantity]]</f>
        <v>20681.193333333333</v>
      </c>
      <c r="I464" s="4">
        <f>LookupRef[[#This Row],[Total Price]]-LookupRef[[#This Row],[Material Costs]]</f>
        <v>18344.8</v>
      </c>
      <c r="J464" s="4">
        <f>(LookupRef[[#This Row],[Total Craft Points]]+LookupRef[[#This Row],[DC]])*10</f>
        <v>2414</v>
      </c>
      <c r="K464" s="4">
        <f>LookupRef[[#This Row],[Price Per Craft Point]]*LookupRef[[#This Row],[Total Craft Points]]</f>
        <v>18344.8</v>
      </c>
      <c r="L464" s="4">
        <f>Fullmath[[#This Row],[Mat Cost]]</f>
        <v>2336.3933333333334</v>
      </c>
      <c r="M464" s="4">
        <f>Fullmath[[#This Row],[Total CP]]</f>
        <v>199.4</v>
      </c>
      <c r="N464" s="4">
        <f>Fullmath[[#This Row],[DC]]</f>
        <v>42</v>
      </c>
      <c r="O464" s="4" cm="1">
        <f t="array" ref="O464">LookupRef[[#This Row],[DC]]+(PPCP[Base])</f>
        <v>92</v>
      </c>
    </row>
    <row r="465" spans="1:15" x14ac:dyDescent="0.2">
      <c r="A465" s="4" t="str">
        <f>Fullmath[[#This Row],[Craft]]</f>
        <v>Art Crafting</v>
      </c>
      <c r="B465" s="4" t="str">
        <f>Fullmath[[#This Row],[Type]]</f>
        <v>Ioun Stone</v>
      </c>
      <c r="C465" s="4" t="str">
        <f>Fullmath[[#This Row],[Subtype]]</f>
        <v>Ioun Stone</v>
      </c>
      <c r="D465" s="2">
        <f>Fullmath[[#This Row],[ID]]</f>
        <v>1612</v>
      </c>
      <c r="E465" s="4" t="str">
        <f>Fullmath[[#This Row],[Name]]</f>
        <v>Ioun Stone (Scarlet &amp; Blue)</v>
      </c>
      <c r="F465" s="4">
        <f>Fullmath[[#This Row],[Quantity]]</f>
        <v>1</v>
      </c>
      <c r="G465" s="4">
        <f>LookupRef[[#This Row],[Labor Costs]]+LookupRef[[#This Row],[Material Costs]]</f>
        <v>19500.276666666665</v>
      </c>
      <c r="H465" s="4">
        <f>LookupRef[[#This Row],[Total Price]]/LookupRef[[#This Row],[Quantity]]</f>
        <v>19500.276666666665</v>
      </c>
      <c r="I465" s="4">
        <f>LookupRef[[#This Row],[Total Price]]-LookupRef[[#This Row],[Material Costs]]</f>
        <v>17838.8</v>
      </c>
      <c r="J465" s="4">
        <f>(LookupRef[[#This Row],[Total Craft Points]]+LookupRef[[#This Row],[DC]])*10</f>
        <v>2359</v>
      </c>
      <c r="K465" s="4">
        <f>LookupRef[[#This Row],[Price Per Craft Point]]*LookupRef[[#This Row],[Total Craft Points]]</f>
        <v>17838.8</v>
      </c>
      <c r="L465" s="4">
        <f>Fullmath[[#This Row],[Mat Cost]]</f>
        <v>1661.4766666666667</v>
      </c>
      <c r="M465" s="4">
        <f>Fullmath[[#This Row],[Total CP]]</f>
        <v>193.9</v>
      </c>
      <c r="N465" s="4">
        <f>Fullmath[[#This Row],[DC]]</f>
        <v>42</v>
      </c>
      <c r="O465" s="4" cm="1">
        <f t="array" ref="O465">LookupRef[[#This Row],[DC]]+(PPCP[Base])</f>
        <v>92</v>
      </c>
    </row>
    <row r="466" spans="1:15" x14ac:dyDescent="0.2">
      <c r="A466" s="4" t="str">
        <f>Fullmath[[#This Row],[Craft]]</f>
        <v>Art Crafting</v>
      </c>
      <c r="B466" s="4" t="str">
        <f>Fullmath[[#This Row],[Type]]</f>
        <v>Jewelry</v>
      </c>
      <c r="C466" s="4" t="str">
        <f>Fullmath[[#This Row],[Subtype]]</f>
        <v>Amulet</v>
      </c>
      <c r="D466" s="2">
        <f>Fullmath[[#This Row],[ID]]</f>
        <v>174</v>
      </c>
      <c r="E466" s="4" t="str">
        <f>Fullmath[[#This Row],[Name]]</f>
        <v>Amulet</v>
      </c>
      <c r="F466" s="4">
        <f>Fullmath[[#This Row],[Quantity]]</f>
        <v>1</v>
      </c>
      <c r="G466" s="4">
        <f>LookupRef[[#This Row],[Labor Costs]]+LookupRef[[#This Row],[Material Costs]]</f>
        <v>161.625</v>
      </c>
      <c r="H466" s="4">
        <f>LookupRef[[#This Row],[Total Price]]/LookupRef[[#This Row],[Quantity]]</f>
        <v>161.625</v>
      </c>
      <c r="I466" s="4">
        <f>LookupRef[[#This Row],[Total Price]]-LookupRef[[#This Row],[Material Costs]]</f>
        <v>53</v>
      </c>
      <c r="J466" s="4">
        <f>(LookupRef[[#This Row],[Total Craft Points]]+LookupRef[[#This Row],[DC]])*10</f>
        <v>40</v>
      </c>
      <c r="K466" s="4">
        <f>LookupRef[[#This Row],[Price Per Craft Point]]*LookupRef[[#This Row],[Total Craft Points]]</f>
        <v>53</v>
      </c>
      <c r="L466" s="4">
        <f>Fullmath[[#This Row],[Mat Cost]]</f>
        <v>108.625</v>
      </c>
      <c r="M466" s="4">
        <f>Fullmath[[#This Row],[Total CP]]</f>
        <v>1</v>
      </c>
      <c r="N466" s="4">
        <f>Fullmath[[#This Row],[DC]]</f>
        <v>3</v>
      </c>
      <c r="O466" s="4" cm="1">
        <f t="array" ref="O466">LookupRef[[#This Row],[DC]]+(PPCP[Base])</f>
        <v>53</v>
      </c>
    </row>
    <row r="467" spans="1:15" x14ac:dyDescent="0.2">
      <c r="A467" s="4" t="str">
        <f>Fullmath[[#This Row],[Craft]]</f>
        <v>Art Crafting</v>
      </c>
      <c r="B467" s="4" t="str">
        <f>Fullmath[[#This Row],[Type]]</f>
        <v>Jewelry</v>
      </c>
      <c r="C467" s="4" t="str">
        <f>Fullmath[[#This Row],[Subtype]]</f>
        <v>Amulet</v>
      </c>
      <c r="D467" s="2">
        <f>Fullmath[[#This Row],[ID]]</f>
        <v>1717</v>
      </c>
      <c r="E467" s="4" t="str">
        <f>Fullmath[[#This Row],[Name]]</f>
        <v>Shark Tooth Necklace</v>
      </c>
      <c r="F467" s="4">
        <f>Fullmath[[#This Row],[Quantity]]</f>
        <v>1</v>
      </c>
      <c r="G467" s="4">
        <f>LookupRef[[#This Row],[Labor Costs]]+LookupRef[[#This Row],[Material Costs]]</f>
        <v>6091.66</v>
      </c>
      <c r="H467" s="4">
        <f>LookupRef[[#This Row],[Total Price]]/LookupRef[[#This Row],[Quantity]]</f>
        <v>6091.66</v>
      </c>
      <c r="I467" s="4">
        <f>LookupRef[[#This Row],[Total Price]]-LookupRef[[#This Row],[Material Costs]]</f>
        <v>844.19999999999982</v>
      </c>
      <c r="J467" s="4">
        <f>(LookupRef[[#This Row],[Total Craft Points]]+LookupRef[[#This Row],[DC]])*10</f>
        <v>264</v>
      </c>
      <c r="K467" s="4">
        <f>LookupRef[[#This Row],[Price Per Craft Point]]*LookupRef[[#This Row],[Total Craft Points]]</f>
        <v>844.2</v>
      </c>
      <c r="L467" s="4">
        <f>Fullmath[[#This Row],[Mat Cost]]</f>
        <v>5247.46</v>
      </c>
      <c r="M467" s="4">
        <f>Fullmath[[#This Row],[Total CP]]</f>
        <v>13.4</v>
      </c>
      <c r="N467" s="4">
        <f>Fullmath[[#This Row],[DC]]</f>
        <v>13</v>
      </c>
      <c r="O467" s="4" cm="1">
        <f t="array" ref="O467">LookupRef[[#This Row],[DC]]+(PPCP[Base])</f>
        <v>63</v>
      </c>
    </row>
    <row r="468" spans="1:15" x14ac:dyDescent="0.2">
      <c r="A468" s="4" t="str">
        <f>Fullmath[[#This Row],[Craft]]</f>
        <v>Art Crafting</v>
      </c>
      <c r="B468" s="4" t="str">
        <f>Fullmath[[#This Row],[Type]]</f>
        <v>Jewelry</v>
      </c>
      <c r="C468" s="4" t="str">
        <f>Fullmath[[#This Row],[Subtype]]</f>
        <v>Amulet</v>
      </c>
      <c r="D468" s="2">
        <f>Fullmath[[#This Row],[ID]]</f>
        <v>1721</v>
      </c>
      <c r="E468" s="4" t="str">
        <f>Fullmath[[#This Row],[Name]]</f>
        <v>Glimshell Pendant</v>
      </c>
      <c r="F468" s="4">
        <f>Fullmath[[#This Row],[Quantity]]</f>
        <v>1</v>
      </c>
      <c r="G468" s="4">
        <f>LookupRef[[#This Row],[Labor Costs]]+LookupRef[[#This Row],[Material Costs]]</f>
        <v>5297.96</v>
      </c>
      <c r="H468" s="4">
        <f>LookupRef[[#This Row],[Total Price]]/LookupRef[[#This Row],[Quantity]]</f>
        <v>5297.96</v>
      </c>
      <c r="I468" s="4">
        <f>LookupRef[[#This Row],[Total Price]]-LookupRef[[#This Row],[Material Costs]]</f>
        <v>3016</v>
      </c>
      <c r="J468" s="4">
        <f>(LookupRef[[#This Row],[Total Craft Points]]+LookupRef[[#This Row],[DC]])*10</f>
        <v>614</v>
      </c>
      <c r="K468" s="4">
        <f>LookupRef[[#This Row],[Price Per Craft Point]]*LookupRef[[#This Row],[Total Craft Points]]</f>
        <v>3016</v>
      </c>
      <c r="L468" s="4">
        <f>Fullmath[[#This Row],[Mat Cost]]</f>
        <v>2281.96</v>
      </c>
      <c r="M468" s="4">
        <f>Fullmath[[#This Row],[Total CP]]</f>
        <v>46.4</v>
      </c>
      <c r="N468" s="4">
        <f>Fullmath[[#This Row],[DC]]</f>
        <v>15</v>
      </c>
      <c r="O468" s="4" cm="1">
        <f t="array" ref="O468">LookupRef[[#This Row],[DC]]+(PPCP[Base])</f>
        <v>65</v>
      </c>
    </row>
    <row r="469" spans="1:15" x14ac:dyDescent="0.2">
      <c r="A469" s="4" t="str">
        <f>Fullmath[[#This Row],[Craft]]</f>
        <v>Art Crafting</v>
      </c>
      <c r="B469" s="4" t="str">
        <f>Fullmath[[#This Row],[Type]]</f>
        <v>Jewelry</v>
      </c>
      <c r="C469" s="4" t="str">
        <f>Fullmath[[#This Row],[Subtype]]</f>
        <v>Amulet</v>
      </c>
      <c r="D469" s="2">
        <f>Fullmath[[#This Row],[ID]]</f>
        <v>167</v>
      </c>
      <c r="E469" s="4" t="str">
        <f>Fullmath[[#This Row],[Name]]</f>
        <v>Lesser Holy Symbol</v>
      </c>
      <c r="F469" s="4">
        <f>Fullmath[[#This Row],[Quantity]]</f>
        <v>1</v>
      </c>
      <c r="G469" s="4">
        <f>LookupRef[[#This Row],[Labor Costs]]+LookupRef[[#This Row],[Material Costs]]</f>
        <v>1603.3999999999999</v>
      </c>
      <c r="H469" s="4">
        <f>LookupRef[[#This Row],[Total Price]]/LookupRef[[#This Row],[Quantity]]</f>
        <v>1603.3999999999999</v>
      </c>
      <c r="I469" s="4">
        <f>LookupRef[[#This Row],[Total Price]]-LookupRef[[#This Row],[Material Costs]]</f>
        <v>1598.3999999999999</v>
      </c>
      <c r="J469" s="4">
        <f>(LookupRef[[#This Row],[Total Craft Points]]+LookupRef[[#This Row],[DC]])*10</f>
        <v>442</v>
      </c>
      <c r="K469" s="4">
        <f>LookupRef[[#This Row],[Price Per Craft Point]]*LookupRef[[#This Row],[Total Craft Points]]</f>
        <v>1598.3999999999999</v>
      </c>
      <c r="L469" s="4">
        <f>Fullmath[[#This Row],[Mat Cost]]</f>
        <v>5</v>
      </c>
      <c r="M469" s="4">
        <f>Fullmath[[#This Row],[Total CP]]</f>
        <v>22.2</v>
      </c>
      <c r="N469" s="4">
        <f>Fullmath[[#This Row],[DC]]</f>
        <v>22</v>
      </c>
      <c r="O469" s="4" cm="1">
        <f t="array" ref="O469">LookupRef[[#This Row],[DC]]+(PPCP[Base])</f>
        <v>72</v>
      </c>
    </row>
    <row r="470" spans="1:15" x14ac:dyDescent="0.2">
      <c r="A470" s="4" t="str">
        <f>Fullmath[[#This Row],[Craft]]</f>
        <v>Art Crafting</v>
      </c>
      <c r="B470" s="4" t="str">
        <f>Fullmath[[#This Row],[Type]]</f>
        <v>Jewelry</v>
      </c>
      <c r="C470" s="4" t="str">
        <f>Fullmath[[#This Row],[Subtype]]</f>
        <v>Amulet</v>
      </c>
      <c r="D470" s="2">
        <f>Fullmath[[#This Row],[ID]]</f>
        <v>164</v>
      </c>
      <c r="E470" s="4" t="str">
        <f>Fullmath[[#This Row],[Name]]</f>
        <v>Sapphire Choker</v>
      </c>
      <c r="F470" s="4">
        <f>Fullmath[[#This Row],[Quantity]]</f>
        <v>1</v>
      </c>
      <c r="G470" s="4">
        <f>LookupRef[[#This Row],[Labor Costs]]+LookupRef[[#This Row],[Material Costs]]</f>
        <v>3324.2333333333336</v>
      </c>
      <c r="H470" s="4">
        <f>LookupRef[[#This Row],[Total Price]]/LookupRef[[#This Row],[Quantity]]</f>
        <v>3324.2333333333336</v>
      </c>
      <c r="I470" s="4">
        <f>LookupRef[[#This Row],[Total Price]]-LookupRef[[#This Row],[Material Costs]]</f>
        <v>2664</v>
      </c>
      <c r="J470" s="4">
        <f>(LookupRef[[#This Row],[Total Craft Points]]+LookupRef[[#This Row],[DC]])*10</f>
        <v>590</v>
      </c>
      <c r="K470" s="4">
        <f>LookupRef[[#This Row],[Price Per Craft Point]]*LookupRef[[#This Row],[Total Craft Points]]</f>
        <v>2664</v>
      </c>
      <c r="L470" s="4">
        <f>Fullmath[[#This Row],[Mat Cost]]</f>
        <v>660.23333333333335</v>
      </c>
      <c r="M470" s="4">
        <f>Fullmath[[#This Row],[Total CP]]</f>
        <v>37</v>
      </c>
      <c r="N470" s="4">
        <f>Fullmath[[#This Row],[DC]]</f>
        <v>22</v>
      </c>
      <c r="O470" s="4" cm="1">
        <f t="array" ref="O470">LookupRef[[#This Row],[DC]]+(PPCP[Base])</f>
        <v>72</v>
      </c>
    </row>
    <row r="471" spans="1:15" x14ac:dyDescent="0.2">
      <c r="A471" s="4" t="str">
        <f>Fullmath[[#This Row],[Craft]]</f>
        <v>Art Crafting</v>
      </c>
      <c r="B471" s="4" t="str">
        <f>Fullmath[[#This Row],[Type]]</f>
        <v>Jewelry</v>
      </c>
      <c r="C471" s="4" t="str">
        <f>Fullmath[[#This Row],[Subtype]]</f>
        <v>Amulet</v>
      </c>
      <c r="D471" s="2">
        <f>Fullmath[[#This Row],[ID]]</f>
        <v>161</v>
      </c>
      <c r="E471" s="4" t="str">
        <f>Fullmath[[#This Row],[Name]]</f>
        <v>Warrior Brave Torc</v>
      </c>
      <c r="F471" s="4">
        <f>Fullmath[[#This Row],[Quantity]]</f>
        <v>1</v>
      </c>
      <c r="G471" s="4">
        <f>LookupRef[[#This Row],[Labor Costs]]+LookupRef[[#This Row],[Material Costs]]</f>
        <v>2014</v>
      </c>
      <c r="H471" s="4">
        <f>LookupRef[[#This Row],[Total Price]]/LookupRef[[#This Row],[Quantity]]</f>
        <v>2014</v>
      </c>
      <c r="I471" s="4">
        <f>LookupRef[[#This Row],[Total Price]]-LookupRef[[#This Row],[Material Costs]]</f>
        <v>1944</v>
      </c>
      <c r="J471" s="4">
        <f>(LookupRef[[#This Row],[Total Craft Points]]+LookupRef[[#This Row],[DC]])*10</f>
        <v>490</v>
      </c>
      <c r="K471" s="4">
        <f>LookupRef[[#This Row],[Price Per Craft Point]]*LookupRef[[#This Row],[Total Craft Points]]</f>
        <v>1944</v>
      </c>
      <c r="L471" s="4">
        <f>Fullmath[[#This Row],[Mat Cost]]</f>
        <v>70</v>
      </c>
      <c r="M471" s="4">
        <f>Fullmath[[#This Row],[Total CP]]</f>
        <v>27</v>
      </c>
      <c r="N471" s="4">
        <f>Fullmath[[#This Row],[DC]]</f>
        <v>22</v>
      </c>
      <c r="O471" s="4" cm="1">
        <f t="array" ref="O471">LookupRef[[#This Row],[DC]]+(PPCP[Base])</f>
        <v>72</v>
      </c>
    </row>
    <row r="472" spans="1:15" x14ac:dyDescent="0.2">
      <c r="A472" s="4" t="str">
        <f>Fullmath[[#This Row],[Craft]]</f>
        <v>Art Crafting</v>
      </c>
      <c r="B472" s="4" t="str">
        <f>Fullmath[[#This Row],[Type]]</f>
        <v>Jewelry</v>
      </c>
      <c r="C472" s="4" t="str">
        <f>Fullmath[[#This Row],[Subtype]]</f>
        <v>Amulet</v>
      </c>
      <c r="D472" s="2">
        <f>Fullmath[[#This Row],[ID]]</f>
        <v>168</v>
      </c>
      <c r="E472" s="4" t="str">
        <f>Fullmath[[#This Row],[Name]]</f>
        <v>Holy Symbol</v>
      </c>
      <c r="F472" s="4">
        <f>Fullmath[[#This Row],[Quantity]]</f>
        <v>1</v>
      </c>
      <c r="G472" s="4">
        <f>LookupRef[[#This Row],[Labor Costs]]+LookupRef[[#This Row],[Material Costs]]</f>
        <v>5904.3</v>
      </c>
      <c r="H472" s="4">
        <f>LookupRef[[#This Row],[Total Price]]/LookupRef[[#This Row],[Quantity]]</f>
        <v>5904.3</v>
      </c>
      <c r="I472" s="4">
        <f>LookupRef[[#This Row],[Total Price]]-LookupRef[[#This Row],[Material Costs]]</f>
        <v>4898.8</v>
      </c>
      <c r="J472" s="4">
        <f>(LookupRef[[#This Row],[Total Craft Points]]+LookupRef[[#This Row],[DC]])*10</f>
        <v>902</v>
      </c>
      <c r="K472" s="4">
        <f>LookupRef[[#This Row],[Price Per Craft Point]]*LookupRef[[#This Row],[Total Craft Points]]</f>
        <v>4898.8</v>
      </c>
      <c r="L472" s="4">
        <f>Fullmath[[#This Row],[Mat Cost]]</f>
        <v>1005.5</v>
      </c>
      <c r="M472" s="4">
        <f>Fullmath[[#This Row],[Total CP]]</f>
        <v>66.2</v>
      </c>
      <c r="N472" s="4">
        <f>Fullmath[[#This Row],[DC]]</f>
        <v>24</v>
      </c>
      <c r="O472" s="4" cm="1">
        <f t="array" ref="O472">LookupRef[[#This Row],[DC]]+(PPCP[Base])</f>
        <v>74</v>
      </c>
    </row>
    <row r="473" spans="1:15" x14ac:dyDescent="0.2">
      <c r="A473" s="4" t="str">
        <f>Fullmath[[#This Row],[Craft]]</f>
        <v>Art Crafting</v>
      </c>
      <c r="B473" s="4" t="str">
        <f>Fullmath[[#This Row],[Type]]</f>
        <v>Jewelry</v>
      </c>
      <c r="C473" s="4" t="str">
        <f>Fullmath[[#This Row],[Subtype]]</f>
        <v>Amulet</v>
      </c>
      <c r="D473" s="2">
        <f>Fullmath[[#This Row],[ID]]</f>
        <v>163</v>
      </c>
      <c r="E473" s="4" t="str">
        <f>Fullmath[[#This Row],[Name]]</f>
        <v>Lesser Shaman Fetish</v>
      </c>
      <c r="F473" s="4">
        <f>Fullmath[[#This Row],[Quantity]]</f>
        <v>1</v>
      </c>
      <c r="G473" s="4">
        <f>LookupRef[[#This Row],[Labor Costs]]+LookupRef[[#This Row],[Material Costs]]</f>
        <v>5472</v>
      </c>
      <c r="H473" s="4">
        <f>LookupRef[[#This Row],[Total Price]]/LookupRef[[#This Row],[Quantity]]</f>
        <v>5472</v>
      </c>
      <c r="I473" s="4">
        <f>LookupRef[[#This Row],[Total Price]]-LookupRef[[#This Row],[Material Costs]]</f>
        <v>5402</v>
      </c>
      <c r="J473" s="4">
        <f>(LookupRef[[#This Row],[Total Craft Points]]+LookupRef[[#This Row],[DC]])*10</f>
        <v>970</v>
      </c>
      <c r="K473" s="4">
        <f>LookupRef[[#This Row],[Price Per Craft Point]]*LookupRef[[#This Row],[Total Craft Points]]</f>
        <v>5402</v>
      </c>
      <c r="L473" s="4">
        <f>Fullmath[[#This Row],[Mat Cost]]</f>
        <v>70</v>
      </c>
      <c r="M473" s="4">
        <f>Fullmath[[#This Row],[Total CP]]</f>
        <v>73</v>
      </c>
      <c r="N473" s="4">
        <f>Fullmath[[#This Row],[DC]]</f>
        <v>24</v>
      </c>
      <c r="O473" s="4" cm="1">
        <f t="array" ref="O473">LookupRef[[#This Row],[DC]]+(PPCP[Base])</f>
        <v>74</v>
      </c>
    </row>
    <row r="474" spans="1:15" x14ac:dyDescent="0.2">
      <c r="A474" s="4" t="str">
        <f>Fullmath[[#This Row],[Craft]]</f>
        <v>Art Crafting</v>
      </c>
      <c r="B474" s="4" t="str">
        <f>Fullmath[[#This Row],[Type]]</f>
        <v>Jewelry</v>
      </c>
      <c r="C474" s="4" t="str">
        <f>Fullmath[[#This Row],[Subtype]]</f>
        <v>Amulet</v>
      </c>
      <c r="D474" s="2">
        <f>Fullmath[[#This Row],[ID]]</f>
        <v>170</v>
      </c>
      <c r="E474" s="4" t="str">
        <f>Fullmath[[#This Row],[Name]]</f>
        <v>Druidic Torc</v>
      </c>
      <c r="F474" s="4">
        <f>Fullmath[[#This Row],[Quantity]]</f>
        <v>1</v>
      </c>
      <c r="G474" s="4">
        <f>LookupRef[[#This Row],[Labor Costs]]+LookupRef[[#This Row],[Material Costs]]</f>
        <v>7811.3333333333339</v>
      </c>
      <c r="H474" s="4">
        <f>LookupRef[[#This Row],[Total Price]]/LookupRef[[#This Row],[Quantity]]</f>
        <v>7811.3333333333339</v>
      </c>
      <c r="I474" s="4">
        <f>LookupRef[[#This Row],[Total Price]]-LookupRef[[#This Row],[Material Costs]]</f>
        <v>6225</v>
      </c>
      <c r="J474" s="4">
        <f>(LookupRef[[#This Row],[Total Craft Points]]+LookupRef[[#This Row],[DC]])*10</f>
        <v>1080</v>
      </c>
      <c r="K474" s="4">
        <f>LookupRef[[#This Row],[Price Per Craft Point]]*LookupRef[[#This Row],[Total Craft Points]]</f>
        <v>6225</v>
      </c>
      <c r="L474" s="4">
        <f>Fullmath[[#This Row],[Mat Cost]]</f>
        <v>1586.3333333333335</v>
      </c>
      <c r="M474" s="4">
        <f>Fullmath[[#This Row],[Total CP]]</f>
        <v>83</v>
      </c>
      <c r="N474" s="4">
        <f>Fullmath[[#This Row],[DC]]</f>
        <v>25</v>
      </c>
      <c r="O474" s="4" cm="1">
        <f t="array" ref="O474">LookupRef[[#This Row],[DC]]+(PPCP[Base])</f>
        <v>75</v>
      </c>
    </row>
    <row r="475" spans="1:15" x14ac:dyDescent="0.2">
      <c r="A475" s="4" t="str">
        <f>Fullmath[[#This Row],[Craft]]</f>
        <v>Art Crafting</v>
      </c>
      <c r="B475" s="4" t="str">
        <f>Fullmath[[#This Row],[Type]]</f>
        <v>Jewelry</v>
      </c>
      <c r="C475" s="4" t="str">
        <f>Fullmath[[#This Row],[Subtype]]</f>
        <v>Amulet</v>
      </c>
      <c r="D475" s="2">
        <f>Fullmath[[#This Row],[ID]]</f>
        <v>165</v>
      </c>
      <c r="E475" s="4" t="str">
        <f>Fullmath[[#This Row],[Name]]</f>
        <v>Ruby Necklet</v>
      </c>
      <c r="F475" s="4">
        <f>Fullmath[[#This Row],[Quantity]]</f>
        <v>1</v>
      </c>
      <c r="G475" s="4">
        <f>LookupRef[[#This Row],[Labor Costs]]+LookupRef[[#This Row],[Material Costs]]</f>
        <v>12976.4</v>
      </c>
      <c r="H475" s="4">
        <f>LookupRef[[#This Row],[Total Price]]/LookupRef[[#This Row],[Quantity]]</f>
        <v>12976.4</v>
      </c>
      <c r="I475" s="4">
        <f>LookupRef[[#This Row],[Total Price]]-LookupRef[[#This Row],[Material Costs]]</f>
        <v>10108</v>
      </c>
      <c r="J475" s="4">
        <f>(LookupRef[[#This Row],[Total Craft Points]]+LookupRef[[#This Row],[DC]])*10</f>
        <v>1590</v>
      </c>
      <c r="K475" s="4">
        <f>LookupRef[[#This Row],[Price Per Craft Point]]*LookupRef[[#This Row],[Total Craft Points]]</f>
        <v>10108</v>
      </c>
      <c r="L475" s="4">
        <f>Fullmath[[#This Row],[Mat Cost]]</f>
        <v>2868.4</v>
      </c>
      <c r="M475" s="4">
        <f>Fullmath[[#This Row],[Total CP]]</f>
        <v>133</v>
      </c>
      <c r="N475" s="4">
        <f>Fullmath[[#This Row],[DC]]</f>
        <v>26</v>
      </c>
      <c r="O475" s="4" cm="1">
        <f t="array" ref="O475">LookupRef[[#This Row],[DC]]+(PPCP[Base])</f>
        <v>76</v>
      </c>
    </row>
    <row r="476" spans="1:15" x14ac:dyDescent="0.2">
      <c r="A476" s="4" t="str">
        <f>Fullmath[[#This Row],[Craft]]</f>
        <v>Art Crafting</v>
      </c>
      <c r="B476" s="4" t="str">
        <f>Fullmath[[#This Row],[Type]]</f>
        <v>Jewelry</v>
      </c>
      <c r="C476" s="4" t="str">
        <f>Fullmath[[#This Row],[Subtype]]</f>
        <v>Amulet</v>
      </c>
      <c r="D476" s="2">
        <f>Fullmath[[#This Row],[ID]]</f>
        <v>162</v>
      </c>
      <c r="E476" s="4" t="str">
        <f>Fullmath[[#This Row],[Name]]</f>
        <v>Warrior Chief Torc</v>
      </c>
      <c r="F476" s="4">
        <f>Fullmath[[#This Row],[Quantity]]</f>
        <v>1</v>
      </c>
      <c r="G476" s="4">
        <f>LookupRef[[#This Row],[Labor Costs]]+LookupRef[[#This Row],[Material Costs]]</f>
        <v>8050</v>
      </c>
      <c r="H476" s="4">
        <f>LookupRef[[#This Row],[Total Price]]/LookupRef[[#This Row],[Quantity]]</f>
        <v>8050</v>
      </c>
      <c r="I476" s="4">
        <f>LookupRef[[#This Row],[Total Price]]-LookupRef[[#This Row],[Material Costs]]</f>
        <v>7980</v>
      </c>
      <c r="J476" s="4">
        <f>(LookupRef[[#This Row],[Total Craft Points]]+LookupRef[[#This Row],[DC]])*10</f>
        <v>1310</v>
      </c>
      <c r="K476" s="4">
        <f>LookupRef[[#This Row],[Price Per Craft Point]]*LookupRef[[#This Row],[Total Craft Points]]</f>
        <v>7980</v>
      </c>
      <c r="L476" s="4">
        <f>Fullmath[[#This Row],[Mat Cost]]</f>
        <v>70</v>
      </c>
      <c r="M476" s="4">
        <f>Fullmath[[#This Row],[Total CP]]</f>
        <v>105</v>
      </c>
      <c r="N476" s="4">
        <f>Fullmath[[#This Row],[DC]]</f>
        <v>26</v>
      </c>
      <c r="O476" s="4" cm="1">
        <f t="array" ref="O476">LookupRef[[#This Row],[DC]]+(PPCP[Base])</f>
        <v>76</v>
      </c>
    </row>
    <row r="477" spans="1:15" x14ac:dyDescent="0.2">
      <c r="A477" s="4" t="str">
        <f>Fullmath[[#This Row],[Craft]]</f>
        <v>Art Crafting</v>
      </c>
      <c r="B477" s="4" t="str">
        <f>Fullmath[[#This Row],[Type]]</f>
        <v>Jewelry</v>
      </c>
      <c r="C477" s="4" t="str">
        <f>Fullmath[[#This Row],[Subtype]]</f>
        <v>Amulet</v>
      </c>
      <c r="D477" s="2">
        <f>Fullmath[[#This Row],[ID]]</f>
        <v>166</v>
      </c>
      <c r="E477" s="4" t="str">
        <f>Fullmath[[#This Row],[Name]]</f>
        <v>Shaman Fetish</v>
      </c>
      <c r="F477" s="4">
        <f>Fullmath[[#This Row],[Quantity]]</f>
        <v>1</v>
      </c>
      <c r="G477" s="4">
        <f>LookupRef[[#This Row],[Labor Costs]]+LookupRef[[#This Row],[Material Costs]]</f>
        <v>9695</v>
      </c>
      <c r="H477" s="4">
        <f>LookupRef[[#This Row],[Total Price]]/LookupRef[[#This Row],[Quantity]]</f>
        <v>9695</v>
      </c>
      <c r="I477" s="4">
        <f>LookupRef[[#This Row],[Total Price]]-LookupRef[[#This Row],[Material Costs]]</f>
        <v>9625</v>
      </c>
      <c r="J477" s="4">
        <f>(LookupRef[[#This Row],[Total Craft Points]]+LookupRef[[#This Row],[DC]])*10</f>
        <v>1520</v>
      </c>
      <c r="K477" s="4">
        <f>LookupRef[[#This Row],[Price Per Craft Point]]*LookupRef[[#This Row],[Total Craft Points]]</f>
        <v>9625</v>
      </c>
      <c r="L477" s="4">
        <f>Fullmath[[#This Row],[Mat Cost]]</f>
        <v>70</v>
      </c>
      <c r="M477" s="4">
        <f>Fullmath[[#This Row],[Total CP]]</f>
        <v>125</v>
      </c>
      <c r="N477" s="4">
        <f>Fullmath[[#This Row],[DC]]</f>
        <v>27</v>
      </c>
      <c r="O477" s="4" cm="1">
        <f t="array" ref="O477">LookupRef[[#This Row],[DC]]+(PPCP[Base])</f>
        <v>77</v>
      </c>
    </row>
    <row r="478" spans="1:15" x14ac:dyDescent="0.2">
      <c r="A478" s="4" t="str">
        <f>Fullmath[[#This Row],[Craft]]</f>
        <v>Art Crafting</v>
      </c>
      <c r="B478" s="4" t="str">
        <f>Fullmath[[#This Row],[Type]]</f>
        <v>Jewelry</v>
      </c>
      <c r="C478" s="4" t="str">
        <f>Fullmath[[#This Row],[Subtype]]</f>
        <v>Amulet</v>
      </c>
      <c r="D478" s="2">
        <f>Fullmath[[#This Row],[ID]]</f>
        <v>171</v>
      </c>
      <c r="E478" s="4" t="str">
        <f>Fullmath[[#This Row],[Name]]</f>
        <v>Greater Druidic Torc</v>
      </c>
      <c r="F478" s="4">
        <f>Fullmath[[#This Row],[Quantity]]</f>
        <v>1</v>
      </c>
      <c r="G478" s="4">
        <f>LookupRef[[#This Row],[Labor Costs]]+LookupRef[[#This Row],[Material Costs]]</f>
        <v>15097.666666666668</v>
      </c>
      <c r="H478" s="4">
        <f>LookupRef[[#This Row],[Total Price]]/LookupRef[[#This Row],[Quantity]]</f>
        <v>15097.666666666668</v>
      </c>
      <c r="I478" s="4">
        <f>LookupRef[[#This Row],[Total Price]]-LookupRef[[#This Row],[Material Costs]]</f>
        <v>12798</v>
      </c>
      <c r="J478" s="4">
        <f>(LookupRef[[#This Row],[Total Craft Points]]+LookupRef[[#This Row],[DC]])*10</f>
        <v>1910</v>
      </c>
      <c r="K478" s="4">
        <f>LookupRef[[#This Row],[Price Per Craft Point]]*LookupRef[[#This Row],[Total Craft Points]]</f>
        <v>12798</v>
      </c>
      <c r="L478" s="4">
        <f>Fullmath[[#This Row],[Mat Cost]]</f>
        <v>2299.666666666667</v>
      </c>
      <c r="M478" s="4">
        <f>Fullmath[[#This Row],[Total CP]]</f>
        <v>162</v>
      </c>
      <c r="N478" s="4">
        <f>Fullmath[[#This Row],[DC]]</f>
        <v>29</v>
      </c>
      <c r="O478" s="4" cm="1">
        <f t="array" ref="O478">LookupRef[[#This Row],[DC]]+(PPCP[Base])</f>
        <v>79</v>
      </c>
    </row>
    <row r="479" spans="1:15" x14ac:dyDescent="0.2">
      <c r="A479" s="4" t="str">
        <f>Fullmath[[#This Row],[Craft]]</f>
        <v>Art Crafting</v>
      </c>
      <c r="B479" s="4" t="str">
        <f>Fullmath[[#This Row],[Type]]</f>
        <v>Jewelry</v>
      </c>
      <c r="C479" s="4" t="str">
        <f>Fullmath[[#This Row],[Subtype]]</f>
        <v>Amulet</v>
      </c>
      <c r="D479" s="2">
        <f>Fullmath[[#This Row],[ID]]</f>
        <v>1558</v>
      </c>
      <c r="E479" s="4" t="str">
        <f>Fullmath[[#This Row],[Name]]</f>
        <v>Communion Chain</v>
      </c>
      <c r="F479" s="4">
        <f>Fullmath[[#This Row],[Quantity]]</f>
        <v>1</v>
      </c>
      <c r="G479" s="4">
        <f>LookupRef[[#This Row],[Labor Costs]]+LookupRef[[#This Row],[Material Costs]]</f>
        <v>16653.083333333332</v>
      </c>
      <c r="H479" s="4">
        <f>LookupRef[[#This Row],[Total Price]]/LookupRef[[#This Row],[Quantity]]</f>
        <v>16653.083333333332</v>
      </c>
      <c r="I479" s="4">
        <f>LookupRef[[#This Row],[Total Price]]-LookupRef[[#This Row],[Material Costs]]</f>
        <v>13999.999999999998</v>
      </c>
      <c r="J479" s="4">
        <f>(LookupRef[[#This Row],[Total Craft Points]]+LookupRef[[#This Row],[DC]])*10</f>
        <v>2050</v>
      </c>
      <c r="K479" s="4">
        <f>LookupRef[[#This Row],[Price Per Craft Point]]*LookupRef[[#This Row],[Total Craft Points]]</f>
        <v>14000</v>
      </c>
      <c r="L479" s="4">
        <f>Fullmath[[#This Row],[Mat Cost]]</f>
        <v>2653.0833333333335</v>
      </c>
      <c r="M479" s="4">
        <f>Fullmath[[#This Row],[Total CP]]</f>
        <v>175</v>
      </c>
      <c r="N479" s="4">
        <f>Fullmath[[#This Row],[DC]]</f>
        <v>30</v>
      </c>
      <c r="O479" s="4" cm="1">
        <f t="array" ref="O479">LookupRef[[#This Row],[DC]]+(PPCP[Base])</f>
        <v>80</v>
      </c>
    </row>
    <row r="480" spans="1:15" x14ac:dyDescent="0.2">
      <c r="A480" s="4" t="str">
        <f>Fullmath[[#This Row],[Craft]]</f>
        <v>Art Crafting</v>
      </c>
      <c r="B480" s="4" t="str">
        <f>Fullmath[[#This Row],[Type]]</f>
        <v>Jewelry</v>
      </c>
      <c r="C480" s="4" t="str">
        <f>Fullmath[[#This Row],[Subtype]]</f>
        <v>Amulet</v>
      </c>
      <c r="D480" s="2">
        <f>Fullmath[[#This Row],[ID]]</f>
        <v>169</v>
      </c>
      <c r="E480" s="4" t="str">
        <f>Fullmath[[#This Row],[Name]]</f>
        <v>Greater Holy Symbol</v>
      </c>
      <c r="F480" s="4">
        <f>Fullmath[[#This Row],[Quantity]]</f>
        <v>1</v>
      </c>
      <c r="G480" s="4">
        <f>LookupRef[[#This Row],[Labor Costs]]+LookupRef[[#This Row],[Material Costs]]</f>
        <v>15951</v>
      </c>
      <c r="H480" s="4">
        <f>LookupRef[[#This Row],[Total Price]]/LookupRef[[#This Row],[Quantity]]</f>
        <v>15951</v>
      </c>
      <c r="I480" s="4">
        <f>LookupRef[[#This Row],[Total Price]]-LookupRef[[#This Row],[Material Costs]]</f>
        <v>13872</v>
      </c>
      <c r="J480" s="4">
        <f>(LookupRef[[#This Row],[Total Craft Points]]+LookupRef[[#This Row],[DC]])*10</f>
        <v>2034</v>
      </c>
      <c r="K480" s="4">
        <f>LookupRef[[#This Row],[Price Per Craft Point]]*LookupRef[[#This Row],[Total Craft Points]]</f>
        <v>13872</v>
      </c>
      <c r="L480" s="4">
        <f>Fullmath[[#This Row],[Mat Cost]]</f>
        <v>2079</v>
      </c>
      <c r="M480" s="4">
        <f>Fullmath[[#This Row],[Total CP]]</f>
        <v>173.4</v>
      </c>
      <c r="N480" s="4">
        <f>Fullmath[[#This Row],[DC]]</f>
        <v>30</v>
      </c>
      <c r="O480" s="4" cm="1">
        <f t="array" ref="O480">LookupRef[[#This Row],[DC]]+(PPCP[Base])</f>
        <v>80</v>
      </c>
    </row>
    <row r="481" spans="1:15" x14ac:dyDescent="0.2">
      <c r="A481" s="4" t="str">
        <f>Fullmath[[#This Row],[Craft]]</f>
        <v>Art Crafting</v>
      </c>
      <c r="B481" s="4" t="str">
        <f>Fullmath[[#This Row],[Type]]</f>
        <v>Jewelry</v>
      </c>
      <c r="C481" s="4" t="str">
        <f>Fullmath[[#This Row],[Subtype]]</f>
        <v>Amulet</v>
      </c>
      <c r="D481" s="2">
        <f>Fullmath[[#This Row],[ID]]</f>
        <v>1550</v>
      </c>
      <c r="E481" s="4" t="str">
        <f>Fullmath[[#This Row],[Name]]</f>
        <v>Shaman Beads</v>
      </c>
      <c r="F481" s="4">
        <f>Fullmath[[#This Row],[Quantity]]</f>
        <v>1</v>
      </c>
      <c r="G481" s="4">
        <f>LookupRef[[#This Row],[Labor Costs]]+LookupRef[[#This Row],[Material Costs]]</f>
        <v>10521</v>
      </c>
      <c r="H481" s="4">
        <f>LookupRef[[#This Row],[Total Price]]/LookupRef[[#This Row],[Quantity]]</f>
        <v>10521</v>
      </c>
      <c r="I481" s="4">
        <f>LookupRef[[#This Row],[Total Price]]-LookupRef[[#This Row],[Material Costs]]</f>
        <v>7052</v>
      </c>
      <c r="J481" s="4">
        <f>(LookupRef[[#This Row],[Total Craft Points]]+LookupRef[[#This Row],[DC]])*10</f>
        <v>1180</v>
      </c>
      <c r="K481" s="4">
        <f>LookupRef[[#This Row],[Price Per Craft Point]]*LookupRef[[#This Row],[Total Craft Points]]</f>
        <v>7052</v>
      </c>
      <c r="L481" s="4">
        <f>Fullmath[[#This Row],[Mat Cost]]</f>
        <v>3469</v>
      </c>
      <c r="M481" s="4">
        <f>Fullmath[[#This Row],[Total CP]]</f>
        <v>86</v>
      </c>
      <c r="N481" s="4">
        <f>Fullmath[[#This Row],[DC]]</f>
        <v>32</v>
      </c>
      <c r="O481" s="4" cm="1">
        <f t="array" ref="O481">LookupRef[[#This Row],[DC]]+(PPCP[Base])</f>
        <v>82</v>
      </c>
    </row>
    <row r="482" spans="1:15" x14ac:dyDescent="0.2">
      <c r="A482" s="4" t="str">
        <f>Fullmath[[#This Row],[Craft]]</f>
        <v>Art Crafting</v>
      </c>
      <c r="B482" s="4" t="str">
        <f>Fullmath[[#This Row],[Type]]</f>
        <v>Jewelry</v>
      </c>
      <c r="C482" s="4" t="str">
        <f>Fullmath[[#This Row],[Subtype]]</f>
        <v>Ring</v>
      </c>
      <c r="D482" s="2">
        <f>Fullmath[[#This Row],[ID]]</f>
        <v>173</v>
      </c>
      <c r="E482" s="4" t="str">
        <f>Fullmath[[#This Row],[Name]]</f>
        <v>Ring</v>
      </c>
      <c r="F482" s="4">
        <f>Fullmath[[#This Row],[Quantity]]</f>
        <v>1</v>
      </c>
      <c r="G482" s="4">
        <f>LookupRef[[#This Row],[Labor Costs]]+LookupRef[[#This Row],[Material Costs]]</f>
        <v>160.625</v>
      </c>
      <c r="H482" s="4">
        <f>LookupRef[[#This Row],[Total Price]]/LookupRef[[#This Row],[Quantity]]</f>
        <v>160.625</v>
      </c>
      <c r="I482" s="4">
        <f>LookupRef[[#This Row],[Total Price]]-LookupRef[[#This Row],[Material Costs]]</f>
        <v>52</v>
      </c>
      <c r="J482" s="4">
        <f>(LookupRef[[#This Row],[Total Craft Points]]+LookupRef[[#This Row],[DC]])*10</f>
        <v>30</v>
      </c>
      <c r="K482" s="4">
        <f>LookupRef[[#This Row],[Price Per Craft Point]]*LookupRef[[#This Row],[Total Craft Points]]</f>
        <v>52</v>
      </c>
      <c r="L482" s="4">
        <f>Fullmath[[#This Row],[Mat Cost]]</f>
        <v>108.625</v>
      </c>
      <c r="M482" s="4">
        <f>Fullmath[[#This Row],[Total CP]]</f>
        <v>1</v>
      </c>
      <c r="N482" s="4">
        <f>Fullmath[[#This Row],[DC]]</f>
        <v>2</v>
      </c>
      <c r="O482" s="4" cm="1">
        <f t="array" ref="O482">LookupRef[[#This Row],[DC]]+(PPCP[Base])</f>
        <v>52</v>
      </c>
    </row>
    <row r="483" spans="1:15" x14ac:dyDescent="0.2">
      <c r="A483" s="4" t="str">
        <f>Fullmath[[#This Row],[Craft]]</f>
        <v>Art Crafting</v>
      </c>
      <c r="B483" s="4" t="str">
        <f>Fullmath[[#This Row],[Type]]</f>
        <v>Jewelry</v>
      </c>
      <c r="C483" s="4" t="str">
        <f>Fullmath[[#This Row],[Subtype]]</f>
        <v>Ring</v>
      </c>
      <c r="D483" s="2">
        <f>Fullmath[[#This Row],[ID]]</f>
        <v>1551</v>
      </c>
      <c r="E483" s="4" t="str">
        <f>Fullmath[[#This Row],[Name]]</f>
        <v>Ghostwalker Ring</v>
      </c>
      <c r="F483" s="4">
        <f>Fullmath[[#This Row],[Quantity]]</f>
        <v>1</v>
      </c>
      <c r="G483" s="4">
        <f>LookupRef[[#This Row],[Labor Costs]]+LookupRef[[#This Row],[Material Costs]]</f>
        <v>7091.1666666666661</v>
      </c>
      <c r="H483" s="4">
        <f>LookupRef[[#This Row],[Total Price]]/LookupRef[[#This Row],[Quantity]]</f>
        <v>7091.1666666666661</v>
      </c>
      <c r="I483" s="4">
        <f>LookupRef[[#This Row],[Total Price]]-LookupRef[[#This Row],[Material Costs]]</f>
        <v>3709.9999999999995</v>
      </c>
      <c r="J483" s="4">
        <f>(LookupRef[[#This Row],[Total Craft Points]]+LookupRef[[#This Row],[DC]])*10</f>
        <v>730</v>
      </c>
      <c r="K483" s="4">
        <f>LookupRef[[#This Row],[Price Per Craft Point]]*LookupRef[[#This Row],[Total Craft Points]]</f>
        <v>3710</v>
      </c>
      <c r="L483" s="4">
        <f>Fullmath[[#This Row],[Mat Cost]]</f>
        <v>3381.1666666666665</v>
      </c>
      <c r="M483" s="4">
        <f>Fullmath[[#This Row],[Total CP]]</f>
        <v>53</v>
      </c>
      <c r="N483" s="4">
        <f>Fullmath[[#This Row],[DC]]</f>
        <v>20</v>
      </c>
      <c r="O483" s="4" cm="1">
        <f t="array" ref="O483">LookupRef[[#This Row],[DC]]+(PPCP[Base])</f>
        <v>70</v>
      </c>
    </row>
    <row r="484" spans="1:15" x14ac:dyDescent="0.2">
      <c r="A484" s="4" t="str">
        <f>Fullmath[[#This Row],[Craft]]</f>
        <v>Art Crafting</v>
      </c>
      <c r="B484" s="4" t="str">
        <f>Fullmath[[#This Row],[Type]]</f>
        <v>Jewelry</v>
      </c>
      <c r="C484" s="4" t="str">
        <f>Fullmath[[#This Row],[Subtype]]</f>
        <v>Ring</v>
      </c>
      <c r="D484" s="2">
        <f>Fullmath[[#This Row],[ID]]</f>
        <v>1559</v>
      </c>
      <c r="E484" s="4" t="str">
        <f>Fullmath[[#This Row],[Name]]</f>
        <v>Ring of the Favourable</v>
      </c>
      <c r="F484" s="4">
        <f>Fullmath[[#This Row],[Quantity]]</f>
        <v>1</v>
      </c>
      <c r="G484" s="4">
        <f>LookupRef[[#This Row],[Labor Costs]]+LookupRef[[#This Row],[Material Costs]]</f>
        <v>5892.75</v>
      </c>
      <c r="H484" s="4">
        <f>LookupRef[[#This Row],[Total Price]]/LookupRef[[#This Row],[Quantity]]</f>
        <v>5892.75</v>
      </c>
      <c r="I484" s="4">
        <f>LookupRef[[#This Row],[Total Price]]-LookupRef[[#This Row],[Material Costs]]</f>
        <v>4270</v>
      </c>
      <c r="J484" s="4">
        <f>(LookupRef[[#This Row],[Total Craft Points]]+LookupRef[[#This Row],[DC]])*10</f>
        <v>810</v>
      </c>
      <c r="K484" s="4">
        <f>LookupRef[[#This Row],[Price Per Craft Point]]*LookupRef[[#This Row],[Total Craft Points]]</f>
        <v>4270</v>
      </c>
      <c r="L484" s="4">
        <f>Fullmath[[#This Row],[Mat Cost]]</f>
        <v>1622.75</v>
      </c>
      <c r="M484" s="4">
        <f>Fullmath[[#This Row],[Total CP]]</f>
        <v>61</v>
      </c>
      <c r="N484" s="4">
        <f>Fullmath[[#This Row],[DC]]</f>
        <v>20</v>
      </c>
      <c r="O484" s="4" cm="1">
        <f t="array" ref="O484">LookupRef[[#This Row],[DC]]+(PPCP[Base])</f>
        <v>70</v>
      </c>
    </row>
    <row r="485" spans="1:15" x14ac:dyDescent="0.2">
      <c r="A485" s="4" t="str">
        <f>Fullmath[[#This Row],[Craft]]</f>
        <v>Art Crafting</v>
      </c>
      <c r="B485" s="4" t="str">
        <f>Fullmath[[#This Row],[Type]]</f>
        <v>Materials</v>
      </c>
      <c r="C485" s="4" t="str">
        <f>Fullmath[[#This Row],[Subtype]]</f>
        <v>Gem</v>
      </c>
      <c r="D485" s="2">
        <f>Fullmath[[#This Row],[ID]]</f>
        <v>138</v>
      </c>
      <c r="E485" s="4" t="str">
        <f>Fullmath[[#This Row],[Name]]</f>
        <v>Fire Agate</v>
      </c>
      <c r="F485" s="4">
        <f>Fullmath[[#This Row],[Quantity]]</f>
        <v>1</v>
      </c>
      <c r="G485" s="4">
        <f>LookupRef[[#This Row],[Labor Costs]]+LookupRef[[#This Row],[Material Costs]]</f>
        <v>80.083333333333329</v>
      </c>
      <c r="H485" s="4">
        <f>LookupRef[[#This Row],[Total Price]]/LookupRef[[#This Row],[Quantity]]</f>
        <v>80.083333333333329</v>
      </c>
      <c r="I485" s="4">
        <f>LookupRef[[#This Row],[Total Price]]-LookupRef[[#This Row],[Material Costs]]</f>
        <v>52</v>
      </c>
      <c r="J485" s="4">
        <f>(LookupRef[[#This Row],[Total Craft Points]]+LookupRef[[#This Row],[DC]])*10</f>
        <v>30</v>
      </c>
      <c r="K485" s="4">
        <f>LookupRef[[#This Row],[Price Per Craft Point]]*LookupRef[[#This Row],[Total Craft Points]]</f>
        <v>52</v>
      </c>
      <c r="L485" s="4">
        <f>Fullmath[[#This Row],[Mat Cost]]</f>
        <v>28.083333333333332</v>
      </c>
      <c r="M485" s="4">
        <f>Fullmath[[#This Row],[Total CP]]</f>
        <v>1</v>
      </c>
      <c r="N485" s="4">
        <f>Fullmath[[#This Row],[DC]]</f>
        <v>2</v>
      </c>
      <c r="O485" s="4" cm="1">
        <f t="array" ref="O485">LookupRef[[#This Row],[DC]]+(PPCP[Base])</f>
        <v>52</v>
      </c>
    </row>
    <row r="486" spans="1:15" x14ac:dyDescent="0.2">
      <c r="A486" s="4" t="str">
        <f>Fullmath[[#This Row],[Craft]]</f>
        <v>Art Crafting</v>
      </c>
      <c r="B486" s="4" t="str">
        <f>Fullmath[[#This Row],[Type]]</f>
        <v>Materials</v>
      </c>
      <c r="C486" s="4" t="str">
        <f>Fullmath[[#This Row],[Subtype]]</f>
        <v>Gem</v>
      </c>
      <c r="D486" s="2">
        <f>Fullmath[[#This Row],[ID]]</f>
        <v>1359</v>
      </c>
      <c r="E486" s="4" t="str">
        <f>Fullmath[[#This Row],[Name]]</f>
        <v>Gem Dust (Fire Agate)</v>
      </c>
      <c r="F486" s="4">
        <f>Fullmath[[#This Row],[Quantity]]</f>
        <v>10</v>
      </c>
      <c r="G486" s="4">
        <f>LookupRef[[#This Row],[Labor Costs]]+LookupRef[[#This Row],[Material Costs]]</f>
        <v>108.16666666666666</v>
      </c>
      <c r="H486" s="4">
        <f>LookupRef[[#This Row],[Total Price]]/LookupRef[[#This Row],[Quantity]]</f>
        <v>10.816666666666666</v>
      </c>
      <c r="I486" s="4">
        <f>LookupRef[[#This Row],[Total Price]]-LookupRef[[#This Row],[Material Costs]]</f>
        <v>51.999999999999993</v>
      </c>
      <c r="J486" s="4">
        <f>(LookupRef[[#This Row],[Total Craft Points]]+LookupRef[[#This Row],[DC]])*10</f>
        <v>30</v>
      </c>
      <c r="K486" s="4">
        <f>LookupRef[[#This Row],[Price Per Craft Point]]*LookupRef[[#This Row],[Total Craft Points]]</f>
        <v>52</v>
      </c>
      <c r="L486" s="4">
        <f>Fullmath[[#This Row],[Mat Cost]]</f>
        <v>56.166666666666664</v>
      </c>
      <c r="M486" s="4">
        <f>Fullmath[[#This Row],[Total CP]]</f>
        <v>1</v>
      </c>
      <c r="N486" s="4">
        <f>Fullmath[[#This Row],[DC]]</f>
        <v>2</v>
      </c>
      <c r="O486" s="4" cm="1">
        <f t="array" ref="O486">LookupRef[[#This Row],[DC]]+(PPCP[Base])</f>
        <v>52</v>
      </c>
    </row>
    <row r="487" spans="1:15" x14ac:dyDescent="0.2">
      <c r="A487" s="4" t="str">
        <f>Fullmath[[#This Row],[Craft]]</f>
        <v>Art Crafting</v>
      </c>
      <c r="B487" s="4" t="str">
        <f>Fullmath[[#This Row],[Type]]</f>
        <v>Materials</v>
      </c>
      <c r="C487" s="4" t="str">
        <f>Fullmath[[#This Row],[Subtype]]</f>
        <v>Gem</v>
      </c>
      <c r="D487" s="2">
        <f>Fullmath[[#This Row],[ID]]</f>
        <v>1357</v>
      </c>
      <c r="E487" s="4" t="str">
        <f>Fullmath[[#This Row],[Name]]</f>
        <v>Gem Dust (Greenstone)</v>
      </c>
      <c r="F487" s="4">
        <f>Fullmath[[#This Row],[Quantity]]</f>
        <v>10</v>
      </c>
      <c r="G487" s="4">
        <f>LookupRef[[#This Row],[Labor Costs]]+LookupRef[[#This Row],[Material Costs]]</f>
        <v>326.2</v>
      </c>
      <c r="H487" s="4">
        <f>LookupRef[[#This Row],[Total Price]]/LookupRef[[#This Row],[Quantity]]</f>
        <v>32.619999999999997</v>
      </c>
      <c r="I487" s="4">
        <f>LookupRef[[#This Row],[Total Price]]-LookupRef[[#This Row],[Material Costs]]</f>
        <v>52</v>
      </c>
      <c r="J487" s="4">
        <f>(LookupRef[[#This Row],[Total Craft Points]]+LookupRef[[#This Row],[DC]])*10</f>
        <v>30</v>
      </c>
      <c r="K487" s="4">
        <f>LookupRef[[#This Row],[Price Per Craft Point]]*LookupRef[[#This Row],[Total Craft Points]]</f>
        <v>52</v>
      </c>
      <c r="L487" s="4">
        <f>Fullmath[[#This Row],[Mat Cost]]</f>
        <v>274.2</v>
      </c>
      <c r="M487" s="4">
        <f>Fullmath[[#This Row],[Total CP]]</f>
        <v>1</v>
      </c>
      <c r="N487" s="4">
        <f>Fullmath[[#This Row],[DC]]</f>
        <v>2</v>
      </c>
      <c r="O487" s="4" cm="1">
        <f t="array" ref="O487">LookupRef[[#This Row],[DC]]+(PPCP[Base])</f>
        <v>52</v>
      </c>
    </row>
    <row r="488" spans="1:15" x14ac:dyDescent="0.2">
      <c r="A488" s="4" t="str">
        <f>Fullmath[[#This Row],[Craft]]</f>
        <v>Art Crafting</v>
      </c>
      <c r="B488" s="4" t="str">
        <f>Fullmath[[#This Row],[Type]]</f>
        <v>Materials</v>
      </c>
      <c r="C488" s="4" t="str">
        <f>Fullmath[[#This Row],[Subtype]]</f>
        <v>Gem</v>
      </c>
      <c r="D488" s="2">
        <f>Fullmath[[#This Row],[ID]]</f>
        <v>1358</v>
      </c>
      <c r="E488" s="4" t="str">
        <f>Fullmath[[#This Row],[Name]]</f>
        <v>Gem Dust (Malachite)</v>
      </c>
      <c r="F488" s="4">
        <f>Fullmath[[#This Row],[Quantity]]</f>
        <v>10</v>
      </c>
      <c r="G488" s="4">
        <f>LookupRef[[#This Row],[Labor Costs]]+LookupRef[[#This Row],[Material Costs]]</f>
        <v>314</v>
      </c>
      <c r="H488" s="4">
        <f>LookupRef[[#This Row],[Total Price]]/LookupRef[[#This Row],[Quantity]]</f>
        <v>31.4</v>
      </c>
      <c r="I488" s="4">
        <f>LookupRef[[#This Row],[Total Price]]-LookupRef[[#This Row],[Material Costs]]</f>
        <v>52</v>
      </c>
      <c r="J488" s="4">
        <f>(LookupRef[[#This Row],[Total Craft Points]]+LookupRef[[#This Row],[DC]])*10</f>
        <v>30</v>
      </c>
      <c r="K488" s="4">
        <f>LookupRef[[#This Row],[Price Per Craft Point]]*LookupRef[[#This Row],[Total Craft Points]]</f>
        <v>52</v>
      </c>
      <c r="L488" s="4">
        <f>Fullmath[[#This Row],[Mat Cost]]</f>
        <v>262</v>
      </c>
      <c r="M488" s="4">
        <f>Fullmath[[#This Row],[Total CP]]</f>
        <v>1</v>
      </c>
      <c r="N488" s="4">
        <f>Fullmath[[#This Row],[DC]]</f>
        <v>2</v>
      </c>
      <c r="O488" s="4" cm="1">
        <f t="array" ref="O488">LookupRef[[#This Row],[DC]]+(PPCP[Base])</f>
        <v>52</v>
      </c>
    </row>
    <row r="489" spans="1:15" x14ac:dyDescent="0.2">
      <c r="A489" s="4" t="str">
        <f>Fullmath[[#This Row],[Craft]]</f>
        <v>Art Crafting</v>
      </c>
      <c r="B489" s="4" t="str">
        <f>Fullmath[[#This Row],[Type]]</f>
        <v>Materials</v>
      </c>
      <c r="C489" s="4" t="str">
        <f>Fullmath[[#This Row],[Subtype]]</f>
        <v>Gem</v>
      </c>
      <c r="D489" s="2">
        <f>Fullmath[[#This Row],[ID]]</f>
        <v>139</v>
      </c>
      <c r="E489" s="4" t="str">
        <f>Fullmath[[#This Row],[Name]]</f>
        <v>Greenstone</v>
      </c>
      <c r="F489" s="4">
        <f>Fullmath[[#This Row],[Quantity]]</f>
        <v>1</v>
      </c>
      <c r="G489" s="4">
        <f>LookupRef[[#This Row],[Labor Costs]]+LookupRef[[#This Row],[Material Costs]]</f>
        <v>189.1</v>
      </c>
      <c r="H489" s="4">
        <f>LookupRef[[#This Row],[Total Price]]/LookupRef[[#This Row],[Quantity]]</f>
        <v>189.1</v>
      </c>
      <c r="I489" s="4">
        <f>LookupRef[[#This Row],[Total Price]]-LookupRef[[#This Row],[Material Costs]]</f>
        <v>52</v>
      </c>
      <c r="J489" s="4">
        <f>(LookupRef[[#This Row],[Total Craft Points]]+LookupRef[[#This Row],[DC]])*10</f>
        <v>30</v>
      </c>
      <c r="K489" s="4">
        <f>LookupRef[[#This Row],[Price Per Craft Point]]*LookupRef[[#This Row],[Total Craft Points]]</f>
        <v>52</v>
      </c>
      <c r="L489" s="4">
        <f>Fullmath[[#This Row],[Mat Cost]]</f>
        <v>137.1</v>
      </c>
      <c r="M489" s="4">
        <f>Fullmath[[#This Row],[Total CP]]</f>
        <v>1</v>
      </c>
      <c r="N489" s="4">
        <f>Fullmath[[#This Row],[DC]]</f>
        <v>2</v>
      </c>
      <c r="O489" s="4" cm="1">
        <f t="array" ref="O489">LookupRef[[#This Row],[DC]]+(PPCP[Base])</f>
        <v>52</v>
      </c>
    </row>
    <row r="490" spans="1:15" x14ac:dyDescent="0.2">
      <c r="A490" s="4" t="str">
        <f>Fullmath[[#This Row],[Craft]]</f>
        <v>Art Crafting</v>
      </c>
      <c r="B490" s="4" t="str">
        <f>Fullmath[[#This Row],[Type]]</f>
        <v>Materials</v>
      </c>
      <c r="C490" s="4" t="str">
        <f>Fullmath[[#This Row],[Subtype]]</f>
        <v>Gem</v>
      </c>
      <c r="D490" s="2">
        <f>Fullmath[[#This Row],[ID]]</f>
        <v>142</v>
      </c>
      <c r="E490" s="4" t="str">
        <f>Fullmath[[#This Row],[Name]]</f>
        <v>Malachite</v>
      </c>
      <c r="F490" s="4">
        <f>Fullmath[[#This Row],[Quantity]]</f>
        <v>1</v>
      </c>
      <c r="G490" s="4">
        <f>LookupRef[[#This Row],[Labor Costs]]+LookupRef[[#This Row],[Material Costs]]</f>
        <v>183</v>
      </c>
      <c r="H490" s="4">
        <f>LookupRef[[#This Row],[Total Price]]/LookupRef[[#This Row],[Quantity]]</f>
        <v>183</v>
      </c>
      <c r="I490" s="4">
        <f>LookupRef[[#This Row],[Total Price]]-LookupRef[[#This Row],[Material Costs]]</f>
        <v>52</v>
      </c>
      <c r="J490" s="4">
        <f>(LookupRef[[#This Row],[Total Craft Points]]+LookupRef[[#This Row],[DC]])*10</f>
        <v>30</v>
      </c>
      <c r="K490" s="4">
        <f>LookupRef[[#This Row],[Price Per Craft Point]]*LookupRef[[#This Row],[Total Craft Points]]</f>
        <v>52</v>
      </c>
      <c r="L490" s="4">
        <f>Fullmath[[#This Row],[Mat Cost]]</f>
        <v>131</v>
      </c>
      <c r="M490" s="4">
        <f>Fullmath[[#This Row],[Total CP]]</f>
        <v>1</v>
      </c>
      <c r="N490" s="4">
        <f>Fullmath[[#This Row],[DC]]</f>
        <v>2</v>
      </c>
      <c r="O490" s="4" cm="1">
        <f t="array" ref="O490">LookupRef[[#This Row],[DC]]+(PPCP[Base])</f>
        <v>52</v>
      </c>
    </row>
    <row r="491" spans="1:15" x14ac:dyDescent="0.2">
      <c r="A491" s="4" t="str">
        <f>Fullmath[[#This Row],[Craft]]</f>
        <v>Art Crafting</v>
      </c>
      <c r="B491" s="4" t="str">
        <f>Fullmath[[#This Row],[Type]]</f>
        <v>Materials</v>
      </c>
      <c r="C491" s="4" t="str">
        <f>Fullmath[[#This Row],[Subtype]]</f>
        <v>Gem</v>
      </c>
      <c r="D491" s="2">
        <f>Fullmath[[#This Row],[ID]]</f>
        <v>147</v>
      </c>
      <c r="E491" s="4" t="str">
        <f>Fullmath[[#This Row],[Name]]</f>
        <v>Aventurine</v>
      </c>
      <c r="F491" s="4">
        <f>Fullmath[[#This Row],[Quantity]]</f>
        <v>1</v>
      </c>
      <c r="G491" s="4">
        <f>LookupRef[[#This Row],[Labor Costs]]+LookupRef[[#This Row],[Material Costs]]</f>
        <v>105.91666666666666</v>
      </c>
      <c r="H491" s="4">
        <f>LookupRef[[#This Row],[Total Price]]/LookupRef[[#This Row],[Quantity]]</f>
        <v>105.91666666666666</v>
      </c>
      <c r="I491" s="4">
        <f>LookupRef[[#This Row],[Total Price]]-LookupRef[[#This Row],[Material Costs]]</f>
        <v>52.999999999999993</v>
      </c>
      <c r="J491" s="4">
        <f>(LookupRef[[#This Row],[Total Craft Points]]+LookupRef[[#This Row],[DC]])*10</f>
        <v>40</v>
      </c>
      <c r="K491" s="4">
        <f>LookupRef[[#This Row],[Price Per Craft Point]]*LookupRef[[#This Row],[Total Craft Points]]</f>
        <v>53</v>
      </c>
      <c r="L491" s="4">
        <f>Fullmath[[#This Row],[Mat Cost]]</f>
        <v>52.916666666666664</v>
      </c>
      <c r="M491" s="4">
        <f>Fullmath[[#This Row],[Total CP]]</f>
        <v>1</v>
      </c>
      <c r="N491" s="4">
        <f>Fullmath[[#This Row],[DC]]</f>
        <v>3</v>
      </c>
      <c r="O491" s="4" cm="1">
        <f t="array" ref="O491">LookupRef[[#This Row],[DC]]+(PPCP[Base])</f>
        <v>53</v>
      </c>
    </row>
    <row r="492" spans="1:15" x14ac:dyDescent="0.2">
      <c r="A492" s="4" t="str">
        <f>Fullmath[[#This Row],[Craft]]</f>
        <v>Art Crafting</v>
      </c>
      <c r="B492" s="4" t="str">
        <f>Fullmath[[#This Row],[Type]]</f>
        <v>Materials</v>
      </c>
      <c r="C492" s="4" t="str">
        <f>Fullmath[[#This Row],[Subtype]]</f>
        <v>Gem</v>
      </c>
      <c r="D492" s="2">
        <f>Fullmath[[#This Row],[ID]]</f>
        <v>1360</v>
      </c>
      <c r="E492" s="4" t="str">
        <f>Fullmath[[#This Row],[Name]]</f>
        <v>Gem Dust (Aventurine)</v>
      </c>
      <c r="F492" s="4">
        <f>Fullmath[[#This Row],[Quantity]]</f>
        <v>10</v>
      </c>
      <c r="G492" s="4">
        <f>LookupRef[[#This Row],[Labor Costs]]+LookupRef[[#This Row],[Material Costs]]</f>
        <v>158.83333333333331</v>
      </c>
      <c r="H492" s="4">
        <f>LookupRef[[#This Row],[Total Price]]/LookupRef[[#This Row],[Quantity]]</f>
        <v>15.883333333333331</v>
      </c>
      <c r="I492" s="4">
        <f>LookupRef[[#This Row],[Total Price]]-LookupRef[[#This Row],[Material Costs]]</f>
        <v>52.999999999999986</v>
      </c>
      <c r="J492" s="4">
        <f>(LookupRef[[#This Row],[Total Craft Points]]+LookupRef[[#This Row],[DC]])*10</f>
        <v>40</v>
      </c>
      <c r="K492" s="4">
        <f>LookupRef[[#This Row],[Price Per Craft Point]]*LookupRef[[#This Row],[Total Craft Points]]</f>
        <v>53</v>
      </c>
      <c r="L492" s="4">
        <f>Fullmath[[#This Row],[Mat Cost]]</f>
        <v>105.83333333333333</v>
      </c>
      <c r="M492" s="4">
        <f>Fullmath[[#This Row],[Total CP]]</f>
        <v>1</v>
      </c>
      <c r="N492" s="4">
        <f>Fullmath[[#This Row],[DC]]</f>
        <v>3</v>
      </c>
      <c r="O492" s="4" cm="1">
        <f t="array" ref="O492">LookupRef[[#This Row],[DC]]+(PPCP[Base])</f>
        <v>53</v>
      </c>
    </row>
    <row r="493" spans="1:15" x14ac:dyDescent="0.2">
      <c r="A493" s="4" t="str">
        <f>Fullmath[[#This Row],[Craft]]</f>
        <v>Art Crafting</v>
      </c>
      <c r="B493" s="4" t="str">
        <f>Fullmath[[#This Row],[Type]]</f>
        <v>Materials</v>
      </c>
      <c r="C493" s="4" t="str">
        <f>Fullmath[[#This Row],[Subtype]]</f>
        <v>Gem</v>
      </c>
      <c r="D493" s="2">
        <f>Fullmath[[#This Row],[ID]]</f>
        <v>1361</v>
      </c>
      <c r="E493" s="4" t="str">
        <f>Fullmath[[#This Row],[Name]]</f>
        <v>Gem Dust (Phenalope)</v>
      </c>
      <c r="F493" s="4">
        <f>Fullmath[[#This Row],[Quantity]]</f>
        <v>10</v>
      </c>
      <c r="G493" s="4">
        <f>LookupRef[[#This Row],[Labor Costs]]+LookupRef[[#This Row],[Material Costs]]</f>
        <v>110.83333333333334</v>
      </c>
      <c r="H493" s="4">
        <f>LookupRef[[#This Row],[Total Price]]/LookupRef[[#This Row],[Quantity]]</f>
        <v>11.083333333333334</v>
      </c>
      <c r="I493" s="4">
        <f>LookupRef[[#This Row],[Total Price]]-LookupRef[[#This Row],[Material Costs]]</f>
        <v>53.000000000000007</v>
      </c>
      <c r="J493" s="4">
        <f>(LookupRef[[#This Row],[Total Craft Points]]+LookupRef[[#This Row],[DC]])*10</f>
        <v>40</v>
      </c>
      <c r="K493" s="4">
        <f>LookupRef[[#This Row],[Price Per Craft Point]]*LookupRef[[#This Row],[Total Craft Points]]</f>
        <v>53</v>
      </c>
      <c r="L493" s="4">
        <f>Fullmath[[#This Row],[Mat Cost]]</f>
        <v>57.833333333333336</v>
      </c>
      <c r="M493" s="4">
        <f>Fullmath[[#This Row],[Total CP]]</f>
        <v>1</v>
      </c>
      <c r="N493" s="4">
        <f>Fullmath[[#This Row],[DC]]</f>
        <v>3</v>
      </c>
      <c r="O493" s="4" cm="1">
        <f t="array" ref="O493">LookupRef[[#This Row],[DC]]+(PPCP[Base])</f>
        <v>53</v>
      </c>
    </row>
    <row r="494" spans="1:15" x14ac:dyDescent="0.2">
      <c r="A494" s="4" t="str">
        <f>Fullmath[[#This Row],[Craft]]</f>
        <v>Art Crafting</v>
      </c>
      <c r="B494" s="4" t="str">
        <f>Fullmath[[#This Row],[Type]]</f>
        <v>Materials</v>
      </c>
      <c r="C494" s="4" t="str">
        <f>Fullmath[[#This Row],[Subtype]]</f>
        <v>Gem</v>
      </c>
      <c r="D494" s="2">
        <f>Fullmath[[#This Row],[ID]]</f>
        <v>140</v>
      </c>
      <c r="E494" s="4" t="str">
        <f>Fullmath[[#This Row],[Name]]</f>
        <v>Phenalope</v>
      </c>
      <c r="F494" s="4">
        <f>Fullmath[[#This Row],[Quantity]]</f>
        <v>1</v>
      </c>
      <c r="G494" s="4">
        <f>LookupRef[[#This Row],[Labor Costs]]+LookupRef[[#This Row],[Material Costs]]</f>
        <v>81.916666666666671</v>
      </c>
      <c r="H494" s="4">
        <f>LookupRef[[#This Row],[Total Price]]/LookupRef[[#This Row],[Quantity]]</f>
        <v>81.916666666666671</v>
      </c>
      <c r="I494" s="4">
        <f>LookupRef[[#This Row],[Total Price]]-LookupRef[[#This Row],[Material Costs]]</f>
        <v>53</v>
      </c>
      <c r="J494" s="4">
        <f>(LookupRef[[#This Row],[Total Craft Points]]+LookupRef[[#This Row],[DC]])*10</f>
        <v>40</v>
      </c>
      <c r="K494" s="4">
        <f>LookupRef[[#This Row],[Price Per Craft Point]]*LookupRef[[#This Row],[Total Craft Points]]</f>
        <v>53</v>
      </c>
      <c r="L494" s="4">
        <f>Fullmath[[#This Row],[Mat Cost]]</f>
        <v>28.916666666666668</v>
      </c>
      <c r="M494" s="4">
        <f>Fullmath[[#This Row],[Total CP]]</f>
        <v>1</v>
      </c>
      <c r="N494" s="4">
        <f>Fullmath[[#This Row],[DC]]</f>
        <v>3</v>
      </c>
      <c r="O494" s="4" cm="1">
        <f t="array" ref="O494">LookupRef[[#This Row],[DC]]+(PPCP[Base])</f>
        <v>53</v>
      </c>
    </row>
    <row r="495" spans="1:15" x14ac:dyDescent="0.2">
      <c r="A495" s="4" t="str">
        <f>Fullmath[[#This Row],[Craft]]</f>
        <v>Art Crafting</v>
      </c>
      <c r="B495" s="4" t="str">
        <f>Fullmath[[#This Row],[Type]]</f>
        <v>Materials</v>
      </c>
      <c r="C495" s="4" t="str">
        <f>Fullmath[[#This Row],[Subtype]]</f>
        <v>Gem</v>
      </c>
      <c r="D495" s="2">
        <f>Fullmath[[#This Row],[ID]]</f>
        <v>145</v>
      </c>
      <c r="E495" s="4" t="str">
        <f>Fullmath[[#This Row],[Name]]</f>
        <v>Amethyst</v>
      </c>
      <c r="F495" s="4">
        <f>Fullmath[[#This Row],[Quantity]]</f>
        <v>1</v>
      </c>
      <c r="G495" s="4">
        <f>LookupRef[[#This Row],[Labor Costs]]+LookupRef[[#This Row],[Material Costs]]</f>
        <v>93.416666666666657</v>
      </c>
      <c r="H495" s="4">
        <f>LookupRef[[#This Row],[Total Price]]/LookupRef[[#This Row],[Quantity]]</f>
        <v>93.416666666666657</v>
      </c>
      <c r="I495" s="4">
        <f>LookupRef[[#This Row],[Total Price]]-LookupRef[[#This Row],[Material Costs]]</f>
        <v>54.999999999999993</v>
      </c>
      <c r="J495" s="4">
        <f>(LookupRef[[#This Row],[Total Craft Points]]+LookupRef[[#This Row],[DC]])*10</f>
        <v>60</v>
      </c>
      <c r="K495" s="4">
        <f>LookupRef[[#This Row],[Price Per Craft Point]]*LookupRef[[#This Row],[Total Craft Points]]</f>
        <v>55</v>
      </c>
      <c r="L495" s="4">
        <f>Fullmath[[#This Row],[Mat Cost]]</f>
        <v>38.416666666666664</v>
      </c>
      <c r="M495" s="4">
        <f>Fullmath[[#This Row],[Total CP]]</f>
        <v>1</v>
      </c>
      <c r="N495" s="4">
        <f>Fullmath[[#This Row],[DC]]</f>
        <v>5</v>
      </c>
      <c r="O495" s="4" cm="1">
        <f t="array" ref="O495">LookupRef[[#This Row],[DC]]+(PPCP[Base])</f>
        <v>55</v>
      </c>
    </row>
    <row r="496" spans="1:15" x14ac:dyDescent="0.2">
      <c r="A496" s="4" t="str">
        <f>Fullmath[[#This Row],[Craft]]</f>
        <v>Art Crafting</v>
      </c>
      <c r="B496" s="4" t="str">
        <f>Fullmath[[#This Row],[Type]]</f>
        <v>Materials</v>
      </c>
      <c r="C496" s="4" t="str">
        <f>Fullmath[[#This Row],[Subtype]]</f>
        <v>Gem</v>
      </c>
      <c r="D496" s="2">
        <f>Fullmath[[#This Row],[ID]]</f>
        <v>1362</v>
      </c>
      <c r="E496" s="4" t="str">
        <f>Fullmath[[#This Row],[Name]]</f>
        <v>Gem Dust (Amethyst)</v>
      </c>
      <c r="F496" s="4">
        <f>Fullmath[[#This Row],[Quantity]]</f>
        <v>10</v>
      </c>
      <c r="G496" s="4">
        <f>LookupRef[[#This Row],[Labor Costs]]+LookupRef[[#This Row],[Material Costs]]</f>
        <v>131.83333333333331</v>
      </c>
      <c r="H496" s="4">
        <f>LookupRef[[#This Row],[Total Price]]/LookupRef[[#This Row],[Quantity]]</f>
        <v>13.183333333333332</v>
      </c>
      <c r="I496" s="4">
        <f>LookupRef[[#This Row],[Total Price]]-LookupRef[[#This Row],[Material Costs]]</f>
        <v>54.999999999999986</v>
      </c>
      <c r="J496" s="4">
        <f>(LookupRef[[#This Row],[Total Craft Points]]+LookupRef[[#This Row],[DC]])*10</f>
        <v>60</v>
      </c>
      <c r="K496" s="4">
        <f>LookupRef[[#This Row],[Price Per Craft Point]]*LookupRef[[#This Row],[Total Craft Points]]</f>
        <v>55</v>
      </c>
      <c r="L496" s="4">
        <f>Fullmath[[#This Row],[Mat Cost]]</f>
        <v>76.833333333333329</v>
      </c>
      <c r="M496" s="4">
        <f>Fullmath[[#This Row],[Total CP]]</f>
        <v>1</v>
      </c>
      <c r="N496" s="4">
        <f>Fullmath[[#This Row],[DC]]</f>
        <v>5</v>
      </c>
      <c r="O496" s="4" cm="1">
        <f t="array" ref="O496">LookupRef[[#This Row],[DC]]+(PPCP[Base])</f>
        <v>55</v>
      </c>
    </row>
    <row r="497" spans="1:15" x14ac:dyDescent="0.2">
      <c r="A497" s="4" t="str">
        <f>Fullmath[[#This Row],[Craft]]</f>
        <v>Art Crafting</v>
      </c>
      <c r="B497" s="4" t="str">
        <f>Fullmath[[#This Row],[Type]]</f>
        <v>Materials</v>
      </c>
      <c r="C497" s="4" t="str">
        <f>Fullmath[[#This Row],[Subtype]]</f>
        <v>Gem</v>
      </c>
      <c r="D497" s="2">
        <f>Fullmath[[#This Row],[ID]]</f>
        <v>1363</v>
      </c>
      <c r="E497" s="4" t="str">
        <f>Fullmath[[#This Row],[Name]]</f>
        <v>Gem Dust (Fluorspar)</v>
      </c>
      <c r="F497" s="4">
        <f>Fullmath[[#This Row],[Quantity]]</f>
        <v>10</v>
      </c>
      <c r="G497" s="4">
        <f>LookupRef[[#This Row],[Labor Costs]]+LookupRef[[#This Row],[Material Costs]]</f>
        <v>129.83333333333331</v>
      </c>
      <c r="H497" s="4">
        <f>LookupRef[[#This Row],[Total Price]]/LookupRef[[#This Row],[Quantity]]</f>
        <v>12.983333333333331</v>
      </c>
      <c r="I497" s="4">
        <f>LookupRef[[#This Row],[Total Price]]-LookupRef[[#This Row],[Material Costs]]</f>
        <v>54.999999999999986</v>
      </c>
      <c r="J497" s="4">
        <f>(LookupRef[[#This Row],[Total Craft Points]]+LookupRef[[#This Row],[DC]])*10</f>
        <v>60</v>
      </c>
      <c r="K497" s="4">
        <f>LookupRef[[#This Row],[Price Per Craft Point]]*LookupRef[[#This Row],[Total Craft Points]]</f>
        <v>55</v>
      </c>
      <c r="L497" s="4">
        <f>Fullmath[[#This Row],[Mat Cost]]</f>
        <v>74.833333333333329</v>
      </c>
      <c r="M497" s="4">
        <f>Fullmath[[#This Row],[Total CP]]</f>
        <v>1</v>
      </c>
      <c r="N497" s="4">
        <f>Fullmath[[#This Row],[DC]]</f>
        <v>5</v>
      </c>
      <c r="O497" s="4" cm="1">
        <f t="array" ref="O497">LookupRef[[#This Row],[DC]]+(PPCP[Base])</f>
        <v>55</v>
      </c>
    </row>
    <row r="498" spans="1:15" x14ac:dyDescent="0.2">
      <c r="A498" s="4" t="str">
        <f>Fullmath[[#This Row],[Craft]]</f>
        <v>Art Crafting</v>
      </c>
      <c r="B498" s="4" t="str">
        <f>Fullmath[[#This Row],[Type]]</f>
        <v>Materials</v>
      </c>
      <c r="C498" s="4" t="str">
        <f>Fullmath[[#This Row],[Subtype]]</f>
        <v>Gem</v>
      </c>
      <c r="D498" s="2">
        <f>Fullmath[[#This Row],[ID]]</f>
        <v>141</v>
      </c>
      <c r="E498" s="4" t="str">
        <f>Fullmath[[#This Row],[Name]]</f>
        <v>Fluorspar</v>
      </c>
      <c r="F498" s="4">
        <f>Fullmath[[#This Row],[Quantity]]</f>
        <v>1</v>
      </c>
      <c r="G498" s="4">
        <f>LookupRef[[#This Row],[Labor Costs]]+LookupRef[[#This Row],[Material Costs]]</f>
        <v>93.416666666666657</v>
      </c>
      <c r="H498" s="4">
        <f>LookupRef[[#This Row],[Total Price]]/LookupRef[[#This Row],[Quantity]]</f>
        <v>93.416666666666657</v>
      </c>
      <c r="I498" s="4">
        <f>LookupRef[[#This Row],[Total Price]]-LookupRef[[#This Row],[Material Costs]]</f>
        <v>55.999999999999993</v>
      </c>
      <c r="J498" s="4">
        <f>(LookupRef[[#This Row],[Total Craft Points]]+LookupRef[[#This Row],[DC]])*10</f>
        <v>70</v>
      </c>
      <c r="K498" s="4">
        <f>LookupRef[[#This Row],[Price Per Craft Point]]*LookupRef[[#This Row],[Total Craft Points]]</f>
        <v>56</v>
      </c>
      <c r="L498" s="4">
        <f>Fullmath[[#This Row],[Mat Cost]]</f>
        <v>37.416666666666664</v>
      </c>
      <c r="M498" s="4">
        <f>Fullmath[[#This Row],[Total CP]]</f>
        <v>1</v>
      </c>
      <c r="N498" s="4">
        <f>Fullmath[[#This Row],[DC]]</f>
        <v>6</v>
      </c>
      <c r="O498" s="4" cm="1">
        <f t="array" ref="O498">LookupRef[[#This Row],[DC]]+(PPCP[Base])</f>
        <v>56</v>
      </c>
    </row>
    <row r="499" spans="1:15" x14ac:dyDescent="0.2">
      <c r="A499" s="4" t="str">
        <f>Fullmath[[#This Row],[Craft]]</f>
        <v>Art Crafting</v>
      </c>
      <c r="B499" s="4" t="str">
        <f>Fullmath[[#This Row],[Type]]</f>
        <v>Materials</v>
      </c>
      <c r="C499" s="4" t="str">
        <f>Fullmath[[#This Row],[Subtype]]</f>
        <v>Gem</v>
      </c>
      <c r="D499" s="2">
        <f>Fullmath[[#This Row],[ID]]</f>
        <v>1364</v>
      </c>
      <c r="E499" s="4" t="str">
        <f>Fullmath[[#This Row],[Name]]</f>
        <v>Gem Dust (Garnet)</v>
      </c>
      <c r="F499" s="4">
        <f>Fullmath[[#This Row],[Quantity]]</f>
        <v>10</v>
      </c>
      <c r="G499" s="4">
        <f>LookupRef[[#This Row],[Labor Costs]]+LookupRef[[#This Row],[Material Costs]]</f>
        <v>189.66666666666666</v>
      </c>
      <c r="H499" s="4">
        <f>LookupRef[[#This Row],[Total Price]]/LookupRef[[#This Row],[Quantity]]</f>
        <v>18.966666666666665</v>
      </c>
      <c r="I499" s="4">
        <f>LookupRef[[#This Row],[Total Price]]-LookupRef[[#This Row],[Material Costs]]</f>
        <v>58</v>
      </c>
      <c r="J499" s="4">
        <f>(LookupRef[[#This Row],[Total Craft Points]]+LookupRef[[#This Row],[DC]])*10</f>
        <v>90</v>
      </c>
      <c r="K499" s="4">
        <f>LookupRef[[#This Row],[Price Per Craft Point]]*LookupRef[[#This Row],[Total Craft Points]]</f>
        <v>58</v>
      </c>
      <c r="L499" s="4">
        <f>Fullmath[[#This Row],[Mat Cost]]</f>
        <v>131.66666666666666</v>
      </c>
      <c r="M499" s="4">
        <f>Fullmath[[#This Row],[Total CP]]</f>
        <v>1</v>
      </c>
      <c r="N499" s="4">
        <f>Fullmath[[#This Row],[DC]]</f>
        <v>8</v>
      </c>
      <c r="O499" s="4" cm="1">
        <f t="array" ref="O499">LookupRef[[#This Row],[DC]]+(PPCP[Base])</f>
        <v>58</v>
      </c>
    </row>
    <row r="500" spans="1:15" x14ac:dyDescent="0.2">
      <c r="A500" s="4" t="str">
        <f>Fullmath[[#This Row],[Craft]]</f>
        <v>Art Crafting</v>
      </c>
      <c r="B500" s="4" t="str">
        <f>Fullmath[[#This Row],[Type]]</f>
        <v>Materials</v>
      </c>
      <c r="C500" s="4" t="str">
        <f>Fullmath[[#This Row],[Subtype]]</f>
        <v>Gem</v>
      </c>
      <c r="D500" s="2">
        <f>Fullmath[[#This Row],[ID]]</f>
        <v>144</v>
      </c>
      <c r="E500" s="4" t="str">
        <f>Fullmath[[#This Row],[Name]]</f>
        <v>Alexandrite</v>
      </c>
      <c r="F500" s="4">
        <f>Fullmath[[#This Row],[Quantity]]</f>
        <v>1</v>
      </c>
      <c r="G500" s="4">
        <f>LookupRef[[#This Row],[Labor Costs]]+LookupRef[[#This Row],[Material Costs]]</f>
        <v>154.25</v>
      </c>
      <c r="H500" s="4">
        <f>LookupRef[[#This Row],[Total Price]]/LookupRef[[#This Row],[Quantity]]</f>
        <v>154.25</v>
      </c>
      <c r="I500" s="4">
        <f>LookupRef[[#This Row],[Total Price]]-LookupRef[[#This Row],[Material Costs]]</f>
        <v>59</v>
      </c>
      <c r="J500" s="4">
        <f>(LookupRef[[#This Row],[Total Craft Points]]+LookupRef[[#This Row],[DC]])*10</f>
        <v>100</v>
      </c>
      <c r="K500" s="4">
        <f>LookupRef[[#This Row],[Price Per Craft Point]]*LookupRef[[#This Row],[Total Craft Points]]</f>
        <v>59</v>
      </c>
      <c r="L500" s="4">
        <f>Fullmath[[#This Row],[Mat Cost]]</f>
        <v>95.25</v>
      </c>
      <c r="M500" s="4">
        <f>Fullmath[[#This Row],[Total CP]]</f>
        <v>1</v>
      </c>
      <c r="N500" s="4">
        <f>Fullmath[[#This Row],[DC]]</f>
        <v>9</v>
      </c>
      <c r="O500" s="4" cm="1">
        <f t="array" ref="O500">LookupRef[[#This Row],[DC]]+(PPCP[Base])</f>
        <v>59</v>
      </c>
    </row>
    <row r="501" spans="1:15" x14ac:dyDescent="0.2">
      <c r="A501" s="4" t="str">
        <f>Fullmath[[#This Row],[Craft]]</f>
        <v>Art Crafting</v>
      </c>
      <c r="B501" s="4" t="str">
        <f>Fullmath[[#This Row],[Type]]</f>
        <v>Materials</v>
      </c>
      <c r="C501" s="4" t="str">
        <f>Fullmath[[#This Row],[Subtype]]</f>
        <v>Gem</v>
      </c>
      <c r="D501" s="2">
        <f>Fullmath[[#This Row],[ID]]</f>
        <v>137</v>
      </c>
      <c r="E501" s="4" t="str">
        <f>Fullmath[[#This Row],[Name]]</f>
        <v>Garnet</v>
      </c>
      <c r="F501" s="4">
        <f>Fullmath[[#This Row],[Quantity]]</f>
        <v>1</v>
      </c>
      <c r="G501" s="4">
        <f>LookupRef[[#This Row],[Labor Costs]]+LookupRef[[#This Row],[Material Costs]]</f>
        <v>124.83333333333333</v>
      </c>
      <c r="H501" s="4">
        <f>LookupRef[[#This Row],[Total Price]]/LookupRef[[#This Row],[Quantity]]</f>
        <v>124.83333333333333</v>
      </c>
      <c r="I501" s="4">
        <f>LookupRef[[#This Row],[Total Price]]-LookupRef[[#This Row],[Material Costs]]</f>
        <v>59</v>
      </c>
      <c r="J501" s="4">
        <f>(LookupRef[[#This Row],[Total Craft Points]]+LookupRef[[#This Row],[DC]])*10</f>
        <v>100</v>
      </c>
      <c r="K501" s="4">
        <f>LookupRef[[#This Row],[Price Per Craft Point]]*LookupRef[[#This Row],[Total Craft Points]]</f>
        <v>59</v>
      </c>
      <c r="L501" s="4">
        <f>Fullmath[[#This Row],[Mat Cost]]</f>
        <v>65.833333333333329</v>
      </c>
      <c r="M501" s="4">
        <f>Fullmath[[#This Row],[Total CP]]</f>
        <v>1</v>
      </c>
      <c r="N501" s="4">
        <f>Fullmath[[#This Row],[DC]]</f>
        <v>9</v>
      </c>
      <c r="O501" s="4" cm="1">
        <f t="array" ref="O501">LookupRef[[#This Row],[DC]]+(PPCP[Base])</f>
        <v>59</v>
      </c>
    </row>
    <row r="502" spans="1:15" x14ac:dyDescent="0.2">
      <c r="A502" s="4" t="str">
        <f>Fullmath[[#This Row],[Craft]]</f>
        <v>Art Crafting</v>
      </c>
      <c r="B502" s="4" t="str">
        <f>Fullmath[[#This Row],[Type]]</f>
        <v>Materials</v>
      </c>
      <c r="C502" s="4" t="str">
        <f>Fullmath[[#This Row],[Subtype]]</f>
        <v>Gem</v>
      </c>
      <c r="D502" s="2">
        <f>Fullmath[[#This Row],[ID]]</f>
        <v>1365</v>
      </c>
      <c r="E502" s="4" t="str">
        <f>Fullmath[[#This Row],[Name]]</f>
        <v>Gem Dust (Alexandrite)</v>
      </c>
      <c r="F502" s="4">
        <f>Fullmath[[#This Row],[Quantity]]</f>
        <v>10</v>
      </c>
      <c r="G502" s="4">
        <f>LookupRef[[#This Row],[Labor Costs]]+LookupRef[[#This Row],[Material Costs]]</f>
        <v>249.5</v>
      </c>
      <c r="H502" s="4">
        <f>LookupRef[[#This Row],[Total Price]]/LookupRef[[#This Row],[Quantity]]</f>
        <v>24.95</v>
      </c>
      <c r="I502" s="4">
        <f>LookupRef[[#This Row],[Total Price]]-LookupRef[[#This Row],[Material Costs]]</f>
        <v>59</v>
      </c>
      <c r="J502" s="4">
        <f>(LookupRef[[#This Row],[Total Craft Points]]+LookupRef[[#This Row],[DC]])*10</f>
        <v>100</v>
      </c>
      <c r="K502" s="4">
        <f>LookupRef[[#This Row],[Price Per Craft Point]]*LookupRef[[#This Row],[Total Craft Points]]</f>
        <v>59</v>
      </c>
      <c r="L502" s="4">
        <f>Fullmath[[#This Row],[Mat Cost]]</f>
        <v>190.5</v>
      </c>
      <c r="M502" s="4">
        <f>Fullmath[[#This Row],[Total CP]]</f>
        <v>1</v>
      </c>
      <c r="N502" s="4">
        <f>Fullmath[[#This Row],[DC]]</f>
        <v>9</v>
      </c>
      <c r="O502" s="4" cm="1">
        <f t="array" ref="O502">LookupRef[[#This Row],[DC]]+(PPCP[Base])</f>
        <v>59</v>
      </c>
    </row>
    <row r="503" spans="1:15" x14ac:dyDescent="0.2">
      <c r="A503" s="4" t="str">
        <f>Fullmath[[#This Row],[Craft]]</f>
        <v>Art Crafting</v>
      </c>
      <c r="B503" s="4" t="str">
        <f>Fullmath[[#This Row],[Type]]</f>
        <v>Materials</v>
      </c>
      <c r="C503" s="4" t="str">
        <f>Fullmath[[#This Row],[Subtype]]</f>
        <v>Gem</v>
      </c>
      <c r="D503" s="2">
        <f>Fullmath[[#This Row],[ID]]</f>
        <v>1366</v>
      </c>
      <c r="E503" s="4" t="str">
        <f>Fullmath[[#This Row],[Name]]</f>
        <v>Gem Dust (Topaz)</v>
      </c>
      <c r="F503" s="4">
        <f>Fullmath[[#This Row],[Quantity]]</f>
        <v>10</v>
      </c>
      <c r="G503" s="4">
        <f>LookupRef[[#This Row],[Labor Costs]]+LookupRef[[#This Row],[Material Costs]]</f>
        <v>271</v>
      </c>
      <c r="H503" s="4">
        <f>LookupRef[[#This Row],[Total Price]]/LookupRef[[#This Row],[Quantity]]</f>
        <v>27.1</v>
      </c>
      <c r="I503" s="4">
        <f>LookupRef[[#This Row],[Total Price]]-LookupRef[[#This Row],[Material Costs]]</f>
        <v>122</v>
      </c>
      <c r="J503" s="4">
        <f>(LookupRef[[#This Row],[Total Craft Points]]+LookupRef[[#This Row],[DC]])*10</f>
        <v>130</v>
      </c>
      <c r="K503" s="4">
        <f>LookupRef[[#This Row],[Price Per Craft Point]]*LookupRef[[#This Row],[Total Craft Points]]</f>
        <v>122</v>
      </c>
      <c r="L503" s="4">
        <f>Fullmath[[#This Row],[Mat Cost]]</f>
        <v>149</v>
      </c>
      <c r="M503" s="4">
        <f>Fullmath[[#This Row],[Total CP]]</f>
        <v>2</v>
      </c>
      <c r="N503" s="4">
        <f>Fullmath[[#This Row],[DC]]</f>
        <v>11</v>
      </c>
      <c r="O503" s="4" cm="1">
        <f t="array" ref="O503">LookupRef[[#This Row],[DC]]+(PPCP[Base])</f>
        <v>61</v>
      </c>
    </row>
    <row r="504" spans="1:15" x14ac:dyDescent="0.2">
      <c r="A504" s="4" t="str">
        <f>Fullmath[[#This Row],[Craft]]</f>
        <v>Art Crafting</v>
      </c>
      <c r="B504" s="4" t="str">
        <f>Fullmath[[#This Row],[Type]]</f>
        <v>Materials</v>
      </c>
      <c r="C504" s="4" t="str">
        <f>Fullmath[[#This Row],[Subtype]]</f>
        <v>Gem</v>
      </c>
      <c r="D504" s="2">
        <f>Fullmath[[#This Row],[ID]]</f>
        <v>135</v>
      </c>
      <c r="E504" s="4" t="str">
        <f>Fullmath[[#This Row],[Name]]</f>
        <v>Topaz</v>
      </c>
      <c r="F504" s="4">
        <f>Fullmath[[#This Row],[Quantity]]</f>
        <v>1</v>
      </c>
      <c r="G504" s="4">
        <f>LookupRef[[#This Row],[Labor Costs]]+LookupRef[[#This Row],[Material Costs]]</f>
        <v>198.5</v>
      </c>
      <c r="H504" s="4">
        <f>LookupRef[[#This Row],[Total Price]]/LookupRef[[#This Row],[Quantity]]</f>
        <v>198.5</v>
      </c>
      <c r="I504" s="4">
        <f>LookupRef[[#This Row],[Total Price]]-LookupRef[[#This Row],[Material Costs]]</f>
        <v>124</v>
      </c>
      <c r="J504" s="4">
        <f>(LookupRef[[#This Row],[Total Craft Points]]+LookupRef[[#This Row],[DC]])*10</f>
        <v>140</v>
      </c>
      <c r="K504" s="4">
        <f>LookupRef[[#This Row],[Price Per Craft Point]]*LookupRef[[#This Row],[Total Craft Points]]</f>
        <v>124</v>
      </c>
      <c r="L504" s="4">
        <f>Fullmath[[#This Row],[Mat Cost]]</f>
        <v>74.5</v>
      </c>
      <c r="M504" s="4">
        <f>Fullmath[[#This Row],[Total CP]]</f>
        <v>2</v>
      </c>
      <c r="N504" s="4">
        <f>Fullmath[[#This Row],[DC]]</f>
        <v>12</v>
      </c>
      <c r="O504" s="4" cm="1">
        <f t="array" ref="O504">LookupRef[[#This Row],[DC]]+(PPCP[Base])</f>
        <v>62</v>
      </c>
    </row>
    <row r="505" spans="1:15" x14ac:dyDescent="0.2">
      <c r="A505" s="4" t="str">
        <f>Fullmath[[#This Row],[Craft]]</f>
        <v>Art Crafting</v>
      </c>
      <c r="B505" s="4" t="str">
        <f>Fullmath[[#This Row],[Type]]</f>
        <v>Materials</v>
      </c>
      <c r="C505" s="4" t="str">
        <f>Fullmath[[#This Row],[Subtype]]</f>
        <v>Gem</v>
      </c>
      <c r="D505" s="2">
        <f>Fullmath[[#This Row],[ID]]</f>
        <v>1367</v>
      </c>
      <c r="E505" s="4" t="str">
        <f>Fullmath[[#This Row],[Name]]</f>
        <v>Gem Dust (Sapphire)</v>
      </c>
      <c r="F505" s="4">
        <f>Fullmath[[#This Row],[Quantity]]</f>
        <v>10</v>
      </c>
      <c r="G505" s="4">
        <f>LookupRef[[#This Row],[Labor Costs]]+LookupRef[[#This Row],[Material Costs]]</f>
        <v>1073.6666666666665</v>
      </c>
      <c r="H505" s="4">
        <f>LookupRef[[#This Row],[Total Price]]/LookupRef[[#This Row],[Quantity]]</f>
        <v>107.36666666666665</v>
      </c>
      <c r="I505" s="4">
        <f>LookupRef[[#This Row],[Total Price]]-LookupRef[[#This Row],[Material Costs]]</f>
        <v>551.99999999999989</v>
      </c>
      <c r="J505" s="4">
        <f>(LookupRef[[#This Row],[Total Craft Points]]+LookupRef[[#This Row],[DC]])*10</f>
        <v>270</v>
      </c>
      <c r="K505" s="4">
        <f>LookupRef[[#This Row],[Price Per Craft Point]]*LookupRef[[#This Row],[Total Craft Points]]</f>
        <v>552</v>
      </c>
      <c r="L505" s="4">
        <f>Fullmath[[#This Row],[Mat Cost]]</f>
        <v>521.66666666666663</v>
      </c>
      <c r="M505" s="4">
        <f>Fullmath[[#This Row],[Total CP]]</f>
        <v>8</v>
      </c>
      <c r="N505" s="4">
        <f>Fullmath[[#This Row],[DC]]</f>
        <v>19</v>
      </c>
      <c r="O505" s="4" cm="1">
        <f t="array" ref="O505">LookupRef[[#This Row],[DC]]+(PPCP[Base])</f>
        <v>69</v>
      </c>
    </row>
    <row r="506" spans="1:15" x14ac:dyDescent="0.2">
      <c r="A506" s="4" t="str">
        <f>Fullmath[[#This Row],[Craft]]</f>
        <v>Art Crafting</v>
      </c>
      <c r="B506" s="4" t="str">
        <f>Fullmath[[#This Row],[Type]]</f>
        <v>Materials</v>
      </c>
      <c r="C506" s="4" t="str">
        <f>Fullmath[[#This Row],[Subtype]]</f>
        <v>Gem</v>
      </c>
      <c r="D506" s="2">
        <f>Fullmath[[#This Row],[ID]]</f>
        <v>146</v>
      </c>
      <c r="E506" s="4" t="str">
        <f>Fullmath[[#This Row],[Name]]</f>
        <v>Sapphire</v>
      </c>
      <c r="F506" s="4">
        <f>Fullmath[[#This Row],[Quantity]]</f>
        <v>1</v>
      </c>
      <c r="G506" s="4">
        <f>LookupRef[[#This Row],[Labor Costs]]+LookupRef[[#This Row],[Material Costs]]</f>
        <v>812.83333333333326</v>
      </c>
      <c r="H506" s="4">
        <f>LookupRef[[#This Row],[Total Price]]/LookupRef[[#This Row],[Quantity]]</f>
        <v>812.83333333333326</v>
      </c>
      <c r="I506" s="4">
        <f>LookupRef[[#This Row],[Total Price]]-LookupRef[[#This Row],[Material Costs]]</f>
        <v>552</v>
      </c>
      <c r="J506" s="4">
        <f>(LookupRef[[#This Row],[Total Craft Points]]+LookupRef[[#This Row],[DC]])*10</f>
        <v>270</v>
      </c>
      <c r="K506" s="4">
        <f>LookupRef[[#This Row],[Price Per Craft Point]]*LookupRef[[#This Row],[Total Craft Points]]</f>
        <v>552</v>
      </c>
      <c r="L506" s="4">
        <f>Fullmath[[#This Row],[Mat Cost]]</f>
        <v>260.83333333333331</v>
      </c>
      <c r="M506" s="4">
        <f>Fullmath[[#This Row],[Total CP]]</f>
        <v>8</v>
      </c>
      <c r="N506" s="4">
        <f>Fullmath[[#This Row],[DC]]</f>
        <v>19</v>
      </c>
      <c r="O506" s="4" cm="1">
        <f t="array" ref="O506">LookupRef[[#This Row],[DC]]+(PPCP[Base])</f>
        <v>69</v>
      </c>
    </row>
    <row r="507" spans="1:15" x14ac:dyDescent="0.2">
      <c r="A507" s="4" t="str">
        <f>Fullmath[[#This Row],[Craft]]</f>
        <v>Art Crafting</v>
      </c>
      <c r="B507" s="4" t="str">
        <f>Fullmath[[#This Row],[Type]]</f>
        <v>Materials</v>
      </c>
      <c r="C507" s="4" t="str">
        <f>Fullmath[[#This Row],[Subtype]]</f>
        <v>Gem</v>
      </c>
      <c r="D507" s="2">
        <f>Fullmath[[#This Row],[ID]]</f>
        <v>148</v>
      </c>
      <c r="E507" s="4" t="str">
        <f>Fullmath[[#This Row],[Name]]</f>
        <v>Diamond</v>
      </c>
      <c r="F507" s="4">
        <f>Fullmath[[#This Row],[Quantity]]</f>
        <v>1</v>
      </c>
      <c r="G507" s="4">
        <f>LookupRef[[#This Row],[Labor Costs]]+LookupRef[[#This Row],[Material Costs]]</f>
        <v>1436</v>
      </c>
      <c r="H507" s="4">
        <f>LookupRef[[#This Row],[Total Price]]/LookupRef[[#This Row],[Quantity]]</f>
        <v>1436</v>
      </c>
      <c r="I507" s="4">
        <f>LookupRef[[#This Row],[Total Price]]-LookupRef[[#This Row],[Material Costs]]</f>
        <v>1136</v>
      </c>
      <c r="J507" s="4">
        <f>(LookupRef[[#This Row],[Total Craft Points]]+LookupRef[[#This Row],[DC]])*10</f>
        <v>370</v>
      </c>
      <c r="K507" s="4">
        <f>LookupRef[[#This Row],[Price Per Craft Point]]*LookupRef[[#This Row],[Total Craft Points]]</f>
        <v>1136</v>
      </c>
      <c r="L507" s="4">
        <f>Fullmath[[#This Row],[Mat Cost]]</f>
        <v>300</v>
      </c>
      <c r="M507" s="4">
        <f>Fullmath[[#This Row],[Total CP]]</f>
        <v>16</v>
      </c>
      <c r="N507" s="4">
        <f>Fullmath[[#This Row],[DC]]</f>
        <v>21</v>
      </c>
      <c r="O507" s="4" cm="1">
        <f t="array" ref="O507">LookupRef[[#This Row],[DC]]+(PPCP[Base])</f>
        <v>71</v>
      </c>
    </row>
    <row r="508" spans="1:15" x14ac:dyDescent="0.2">
      <c r="A508" s="4" t="str">
        <f>Fullmath[[#This Row],[Craft]]</f>
        <v>Art Crafting</v>
      </c>
      <c r="B508" s="4" t="str">
        <f>Fullmath[[#This Row],[Type]]</f>
        <v>Materials</v>
      </c>
      <c r="C508" s="4" t="str">
        <f>Fullmath[[#This Row],[Subtype]]</f>
        <v>Gem</v>
      </c>
      <c r="D508" s="2">
        <f>Fullmath[[#This Row],[ID]]</f>
        <v>134</v>
      </c>
      <c r="E508" s="4" t="str">
        <f>Fullmath[[#This Row],[Name]]</f>
        <v>Fire Opal</v>
      </c>
      <c r="F508" s="4">
        <f>Fullmath[[#This Row],[Quantity]]</f>
        <v>1</v>
      </c>
      <c r="G508" s="4">
        <f>LookupRef[[#This Row],[Labor Costs]]+LookupRef[[#This Row],[Material Costs]]</f>
        <v>1565.3333333333335</v>
      </c>
      <c r="H508" s="4">
        <f>LookupRef[[#This Row],[Total Price]]/LookupRef[[#This Row],[Quantity]]</f>
        <v>1565.3333333333335</v>
      </c>
      <c r="I508" s="4">
        <f>LookupRef[[#This Row],[Total Price]]-LookupRef[[#This Row],[Material Costs]]</f>
        <v>852.00000000000011</v>
      </c>
      <c r="J508" s="4">
        <f>(LookupRef[[#This Row],[Total Craft Points]]+LookupRef[[#This Row],[DC]])*10</f>
        <v>330</v>
      </c>
      <c r="K508" s="4">
        <f>LookupRef[[#This Row],[Price Per Craft Point]]*LookupRef[[#This Row],[Total Craft Points]]</f>
        <v>852</v>
      </c>
      <c r="L508" s="4">
        <f>Fullmath[[#This Row],[Mat Cost]]</f>
        <v>713.33333333333337</v>
      </c>
      <c r="M508" s="4">
        <f>Fullmath[[#This Row],[Total CP]]</f>
        <v>12</v>
      </c>
      <c r="N508" s="4">
        <f>Fullmath[[#This Row],[DC]]</f>
        <v>21</v>
      </c>
      <c r="O508" s="4" cm="1">
        <f t="array" ref="O508">LookupRef[[#This Row],[DC]]+(PPCP[Base])</f>
        <v>71</v>
      </c>
    </row>
    <row r="509" spans="1:15" x14ac:dyDescent="0.2">
      <c r="A509" s="4" t="str">
        <f>Fullmath[[#This Row],[Craft]]</f>
        <v>Art Crafting</v>
      </c>
      <c r="B509" s="4" t="str">
        <f>Fullmath[[#This Row],[Type]]</f>
        <v>Materials</v>
      </c>
      <c r="C509" s="4" t="str">
        <f>Fullmath[[#This Row],[Subtype]]</f>
        <v>Gem</v>
      </c>
      <c r="D509" s="2">
        <f>Fullmath[[#This Row],[ID]]</f>
        <v>1368</v>
      </c>
      <c r="E509" s="4" t="str">
        <f>Fullmath[[#This Row],[Name]]</f>
        <v>Gem Dust (Diamond)</v>
      </c>
      <c r="F509" s="4">
        <f>Fullmath[[#This Row],[Quantity]]</f>
        <v>10</v>
      </c>
      <c r="G509" s="4">
        <f>LookupRef[[#This Row],[Labor Costs]]+LookupRef[[#This Row],[Material Costs]]</f>
        <v>1736</v>
      </c>
      <c r="H509" s="4">
        <f>LookupRef[[#This Row],[Total Price]]/LookupRef[[#This Row],[Quantity]]</f>
        <v>173.6</v>
      </c>
      <c r="I509" s="4">
        <f>LookupRef[[#This Row],[Total Price]]-LookupRef[[#This Row],[Material Costs]]</f>
        <v>1136</v>
      </c>
      <c r="J509" s="4">
        <f>(LookupRef[[#This Row],[Total Craft Points]]+LookupRef[[#This Row],[DC]])*10</f>
        <v>370</v>
      </c>
      <c r="K509" s="4">
        <f>LookupRef[[#This Row],[Price Per Craft Point]]*LookupRef[[#This Row],[Total Craft Points]]</f>
        <v>1136</v>
      </c>
      <c r="L509" s="4">
        <f>Fullmath[[#This Row],[Mat Cost]]</f>
        <v>600</v>
      </c>
      <c r="M509" s="4">
        <f>Fullmath[[#This Row],[Total CP]]</f>
        <v>16</v>
      </c>
      <c r="N509" s="4">
        <f>Fullmath[[#This Row],[DC]]</f>
        <v>21</v>
      </c>
      <c r="O509" s="4" cm="1">
        <f t="array" ref="O509">LookupRef[[#This Row],[DC]]+(PPCP[Base])</f>
        <v>71</v>
      </c>
    </row>
    <row r="510" spans="1:15" x14ac:dyDescent="0.2">
      <c r="A510" s="4" t="str">
        <f>Fullmath[[#This Row],[Craft]]</f>
        <v>Art Crafting</v>
      </c>
      <c r="B510" s="4" t="str">
        <f>Fullmath[[#This Row],[Type]]</f>
        <v>Materials</v>
      </c>
      <c r="C510" s="4" t="str">
        <f>Fullmath[[#This Row],[Subtype]]</f>
        <v>Gem</v>
      </c>
      <c r="D510" s="2">
        <f>Fullmath[[#This Row],[ID]]</f>
        <v>1356</v>
      </c>
      <c r="E510" s="4" t="str">
        <f>Fullmath[[#This Row],[Name]]</f>
        <v>Gem Dust (Fire Opal)</v>
      </c>
      <c r="F510" s="4">
        <f>Fullmath[[#This Row],[Quantity]]</f>
        <v>10</v>
      </c>
      <c r="G510" s="4">
        <f>LookupRef[[#This Row],[Labor Costs]]+LookupRef[[#This Row],[Material Costs]]</f>
        <v>2278.666666666667</v>
      </c>
      <c r="H510" s="4">
        <f>LookupRef[[#This Row],[Total Price]]/LookupRef[[#This Row],[Quantity]]</f>
        <v>227.8666666666667</v>
      </c>
      <c r="I510" s="4">
        <f>LookupRef[[#This Row],[Total Price]]-LookupRef[[#This Row],[Material Costs]]</f>
        <v>852.00000000000023</v>
      </c>
      <c r="J510" s="4">
        <f>(LookupRef[[#This Row],[Total Craft Points]]+LookupRef[[#This Row],[DC]])*10</f>
        <v>330</v>
      </c>
      <c r="K510" s="4">
        <f>LookupRef[[#This Row],[Price Per Craft Point]]*LookupRef[[#This Row],[Total Craft Points]]</f>
        <v>852</v>
      </c>
      <c r="L510" s="4">
        <f>Fullmath[[#This Row],[Mat Cost]]</f>
        <v>1426.6666666666667</v>
      </c>
      <c r="M510" s="4">
        <f>Fullmath[[#This Row],[Total CP]]</f>
        <v>12</v>
      </c>
      <c r="N510" s="4">
        <f>Fullmath[[#This Row],[DC]]</f>
        <v>21</v>
      </c>
      <c r="O510" s="4" cm="1">
        <f t="array" ref="O510">LookupRef[[#This Row],[DC]]+(PPCP[Base])</f>
        <v>71</v>
      </c>
    </row>
    <row r="511" spans="1:15" x14ac:dyDescent="0.2">
      <c r="A511" s="4" t="str">
        <f>Fullmath[[#This Row],[Craft]]</f>
        <v>Art Crafting</v>
      </c>
      <c r="B511" s="4" t="str">
        <f>Fullmath[[#This Row],[Type]]</f>
        <v>Materials</v>
      </c>
      <c r="C511" s="4" t="str">
        <f>Fullmath[[#This Row],[Subtype]]</f>
        <v>Gem</v>
      </c>
      <c r="D511" s="2">
        <f>Fullmath[[#This Row],[ID]]</f>
        <v>136</v>
      </c>
      <c r="E511" s="4" t="str">
        <f>Fullmath[[#This Row],[Name]]</f>
        <v>Emerald</v>
      </c>
      <c r="F511" s="4">
        <f>Fullmath[[#This Row],[Quantity]]</f>
        <v>1</v>
      </c>
      <c r="G511" s="4">
        <f>LookupRef[[#This Row],[Labor Costs]]+LookupRef[[#This Row],[Material Costs]]</f>
        <v>3304</v>
      </c>
      <c r="H511" s="4">
        <f>LookupRef[[#This Row],[Total Price]]/LookupRef[[#This Row],[Quantity]]</f>
        <v>3304</v>
      </c>
      <c r="I511" s="4">
        <f>LookupRef[[#This Row],[Total Price]]-LookupRef[[#This Row],[Material Costs]]</f>
        <v>2304</v>
      </c>
      <c r="J511" s="4">
        <f>(LookupRef[[#This Row],[Total Craft Points]]+LookupRef[[#This Row],[DC]])*10</f>
        <v>540</v>
      </c>
      <c r="K511" s="4">
        <f>LookupRef[[#This Row],[Price Per Craft Point]]*LookupRef[[#This Row],[Total Craft Points]]</f>
        <v>2304</v>
      </c>
      <c r="L511" s="4">
        <f>Fullmath[[#This Row],[Mat Cost]]</f>
        <v>1000</v>
      </c>
      <c r="M511" s="4">
        <f>Fullmath[[#This Row],[Total CP]]</f>
        <v>32</v>
      </c>
      <c r="N511" s="4">
        <f>Fullmath[[#This Row],[DC]]</f>
        <v>22</v>
      </c>
      <c r="O511" s="4" cm="1">
        <f t="array" ref="O511">LookupRef[[#This Row],[DC]]+(PPCP[Base])</f>
        <v>72</v>
      </c>
    </row>
    <row r="512" spans="1:15" x14ac:dyDescent="0.2">
      <c r="A512" s="4" t="str">
        <f>Fullmath[[#This Row],[Craft]]</f>
        <v>Art Crafting</v>
      </c>
      <c r="B512" s="4" t="str">
        <f>Fullmath[[#This Row],[Type]]</f>
        <v>Materials</v>
      </c>
      <c r="C512" s="4" t="str">
        <f>Fullmath[[#This Row],[Subtype]]</f>
        <v>Gem</v>
      </c>
      <c r="D512" s="2">
        <f>Fullmath[[#This Row],[ID]]</f>
        <v>1370</v>
      </c>
      <c r="E512" s="4" t="str">
        <f>Fullmath[[#This Row],[Name]]</f>
        <v>Gem Dust (Emerald)</v>
      </c>
      <c r="F512" s="4">
        <f>Fullmath[[#This Row],[Quantity]]</f>
        <v>10</v>
      </c>
      <c r="G512" s="4">
        <f>LookupRef[[#This Row],[Labor Costs]]+LookupRef[[#This Row],[Material Costs]]</f>
        <v>4304</v>
      </c>
      <c r="H512" s="4">
        <f>LookupRef[[#This Row],[Total Price]]/LookupRef[[#This Row],[Quantity]]</f>
        <v>430.4</v>
      </c>
      <c r="I512" s="4">
        <f>LookupRef[[#This Row],[Total Price]]-LookupRef[[#This Row],[Material Costs]]</f>
        <v>2304</v>
      </c>
      <c r="J512" s="4">
        <f>(LookupRef[[#This Row],[Total Craft Points]]+LookupRef[[#This Row],[DC]])*10</f>
        <v>540</v>
      </c>
      <c r="K512" s="4">
        <f>LookupRef[[#This Row],[Price Per Craft Point]]*LookupRef[[#This Row],[Total Craft Points]]</f>
        <v>2304</v>
      </c>
      <c r="L512" s="4">
        <f>Fullmath[[#This Row],[Mat Cost]]</f>
        <v>2000</v>
      </c>
      <c r="M512" s="4">
        <f>Fullmath[[#This Row],[Total CP]]</f>
        <v>32</v>
      </c>
      <c r="N512" s="4">
        <f>Fullmath[[#This Row],[DC]]</f>
        <v>22</v>
      </c>
      <c r="O512" s="4" cm="1">
        <f t="array" ref="O512">LookupRef[[#This Row],[DC]]+(PPCP[Base])</f>
        <v>72</v>
      </c>
    </row>
    <row r="513" spans="1:15" x14ac:dyDescent="0.2">
      <c r="A513" s="4" t="str">
        <f>Fullmath[[#This Row],[Craft]]</f>
        <v>Art Crafting</v>
      </c>
      <c r="B513" s="4" t="str">
        <f>Fullmath[[#This Row],[Type]]</f>
        <v>Materials</v>
      </c>
      <c r="C513" s="4" t="str">
        <f>Fullmath[[#This Row],[Subtype]]</f>
        <v>Gem</v>
      </c>
      <c r="D513" s="2">
        <f>Fullmath[[#This Row],[ID]]</f>
        <v>1369</v>
      </c>
      <c r="E513" s="4" t="str">
        <f>Fullmath[[#This Row],[Name]]</f>
        <v>Gem Dust (Ruby)</v>
      </c>
      <c r="F513" s="4">
        <f>Fullmath[[#This Row],[Quantity]]</f>
        <v>10</v>
      </c>
      <c r="G513" s="4">
        <f>LookupRef[[#This Row],[Labor Costs]]+LookupRef[[#This Row],[Material Costs]]</f>
        <v>2528</v>
      </c>
      <c r="H513" s="4">
        <f>LookupRef[[#This Row],[Total Price]]/LookupRef[[#This Row],[Quantity]]</f>
        <v>252.8</v>
      </c>
      <c r="I513" s="4">
        <f>LookupRef[[#This Row],[Total Price]]-LookupRef[[#This Row],[Material Costs]]</f>
        <v>1728</v>
      </c>
      <c r="J513" s="4">
        <f>(LookupRef[[#This Row],[Total Craft Points]]+LookupRef[[#This Row],[DC]])*10</f>
        <v>460</v>
      </c>
      <c r="K513" s="4">
        <f>LookupRef[[#This Row],[Price Per Craft Point]]*LookupRef[[#This Row],[Total Craft Points]]</f>
        <v>1728</v>
      </c>
      <c r="L513" s="4">
        <f>Fullmath[[#This Row],[Mat Cost]]</f>
        <v>800</v>
      </c>
      <c r="M513" s="4">
        <f>Fullmath[[#This Row],[Total CP]]</f>
        <v>24</v>
      </c>
      <c r="N513" s="4">
        <f>Fullmath[[#This Row],[DC]]</f>
        <v>22</v>
      </c>
      <c r="O513" s="4" cm="1">
        <f t="array" ref="O513">LookupRef[[#This Row],[DC]]+(PPCP[Base])</f>
        <v>72</v>
      </c>
    </row>
    <row r="514" spans="1:15" x14ac:dyDescent="0.2">
      <c r="A514" s="4" t="str">
        <f>Fullmath[[#This Row],[Craft]]</f>
        <v>Art Crafting</v>
      </c>
      <c r="B514" s="4" t="str">
        <f>Fullmath[[#This Row],[Type]]</f>
        <v>Materials</v>
      </c>
      <c r="C514" s="4" t="str">
        <f>Fullmath[[#This Row],[Subtype]]</f>
        <v>Gem</v>
      </c>
      <c r="D514" s="2">
        <f>Fullmath[[#This Row],[ID]]</f>
        <v>143</v>
      </c>
      <c r="E514" s="4" t="str">
        <f>Fullmath[[#This Row],[Name]]</f>
        <v>Ruby</v>
      </c>
      <c r="F514" s="4">
        <f>Fullmath[[#This Row],[Quantity]]</f>
        <v>1</v>
      </c>
      <c r="G514" s="4">
        <f>LookupRef[[#This Row],[Labor Costs]]+LookupRef[[#This Row],[Material Costs]]</f>
        <v>2128</v>
      </c>
      <c r="H514" s="4">
        <f>LookupRef[[#This Row],[Total Price]]/LookupRef[[#This Row],[Quantity]]</f>
        <v>2128</v>
      </c>
      <c r="I514" s="4">
        <f>LookupRef[[#This Row],[Total Price]]-LookupRef[[#This Row],[Material Costs]]</f>
        <v>1728</v>
      </c>
      <c r="J514" s="4">
        <f>(LookupRef[[#This Row],[Total Craft Points]]+LookupRef[[#This Row],[DC]])*10</f>
        <v>460</v>
      </c>
      <c r="K514" s="4">
        <f>LookupRef[[#This Row],[Price Per Craft Point]]*LookupRef[[#This Row],[Total Craft Points]]</f>
        <v>1728</v>
      </c>
      <c r="L514" s="4">
        <f>Fullmath[[#This Row],[Mat Cost]]</f>
        <v>400</v>
      </c>
      <c r="M514" s="4">
        <f>Fullmath[[#This Row],[Total CP]]</f>
        <v>24</v>
      </c>
      <c r="N514" s="4">
        <f>Fullmath[[#This Row],[DC]]</f>
        <v>22</v>
      </c>
      <c r="O514" s="4" cm="1">
        <f t="array" ref="O514">LookupRef[[#This Row],[DC]]+(PPCP[Base])</f>
        <v>72</v>
      </c>
    </row>
    <row r="515" spans="1:15" x14ac:dyDescent="0.2">
      <c r="A515" s="4" t="str">
        <f>Fullmath[[#This Row],[Craft]]</f>
        <v>Alchemy</v>
      </c>
      <c r="B515" s="4" t="str">
        <f>Fullmath[[#This Row],[Type]]</f>
        <v>Materials</v>
      </c>
      <c r="C515" s="4" t="str">
        <f>Fullmath[[#This Row],[Subtype]]</f>
        <v>Materials</v>
      </c>
      <c r="D515" s="2">
        <f>Fullmath[[#This Row],[ID]]</f>
        <v>946</v>
      </c>
      <c r="E515" s="4" t="str">
        <f>Fullmath[[#This Row],[Name]]</f>
        <v>Vial of Preserved Blood</v>
      </c>
      <c r="F515" s="4">
        <f>Fullmath[[#This Row],[Quantity]]</f>
        <v>1</v>
      </c>
      <c r="G515" s="4">
        <f>LookupRef[[#This Row],[Labor Costs]]+LookupRef[[#This Row],[Material Costs]]</f>
        <v>689.77666666666676</v>
      </c>
      <c r="H515" s="4">
        <f>LookupRef[[#This Row],[Total Price]]/LookupRef[[#This Row],[Quantity]]</f>
        <v>689.77666666666676</v>
      </c>
      <c r="I515" s="4">
        <f>LookupRef[[#This Row],[Total Price]]-LookupRef[[#This Row],[Material Costs]]</f>
        <v>540.80000000000007</v>
      </c>
      <c r="J515" s="4">
        <f>(LookupRef[[#This Row],[Total Craft Points]]+LookupRef[[#This Row],[DC]])*10</f>
        <v>124</v>
      </c>
      <c r="K515" s="4">
        <f>LookupRef[[#This Row],[Price Per Craft Point]]*LookupRef[[#This Row],[Total Craft Points]]</f>
        <v>540.80000000000007</v>
      </c>
      <c r="L515" s="4">
        <f>Fullmath[[#This Row],[Mat Cost]]</f>
        <v>148.97666666666666</v>
      </c>
      <c r="M515" s="4">
        <f>Fullmath[[#This Row],[Total CP]]</f>
        <v>10.4</v>
      </c>
      <c r="N515" s="4">
        <f>Fullmath[[#This Row],[DC]]</f>
        <v>2</v>
      </c>
      <c r="O515" s="4" cm="1">
        <f t="array" ref="O515">LookupRef[[#This Row],[DC]]+(PPCP[Base])</f>
        <v>52</v>
      </c>
    </row>
    <row r="516" spans="1:15" x14ac:dyDescent="0.2">
      <c r="A516" s="4" t="str">
        <f>Fullmath[[#This Row],[Craft]]</f>
        <v>Alchemy</v>
      </c>
      <c r="B516" s="4" t="str">
        <f>Fullmath[[#This Row],[Type]]</f>
        <v>Materials</v>
      </c>
      <c r="C516" s="4" t="str">
        <f>Fullmath[[#This Row],[Subtype]]</f>
        <v>Materials</v>
      </c>
      <c r="D516" s="2">
        <f>Fullmath[[#This Row],[ID]]</f>
        <v>1009</v>
      </c>
      <c r="E516" s="4" t="str">
        <f>Fullmath[[#This Row],[Name]]</f>
        <v>Emulsified Oil</v>
      </c>
      <c r="F516" s="4">
        <f>Fullmath[[#This Row],[Quantity]]</f>
        <v>1</v>
      </c>
      <c r="G516" s="4">
        <f>LookupRef[[#This Row],[Labor Costs]]+LookupRef[[#This Row],[Material Costs]]</f>
        <v>2063.3666666666668</v>
      </c>
      <c r="H516" s="4">
        <f>LookupRef[[#This Row],[Total Price]]/LookupRef[[#This Row],[Quantity]]</f>
        <v>2063.3666666666668</v>
      </c>
      <c r="I516" s="4">
        <f>LookupRef[[#This Row],[Total Price]]-LookupRef[[#This Row],[Material Costs]]</f>
        <v>1584.0000000000002</v>
      </c>
      <c r="J516" s="4">
        <f>(LookupRef[[#This Row],[Total Craft Points]]+LookupRef[[#This Row],[DC]])*10</f>
        <v>400</v>
      </c>
      <c r="K516" s="4">
        <f>LookupRef[[#This Row],[Price Per Craft Point]]*LookupRef[[#This Row],[Total Craft Points]]</f>
        <v>1584</v>
      </c>
      <c r="L516" s="4">
        <f>Fullmath[[#This Row],[Mat Cost]]</f>
        <v>479.36666666666662</v>
      </c>
      <c r="M516" s="4">
        <f>Fullmath[[#This Row],[Total CP]]</f>
        <v>24</v>
      </c>
      <c r="N516" s="4">
        <f>Fullmath[[#This Row],[DC]]</f>
        <v>16</v>
      </c>
      <c r="O516" s="4" cm="1">
        <f t="array" ref="O516">LookupRef[[#This Row],[DC]]+(PPCP[Base])</f>
        <v>66</v>
      </c>
    </row>
    <row r="517" spans="1:15" x14ac:dyDescent="0.2">
      <c r="A517" s="4" t="str">
        <f>Fullmath[[#This Row],[Craft]]</f>
        <v>Alchemy</v>
      </c>
      <c r="B517" s="4" t="str">
        <f>Fullmath[[#This Row],[Type]]</f>
        <v>Materials</v>
      </c>
      <c r="C517" s="4" t="str">
        <f>Fullmath[[#This Row],[Subtype]]</f>
        <v>Materials</v>
      </c>
      <c r="D517" s="2">
        <f>Fullmath[[#This Row],[ID]]</f>
        <v>561</v>
      </c>
      <c r="E517" s="4" t="str">
        <f>Fullmath[[#This Row],[Name]]</f>
        <v>Alchemistic Catalyst (Lesser)</v>
      </c>
      <c r="F517" s="4">
        <f>Fullmath[[#This Row],[Quantity]]</f>
        <v>1</v>
      </c>
      <c r="G517" s="4">
        <f>LookupRef[[#This Row],[Labor Costs]]+LookupRef[[#This Row],[Material Costs]]</f>
        <v>787.57666666666671</v>
      </c>
      <c r="H517" s="4">
        <f>LookupRef[[#This Row],[Total Price]]/LookupRef[[#This Row],[Quantity]]</f>
        <v>787.57666666666671</v>
      </c>
      <c r="I517" s="4">
        <f>LookupRef[[#This Row],[Total Price]]-LookupRef[[#This Row],[Material Costs]]</f>
        <v>648.6</v>
      </c>
      <c r="J517" s="4">
        <f>(LookupRef[[#This Row],[Total Craft Points]]+LookupRef[[#This Row],[DC]])*10</f>
        <v>284</v>
      </c>
      <c r="K517" s="4">
        <f>LookupRef[[#This Row],[Price Per Craft Point]]*LookupRef[[#This Row],[Total Craft Points]]</f>
        <v>648.6</v>
      </c>
      <c r="L517" s="4">
        <f>Fullmath[[#This Row],[Mat Cost]]</f>
        <v>138.97666666666666</v>
      </c>
      <c r="M517" s="4">
        <f>Fullmath[[#This Row],[Total CP]]</f>
        <v>9.4</v>
      </c>
      <c r="N517" s="4">
        <f>Fullmath[[#This Row],[DC]]</f>
        <v>19</v>
      </c>
      <c r="O517" s="4" cm="1">
        <f t="array" ref="O517">LookupRef[[#This Row],[DC]]+(PPCP[Base])</f>
        <v>69</v>
      </c>
    </row>
    <row r="518" spans="1:15" x14ac:dyDescent="0.2">
      <c r="A518" s="4" t="str">
        <f>Fullmath[[#This Row],[Craft]]</f>
        <v>Alchemy</v>
      </c>
      <c r="B518" s="4" t="str">
        <f>Fullmath[[#This Row],[Type]]</f>
        <v>Materials</v>
      </c>
      <c r="C518" s="4" t="str">
        <f>Fullmath[[#This Row],[Subtype]]</f>
        <v>Materials</v>
      </c>
      <c r="D518" s="2">
        <f>Fullmath[[#This Row],[ID]]</f>
        <v>618</v>
      </c>
      <c r="E518" s="4" t="str">
        <f>Fullmath[[#This Row],[Name]]</f>
        <v>Spell Components (Small)</v>
      </c>
      <c r="F518" s="4">
        <f>Fullmath[[#This Row],[Quantity]]</f>
        <v>1</v>
      </c>
      <c r="G518" s="4">
        <f>LookupRef[[#This Row],[Labor Costs]]+LookupRef[[#This Row],[Material Costs]]</f>
        <v>875.70833333333326</v>
      </c>
      <c r="H518" s="4">
        <f>LookupRef[[#This Row],[Total Price]]/LookupRef[[#This Row],[Quantity]]</f>
        <v>875.70833333333326</v>
      </c>
      <c r="I518" s="4">
        <f>LookupRef[[#This Row],[Total Price]]-LookupRef[[#This Row],[Material Costs]]</f>
        <v>690</v>
      </c>
      <c r="J518" s="4">
        <f>(LookupRef[[#This Row],[Total Craft Points]]+LookupRef[[#This Row],[DC]])*10</f>
        <v>290</v>
      </c>
      <c r="K518" s="4">
        <f>LookupRef[[#This Row],[Price Per Craft Point]]*LookupRef[[#This Row],[Total Craft Points]]</f>
        <v>690</v>
      </c>
      <c r="L518" s="4">
        <f>Fullmath[[#This Row],[Mat Cost]]</f>
        <v>185.70833333333331</v>
      </c>
      <c r="M518" s="4">
        <f>Fullmath[[#This Row],[Total CP]]</f>
        <v>10</v>
      </c>
      <c r="N518" s="4">
        <f>Fullmath[[#This Row],[DC]]</f>
        <v>19</v>
      </c>
      <c r="O518" s="4" cm="1">
        <f t="array" ref="O518">LookupRef[[#This Row],[DC]]+(PPCP[Base])</f>
        <v>69</v>
      </c>
    </row>
    <row r="519" spans="1:15" x14ac:dyDescent="0.2">
      <c r="A519" s="4" t="str">
        <f>Fullmath[[#This Row],[Craft]]</f>
        <v>Alchemy</v>
      </c>
      <c r="B519" s="4" t="str">
        <f>Fullmath[[#This Row],[Type]]</f>
        <v>Materials</v>
      </c>
      <c r="C519" s="4" t="str">
        <f>Fullmath[[#This Row],[Subtype]]</f>
        <v>Materials</v>
      </c>
      <c r="D519" s="2">
        <f>Fullmath[[#This Row],[ID]]</f>
        <v>1116</v>
      </c>
      <c r="E519" s="4" t="str">
        <f>Fullmath[[#This Row],[Name]]</f>
        <v>Flawed Chardalyn Stone</v>
      </c>
      <c r="F519" s="4">
        <f>Fullmath[[#This Row],[Quantity]]</f>
        <v>3</v>
      </c>
      <c r="G519" s="4">
        <f>LookupRef[[#This Row],[Labor Costs]]+LookupRef[[#This Row],[Material Costs]]</f>
        <v>101496.97666666667</v>
      </c>
      <c r="H519" s="4">
        <f>LookupRef[[#This Row],[Total Price]]/LookupRef[[#This Row],[Quantity]]</f>
        <v>33832.325555555559</v>
      </c>
      <c r="I519" s="4">
        <f>LookupRef[[#This Row],[Total Price]]-LookupRef[[#This Row],[Material Costs]]</f>
        <v>1358</v>
      </c>
      <c r="J519" s="4">
        <f>(LookupRef[[#This Row],[Total Craft Points]]+LookupRef[[#This Row],[DC]])*10</f>
        <v>394</v>
      </c>
      <c r="K519" s="4">
        <f>LookupRef[[#This Row],[Price Per Craft Point]]*LookupRef[[#This Row],[Total Craft Points]]</f>
        <v>1358</v>
      </c>
      <c r="L519" s="4">
        <f>Fullmath[[#This Row],[Mat Cost]]</f>
        <v>100138.97666666667</v>
      </c>
      <c r="M519" s="4">
        <f>Fullmath[[#This Row],[Total CP]]</f>
        <v>19.399999999999999</v>
      </c>
      <c r="N519" s="4">
        <f>Fullmath[[#This Row],[DC]]</f>
        <v>20</v>
      </c>
      <c r="O519" s="4" cm="1">
        <f t="array" ref="O519">LookupRef[[#This Row],[DC]]+(PPCP[Base])</f>
        <v>70</v>
      </c>
    </row>
    <row r="520" spans="1:15" x14ac:dyDescent="0.2">
      <c r="A520" s="4" t="str">
        <f>Fullmath[[#This Row],[Craft]]</f>
        <v>Alchemy</v>
      </c>
      <c r="B520" s="4" t="str">
        <f>Fullmath[[#This Row],[Type]]</f>
        <v>Materials</v>
      </c>
      <c r="C520" s="4" t="str">
        <f>Fullmath[[#This Row],[Subtype]]</f>
        <v>Materials</v>
      </c>
      <c r="D520" s="2">
        <f>Fullmath[[#This Row],[ID]]</f>
        <v>1114</v>
      </c>
      <c r="E520" s="4" t="str">
        <f>Fullmath[[#This Row],[Name]]</f>
        <v>Impure Shard of Zardazik</v>
      </c>
      <c r="F520" s="4">
        <f>Fullmath[[#This Row],[Quantity]]</f>
        <v>3</v>
      </c>
      <c r="G520" s="4">
        <f>LookupRef[[#This Row],[Labor Costs]]+LookupRef[[#This Row],[Material Costs]]</f>
        <v>401496.97666666668</v>
      </c>
      <c r="H520" s="4">
        <f>LookupRef[[#This Row],[Total Price]]/LookupRef[[#This Row],[Quantity]]</f>
        <v>133832.32555555555</v>
      </c>
      <c r="I520" s="4">
        <f>LookupRef[[#This Row],[Total Price]]-LookupRef[[#This Row],[Material Costs]]</f>
        <v>1358</v>
      </c>
      <c r="J520" s="4">
        <f>(LookupRef[[#This Row],[Total Craft Points]]+LookupRef[[#This Row],[DC]])*10</f>
        <v>394</v>
      </c>
      <c r="K520" s="4">
        <f>LookupRef[[#This Row],[Price Per Craft Point]]*LookupRef[[#This Row],[Total Craft Points]]</f>
        <v>1358</v>
      </c>
      <c r="L520" s="4">
        <f>Fullmath[[#This Row],[Mat Cost]]</f>
        <v>400138.97666666668</v>
      </c>
      <c r="M520" s="4">
        <f>Fullmath[[#This Row],[Total CP]]</f>
        <v>19.399999999999999</v>
      </c>
      <c r="N520" s="4">
        <f>Fullmath[[#This Row],[DC]]</f>
        <v>20</v>
      </c>
      <c r="O520" s="4" cm="1">
        <f t="array" ref="O520">LookupRef[[#This Row],[DC]]+(PPCP[Base])</f>
        <v>70</v>
      </c>
    </row>
    <row r="521" spans="1:15" x14ac:dyDescent="0.2">
      <c r="A521" s="4" t="str">
        <f>Fullmath[[#This Row],[Craft]]</f>
        <v>Alchemy</v>
      </c>
      <c r="B521" s="4" t="str">
        <f>Fullmath[[#This Row],[Type]]</f>
        <v>Materials</v>
      </c>
      <c r="C521" s="4" t="str">
        <f>Fullmath[[#This Row],[Subtype]]</f>
        <v>Materials</v>
      </c>
      <c r="D521" s="2">
        <f>Fullmath[[#This Row],[ID]]</f>
        <v>1122</v>
      </c>
      <c r="E521" s="4" t="str">
        <f>Fullmath[[#This Row],[Name]]</f>
        <v>Rough Fragments of Theurglass</v>
      </c>
      <c r="F521" s="4">
        <f>Fullmath[[#This Row],[Quantity]]</f>
        <v>3</v>
      </c>
      <c r="G521" s="4">
        <f>LookupRef[[#This Row],[Labor Costs]]+LookupRef[[#This Row],[Material Costs]]</f>
        <v>71496.976666666669</v>
      </c>
      <c r="H521" s="4">
        <f>LookupRef[[#This Row],[Total Price]]/LookupRef[[#This Row],[Quantity]]</f>
        <v>23832.325555555555</v>
      </c>
      <c r="I521" s="4">
        <f>LookupRef[[#This Row],[Total Price]]-LookupRef[[#This Row],[Material Costs]]</f>
        <v>1358</v>
      </c>
      <c r="J521" s="4">
        <f>(LookupRef[[#This Row],[Total Craft Points]]+LookupRef[[#This Row],[DC]])*10</f>
        <v>394</v>
      </c>
      <c r="K521" s="4">
        <f>LookupRef[[#This Row],[Price Per Craft Point]]*LookupRef[[#This Row],[Total Craft Points]]</f>
        <v>1358</v>
      </c>
      <c r="L521" s="4">
        <f>Fullmath[[#This Row],[Mat Cost]]</f>
        <v>70138.976666666669</v>
      </c>
      <c r="M521" s="4">
        <f>Fullmath[[#This Row],[Total CP]]</f>
        <v>19.399999999999999</v>
      </c>
      <c r="N521" s="4">
        <f>Fullmath[[#This Row],[DC]]</f>
        <v>20</v>
      </c>
      <c r="O521" s="4" cm="1">
        <f t="array" ref="O521">LookupRef[[#This Row],[DC]]+(PPCP[Base])</f>
        <v>70</v>
      </c>
    </row>
    <row r="522" spans="1:15" x14ac:dyDescent="0.2">
      <c r="A522" s="4" t="str">
        <f>Fullmath[[#This Row],[Craft]]</f>
        <v>Alchemy</v>
      </c>
      <c r="B522" s="4" t="str">
        <f>Fullmath[[#This Row],[Type]]</f>
        <v>Materials</v>
      </c>
      <c r="C522" s="4" t="str">
        <f>Fullmath[[#This Row],[Subtype]]</f>
        <v>Materials</v>
      </c>
      <c r="D522" s="2">
        <f>Fullmath[[#This Row],[ID]]</f>
        <v>1117</v>
      </c>
      <c r="E522" s="4" t="str">
        <f>Fullmath[[#This Row],[Name]]</f>
        <v>Sample of Blueleaf Extract</v>
      </c>
      <c r="F522" s="4">
        <f>Fullmath[[#This Row],[Quantity]]</f>
        <v>3</v>
      </c>
      <c r="G522" s="4">
        <f>LookupRef[[#This Row],[Labor Costs]]+LookupRef[[#This Row],[Material Costs]]</f>
        <v>71496.976666666669</v>
      </c>
      <c r="H522" s="4">
        <f>LookupRef[[#This Row],[Total Price]]/LookupRef[[#This Row],[Quantity]]</f>
        <v>23832.325555555555</v>
      </c>
      <c r="I522" s="4">
        <f>LookupRef[[#This Row],[Total Price]]-LookupRef[[#This Row],[Material Costs]]</f>
        <v>1358</v>
      </c>
      <c r="J522" s="4">
        <f>(LookupRef[[#This Row],[Total Craft Points]]+LookupRef[[#This Row],[DC]])*10</f>
        <v>394</v>
      </c>
      <c r="K522" s="4">
        <f>LookupRef[[#This Row],[Price Per Craft Point]]*LookupRef[[#This Row],[Total Craft Points]]</f>
        <v>1358</v>
      </c>
      <c r="L522" s="4">
        <f>Fullmath[[#This Row],[Mat Cost]]</f>
        <v>70138.976666666669</v>
      </c>
      <c r="M522" s="4">
        <f>Fullmath[[#This Row],[Total CP]]</f>
        <v>19.399999999999999</v>
      </c>
      <c r="N522" s="4">
        <f>Fullmath[[#This Row],[DC]]</f>
        <v>20</v>
      </c>
      <c r="O522" s="4" cm="1">
        <f t="array" ref="O522">LookupRef[[#This Row],[DC]]+(PPCP[Base])</f>
        <v>70</v>
      </c>
    </row>
    <row r="523" spans="1:15" x14ac:dyDescent="0.2">
      <c r="A523" s="4" t="str">
        <f>Fullmath[[#This Row],[Craft]]</f>
        <v>Alchemy</v>
      </c>
      <c r="B523" s="4" t="str">
        <f>Fullmath[[#This Row],[Type]]</f>
        <v>Materials</v>
      </c>
      <c r="C523" s="4" t="str">
        <f>Fullmath[[#This Row],[Subtype]]</f>
        <v>Materials</v>
      </c>
      <c r="D523" s="2">
        <f>Fullmath[[#This Row],[ID]]</f>
        <v>1120</v>
      </c>
      <c r="E523" s="4" t="str">
        <f>Fullmath[[#This Row],[Name]]</f>
        <v>Sample of Djinn Uther</v>
      </c>
      <c r="F523" s="4">
        <f>Fullmath[[#This Row],[Quantity]]</f>
        <v>3</v>
      </c>
      <c r="G523" s="4">
        <f>LookupRef[[#This Row],[Labor Costs]]+LookupRef[[#This Row],[Material Costs]]</f>
        <v>71496.976666666669</v>
      </c>
      <c r="H523" s="4">
        <f>LookupRef[[#This Row],[Total Price]]/LookupRef[[#This Row],[Quantity]]</f>
        <v>23832.325555555555</v>
      </c>
      <c r="I523" s="4">
        <f>LookupRef[[#This Row],[Total Price]]-LookupRef[[#This Row],[Material Costs]]</f>
        <v>1358</v>
      </c>
      <c r="J523" s="4">
        <f>(LookupRef[[#This Row],[Total Craft Points]]+LookupRef[[#This Row],[DC]])*10</f>
        <v>394</v>
      </c>
      <c r="K523" s="4">
        <f>LookupRef[[#This Row],[Price Per Craft Point]]*LookupRef[[#This Row],[Total Craft Points]]</f>
        <v>1358</v>
      </c>
      <c r="L523" s="4">
        <f>Fullmath[[#This Row],[Mat Cost]]</f>
        <v>70138.976666666669</v>
      </c>
      <c r="M523" s="4">
        <f>Fullmath[[#This Row],[Total CP]]</f>
        <v>19.399999999999999</v>
      </c>
      <c r="N523" s="4">
        <f>Fullmath[[#This Row],[DC]]</f>
        <v>20</v>
      </c>
      <c r="O523" s="4" cm="1">
        <f t="array" ref="O523">LookupRef[[#This Row],[DC]]+(PPCP[Base])</f>
        <v>70</v>
      </c>
    </row>
    <row r="524" spans="1:15" x14ac:dyDescent="0.2">
      <c r="A524" s="4" t="str">
        <f>Fullmath[[#This Row],[Craft]]</f>
        <v>Alchemy</v>
      </c>
      <c r="B524" s="4" t="str">
        <f>Fullmath[[#This Row],[Type]]</f>
        <v>Materials</v>
      </c>
      <c r="C524" s="4" t="str">
        <f>Fullmath[[#This Row],[Subtype]]</f>
        <v>Materials</v>
      </c>
      <c r="D524" s="2">
        <f>Fullmath[[#This Row],[ID]]</f>
        <v>562</v>
      </c>
      <c r="E524" s="4" t="str">
        <f>Fullmath[[#This Row],[Name]]</f>
        <v>Alchemistic Catalyst (Standard)</v>
      </c>
      <c r="F524" s="4">
        <f>Fullmath[[#This Row],[Quantity]]</f>
        <v>1</v>
      </c>
      <c r="G524" s="4">
        <f>LookupRef[[#This Row],[Labor Costs]]+LookupRef[[#This Row],[Material Costs]]</f>
        <v>3119.7766666666662</v>
      </c>
      <c r="H524" s="4">
        <f>LookupRef[[#This Row],[Total Price]]/LookupRef[[#This Row],[Quantity]]</f>
        <v>3119.7766666666662</v>
      </c>
      <c r="I524" s="4">
        <f>LookupRef[[#This Row],[Total Price]]-LookupRef[[#This Row],[Material Costs]]</f>
        <v>2980.7999999999997</v>
      </c>
      <c r="J524" s="4">
        <f>(LookupRef[[#This Row],[Total Craft Points]]+LookupRef[[#This Row],[DC]])*10</f>
        <v>634</v>
      </c>
      <c r="K524" s="4">
        <f>LookupRef[[#This Row],[Price Per Craft Point]]*LookupRef[[#This Row],[Total Craft Points]]</f>
        <v>2980.7999999999997</v>
      </c>
      <c r="L524" s="4">
        <f>Fullmath[[#This Row],[Mat Cost]]</f>
        <v>138.97666666666666</v>
      </c>
      <c r="M524" s="4">
        <f>Fullmath[[#This Row],[Total CP]]</f>
        <v>41.4</v>
      </c>
      <c r="N524" s="4">
        <f>Fullmath[[#This Row],[DC]]</f>
        <v>22</v>
      </c>
      <c r="O524" s="4" cm="1">
        <f t="array" ref="O524">LookupRef[[#This Row],[DC]]+(PPCP[Base])</f>
        <v>72</v>
      </c>
    </row>
    <row r="525" spans="1:15" x14ac:dyDescent="0.2">
      <c r="A525" s="4" t="str">
        <f>Fullmath[[#This Row],[Craft]]</f>
        <v>Alchemy</v>
      </c>
      <c r="B525" s="4" t="str">
        <f>Fullmath[[#This Row],[Type]]</f>
        <v>Materials</v>
      </c>
      <c r="C525" s="4" t="str">
        <f>Fullmath[[#This Row],[Subtype]]</f>
        <v>Materials</v>
      </c>
      <c r="D525" s="2">
        <f>Fullmath[[#This Row],[ID]]</f>
        <v>563</v>
      </c>
      <c r="E525" s="4" t="str">
        <f>Fullmath[[#This Row],[Name]]</f>
        <v>Alchemistic Catalyst (Greater)</v>
      </c>
      <c r="F525" s="4">
        <f>Fullmath[[#This Row],[Quantity]]</f>
        <v>1</v>
      </c>
      <c r="G525" s="4">
        <f>LookupRef[[#This Row],[Labor Costs]]+LookupRef[[#This Row],[Material Costs]]</f>
        <v>7419.0766666666668</v>
      </c>
      <c r="H525" s="4">
        <f>LookupRef[[#This Row],[Total Price]]/LookupRef[[#This Row],[Quantity]]</f>
        <v>7419.0766666666668</v>
      </c>
      <c r="I525" s="4">
        <f>LookupRef[[#This Row],[Total Price]]-LookupRef[[#This Row],[Material Costs]]</f>
        <v>6245.6</v>
      </c>
      <c r="J525" s="4">
        <f>(LookupRef[[#This Row],[Total Craft Points]]+LookupRef[[#This Row],[DC]])*10</f>
        <v>1084</v>
      </c>
      <c r="K525" s="4">
        <f>LookupRef[[#This Row],[Price Per Craft Point]]*LookupRef[[#This Row],[Total Craft Points]]</f>
        <v>6245.6</v>
      </c>
      <c r="L525" s="4">
        <f>Fullmath[[#This Row],[Mat Cost]]</f>
        <v>1173.4766666666667</v>
      </c>
      <c r="M525" s="4">
        <f>Fullmath[[#This Row],[Total CP]]</f>
        <v>84.4</v>
      </c>
      <c r="N525" s="4">
        <f>Fullmath[[#This Row],[DC]]</f>
        <v>24</v>
      </c>
      <c r="O525" s="4" cm="1">
        <f t="array" ref="O525">LookupRef[[#This Row],[DC]]+(PPCP[Base])</f>
        <v>74</v>
      </c>
    </row>
    <row r="526" spans="1:15" x14ac:dyDescent="0.2">
      <c r="A526" s="4" t="str">
        <f>Fullmath[[#This Row],[Craft]]</f>
        <v>Alchemy</v>
      </c>
      <c r="B526" s="4" t="str">
        <f>Fullmath[[#This Row],[Type]]</f>
        <v>Materials</v>
      </c>
      <c r="C526" s="4" t="str">
        <f>Fullmath[[#This Row],[Subtype]]</f>
        <v>Materials</v>
      </c>
      <c r="D526" s="2">
        <f>Fullmath[[#This Row],[ID]]</f>
        <v>1011</v>
      </c>
      <c r="E526" s="4" t="str">
        <f>Fullmath[[#This Row],[Name]]</f>
        <v>Hardening Finish</v>
      </c>
      <c r="F526" s="4">
        <f>Fullmath[[#This Row],[Quantity]]</f>
        <v>1</v>
      </c>
      <c r="G526" s="4">
        <f>LookupRef[[#This Row],[Labor Costs]]+LookupRef[[#This Row],[Material Costs]]</f>
        <v>8302.1489583333332</v>
      </c>
      <c r="H526" s="4">
        <f>LookupRef[[#This Row],[Total Price]]/LookupRef[[#This Row],[Quantity]]</f>
        <v>8302.1489583333332</v>
      </c>
      <c r="I526" s="4">
        <f>LookupRef[[#This Row],[Total Price]]-LookupRef[[#This Row],[Material Costs]]</f>
        <v>3506.25</v>
      </c>
      <c r="J526" s="4">
        <f>(LookupRef[[#This Row],[Total Craft Points]]+LookupRef[[#This Row],[DC]])*10</f>
        <v>717.5</v>
      </c>
      <c r="K526" s="4">
        <f>LookupRef[[#This Row],[Price Per Craft Point]]*LookupRef[[#This Row],[Total Craft Points]]</f>
        <v>3506.25</v>
      </c>
      <c r="L526" s="4">
        <f>Fullmath[[#This Row],[Mat Cost]]</f>
        <v>4795.8989583333332</v>
      </c>
      <c r="M526" s="4">
        <f>Fullmath[[#This Row],[Total CP]]</f>
        <v>46.75</v>
      </c>
      <c r="N526" s="4">
        <f>Fullmath[[#This Row],[DC]]</f>
        <v>25</v>
      </c>
      <c r="O526" s="4" cm="1">
        <f t="array" ref="O526">LookupRef[[#This Row],[DC]]+(PPCP[Base])</f>
        <v>75</v>
      </c>
    </row>
    <row r="527" spans="1:15" x14ac:dyDescent="0.2">
      <c r="A527" s="4" t="str">
        <f>Fullmath[[#This Row],[Craft]]</f>
        <v>Alchemy</v>
      </c>
      <c r="B527" s="4" t="str">
        <f>Fullmath[[#This Row],[Type]]</f>
        <v>Materials</v>
      </c>
      <c r="C527" s="4" t="str">
        <f>Fullmath[[#This Row],[Subtype]]</f>
        <v>Materials</v>
      </c>
      <c r="D527" s="2">
        <f>Fullmath[[#This Row],[ID]]</f>
        <v>952</v>
      </c>
      <c r="E527" s="4" t="str">
        <f>Fullmath[[#This Row],[Name]]</f>
        <v>Abeyant Template</v>
      </c>
      <c r="F527" s="4">
        <f>Fullmath[[#This Row],[Quantity]]</f>
        <v>1</v>
      </c>
      <c r="G527" s="4">
        <f>LookupRef[[#This Row],[Labor Costs]]+LookupRef[[#This Row],[Material Costs]]</f>
        <v>47300</v>
      </c>
      <c r="H527" s="4">
        <f>LookupRef[[#This Row],[Total Price]]/LookupRef[[#This Row],[Quantity]]</f>
        <v>47300</v>
      </c>
      <c r="I527" s="4">
        <f>LookupRef[[#This Row],[Total Price]]-LookupRef[[#This Row],[Material Costs]]</f>
        <v>4800</v>
      </c>
      <c r="J527" s="4">
        <f>(LookupRef[[#This Row],[Total Craft Points]]+LookupRef[[#This Row],[DC]])*10</f>
        <v>900</v>
      </c>
      <c r="K527" s="4">
        <f>LookupRef[[#This Row],[Price Per Craft Point]]*LookupRef[[#This Row],[Total Craft Points]]</f>
        <v>4800</v>
      </c>
      <c r="L527" s="4">
        <f>Fullmath[[#This Row],[Mat Cost]]</f>
        <v>42500</v>
      </c>
      <c r="M527" s="4">
        <f>Fullmath[[#This Row],[Total CP]]</f>
        <v>60</v>
      </c>
      <c r="N527" s="4">
        <f>Fullmath[[#This Row],[DC]]</f>
        <v>30</v>
      </c>
      <c r="O527" s="4" cm="1">
        <f t="array" ref="O527">LookupRef[[#This Row],[DC]]+(PPCP[Base])</f>
        <v>80</v>
      </c>
    </row>
    <row r="528" spans="1:15" x14ac:dyDescent="0.2">
      <c r="A528" s="4" t="str">
        <f>Fullmath[[#This Row],[Craft]]</f>
        <v>Alchemy</v>
      </c>
      <c r="B528" s="4" t="str">
        <f>Fullmath[[#This Row],[Type]]</f>
        <v>Materials</v>
      </c>
      <c r="C528" s="4" t="str">
        <f>Fullmath[[#This Row],[Subtype]]</f>
        <v>Materials</v>
      </c>
      <c r="D528" s="2">
        <f>Fullmath[[#This Row],[ID]]</f>
        <v>1115</v>
      </c>
      <c r="E528" s="4" t="str">
        <f>Fullmath[[#This Row],[Name]]</f>
        <v>Chardalyn Stone</v>
      </c>
      <c r="F528" s="4">
        <f>Fullmath[[#This Row],[Quantity]]</f>
        <v>3</v>
      </c>
      <c r="G528" s="4">
        <f>LookupRef[[#This Row],[Labor Costs]]+LookupRef[[#This Row],[Material Costs]]</f>
        <v>405450.97666666668</v>
      </c>
      <c r="H528" s="4">
        <f>LookupRef[[#This Row],[Total Price]]/LookupRef[[#This Row],[Quantity]]</f>
        <v>135150.32555555555</v>
      </c>
      <c r="I528" s="4">
        <f>LookupRef[[#This Row],[Total Price]]-LookupRef[[#This Row],[Material Costs]]</f>
        <v>5312</v>
      </c>
      <c r="J528" s="4">
        <f>(LookupRef[[#This Row],[Total Craft Points]]+LookupRef[[#This Row],[DC]])*10</f>
        <v>964</v>
      </c>
      <c r="K528" s="4">
        <f>LookupRef[[#This Row],[Price Per Craft Point]]*LookupRef[[#This Row],[Total Craft Points]]</f>
        <v>5312</v>
      </c>
      <c r="L528" s="4">
        <f>Fullmath[[#This Row],[Mat Cost]]</f>
        <v>400138.97666666668</v>
      </c>
      <c r="M528" s="4">
        <f>Fullmath[[#This Row],[Total CP]]</f>
        <v>66.400000000000006</v>
      </c>
      <c r="N528" s="4">
        <f>Fullmath[[#This Row],[DC]]</f>
        <v>30</v>
      </c>
      <c r="O528" s="4" cm="1">
        <f t="array" ref="O528">LookupRef[[#This Row],[DC]]+(PPCP[Base])</f>
        <v>80</v>
      </c>
    </row>
    <row r="529" spans="1:15" x14ac:dyDescent="0.2">
      <c r="A529" s="4" t="str">
        <f>Fullmath[[#This Row],[Craft]]</f>
        <v>Alchemy</v>
      </c>
      <c r="B529" s="4" t="str">
        <f>Fullmath[[#This Row],[Type]]</f>
        <v>Materials</v>
      </c>
      <c r="C529" s="4" t="str">
        <f>Fullmath[[#This Row],[Subtype]]</f>
        <v>Materials</v>
      </c>
      <c r="D529" s="2">
        <f>Fullmath[[#This Row],[ID]]</f>
        <v>1113</v>
      </c>
      <c r="E529" s="4" t="str">
        <f>Fullmath[[#This Row],[Name]]</f>
        <v>Chunk of Zardazik</v>
      </c>
      <c r="F529" s="4">
        <f>Fullmath[[#This Row],[Quantity]]</f>
        <v>3</v>
      </c>
      <c r="G529" s="4">
        <f>LookupRef[[#This Row],[Labor Costs]]+LookupRef[[#This Row],[Material Costs]]</f>
        <v>1005450.9766666667</v>
      </c>
      <c r="H529" s="4">
        <f>LookupRef[[#This Row],[Total Price]]/LookupRef[[#This Row],[Quantity]]</f>
        <v>335150.32555555558</v>
      </c>
      <c r="I529" s="4">
        <f>LookupRef[[#This Row],[Total Price]]-LookupRef[[#This Row],[Material Costs]]</f>
        <v>5312</v>
      </c>
      <c r="J529" s="4">
        <f>(LookupRef[[#This Row],[Total Craft Points]]+LookupRef[[#This Row],[DC]])*10</f>
        <v>964</v>
      </c>
      <c r="K529" s="4">
        <f>LookupRef[[#This Row],[Price Per Craft Point]]*LookupRef[[#This Row],[Total Craft Points]]</f>
        <v>5312</v>
      </c>
      <c r="L529" s="4">
        <f>Fullmath[[#This Row],[Mat Cost]]</f>
        <v>1000138.9766666667</v>
      </c>
      <c r="M529" s="4">
        <f>Fullmath[[#This Row],[Total CP]]</f>
        <v>66.400000000000006</v>
      </c>
      <c r="N529" s="4">
        <f>Fullmath[[#This Row],[DC]]</f>
        <v>30</v>
      </c>
      <c r="O529" s="4" cm="1">
        <f t="array" ref="O529">LookupRef[[#This Row],[DC]]+(PPCP[Base])</f>
        <v>80</v>
      </c>
    </row>
    <row r="530" spans="1:15" x14ac:dyDescent="0.2">
      <c r="A530" s="4" t="str">
        <f>Fullmath[[#This Row],[Craft]]</f>
        <v>Alchemy</v>
      </c>
      <c r="B530" s="4" t="str">
        <f>Fullmath[[#This Row],[Type]]</f>
        <v>Materials</v>
      </c>
      <c r="C530" s="4" t="str">
        <f>Fullmath[[#This Row],[Subtype]]</f>
        <v>Materials</v>
      </c>
      <c r="D530" s="2">
        <f>Fullmath[[#This Row],[ID]]</f>
        <v>1119</v>
      </c>
      <c r="E530" s="4" t="str">
        <f>Fullmath[[#This Row],[Name]]</f>
        <v>Flask of Djinn Uther</v>
      </c>
      <c r="F530" s="4">
        <f>Fullmath[[#This Row],[Quantity]]</f>
        <v>3</v>
      </c>
      <c r="G530" s="4">
        <f>LookupRef[[#This Row],[Labor Costs]]+LookupRef[[#This Row],[Material Costs]]</f>
        <v>305050.97666666668</v>
      </c>
      <c r="H530" s="4">
        <f>LookupRef[[#This Row],[Total Price]]/LookupRef[[#This Row],[Quantity]]</f>
        <v>101683.65888888889</v>
      </c>
      <c r="I530" s="4">
        <f>LookupRef[[#This Row],[Total Price]]-LookupRef[[#This Row],[Material Costs]]</f>
        <v>4912</v>
      </c>
      <c r="J530" s="4">
        <f>(LookupRef[[#This Row],[Total Craft Points]]+LookupRef[[#This Row],[DC]])*10</f>
        <v>914</v>
      </c>
      <c r="K530" s="4">
        <f>LookupRef[[#This Row],[Price Per Craft Point]]*LookupRef[[#This Row],[Total Craft Points]]</f>
        <v>4912</v>
      </c>
      <c r="L530" s="4">
        <f>Fullmath[[#This Row],[Mat Cost]]</f>
        <v>300138.97666666668</v>
      </c>
      <c r="M530" s="4">
        <f>Fullmath[[#This Row],[Total CP]]</f>
        <v>61.4</v>
      </c>
      <c r="N530" s="4">
        <f>Fullmath[[#This Row],[DC]]</f>
        <v>30</v>
      </c>
      <c r="O530" s="4" cm="1">
        <f t="array" ref="O530">LookupRef[[#This Row],[DC]]+(PPCP[Base])</f>
        <v>80</v>
      </c>
    </row>
    <row r="531" spans="1:15" x14ac:dyDescent="0.2">
      <c r="A531" s="4" t="str">
        <f>Fullmath[[#This Row],[Craft]]</f>
        <v>Alchemy</v>
      </c>
      <c r="B531" s="4" t="str">
        <f>Fullmath[[#This Row],[Type]]</f>
        <v>Materials</v>
      </c>
      <c r="C531" s="4" t="str">
        <f>Fullmath[[#This Row],[Subtype]]</f>
        <v>Materials</v>
      </c>
      <c r="D531" s="2">
        <f>Fullmath[[#This Row],[ID]]</f>
        <v>1121</v>
      </c>
      <c r="E531" s="4" t="str">
        <f>Fullmath[[#This Row],[Name]]</f>
        <v>Fragments of Theurglass</v>
      </c>
      <c r="F531" s="4">
        <f>Fullmath[[#This Row],[Quantity]]</f>
        <v>3</v>
      </c>
      <c r="G531" s="4">
        <f>LookupRef[[#This Row],[Labor Costs]]+LookupRef[[#This Row],[Material Costs]]</f>
        <v>305050.97666666668</v>
      </c>
      <c r="H531" s="4">
        <f>LookupRef[[#This Row],[Total Price]]/LookupRef[[#This Row],[Quantity]]</f>
        <v>101683.65888888889</v>
      </c>
      <c r="I531" s="4">
        <f>LookupRef[[#This Row],[Total Price]]-LookupRef[[#This Row],[Material Costs]]</f>
        <v>4912</v>
      </c>
      <c r="J531" s="4">
        <f>(LookupRef[[#This Row],[Total Craft Points]]+LookupRef[[#This Row],[DC]])*10</f>
        <v>914</v>
      </c>
      <c r="K531" s="4">
        <f>LookupRef[[#This Row],[Price Per Craft Point]]*LookupRef[[#This Row],[Total Craft Points]]</f>
        <v>4912</v>
      </c>
      <c r="L531" s="4">
        <f>Fullmath[[#This Row],[Mat Cost]]</f>
        <v>300138.97666666668</v>
      </c>
      <c r="M531" s="4">
        <f>Fullmath[[#This Row],[Total CP]]</f>
        <v>61.4</v>
      </c>
      <c r="N531" s="4">
        <f>Fullmath[[#This Row],[DC]]</f>
        <v>30</v>
      </c>
      <c r="O531" s="4" cm="1">
        <f t="array" ref="O531">LookupRef[[#This Row],[DC]]+(PPCP[Base])</f>
        <v>80</v>
      </c>
    </row>
    <row r="532" spans="1:15" x14ac:dyDescent="0.2">
      <c r="A532" s="4" t="str">
        <f>Fullmath[[#This Row],[Craft]]</f>
        <v>Alchemy</v>
      </c>
      <c r="B532" s="4" t="str">
        <f>Fullmath[[#This Row],[Type]]</f>
        <v>Materials</v>
      </c>
      <c r="C532" s="4" t="str">
        <f>Fullmath[[#This Row],[Subtype]]</f>
        <v>Materials</v>
      </c>
      <c r="D532" s="2">
        <f>Fullmath[[#This Row],[ID]]</f>
        <v>1118</v>
      </c>
      <c r="E532" s="4" t="str">
        <f>Fullmath[[#This Row],[Name]]</f>
        <v>Vial of Blueleaf Extract</v>
      </c>
      <c r="F532" s="4">
        <f>Fullmath[[#This Row],[Quantity]]</f>
        <v>3</v>
      </c>
      <c r="G532" s="4">
        <f>LookupRef[[#This Row],[Labor Costs]]+LookupRef[[#This Row],[Material Costs]]</f>
        <v>305050.97666666668</v>
      </c>
      <c r="H532" s="4">
        <f>LookupRef[[#This Row],[Total Price]]/LookupRef[[#This Row],[Quantity]]</f>
        <v>101683.65888888889</v>
      </c>
      <c r="I532" s="4">
        <f>LookupRef[[#This Row],[Total Price]]-LookupRef[[#This Row],[Material Costs]]</f>
        <v>4912</v>
      </c>
      <c r="J532" s="4">
        <f>(LookupRef[[#This Row],[Total Craft Points]]+LookupRef[[#This Row],[DC]])*10</f>
        <v>914</v>
      </c>
      <c r="K532" s="4">
        <f>LookupRef[[#This Row],[Price Per Craft Point]]*LookupRef[[#This Row],[Total Craft Points]]</f>
        <v>4912</v>
      </c>
      <c r="L532" s="4">
        <f>Fullmath[[#This Row],[Mat Cost]]</f>
        <v>300138.97666666668</v>
      </c>
      <c r="M532" s="4">
        <f>Fullmath[[#This Row],[Total CP]]</f>
        <v>61.4</v>
      </c>
      <c r="N532" s="4">
        <f>Fullmath[[#This Row],[DC]]</f>
        <v>30</v>
      </c>
      <c r="O532" s="4" cm="1">
        <f t="array" ref="O532">LookupRef[[#This Row],[DC]]+(PPCP[Base])</f>
        <v>80</v>
      </c>
    </row>
    <row r="533" spans="1:15" x14ac:dyDescent="0.2">
      <c r="A533" s="4" t="str">
        <f>Fullmath[[#This Row],[Craft]]</f>
        <v>Alchemy</v>
      </c>
      <c r="B533" s="4" t="str">
        <f>Fullmath[[#This Row],[Type]]</f>
        <v>Materials</v>
      </c>
      <c r="C533" s="4" t="str">
        <f>Fullmath[[#This Row],[Subtype]]</f>
        <v>Materials</v>
      </c>
      <c r="D533" s="2">
        <f>Fullmath[[#This Row],[ID]]</f>
        <v>1013</v>
      </c>
      <c r="E533" s="4" t="str">
        <f>Fullmath[[#This Row],[Name]]</f>
        <v>Ashwood Stabilizer</v>
      </c>
      <c r="F533" s="4">
        <f>Fullmath[[#This Row],[Quantity]]</f>
        <v>1</v>
      </c>
      <c r="G533" s="4">
        <f>LookupRef[[#This Row],[Labor Costs]]+LookupRef[[#This Row],[Material Costs]]</f>
        <v>25600.015625</v>
      </c>
      <c r="H533" s="4">
        <f>LookupRef[[#This Row],[Total Price]]/LookupRef[[#This Row],[Quantity]]</f>
        <v>25600.015625</v>
      </c>
      <c r="I533" s="4">
        <f>LookupRef[[#This Row],[Total Price]]-LookupRef[[#This Row],[Material Costs]]</f>
        <v>4795.4166666666679</v>
      </c>
      <c r="J533" s="4">
        <f>(LookupRef[[#This Row],[Total Craft Points]]+LookupRef[[#This Row],[DC]])*10</f>
        <v>914.16666666666652</v>
      </c>
      <c r="K533" s="4">
        <f>LookupRef[[#This Row],[Price Per Craft Point]]*LookupRef[[#This Row],[Total Craft Points]]</f>
        <v>4795.4166666666661</v>
      </c>
      <c r="L533" s="4">
        <f>Fullmath[[#This Row],[Mat Cost]]</f>
        <v>20804.598958333332</v>
      </c>
      <c r="M533" s="4">
        <f>Fullmath[[#This Row],[Total CP]]</f>
        <v>56.416666666666664</v>
      </c>
      <c r="N533" s="4">
        <f>Fullmath[[#This Row],[DC]]</f>
        <v>35</v>
      </c>
      <c r="O533" s="4" cm="1">
        <f t="array" ref="O533">LookupRef[[#This Row],[DC]]+(PPCP[Base])</f>
        <v>85</v>
      </c>
    </row>
    <row r="534" spans="1:15" x14ac:dyDescent="0.2">
      <c r="A534" s="4" t="str">
        <f>Fullmath[[#This Row],[Craft]]</f>
        <v>Alchemy</v>
      </c>
      <c r="B534" s="4" t="str">
        <f>Fullmath[[#This Row],[Type]]</f>
        <v>Materials</v>
      </c>
      <c r="C534" s="4" t="str">
        <f>Fullmath[[#This Row],[Subtype]]</f>
        <v>Materials</v>
      </c>
      <c r="D534" s="2">
        <f>Fullmath[[#This Row],[ID]]</f>
        <v>1015</v>
      </c>
      <c r="E534" s="4" t="str">
        <f>Fullmath[[#This Row],[Name]]</f>
        <v>Dragon Oil</v>
      </c>
      <c r="F534" s="4">
        <f>Fullmath[[#This Row],[Quantity]]</f>
        <v>1</v>
      </c>
      <c r="G534" s="4">
        <f>LookupRef[[#This Row],[Labor Costs]]+LookupRef[[#This Row],[Material Costs]]</f>
        <v>11409.466666666667</v>
      </c>
      <c r="H534" s="4">
        <f>LookupRef[[#This Row],[Total Price]]/LookupRef[[#This Row],[Quantity]]</f>
        <v>11409.466666666667</v>
      </c>
      <c r="I534" s="4">
        <f>LookupRef[[#This Row],[Total Price]]-LookupRef[[#This Row],[Material Costs]]</f>
        <v>9095</v>
      </c>
      <c r="J534" s="4">
        <f>(LookupRef[[#This Row],[Total Craft Points]]+LookupRef[[#This Row],[DC]])*10</f>
        <v>1420</v>
      </c>
      <c r="K534" s="4">
        <f>LookupRef[[#This Row],[Price Per Craft Point]]*LookupRef[[#This Row],[Total Craft Points]]</f>
        <v>9095</v>
      </c>
      <c r="L534" s="4">
        <f>Fullmath[[#This Row],[Mat Cost]]</f>
        <v>2314.4666666666667</v>
      </c>
      <c r="M534" s="4">
        <f>Fullmath[[#This Row],[Total CP]]</f>
        <v>107</v>
      </c>
      <c r="N534" s="4">
        <f>Fullmath[[#This Row],[DC]]</f>
        <v>35</v>
      </c>
      <c r="O534" s="4" cm="1">
        <f t="array" ref="O534">LookupRef[[#This Row],[DC]]+(PPCP[Base])</f>
        <v>85</v>
      </c>
    </row>
    <row r="535" spans="1:15" x14ac:dyDescent="0.2">
      <c r="A535" s="4" t="str">
        <f>Fullmath[[#This Row],[Craft]]</f>
        <v>Art Crafting</v>
      </c>
      <c r="B535" s="4" t="str">
        <f>Fullmath[[#This Row],[Type]]</f>
        <v>Materials</v>
      </c>
      <c r="C535" s="4" t="str">
        <f>Fullmath[[#This Row],[Subtype]]</f>
        <v>Materials</v>
      </c>
      <c r="D535" s="2">
        <f>Fullmath[[#This Row],[ID]]</f>
        <v>192</v>
      </c>
      <c r="E535" s="4" t="str">
        <f>Fullmath[[#This Row],[Name]]</f>
        <v>Bone Wand</v>
      </c>
      <c r="F535" s="4">
        <f>Fullmath[[#This Row],[Quantity]]</f>
        <v>1</v>
      </c>
      <c r="G535" s="4">
        <f>LookupRef[[#This Row],[Labor Costs]]+LookupRef[[#This Row],[Material Costs]]</f>
        <v>72</v>
      </c>
      <c r="H535" s="4">
        <f>LookupRef[[#This Row],[Total Price]]/LookupRef[[#This Row],[Quantity]]</f>
        <v>72</v>
      </c>
      <c r="I535" s="4">
        <f>LookupRef[[#This Row],[Total Price]]-LookupRef[[#This Row],[Material Costs]]</f>
        <v>52</v>
      </c>
      <c r="J535" s="4">
        <f>(LookupRef[[#This Row],[Total Craft Points]]+LookupRef[[#This Row],[DC]])*10</f>
        <v>30</v>
      </c>
      <c r="K535" s="4">
        <f>LookupRef[[#This Row],[Price Per Craft Point]]*LookupRef[[#This Row],[Total Craft Points]]</f>
        <v>52</v>
      </c>
      <c r="L535" s="4">
        <f>Fullmath[[#This Row],[Mat Cost]]</f>
        <v>20</v>
      </c>
      <c r="M535" s="4">
        <f>Fullmath[[#This Row],[Total CP]]</f>
        <v>1</v>
      </c>
      <c r="N535" s="4">
        <f>Fullmath[[#This Row],[DC]]</f>
        <v>2</v>
      </c>
      <c r="O535" s="4" cm="1">
        <f t="array" ref="O535">LookupRef[[#This Row],[DC]]+(PPCP[Base])</f>
        <v>52</v>
      </c>
    </row>
    <row r="536" spans="1:15" x14ac:dyDescent="0.2">
      <c r="A536" s="4" t="str">
        <f>Fullmath[[#This Row],[Craft]]</f>
        <v>Art Crafting</v>
      </c>
      <c r="B536" s="4" t="str">
        <f>Fullmath[[#This Row],[Type]]</f>
        <v>Materials</v>
      </c>
      <c r="C536" s="4" t="str">
        <f>Fullmath[[#This Row],[Subtype]]</f>
        <v>Materials</v>
      </c>
      <c r="D536" s="2">
        <f>Fullmath[[#This Row],[ID]]</f>
        <v>150</v>
      </c>
      <c r="E536" s="4" t="str">
        <f>Fullmath[[#This Row],[Name]]</f>
        <v>Casting Mold</v>
      </c>
      <c r="F536" s="4">
        <f>Fullmath[[#This Row],[Quantity]]</f>
        <v>1</v>
      </c>
      <c r="G536" s="4">
        <f>LookupRef[[#This Row],[Labor Costs]]+LookupRef[[#This Row],[Material Costs]]</f>
        <v>101.58333333333334</v>
      </c>
      <c r="H536" s="4">
        <f>LookupRef[[#This Row],[Total Price]]/LookupRef[[#This Row],[Quantity]]</f>
        <v>101.58333333333334</v>
      </c>
      <c r="I536" s="4">
        <f>LookupRef[[#This Row],[Total Price]]-LookupRef[[#This Row],[Material Costs]]</f>
        <v>52.000000000000007</v>
      </c>
      <c r="J536" s="4">
        <f>(LookupRef[[#This Row],[Total Craft Points]]+LookupRef[[#This Row],[DC]])*10</f>
        <v>30</v>
      </c>
      <c r="K536" s="4">
        <f>LookupRef[[#This Row],[Price Per Craft Point]]*LookupRef[[#This Row],[Total Craft Points]]</f>
        <v>52</v>
      </c>
      <c r="L536" s="4">
        <f>Fullmath[[#This Row],[Mat Cost]]</f>
        <v>49.583333333333336</v>
      </c>
      <c r="M536" s="4">
        <f>Fullmath[[#This Row],[Total CP]]</f>
        <v>1</v>
      </c>
      <c r="N536" s="4">
        <f>Fullmath[[#This Row],[DC]]</f>
        <v>2</v>
      </c>
      <c r="O536" s="4" cm="1">
        <f t="array" ref="O536">LookupRef[[#This Row],[DC]]+(PPCP[Base])</f>
        <v>52</v>
      </c>
    </row>
    <row r="537" spans="1:15" x14ac:dyDescent="0.2">
      <c r="A537" s="4" t="str">
        <f>Fullmath[[#This Row],[Craft]]</f>
        <v>Art Crafting</v>
      </c>
      <c r="B537" s="4" t="str">
        <f>Fullmath[[#This Row],[Type]]</f>
        <v>Materials</v>
      </c>
      <c r="C537" s="4" t="str">
        <f>Fullmath[[#This Row],[Subtype]]</f>
        <v>Materials</v>
      </c>
      <c r="D537" s="2">
        <f>Fullmath[[#This Row],[ID]]</f>
        <v>151</v>
      </c>
      <c r="E537" s="4" t="str">
        <f>Fullmath[[#This Row],[Name]]</f>
        <v>Glass</v>
      </c>
      <c r="F537" s="4">
        <f>Fullmath[[#This Row],[Quantity]]</f>
        <v>10</v>
      </c>
      <c r="G537" s="4">
        <f>LookupRef[[#This Row],[Labor Costs]]+LookupRef[[#This Row],[Material Costs]]</f>
        <v>1006.0833333333333</v>
      </c>
      <c r="H537" s="4">
        <f>LookupRef[[#This Row],[Total Price]]/LookupRef[[#This Row],[Quantity]]</f>
        <v>100.60833333333332</v>
      </c>
      <c r="I537" s="4">
        <f>LookupRef[[#This Row],[Total Price]]-LookupRef[[#This Row],[Material Costs]]</f>
        <v>520</v>
      </c>
      <c r="J537" s="4">
        <f>(LookupRef[[#This Row],[Total Craft Points]]+LookupRef[[#This Row],[DC]])*10</f>
        <v>120</v>
      </c>
      <c r="K537" s="4">
        <f>LookupRef[[#This Row],[Price Per Craft Point]]*LookupRef[[#This Row],[Total Craft Points]]</f>
        <v>520</v>
      </c>
      <c r="L537" s="4">
        <f>Fullmath[[#This Row],[Mat Cost]]</f>
        <v>486.08333333333331</v>
      </c>
      <c r="M537" s="4">
        <f>Fullmath[[#This Row],[Total CP]]</f>
        <v>10</v>
      </c>
      <c r="N537" s="4">
        <f>Fullmath[[#This Row],[DC]]</f>
        <v>2</v>
      </c>
      <c r="O537" s="4" cm="1">
        <f t="array" ref="O537">LookupRef[[#This Row],[DC]]+(PPCP[Base])</f>
        <v>52</v>
      </c>
    </row>
    <row r="538" spans="1:15" x14ac:dyDescent="0.2">
      <c r="A538" s="4" t="str">
        <f>Fullmath[[#This Row],[Craft]]</f>
        <v>Art Crafting</v>
      </c>
      <c r="B538" s="4" t="str">
        <f>Fullmath[[#This Row],[Type]]</f>
        <v>Materials</v>
      </c>
      <c r="C538" s="4" t="str">
        <f>Fullmath[[#This Row],[Subtype]]</f>
        <v>Materials</v>
      </c>
      <c r="D538" s="2">
        <f>Fullmath[[#This Row],[ID]]</f>
        <v>149</v>
      </c>
      <c r="E538" s="4" t="str">
        <f>Fullmath[[#This Row],[Name]]</f>
        <v>Glass Bottle</v>
      </c>
      <c r="F538" s="4">
        <f>Fullmath[[#This Row],[Quantity]]</f>
        <v>5</v>
      </c>
      <c r="G538" s="4">
        <f>LookupRef[[#This Row],[Labor Costs]]+LookupRef[[#This Row],[Material Costs]]</f>
        <v>678.4666666666667</v>
      </c>
      <c r="H538" s="4">
        <f>LookupRef[[#This Row],[Total Price]]/LookupRef[[#This Row],[Quantity]]</f>
        <v>135.69333333333333</v>
      </c>
      <c r="I538" s="4">
        <f>LookupRef[[#This Row],[Total Price]]-LookupRef[[#This Row],[Material Costs]]</f>
        <v>364</v>
      </c>
      <c r="J538" s="4">
        <f>(LookupRef[[#This Row],[Total Craft Points]]+LookupRef[[#This Row],[DC]])*10</f>
        <v>90</v>
      </c>
      <c r="K538" s="4">
        <f>LookupRef[[#This Row],[Price Per Craft Point]]*LookupRef[[#This Row],[Total Craft Points]]</f>
        <v>364</v>
      </c>
      <c r="L538" s="4">
        <f>Fullmath[[#This Row],[Mat Cost]]</f>
        <v>314.4666666666667</v>
      </c>
      <c r="M538" s="4">
        <f>Fullmath[[#This Row],[Total CP]]</f>
        <v>7</v>
      </c>
      <c r="N538" s="4">
        <f>Fullmath[[#This Row],[DC]]</f>
        <v>2</v>
      </c>
      <c r="O538" s="4" cm="1">
        <f t="array" ref="O538">LookupRef[[#This Row],[DC]]+(PPCP[Base])</f>
        <v>52</v>
      </c>
    </row>
    <row r="539" spans="1:15" x14ac:dyDescent="0.2">
      <c r="A539" s="4" t="str">
        <f>Fullmath[[#This Row],[Craft]]</f>
        <v>Art Crafting</v>
      </c>
      <c r="B539" s="4" t="str">
        <f>Fullmath[[#This Row],[Type]]</f>
        <v>Materials</v>
      </c>
      <c r="C539" s="4" t="str">
        <f>Fullmath[[#This Row],[Subtype]]</f>
        <v>Materials</v>
      </c>
      <c r="D539" s="2">
        <f>Fullmath[[#This Row],[ID]]</f>
        <v>189</v>
      </c>
      <c r="E539" s="4" t="str">
        <f>Fullmath[[#This Row],[Name]]</f>
        <v>Magical Potion Bottle</v>
      </c>
      <c r="F539" s="4">
        <f>Fullmath[[#This Row],[Quantity]]</f>
        <v>10</v>
      </c>
      <c r="G539" s="4">
        <f>LookupRef[[#This Row],[Labor Costs]]+LookupRef[[#This Row],[Material Costs]]</f>
        <v>369.85833333333335</v>
      </c>
      <c r="H539" s="4">
        <f>LookupRef[[#This Row],[Total Price]]/LookupRef[[#This Row],[Quantity]]</f>
        <v>36.985833333333332</v>
      </c>
      <c r="I539" s="4">
        <f>LookupRef[[#This Row],[Total Price]]-LookupRef[[#This Row],[Material Costs]]</f>
        <v>104</v>
      </c>
      <c r="J539" s="4">
        <f>(LookupRef[[#This Row],[Total Craft Points]]+LookupRef[[#This Row],[DC]])*10</f>
        <v>40</v>
      </c>
      <c r="K539" s="4">
        <f>LookupRef[[#This Row],[Price Per Craft Point]]*LookupRef[[#This Row],[Total Craft Points]]</f>
        <v>104</v>
      </c>
      <c r="L539" s="4">
        <f>Fullmath[[#This Row],[Mat Cost]]</f>
        <v>265.85833333333335</v>
      </c>
      <c r="M539" s="4">
        <f>Fullmath[[#This Row],[Total CP]]</f>
        <v>2</v>
      </c>
      <c r="N539" s="4">
        <f>Fullmath[[#This Row],[DC]]</f>
        <v>2</v>
      </c>
      <c r="O539" s="4" cm="1">
        <f t="array" ref="O539">LookupRef[[#This Row],[DC]]+(PPCP[Base])</f>
        <v>52</v>
      </c>
    </row>
    <row r="540" spans="1:15" x14ac:dyDescent="0.2">
      <c r="A540" s="4" t="str">
        <f>Fullmath[[#This Row],[Craft]]</f>
        <v>Art Crafting</v>
      </c>
      <c r="B540" s="4" t="str">
        <f>Fullmath[[#This Row],[Type]]</f>
        <v>Materials</v>
      </c>
      <c r="C540" s="4" t="str">
        <f>Fullmath[[#This Row],[Subtype]]</f>
        <v>Materials</v>
      </c>
      <c r="D540" s="2">
        <f>Fullmath[[#This Row],[ID]]</f>
        <v>152</v>
      </c>
      <c r="E540" s="4" t="str">
        <f>Fullmath[[#This Row],[Name]]</f>
        <v>Glass Vial</v>
      </c>
      <c r="F540" s="4">
        <f>Fullmath[[#This Row],[Quantity]]</f>
        <v>5</v>
      </c>
      <c r="G540" s="4">
        <f>LookupRef[[#This Row],[Labor Costs]]+LookupRef[[#This Row],[Material Costs]]</f>
        <v>685.4666666666667</v>
      </c>
      <c r="H540" s="4">
        <f>LookupRef[[#This Row],[Total Price]]/LookupRef[[#This Row],[Quantity]]</f>
        <v>137.09333333333333</v>
      </c>
      <c r="I540" s="4">
        <f>LookupRef[[#This Row],[Total Price]]-LookupRef[[#This Row],[Material Costs]]</f>
        <v>371</v>
      </c>
      <c r="J540" s="4">
        <f>(LookupRef[[#This Row],[Total Craft Points]]+LookupRef[[#This Row],[DC]])*10</f>
        <v>100</v>
      </c>
      <c r="K540" s="4">
        <f>LookupRef[[#This Row],[Price Per Craft Point]]*LookupRef[[#This Row],[Total Craft Points]]</f>
        <v>371</v>
      </c>
      <c r="L540" s="4">
        <f>Fullmath[[#This Row],[Mat Cost]]</f>
        <v>314.4666666666667</v>
      </c>
      <c r="M540" s="4">
        <f>Fullmath[[#This Row],[Total CP]]</f>
        <v>7</v>
      </c>
      <c r="N540" s="4">
        <f>Fullmath[[#This Row],[DC]]</f>
        <v>3</v>
      </c>
      <c r="O540" s="4" cm="1">
        <f t="array" ref="O540">LookupRef[[#This Row],[DC]]+(PPCP[Base])</f>
        <v>53</v>
      </c>
    </row>
    <row r="541" spans="1:15" x14ac:dyDescent="0.2">
      <c r="A541" s="4" t="str">
        <f>Fullmath[[#This Row],[Craft]]</f>
        <v>Art Crafting</v>
      </c>
      <c r="B541" s="4" t="str">
        <f>Fullmath[[#This Row],[Type]]</f>
        <v>Materials</v>
      </c>
      <c r="C541" s="4" t="str">
        <f>Fullmath[[#This Row],[Subtype]]</f>
        <v>Materials</v>
      </c>
      <c r="D541" s="2">
        <f>Fullmath[[#This Row],[ID]]</f>
        <v>186</v>
      </c>
      <c r="E541" s="4" t="str">
        <f>Fullmath[[#This Row],[Name]]</f>
        <v>Bricks</v>
      </c>
      <c r="F541" s="4">
        <f>Fullmath[[#This Row],[Quantity]]</f>
        <v>5</v>
      </c>
      <c r="G541" s="4">
        <f>LookupRef[[#This Row],[Labor Costs]]+LookupRef[[#This Row],[Material Costs]]</f>
        <v>747.375</v>
      </c>
      <c r="H541" s="4">
        <f>LookupRef[[#This Row],[Total Price]]/LookupRef[[#This Row],[Quantity]]</f>
        <v>149.47499999999999</v>
      </c>
      <c r="I541" s="4">
        <f>LookupRef[[#This Row],[Total Price]]-LookupRef[[#This Row],[Material Costs]]</f>
        <v>124</v>
      </c>
      <c r="J541" s="4">
        <f>(LookupRef[[#This Row],[Total Craft Points]]+LookupRef[[#This Row],[DC]])*10</f>
        <v>140</v>
      </c>
      <c r="K541" s="4">
        <f>LookupRef[[#This Row],[Price Per Craft Point]]*LookupRef[[#This Row],[Total Craft Points]]</f>
        <v>124</v>
      </c>
      <c r="L541" s="4">
        <f>Fullmath[[#This Row],[Mat Cost]]</f>
        <v>623.375</v>
      </c>
      <c r="M541" s="4">
        <f>Fullmath[[#This Row],[Total CP]]</f>
        <v>2</v>
      </c>
      <c r="N541" s="4">
        <f>Fullmath[[#This Row],[DC]]</f>
        <v>12</v>
      </c>
      <c r="O541" s="4" cm="1">
        <f t="array" ref="O541">LookupRef[[#This Row],[DC]]+(PPCP[Base])</f>
        <v>62</v>
      </c>
    </row>
    <row r="542" spans="1:15" x14ac:dyDescent="0.2">
      <c r="A542" s="4" t="str">
        <f>Fullmath[[#This Row],[Craft]]</f>
        <v>Art Crafting</v>
      </c>
      <c r="B542" s="4" t="str">
        <f>Fullmath[[#This Row],[Type]]</f>
        <v>Materials</v>
      </c>
      <c r="C542" s="4" t="str">
        <f>Fullmath[[#This Row],[Subtype]]</f>
        <v>Materials</v>
      </c>
      <c r="D542" s="2">
        <f>Fullmath[[#This Row],[ID]]</f>
        <v>1649</v>
      </c>
      <c r="E542" s="4" t="str">
        <f>Fullmath[[#This Row],[Name]]</f>
        <v>Shaped Obsidian</v>
      </c>
      <c r="F542" s="4">
        <f>Fullmath[[#This Row],[Quantity]]</f>
        <v>1</v>
      </c>
      <c r="G542" s="4">
        <f>LookupRef[[#This Row],[Labor Costs]]+LookupRef[[#This Row],[Material Costs]]</f>
        <v>1403.0833333333333</v>
      </c>
      <c r="H542" s="4">
        <f>LookupRef[[#This Row],[Total Price]]/LookupRef[[#This Row],[Quantity]]</f>
        <v>1403.0833333333333</v>
      </c>
      <c r="I542" s="4">
        <f>LookupRef[[#This Row],[Total Price]]-LookupRef[[#This Row],[Material Costs]]</f>
        <v>189</v>
      </c>
      <c r="J542" s="4">
        <f>(LookupRef[[#This Row],[Total Craft Points]]+LookupRef[[#This Row],[DC]])*10</f>
        <v>160</v>
      </c>
      <c r="K542" s="4">
        <f>LookupRef[[#This Row],[Price Per Craft Point]]*LookupRef[[#This Row],[Total Craft Points]]</f>
        <v>189</v>
      </c>
      <c r="L542" s="4">
        <f>Fullmath[[#This Row],[Mat Cost]]</f>
        <v>1214.0833333333333</v>
      </c>
      <c r="M542" s="4">
        <f>Fullmath[[#This Row],[Total CP]]</f>
        <v>3</v>
      </c>
      <c r="N542" s="4">
        <f>Fullmath[[#This Row],[DC]]</f>
        <v>13</v>
      </c>
      <c r="O542" s="4" cm="1">
        <f t="array" ref="O542">LookupRef[[#This Row],[DC]]+(PPCP[Base])</f>
        <v>63</v>
      </c>
    </row>
    <row r="543" spans="1:15" x14ac:dyDescent="0.2">
      <c r="A543" s="4" t="str">
        <f>Fullmath[[#This Row],[Craft]]</f>
        <v>Art Crafting</v>
      </c>
      <c r="B543" s="4" t="str">
        <f>Fullmath[[#This Row],[Type]]</f>
        <v>Materials</v>
      </c>
      <c r="C543" s="4" t="str">
        <f>Fullmath[[#This Row],[Subtype]]</f>
        <v>Materials</v>
      </c>
      <c r="D543" s="2">
        <f>Fullmath[[#This Row],[ID]]</f>
        <v>187</v>
      </c>
      <c r="E543" s="4" t="str">
        <f>Fullmath[[#This Row],[Name]]</f>
        <v>Spell Components (Small)</v>
      </c>
      <c r="F543" s="4">
        <f>Fullmath[[#This Row],[Quantity]]</f>
        <v>1</v>
      </c>
      <c r="G543" s="4">
        <f>LookupRef[[#This Row],[Labor Costs]]+LookupRef[[#This Row],[Material Costs]]</f>
        <v>869.60833333333335</v>
      </c>
      <c r="H543" s="4">
        <f>LookupRef[[#This Row],[Total Price]]/LookupRef[[#This Row],[Quantity]]</f>
        <v>869.60833333333335</v>
      </c>
      <c r="I543" s="4">
        <f>LookupRef[[#This Row],[Total Price]]-LookupRef[[#This Row],[Material Costs]]</f>
        <v>690</v>
      </c>
      <c r="J543" s="4">
        <f>(LookupRef[[#This Row],[Total Craft Points]]+LookupRef[[#This Row],[DC]])*10</f>
        <v>290</v>
      </c>
      <c r="K543" s="4">
        <f>LookupRef[[#This Row],[Price Per Craft Point]]*LookupRef[[#This Row],[Total Craft Points]]</f>
        <v>690</v>
      </c>
      <c r="L543" s="4">
        <f>Fullmath[[#This Row],[Mat Cost]]</f>
        <v>179.60833333333335</v>
      </c>
      <c r="M543" s="4">
        <f>Fullmath[[#This Row],[Total CP]]</f>
        <v>10</v>
      </c>
      <c r="N543" s="4">
        <f>Fullmath[[#This Row],[DC]]</f>
        <v>19</v>
      </c>
      <c r="O543" s="4" cm="1">
        <f t="array" ref="O543">LookupRef[[#This Row],[DC]]+(PPCP[Base])</f>
        <v>69</v>
      </c>
    </row>
    <row r="544" spans="1:15" x14ac:dyDescent="0.2">
      <c r="A544" s="4" t="str">
        <f>Fullmath[[#This Row],[Craft]]</f>
        <v>Art Crafting</v>
      </c>
      <c r="B544" s="4" t="str">
        <f>Fullmath[[#This Row],[Type]]</f>
        <v>Materials</v>
      </c>
      <c r="C544" s="4" t="str">
        <f>Fullmath[[#This Row],[Subtype]]</f>
        <v>Materials</v>
      </c>
      <c r="D544" s="2">
        <f>Fullmath[[#This Row],[ID]]</f>
        <v>1650</v>
      </c>
      <c r="E544" s="4" t="str">
        <f>Fullmath[[#This Row],[Name]]</f>
        <v>Shaped Obsidian (Superior)</v>
      </c>
      <c r="F544" s="4">
        <f>Fullmath[[#This Row],[Quantity]]</f>
        <v>1</v>
      </c>
      <c r="G544" s="4">
        <f>LookupRef[[#This Row],[Labor Costs]]+LookupRef[[#This Row],[Material Costs]]</f>
        <v>2342.333333333333</v>
      </c>
      <c r="H544" s="4">
        <f>LookupRef[[#This Row],[Total Price]]/LookupRef[[#This Row],[Quantity]]</f>
        <v>2342.333333333333</v>
      </c>
      <c r="I544" s="4">
        <f>LookupRef[[#This Row],[Total Price]]-LookupRef[[#This Row],[Material Costs]]</f>
        <v>629.99999999999977</v>
      </c>
      <c r="J544" s="4">
        <f>(LookupRef[[#This Row],[Total Craft Points]]+LookupRef[[#This Row],[DC]])*10</f>
        <v>290</v>
      </c>
      <c r="K544" s="4">
        <f>LookupRef[[#This Row],[Price Per Craft Point]]*LookupRef[[#This Row],[Total Craft Points]]</f>
        <v>630</v>
      </c>
      <c r="L544" s="4">
        <f>Fullmath[[#This Row],[Mat Cost]]</f>
        <v>1712.3333333333333</v>
      </c>
      <c r="M544" s="4">
        <f>Fullmath[[#This Row],[Total CP]]</f>
        <v>9</v>
      </c>
      <c r="N544" s="4">
        <f>Fullmath[[#This Row],[DC]]</f>
        <v>20</v>
      </c>
      <c r="O544" s="4" cm="1">
        <f t="array" ref="O544">LookupRef[[#This Row],[DC]]+(PPCP[Base])</f>
        <v>70</v>
      </c>
    </row>
    <row r="545" spans="1:15" x14ac:dyDescent="0.2">
      <c r="A545" s="4" t="str">
        <f>Fullmath[[#This Row],[Craft]]</f>
        <v>Carpentry</v>
      </c>
      <c r="B545" s="4" t="str">
        <f>Fullmath[[#This Row],[Type]]</f>
        <v>Materials</v>
      </c>
      <c r="C545" s="4" t="str">
        <f>Fullmath[[#This Row],[Subtype]]</f>
        <v>Materials</v>
      </c>
      <c r="D545" s="2">
        <f>Fullmath[[#This Row],[ID]]</f>
        <v>70</v>
      </c>
      <c r="E545" s="4" t="str">
        <f>Fullmath[[#This Row],[Name]]</f>
        <v>Blank Scroll</v>
      </c>
      <c r="F545" s="4">
        <f>Fullmath[[#This Row],[Quantity]]</f>
        <v>1</v>
      </c>
      <c r="G545" s="4">
        <f>LookupRef[[#This Row],[Labor Costs]]+LookupRef[[#This Row],[Material Costs]]</f>
        <v>357.16666666666669</v>
      </c>
      <c r="H545" s="4">
        <f>LookupRef[[#This Row],[Total Price]]/LookupRef[[#This Row],[Quantity]]</f>
        <v>357.16666666666669</v>
      </c>
      <c r="I545" s="4">
        <f>LookupRef[[#This Row],[Total Price]]-LookupRef[[#This Row],[Material Costs]]</f>
        <v>52</v>
      </c>
      <c r="J545" s="4">
        <f>(LookupRef[[#This Row],[Total Craft Points]]+LookupRef[[#This Row],[DC]])*10</f>
        <v>30</v>
      </c>
      <c r="K545" s="4">
        <f>LookupRef[[#This Row],[Price Per Craft Point]]*LookupRef[[#This Row],[Total Craft Points]]</f>
        <v>52</v>
      </c>
      <c r="L545" s="4">
        <f>Fullmath[[#This Row],[Mat Cost]]</f>
        <v>305.16666666666669</v>
      </c>
      <c r="M545" s="4">
        <f>Fullmath[[#This Row],[Total CP]]</f>
        <v>1</v>
      </c>
      <c r="N545" s="4">
        <f>Fullmath[[#This Row],[DC]]</f>
        <v>2</v>
      </c>
      <c r="O545" s="4" cm="1">
        <f t="array" ref="O545">LookupRef[[#This Row],[DC]]+(PPCP[Base])</f>
        <v>52</v>
      </c>
    </row>
    <row r="546" spans="1:15" x14ac:dyDescent="0.2">
      <c r="A546" s="4" t="str">
        <f>Fullmath[[#This Row],[Craft]]</f>
        <v>Carpentry</v>
      </c>
      <c r="B546" s="4" t="str">
        <f>Fullmath[[#This Row],[Type]]</f>
        <v>Materials</v>
      </c>
      <c r="C546" s="4" t="str">
        <f>Fullmath[[#This Row],[Subtype]]</f>
        <v>Materials</v>
      </c>
      <c r="D546" s="2">
        <f>Fullmath[[#This Row],[ID]]</f>
        <v>1207</v>
      </c>
      <c r="E546" s="4" t="str">
        <f>Fullmath[[#This Row],[Name]]</f>
        <v>Charcoal</v>
      </c>
      <c r="F546" s="4">
        <f>Fullmath[[#This Row],[Quantity]]</f>
        <v>3</v>
      </c>
      <c r="G546" s="4">
        <f>LookupRef[[#This Row],[Labor Costs]]+LookupRef[[#This Row],[Material Costs]]</f>
        <v>53</v>
      </c>
      <c r="H546" s="4">
        <f>LookupRef[[#This Row],[Total Price]]/LookupRef[[#This Row],[Quantity]]</f>
        <v>17.666666666666668</v>
      </c>
      <c r="I546" s="4">
        <f>LookupRef[[#This Row],[Total Price]]-LookupRef[[#This Row],[Material Costs]]</f>
        <v>53</v>
      </c>
      <c r="J546" s="4">
        <f>(LookupRef[[#This Row],[Total Craft Points]]+LookupRef[[#This Row],[DC]])*10</f>
        <v>40</v>
      </c>
      <c r="K546" s="4">
        <f>LookupRef[[#This Row],[Price Per Craft Point]]*LookupRef[[#This Row],[Total Craft Points]]</f>
        <v>53</v>
      </c>
      <c r="L546" s="4">
        <f>Fullmath[[#This Row],[Mat Cost]]</f>
        <v>0</v>
      </c>
      <c r="M546" s="4">
        <f>Fullmath[[#This Row],[Total CP]]</f>
        <v>1</v>
      </c>
      <c r="N546" s="4">
        <f>Fullmath[[#This Row],[DC]]</f>
        <v>3</v>
      </c>
      <c r="O546" s="4" cm="1">
        <f t="array" ref="O546">LookupRef[[#This Row],[DC]]+(PPCP[Base])</f>
        <v>53</v>
      </c>
    </row>
    <row r="547" spans="1:15" x14ac:dyDescent="0.2">
      <c r="A547" s="4" t="str">
        <f>Fullmath[[#This Row],[Craft]]</f>
        <v>Carpentry</v>
      </c>
      <c r="B547" s="4" t="str">
        <f>Fullmath[[#This Row],[Type]]</f>
        <v>Materials</v>
      </c>
      <c r="C547" s="4" t="str">
        <f>Fullmath[[#This Row],[Subtype]]</f>
        <v>Materials</v>
      </c>
      <c r="D547" s="2">
        <f>Fullmath[[#This Row],[ID]]</f>
        <v>58</v>
      </c>
      <c r="E547" s="4" t="str">
        <f>Fullmath[[#This Row],[Name]]</f>
        <v>Arrow Shafts</v>
      </c>
      <c r="F547" s="4">
        <f>Fullmath[[#This Row],[Quantity]]</f>
        <v>3</v>
      </c>
      <c r="G547" s="4">
        <f>LookupRef[[#This Row],[Labor Costs]]+LookupRef[[#This Row],[Material Costs]]</f>
        <v>365.16666666666669</v>
      </c>
      <c r="H547" s="4">
        <f>LookupRef[[#This Row],[Total Price]]/LookupRef[[#This Row],[Quantity]]</f>
        <v>121.72222222222223</v>
      </c>
      <c r="I547" s="4">
        <f>LookupRef[[#This Row],[Total Price]]-LookupRef[[#This Row],[Material Costs]]</f>
        <v>60</v>
      </c>
      <c r="J547" s="4">
        <f>(LookupRef[[#This Row],[Total Craft Points]]+LookupRef[[#This Row],[DC]])*10</f>
        <v>110</v>
      </c>
      <c r="K547" s="4">
        <f>LookupRef[[#This Row],[Price Per Craft Point]]*LookupRef[[#This Row],[Total Craft Points]]</f>
        <v>60</v>
      </c>
      <c r="L547" s="4">
        <f>Fullmath[[#This Row],[Mat Cost]]</f>
        <v>305.16666666666669</v>
      </c>
      <c r="M547" s="4">
        <f>Fullmath[[#This Row],[Total CP]]</f>
        <v>1</v>
      </c>
      <c r="N547" s="4">
        <f>Fullmath[[#This Row],[DC]]</f>
        <v>10</v>
      </c>
      <c r="O547" s="4" cm="1">
        <f t="array" ref="O547">LookupRef[[#This Row],[DC]]+(PPCP[Base])</f>
        <v>60</v>
      </c>
    </row>
    <row r="548" spans="1:15" x14ac:dyDescent="0.2">
      <c r="A548" s="4" t="str">
        <f>Fullmath[[#This Row],[Craft]]</f>
        <v>Carpentry</v>
      </c>
      <c r="B548" s="4" t="str">
        <f>Fullmath[[#This Row],[Type]]</f>
        <v>Materials</v>
      </c>
      <c r="C548" s="4" t="str">
        <f>Fullmath[[#This Row],[Subtype]]</f>
        <v>Materials</v>
      </c>
      <c r="D548" s="2">
        <f>Fullmath[[#This Row],[ID]]</f>
        <v>1047</v>
      </c>
      <c r="E548" s="4" t="str">
        <f>Fullmath[[#This Row],[Name]]</f>
        <v>Balanced Hafts</v>
      </c>
      <c r="F548" s="4">
        <f>Fullmath[[#This Row],[Quantity]]</f>
        <v>3</v>
      </c>
      <c r="G548" s="4">
        <f>LookupRef[[#This Row],[Labor Costs]]+LookupRef[[#This Row],[Material Costs]]</f>
        <v>407.83333333333331</v>
      </c>
      <c r="H548" s="4">
        <f>LookupRef[[#This Row],[Total Price]]/LookupRef[[#This Row],[Quantity]]</f>
        <v>135.94444444444443</v>
      </c>
      <c r="I548" s="4">
        <f>LookupRef[[#This Row],[Total Price]]-LookupRef[[#This Row],[Material Costs]]</f>
        <v>60</v>
      </c>
      <c r="J548" s="4">
        <f>(LookupRef[[#This Row],[Total Craft Points]]+LookupRef[[#This Row],[DC]])*10</f>
        <v>110</v>
      </c>
      <c r="K548" s="4">
        <f>LookupRef[[#This Row],[Price Per Craft Point]]*LookupRef[[#This Row],[Total Craft Points]]</f>
        <v>60</v>
      </c>
      <c r="L548" s="4">
        <f>Fullmath[[#This Row],[Mat Cost]]</f>
        <v>347.83333333333331</v>
      </c>
      <c r="M548" s="4">
        <f>Fullmath[[#This Row],[Total CP]]</f>
        <v>1</v>
      </c>
      <c r="N548" s="4">
        <f>Fullmath[[#This Row],[DC]]</f>
        <v>10</v>
      </c>
      <c r="O548" s="4" cm="1">
        <f t="array" ref="O548">LookupRef[[#This Row],[DC]]+(PPCP[Base])</f>
        <v>60</v>
      </c>
    </row>
    <row r="549" spans="1:15" x14ac:dyDescent="0.2">
      <c r="A549" s="4" t="str">
        <f>Fullmath[[#This Row],[Craft]]</f>
        <v>Carpentry</v>
      </c>
      <c r="B549" s="4" t="str">
        <f>Fullmath[[#This Row],[Type]]</f>
        <v>Materials</v>
      </c>
      <c r="C549" s="4" t="str">
        <f>Fullmath[[#This Row],[Subtype]]</f>
        <v>Materials</v>
      </c>
      <c r="D549" s="2">
        <f>Fullmath[[#This Row],[ID]]</f>
        <v>1000</v>
      </c>
      <c r="E549" s="4" t="str">
        <f>Fullmath[[#This Row],[Name]]</f>
        <v>Pine Tar</v>
      </c>
      <c r="F549" s="4">
        <f>Fullmath[[#This Row],[Quantity]]</f>
        <v>4</v>
      </c>
      <c r="G549" s="4">
        <f>LookupRef[[#This Row],[Labor Costs]]+LookupRef[[#This Row],[Material Costs]]</f>
        <v>2104.6891666666666</v>
      </c>
      <c r="H549" s="4">
        <f>LookupRef[[#This Row],[Total Price]]/LookupRef[[#This Row],[Quantity]]</f>
        <v>526.17229166666664</v>
      </c>
      <c r="I549" s="4">
        <f>LookupRef[[#This Row],[Total Price]]-LookupRef[[#This Row],[Material Costs]]</f>
        <v>564</v>
      </c>
      <c r="J549" s="4">
        <f>(LookupRef[[#This Row],[Total Craft Points]]+LookupRef[[#This Row],[DC]])*10</f>
        <v>194</v>
      </c>
      <c r="K549" s="4">
        <f>LookupRef[[#This Row],[Price Per Craft Point]]*LookupRef[[#This Row],[Total Craft Points]]</f>
        <v>564</v>
      </c>
      <c r="L549" s="4">
        <f>Fullmath[[#This Row],[Mat Cost]]</f>
        <v>1540.6891666666666</v>
      </c>
      <c r="M549" s="4">
        <f>Fullmath[[#This Row],[Total CP]]</f>
        <v>9.4</v>
      </c>
      <c r="N549" s="4">
        <f>Fullmath[[#This Row],[DC]]</f>
        <v>10</v>
      </c>
      <c r="O549" s="4" cm="1">
        <f t="array" ref="O549">LookupRef[[#This Row],[DC]]+(PPCP[Base])</f>
        <v>60</v>
      </c>
    </row>
    <row r="550" spans="1:15" x14ac:dyDescent="0.2">
      <c r="A550" s="4" t="str">
        <f>Fullmath[[#This Row],[Craft]]</f>
        <v>Carpentry</v>
      </c>
      <c r="B550" s="4" t="str">
        <f>Fullmath[[#This Row],[Type]]</f>
        <v>Materials</v>
      </c>
      <c r="C550" s="4" t="str">
        <f>Fullmath[[#This Row],[Subtype]]</f>
        <v>Materials</v>
      </c>
      <c r="D550" s="2">
        <f>Fullmath[[#This Row],[ID]]</f>
        <v>1002</v>
      </c>
      <c r="E550" s="4" t="str">
        <f>Fullmath[[#This Row],[Name]]</f>
        <v>Small Seed Balm</v>
      </c>
      <c r="F550" s="4">
        <f>Fullmath[[#This Row],[Quantity]]</f>
        <v>3</v>
      </c>
      <c r="G550" s="4">
        <f>LookupRef[[#This Row],[Labor Costs]]+LookupRef[[#This Row],[Material Costs]]</f>
        <v>1127</v>
      </c>
      <c r="H550" s="4">
        <f>LookupRef[[#This Row],[Total Price]]/LookupRef[[#This Row],[Quantity]]</f>
        <v>375.66666666666669</v>
      </c>
      <c r="I550" s="4">
        <f>LookupRef[[#This Row],[Total Price]]-LookupRef[[#This Row],[Material Costs]]</f>
        <v>600</v>
      </c>
      <c r="J550" s="4">
        <f>(LookupRef[[#This Row],[Total Craft Points]]+LookupRef[[#This Row],[DC]])*10</f>
        <v>200</v>
      </c>
      <c r="K550" s="4">
        <f>LookupRef[[#This Row],[Price Per Craft Point]]*LookupRef[[#This Row],[Total Craft Points]]</f>
        <v>600</v>
      </c>
      <c r="L550" s="4">
        <f>Fullmath[[#This Row],[Mat Cost]]</f>
        <v>527</v>
      </c>
      <c r="M550" s="4">
        <f>Fullmath[[#This Row],[Total CP]]</f>
        <v>10</v>
      </c>
      <c r="N550" s="4">
        <f>Fullmath[[#This Row],[DC]]</f>
        <v>10</v>
      </c>
      <c r="O550" s="4" cm="1">
        <f t="array" ref="O550">LookupRef[[#This Row],[DC]]+(PPCP[Base])</f>
        <v>60</v>
      </c>
    </row>
    <row r="551" spans="1:15" x14ac:dyDescent="0.2">
      <c r="A551" s="4" t="str">
        <f>Fullmath[[#This Row],[Craft]]</f>
        <v>Carpentry</v>
      </c>
      <c r="B551" s="4" t="str">
        <f>Fullmath[[#This Row],[Type]]</f>
        <v>Materials</v>
      </c>
      <c r="C551" s="4" t="str">
        <f>Fullmath[[#This Row],[Subtype]]</f>
        <v>Materials</v>
      </c>
      <c r="D551" s="2">
        <f>Fullmath[[#This Row],[ID]]</f>
        <v>1004</v>
      </c>
      <c r="E551" s="4" t="str">
        <f>Fullmath[[#This Row],[Name]]</f>
        <v>Hardwood Resins</v>
      </c>
      <c r="F551" s="4">
        <f>Fullmath[[#This Row],[Quantity]]</f>
        <v>5</v>
      </c>
      <c r="G551" s="4">
        <f>LookupRef[[#This Row],[Labor Costs]]+LookupRef[[#This Row],[Material Costs]]</f>
        <v>3417.6333333333332</v>
      </c>
      <c r="H551" s="4">
        <f>LookupRef[[#This Row],[Total Price]]/LookupRef[[#This Row],[Quantity]]</f>
        <v>683.52666666666664</v>
      </c>
      <c r="I551" s="4">
        <f>LookupRef[[#This Row],[Total Price]]-LookupRef[[#This Row],[Material Costs]]</f>
        <v>1364</v>
      </c>
      <c r="J551" s="4">
        <f>(LookupRef[[#This Row],[Total Craft Points]]+LookupRef[[#This Row],[DC]])*10</f>
        <v>340</v>
      </c>
      <c r="K551" s="4">
        <f>LookupRef[[#This Row],[Price Per Craft Point]]*LookupRef[[#This Row],[Total Craft Points]]</f>
        <v>1364</v>
      </c>
      <c r="L551" s="4">
        <f>Fullmath[[#This Row],[Mat Cost]]</f>
        <v>2053.6333333333332</v>
      </c>
      <c r="M551" s="4">
        <f>Fullmath[[#This Row],[Total CP]]</f>
        <v>22</v>
      </c>
      <c r="N551" s="4">
        <f>Fullmath[[#This Row],[DC]]</f>
        <v>12</v>
      </c>
      <c r="O551" s="4" cm="1">
        <f t="array" ref="O551">LookupRef[[#This Row],[DC]]+(PPCP[Base])</f>
        <v>62</v>
      </c>
    </row>
    <row r="552" spans="1:15" x14ac:dyDescent="0.2">
      <c r="A552" s="4" t="str">
        <f>Fullmath[[#This Row],[Craft]]</f>
        <v>Carpentry</v>
      </c>
      <c r="B552" s="4" t="str">
        <f>Fullmath[[#This Row],[Type]]</f>
        <v>Materials</v>
      </c>
      <c r="C552" s="4" t="str">
        <f>Fullmath[[#This Row],[Subtype]]</f>
        <v>Materials</v>
      </c>
      <c r="D552" s="2">
        <f>Fullmath[[#This Row],[ID]]</f>
        <v>1006</v>
      </c>
      <c r="E552" s="4" t="str">
        <f>Fullmath[[#This Row],[Name]]</f>
        <v>Natural Gums</v>
      </c>
      <c r="F552" s="4">
        <f>Fullmath[[#This Row],[Quantity]]</f>
        <v>5</v>
      </c>
      <c r="G552" s="4">
        <f>LookupRef[[#This Row],[Labor Costs]]+LookupRef[[#This Row],[Material Costs]]</f>
        <v>3151.1333333333332</v>
      </c>
      <c r="H552" s="4">
        <f>LookupRef[[#This Row],[Total Price]]/LookupRef[[#This Row],[Quantity]]</f>
        <v>630.22666666666669</v>
      </c>
      <c r="I552" s="4">
        <f>LookupRef[[#This Row],[Total Price]]-LookupRef[[#This Row],[Material Costs]]</f>
        <v>1054</v>
      </c>
      <c r="J552" s="4">
        <f>(LookupRef[[#This Row],[Total Craft Points]]+LookupRef[[#This Row],[DC]])*10</f>
        <v>290</v>
      </c>
      <c r="K552" s="4">
        <f>LookupRef[[#This Row],[Price Per Craft Point]]*LookupRef[[#This Row],[Total Craft Points]]</f>
        <v>1054</v>
      </c>
      <c r="L552" s="4">
        <f>Fullmath[[#This Row],[Mat Cost]]</f>
        <v>2097.1333333333332</v>
      </c>
      <c r="M552" s="4">
        <f>Fullmath[[#This Row],[Total CP]]</f>
        <v>17</v>
      </c>
      <c r="N552" s="4">
        <f>Fullmath[[#This Row],[DC]]</f>
        <v>12</v>
      </c>
      <c r="O552" s="4" cm="1">
        <f t="array" ref="O552">LookupRef[[#This Row],[DC]]+(PPCP[Base])</f>
        <v>62</v>
      </c>
    </row>
    <row r="553" spans="1:15" x14ac:dyDescent="0.2">
      <c r="A553" s="4" t="str">
        <f>Fullmath[[#This Row],[Craft]]</f>
        <v>Carpentry</v>
      </c>
      <c r="B553" s="4" t="str">
        <f>Fullmath[[#This Row],[Type]]</f>
        <v>Materials</v>
      </c>
      <c r="C553" s="4" t="str">
        <f>Fullmath[[#This Row],[Subtype]]</f>
        <v>Materials</v>
      </c>
      <c r="D553" s="2">
        <f>Fullmath[[#This Row],[ID]]</f>
        <v>1008</v>
      </c>
      <c r="E553" s="4" t="str">
        <f>Fullmath[[#This Row],[Name]]</f>
        <v>Emulsified Oil</v>
      </c>
      <c r="F553" s="4">
        <f>Fullmath[[#This Row],[Quantity]]</f>
        <v>1</v>
      </c>
      <c r="G553" s="4">
        <f>LookupRef[[#This Row],[Labor Costs]]+LookupRef[[#This Row],[Material Costs]]</f>
        <v>2039.3666666666666</v>
      </c>
      <c r="H553" s="4">
        <f>LookupRef[[#This Row],[Total Price]]/LookupRef[[#This Row],[Quantity]]</f>
        <v>2039.3666666666666</v>
      </c>
      <c r="I553" s="4">
        <f>LookupRef[[#This Row],[Total Price]]-LookupRef[[#This Row],[Material Costs]]</f>
        <v>1560</v>
      </c>
      <c r="J553" s="4">
        <f>(LookupRef[[#This Row],[Total Craft Points]]+LookupRef[[#This Row],[DC]])*10</f>
        <v>390</v>
      </c>
      <c r="K553" s="4">
        <f>LookupRef[[#This Row],[Price Per Craft Point]]*LookupRef[[#This Row],[Total Craft Points]]</f>
        <v>1560</v>
      </c>
      <c r="L553" s="4">
        <f>Fullmath[[#This Row],[Mat Cost]]</f>
        <v>479.36666666666662</v>
      </c>
      <c r="M553" s="4">
        <f>Fullmath[[#This Row],[Total CP]]</f>
        <v>24</v>
      </c>
      <c r="N553" s="4">
        <f>Fullmath[[#This Row],[DC]]</f>
        <v>15</v>
      </c>
      <c r="O553" s="4" cm="1">
        <f t="array" ref="O553">LookupRef[[#This Row],[DC]]+(PPCP[Base])</f>
        <v>65</v>
      </c>
    </row>
    <row r="554" spans="1:15" x14ac:dyDescent="0.2">
      <c r="A554" s="4" t="str">
        <f>Fullmath[[#This Row],[Craft]]</f>
        <v>Carpentry</v>
      </c>
      <c r="B554" s="4" t="str">
        <f>Fullmath[[#This Row],[Type]]</f>
        <v>Materials</v>
      </c>
      <c r="C554" s="4" t="str">
        <f>Fullmath[[#This Row],[Subtype]]</f>
        <v>Materials</v>
      </c>
      <c r="D554" s="2">
        <f>Fullmath[[#This Row],[ID]]</f>
        <v>1010</v>
      </c>
      <c r="E554" s="4" t="str">
        <f>Fullmath[[#This Row],[Name]]</f>
        <v>Hardening Finish</v>
      </c>
      <c r="F554" s="4">
        <f>Fullmath[[#This Row],[Quantity]]</f>
        <v>1</v>
      </c>
      <c r="G554" s="4">
        <f>LookupRef[[#This Row],[Labor Costs]]+LookupRef[[#This Row],[Material Costs]]</f>
        <v>8302.1489583333332</v>
      </c>
      <c r="H554" s="4">
        <f>LookupRef[[#This Row],[Total Price]]/LookupRef[[#This Row],[Quantity]]</f>
        <v>8302.1489583333332</v>
      </c>
      <c r="I554" s="4">
        <f>LookupRef[[#This Row],[Total Price]]-LookupRef[[#This Row],[Material Costs]]</f>
        <v>3506.25</v>
      </c>
      <c r="J554" s="4">
        <f>(LookupRef[[#This Row],[Total Craft Points]]+LookupRef[[#This Row],[DC]])*10</f>
        <v>717.5</v>
      </c>
      <c r="K554" s="4">
        <f>LookupRef[[#This Row],[Price Per Craft Point]]*LookupRef[[#This Row],[Total Craft Points]]</f>
        <v>3506.25</v>
      </c>
      <c r="L554" s="4">
        <f>Fullmath[[#This Row],[Mat Cost]]</f>
        <v>4795.8989583333332</v>
      </c>
      <c r="M554" s="4">
        <f>Fullmath[[#This Row],[Total CP]]</f>
        <v>46.75</v>
      </c>
      <c r="N554" s="4">
        <f>Fullmath[[#This Row],[DC]]</f>
        <v>25</v>
      </c>
      <c r="O554" s="4" cm="1">
        <f t="array" ref="O554">LookupRef[[#This Row],[DC]]+(PPCP[Base])</f>
        <v>75</v>
      </c>
    </row>
    <row r="555" spans="1:15" x14ac:dyDescent="0.2">
      <c r="A555" s="4" t="str">
        <f>Fullmath[[#This Row],[Craft]]</f>
        <v>Carpentry</v>
      </c>
      <c r="B555" s="4" t="str">
        <f>Fullmath[[#This Row],[Type]]</f>
        <v>Materials</v>
      </c>
      <c r="C555" s="4" t="str">
        <f>Fullmath[[#This Row],[Subtype]]</f>
        <v>Materials</v>
      </c>
      <c r="D555" s="2">
        <f>Fullmath[[#This Row],[ID]]</f>
        <v>1012</v>
      </c>
      <c r="E555" s="4" t="str">
        <f>Fullmath[[#This Row],[Name]]</f>
        <v>Ashwood Stabilizer</v>
      </c>
      <c r="F555" s="4">
        <f>Fullmath[[#This Row],[Quantity]]</f>
        <v>1</v>
      </c>
      <c r="G555" s="4">
        <f>LookupRef[[#This Row],[Labor Costs]]+LookupRef[[#This Row],[Material Costs]]</f>
        <v>25600.015625</v>
      </c>
      <c r="H555" s="4">
        <f>LookupRef[[#This Row],[Total Price]]/LookupRef[[#This Row],[Quantity]]</f>
        <v>25600.015625</v>
      </c>
      <c r="I555" s="4">
        <f>LookupRef[[#This Row],[Total Price]]-LookupRef[[#This Row],[Material Costs]]</f>
        <v>4795.4166666666679</v>
      </c>
      <c r="J555" s="4">
        <f>(LookupRef[[#This Row],[Total Craft Points]]+LookupRef[[#This Row],[DC]])*10</f>
        <v>914.16666666666652</v>
      </c>
      <c r="K555" s="4">
        <f>LookupRef[[#This Row],[Price Per Craft Point]]*LookupRef[[#This Row],[Total Craft Points]]</f>
        <v>4795.4166666666661</v>
      </c>
      <c r="L555" s="4">
        <f>Fullmath[[#This Row],[Mat Cost]]</f>
        <v>20804.598958333332</v>
      </c>
      <c r="M555" s="4">
        <f>Fullmath[[#This Row],[Total CP]]</f>
        <v>56.416666666666664</v>
      </c>
      <c r="N555" s="4">
        <f>Fullmath[[#This Row],[DC]]</f>
        <v>35</v>
      </c>
      <c r="O555" s="4" cm="1">
        <f t="array" ref="O555">LookupRef[[#This Row],[DC]]+(PPCP[Base])</f>
        <v>85</v>
      </c>
    </row>
    <row r="556" spans="1:15" x14ac:dyDescent="0.2">
      <c r="A556" s="4" t="str">
        <f>Fullmath[[#This Row],[Craft]]</f>
        <v>Herbalism</v>
      </c>
      <c r="B556" s="4" t="str">
        <f>Fullmath[[#This Row],[Type]]</f>
        <v>Materials</v>
      </c>
      <c r="C556" s="4" t="str">
        <f>Fullmath[[#This Row],[Subtype]]</f>
        <v>Materials</v>
      </c>
      <c r="D556" s="2">
        <f>Fullmath[[#This Row],[ID]]</f>
        <v>107</v>
      </c>
      <c r="E556" s="4" t="str">
        <f>Fullmath[[#This Row],[Name]]</f>
        <v>Animal Meat (Medium)</v>
      </c>
      <c r="F556" s="4">
        <f>Fullmath[[#This Row],[Quantity]]</f>
        <v>1</v>
      </c>
      <c r="G556" s="4">
        <f>LookupRef[[#This Row],[Labor Costs]]+LookupRef[[#This Row],[Material Costs]]</f>
        <v>142.66666666666669</v>
      </c>
      <c r="H556" s="4">
        <f>LookupRef[[#This Row],[Total Price]]/LookupRef[[#This Row],[Quantity]]</f>
        <v>142.66666666666669</v>
      </c>
      <c r="I556" s="4">
        <f>LookupRef[[#This Row],[Total Price]]-LookupRef[[#This Row],[Material Costs]]</f>
        <v>52.000000000000014</v>
      </c>
      <c r="J556" s="4">
        <f>(LookupRef[[#This Row],[Total Craft Points]]+LookupRef[[#This Row],[DC]])*10</f>
        <v>30</v>
      </c>
      <c r="K556" s="4">
        <f>LookupRef[[#This Row],[Price Per Craft Point]]*LookupRef[[#This Row],[Total Craft Points]]</f>
        <v>52</v>
      </c>
      <c r="L556" s="4">
        <f>Fullmath[[#This Row],[Mat Cost]]</f>
        <v>90.666666666666671</v>
      </c>
      <c r="M556" s="4">
        <f>Fullmath[[#This Row],[Total CP]]</f>
        <v>1</v>
      </c>
      <c r="N556" s="4">
        <f>Fullmath[[#This Row],[DC]]</f>
        <v>2</v>
      </c>
      <c r="O556" s="4" cm="1">
        <f t="array" ref="O556">LookupRef[[#This Row],[DC]]+(PPCP[Base])</f>
        <v>52</v>
      </c>
    </row>
    <row r="557" spans="1:15" x14ac:dyDescent="0.2">
      <c r="A557" s="4" t="str">
        <f>Fullmath[[#This Row],[Craft]]</f>
        <v>Herbalism</v>
      </c>
      <c r="B557" s="4" t="str">
        <f>Fullmath[[#This Row],[Type]]</f>
        <v>Materials</v>
      </c>
      <c r="C557" s="4" t="str">
        <f>Fullmath[[#This Row],[Subtype]]</f>
        <v>Materials</v>
      </c>
      <c r="D557" s="2">
        <f>Fullmath[[#This Row],[ID]]</f>
        <v>121</v>
      </c>
      <c r="E557" s="4" t="str">
        <f>Fullmath[[#This Row],[Name]]</f>
        <v>Animal Meat (Small)</v>
      </c>
      <c r="F557" s="4">
        <f>Fullmath[[#This Row],[Quantity]]</f>
        <v>2</v>
      </c>
      <c r="G557" s="4">
        <f>LookupRef[[#This Row],[Labor Costs]]+LookupRef[[#This Row],[Material Costs]]</f>
        <v>111.41666666666666</v>
      </c>
      <c r="H557" s="4">
        <f>LookupRef[[#This Row],[Total Price]]/LookupRef[[#This Row],[Quantity]]</f>
        <v>55.708333333333329</v>
      </c>
      <c r="I557" s="4">
        <f>LookupRef[[#This Row],[Total Price]]-LookupRef[[#This Row],[Material Costs]]</f>
        <v>51.999999999999993</v>
      </c>
      <c r="J557" s="4">
        <f>(LookupRef[[#This Row],[Total Craft Points]]+LookupRef[[#This Row],[DC]])*10</f>
        <v>30</v>
      </c>
      <c r="K557" s="4">
        <f>LookupRef[[#This Row],[Price Per Craft Point]]*LookupRef[[#This Row],[Total Craft Points]]</f>
        <v>52</v>
      </c>
      <c r="L557" s="4">
        <f>Fullmath[[#This Row],[Mat Cost]]</f>
        <v>59.416666666666664</v>
      </c>
      <c r="M557" s="4">
        <f>Fullmath[[#This Row],[Total CP]]</f>
        <v>1</v>
      </c>
      <c r="N557" s="4">
        <f>Fullmath[[#This Row],[DC]]</f>
        <v>2</v>
      </c>
      <c r="O557" s="4" cm="1">
        <f t="array" ref="O557">LookupRef[[#This Row],[DC]]+(PPCP[Base])</f>
        <v>52</v>
      </c>
    </row>
    <row r="558" spans="1:15" x14ac:dyDescent="0.2">
      <c r="A558" s="4" t="str">
        <f>Fullmath[[#This Row],[Craft]]</f>
        <v>Herbalism</v>
      </c>
      <c r="B558" s="4" t="str">
        <f>Fullmath[[#This Row],[Type]]</f>
        <v>Materials</v>
      </c>
      <c r="C558" s="4" t="str">
        <f>Fullmath[[#This Row],[Subtype]]</f>
        <v>Materials</v>
      </c>
      <c r="D558" s="2">
        <f>Fullmath[[#This Row],[ID]]</f>
        <v>1305</v>
      </c>
      <c r="E558" s="4" t="str">
        <f>Fullmath[[#This Row],[Name]]</f>
        <v>Cloth Dye, Black</v>
      </c>
      <c r="F558" s="4">
        <f>Fullmath[[#This Row],[Quantity]]</f>
        <v>1</v>
      </c>
      <c r="G558" s="4">
        <f>LookupRef[[#This Row],[Labor Costs]]+LookupRef[[#This Row],[Material Costs]]</f>
        <v>309.66666666666669</v>
      </c>
      <c r="H558" s="4">
        <f>LookupRef[[#This Row],[Total Price]]/LookupRef[[#This Row],[Quantity]]</f>
        <v>309.66666666666669</v>
      </c>
      <c r="I558" s="4">
        <f>LookupRef[[#This Row],[Total Price]]-LookupRef[[#This Row],[Material Costs]]</f>
        <v>72</v>
      </c>
      <c r="J558" s="4">
        <f>(LookupRef[[#This Row],[Total Craft Points]]+LookupRef[[#This Row],[DC]])*10</f>
        <v>53.333333333333329</v>
      </c>
      <c r="K558" s="4">
        <f>LookupRef[[#This Row],[Price Per Craft Point]]*LookupRef[[#This Row],[Total Craft Points]]</f>
        <v>72</v>
      </c>
      <c r="L558" s="4">
        <f>Fullmath[[#This Row],[Mat Cost]]</f>
        <v>237.66666666666669</v>
      </c>
      <c r="M558" s="4">
        <f>Fullmath[[#This Row],[Total CP]]</f>
        <v>1.3333333333333333</v>
      </c>
      <c r="N558" s="4">
        <f>Fullmath[[#This Row],[DC]]</f>
        <v>4</v>
      </c>
      <c r="O558" s="4" cm="1">
        <f t="array" ref="O558">LookupRef[[#This Row],[DC]]+(PPCP[Base])</f>
        <v>54</v>
      </c>
    </row>
    <row r="559" spans="1:15" x14ac:dyDescent="0.2">
      <c r="A559" s="4" t="str">
        <f>Fullmath[[#This Row],[Craft]]</f>
        <v>Herbalism</v>
      </c>
      <c r="B559" s="4" t="str">
        <f>Fullmath[[#This Row],[Type]]</f>
        <v>Materials</v>
      </c>
      <c r="C559" s="4" t="str">
        <f>Fullmath[[#This Row],[Subtype]]</f>
        <v>Materials</v>
      </c>
      <c r="D559" s="2">
        <f>Fullmath[[#This Row],[ID]]</f>
        <v>1287</v>
      </c>
      <c r="E559" s="4" t="str">
        <f>Fullmath[[#This Row],[Name]]</f>
        <v>Cloth Dye, Bleach</v>
      </c>
      <c r="F559" s="4">
        <f>Fullmath[[#This Row],[Quantity]]</f>
        <v>1</v>
      </c>
      <c r="G559" s="4">
        <f>LookupRef[[#This Row],[Labor Costs]]+LookupRef[[#This Row],[Material Costs]]</f>
        <v>329.75</v>
      </c>
      <c r="H559" s="4">
        <f>LookupRef[[#This Row],[Total Price]]/LookupRef[[#This Row],[Quantity]]</f>
        <v>329.75</v>
      </c>
      <c r="I559" s="4">
        <f>LookupRef[[#This Row],[Total Price]]-LookupRef[[#This Row],[Material Costs]]</f>
        <v>59.399999999999977</v>
      </c>
      <c r="J559" s="4">
        <f>(LookupRef[[#This Row],[Total Craft Points]]+LookupRef[[#This Row],[DC]])*10</f>
        <v>51</v>
      </c>
      <c r="K559" s="4">
        <f>LookupRef[[#This Row],[Price Per Craft Point]]*LookupRef[[#This Row],[Total Craft Points]]</f>
        <v>59.400000000000006</v>
      </c>
      <c r="L559" s="4">
        <f>Fullmath[[#This Row],[Mat Cost]]</f>
        <v>270.35000000000002</v>
      </c>
      <c r="M559" s="4">
        <f>Fullmath[[#This Row],[Total CP]]</f>
        <v>1.1000000000000001</v>
      </c>
      <c r="N559" s="4">
        <f>Fullmath[[#This Row],[DC]]</f>
        <v>4</v>
      </c>
      <c r="O559" s="4" cm="1">
        <f t="array" ref="O559">LookupRef[[#This Row],[DC]]+(PPCP[Base])</f>
        <v>54</v>
      </c>
    </row>
    <row r="560" spans="1:15" x14ac:dyDescent="0.2">
      <c r="A560" s="4" t="str">
        <f>Fullmath[[#This Row],[Craft]]</f>
        <v>Herbalism</v>
      </c>
      <c r="B560" s="4" t="str">
        <f>Fullmath[[#This Row],[Type]]</f>
        <v>Materials</v>
      </c>
      <c r="C560" s="4" t="str">
        <f>Fullmath[[#This Row],[Subtype]]</f>
        <v>Materials</v>
      </c>
      <c r="D560" s="2">
        <f>Fullmath[[#This Row],[ID]]</f>
        <v>1299</v>
      </c>
      <c r="E560" s="4" t="str">
        <f>Fullmath[[#This Row],[Name]]</f>
        <v>Cloth Dye, Brown</v>
      </c>
      <c r="F560" s="4">
        <f>Fullmath[[#This Row],[Quantity]]</f>
        <v>1</v>
      </c>
      <c r="G560" s="4">
        <f>LookupRef[[#This Row],[Labor Costs]]+LookupRef[[#This Row],[Material Costs]]</f>
        <v>1603.2083333333333</v>
      </c>
      <c r="H560" s="4">
        <f>LookupRef[[#This Row],[Total Price]]/LookupRef[[#This Row],[Quantity]]</f>
        <v>1603.2083333333333</v>
      </c>
      <c r="I560" s="4">
        <f>LookupRef[[#This Row],[Total Price]]-LookupRef[[#This Row],[Material Costs]]</f>
        <v>442.79999999999995</v>
      </c>
      <c r="J560" s="4">
        <f>(LookupRef[[#This Row],[Total Craft Points]]+LookupRef[[#This Row],[DC]])*10</f>
        <v>122</v>
      </c>
      <c r="K560" s="4">
        <f>LookupRef[[#This Row],[Price Per Craft Point]]*LookupRef[[#This Row],[Total Craft Points]]</f>
        <v>442.79999999999995</v>
      </c>
      <c r="L560" s="4">
        <f>Fullmath[[#This Row],[Mat Cost]]</f>
        <v>1160.4083333333333</v>
      </c>
      <c r="M560" s="4">
        <f>Fullmath[[#This Row],[Total CP]]</f>
        <v>8.1999999999999993</v>
      </c>
      <c r="N560" s="4">
        <f>Fullmath[[#This Row],[DC]]</f>
        <v>4</v>
      </c>
      <c r="O560" s="4" cm="1">
        <f t="array" ref="O560">LookupRef[[#This Row],[DC]]+(PPCP[Base])</f>
        <v>54</v>
      </c>
    </row>
    <row r="561" spans="1:15" x14ac:dyDescent="0.2">
      <c r="A561" s="4" t="str">
        <f>Fullmath[[#This Row],[Craft]]</f>
        <v>Herbalism</v>
      </c>
      <c r="B561" s="4" t="str">
        <f>Fullmath[[#This Row],[Type]]</f>
        <v>Materials</v>
      </c>
      <c r="C561" s="4" t="str">
        <f>Fullmath[[#This Row],[Subtype]]</f>
        <v>Materials</v>
      </c>
      <c r="D561" s="2">
        <f>Fullmath[[#This Row],[ID]]</f>
        <v>1291</v>
      </c>
      <c r="E561" s="4" t="str">
        <f>Fullmath[[#This Row],[Name]]</f>
        <v>Cloth Dye, Dark Blue</v>
      </c>
      <c r="F561" s="4">
        <f>Fullmath[[#This Row],[Quantity]]</f>
        <v>1</v>
      </c>
      <c r="G561" s="4">
        <f>LookupRef[[#This Row],[Labor Costs]]+LookupRef[[#This Row],[Material Costs]]</f>
        <v>362.0333333333333</v>
      </c>
      <c r="H561" s="4">
        <f>LookupRef[[#This Row],[Total Price]]/LookupRef[[#This Row],[Quantity]]</f>
        <v>362.0333333333333</v>
      </c>
      <c r="I561" s="4">
        <f>LookupRef[[#This Row],[Total Price]]-LookupRef[[#This Row],[Material Costs]]</f>
        <v>97.199999999999989</v>
      </c>
      <c r="J561" s="4">
        <f>(LookupRef[[#This Row],[Total Craft Points]]+LookupRef[[#This Row],[DC]])*10</f>
        <v>58</v>
      </c>
      <c r="K561" s="4">
        <f>LookupRef[[#This Row],[Price Per Craft Point]]*LookupRef[[#This Row],[Total Craft Points]]</f>
        <v>97.2</v>
      </c>
      <c r="L561" s="4">
        <f>Fullmath[[#This Row],[Mat Cost]]</f>
        <v>264.83333333333331</v>
      </c>
      <c r="M561" s="4">
        <f>Fullmath[[#This Row],[Total CP]]</f>
        <v>1.8</v>
      </c>
      <c r="N561" s="4">
        <f>Fullmath[[#This Row],[DC]]</f>
        <v>4</v>
      </c>
      <c r="O561" s="4" cm="1">
        <f t="array" ref="O561">LookupRef[[#This Row],[DC]]+(PPCP[Base])</f>
        <v>54</v>
      </c>
    </row>
    <row r="562" spans="1:15" x14ac:dyDescent="0.2">
      <c r="A562" s="4" t="str">
        <f>Fullmath[[#This Row],[Craft]]</f>
        <v>Herbalism</v>
      </c>
      <c r="B562" s="4" t="str">
        <f>Fullmath[[#This Row],[Type]]</f>
        <v>Materials</v>
      </c>
      <c r="C562" s="4" t="str">
        <f>Fullmath[[#This Row],[Subtype]]</f>
        <v>Materials</v>
      </c>
      <c r="D562" s="2">
        <f>Fullmath[[#This Row],[ID]]</f>
        <v>1292</v>
      </c>
      <c r="E562" s="4" t="str">
        <f>Fullmath[[#This Row],[Name]]</f>
        <v>Cloth Dye, Dark Green</v>
      </c>
      <c r="F562" s="4">
        <f>Fullmath[[#This Row],[Quantity]]</f>
        <v>1</v>
      </c>
      <c r="G562" s="4">
        <f>LookupRef[[#This Row],[Labor Costs]]+LookupRef[[#This Row],[Material Costs]]</f>
        <v>1009.1499999999999</v>
      </c>
      <c r="H562" s="4">
        <f>LookupRef[[#This Row],[Total Price]]/LookupRef[[#This Row],[Quantity]]</f>
        <v>1009.1499999999999</v>
      </c>
      <c r="I562" s="4">
        <f>LookupRef[[#This Row],[Total Price]]-LookupRef[[#This Row],[Material Costs]]</f>
        <v>270</v>
      </c>
      <c r="J562" s="4">
        <f>(LookupRef[[#This Row],[Total Craft Points]]+LookupRef[[#This Row],[DC]])*10</f>
        <v>90</v>
      </c>
      <c r="K562" s="4">
        <f>LookupRef[[#This Row],[Price Per Craft Point]]*LookupRef[[#This Row],[Total Craft Points]]</f>
        <v>270</v>
      </c>
      <c r="L562" s="4">
        <f>Fullmath[[#This Row],[Mat Cost]]</f>
        <v>739.14999999999986</v>
      </c>
      <c r="M562" s="4">
        <f>Fullmath[[#This Row],[Total CP]]</f>
        <v>5</v>
      </c>
      <c r="N562" s="4">
        <f>Fullmath[[#This Row],[DC]]</f>
        <v>4</v>
      </c>
      <c r="O562" s="4" cm="1">
        <f t="array" ref="O562">LookupRef[[#This Row],[DC]]+(PPCP[Base])</f>
        <v>54</v>
      </c>
    </row>
    <row r="563" spans="1:15" x14ac:dyDescent="0.2">
      <c r="A563" s="4" t="str">
        <f>Fullmath[[#This Row],[Craft]]</f>
        <v>Herbalism</v>
      </c>
      <c r="B563" s="4" t="str">
        <f>Fullmath[[#This Row],[Type]]</f>
        <v>Materials</v>
      </c>
      <c r="C563" s="4" t="str">
        <f>Fullmath[[#This Row],[Subtype]]</f>
        <v>Materials</v>
      </c>
      <c r="D563" s="2">
        <f>Fullmath[[#This Row],[ID]]</f>
        <v>1296</v>
      </c>
      <c r="E563" s="4" t="str">
        <f>Fullmath[[#This Row],[Name]]</f>
        <v>Cloth Dye, Dark Orange</v>
      </c>
      <c r="F563" s="4">
        <f>Fullmath[[#This Row],[Quantity]]</f>
        <v>1</v>
      </c>
      <c r="G563" s="4">
        <f>LookupRef[[#This Row],[Labor Costs]]+LookupRef[[#This Row],[Material Costs]]</f>
        <v>857.42499999999995</v>
      </c>
      <c r="H563" s="4">
        <f>LookupRef[[#This Row],[Total Price]]/LookupRef[[#This Row],[Quantity]]</f>
        <v>857.42499999999995</v>
      </c>
      <c r="I563" s="4">
        <f>LookupRef[[#This Row],[Total Price]]-LookupRef[[#This Row],[Material Costs]]</f>
        <v>232.20000000000005</v>
      </c>
      <c r="J563" s="4">
        <f>(LookupRef[[#This Row],[Total Craft Points]]+LookupRef[[#This Row],[DC]])*10</f>
        <v>83</v>
      </c>
      <c r="K563" s="4">
        <f>LookupRef[[#This Row],[Price Per Craft Point]]*LookupRef[[#This Row],[Total Craft Points]]</f>
        <v>232.20000000000005</v>
      </c>
      <c r="L563" s="4">
        <f>Fullmath[[#This Row],[Mat Cost]]</f>
        <v>625.22499999999991</v>
      </c>
      <c r="M563" s="4">
        <f>Fullmath[[#This Row],[Total CP]]</f>
        <v>4.3000000000000007</v>
      </c>
      <c r="N563" s="4">
        <f>Fullmath[[#This Row],[DC]]</f>
        <v>4</v>
      </c>
      <c r="O563" s="4" cm="1">
        <f t="array" ref="O563">LookupRef[[#This Row],[DC]]+(PPCP[Base])</f>
        <v>54</v>
      </c>
    </row>
    <row r="564" spans="1:15" x14ac:dyDescent="0.2">
      <c r="A564" s="4" t="str">
        <f>Fullmath[[#This Row],[Craft]]</f>
        <v>Herbalism</v>
      </c>
      <c r="B564" s="4" t="str">
        <f>Fullmath[[#This Row],[Type]]</f>
        <v>Materials</v>
      </c>
      <c r="C564" s="4" t="str">
        <f>Fullmath[[#This Row],[Subtype]]</f>
        <v>Materials</v>
      </c>
      <c r="D564" s="2">
        <f>Fullmath[[#This Row],[ID]]</f>
        <v>1295</v>
      </c>
      <c r="E564" s="4" t="str">
        <f>Fullmath[[#This Row],[Name]]</f>
        <v>Cloth Dye, Dark Red</v>
      </c>
      <c r="F564" s="4">
        <f>Fullmath[[#This Row],[Quantity]]</f>
        <v>1</v>
      </c>
      <c r="G564" s="4">
        <f>LookupRef[[#This Row],[Labor Costs]]+LookupRef[[#This Row],[Material Costs]]</f>
        <v>253.43333333333334</v>
      </c>
      <c r="H564" s="4">
        <f>LookupRef[[#This Row],[Total Price]]/LookupRef[[#This Row],[Quantity]]</f>
        <v>253.43333333333334</v>
      </c>
      <c r="I564" s="4">
        <f>LookupRef[[#This Row],[Total Price]]-LookupRef[[#This Row],[Material Costs]]</f>
        <v>59.400000000000006</v>
      </c>
      <c r="J564" s="4">
        <f>(LookupRef[[#This Row],[Total Craft Points]]+LookupRef[[#This Row],[DC]])*10</f>
        <v>51</v>
      </c>
      <c r="K564" s="4">
        <f>LookupRef[[#This Row],[Price Per Craft Point]]*LookupRef[[#This Row],[Total Craft Points]]</f>
        <v>59.400000000000006</v>
      </c>
      <c r="L564" s="4">
        <f>Fullmath[[#This Row],[Mat Cost]]</f>
        <v>194.03333333333333</v>
      </c>
      <c r="M564" s="4">
        <f>Fullmath[[#This Row],[Total CP]]</f>
        <v>1.1000000000000001</v>
      </c>
      <c r="N564" s="4">
        <f>Fullmath[[#This Row],[DC]]</f>
        <v>4</v>
      </c>
      <c r="O564" s="4" cm="1">
        <f t="array" ref="O564">LookupRef[[#This Row],[DC]]+(PPCP[Base])</f>
        <v>54</v>
      </c>
    </row>
    <row r="565" spans="1:15" x14ac:dyDescent="0.2">
      <c r="A565" s="4" t="str">
        <f>Fullmath[[#This Row],[Craft]]</f>
        <v>Herbalism</v>
      </c>
      <c r="B565" s="4" t="str">
        <f>Fullmath[[#This Row],[Type]]</f>
        <v>Materials</v>
      </c>
      <c r="C565" s="4" t="str">
        <f>Fullmath[[#This Row],[Subtype]]</f>
        <v>Materials</v>
      </c>
      <c r="D565" s="2">
        <f>Fullmath[[#This Row],[ID]]</f>
        <v>1301</v>
      </c>
      <c r="E565" s="4" t="str">
        <f>Fullmath[[#This Row],[Name]]</f>
        <v>Cloth Dye, Gold</v>
      </c>
      <c r="F565" s="4">
        <f>Fullmath[[#This Row],[Quantity]]</f>
        <v>1</v>
      </c>
      <c r="G565" s="4">
        <f>LookupRef[[#This Row],[Labor Costs]]+LookupRef[[#This Row],[Material Costs]]</f>
        <v>1262.583333333333</v>
      </c>
      <c r="H565" s="4">
        <f>LookupRef[[#This Row],[Total Price]]/LookupRef[[#This Row],[Quantity]]</f>
        <v>1262.583333333333</v>
      </c>
      <c r="I565" s="4">
        <f>LookupRef[[#This Row],[Total Price]]-LookupRef[[#This Row],[Material Costs]]</f>
        <v>329.39999999999986</v>
      </c>
      <c r="J565" s="4">
        <f>(LookupRef[[#This Row],[Total Craft Points]]+LookupRef[[#This Row],[DC]])*10</f>
        <v>101</v>
      </c>
      <c r="K565" s="4">
        <f>LookupRef[[#This Row],[Price Per Craft Point]]*LookupRef[[#This Row],[Total Craft Points]]</f>
        <v>329.4</v>
      </c>
      <c r="L565" s="4">
        <f>Fullmath[[#This Row],[Mat Cost]]</f>
        <v>933.18333333333317</v>
      </c>
      <c r="M565" s="4">
        <f>Fullmath[[#This Row],[Total CP]]</f>
        <v>6.1</v>
      </c>
      <c r="N565" s="4">
        <f>Fullmath[[#This Row],[DC]]</f>
        <v>4</v>
      </c>
      <c r="O565" s="4" cm="1">
        <f t="array" ref="O565">LookupRef[[#This Row],[DC]]+(PPCP[Base])</f>
        <v>54</v>
      </c>
    </row>
    <row r="566" spans="1:15" x14ac:dyDescent="0.2">
      <c r="A566" s="4" t="str">
        <f>Fullmath[[#This Row],[Craft]]</f>
        <v>Herbalism</v>
      </c>
      <c r="B566" s="4" t="str">
        <f>Fullmath[[#This Row],[Type]]</f>
        <v>Materials</v>
      </c>
      <c r="C566" s="4" t="str">
        <f>Fullmath[[#This Row],[Subtype]]</f>
        <v>Materials</v>
      </c>
      <c r="D566" s="2">
        <f>Fullmath[[#This Row],[ID]]</f>
        <v>1294</v>
      </c>
      <c r="E566" s="4" t="str">
        <f>Fullmath[[#This Row],[Name]]</f>
        <v>Cloth Dye, Light Blue</v>
      </c>
      <c r="F566" s="4">
        <f>Fullmath[[#This Row],[Quantity]]</f>
        <v>1</v>
      </c>
      <c r="G566" s="4">
        <f>LookupRef[[#This Row],[Labor Costs]]+LookupRef[[#This Row],[Material Costs]]</f>
        <v>745.78333333333342</v>
      </c>
      <c r="H566" s="4">
        <f>LookupRef[[#This Row],[Total Price]]/LookupRef[[#This Row],[Quantity]]</f>
        <v>745.78333333333342</v>
      </c>
      <c r="I566" s="4">
        <f>LookupRef[[#This Row],[Total Price]]-LookupRef[[#This Row],[Material Costs]]</f>
        <v>210.60000000000002</v>
      </c>
      <c r="J566" s="4">
        <f>(LookupRef[[#This Row],[Total Craft Points]]+LookupRef[[#This Row],[DC]])*10</f>
        <v>79</v>
      </c>
      <c r="K566" s="4">
        <f>LookupRef[[#This Row],[Price Per Craft Point]]*LookupRef[[#This Row],[Total Craft Points]]</f>
        <v>210.60000000000002</v>
      </c>
      <c r="L566" s="4">
        <f>Fullmath[[#This Row],[Mat Cost]]</f>
        <v>535.18333333333339</v>
      </c>
      <c r="M566" s="4">
        <f>Fullmath[[#This Row],[Total CP]]</f>
        <v>3.9000000000000004</v>
      </c>
      <c r="N566" s="4">
        <f>Fullmath[[#This Row],[DC]]</f>
        <v>4</v>
      </c>
      <c r="O566" s="4" cm="1">
        <f t="array" ref="O566">LookupRef[[#This Row],[DC]]+(PPCP[Base])</f>
        <v>54</v>
      </c>
    </row>
    <row r="567" spans="1:15" x14ac:dyDescent="0.2">
      <c r="A567" s="4" t="str">
        <f>Fullmath[[#This Row],[Craft]]</f>
        <v>Herbalism</v>
      </c>
      <c r="B567" s="4" t="str">
        <f>Fullmath[[#This Row],[Type]]</f>
        <v>Materials</v>
      </c>
      <c r="C567" s="4" t="str">
        <f>Fullmath[[#This Row],[Subtype]]</f>
        <v>Materials</v>
      </c>
      <c r="D567" s="2">
        <f>Fullmath[[#This Row],[ID]]</f>
        <v>1293</v>
      </c>
      <c r="E567" s="4" t="str">
        <f>Fullmath[[#This Row],[Name]]</f>
        <v>Cloth Dye, Light Green</v>
      </c>
      <c r="F567" s="4">
        <f>Fullmath[[#This Row],[Quantity]]</f>
        <v>1</v>
      </c>
      <c r="G567" s="4">
        <f>LookupRef[[#This Row],[Labor Costs]]+LookupRef[[#This Row],[Material Costs]]</f>
        <v>1392.8999999999999</v>
      </c>
      <c r="H567" s="4">
        <f>LookupRef[[#This Row],[Total Price]]/LookupRef[[#This Row],[Quantity]]</f>
        <v>1392.8999999999999</v>
      </c>
      <c r="I567" s="4">
        <f>LookupRef[[#This Row],[Total Price]]-LookupRef[[#This Row],[Material Costs]]</f>
        <v>383.4</v>
      </c>
      <c r="J567" s="4">
        <f>(LookupRef[[#This Row],[Total Craft Points]]+LookupRef[[#This Row],[DC]])*10</f>
        <v>111</v>
      </c>
      <c r="K567" s="4">
        <f>LookupRef[[#This Row],[Price Per Craft Point]]*LookupRef[[#This Row],[Total Craft Points]]</f>
        <v>383.4</v>
      </c>
      <c r="L567" s="4">
        <f>Fullmath[[#This Row],[Mat Cost]]</f>
        <v>1009.4999999999999</v>
      </c>
      <c r="M567" s="4">
        <f>Fullmath[[#This Row],[Total CP]]</f>
        <v>7.1</v>
      </c>
      <c r="N567" s="4">
        <f>Fullmath[[#This Row],[DC]]</f>
        <v>4</v>
      </c>
      <c r="O567" s="4" cm="1">
        <f t="array" ref="O567">LookupRef[[#This Row],[DC]]+(PPCP[Base])</f>
        <v>54</v>
      </c>
    </row>
    <row r="568" spans="1:15" x14ac:dyDescent="0.2">
      <c r="A568" s="4" t="str">
        <f>Fullmath[[#This Row],[Craft]]</f>
        <v>Herbalism</v>
      </c>
      <c r="B568" s="4" t="str">
        <f>Fullmath[[#This Row],[Type]]</f>
        <v>Materials</v>
      </c>
      <c r="C568" s="4" t="str">
        <f>Fullmath[[#This Row],[Subtype]]</f>
        <v>Materials</v>
      </c>
      <c r="D568" s="2">
        <f>Fullmath[[#This Row],[ID]]</f>
        <v>1297</v>
      </c>
      <c r="E568" s="4" t="str">
        <f>Fullmath[[#This Row],[Name]]</f>
        <v>Cloth Dye, Light Orange</v>
      </c>
      <c r="F568" s="4">
        <f>Fullmath[[#This Row],[Quantity]]</f>
        <v>1</v>
      </c>
      <c r="G568" s="4">
        <f>LookupRef[[#This Row],[Labor Costs]]+LookupRef[[#This Row],[Material Costs]]</f>
        <v>1241.175</v>
      </c>
      <c r="H568" s="4">
        <f>LookupRef[[#This Row],[Total Price]]/LookupRef[[#This Row],[Quantity]]</f>
        <v>1241.175</v>
      </c>
      <c r="I568" s="4">
        <f>LookupRef[[#This Row],[Total Price]]-LookupRef[[#This Row],[Material Costs]]</f>
        <v>345.6</v>
      </c>
      <c r="J568" s="4">
        <f>(LookupRef[[#This Row],[Total Craft Points]]+LookupRef[[#This Row],[DC]])*10</f>
        <v>104</v>
      </c>
      <c r="K568" s="4">
        <f>LookupRef[[#This Row],[Price Per Craft Point]]*LookupRef[[#This Row],[Total Craft Points]]</f>
        <v>345.6</v>
      </c>
      <c r="L568" s="4">
        <f>Fullmath[[#This Row],[Mat Cost]]</f>
        <v>895.57499999999993</v>
      </c>
      <c r="M568" s="4">
        <f>Fullmath[[#This Row],[Total CP]]</f>
        <v>6.4</v>
      </c>
      <c r="N568" s="4">
        <f>Fullmath[[#This Row],[DC]]</f>
        <v>4</v>
      </c>
      <c r="O568" s="4" cm="1">
        <f t="array" ref="O568">LookupRef[[#This Row],[DC]]+(PPCP[Base])</f>
        <v>54</v>
      </c>
    </row>
    <row r="569" spans="1:15" x14ac:dyDescent="0.2">
      <c r="A569" s="4" t="str">
        <f>Fullmath[[#This Row],[Craft]]</f>
        <v>Herbalism</v>
      </c>
      <c r="B569" s="4" t="str">
        <f>Fullmath[[#This Row],[Type]]</f>
        <v>Materials</v>
      </c>
      <c r="C569" s="4" t="str">
        <f>Fullmath[[#This Row],[Subtype]]</f>
        <v>Materials</v>
      </c>
      <c r="D569" s="2">
        <f>Fullmath[[#This Row],[ID]]</f>
        <v>1298</v>
      </c>
      <c r="E569" s="4" t="str">
        <f>Fullmath[[#This Row],[Name]]</f>
        <v>Cloth Dye, Light Red</v>
      </c>
      <c r="F569" s="4">
        <f>Fullmath[[#This Row],[Quantity]]</f>
        <v>1</v>
      </c>
      <c r="G569" s="4">
        <f>LookupRef[[#This Row],[Labor Costs]]+LookupRef[[#This Row],[Material Costs]]</f>
        <v>637.18333333333339</v>
      </c>
      <c r="H569" s="4">
        <f>LookupRef[[#This Row],[Total Price]]/LookupRef[[#This Row],[Quantity]]</f>
        <v>637.18333333333339</v>
      </c>
      <c r="I569" s="4">
        <f>LookupRef[[#This Row],[Total Price]]-LookupRef[[#This Row],[Material Costs]]</f>
        <v>172.80000000000007</v>
      </c>
      <c r="J569" s="4">
        <f>(LookupRef[[#This Row],[Total Craft Points]]+LookupRef[[#This Row],[DC]])*10</f>
        <v>72</v>
      </c>
      <c r="K569" s="4">
        <f>LookupRef[[#This Row],[Price Per Craft Point]]*LookupRef[[#This Row],[Total Craft Points]]</f>
        <v>172.8</v>
      </c>
      <c r="L569" s="4">
        <f>Fullmath[[#This Row],[Mat Cost]]</f>
        <v>464.38333333333333</v>
      </c>
      <c r="M569" s="4">
        <f>Fullmath[[#This Row],[Total CP]]</f>
        <v>3.2</v>
      </c>
      <c r="N569" s="4">
        <f>Fullmath[[#This Row],[DC]]</f>
        <v>4</v>
      </c>
      <c r="O569" s="4" cm="1">
        <f t="array" ref="O569">LookupRef[[#This Row],[DC]]+(PPCP[Base])</f>
        <v>54</v>
      </c>
    </row>
    <row r="570" spans="1:15" x14ac:dyDescent="0.2">
      <c r="A570" s="4" t="str">
        <f>Fullmath[[#This Row],[Craft]]</f>
        <v>Herbalism</v>
      </c>
      <c r="B570" s="4" t="str">
        <f>Fullmath[[#This Row],[Type]]</f>
        <v>Materials</v>
      </c>
      <c r="C570" s="4" t="str">
        <f>Fullmath[[#This Row],[Subtype]]</f>
        <v>Materials</v>
      </c>
      <c r="D570" s="2">
        <f>Fullmath[[#This Row],[ID]]</f>
        <v>1300</v>
      </c>
      <c r="E570" s="4" t="str">
        <f>Fullmath[[#This Row],[Name]]</f>
        <v>Cloth Dye, Pink</v>
      </c>
      <c r="F570" s="4">
        <f>Fullmath[[#This Row],[Quantity]]</f>
        <v>1</v>
      </c>
      <c r="G570" s="4">
        <f>LookupRef[[#This Row],[Labor Costs]]+LookupRef[[#This Row],[Material Costs]]</f>
        <v>890.61666666666679</v>
      </c>
      <c r="H570" s="4">
        <f>LookupRef[[#This Row],[Total Price]]/LookupRef[[#This Row],[Quantity]]</f>
        <v>890.61666666666679</v>
      </c>
      <c r="I570" s="4">
        <f>LookupRef[[#This Row],[Total Price]]-LookupRef[[#This Row],[Material Costs]]</f>
        <v>232.20000000000005</v>
      </c>
      <c r="J570" s="4">
        <f>(LookupRef[[#This Row],[Total Craft Points]]+LookupRef[[#This Row],[DC]])*10</f>
        <v>83</v>
      </c>
      <c r="K570" s="4">
        <f>LookupRef[[#This Row],[Price Per Craft Point]]*LookupRef[[#This Row],[Total Craft Points]]</f>
        <v>232.20000000000005</v>
      </c>
      <c r="L570" s="4">
        <f>Fullmath[[#This Row],[Mat Cost]]</f>
        <v>658.41666666666674</v>
      </c>
      <c r="M570" s="4">
        <f>Fullmath[[#This Row],[Total CP]]</f>
        <v>4.3000000000000007</v>
      </c>
      <c r="N570" s="4">
        <f>Fullmath[[#This Row],[DC]]</f>
        <v>4</v>
      </c>
      <c r="O570" s="4" cm="1">
        <f t="array" ref="O570">LookupRef[[#This Row],[DC]]+(PPCP[Base])</f>
        <v>54</v>
      </c>
    </row>
    <row r="571" spans="1:15" x14ac:dyDescent="0.2">
      <c r="A571" s="4" t="str">
        <f>Fullmath[[#This Row],[Craft]]</f>
        <v>Herbalism</v>
      </c>
      <c r="B571" s="4" t="str">
        <f>Fullmath[[#This Row],[Type]]</f>
        <v>Materials</v>
      </c>
      <c r="C571" s="4" t="str">
        <f>Fullmath[[#This Row],[Subtype]]</f>
        <v>Materials</v>
      </c>
      <c r="D571" s="2">
        <f>Fullmath[[#This Row],[ID]]</f>
        <v>1328</v>
      </c>
      <c r="E571" s="4" t="str">
        <f>Fullmath[[#This Row],[Name]]</f>
        <v>Cloth Dye, Purple</v>
      </c>
      <c r="F571" s="4">
        <f>Fullmath[[#This Row],[Quantity]]</f>
        <v>1</v>
      </c>
      <c r="G571" s="4">
        <f>LookupRef[[#This Row],[Labor Costs]]+LookupRef[[#This Row],[Material Costs]]</f>
        <v>922.9</v>
      </c>
      <c r="H571" s="4">
        <f>LookupRef[[#This Row],[Total Price]]/LookupRef[[#This Row],[Quantity]]</f>
        <v>922.9</v>
      </c>
      <c r="I571" s="4">
        <f>LookupRef[[#This Row],[Total Price]]-LookupRef[[#This Row],[Material Costs]]</f>
        <v>270</v>
      </c>
      <c r="J571" s="4">
        <f>(LookupRef[[#This Row],[Total Craft Points]]+LookupRef[[#This Row],[DC]])*10</f>
        <v>90</v>
      </c>
      <c r="K571" s="4">
        <f>LookupRef[[#This Row],[Price Per Craft Point]]*LookupRef[[#This Row],[Total Craft Points]]</f>
        <v>270</v>
      </c>
      <c r="L571" s="4">
        <f>Fullmath[[#This Row],[Mat Cost]]</f>
        <v>652.9</v>
      </c>
      <c r="M571" s="4">
        <f>Fullmath[[#This Row],[Total CP]]</f>
        <v>5</v>
      </c>
      <c r="N571" s="4">
        <f>Fullmath[[#This Row],[DC]]</f>
        <v>4</v>
      </c>
      <c r="O571" s="4" cm="1">
        <f t="array" ref="O571">LookupRef[[#This Row],[DC]]+(PPCP[Base])</f>
        <v>54</v>
      </c>
    </row>
    <row r="572" spans="1:15" x14ac:dyDescent="0.2">
      <c r="A572" s="4" t="str">
        <f>Fullmath[[#This Row],[Craft]]</f>
        <v>Herbalism</v>
      </c>
      <c r="B572" s="4" t="str">
        <f>Fullmath[[#This Row],[Type]]</f>
        <v>Materials</v>
      </c>
      <c r="C572" s="4" t="str">
        <f>Fullmath[[#This Row],[Subtype]]</f>
        <v>Materials</v>
      </c>
      <c r="D572" s="2">
        <f>Fullmath[[#This Row],[ID]]</f>
        <v>1286</v>
      </c>
      <c r="E572" s="4" t="str">
        <f>Fullmath[[#This Row],[Name]]</f>
        <v>Cloth Dye, Yellow</v>
      </c>
      <c r="F572" s="4">
        <f>Fullmath[[#This Row],[Quantity]]</f>
        <v>1</v>
      </c>
      <c r="G572" s="4">
        <f>LookupRef[[#This Row],[Labor Costs]]+LookupRef[[#This Row],[Material Costs]]</f>
        <v>296.55833333333328</v>
      </c>
      <c r="H572" s="4">
        <f>LookupRef[[#This Row],[Total Price]]/LookupRef[[#This Row],[Quantity]]</f>
        <v>296.55833333333328</v>
      </c>
      <c r="I572" s="4">
        <f>LookupRef[[#This Row],[Total Price]]-LookupRef[[#This Row],[Material Costs]]</f>
        <v>59.399999999999977</v>
      </c>
      <c r="J572" s="4">
        <f>(LookupRef[[#This Row],[Total Craft Points]]+LookupRef[[#This Row],[DC]])*10</f>
        <v>51</v>
      </c>
      <c r="K572" s="4">
        <f>LookupRef[[#This Row],[Price Per Craft Point]]*LookupRef[[#This Row],[Total Craft Points]]</f>
        <v>59.400000000000006</v>
      </c>
      <c r="L572" s="4">
        <f>Fullmath[[#This Row],[Mat Cost]]</f>
        <v>237.1583333333333</v>
      </c>
      <c r="M572" s="4">
        <f>Fullmath[[#This Row],[Total CP]]</f>
        <v>1.1000000000000001</v>
      </c>
      <c r="N572" s="4">
        <f>Fullmath[[#This Row],[DC]]</f>
        <v>4</v>
      </c>
      <c r="O572" s="4" cm="1">
        <f t="array" ref="O572">LookupRef[[#This Row],[DC]]+(PPCP[Base])</f>
        <v>54</v>
      </c>
    </row>
    <row r="573" spans="1:15" x14ac:dyDescent="0.2">
      <c r="A573" s="4" t="str">
        <f>Fullmath[[#This Row],[Craft]]</f>
        <v>Herbalism</v>
      </c>
      <c r="B573" s="4" t="str">
        <f>Fullmath[[#This Row],[Type]]</f>
        <v>Materials</v>
      </c>
      <c r="C573" s="4" t="str">
        <f>Fullmath[[#This Row],[Subtype]]</f>
        <v>Materials</v>
      </c>
      <c r="D573" s="2">
        <f>Fullmath[[#This Row],[ID]]</f>
        <v>112</v>
      </c>
      <c r="E573" s="4" t="str">
        <f>Fullmath[[#This Row],[Name]]</f>
        <v>Tanning Acid</v>
      </c>
      <c r="F573" s="4">
        <f>Fullmath[[#This Row],[Quantity]]</f>
        <v>1</v>
      </c>
      <c r="G573" s="4">
        <f>LookupRef[[#This Row],[Labor Costs]]+LookupRef[[#This Row],[Material Costs]]</f>
        <v>314.61</v>
      </c>
      <c r="H573" s="4">
        <f>LookupRef[[#This Row],[Total Price]]/LookupRef[[#This Row],[Quantity]]</f>
        <v>314.61</v>
      </c>
      <c r="I573" s="4">
        <f>LookupRef[[#This Row],[Total Price]]-LookupRef[[#This Row],[Material Costs]]</f>
        <v>134.4</v>
      </c>
      <c r="J573" s="4">
        <f>(LookupRef[[#This Row],[Total Craft Points]]+LookupRef[[#This Row],[DC]])*10</f>
        <v>84</v>
      </c>
      <c r="K573" s="4">
        <f>LookupRef[[#This Row],[Price Per Craft Point]]*LookupRef[[#This Row],[Total Craft Points]]</f>
        <v>134.4</v>
      </c>
      <c r="L573" s="4">
        <f>Fullmath[[#This Row],[Mat Cost]]</f>
        <v>180.21</v>
      </c>
      <c r="M573" s="4">
        <f>Fullmath[[#This Row],[Total CP]]</f>
        <v>2.4</v>
      </c>
      <c r="N573" s="4">
        <f>Fullmath[[#This Row],[DC]]</f>
        <v>6</v>
      </c>
      <c r="O573" s="4" cm="1">
        <f t="array" ref="O573">LookupRef[[#This Row],[DC]]+(PPCP[Base])</f>
        <v>56</v>
      </c>
    </row>
    <row r="574" spans="1:15" x14ac:dyDescent="0.2">
      <c r="A574" s="4" t="str">
        <f>Fullmath[[#This Row],[Craft]]</f>
        <v>Herbalism</v>
      </c>
      <c r="B574" s="4" t="str">
        <f>Fullmath[[#This Row],[Type]]</f>
        <v>Materials</v>
      </c>
      <c r="C574" s="4" t="str">
        <f>Fullmath[[#This Row],[Subtype]]</f>
        <v>Materials</v>
      </c>
      <c r="D574" s="2">
        <f>Fullmath[[#This Row],[ID]]</f>
        <v>1371</v>
      </c>
      <c r="E574" s="4" t="str">
        <f>Fullmath[[#This Row],[Name]]</f>
        <v>Small Seed Balm</v>
      </c>
      <c r="F574" s="4">
        <f>Fullmath[[#This Row],[Quantity]]</f>
        <v>3</v>
      </c>
      <c r="G574" s="4">
        <f>LookupRef[[#This Row],[Labor Costs]]+LookupRef[[#This Row],[Material Costs]]</f>
        <v>585</v>
      </c>
      <c r="H574" s="4">
        <f>LookupRef[[#This Row],[Total Price]]/LookupRef[[#This Row],[Quantity]]</f>
        <v>195</v>
      </c>
      <c r="I574" s="4">
        <f>LookupRef[[#This Row],[Total Price]]-LookupRef[[#This Row],[Material Costs]]</f>
        <v>58</v>
      </c>
      <c r="J574" s="4">
        <f>(LookupRef[[#This Row],[Total Craft Points]]+LookupRef[[#This Row],[DC]])*10</f>
        <v>90</v>
      </c>
      <c r="K574" s="4">
        <f>LookupRef[[#This Row],[Price Per Craft Point]]*LookupRef[[#This Row],[Total Craft Points]]</f>
        <v>58</v>
      </c>
      <c r="L574" s="4">
        <f>Fullmath[[#This Row],[Mat Cost]]</f>
        <v>527</v>
      </c>
      <c r="M574" s="4">
        <f>Fullmath[[#This Row],[Total CP]]</f>
        <v>1</v>
      </c>
      <c r="N574" s="4">
        <f>Fullmath[[#This Row],[DC]]</f>
        <v>8</v>
      </c>
      <c r="O574" s="4" cm="1">
        <f t="array" ref="O574">LookupRef[[#This Row],[DC]]+(PPCP[Base])</f>
        <v>58</v>
      </c>
    </row>
    <row r="575" spans="1:15" x14ac:dyDescent="0.2">
      <c r="A575" s="4" t="str">
        <f>Fullmath[[#This Row],[Craft]]</f>
        <v>Herbalism</v>
      </c>
      <c r="B575" s="4" t="str">
        <f>Fullmath[[#This Row],[Type]]</f>
        <v>Materials</v>
      </c>
      <c r="C575" s="4" t="str">
        <f>Fullmath[[#This Row],[Subtype]]</f>
        <v>Materials</v>
      </c>
      <c r="D575" s="2">
        <f>Fullmath[[#This Row],[ID]]</f>
        <v>1001</v>
      </c>
      <c r="E575" s="4" t="str">
        <f>Fullmath[[#This Row],[Name]]</f>
        <v>Pine Tar</v>
      </c>
      <c r="F575" s="4">
        <f>Fullmath[[#This Row],[Quantity]]</f>
        <v>4</v>
      </c>
      <c r="G575" s="4">
        <f>LookupRef[[#This Row],[Labor Costs]]+LookupRef[[#This Row],[Material Costs]]</f>
        <v>2104.6891666666666</v>
      </c>
      <c r="H575" s="4">
        <f>LookupRef[[#This Row],[Total Price]]/LookupRef[[#This Row],[Quantity]]</f>
        <v>526.17229166666664</v>
      </c>
      <c r="I575" s="4">
        <f>LookupRef[[#This Row],[Total Price]]-LookupRef[[#This Row],[Material Costs]]</f>
        <v>564</v>
      </c>
      <c r="J575" s="4">
        <f>(LookupRef[[#This Row],[Total Craft Points]]+LookupRef[[#This Row],[DC]])*10</f>
        <v>194</v>
      </c>
      <c r="K575" s="4">
        <f>LookupRef[[#This Row],[Price Per Craft Point]]*LookupRef[[#This Row],[Total Craft Points]]</f>
        <v>564</v>
      </c>
      <c r="L575" s="4">
        <f>Fullmath[[#This Row],[Mat Cost]]</f>
        <v>1540.6891666666666</v>
      </c>
      <c r="M575" s="4">
        <f>Fullmath[[#This Row],[Total CP]]</f>
        <v>9.4</v>
      </c>
      <c r="N575" s="4">
        <f>Fullmath[[#This Row],[DC]]</f>
        <v>10</v>
      </c>
      <c r="O575" s="4" cm="1">
        <f t="array" ref="O575">LookupRef[[#This Row],[DC]]+(PPCP[Base])</f>
        <v>60</v>
      </c>
    </row>
    <row r="576" spans="1:15" x14ac:dyDescent="0.2">
      <c r="A576" s="4" t="str">
        <f>Fullmath[[#This Row],[Craft]]</f>
        <v>Herbalism</v>
      </c>
      <c r="B576" s="4" t="str">
        <f>Fullmath[[#This Row],[Type]]</f>
        <v>Materials</v>
      </c>
      <c r="C576" s="4" t="str">
        <f>Fullmath[[#This Row],[Subtype]]</f>
        <v>Materials</v>
      </c>
      <c r="D576" s="2">
        <f>Fullmath[[#This Row],[ID]]</f>
        <v>1005</v>
      </c>
      <c r="E576" s="4" t="str">
        <f>Fullmath[[#This Row],[Name]]</f>
        <v>Hardwood Resins</v>
      </c>
      <c r="F576" s="4">
        <f>Fullmath[[#This Row],[Quantity]]</f>
        <v>5</v>
      </c>
      <c r="G576" s="4">
        <f>LookupRef[[#This Row],[Labor Costs]]+LookupRef[[#This Row],[Material Costs]]</f>
        <v>3417.6333333333332</v>
      </c>
      <c r="H576" s="4">
        <f>LookupRef[[#This Row],[Total Price]]/LookupRef[[#This Row],[Quantity]]</f>
        <v>683.52666666666664</v>
      </c>
      <c r="I576" s="4">
        <f>LookupRef[[#This Row],[Total Price]]-LookupRef[[#This Row],[Material Costs]]</f>
        <v>1364</v>
      </c>
      <c r="J576" s="4">
        <f>(LookupRef[[#This Row],[Total Craft Points]]+LookupRef[[#This Row],[DC]])*10</f>
        <v>340</v>
      </c>
      <c r="K576" s="4">
        <f>LookupRef[[#This Row],[Price Per Craft Point]]*LookupRef[[#This Row],[Total Craft Points]]</f>
        <v>1364</v>
      </c>
      <c r="L576" s="4">
        <f>Fullmath[[#This Row],[Mat Cost]]</f>
        <v>2053.6333333333332</v>
      </c>
      <c r="M576" s="4">
        <f>Fullmath[[#This Row],[Total CP]]</f>
        <v>22</v>
      </c>
      <c r="N576" s="4">
        <f>Fullmath[[#This Row],[DC]]</f>
        <v>12</v>
      </c>
      <c r="O576" s="4" cm="1">
        <f t="array" ref="O576">LookupRef[[#This Row],[DC]]+(PPCP[Base])</f>
        <v>62</v>
      </c>
    </row>
    <row r="577" spans="1:15" x14ac:dyDescent="0.2">
      <c r="A577" s="4" t="str">
        <f>Fullmath[[#This Row],[Craft]]</f>
        <v>Herbalism</v>
      </c>
      <c r="B577" s="4" t="str">
        <f>Fullmath[[#This Row],[Type]]</f>
        <v>Materials</v>
      </c>
      <c r="C577" s="4" t="str">
        <f>Fullmath[[#This Row],[Subtype]]</f>
        <v>Materials</v>
      </c>
      <c r="D577" s="2">
        <f>Fullmath[[#This Row],[ID]]</f>
        <v>1007</v>
      </c>
      <c r="E577" s="4" t="str">
        <f>Fullmath[[#This Row],[Name]]</f>
        <v>Natural Gums</v>
      </c>
      <c r="F577" s="4">
        <f>Fullmath[[#This Row],[Quantity]]</f>
        <v>5</v>
      </c>
      <c r="G577" s="4">
        <f>LookupRef[[#This Row],[Labor Costs]]+LookupRef[[#This Row],[Material Costs]]</f>
        <v>3461.1333333333332</v>
      </c>
      <c r="H577" s="4">
        <f>LookupRef[[#This Row],[Total Price]]/LookupRef[[#This Row],[Quantity]]</f>
        <v>692.22666666666669</v>
      </c>
      <c r="I577" s="4">
        <f>LookupRef[[#This Row],[Total Price]]-LookupRef[[#This Row],[Material Costs]]</f>
        <v>1364</v>
      </c>
      <c r="J577" s="4">
        <f>(LookupRef[[#This Row],[Total Craft Points]]+LookupRef[[#This Row],[DC]])*10</f>
        <v>340</v>
      </c>
      <c r="K577" s="4">
        <f>LookupRef[[#This Row],[Price Per Craft Point]]*LookupRef[[#This Row],[Total Craft Points]]</f>
        <v>1364</v>
      </c>
      <c r="L577" s="4">
        <f>Fullmath[[#This Row],[Mat Cost]]</f>
        <v>2097.1333333333332</v>
      </c>
      <c r="M577" s="4">
        <f>Fullmath[[#This Row],[Total CP]]</f>
        <v>22</v>
      </c>
      <c r="N577" s="4">
        <f>Fullmath[[#This Row],[DC]]</f>
        <v>12</v>
      </c>
      <c r="O577" s="4" cm="1">
        <f t="array" ref="O577">LookupRef[[#This Row],[DC]]+(PPCP[Base])</f>
        <v>62</v>
      </c>
    </row>
    <row r="578" spans="1:15" x14ac:dyDescent="0.2">
      <c r="A578" s="4" t="str">
        <f>Fullmath[[#This Row],[Craft]]</f>
        <v>Herbalism</v>
      </c>
      <c r="B578" s="4" t="str">
        <f>Fullmath[[#This Row],[Type]]</f>
        <v>Materials</v>
      </c>
      <c r="C578" s="4" t="str">
        <f>Fullmath[[#This Row],[Subtype]]</f>
        <v>Materials</v>
      </c>
      <c r="D578" s="2">
        <f>Fullmath[[#This Row],[ID]]</f>
        <v>785</v>
      </c>
      <c r="E578" s="4" t="str">
        <f>Fullmath[[#This Row],[Name]]</f>
        <v>Flask of Oil</v>
      </c>
      <c r="F578" s="4">
        <f>Fullmath[[#This Row],[Quantity]]</f>
        <v>1</v>
      </c>
      <c r="G578" s="4">
        <f>LookupRef[[#This Row],[Labor Costs]]+LookupRef[[#This Row],[Material Costs]]</f>
        <v>513.89333333333332</v>
      </c>
      <c r="H578" s="4">
        <f>LookupRef[[#This Row],[Total Price]]/LookupRef[[#This Row],[Quantity]]</f>
        <v>513.89333333333332</v>
      </c>
      <c r="I578" s="4">
        <f>LookupRef[[#This Row],[Total Price]]-LookupRef[[#This Row],[Material Costs]]</f>
        <v>351</v>
      </c>
      <c r="J578" s="4">
        <f>(LookupRef[[#This Row],[Total Craft Points]]+LookupRef[[#This Row],[DC]])*10</f>
        <v>204</v>
      </c>
      <c r="K578" s="4">
        <f>LookupRef[[#This Row],[Price Per Craft Point]]*LookupRef[[#This Row],[Total Craft Points]]</f>
        <v>351</v>
      </c>
      <c r="L578" s="4">
        <f>Fullmath[[#This Row],[Mat Cost]]</f>
        <v>162.89333333333335</v>
      </c>
      <c r="M578" s="4">
        <f>Fullmath[[#This Row],[Total CP]]</f>
        <v>5.4</v>
      </c>
      <c r="N578" s="4">
        <f>Fullmath[[#This Row],[DC]]</f>
        <v>15</v>
      </c>
      <c r="O578" s="4" cm="1">
        <f t="array" ref="O578">LookupRef[[#This Row],[DC]]+(PPCP[Base])</f>
        <v>65</v>
      </c>
    </row>
    <row r="579" spans="1:15" x14ac:dyDescent="0.2">
      <c r="A579" s="4" t="str">
        <f>Fullmath[[#This Row],[Craft]]</f>
        <v>Herbalism</v>
      </c>
      <c r="B579" s="4" t="str">
        <f>Fullmath[[#This Row],[Type]]</f>
        <v>Materials</v>
      </c>
      <c r="C579" s="4" t="str">
        <f>Fullmath[[#This Row],[Subtype]]</f>
        <v>Materials</v>
      </c>
      <c r="D579" s="2">
        <f>Fullmath[[#This Row],[ID]]</f>
        <v>945</v>
      </c>
      <c r="E579" s="4" t="str">
        <f>Fullmath[[#This Row],[Name]]</f>
        <v>Vial of Preserved Blood</v>
      </c>
      <c r="F579" s="4">
        <f>Fullmath[[#This Row],[Quantity]]</f>
        <v>1</v>
      </c>
      <c r="G579" s="4">
        <f>LookupRef[[#This Row],[Labor Costs]]+LookupRef[[#This Row],[Material Costs]]</f>
        <v>3037.6883333333335</v>
      </c>
      <c r="H579" s="4">
        <f>LookupRef[[#This Row],[Total Price]]/LookupRef[[#This Row],[Quantity]]</f>
        <v>3037.6883333333335</v>
      </c>
      <c r="I579" s="4">
        <f>LookupRef[[#This Row],[Total Price]]-LookupRef[[#This Row],[Material Costs]]</f>
        <v>2817.75</v>
      </c>
      <c r="J579" s="4">
        <f>(LookupRef[[#This Row],[Total Craft Points]]+LookupRef[[#This Row],[DC]])*10</f>
        <v>583.5</v>
      </c>
      <c r="K579" s="4">
        <f>LookupRef[[#This Row],[Price Per Craft Point]]*LookupRef[[#This Row],[Total Craft Points]]</f>
        <v>2817.75</v>
      </c>
      <c r="L579" s="4">
        <f>Fullmath[[#This Row],[Mat Cost]]</f>
        <v>219.93833333333333</v>
      </c>
      <c r="M579" s="4">
        <f>Fullmath[[#This Row],[Total CP]]</f>
        <v>43.35</v>
      </c>
      <c r="N579" s="4">
        <f>Fullmath[[#This Row],[DC]]</f>
        <v>15</v>
      </c>
      <c r="O579" s="4" cm="1">
        <f t="array" ref="O579">LookupRef[[#This Row],[DC]]+(PPCP[Base])</f>
        <v>65</v>
      </c>
    </row>
    <row r="580" spans="1:15" x14ac:dyDescent="0.2">
      <c r="A580" s="4" t="str">
        <f>Fullmath[[#This Row],[Craft]]</f>
        <v>Herbalism</v>
      </c>
      <c r="B580" s="4" t="str">
        <f>Fullmath[[#This Row],[Type]]</f>
        <v>Materials</v>
      </c>
      <c r="C580" s="4" t="str">
        <f>Fullmath[[#This Row],[Subtype]]</f>
        <v>Materials</v>
      </c>
      <c r="D580" s="2">
        <f>Fullmath[[#This Row],[ID]]</f>
        <v>951</v>
      </c>
      <c r="E580" s="4" t="str">
        <f>Fullmath[[#This Row],[Name]]</f>
        <v>Abeyant Template</v>
      </c>
      <c r="F580" s="4">
        <f>Fullmath[[#This Row],[Quantity]]</f>
        <v>1</v>
      </c>
      <c r="G580" s="4">
        <f>LookupRef[[#This Row],[Labor Costs]]+LookupRef[[#This Row],[Material Costs]]</f>
        <v>46700</v>
      </c>
      <c r="H580" s="4">
        <f>LookupRef[[#This Row],[Total Price]]/LookupRef[[#This Row],[Quantity]]</f>
        <v>46700</v>
      </c>
      <c r="I580" s="4">
        <f>LookupRef[[#This Row],[Total Price]]-LookupRef[[#This Row],[Material Costs]]</f>
        <v>4200</v>
      </c>
      <c r="J580" s="4">
        <f>(LookupRef[[#This Row],[Total Craft Points]]+LookupRef[[#This Row],[DC]])*10</f>
        <v>800</v>
      </c>
      <c r="K580" s="4">
        <f>LookupRef[[#This Row],[Price Per Craft Point]]*LookupRef[[#This Row],[Total Craft Points]]</f>
        <v>4200</v>
      </c>
      <c r="L580" s="4">
        <f>Fullmath[[#This Row],[Mat Cost]]</f>
        <v>42500</v>
      </c>
      <c r="M580" s="4">
        <f>Fullmath[[#This Row],[Total CP]]</f>
        <v>60</v>
      </c>
      <c r="N580" s="4">
        <f>Fullmath[[#This Row],[DC]]</f>
        <v>20</v>
      </c>
      <c r="O580" s="4" cm="1">
        <f t="array" ref="O580">LookupRef[[#This Row],[DC]]+(PPCP[Base])</f>
        <v>70</v>
      </c>
    </row>
    <row r="581" spans="1:15" x14ac:dyDescent="0.2">
      <c r="A581" s="4" t="str">
        <f>Fullmath[[#This Row],[Craft]]</f>
        <v>Herbalism</v>
      </c>
      <c r="B581" s="4" t="str">
        <f>Fullmath[[#This Row],[Type]]</f>
        <v>Materials</v>
      </c>
      <c r="C581" s="4" t="str">
        <f>Fullmath[[#This Row],[Subtype]]</f>
        <v>Materials</v>
      </c>
      <c r="D581" s="2">
        <f>Fullmath[[#This Row],[ID]]</f>
        <v>1014</v>
      </c>
      <c r="E581" s="4" t="str">
        <f>Fullmath[[#This Row],[Name]]</f>
        <v>Dragon Oil</v>
      </c>
      <c r="F581" s="4">
        <f>Fullmath[[#This Row],[Quantity]]</f>
        <v>1</v>
      </c>
      <c r="G581" s="4">
        <f>LookupRef[[#This Row],[Labor Costs]]+LookupRef[[#This Row],[Material Costs]]</f>
        <v>11409.466666666667</v>
      </c>
      <c r="H581" s="4">
        <f>LookupRef[[#This Row],[Total Price]]/LookupRef[[#This Row],[Quantity]]</f>
        <v>11409.466666666667</v>
      </c>
      <c r="I581" s="4">
        <f>LookupRef[[#This Row],[Total Price]]-LookupRef[[#This Row],[Material Costs]]</f>
        <v>9095</v>
      </c>
      <c r="J581" s="4">
        <f>(LookupRef[[#This Row],[Total Craft Points]]+LookupRef[[#This Row],[DC]])*10</f>
        <v>1420</v>
      </c>
      <c r="K581" s="4">
        <f>LookupRef[[#This Row],[Price Per Craft Point]]*LookupRef[[#This Row],[Total Craft Points]]</f>
        <v>9095</v>
      </c>
      <c r="L581" s="4">
        <f>Fullmath[[#This Row],[Mat Cost]]</f>
        <v>2314.4666666666667</v>
      </c>
      <c r="M581" s="4">
        <f>Fullmath[[#This Row],[Total CP]]</f>
        <v>107</v>
      </c>
      <c r="N581" s="4">
        <f>Fullmath[[#This Row],[DC]]</f>
        <v>35</v>
      </c>
      <c r="O581" s="4" cm="1">
        <f t="array" ref="O581">LookupRef[[#This Row],[DC]]+(PPCP[Base])</f>
        <v>85</v>
      </c>
    </row>
    <row r="582" spans="1:15" x14ac:dyDescent="0.2">
      <c r="A582" s="4" t="str">
        <f>Fullmath[[#This Row],[Craft]]</f>
        <v>Tailoring</v>
      </c>
      <c r="B582" s="4" t="str">
        <f>Fullmath[[#This Row],[Type]]</f>
        <v>Materials</v>
      </c>
      <c r="C582" s="4" t="str">
        <f>Fullmath[[#This Row],[Subtype]]</f>
        <v>Materials</v>
      </c>
      <c r="D582" s="2">
        <f>Fullmath[[#This Row],[ID]]</f>
        <v>633</v>
      </c>
      <c r="E582" s="4" t="str">
        <f>Fullmath[[#This Row],[Name]]</f>
        <v>Cloth (Medium)</v>
      </c>
      <c r="F582" s="4">
        <f>Fullmath[[#This Row],[Quantity]]</f>
        <v>1</v>
      </c>
      <c r="G582" s="4">
        <f>LookupRef[[#This Row],[Labor Costs]]+LookupRef[[#This Row],[Material Costs]]</f>
        <v>292.66666666666663</v>
      </c>
      <c r="H582" s="4">
        <f>LookupRef[[#This Row],[Total Price]]/LookupRef[[#This Row],[Quantity]]</f>
        <v>292.66666666666663</v>
      </c>
      <c r="I582" s="4">
        <f>LookupRef[[#This Row],[Total Price]]-LookupRef[[#This Row],[Material Costs]]</f>
        <v>51.999999999999972</v>
      </c>
      <c r="J582" s="4">
        <f>(LookupRef[[#This Row],[Total Craft Points]]+LookupRef[[#This Row],[DC]])*10</f>
        <v>30</v>
      </c>
      <c r="K582" s="4">
        <f>LookupRef[[#This Row],[Price Per Craft Point]]*LookupRef[[#This Row],[Total Craft Points]]</f>
        <v>52</v>
      </c>
      <c r="L582" s="4">
        <f>Fullmath[[#This Row],[Mat Cost]]</f>
        <v>240.66666666666666</v>
      </c>
      <c r="M582" s="4">
        <f>Fullmath[[#This Row],[Total CP]]</f>
        <v>1</v>
      </c>
      <c r="N582" s="4">
        <f>Fullmath[[#This Row],[DC]]</f>
        <v>2</v>
      </c>
      <c r="O582" s="4" cm="1">
        <f t="array" ref="O582">LookupRef[[#This Row],[DC]]+(PPCP[Base])</f>
        <v>52</v>
      </c>
    </row>
    <row r="583" spans="1:15" x14ac:dyDescent="0.2">
      <c r="A583" s="4" t="str">
        <f>Fullmath[[#This Row],[Craft]]</f>
        <v>Tailoring</v>
      </c>
      <c r="B583" s="4" t="str">
        <f>Fullmath[[#This Row],[Type]]</f>
        <v>Materials</v>
      </c>
      <c r="C583" s="4" t="str">
        <f>Fullmath[[#This Row],[Subtype]]</f>
        <v>Materials</v>
      </c>
      <c r="D583" s="2">
        <f>Fullmath[[#This Row],[ID]]</f>
        <v>681</v>
      </c>
      <c r="E583" s="4" t="str">
        <f>Fullmath[[#This Row],[Name]]</f>
        <v>Cloth (Medium)</v>
      </c>
      <c r="F583" s="4">
        <f>Fullmath[[#This Row],[Quantity]]</f>
        <v>1</v>
      </c>
      <c r="G583" s="4">
        <f>LookupRef[[#This Row],[Labor Costs]]+LookupRef[[#This Row],[Material Costs]]</f>
        <v>850.8</v>
      </c>
      <c r="H583" s="4">
        <f>LookupRef[[#This Row],[Total Price]]/LookupRef[[#This Row],[Quantity]]</f>
        <v>850.8</v>
      </c>
      <c r="I583" s="4">
        <f>LookupRef[[#This Row],[Total Price]]-LookupRef[[#This Row],[Material Costs]]</f>
        <v>52</v>
      </c>
      <c r="J583" s="4">
        <f>(LookupRef[[#This Row],[Total Craft Points]]+LookupRef[[#This Row],[DC]])*10</f>
        <v>30</v>
      </c>
      <c r="K583" s="4">
        <f>LookupRef[[#This Row],[Price Per Craft Point]]*LookupRef[[#This Row],[Total Craft Points]]</f>
        <v>52</v>
      </c>
      <c r="L583" s="4">
        <f>Fullmath[[#This Row],[Mat Cost]]</f>
        <v>798.8</v>
      </c>
      <c r="M583" s="4">
        <f>Fullmath[[#This Row],[Total CP]]</f>
        <v>1</v>
      </c>
      <c r="N583" s="4">
        <f>Fullmath[[#This Row],[DC]]</f>
        <v>2</v>
      </c>
      <c r="O583" s="4" cm="1">
        <f t="array" ref="O583">LookupRef[[#This Row],[DC]]+(PPCP[Base])</f>
        <v>52</v>
      </c>
    </row>
    <row r="584" spans="1:15" x14ac:dyDescent="0.2">
      <c r="A584" s="4" t="str">
        <f>Fullmath[[#This Row],[Craft]]</f>
        <v>Tailoring</v>
      </c>
      <c r="B584" s="4" t="str">
        <f>Fullmath[[#This Row],[Type]]</f>
        <v>Materials</v>
      </c>
      <c r="C584" s="4" t="str">
        <f>Fullmath[[#This Row],[Subtype]]</f>
        <v>Materials</v>
      </c>
      <c r="D584" s="2">
        <f>Fullmath[[#This Row],[ID]]</f>
        <v>628</v>
      </c>
      <c r="E584" s="4" t="str">
        <f>Fullmath[[#This Row],[Name]]</f>
        <v>Cloth (Small)</v>
      </c>
      <c r="F584" s="4">
        <f>Fullmath[[#This Row],[Quantity]]</f>
        <v>1</v>
      </c>
      <c r="G584" s="4">
        <f>LookupRef[[#This Row],[Labor Costs]]+LookupRef[[#This Row],[Material Costs]]</f>
        <v>172.33333333333331</v>
      </c>
      <c r="H584" s="4">
        <f>LookupRef[[#This Row],[Total Price]]/LookupRef[[#This Row],[Quantity]]</f>
        <v>172.33333333333331</v>
      </c>
      <c r="I584" s="4">
        <f>LookupRef[[#This Row],[Total Price]]-LookupRef[[#This Row],[Material Costs]]</f>
        <v>51.999999999999986</v>
      </c>
      <c r="J584" s="4">
        <f>(LookupRef[[#This Row],[Total Craft Points]]+LookupRef[[#This Row],[DC]])*10</f>
        <v>30</v>
      </c>
      <c r="K584" s="4">
        <f>LookupRef[[#This Row],[Price Per Craft Point]]*LookupRef[[#This Row],[Total Craft Points]]</f>
        <v>52</v>
      </c>
      <c r="L584" s="4">
        <f>Fullmath[[#This Row],[Mat Cost]]</f>
        <v>120.33333333333333</v>
      </c>
      <c r="M584" s="4">
        <f>Fullmath[[#This Row],[Total CP]]</f>
        <v>1</v>
      </c>
      <c r="N584" s="4">
        <f>Fullmath[[#This Row],[DC]]</f>
        <v>2</v>
      </c>
      <c r="O584" s="4" cm="1">
        <f t="array" ref="O584">LookupRef[[#This Row],[DC]]+(PPCP[Base])</f>
        <v>52</v>
      </c>
    </row>
    <row r="585" spans="1:15" x14ac:dyDescent="0.2">
      <c r="A585" s="4" t="str">
        <f>Fullmath[[#This Row],[Craft]]</f>
        <v>Tailoring</v>
      </c>
      <c r="B585" s="4" t="str">
        <f>Fullmath[[#This Row],[Type]]</f>
        <v>Materials</v>
      </c>
      <c r="C585" s="4" t="str">
        <f>Fullmath[[#This Row],[Subtype]]</f>
        <v>Materials</v>
      </c>
      <c r="D585" s="2">
        <f>Fullmath[[#This Row],[ID]]</f>
        <v>682</v>
      </c>
      <c r="E585" s="4" t="str">
        <f>Fullmath[[#This Row],[Name]]</f>
        <v>Cloth (Small)</v>
      </c>
      <c r="F585" s="4">
        <f>Fullmath[[#This Row],[Quantity]]</f>
        <v>1</v>
      </c>
      <c r="G585" s="4">
        <f>LookupRef[[#This Row],[Labor Costs]]+LookupRef[[#This Row],[Material Costs]]</f>
        <v>451.4</v>
      </c>
      <c r="H585" s="4">
        <f>LookupRef[[#This Row],[Total Price]]/LookupRef[[#This Row],[Quantity]]</f>
        <v>451.4</v>
      </c>
      <c r="I585" s="4">
        <f>LookupRef[[#This Row],[Total Price]]-LookupRef[[#This Row],[Material Costs]]</f>
        <v>52</v>
      </c>
      <c r="J585" s="4">
        <f>(LookupRef[[#This Row],[Total Craft Points]]+LookupRef[[#This Row],[DC]])*10</f>
        <v>30</v>
      </c>
      <c r="K585" s="4">
        <f>LookupRef[[#This Row],[Price Per Craft Point]]*LookupRef[[#This Row],[Total Craft Points]]</f>
        <v>52</v>
      </c>
      <c r="L585" s="4">
        <f>Fullmath[[#This Row],[Mat Cost]]</f>
        <v>399.4</v>
      </c>
      <c r="M585" s="4">
        <f>Fullmath[[#This Row],[Total CP]]</f>
        <v>1</v>
      </c>
      <c r="N585" s="4">
        <f>Fullmath[[#This Row],[DC]]</f>
        <v>2</v>
      </c>
      <c r="O585" s="4" cm="1">
        <f t="array" ref="O585">LookupRef[[#This Row],[DC]]+(PPCP[Base])</f>
        <v>52</v>
      </c>
    </row>
    <row r="586" spans="1:15" x14ac:dyDescent="0.2">
      <c r="A586" s="4" t="str">
        <f>Fullmath[[#This Row],[Craft]]</f>
        <v>Tailoring</v>
      </c>
      <c r="B586" s="4" t="str">
        <f>Fullmath[[#This Row],[Type]]</f>
        <v>Materials</v>
      </c>
      <c r="C586" s="4" t="str">
        <f>Fullmath[[#This Row],[Subtype]]</f>
        <v>Materials</v>
      </c>
      <c r="D586" s="2">
        <f>Fullmath[[#This Row],[ID]]</f>
        <v>635</v>
      </c>
      <c r="E586" s="4" t="str">
        <f>Fullmath[[#This Row],[Name]]</f>
        <v>Leather (Small)</v>
      </c>
      <c r="F586" s="4">
        <f>Fullmath[[#This Row],[Quantity]]</f>
        <v>1</v>
      </c>
      <c r="G586" s="4">
        <f>LookupRef[[#This Row],[Labor Costs]]+LookupRef[[#This Row],[Material Costs]]</f>
        <v>424.26</v>
      </c>
      <c r="H586" s="4">
        <f>LookupRef[[#This Row],[Total Price]]/LookupRef[[#This Row],[Quantity]]</f>
        <v>424.26</v>
      </c>
      <c r="I586" s="4">
        <f>LookupRef[[#This Row],[Total Price]]-LookupRef[[#This Row],[Material Costs]]</f>
        <v>176.79999999999998</v>
      </c>
      <c r="J586" s="4">
        <f>(LookupRef[[#This Row],[Total Craft Points]]+LookupRef[[#This Row],[DC]])*10</f>
        <v>54</v>
      </c>
      <c r="K586" s="4">
        <f>LookupRef[[#This Row],[Price Per Craft Point]]*LookupRef[[#This Row],[Total Craft Points]]</f>
        <v>176.79999999999998</v>
      </c>
      <c r="L586" s="4">
        <f>Fullmath[[#This Row],[Mat Cost]]</f>
        <v>247.46</v>
      </c>
      <c r="M586" s="4">
        <f>Fullmath[[#This Row],[Total CP]]</f>
        <v>3.4</v>
      </c>
      <c r="N586" s="4">
        <f>Fullmath[[#This Row],[DC]]</f>
        <v>2</v>
      </c>
      <c r="O586" s="4" cm="1">
        <f t="array" ref="O586">LookupRef[[#This Row],[DC]]+(PPCP[Base])</f>
        <v>52</v>
      </c>
    </row>
    <row r="587" spans="1:15" x14ac:dyDescent="0.2">
      <c r="A587" s="4" t="str">
        <f>Fullmath[[#This Row],[Craft]]</f>
        <v>Tailoring</v>
      </c>
      <c r="B587" s="4" t="str">
        <f>Fullmath[[#This Row],[Type]]</f>
        <v>Materials</v>
      </c>
      <c r="C587" s="4" t="str">
        <f>Fullmath[[#This Row],[Subtype]]</f>
        <v>Materials</v>
      </c>
      <c r="D587" s="2">
        <f>Fullmath[[#This Row],[ID]]</f>
        <v>634</v>
      </c>
      <c r="E587" s="4" t="str">
        <f>Fullmath[[#This Row],[Name]]</f>
        <v>Cloth (Large)</v>
      </c>
      <c r="F587" s="4">
        <f>Fullmath[[#This Row],[Quantity]]</f>
        <v>1</v>
      </c>
      <c r="G587" s="4">
        <f>LookupRef[[#This Row],[Labor Costs]]+LookupRef[[#This Row],[Material Costs]]</f>
        <v>534.33333333333326</v>
      </c>
      <c r="H587" s="4">
        <f>LookupRef[[#This Row],[Total Price]]/LookupRef[[#This Row],[Quantity]]</f>
        <v>534.33333333333326</v>
      </c>
      <c r="I587" s="4">
        <f>LookupRef[[#This Row],[Total Price]]-LookupRef[[#This Row],[Material Costs]]</f>
        <v>52.999999999999943</v>
      </c>
      <c r="J587" s="4">
        <f>(LookupRef[[#This Row],[Total Craft Points]]+LookupRef[[#This Row],[DC]])*10</f>
        <v>40</v>
      </c>
      <c r="K587" s="4">
        <f>LookupRef[[#This Row],[Price Per Craft Point]]*LookupRef[[#This Row],[Total Craft Points]]</f>
        <v>53</v>
      </c>
      <c r="L587" s="4">
        <f>Fullmath[[#This Row],[Mat Cost]]</f>
        <v>481.33333333333331</v>
      </c>
      <c r="M587" s="4">
        <f>Fullmath[[#This Row],[Total CP]]</f>
        <v>1</v>
      </c>
      <c r="N587" s="4">
        <f>Fullmath[[#This Row],[DC]]</f>
        <v>3</v>
      </c>
      <c r="O587" s="4" cm="1">
        <f t="array" ref="O587">LookupRef[[#This Row],[DC]]+(PPCP[Base])</f>
        <v>53</v>
      </c>
    </row>
    <row r="588" spans="1:15" x14ac:dyDescent="0.2">
      <c r="A588" s="4" t="str">
        <f>Fullmath[[#This Row],[Craft]]</f>
        <v>Tailoring</v>
      </c>
      <c r="B588" s="4" t="str">
        <f>Fullmath[[#This Row],[Type]]</f>
        <v>Materials</v>
      </c>
      <c r="C588" s="4" t="str">
        <f>Fullmath[[#This Row],[Subtype]]</f>
        <v>Materials</v>
      </c>
      <c r="D588" s="2">
        <f>Fullmath[[#This Row],[ID]]</f>
        <v>680</v>
      </c>
      <c r="E588" s="4" t="str">
        <f>Fullmath[[#This Row],[Name]]</f>
        <v>Cloth (Large)</v>
      </c>
      <c r="F588" s="4">
        <f>Fullmath[[#This Row],[Quantity]]</f>
        <v>1</v>
      </c>
      <c r="G588" s="4">
        <f>LookupRef[[#This Row],[Labor Costs]]+LookupRef[[#This Row],[Material Costs]]</f>
        <v>1650.6</v>
      </c>
      <c r="H588" s="4">
        <f>LookupRef[[#This Row],[Total Price]]/LookupRef[[#This Row],[Quantity]]</f>
        <v>1650.6</v>
      </c>
      <c r="I588" s="4">
        <f>LookupRef[[#This Row],[Total Price]]-LookupRef[[#This Row],[Material Costs]]</f>
        <v>53</v>
      </c>
      <c r="J588" s="4">
        <f>(LookupRef[[#This Row],[Total Craft Points]]+LookupRef[[#This Row],[DC]])*10</f>
        <v>40</v>
      </c>
      <c r="K588" s="4">
        <f>LookupRef[[#This Row],[Price Per Craft Point]]*LookupRef[[#This Row],[Total Craft Points]]</f>
        <v>53</v>
      </c>
      <c r="L588" s="4">
        <f>Fullmath[[#This Row],[Mat Cost]]</f>
        <v>1597.6</v>
      </c>
      <c r="M588" s="4">
        <f>Fullmath[[#This Row],[Total CP]]</f>
        <v>1</v>
      </c>
      <c r="N588" s="4">
        <f>Fullmath[[#This Row],[DC]]</f>
        <v>3</v>
      </c>
      <c r="O588" s="4" cm="1">
        <f t="array" ref="O588">LookupRef[[#This Row],[DC]]+(PPCP[Base])</f>
        <v>53</v>
      </c>
    </row>
    <row r="589" spans="1:15" x14ac:dyDescent="0.2">
      <c r="A589" s="4" t="str">
        <f>Fullmath[[#This Row],[Craft]]</f>
        <v>Tailoring</v>
      </c>
      <c r="B589" s="4" t="str">
        <f>Fullmath[[#This Row],[Type]]</f>
        <v>Materials</v>
      </c>
      <c r="C589" s="4" t="str">
        <f>Fullmath[[#This Row],[Subtype]]</f>
        <v>Materials</v>
      </c>
      <c r="D589" s="2">
        <f>Fullmath[[#This Row],[ID]]</f>
        <v>636</v>
      </c>
      <c r="E589" s="4" t="str">
        <f>Fullmath[[#This Row],[Name]]</f>
        <v>Leather (Medium)</v>
      </c>
      <c r="F589" s="4">
        <f>Fullmath[[#This Row],[Quantity]]</f>
        <v>1</v>
      </c>
      <c r="G589" s="4">
        <f>LookupRef[[#This Row],[Labor Costs]]+LookupRef[[#This Row],[Material Costs]]</f>
        <v>456.66</v>
      </c>
      <c r="H589" s="4">
        <f>LookupRef[[#This Row],[Total Price]]/LookupRef[[#This Row],[Quantity]]</f>
        <v>456.66</v>
      </c>
      <c r="I589" s="4">
        <f>LookupRef[[#This Row],[Total Price]]-LookupRef[[#This Row],[Material Costs]]</f>
        <v>180.2</v>
      </c>
      <c r="J589" s="4">
        <f>(LookupRef[[#This Row],[Total Craft Points]]+LookupRef[[#This Row],[DC]])*10</f>
        <v>64</v>
      </c>
      <c r="K589" s="4">
        <f>LookupRef[[#This Row],[Price Per Craft Point]]*LookupRef[[#This Row],[Total Craft Points]]</f>
        <v>180.2</v>
      </c>
      <c r="L589" s="4">
        <f>Fullmath[[#This Row],[Mat Cost]]</f>
        <v>276.46000000000004</v>
      </c>
      <c r="M589" s="4">
        <f>Fullmath[[#This Row],[Total CP]]</f>
        <v>3.4</v>
      </c>
      <c r="N589" s="4">
        <f>Fullmath[[#This Row],[DC]]</f>
        <v>3</v>
      </c>
      <c r="O589" s="4" cm="1">
        <f t="array" ref="O589">LookupRef[[#This Row],[DC]]+(PPCP[Base])</f>
        <v>53</v>
      </c>
    </row>
    <row r="590" spans="1:15" x14ac:dyDescent="0.2">
      <c r="A590" s="4" t="str">
        <f>Fullmath[[#This Row],[Craft]]</f>
        <v>Tailoring</v>
      </c>
      <c r="B590" s="4" t="str">
        <f>Fullmath[[#This Row],[Type]]</f>
        <v>Materials</v>
      </c>
      <c r="C590" s="4" t="str">
        <f>Fullmath[[#This Row],[Subtype]]</f>
        <v>Materials</v>
      </c>
      <c r="D590" s="2">
        <f>Fullmath[[#This Row],[ID]]</f>
        <v>688</v>
      </c>
      <c r="E590" s="4" t="str">
        <f>Fullmath[[#This Row],[Name]]</f>
        <v>Bolt of Cloth</v>
      </c>
      <c r="F590" s="4">
        <f>Fullmath[[#This Row],[Quantity]]</f>
        <v>1</v>
      </c>
      <c r="G590" s="4">
        <f>LookupRef[[#This Row],[Labor Costs]]+LookupRef[[#This Row],[Material Costs]]</f>
        <v>1017.6666666666666</v>
      </c>
      <c r="H590" s="4">
        <f>LookupRef[[#This Row],[Total Price]]/LookupRef[[#This Row],[Quantity]]</f>
        <v>1017.6666666666666</v>
      </c>
      <c r="I590" s="4">
        <f>LookupRef[[#This Row],[Total Price]]-LookupRef[[#This Row],[Material Costs]]</f>
        <v>55</v>
      </c>
      <c r="J590" s="4">
        <f>(LookupRef[[#This Row],[Total Craft Points]]+LookupRef[[#This Row],[DC]])*10</f>
        <v>60</v>
      </c>
      <c r="K590" s="4">
        <f>LookupRef[[#This Row],[Price Per Craft Point]]*LookupRef[[#This Row],[Total Craft Points]]</f>
        <v>55</v>
      </c>
      <c r="L590" s="4">
        <f>Fullmath[[#This Row],[Mat Cost]]</f>
        <v>962.66666666666663</v>
      </c>
      <c r="M590" s="4">
        <f>Fullmath[[#This Row],[Total CP]]</f>
        <v>1</v>
      </c>
      <c r="N590" s="4">
        <f>Fullmath[[#This Row],[DC]]</f>
        <v>5</v>
      </c>
      <c r="O590" s="4" cm="1">
        <f t="array" ref="O590">LookupRef[[#This Row],[DC]]+(PPCP[Base])</f>
        <v>55</v>
      </c>
    </row>
    <row r="591" spans="1:15" x14ac:dyDescent="0.2">
      <c r="A591" s="4" t="str">
        <f>Fullmath[[#This Row],[Craft]]</f>
        <v>Tailoring</v>
      </c>
      <c r="B591" s="4" t="str">
        <f>Fullmath[[#This Row],[Type]]</f>
        <v>Materials</v>
      </c>
      <c r="C591" s="4" t="str">
        <f>Fullmath[[#This Row],[Subtype]]</f>
        <v>Materials</v>
      </c>
      <c r="D591" s="2">
        <f>Fullmath[[#This Row],[ID]]</f>
        <v>637</v>
      </c>
      <c r="E591" s="4" t="str">
        <f>Fullmath[[#This Row],[Name]]</f>
        <v>Leather (Large)</v>
      </c>
      <c r="F591" s="4">
        <f>Fullmath[[#This Row],[Quantity]]</f>
        <v>1</v>
      </c>
      <c r="G591" s="4">
        <f>LookupRef[[#This Row],[Labor Costs]]+LookupRef[[#This Row],[Material Costs]]</f>
        <v>500.37666666666667</v>
      </c>
      <c r="H591" s="4">
        <f>LookupRef[[#This Row],[Total Price]]/LookupRef[[#This Row],[Quantity]]</f>
        <v>500.37666666666667</v>
      </c>
      <c r="I591" s="4">
        <f>LookupRef[[#This Row],[Total Price]]-LookupRef[[#This Row],[Material Costs]]</f>
        <v>187</v>
      </c>
      <c r="J591" s="4">
        <f>(LookupRef[[#This Row],[Total Craft Points]]+LookupRef[[#This Row],[DC]])*10</f>
        <v>84</v>
      </c>
      <c r="K591" s="4">
        <f>LookupRef[[#This Row],[Price Per Craft Point]]*LookupRef[[#This Row],[Total Craft Points]]</f>
        <v>187</v>
      </c>
      <c r="L591" s="4">
        <f>Fullmath[[#This Row],[Mat Cost]]</f>
        <v>313.37666666666667</v>
      </c>
      <c r="M591" s="4">
        <f>Fullmath[[#This Row],[Total CP]]</f>
        <v>3.4</v>
      </c>
      <c r="N591" s="4">
        <f>Fullmath[[#This Row],[DC]]</f>
        <v>5</v>
      </c>
      <c r="O591" s="4" cm="1">
        <f t="array" ref="O591">LookupRef[[#This Row],[DC]]+(PPCP[Base])</f>
        <v>55</v>
      </c>
    </row>
    <row r="592" spans="1:15" x14ac:dyDescent="0.2">
      <c r="A592" s="4" t="str">
        <f>Fullmath[[#This Row],[Craft]]</f>
        <v>Tailoring</v>
      </c>
      <c r="B592" s="4" t="str">
        <f>Fullmath[[#This Row],[Type]]</f>
        <v>Materials</v>
      </c>
      <c r="C592" s="4" t="str">
        <f>Fullmath[[#This Row],[Subtype]]</f>
        <v>Materials</v>
      </c>
      <c r="D592" s="2">
        <f>Fullmath[[#This Row],[ID]]</f>
        <v>689</v>
      </c>
      <c r="E592" s="4" t="str">
        <f>Fullmath[[#This Row],[Name]]</f>
        <v>Bolt of Silk</v>
      </c>
      <c r="F592" s="4">
        <f>Fullmath[[#This Row],[Quantity]]</f>
        <v>1</v>
      </c>
      <c r="G592" s="4">
        <f>LookupRef[[#This Row],[Labor Costs]]+LookupRef[[#This Row],[Material Costs]]</f>
        <v>3252.2</v>
      </c>
      <c r="H592" s="4">
        <f>LookupRef[[#This Row],[Total Price]]/LookupRef[[#This Row],[Quantity]]</f>
        <v>3252.2</v>
      </c>
      <c r="I592" s="4">
        <f>LookupRef[[#This Row],[Total Price]]-LookupRef[[#This Row],[Material Costs]]</f>
        <v>57</v>
      </c>
      <c r="J592" s="4">
        <f>(LookupRef[[#This Row],[Total Craft Points]]+LookupRef[[#This Row],[DC]])*10</f>
        <v>80</v>
      </c>
      <c r="K592" s="4">
        <f>LookupRef[[#This Row],[Price Per Craft Point]]*LookupRef[[#This Row],[Total Craft Points]]</f>
        <v>57</v>
      </c>
      <c r="L592" s="4">
        <f>Fullmath[[#This Row],[Mat Cost]]</f>
        <v>3195.2</v>
      </c>
      <c r="M592" s="4">
        <f>Fullmath[[#This Row],[Total CP]]</f>
        <v>1</v>
      </c>
      <c r="N592" s="4">
        <f>Fullmath[[#This Row],[DC]]</f>
        <v>7</v>
      </c>
      <c r="O592" s="4" cm="1">
        <f t="array" ref="O592">LookupRef[[#This Row],[DC]]+(PPCP[Base])</f>
        <v>57</v>
      </c>
    </row>
    <row r="593" spans="1:15" x14ac:dyDescent="0.2">
      <c r="A593" s="4" t="str">
        <f>Fullmath[[#This Row],[Craft]]</f>
        <v>Tailoring</v>
      </c>
      <c r="B593" s="4" t="str">
        <f>Fullmath[[#This Row],[Type]]</f>
        <v>Materials</v>
      </c>
      <c r="C593" s="4" t="str">
        <f>Fullmath[[#This Row],[Subtype]]</f>
        <v>Materials</v>
      </c>
      <c r="D593" s="2">
        <f>Fullmath[[#This Row],[ID]]</f>
        <v>639</v>
      </c>
      <c r="E593" s="4" t="str">
        <f>Fullmath[[#This Row],[Name]]</f>
        <v>Leather Torso</v>
      </c>
      <c r="F593" s="4">
        <f>Fullmath[[#This Row],[Quantity]]</f>
        <v>1</v>
      </c>
      <c r="G593" s="4">
        <f>LookupRef[[#This Row],[Labor Costs]]+LookupRef[[#This Row],[Material Costs]]</f>
        <v>605.86000000000013</v>
      </c>
      <c r="H593" s="4">
        <f>LookupRef[[#This Row],[Total Price]]/LookupRef[[#This Row],[Quantity]]</f>
        <v>605.86000000000013</v>
      </c>
      <c r="I593" s="4">
        <f>LookupRef[[#This Row],[Total Price]]-LookupRef[[#This Row],[Material Costs]]</f>
        <v>329.40000000000009</v>
      </c>
      <c r="J593" s="4">
        <f>(LookupRef[[#This Row],[Total Craft Points]]+LookupRef[[#This Row],[DC]])*10</f>
        <v>164</v>
      </c>
      <c r="K593" s="4">
        <f>LookupRef[[#This Row],[Price Per Craft Point]]*LookupRef[[#This Row],[Total Craft Points]]</f>
        <v>329.40000000000003</v>
      </c>
      <c r="L593" s="4">
        <f>Fullmath[[#This Row],[Mat Cost]]</f>
        <v>276.46000000000004</v>
      </c>
      <c r="M593" s="4">
        <f>Fullmath[[#This Row],[Total CP]]</f>
        <v>5.4</v>
      </c>
      <c r="N593" s="4">
        <f>Fullmath[[#This Row],[DC]]</f>
        <v>11</v>
      </c>
      <c r="O593" s="4" cm="1">
        <f t="array" ref="O593">LookupRef[[#This Row],[DC]]+(PPCP[Base])</f>
        <v>61</v>
      </c>
    </row>
    <row r="594" spans="1:15" x14ac:dyDescent="0.2">
      <c r="A594" s="4" t="str">
        <f>Fullmath[[#This Row],[Craft]]</f>
        <v>Art Crafting</v>
      </c>
      <c r="B594" s="4" t="str">
        <f>Fullmath[[#This Row],[Type]]</f>
        <v>Materials (Bulk)</v>
      </c>
      <c r="C594" s="4" t="str">
        <f>Fullmath[[#This Row],[Subtype]]</f>
        <v>Gem</v>
      </c>
      <c r="D594" s="2">
        <f>Fullmath[[#This Row],[ID]]</f>
        <v>1090</v>
      </c>
      <c r="E594" s="4" t="str">
        <f>Fullmath[[#This Row],[Name]]</f>
        <v>Bulk Greenstone</v>
      </c>
      <c r="F594" s="4">
        <f>Fullmath[[#This Row],[Quantity]]</f>
        <v>10</v>
      </c>
      <c r="G594" s="4">
        <f>LookupRef[[#This Row],[Labor Costs]]+LookupRef[[#This Row],[Material Costs]]</f>
        <v>1881</v>
      </c>
      <c r="H594" s="4">
        <f>LookupRef[[#This Row],[Total Price]]/LookupRef[[#This Row],[Quantity]]</f>
        <v>188.1</v>
      </c>
      <c r="I594" s="4">
        <f>LookupRef[[#This Row],[Total Price]]-LookupRef[[#This Row],[Material Costs]]</f>
        <v>510</v>
      </c>
      <c r="J594" s="4">
        <f>(LookupRef[[#This Row],[Total Craft Points]]+LookupRef[[#This Row],[DC]])*10</f>
        <v>110</v>
      </c>
      <c r="K594" s="4">
        <f>LookupRef[[#This Row],[Price Per Craft Point]]*LookupRef[[#This Row],[Total Craft Points]]</f>
        <v>510</v>
      </c>
      <c r="L594" s="4">
        <f>Fullmath[[#This Row],[Mat Cost]]</f>
        <v>1371</v>
      </c>
      <c r="M594" s="4">
        <f>Fullmath[[#This Row],[Total CP]]</f>
        <v>10</v>
      </c>
      <c r="N594" s="4">
        <f>Fullmath[[#This Row],[DC]]</f>
        <v>1</v>
      </c>
      <c r="O594" s="4" cm="1">
        <f t="array" ref="O594">LookupRef[[#This Row],[DC]]+(PPCP[Base])</f>
        <v>51</v>
      </c>
    </row>
    <row r="595" spans="1:15" x14ac:dyDescent="0.2">
      <c r="A595" s="4" t="str">
        <f>Fullmath[[#This Row],[Craft]]</f>
        <v>Art Crafting</v>
      </c>
      <c r="B595" s="4" t="str">
        <f>Fullmath[[#This Row],[Type]]</f>
        <v>Materials (Bulk)</v>
      </c>
      <c r="C595" s="4" t="str">
        <f>Fullmath[[#This Row],[Subtype]]</f>
        <v>Gem</v>
      </c>
      <c r="D595" s="2">
        <f>Fullmath[[#This Row],[ID]]</f>
        <v>1091</v>
      </c>
      <c r="E595" s="4" t="str">
        <f>Fullmath[[#This Row],[Name]]</f>
        <v>Bulk Malachite</v>
      </c>
      <c r="F595" s="4">
        <f>Fullmath[[#This Row],[Quantity]]</f>
        <v>10</v>
      </c>
      <c r="G595" s="4">
        <f>LookupRef[[#This Row],[Labor Costs]]+LookupRef[[#This Row],[Material Costs]]</f>
        <v>1820</v>
      </c>
      <c r="H595" s="4">
        <f>LookupRef[[#This Row],[Total Price]]/LookupRef[[#This Row],[Quantity]]</f>
        <v>182</v>
      </c>
      <c r="I595" s="4">
        <f>LookupRef[[#This Row],[Total Price]]-LookupRef[[#This Row],[Material Costs]]</f>
        <v>510</v>
      </c>
      <c r="J595" s="4">
        <f>(LookupRef[[#This Row],[Total Craft Points]]+LookupRef[[#This Row],[DC]])*10</f>
        <v>110</v>
      </c>
      <c r="K595" s="4">
        <f>LookupRef[[#This Row],[Price Per Craft Point]]*LookupRef[[#This Row],[Total Craft Points]]</f>
        <v>510</v>
      </c>
      <c r="L595" s="4">
        <f>Fullmath[[#This Row],[Mat Cost]]</f>
        <v>1310</v>
      </c>
      <c r="M595" s="4">
        <f>Fullmath[[#This Row],[Total CP]]</f>
        <v>10</v>
      </c>
      <c r="N595" s="4">
        <f>Fullmath[[#This Row],[DC]]</f>
        <v>1</v>
      </c>
      <c r="O595" s="4" cm="1">
        <f t="array" ref="O595">LookupRef[[#This Row],[DC]]+(PPCP[Base])</f>
        <v>51</v>
      </c>
    </row>
    <row r="596" spans="1:15" x14ac:dyDescent="0.2">
      <c r="A596" s="4" t="str">
        <f>Fullmath[[#This Row],[Craft]]</f>
        <v>Art Crafting</v>
      </c>
      <c r="B596" s="4" t="str">
        <f>Fullmath[[#This Row],[Type]]</f>
        <v>Materials (Bulk)</v>
      </c>
      <c r="C596" s="4" t="str">
        <f>Fullmath[[#This Row],[Subtype]]</f>
        <v>Gem</v>
      </c>
      <c r="D596" s="2">
        <f>Fullmath[[#This Row],[ID]]</f>
        <v>1093</v>
      </c>
      <c r="E596" s="4" t="str">
        <f>Fullmath[[#This Row],[Name]]</f>
        <v>Bulk Aventurine</v>
      </c>
      <c r="F596" s="4">
        <f>Fullmath[[#This Row],[Quantity]]</f>
        <v>10</v>
      </c>
      <c r="G596" s="4">
        <f>LookupRef[[#This Row],[Labor Costs]]+LookupRef[[#This Row],[Material Costs]]</f>
        <v>1049.1666666666665</v>
      </c>
      <c r="H596" s="4">
        <f>LookupRef[[#This Row],[Total Price]]/LookupRef[[#This Row],[Quantity]]</f>
        <v>104.91666666666666</v>
      </c>
      <c r="I596" s="4">
        <f>LookupRef[[#This Row],[Total Price]]-LookupRef[[#This Row],[Material Costs]]</f>
        <v>519.99999999999989</v>
      </c>
      <c r="J596" s="4">
        <f>(LookupRef[[#This Row],[Total Craft Points]]+LookupRef[[#This Row],[DC]])*10</f>
        <v>120</v>
      </c>
      <c r="K596" s="4">
        <f>LookupRef[[#This Row],[Price Per Craft Point]]*LookupRef[[#This Row],[Total Craft Points]]</f>
        <v>520</v>
      </c>
      <c r="L596" s="4">
        <f>Fullmath[[#This Row],[Mat Cost]]</f>
        <v>529.16666666666663</v>
      </c>
      <c r="M596" s="4">
        <f>Fullmath[[#This Row],[Total CP]]</f>
        <v>10</v>
      </c>
      <c r="N596" s="4">
        <f>Fullmath[[#This Row],[DC]]</f>
        <v>2</v>
      </c>
      <c r="O596" s="4" cm="1">
        <f t="array" ref="O596">LookupRef[[#This Row],[DC]]+(PPCP[Base])</f>
        <v>52</v>
      </c>
    </row>
    <row r="597" spans="1:15" x14ac:dyDescent="0.2">
      <c r="A597" s="4" t="str">
        <f>Fullmath[[#This Row],[Craft]]</f>
        <v>Art Crafting</v>
      </c>
      <c r="B597" s="4" t="str">
        <f>Fullmath[[#This Row],[Type]]</f>
        <v>Materials (Bulk)</v>
      </c>
      <c r="C597" s="4" t="str">
        <f>Fullmath[[#This Row],[Subtype]]</f>
        <v>Gem</v>
      </c>
      <c r="D597" s="2">
        <f>Fullmath[[#This Row],[ID]]</f>
        <v>1092</v>
      </c>
      <c r="E597" s="4" t="str">
        <f>Fullmath[[#This Row],[Name]]</f>
        <v>Bulk Fire Agate</v>
      </c>
      <c r="F597" s="4">
        <f>Fullmath[[#This Row],[Quantity]]</f>
        <v>10</v>
      </c>
      <c r="G597" s="4">
        <f>LookupRef[[#This Row],[Labor Costs]]+LookupRef[[#This Row],[Material Costs]]</f>
        <v>800.83333333333326</v>
      </c>
      <c r="H597" s="4">
        <f>LookupRef[[#This Row],[Total Price]]/LookupRef[[#This Row],[Quantity]]</f>
        <v>80.083333333333329</v>
      </c>
      <c r="I597" s="4">
        <f>LookupRef[[#This Row],[Total Price]]-LookupRef[[#This Row],[Material Costs]]</f>
        <v>520</v>
      </c>
      <c r="J597" s="4">
        <f>(LookupRef[[#This Row],[Total Craft Points]]+LookupRef[[#This Row],[DC]])*10</f>
        <v>120</v>
      </c>
      <c r="K597" s="4">
        <f>LookupRef[[#This Row],[Price Per Craft Point]]*LookupRef[[#This Row],[Total Craft Points]]</f>
        <v>520</v>
      </c>
      <c r="L597" s="4">
        <f>Fullmath[[#This Row],[Mat Cost]]</f>
        <v>280.83333333333331</v>
      </c>
      <c r="M597" s="4">
        <f>Fullmath[[#This Row],[Total CP]]</f>
        <v>10</v>
      </c>
      <c r="N597" s="4">
        <f>Fullmath[[#This Row],[DC]]</f>
        <v>2</v>
      </c>
      <c r="O597" s="4" cm="1">
        <f t="array" ref="O597">LookupRef[[#This Row],[DC]]+(PPCP[Base])</f>
        <v>52</v>
      </c>
    </row>
    <row r="598" spans="1:15" x14ac:dyDescent="0.2">
      <c r="A598" s="4" t="str">
        <f>Fullmath[[#This Row],[Craft]]</f>
        <v>Art Crafting</v>
      </c>
      <c r="B598" s="4" t="str">
        <f>Fullmath[[#This Row],[Type]]</f>
        <v>Materials (Bulk)</v>
      </c>
      <c r="C598" s="4" t="str">
        <f>Fullmath[[#This Row],[Subtype]]</f>
        <v>Gem</v>
      </c>
      <c r="D598" s="2">
        <f>Fullmath[[#This Row],[ID]]</f>
        <v>1094</v>
      </c>
      <c r="E598" s="4" t="str">
        <f>Fullmath[[#This Row],[Name]]</f>
        <v>Bulk Phenalope</v>
      </c>
      <c r="F598" s="4">
        <f>Fullmath[[#This Row],[Quantity]]</f>
        <v>10</v>
      </c>
      <c r="G598" s="4">
        <f>LookupRef[[#This Row],[Labor Costs]]+LookupRef[[#This Row],[Material Costs]]</f>
        <v>819.16666666666674</v>
      </c>
      <c r="H598" s="4">
        <f>LookupRef[[#This Row],[Total Price]]/LookupRef[[#This Row],[Quantity]]</f>
        <v>81.916666666666671</v>
      </c>
      <c r="I598" s="4">
        <f>LookupRef[[#This Row],[Total Price]]-LookupRef[[#This Row],[Material Costs]]</f>
        <v>530</v>
      </c>
      <c r="J598" s="4">
        <f>(LookupRef[[#This Row],[Total Craft Points]]+LookupRef[[#This Row],[DC]])*10</f>
        <v>130</v>
      </c>
      <c r="K598" s="4">
        <f>LookupRef[[#This Row],[Price Per Craft Point]]*LookupRef[[#This Row],[Total Craft Points]]</f>
        <v>530</v>
      </c>
      <c r="L598" s="4">
        <f>Fullmath[[#This Row],[Mat Cost]]</f>
        <v>289.16666666666669</v>
      </c>
      <c r="M598" s="4">
        <f>Fullmath[[#This Row],[Total CP]]</f>
        <v>10</v>
      </c>
      <c r="N598" s="4">
        <f>Fullmath[[#This Row],[DC]]</f>
        <v>3</v>
      </c>
      <c r="O598" s="4" cm="1">
        <f t="array" ref="O598">LookupRef[[#This Row],[DC]]+(PPCP[Base])</f>
        <v>53</v>
      </c>
    </row>
    <row r="599" spans="1:15" x14ac:dyDescent="0.2">
      <c r="A599" s="4" t="str">
        <f>Fullmath[[#This Row],[Craft]]</f>
        <v>Art Crafting</v>
      </c>
      <c r="B599" s="4" t="str">
        <f>Fullmath[[#This Row],[Type]]</f>
        <v>Materials (Bulk)</v>
      </c>
      <c r="C599" s="4" t="str">
        <f>Fullmath[[#This Row],[Subtype]]</f>
        <v>Gem</v>
      </c>
      <c r="D599" s="2">
        <f>Fullmath[[#This Row],[ID]]</f>
        <v>1095</v>
      </c>
      <c r="E599" s="4" t="str">
        <f>Fullmath[[#This Row],[Name]]</f>
        <v>Bulk Amethyst</v>
      </c>
      <c r="F599" s="4">
        <f>Fullmath[[#This Row],[Quantity]]</f>
        <v>10</v>
      </c>
      <c r="G599" s="4">
        <f>LookupRef[[#This Row],[Labor Costs]]+LookupRef[[#This Row],[Material Costs]]</f>
        <v>934.16666666666663</v>
      </c>
      <c r="H599" s="4">
        <f>LookupRef[[#This Row],[Total Price]]/LookupRef[[#This Row],[Quantity]]</f>
        <v>93.416666666666657</v>
      </c>
      <c r="I599" s="4">
        <f>LookupRef[[#This Row],[Total Price]]-LookupRef[[#This Row],[Material Costs]]</f>
        <v>550</v>
      </c>
      <c r="J599" s="4">
        <f>(LookupRef[[#This Row],[Total Craft Points]]+LookupRef[[#This Row],[DC]])*10</f>
        <v>150</v>
      </c>
      <c r="K599" s="4">
        <f>LookupRef[[#This Row],[Price Per Craft Point]]*LookupRef[[#This Row],[Total Craft Points]]</f>
        <v>550</v>
      </c>
      <c r="L599" s="4">
        <f>Fullmath[[#This Row],[Mat Cost]]</f>
        <v>384.16666666666663</v>
      </c>
      <c r="M599" s="4">
        <f>Fullmath[[#This Row],[Total CP]]</f>
        <v>10</v>
      </c>
      <c r="N599" s="4">
        <f>Fullmath[[#This Row],[DC]]</f>
        <v>5</v>
      </c>
      <c r="O599" s="4" cm="1">
        <f t="array" ref="O599">LookupRef[[#This Row],[DC]]+(PPCP[Base])</f>
        <v>55</v>
      </c>
    </row>
    <row r="600" spans="1:15" x14ac:dyDescent="0.2">
      <c r="A600" s="4" t="str">
        <f>Fullmath[[#This Row],[Craft]]</f>
        <v>Art Crafting</v>
      </c>
      <c r="B600" s="4" t="str">
        <f>Fullmath[[#This Row],[Type]]</f>
        <v>Materials (Bulk)</v>
      </c>
      <c r="C600" s="4" t="str">
        <f>Fullmath[[#This Row],[Subtype]]</f>
        <v>Gem</v>
      </c>
      <c r="D600" s="2">
        <f>Fullmath[[#This Row],[ID]]</f>
        <v>1096</v>
      </c>
      <c r="E600" s="4" t="str">
        <f>Fullmath[[#This Row],[Name]]</f>
        <v>Bulk Fluorspar</v>
      </c>
      <c r="F600" s="4">
        <f>Fullmath[[#This Row],[Quantity]]</f>
        <v>10</v>
      </c>
      <c r="G600" s="4">
        <f>LookupRef[[#This Row],[Labor Costs]]+LookupRef[[#This Row],[Material Costs]]</f>
        <v>934.16666666666663</v>
      </c>
      <c r="H600" s="4">
        <f>LookupRef[[#This Row],[Total Price]]/LookupRef[[#This Row],[Quantity]]</f>
        <v>93.416666666666657</v>
      </c>
      <c r="I600" s="4">
        <f>LookupRef[[#This Row],[Total Price]]-LookupRef[[#This Row],[Material Costs]]</f>
        <v>560</v>
      </c>
      <c r="J600" s="4">
        <f>(LookupRef[[#This Row],[Total Craft Points]]+LookupRef[[#This Row],[DC]])*10</f>
        <v>160</v>
      </c>
      <c r="K600" s="4">
        <f>LookupRef[[#This Row],[Price Per Craft Point]]*LookupRef[[#This Row],[Total Craft Points]]</f>
        <v>560</v>
      </c>
      <c r="L600" s="4">
        <f>Fullmath[[#This Row],[Mat Cost]]</f>
        <v>374.16666666666663</v>
      </c>
      <c r="M600" s="4">
        <f>Fullmath[[#This Row],[Total CP]]</f>
        <v>10</v>
      </c>
      <c r="N600" s="4">
        <f>Fullmath[[#This Row],[DC]]</f>
        <v>6</v>
      </c>
      <c r="O600" s="4" cm="1">
        <f t="array" ref="O600">LookupRef[[#This Row],[DC]]+(PPCP[Base])</f>
        <v>56</v>
      </c>
    </row>
    <row r="601" spans="1:15" x14ac:dyDescent="0.2">
      <c r="A601" s="4" t="str">
        <f>Fullmath[[#This Row],[Craft]]</f>
        <v>Art Crafting</v>
      </c>
      <c r="B601" s="4" t="str">
        <f>Fullmath[[#This Row],[Type]]</f>
        <v>Materials (Bulk)</v>
      </c>
      <c r="C601" s="4" t="str">
        <f>Fullmath[[#This Row],[Subtype]]</f>
        <v>Gem</v>
      </c>
      <c r="D601" s="2">
        <f>Fullmath[[#This Row],[ID]]</f>
        <v>1098</v>
      </c>
      <c r="E601" s="4" t="str">
        <f>Fullmath[[#This Row],[Name]]</f>
        <v>Bulk Alexandrite</v>
      </c>
      <c r="F601" s="4">
        <f>Fullmath[[#This Row],[Quantity]]</f>
        <v>10</v>
      </c>
      <c r="G601" s="4">
        <f>LookupRef[[#This Row],[Labor Costs]]+LookupRef[[#This Row],[Material Costs]]</f>
        <v>1542.5</v>
      </c>
      <c r="H601" s="4">
        <f>LookupRef[[#This Row],[Total Price]]/LookupRef[[#This Row],[Quantity]]</f>
        <v>154.25</v>
      </c>
      <c r="I601" s="4">
        <f>LookupRef[[#This Row],[Total Price]]-LookupRef[[#This Row],[Material Costs]]</f>
        <v>590</v>
      </c>
      <c r="J601" s="4">
        <f>(LookupRef[[#This Row],[Total Craft Points]]+LookupRef[[#This Row],[DC]])*10</f>
        <v>190</v>
      </c>
      <c r="K601" s="4">
        <f>LookupRef[[#This Row],[Price Per Craft Point]]*LookupRef[[#This Row],[Total Craft Points]]</f>
        <v>590</v>
      </c>
      <c r="L601" s="4">
        <f>Fullmath[[#This Row],[Mat Cost]]</f>
        <v>952.5</v>
      </c>
      <c r="M601" s="4">
        <f>Fullmath[[#This Row],[Total CP]]</f>
        <v>10</v>
      </c>
      <c r="N601" s="4">
        <f>Fullmath[[#This Row],[DC]]</f>
        <v>9</v>
      </c>
      <c r="O601" s="4" cm="1">
        <f t="array" ref="O601">LookupRef[[#This Row],[DC]]+(PPCP[Base])</f>
        <v>59</v>
      </c>
    </row>
    <row r="602" spans="1:15" x14ac:dyDescent="0.2">
      <c r="A602" s="4" t="str">
        <f>Fullmath[[#This Row],[Craft]]</f>
        <v>Art Crafting</v>
      </c>
      <c r="B602" s="4" t="str">
        <f>Fullmath[[#This Row],[Type]]</f>
        <v>Materials (Bulk)</v>
      </c>
      <c r="C602" s="4" t="str">
        <f>Fullmath[[#This Row],[Subtype]]</f>
        <v>Gem</v>
      </c>
      <c r="D602" s="2">
        <f>Fullmath[[#This Row],[ID]]</f>
        <v>1097</v>
      </c>
      <c r="E602" s="4" t="str">
        <f>Fullmath[[#This Row],[Name]]</f>
        <v>Bulk Garnet</v>
      </c>
      <c r="F602" s="4">
        <f>Fullmath[[#This Row],[Quantity]]</f>
        <v>10</v>
      </c>
      <c r="G602" s="4">
        <f>LookupRef[[#This Row],[Labor Costs]]+LookupRef[[#This Row],[Material Costs]]</f>
        <v>1248.3333333333333</v>
      </c>
      <c r="H602" s="4">
        <f>LookupRef[[#This Row],[Total Price]]/LookupRef[[#This Row],[Quantity]]</f>
        <v>124.83333333333333</v>
      </c>
      <c r="I602" s="4">
        <f>LookupRef[[#This Row],[Total Price]]-LookupRef[[#This Row],[Material Costs]]</f>
        <v>590</v>
      </c>
      <c r="J602" s="4">
        <f>(LookupRef[[#This Row],[Total Craft Points]]+LookupRef[[#This Row],[DC]])*10</f>
        <v>190</v>
      </c>
      <c r="K602" s="4">
        <f>LookupRef[[#This Row],[Price Per Craft Point]]*LookupRef[[#This Row],[Total Craft Points]]</f>
        <v>590</v>
      </c>
      <c r="L602" s="4">
        <f>Fullmath[[#This Row],[Mat Cost]]</f>
        <v>658.33333333333326</v>
      </c>
      <c r="M602" s="4">
        <f>Fullmath[[#This Row],[Total CP]]</f>
        <v>10</v>
      </c>
      <c r="N602" s="4">
        <f>Fullmath[[#This Row],[DC]]</f>
        <v>9</v>
      </c>
      <c r="O602" s="4" cm="1">
        <f t="array" ref="O602">LookupRef[[#This Row],[DC]]+(PPCP[Base])</f>
        <v>59</v>
      </c>
    </row>
    <row r="603" spans="1:15" x14ac:dyDescent="0.2">
      <c r="A603" s="4" t="str">
        <f>Fullmath[[#This Row],[Craft]]</f>
        <v>Art Crafting</v>
      </c>
      <c r="B603" s="4" t="str">
        <f>Fullmath[[#This Row],[Type]]</f>
        <v>Materials (Bulk)</v>
      </c>
      <c r="C603" s="4" t="str">
        <f>Fullmath[[#This Row],[Subtype]]</f>
        <v>Gem</v>
      </c>
      <c r="D603" s="2">
        <f>Fullmath[[#This Row],[ID]]</f>
        <v>1099</v>
      </c>
      <c r="E603" s="4" t="str">
        <f>Fullmath[[#This Row],[Name]]</f>
        <v>Bulk Topaz</v>
      </c>
      <c r="F603" s="4">
        <f>Fullmath[[#This Row],[Quantity]]</f>
        <v>10</v>
      </c>
      <c r="G603" s="4">
        <f>LookupRef[[#This Row],[Labor Costs]]+LookupRef[[#This Row],[Material Costs]]</f>
        <v>1985</v>
      </c>
      <c r="H603" s="4">
        <f>LookupRef[[#This Row],[Total Price]]/LookupRef[[#This Row],[Quantity]]</f>
        <v>198.5</v>
      </c>
      <c r="I603" s="4">
        <f>LookupRef[[#This Row],[Total Price]]-LookupRef[[#This Row],[Material Costs]]</f>
        <v>1240</v>
      </c>
      <c r="J603" s="4">
        <f>(LookupRef[[#This Row],[Total Craft Points]]+LookupRef[[#This Row],[DC]])*10</f>
        <v>320</v>
      </c>
      <c r="K603" s="4">
        <f>LookupRef[[#This Row],[Price Per Craft Point]]*LookupRef[[#This Row],[Total Craft Points]]</f>
        <v>1240</v>
      </c>
      <c r="L603" s="4">
        <f>Fullmath[[#This Row],[Mat Cost]]</f>
        <v>745</v>
      </c>
      <c r="M603" s="4">
        <f>Fullmath[[#This Row],[Total CP]]</f>
        <v>20</v>
      </c>
      <c r="N603" s="4">
        <f>Fullmath[[#This Row],[DC]]</f>
        <v>12</v>
      </c>
      <c r="O603" s="4" cm="1">
        <f t="array" ref="O603">LookupRef[[#This Row],[DC]]+(PPCP[Base])</f>
        <v>62</v>
      </c>
    </row>
    <row r="604" spans="1:15" x14ac:dyDescent="0.2">
      <c r="A604" s="4" t="str">
        <f>Fullmath[[#This Row],[Craft]]</f>
        <v>Art Crafting</v>
      </c>
      <c r="B604" s="4" t="str">
        <f>Fullmath[[#This Row],[Type]]</f>
        <v>Materials (Bulk)</v>
      </c>
      <c r="C604" s="4" t="str">
        <f>Fullmath[[#This Row],[Subtype]]</f>
        <v>Gem</v>
      </c>
      <c r="D604" s="2">
        <f>Fullmath[[#This Row],[ID]]</f>
        <v>1100</v>
      </c>
      <c r="E604" s="4" t="str">
        <f>Fullmath[[#This Row],[Name]]</f>
        <v>Bulk Sapphire</v>
      </c>
      <c r="F604" s="4">
        <f>Fullmath[[#This Row],[Quantity]]</f>
        <v>10</v>
      </c>
      <c r="G604" s="4">
        <f>LookupRef[[#This Row],[Labor Costs]]+LookupRef[[#This Row],[Material Costs]]</f>
        <v>8128.333333333333</v>
      </c>
      <c r="H604" s="4">
        <f>LookupRef[[#This Row],[Total Price]]/LookupRef[[#This Row],[Quantity]]</f>
        <v>812.83333333333326</v>
      </c>
      <c r="I604" s="4">
        <f>LookupRef[[#This Row],[Total Price]]-LookupRef[[#This Row],[Material Costs]]</f>
        <v>5520</v>
      </c>
      <c r="J604" s="4">
        <f>(LookupRef[[#This Row],[Total Craft Points]]+LookupRef[[#This Row],[DC]])*10</f>
        <v>990</v>
      </c>
      <c r="K604" s="4">
        <f>LookupRef[[#This Row],[Price Per Craft Point]]*LookupRef[[#This Row],[Total Craft Points]]</f>
        <v>5520</v>
      </c>
      <c r="L604" s="4">
        <f>Fullmath[[#This Row],[Mat Cost]]</f>
        <v>2608.333333333333</v>
      </c>
      <c r="M604" s="4">
        <f>Fullmath[[#This Row],[Total CP]]</f>
        <v>80</v>
      </c>
      <c r="N604" s="4">
        <f>Fullmath[[#This Row],[DC]]</f>
        <v>19</v>
      </c>
      <c r="O604" s="4" cm="1">
        <f t="array" ref="O604">LookupRef[[#This Row],[DC]]+(PPCP[Base])</f>
        <v>69</v>
      </c>
    </row>
    <row r="605" spans="1:15" x14ac:dyDescent="0.2">
      <c r="A605" s="4" t="str">
        <f>Fullmath[[#This Row],[Craft]]</f>
        <v>Art Crafting</v>
      </c>
      <c r="B605" s="4" t="str">
        <f>Fullmath[[#This Row],[Type]]</f>
        <v>Materials (Bulk)</v>
      </c>
      <c r="C605" s="4" t="str">
        <f>Fullmath[[#This Row],[Subtype]]</f>
        <v>Gem</v>
      </c>
      <c r="D605" s="2">
        <f>Fullmath[[#This Row],[ID]]</f>
        <v>1102</v>
      </c>
      <c r="E605" s="4" t="str">
        <f>Fullmath[[#This Row],[Name]]</f>
        <v>Bulk Diamond</v>
      </c>
      <c r="F605" s="4">
        <f>Fullmath[[#This Row],[Quantity]]</f>
        <v>10</v>
      </c>
      <c r="G605" s="4">
        <f>LookupRef[[#This Row],[Labor Costs]]+LookupRef[[#This Row],[Material Costs]]</f>
        <v>14360</v>
      </c>
      <c r="H605" s="4">
        <f>LookupRef[[#This Row],[Total Price]]/LookupRef[[#This Row],[Quantity]]</f>
        <v>1436</v>
      </c>
      <c r="I605" s="4">
        <f>LookupRef[[#This Row],[Total Price]]-LookupRef[[#This Row],[Material Costs]]</f>
        <v>11360</v>
      </c>
      <c r="J605" s="4">
        <f>(LookupRef[[#This Row],[Total Craft Points]]+LookupRef[[#This Row],[DC]])*10</f>
        <v>1810</v>
      </c>
      <c r="K605" s="4">
        <f>LookupRef[[#This Row],[Price Per Craft Point]]*LookupRef[[#This Row],[Total Craft Points]]</f>
        <v>11360</v>
      </c>
      <c r="L605" s="4">
        <f>Fullmath[[#This Row],[Mat Cost]]</f>
        <v>3000</v>
      </c>
      <c r="M605" s="4">
        <f>Fullmath[[#This Row],[Total CP]]</f>
        <v>160</v>
      </c>
      <c r="N605" s="4">
        <f>Fullmath[[#This Row],[DC]]</f>
        <v>21</v>
      </c>
      <c r="O605" s="4" cm="1">
        <f t="array" ref="O605">LookupRef[[#This Row],[DC]]+(PPCP[Base])</f>
        <v>71</v>
      </c>
    </row>
    <row r="606" spans="1:15" x14ac:dyDescent="0.2">
      <c r="A606" s="4" t="str">
        <f>Fullmath[[#This Row],[Craft]]</f>
        <v>Art Crafting</v>
      </c>
      <c r="B606" s="4" t="str">
        <f>Fullmath[[#This Row],[Type]]</f>
        <v>Materials (Bulk)</v>
      </c>
      <c r="C606" s="4" t="str">
        <f>Fullmath[[#This Row],[Subtype]]</f>
        <v>Gem</v>
      </c>
      <c r="D606" s="2">
        <f>Fullmath[[#This Row],[ID]]</f>
        <v>1101</v>
      </c>
      <c r="E606" s="4" t="str">
        <f>Fullmath[[#This Row],[Name]]</f>
        <v>Bulk Fire Opal</v>
      </c>
      <c r="F606" s="4">
        <f>Fullmath[[#This Row],[Quantity]]</f>
        <v>10</v>
      </c>
      <c r="G606" s="4">
        <f>LookupRef[[#This Row],[Labor Costs]]+LookupRef[[#This Row],[Material Costs]]</f>
        <v>15653.333333333334</v>
      </c>
      <c r="H606" s="4">
        <f>LookupRef[[#This Row],[Total Price]]/LookupRef[[#This Row],[Quantity]]</f>
        <v>1565.3333333333335</v>
      </c>
      <c r="I606" s="4">
        <f>LookupRef[[#This Row],[Total Price]]-LookupRef[[#This Row],[Material Costs]]</f>
        <v>8520</v>
      </c>
      <c r="J606" s="4">
        <f>(LookupRef[[#This Row],[Total Craft Points]]+LookupRef[[#This Row],[DC]])*10</f>
        <v>1410</v>
      </c>
      <c r="K606" s="4">
        <f>LookupRef[[#This Row],[Price Per Craft Point]]*LookupRef[[#This Row],[Total Craft Points]]</f>
        <v>8520</v>
      </c>
      <c r="L606" s="4">
        <f>Fullmath[[#This Row],[Mat Cost]]</f>
        <v>7133.3333333333339</v>
      </c>
      <c r="M606" s="4">
        <f>Fullmath[[#This Row],[Total CP]]</f>
        <v>120</v>
      </c>
      <c r="N606" s="4">
        <f>Fullmath[[#This Row],[DC]]</f>
        <v>21</v>
      </c>
      <c r="O606" s="4" cm="1">
        <f t="array" ref="O606">LookupRef[[#This Row],[DC]]+(PPCP[Base])</f>
        <v>71</v>
      </c>
    </row>
    <row r="607" spans="1:15" x14ac:dyDescent="0.2">
      <c r="A607" s="4" t="str">
        <f>Fullmath[[#This Row],[Craft]]</f>
        <v>Art Crafting</v>
      </c>
      <c r="B607" s="4" t="str">
        <f>Fullmath[[#This Row],[Type]]</f>
        <v>Materials (Bulk)</v>
      </c>
      <c r="C607" s="4" t="str">
        <f>Fullmath[[#This Row],[Subtype]]</f>
        <v>Gem</v>
      </c>
      <c r="D607" s="2">
        <f>Fullmath[[#This Row],[ID]]</f>
        <v>1104</v>
      </c>
      <c r="E607" s="4" t="str">
        <f>Fullmath[[#This Row],[Name]]</f>
        <v>Bulk Emerald</v>
      </c>
      <c r="F607" s="4">
        <f>Fullmath[[#This Row],[Quantity]]</f>
        <v>10</v>
      </c>
      <c r="G607" s="4">
        <f>LookupRef[[#This Row],[Labor Costs]]+LookupRef[[#This Row],[Material Costs]]</f>
        <v>33040</v>
      </c>
      <c r="H607" s="4">
        <f>LookupRef[[#This Row],[Total Price]]/LookupRef[[#This Row],[Quantity]]</f>
        <v>3304</v>
      </c>
      <c r="I607" s="4">
        <f>LookupRef[[#This Row],[Total Price]]-LookupRef[[#This Row],[Material Costs]]</f>
        <v>23040</v>
      </c>
      <c r="J607" s="4">
        <f>(LookupRef[[#This Row],[Total Craft Points]]+LookupRef[[#This Row],[DC]])*10</f>
        <v>3420</v>
      </c>
      <c r="K607" s="4">
        <f>LookupRef[[#This Row],[Price Per Craft Point]]*LookupRef[[#This Row],[Total Craft Points]]</f>
        <v>23040</v>
      </c>
      <c r="L607" s="4">
        <f>Fullmath[[#This Row],[Mat Cost]]</f>
        <v>10000</v>
      </c>
      <c r="M607" s="4">
        <f>Fullmath[[#This Row],[Total CP]]</f>
        <v>320</v>
      </c>
      <c r="N607" s="4">
        <f>Fullmath[[#This Row],[DC]]</f>
        <v>22</v>
      </c>
      <c r="O607" s="4" cm="1">
        <f t="array" ref="O607">LookupRef[[#This Row],[DC]]+(PPCP[Base])</f>
        <v>72</v>
      </c>
    </row>
    <row r="608" spans="1:15" x14ac:dyDescent="0.2">
      <c r="A608" s="4" t="str">
        <f>Fullmath[[#This Row],[Craft]]</f>
        <v>Art Crafting</v>
      </c>
      <c r="B608" s="4" t="str">
        <f>Fullmath[[#This Row],[Type]]</f>
        <v>Materials (Bulk)</v>
      </c>
      <c r="C608" s="4" t="str">
        <f>Fullmath[[#This Row],[Subtype]]</f>
        <v>Gem</v>
      </c>
      <c r="D608" s="2">
        <f>Fullmath[[#This Row],[ID]]</f>
        <v>1103</v>
      </c>
      <c r="E608" s="4" t="str">
        <f>Fullmath[[#This Row],[Name]]</f>
        <v>Bulk Ruby</v>
      </c>
      <c r="F608" s="4">
        <f>Fullmath[[#This Row],[Quantity]]</f>
        <v>10</v>
      </c>
      <c r="G608" s="4">
        <f>LookupRef[[#This Row],[Labor Costs]]+LookupRef[[#This Row],[Material Costs]]</f>
        <v>21280</v>
      </c>
      <c r="H608" s="4">
        <f>LookupRef[[#This Row],[Total Price]]/LookupRef[[#This Row],[Quantity]]</f>
        <v>2128</v>
      </c>
      <c r="I608" s="4">
        <f>LookupRef[[#This Row],[Total Price]]-LookupRef[[#This Row],[Material Costs]]</f>
        <v>17280</v>
      </c>
      <c r="J608" s="4">
        <f>(LookupRef[[#This Row],[Total Craft Points]]+LookupRef[[#This Row],[DC]])*10</f>
        <v>2620</v>
      </c>
      <c r="K608" s="4">
        <f>LookupRef[[#This Row],[Price Per Craft Point]]*LookupRef[[#This Row],[Total Craft Points]]</f>
        <v>17280</v>
      </c>
      <c r="L608" s="4">
        <f>Fullmath[[#This Row],[Mat Cost]]</f>
        <v>4000</v>
      </c>
      <c r="M608" s="4">
        <f>Fullmath[[#This Row],[Total CP]]</f>
        <v>240</v>
      </c>
      <c r="N608" s="4">
        <f>Fullmath[[#This Row],[DC]]</f>
        <v>22</v>
      </c>
      <c r="O608" s="4" cm="1">
        <f t="array" ref="O608">LookupRef[[#This Row],[DC]]+(PPCP[Base])</f>
        <v>72</v>
      </c>
    </row>
    <row r="609" spans="1:15" x14ac:dyDescent="0.2">
      <c r="A609" s="4" t="str">
        <f>Fullmath[[#This Row],[Craft]]</f>
        <v>Alchemy</v>
      </c>
      <c r="B609" s="4" t="str">
        <f>Fullmath[[#This Row],[Type]]</f>
        <v>Materials (Bulk)</v>
      </c>
      <c r="C609" s="4" t="str">
        <f>Fullmath[[#This Row],[Subtype]]</f>
        <v>Materials</v>
      </c>
      <c r="D609" s="2">
        <f>Fullmath[[#This Row],[ID]]</f>
        <v>1106</v>
      </c>
      <c r="E609" s="4" t="str">
        <f>Fullmath[[#This Row],[Name]]</f>
        <v>Bulk Spell Components</v>
      </c>
      <c r="F609" s="4">
        <f>Fullmath[[#This Row],[Quantity]]</f>
        <v>10</v>
      </c>
      <c r="G609" s="4">
        <f>LookupRef[[#This Row],[Labor Costs]]+LookupRef[[#This Row],[Material Costs]]</f>
        <v>8757.0833333333339</v>
      </c>
      <c r="H609" s="4">
        <f>LookupRef[[#This Row],[Total Price]]/LookupRef[[#This Row],[Quantity]]</f>
        <v>875.70833333333337</v>
      </c>
      <c r="I609" s="4">
        <f>LookupRef[[#This Row],[Total Price]]-LookupRef[[#This Row],[Material Costs]]</f>
        <v>6900</v>
      </c>
      <c r="J609" s="4">
        <f>(LookupRef[[#This Row],[Total Craft Points]]+LookupRef[[#This Row],[DC]])*10</f>
        <v>1190</v>
      </c>
      <c r="K609" s="4">
        <f>LookupRef[[#This Row],[Price Per Craft Point]]*LookupRef[[#This Row],[Total Craft Points]]</f>
        <v>6900</v>
      </c>
      <c r="L609" s="4">
        <f>Fullmath[[#This Row],[Mat Cost]]</f>
        <v>1857.0833333333335</v>
      </c>
      <c r="M609" s="4">
        <f>Fullmath[[#This Row],[Total CP]]</f>
        <v>100</v>
      </c>
      <c r="N609" s="4">
        <f>Fullmath[[#This Row],[DC]]</f>
        <v>19</v>
      </c>
      <c r="O609" s="4" cm="1">
        <f t="array" ref="O609">LookupRef[[#This Row],[DC]]+(PPCP[Base])</f>
        <v>69</v>
      </c>
    </row>
    <row r="610" spans="1:15" x14ac:dyDescent="0.2">
      <c r="A610" s="4" t="str">
        <f>Fullmath[[#This Row],[Craft]]</f>
        <v>Art Crafting</v>
      </c>
      <c r="B610" s="4" t="str">
        <f>Fullmath[[#This Row],[Type]]</f>
        <v>Materials (Bulk)</v>
      </c>
      <c r="C610" s="4" t="str">
        <f>Fullmath[[#This Row],[Subtype]]</f>
        <v>Materials</v>
      </c>
      <c r="D610" s="2">
        <f>Fullmath[[#This Row],[ID]]</f>
        <v>1105</v>
      </c>
      <c r="E610" s="4" t="str">
        <f>Fullmath[[#This Row],[Name]]</f>
        <v>Bulk Glass</v>
      </c>
      <c r="F610" s="4">
        <f>Fullmath[[#This Row],[Quantity]]</f>
        <v>100</v>
      </c>
      <c r="G610" s="4">
        <f>LookupRef[[#This Row],[Labor Costs]]+LookupRef[[#This Row],[Material Costs]]</f>
        <v>9960.8333333333321</v>
      </c>
      <c r="H610" s="4">
        <f>LookupRef[[#This Row],[Total Price]]/LookupRef[[#This Row],[Quantity]]</f>
        <v>99.60833333333332</v>
      </c>
      <c r="I610" s="4">
        <f>LookupRef[[#This Row],[Total Price]]-LookupRef[[#This Row],[Material Costs]]</f>
        <v>5099.9999999999991</v>
      </c>
      <c r="J610" s="4">
        <f>(LookupRef[[#This Row],[Total Craft Points]]+LookupRef[[#This Row],[DC]])*10</f>
        <v>1010</v>
      </c>
      <c r="K610" s="4">
        <f>LookupRef[[#This Row],[Price Per Craft Point]]*LookupRef[[#This Row],[Total Craft Points]]</f>
        <v>5100</v>
      </c>
      <c r="L610" s="4">
        <f>Fullmath[[#This Row],[Mat Cost]]</f>
        <v>4860.833333333333</v>
      </c>
      <c r="M610" s="4">
        <f>Fullmath[[#This Row],[Total CP]]</f>
        <v>100</v>
      </c>
      <c r="N610" s="4">
        <f>Fullmath[[#This Row],[DC]]</f>
        <v>1</v>
      </c>
      <c r="O610" s="4" cm="1">
        <f t="array" ref="O610">LookupRef[[#This Row],[DC]]+(PPCP[Base])</f>
        <v>51</v>
      </c>
    </row>
    <row r="611" spans="1:15" x14ac:dyDescent="0.2">
      <c r="A611" s="4" t="str">
        <f>Fullmath[[#This Row],[Craft]]</f>
        <v>Art Crafting</v>
      </c>
      <c r="B611" s="4" t="str">
        <f>Fullmath[[#This Row],[Type]]</f>
        <v>Materials (Bulk)</v>
      </c>
      <c r="C611" s="4" t="str">
        <f>Fullmath[[#This Row],[Subtype]]</f>
        <v>Materials</v>
      </c>
      <c r="D611" s="2">
        <f>Fullmath[[#This Row],[ID]]</f>
        <v>1613</v>
      </c>
      <c r="E611" s="4" t="str">
        <f>Fullmath[[#This Row],[Name]]</f>
        <v>Glass Bottle (Bulk)</v>
      </c>
      <c r="F611" s="4">
        <f>Fullmath[[#This Row],[Quantity]]</f>
        <v>100</v>
      </c>
      <c r="G611" s="4">
        <f>LookupRef[[#This Row],[Labor Costs]]+LookupRef[[#This Row],[Material Costs]]</f>
        <v>13569.333333333334</v>
      </c>
      <c r="H611" s="4">
        <f>LookupRef[[#This Row],[Total Price]]/LookupRef[[#This Row],[Quantity]]</f>
        <v>135.69333333333333</v>
      </c>
      <c r="I611" s="4">
        <f>LookupRef[[#This Row],[Total Price]]-LookupRef[[#This Row],[Material Costs]]</f>
        <v>7280</v>
      </c>
      <c r="J611" s="4">
        <f>(LookupRef[[#This Row],[Total Craft Points]]+LookupRef[[#This Row],[DC]])*10</f>
        <v>1420</v>
      </c>
      <c r="K611" s="4">
        <f>LookupRef[[#This Row],[Price Per Craft Point]]*LookupRef[[#This Row],[Total Craft Points]]</f>
        <v>7280</v>
      </c>
      <c r="L611" s="4">
        <f>Fullmath[[#This Row],[Mat Cost]]</f>
        <v>6289.3333333333339</v>
      </c>
      <c r="M611" s="4">
        <f>Fullmath[[#This Row],[Total CP]]</f>
        <v>140</v>
      </c>
      <c r="N611" s="4">
        <f>Fullmath[[#This Row],[DC]]</f>
        <v>2</v>
      </c>
      <c r="O611" s="4" cm="1">
        <f t="array" ref="O611">LookupRef[[#This Row],[DC]]+(PPCP[Base])</f>
        <v>52</v>
      </c>
    </row>
    <row r="612" spans="1:15" x14ac:dyDescent="0.2">
      <c r="A612" s="4" t="str">
        <f>Fullmath[[#This Row],[Craft]]</f>
        <v>Art Crafting</v>
      </c>
      <c r="B612" s="4" t="str">
        <f>Fullmath[[#This Row],[Type]]</f>
        <v>Materials (Bulk)</v>
      </c>
      <c r="C612" s="4" t="str">
        <f>Fullmath[[#This Row],[Subtype]]</f>
        <v>Materials</v>
      </c>
      <c r="D612" s="2">
        <f>Fullmath[[#This Row],[ID]]</f>
        <v>1614</v>
      </c>
      <c r="E612" s="4" t="str">
        <f>Fullmath[[#This Row],[Name]]</f>
        <v>Glass Vial (Bulk)</v>
      </c>
      <c r="F612" s="4">
        <f>Fullmath[[#This Row],[Quantity]]</f>
        <v>100</v>
      </c>
      <c r="G612" s="4">
        <f>LookupRef[[#This Row],[Labor Costs]]+LookupRef[[#This Row],[Material Costs]]</f>
        <v>13569.333333333334</v>
      </c>
      <c r="H612" s="4">
        <f>LookupRef[[#This Row],[Total Price]]/LookupRef[[#This Row],[Quantity]]</f>
        <v>135.69333333333333</v>
      </c>
      <c r="I612" s="4">
        <f>LookupRef[[#This Row],[Total Price]]-LookupRef[[#This Row],[Material Costs]]</f>
        <v>7280</v>
      </c>
      <c r="J612" s="4">
        <f>(LookupRef[[#This Row],[Total Craft Points]]+LookupRef[[#This Row],[DC]])*10</f>
        <v>1420</v>
      </c>
      <c r="K612" s="4">
        <f>LookupRef[[#This Row],[Price Per Craft Point]]*LookupRef[[#This Row],[Total Craft Points]]</f>
        <v>7280</v>
      </c>
      <c r="L612" s="4">
        <f>Fullmath[[#This Row],[Mat Cost]]</f>
        <v>6289.3333333333339</v>
      </c>
      <c r="M612" s="4">
        <f>Fullmath[[#This Row],[Total CP]]</f>
        <v>140</v>
      </c>
      <c r="N612" s="4">
        <f>Fullmath[[#This Row],[DC]]</f>
        <v>2</v>
      </c>
      <c r="O612" s="4" cm="1">
        <f t="array" ref="O612">LookupRef[[#This Row],[DC]]+(PPCP[Base])</f>
        <v>52</v>
      </c>
    </row>
    <row r="613" spans="1:15" x14ac:dyDescent="0.2">
      <c r="A613" s="4" t="str">
        <f>Fullmath[[#This Row],[Craft]]</f>
        <v>Art Crafting</v>
      </c>
      <c r="B613" s="4" t="str">
        <f>Fullmath[[#This Row],[Type]]</f>
        <v>Materials (Bulk)</v>
      </c>
      <c r="C613" s="4" t="str">
        <f>Fullmath[[#This Row],[Subtype]]</f>
        <v>Materials</v>
      </c>
      <c r="D613" s="2">
        <f>Fullmath[[#This Row],[ID]]</f>
        <v>1107</v>
      </c>
      <c r="E613" s="4" t="str">
        <f>Fullmath[[#This Row],[Name]]</f>
        <v>Bulk Spell Components</v>
      </c>
      <c r="F613" s="4">
        <f>Fullmath[[#This Row],[Quantity]]</f>
        <v>10</v>
      </c>
      <c r="G613" s="4">
        <f>LookupRef[[#This Row],[Labor Costs]]+LookupRef[[#This Row],[Material Costs]]</f>
        <v>8696.0833333333339</v>
      </c>
      <c r="H613" s="4">
        <f>LookupRef[[#This Row],[Total Price]]/LookupRef[[#This Row],[Quantity]]</f>
        <v>869.60833333333335</v>
      </c>
      <c r="I613" s="4">
        <f>LookupRef[[#This Row],[Total Price]]-LookupRef[[#This Row],[Material Costs]]</f>
        <v>6900</v>
      </c>
      <c r="J613" s="4">
        <f>(LookupRef[[#This Row],[Total Craft Points]]+LookupRef[[#This Row],[DC]])*10</f>
        <v>1190</v>
      </c>
      <c r="K613" s="4">
        <f>LookupRef[[#This Row],[Price Per Craft Point]]*LookupRef[[#This Row],[Total Craft Points]]</f>
        <v>6900</v>
      </c>
      <c r="L613" s="4">
        <f>Fullmath[[#This Row],[Mat Cost]]</f>
        <v>1796.0833333333335</v>
      </c>
      <c r="M613" s="4">
        <f>Fullmath[[#This Row],[Total CP]]</f>
        <v>100</v>
      </c>
      <c r="N613" s="4">
        <f>Fullmath[[#This Row],[DC]]</f>
        <v>19</v>
      </c>
      <c r="O613" s="4" cm="1">
        <f t="array" ref="O613">LookupRef[[#This Row],[DC]]+(PPCP[Base])</f>
        <v>69</v>
      </c>
    </row>
    <row r="614" spans="1:15" x14ac:dyDescent="0.2">
      <c r="A614" s="4" t="str">
        <f>Fullmath[[#This Row],[Craft]]</f>
        <v>Herbalism</v>
      </c>
      <c r="B614" s="4" t="str">
        <f>Fullmath[[#This Row],[Type]]</f>
        <v>Materials (Bulk)</v>
      </c>
      <c r="C614" s="4" t="str">
        <f>Fullmath[[#This Row],[Subtype]]</f>
        <v>Materials</v>
      </c>
      <c r="D614" s="2">
        <f>Fullmath[[#This Row],[ID]]</f>
        <v>1203</v>
      </c>
      <c r="E614" s="4" t="str">
        <f>Fullmath[[#This Row],[Name]]</f>
        <v>Bulk Tanning Acid</v>
      </c>
      <c r="F614" s="4">
        <f>Fullmath[[#This Row],[Quantity]]</f>
        <v>10</v>
      </c>
      <c r="G614" s="4">
        <f>LookupRef[[#This Row],[Labor Costs]]+LookupRef[[#This Row],[Material Costs]]</f>
        <v>3146.1</v>
      </c>
      <c r="H614" s="4">
        <f>LookupRef[[#This Row],[Total Price]]/LookupRef[[#This Row],[Quantity]]</f>
        <v>314.61</v>
      </c>
      <c r="I614" s="4">
        <f>LookupRef[[#This Row],[Total Price]]-LookupRef[[#This Row],[Material Costs]]</f>
        <v>1344</v>
      </c>
      <c r="J614" s="4">
        <f>(LookupRef[[#This Row],[Total Craft Points]]+LookupRef[[#This Row],[DC]])*10</f>
        <v>300</v>
      </c>
      <c r="K614" s="4">
        <f>LookupRef[[#This Row],[Price Per Craft Point]]*LookupRef[[#This Row],[Total Craft Points]]</f>
        <v>1344</v>
      </c>
      <c r="L614" s="4">
        <f>Fullmath[[#This Row],[Mat Cost]]</f>
        <v>1802.1</v>
      </c>
      <c r="M614" s="4">
        <f>Fullmath[[#This Row],[Total CP]]</f>
        <v>24</v>
      </c>
      <c r="N614" s="4">
        <f>Fullmath[[#This Row],[DC]]</f>
        <v>6</v>
      </c>
      <c r="O614" s="4" cm="1">
        <f t="array" ref="O614">LookupRef[[#This Row],[DC]]+(PPCP[Base])</f>
        <v>56</v>
      </c>
    </row>
    <row r="615" spans="1:15" x14ac:dyDescent="0.2">
      <c r="A615" s="4" t="str">
        <f>Fullmath[[#This Row],[Craft]]</f>
        <v>Herbalism</v>
      </c>
      <c r="B615" s="4" t="str">
        <f>Fullmath[[#This Row],[Type]]</f>
        <v>Materials (Bulk)</v>
      </c>
      <c r="C615" s="4" t="str">
        <f>Fullmath[[#This Row],[Subtype]]</f>
        <v>Materials</v>
      </c>
      <c r="D615" s="2">
        <f>Fullmath[[#This Row],[ID]]</f>
        <v>1306</v>
      </c>
      <c r="E615" s="4" t="str">
        <f>Fullmath[[#This Row],[Name]]</f>
        <v>Bulk Cloth Dye, Black</v>
      </c>
      <c r="F615" s="4">
        <f>Fullmath[[#This Row],[Quantity]]</f>
        <v>5</v>
      </c>
      <c r="G615" s="4">
        <f>LookupRef[[#This Row],[Labor Costs]]+LookupRef[[#This Row],[Material Costs]]</f>
        <v>1588.3333333333335</v>
      </c>
      <c r="H615" s="4">
        <f>LookupRef[[#This Row],[Total Price]]/LookupRef[[#This Row],[Quantity]]</f>
        <v>317.66666666666669</v>
      </c>
      <c r="I615" s="4">
        <f>LookupRef[[#This Row],[Total Price]]-LookupRef[[#This Row],[Material Costs]]</f>
        <v>400</v>
      </c>
      <c r="J615" s="4">
        <f>(LookupRef[[#This Row],[Total Craft Points]]+LookupRef[[#This Row],[DC]])*10</f>
        <v>166.66666666666663</v>
      </c>
      <c r="K615" s="4">
        <f>LookupRef[[#This Row],[Price Per Craft Point]]*LookupRef[[#This Row],[Total Craft Points]]</f>
        <v>399.99999999999994</v>
      </c>
      <c r="L615" s="4">
        <f>Fullmath[[#This Row],[Mat Cost]]</f>
        <v>1188.3333333333335</v>
      </c>
      <c r="M615" s="4">
        <f>Fullmath[[#This Row],[Total CP]]</f>
        <v>6.6666666666666661</v>
      </c>
      <c r="N615" s="4">
        <f>Fullmath[[#This Row],[DC]]</f>
        <v>10</v>
      </c>
      <c r="O615" s="4" cm="1">
        <f t="array" ref="O615">LookupRef[[#This Row],[DC]]+(PPCP[Base])</f>
        <v>60</v>
      </c>
    </row>
    <row r="616" spans="1:15" x14ac:dyDescent="0.2">
      <c r="A616" s="4" t="str">
        <f>Fullmath[[#This Row],[Craft]]</f>
        <v>Herbalism</v>
      </c>
      <c r="B616" s="4" t="str">
        <f>Fullmath[[#This Row],[Type]]</f>
        <v>Materials (Bulk)</v>
      </c>
      <c r="C616" s="4" t="str">
        <f>Fullmath[[#This Row],[Subtype]]</f>
        <v>Materials</v>
      </c>
      <c r="D616" s="2">
        <f>Fullmath[[#This Row],[ID]]</f>
        <v>1307</v>
      </c>
      <c r="E616" s="4" t="str">
        <f>Fullmath[[#This Row],[Name]]</f>
        <v>Bulk Cloth Dye, Bleach</v>
      </c>
      <c r="F616" s="4">
        <f>Fullmath[[#This Row],[Quantity]]</f>
        <v>5</v>
      </c>
      <c r="G616" s="4">
        <f>LookupRef[[#This Row],[Labor Costs]]+LookupRef[[#This Row],[Material Costs]]</f>
        <v>1681.75</v>
      </c>
      <c r="H616" s="4">
        <f>LookupRef[[#This Row],[Total Price]]/LookupRef[[#This Row],[Quantity]]</f>
        <v>336.35</v>
      </c>
      <c r="I616" s="4">
        <f>LookupRef[[#This Row],[Total Price]]-LookupRef[[#This Row],[Material Costs]]</f>
        <v>330</v>
      </c>
      <c r="J616" s="4">
        <f>(LookupRef[[#This Row],[Total Craft Points]]+LookupRef[[#This Row],[DC]])*10</f>
        <v>155</v>
      </c>
      <c r="K616" s="4">
        <f>LookupRef[[#This Row],[Price Per Craft Point]]*LookupRef[[#This Row],[Total Craft Points]]</f>
        <v>330</v>
      </c>
      <c r="L616" s="4">
        <f>Fullmath[[#This Row],[Mat Cost]]</f>
        <v>1351.75</v>
      </c>
      <c r="M616" s="4">
        <f>Fullmath[[#This Row],[Total CP]]</f>
        <v>5.5</v>
      </c>
      <c r="N616" s="4">
        <f>Fullmath[[#This Row],[DC]]</f>
        <v>10</v>
      </c>
      <c r="O616" s="4" cm="1">
        <f t="array" ref="O616">LookupRef[[#This Row],[DC]]+(PPCP[Base])</f>
        <v>60</v>
      </c>
    </row>
    <row r="617" spans="1:15" x14ac:dyDescent="0.2">
      <c r="A617" s="4" t="str">
        <f>Fullmath[[#This Row],[Craft]]</f>
        <v>Herbalism</v>
      </c>
      <c r="B617" s="4" t="str">
        <f>Fullmath[[#This Row],[Type]]</f>
        <v>Materials (Bulk)</v>
      </c>
      <c r="C617" s="4" t="str">
        <f>Fullmath[[#This Row],[Subtype]]</f>
        <v>Materials</v>
      </c>
      <c r="D617" s="2">
        <f>Fullmath[[#This Row],[ID]]</f>
        <v>1303</v>
      </c>
      <c r="E617" s="4" t="str">
        <f>Fullmath[[#This Row],[Name]]</f>
        <v>Bulk Cloth Dye, Dark Blue</v>
      </c>
      <c r="F617" s="4">
        <f>Fullmath[[#This Row],[Quantity]]</f>
        <v>5</v>
      </c>
      <c r="G617" s="4">
        <f>LookupRef[[#This Row],[Labor Costs]]+LookupRef[[#This Row],[Material Costs]]</f>
        <v>1864.1666666666665</v>
      </c>
      <c r="H617" s="4">
        <f>LookupRef[[#This Row],[Total Price]]/LookupRef[[#This Row],[Quantity]]</f>
        <v>372.83333333333331</v>
      </c>
      <c r="I617" s="4">
        <f>LookupRef[[#This Row],[Total Price]]-LookupRef[[#This Row],[Material Costs]]</f>
        <v>540</v>
      </c>
      <c r="J617" s="4">
        <f>(LookupRef[[#This Row],[Total Craft Points]]+LookupRef[[#This Row],[DC]])*10</f>
        <v>190</v>
      </c>
      <c r="K617" s="4">
        <f>LookupRef[[#This Row],[Price Per Craft Point]]*LookupRef[[#This Row],[Total Craft Points]]</f>
        <v>540</v>
      </c>
      <c r="L617" s="4">
        <f>Fullmath[[#This Row],[Mat Cost]]</f>
        <v>1324.1666666666665</v>
      </c>
      <c r="M617" s="4">
        <f>Fullmath[[#This Row],[Total CP]]</f>
        <v>9</v>
      </c>
      <c r="N617" s="4">
        <f>Fullmath[[#This Row],[DC]]</f>
        <v>10</v>
      </c>
      <c r="O617" s="4" cm="1">
        <f t="array" ref="O617">LookupRef[[#This Row],[DC]]+(PPCP[Base])</f>
        <v>60</v>
      </c>
    </row>
    <row r="618" spans="1:15" x14ac:dyDescent="0.2">
      <c r="A618" s="4" t="str">
        <f>Fullmath[[#This Row],[Craft]]</f>
        <v>Herbalism</v>
      </c>
      <c r="B618" s="4" t="str">
        <f>Fullmath[[#This Row],[Type]]</f>
        <v>Materials (Bulk)</v>
      </c>
      <c r="C618" s="4" t="str">
        <f>Fullmath[[#This Row],[Subtype]]</f>
        <v>Materials</v>
      </c>
      <c r="D618" s="2">
        <f>Fullmath[[#This Row],[ID]]</f>
        <v>1302</v>
      </c>
      <c r="E618" s="4" t="str">
        <f>Fullmath[[#This Row],[Name]]</f>
        <v>Bulk Cloth Dye, Dark Red</v>
      </c>
      <c r="F618" s="4">
        <f>Fullmath[[#This Row],[Quantity]]</f>
        <v>5</v>
      </c>
      <c r="G618" s="4">
        <f>LookupRef[[#This Row],[Labor Costs]]+LookupRef[[#This Row],[Material Costs]]</f>
        <v>1300.1666666666665</v>
      </c>
      <c r="H618" s="4">
        <f>LookupRef[[#This Row],[Total Price]]/LookupRef[[#This Row],[Quantity]]</f>
        <v>260.0333333333333</v>
      </c>
      <c r="I618" s="4">
        <f>LookupRef[[#This Row],[Total Price]]-LookupRef[[#This Row],[Material Costs]]</f>
        <v>329.99999999999989</v>
      </c>
      <c r="J618" s="4">
        <f>(LookupRef[[#This Row],[Total Craft Points]]+LookupRef[[#This Row],[DC]])*10</f>
        <v>155</v>
      </c>
      <c r="K618" s="4">
        <f>LookupRef[[#This Row],[Price Per Craft Point]]*LookupRef[[#This Row],[Total Craft Points]]</f>
        <v>330</v>
      </c>
      <c r="L618" s="4">
        <f>Fullmath[[#This Row],[Mat Cost]]</f>
        <v>970.16666666666663</v>
      </c>
      <c r="M618" s="4">
        <f>Fullmath[[#This Row],[Total CP]]</f>
        <v>5.5</v>
      </c>
      <c r="N618" s="4">
        <f>Fullmath[[#This Row],[DC]]</f>
        <v>10</v>
      </c>
      <c r="O618" s="4" cm="1">
        <f t="array" ref="O618">LookupRef[[#This Row],[DC]]+(PPCP[Base])</f>
        <v>60</v>
      </c>
    </row>
    <row r="619" spans="1:15" x14ac:dyDescent="0.2">
      <c r="A619" s="4" t="str">
        <f>Fullmath[[#This Row],[Craft]]</f>
        <v>Herbalism</v>
      </c>
      <c r="B619" s="4" t="str">
        <f>Fullmath[[#This Row],[Type]]</f>
        <v>Materials (Bulk)</v>
      </c>
      <c r="C619" s="4" t="str">
        <f>Fullmath[[#This Row],[Subtype]]</f>
        <v>Materials</v>
      </c>
      <c r="D619" s="2">
        <f>Fullmath[[#This Row],[ID]]</f>
        <v>1329</v>
      </c>
      <c r="E619" s="4" t="str">
        <f>Fullmath[[#This Row],[Name]]</f>
        <v>Bulk Cloth Dye, Purple</v>
      </c>
      <c r="F619" s="4">
        <f>Fullmath[[#This Row],[Quantity]]</f>
        <v>5</v>
      </c>
      <c r="G619" s="4">
        <f>LookupRef[[#This Row],[Labor Costs]]+LookupRef[[#This Row],[Material Costs]]</f>
        <v>4764.5</v>
      </c>
      <c r="H619" s="4">
        <f>LookupRef[[#This Row],[Total Price]]/LookupRef[[#This Row],[Quantity]]</f>
        <v>952.9</v>
      </c>
      <c r="I619" s="4">
        <f>LookupRef[[#This Row],[Total Price]]-LookupRef[[#This Row],[Material Costs]]</f>
        <v>1500</v>
      </c>
      <c r="J619" s="4">
        <f>(LookupRef[[#This Row],[Total Craft Points]]+LookupRef[[#This Row],[DC]])*10</f>
        <v>350</v>
      </c>
      <c r="K619" s="4">
        <f>LookupRef[[#This Row],[Price Per Craft Point]]*LookupRef[[#This Row],[Total Craft Points]]</f>
        <v>1500</v>
      </c>
      <c r="L619" s="4">
        <f>Fullmath[[#This Row],[Mat Cost]]</f>
        <v>3264.5</v>
      </c>
      <c r="M619" s="4">
        <f>Fullmath[[#This Row],[Total CP]]</f>
        <v>25</v>
      </c>
      <c r="N619" s="4">
        <f>Fullmath[[#This Row],[DC]]</f>
        <v>10</v>
      </c>
      <c r="O619" s="4" cm="1">
        <f t="array" ref="O619">LookupRef[[#This Row],[DC]]+(PPCP[Base])</f>
        <v>60</v>
      </c>
    </row>
    <row r="620" spans="1:15" x14ac:dyDescent="0.2">
      <c r="A620" s="4" t="str">
        <f>Fullmath[[#This Row],[Craft]]</f>
        <v>Herbalism</v>
      </c>
      <c r="B620" s="4" t="str">
        <f>Fullmath[[#This Row],[Type]]</f>
        <v>Materials (Bulk)</v>
      </c>
      <c r="C620" s="4" t="str">
        <f>Fullmath[[#This Row],[Subtype]]</f>
        <v>Materials</v>
      </c>
      <c r="D620" s="2">
        <f>Fullmath[[#This Row],[ID]]</f>
        <v>1304</v>
      </c>
      <c r="E620" s="4" t="str">
        <f>Fullmath[[#This Row],[Name]]</f>
        <v>Bulk Cloth Dye, Yellow</v>
      </c>
      <c r="F620" s="4">
        <f>Fullmath[[#This Row],[Quantity]]</f>
        <v>5</v>
      </c>
      <c r="G620" s="4">
        <f>LookupRef[[#This Row],[Labor Costs]]+LookupRef[[#This Row],[Material Costs]]</f>
        <v>1515.7916666666665</v>
      </c>
      <c r="H620" s="4">
        <f>LookupRef[[#This Row],[Total Price]]/LookupRef[[#This Row],[Quantity]]</f>
        <v>303.1583333333333</v>
      </c>
      <c r="I620" s="4">
        <f>LookupRef[[#This Row],[Total Price]]-LookupRef[[#This Row],[Material Costs]]</f>
        <v>330</v>
      </c>
      <c r="J620" s="4">
        <f>(LookupRef[[#This Row],[Total Craft Points]]+LookupRef[[#This Row],[DC]])*10</f>
        <v>155</v>
      </c>
      <c r="K620" s="4">
        <f>LookupRef[[#This Row],[Price Per Craft Point]]*LookupRef[[#This Row],[Total Craft Points]]</f>
        <v>330</v>
      </c>
      <c r="L620" s="4">
        <f>Fullmath[[#This Row],[Mat Cost]]</f>
        <v>1185.7916666666665</v>
      </c>
      <c r="M620" s="4">
        <f>Fullmath[[#This Row],[Total CP]]</f>
        <v>5.5</v>
      </c>
      <c r="N620" s="4">
        <f>Fullmath[[#This Row],[DC]]</f>
        <v>10</v>
      </c>
      <c r="O620" s="4" cm="1">
        <f t="array" ref="O620">LookupRef[[#This Row],[DC]]+(PPCP[Base])</f>
        <v>60</v>
      </c>
    </row>
    <row r="621" spans="1:15" x14ac:dyDescent="0.2">
      <c r="A621" s="4" t="str">
        <f>Fullmath[[#This Row],[Craft]]</f>
        <v>Herbalism</v>
      </c>
      <c r="B621" s="4" t="str">
        <f>Fullmath[[#This Row],[Type]]</f>
        <v>Materials (Bulk)</v>
      </c>
      <c r="C621" s="4" t="str">
        <f>Fullmath[[#This Row],[Subtype]]</f>
        <v>Materials</v>
      </c>
      <c r="D621" s="2">
        <f>Fullmath[[#This Row],[ID]]</f>
        <v>1204</v>
      </c>
      <c r="E621" s="4" t="str">
        <f>Fullmath[[#This Row],[Name]]</f>
        <v>Bulk Flasks of Oil</v>
      </c>
      <c r="F621" s="4">
        <f>Fullmath[[#This Row],[Quantity]]</f>
        <v>10</v>
      </c>
      <c r="G621" s="4">
        <f>LookupRef[[#This Row],[Labor Costs]]+LookupRef[[#This Row],[Material Costs]]</f>
        <v>5138.9333333333334</v>
      </c>
      <c r="H621" s="4">
        <f>LookupRef[[#This Row],[Total Price]]/LookupRef[[#This Row],[Quantity]]</f>
        <v>513.89333333333332</v>
      </c>
      <c r="I621" s="4">
        <f>LookupRef[[#This Row],[Total Price]]-LookupRef[[#This Row],[Material Costs]]</f>
        <v>3510</v>
      </c>
      <c r="J621" s="4">
        <f>(LookupRef[[#This Row],[Total Craft Points]]+LookupRef[[#This Row],[DC]])*10</f>
        <v>690</v>
      </c>
      <c r="K621" s="4">
        <f>LookupRef[[#This Row],[Price Per Craft Point]]*LookupRef[[#This Row],[Total Craft Points]]</f>
        <v>3510</v>
      </c>
      <c r="L621" s="4">
        <f>Fullmath[[#This Row],[Mat Cost]]</f>
        <v>1628.9333333333334</v>
      </c>
      <c r="M621" s="4">
        <f>Fullmath[[#This Row],[Total CP]]</f>
        <v>54</v>
      </c>
      <c r="N621" s="4">
        <f>Fullmath[[#This Row],[DC]]</f>
        <v>15</v>
      </c>
      <c r="O621" s="4" cm="1">
        <f t="array" ref="O621">LookupRef[[#This Row],[DC]]+(PPCP[Base])</f>
        <v>65</v>
      </c>
    </row>
    <row r="622" spans="1:15" x14ac:dyDescent="0.2">
      <c r="A622" s="4" t="str">
        <f>Fullmath[[#This Row],[Craft]]</f>
        <v>Tailoring</v>
      </c>
      <c r="B622" s="4" t="str">
        <f>Fullmath[[#This Row],[Type]]</f>
        <v>Materials (Bulk)</v>
      </c>
      <c r="C622" s="4" t="str">
        <f>Fullmath[[#This Row],[Subtype]]</f>
        <v>Materials</v>
      </c>
      <c r="D622" s="2">
        <f>Fullmath[[#This Row],[ID]]</f>
        <v>1193</v>
      </c>
      <c r="E622" s="4" t="str">
        <f>Fullmath[[#This Row],[Name]]</f>
        <v>Bulk Cloth (Small - Cotton)</v>
      </c>
      <c r="F622" s="4">
        <f>Fullmath[[#This Row],[Quantity]]</f>
        <v>10</v>
      </c>
      <c r="G622" s="4">
        <f>LookupRef[[#This Row],[Labor Costs]]+LookupRef[[#This Row],[Material Costs]]</f>
        <v>1713.3333333333333</v>
      </c>
      <c r="H622" s="4">
        <f>LookupRef[[#This Row],[Total Price]]/LookupRef[[#This Row],[Quantity]]</f>
        <v>171.33333333333331</v>
      </c>
      <c r="I622" s="4">
        <f>LookupRef[[#This Row],[Total Price]]-LookupRef[[#This Row],[Material Costs]]</f>
        <v>510</v>
      </c>
      <c r="J622" s="4">
        <f>(LookupRef[[#This Row],[Total Craft Points]]+LookupRef[[#This Row],[DC]])*10</f>
        <v>110</v>
      </c>
      <c r="K622" s="4">
        <f>LookupRef[[#This Row],[Price Per Craft Point]]*LookupRef[[#This Row],[Total Craft Points]]</f>
        <v>510</v>
      </c>
      <c r="L622" s="4">
        <f>Fullmath[[#This Row],[Mat Cost]]</f>
        <v>1203.3333333333333</v>
      </c>
      <c r="M622" s="4">
        <f>Fullmath[[#This Row],[Total CP]]</f>
        <v>10</v>
      </c>
      <c r="N622" s="4">
        <f>Fullmath[[#This Row],[DC]]</f>
        <v>1</v>
      </c>
      <c r="O622" s="4" cm="1">
        <f t="array" ref="O622">LookupRef[[#This Row],[DC]]+(PPCP[Base])</f>
        <v>51</v>
      </c>
    </row>
    <row r="623" spans="1:15" x14ac:dyDescent="0.2">
      <c r="A623" s="4" t="str">
        <f>Fullmath[[#This Row],[Craft]]</f>
        <v>Tailoring</v>
      </c>
      <c r="B623" s="4" t="str">
        <f>Fullmath[[#This Row],[Type]]</f>
        <v>Materials (Bulk)</v>
      </c>
      <c r="C623" s="4" t="str">
        <f>Fullmath[[#This Row],[Subtype]]</f>
        <v>Materials</v>
      </c>
      <c r="D623" s="2">
        <f>Fullmath[[#This Row],[ID]]</f>
        <v>1194</v>
      </c>
      <c r="E623" s="4" t="str">
        <f>Fullmath[[#This Row],[Name]]</f>
        <v>Bulk Cloth (Small - Silk)</v>
      </c>
      <c r="F623" s="4">
        <f>Fullmath[[#This Row],[Quantity]]</f>
        <v>10</v>
      </c>
      <c r="G623" s="4">
        <f>LookupRef[[#This Row],[Labor Costs]]+LookupRef[[#This Row],[Material Costs]]</f>
        <v>4504</v>
      </c>
      <c r="H623" s="4">
        <f>LookupRef[[#This Row],[Total Price]]/LookupRef[[#This Row],[Quantity]]</f>
        <v>450.4</v>
      </c>
      <c r="I623" s="4">
        <f>LookupRef[[#This Row],[Total Price]]-LookupRef[[#This Row],[Material Costs]]</f>
        <v>510</v>
      </c>
      <c r="J623" s="4">
        <f>(LookupRef[[#This Row],[Total Craft Points]]+LookupRef[[#This Row],[DC]])*10</f>
        <v>110</v>
      </c>
      <c r="K623" s="4">
        <f>LookupRef[[#This Row],[Price Per Craft Point]]*LookupRef[[#This Row],[Total Craft Points]]</f>
        <v>510</v>
      </c>
      <c r="L623" s="4">
        <f>Fullmath[[#This Row],[Mat Cost]]</f>
        <v>3994</v>
      </c>
      <c r="M623" s="4">
        <f>Fullmath[[#This Row],[Total CP]]</f>
        <v>10</v>
      </c>
      <c r="N623" s="4">
        <f>Fullmath[[#This Row],[DC]]</f>
        <v>1</v>
      </c>
      <c r="O623" s="4" cm="1">
        <f t="array" ref="O623">LookupRef[[#This Row],[DC]]+(PPCP[Base])</f>
        <v>51</v>
      </c>
    </row>
    <row r="624" spans="1:15" x14ac:dyDescent="0.2">
      <c r="A624" s="4" t="str">
        <f>Fullmath[[#This Row],[Craft]]</f>
        <v>Tailoring</v>
      </c>
      <c r="B624" s="4" t="str">
        <f>Fullmath[[#This Row],[Type]]</f>
        <v>Materials (Bulk)</v>
      </c>
      <c r="C624" s="4" t="str">
        <f>Fullmath[[#This Row],[Subtype]]</f>
        <v>Materials</v>
      </c>
      <c r="D624" s="2">
        <f>Fullmath[[#This Row],[ID]]</f>
        <v>1199</v>
      </c>
      <c r="E624" s="4" t="str">
        <f>Fullmath[[#This Row],[Name]]</f>
        <v>Bulk Leather (Small)</v>
      </c>
      <c r="F624" s="4">
        <f>Fullmath[[#This Row],[Quantity]]</f>
        <v>10</v>
      </c>
      <c r="G624" s="4">
        <f>LookupRef[[#This Row],[Labor Costs]]+LookupRef[[#This Row],[Material Costs]]</f>
        <v>4208.6000000000004</v>
      </c>
      <c r="H624" s="4">
        <f>LookupRef[[#This Row],[Total Price]]/LookupRef[[#This Row],[Quantity]]</f>
        <v>420.86</v>
      </c>
      <c r="I624" s="4">
        <f>LookupRef[[#This Row],[Total Price]]-LookupRef[[#This Row],[Material Costs]]</f>
        <v>1734</v>
      </c>
      <c r="J624" s="4">
        <f>(LookupRef[[#This Row],[Total Craft Points]]+LookupRef[[#This Row],[DC]])*10</f>
        <v>350</v>
      </c>
      <c r="K624" s="4">
        <f>LookupRef[[#This Row],[Price Per Craft Point]]*LookupRef[[#This Row],[Total Craft Points]]</f>
        <v>1734</v>
      </c>
      <c r="L624" s="4">
        <f>Fullmath[[#This Row],[Mat Cost]]</f>
        <v>2474.6000000000004</v>
      </c>
      <c r="M624" s="4">
        <f>Fullmath[[#This Row],[Total CP]]</f>
        <v>34</v>
      </c>
      <c r="N624" s="4">
        <f>Fullmath[[#This Row],[DC]]</f>
        <v>1</v>
      </c>
      <c r="O624" s="4" cm="1">
        <f t="array" ref="O624">LookupRef[[#This Row],[DC]]+(PPCP[Base])</f>
        <v>51</v>
      </c>
    </row>
    <row r="625" spans="1:15" x14ac:dyDescent="0.2">
      <c r="A625" s="4" t="str">
        <f>Fullmath[[#This Row],[Craft]]</f>
        <v>Tailoring</v>
      </c>
      <c r="B625" s="4" t="str">
        <f>Fullmath[[#This Row],[Type]]</f>
        <v>Materials (Bulk)</v>
      </c>
      <c r="C625" s="4" t="str">
        <f>Fullmath[[#This Row],[Subtype]]</f>
        <v>Materials</v>
      </c>
      <c r="D625" s="2">
        <f>Fullmath[[#This Row],[ID]]</f>
        <v>1198</v>
      </c>
      <c r="E625" s="4" t="str">
        <f>Fullmath[[#This Row],[Name]]</f>
        <v>Bulk Cloth (Large - Cotton)</v>
      </c>
      <c r="F625" s="4">
        <f>Fullmath[[#This Row],[Quantity]]</f>
        <v>5</v>
      </c>
      <c r="G625" s="4">
        <f>LookupRef[[#This Row],[Labor Costs]]+LookupRef[[#This Row],[Material Costs]]</f>
        <v>2671.6666666666665</v>
      </c>
      <c r="H625" s="4">
        <f>LookupRef[[#This Row],[Total Price]]/LookupRef[[#This Row],[Quantity]]</f>
        <v>534.33333333333326</v>
      </c>
      <c r="I625" s="4">
        <f>LookupRef[[#This Row],[Total Price]]-LookupRef[[#This Row],[Material Costs]]</f>
        <v>265</v>
      </c>
      <c r="J625" s="4">
        <f>(LookupRef[[#This Row],[Total Craft Points]]+LookupRef[[#This Row],[DC]])*10</f>
        <v>80</v>
      </c>
      <c r="K625" s="4">
        <f>LookupRef[[#This Row],[Price Per Craft Point]]*LookupRef[[#This Row],[Total Craft Points]]</f>
        <v>265</v>
      </c>
      <c r="L625" s="4">
        <f>Fullmath[[#This Row],[Mat Cost]]</f>
        <v>2406.6666666666665</v>
      </c>
      <c r="M625" s="4">
        <f>Fullmath[[#This Row],[Total CP]]</f>
        <v>5</v>
      </c>
      <c r="N625" s="4">
        <f>Fullmath[[#This Row],[DC]]</f>
        <v>3</v>
      </c>
      <c r="O625" s="4" cm="1">
        <f t="array" ref="O625">LookupRef[[#This Row],[DC]]+(PPCP[Base])</f>
        <v>53</v>
      </c>
    </row>
    <row r="626" spans="1:15" x14ac:dyDescent="0.2">
      <c r="A626" s="4" t="str">
        <f>Fullmath[[#This Row],[Craft]]</f>
        <v>Tailoring</v>
      </c>
      <c r="B626" s="4" t="str">
        <f>Fullmath[[#This Row],[Type]]</f>
        <v>Materials (Bulk)</v>
      </c>
      <c r="C626" s="4" t="str">
        <f>Fullmath[[#This Row],[Subtype]]</f>
        <v>Materials</v>
      </c>
      <c r="D626" s="2">
        <f>Fullmath[[#This Row],[ID]]</f>
        <v>1197</v>
      </c>
      <c r="E626" s="4" t="str">
        <f>Fullmath[[#This Row],[Name]]</f>
        <v>Bulk Cloth (Large - Silk)</v>
      </c>
      <c r="F626" s="4">
        <f>Fullmath[[#This Row],[Quantity]]</f>
        <v>5</v>
      </c>
      <c r="G626" s="4">
        <f>LookupRef[[#This Row],[Labor Costs]]+LookupRef[[#This Row],[Material Costs]]</f>
        <v>8253</v>
      </c>
      <c r="H626" s="4">
        <f>LookupRef[[#This Row],[Total Price]]/LookupRef[[#This Row],[Quantity]]</f>
        <v>1650.6</v>
      </c>
      <c r="I626" s="4">
        <f>LookupRef[[#This Row],[Total Price]]-LookupRef[[#This Row],[Material Costs]]</f>
        <v>265</v>
      </c>
      <c r="J626" s="4">
        <f>(LookupRef[[#This Row],[Total Craft Points]]+LookupRef[[#This Row],[DC]])*10</f>
        <v>80</v>
      </c>
      <c r="K626" s="4">
        <f>LookupRef[[#This Row],[Price Per Craft Point]]*LookupRef[[#This Row],[Total Craft Points]]</f>
        <v>265</v>
      </c>
      <c r="L626" s="4">
        <f>Fullmath[[#This Row],[Mat Cost]]</f>
        <v>7988</v>
      </c>
      <c r="M626" s="4">
        <f>Fullmath[[#This Row],[Total CP]]</f>
        <v>5</v>
      </c>
      <c r="N626" s="4">
        <f>Fullmath[[#This Row],[DC]]</f>
        <v>3</v>
      </c>
      <c r="O626" s="4" cm="1">
        <f t="array" ref="O626">LookupRef[[#This Row],[DC]]+(PPCP[Base])</f>
        <v>53</v>
      </c>
    </row>
    <row r="627" spans="1:15" x14ac:dyDescent="0.2">
      <c r="A627" s="4" t="str">
        <f>Fullmath[[#This Row],[Craft]]</f>
        <v>Tailoring</v>
      </c>
      <c r="B627" s="4" t="str">
        <f>Fullmath[[#This Row],[Type]]</f>
        <v>Materials (Bulk)</v>
      </c>
      <c r="C627" s="4" t="str">
        <f>Fullmath[[#This Row],[Subtype]]</f>
        <v>Materials</v>
      </c>
      <c r="D627" s="2">
        <f>Fullmath[[#This Row],[ID]]</f>
        <v>1205</v>
      </c>
      <c r="E627" s="4" t="str">
        <f>Fullmath[[#This Row],[Name]]</f>
        <v>Bulk Leather (Medium)</v>
      </c>
      <c r="F627" s="4">
        <f>Fullmath[[#This Row],[Quantity]]</f>
        <v>10</v>
      </c>
      <c r="G627" s="4">
        <f>LookupRef[[#This Row],[Labor Costs]]+LookupRef[[#This Row],[Material Costs]]</f>
        <v>4566.6000000000004</v>
      </c>
      <c r="H627" s="4">
        <f>LookupRef[[#This Row],[Total Price]]/LookupRef[[#This Row],[Quantity]]</f>
        <v>456.66</v>
      </c>
      <c r="I627" s="4">
        <f>LookupRef[[#This Row],[Total Price]]-LookupRef[[#This Row],[Material Costs]]</f>
        <v>1802</v>
      </c>
      <c r="J627" s="4">
        <f>(LookupRef[[#This Row],[Total Craft Points]]+LookupRef[[#This Row],[DC]])*10</f>
        <v>370</v>
      </c>
      <c r="K627" s="4">
        <f>LookupRef[[#This Row],[Price Per Craft Point]]*LookupRef[[#This Row],[Total Craft Points]]</f>
        <v>1802</v>
      </c>
      <c r="L627" s="4">
        <f>Fullmath[[#This Row],[Mat Cost]]</f>
        <v>2764.6000000000004</v>
      </c>
      <c r="M627" s="4">
        <f>Fullmath[[#This Row],[Total CP]]</f>
        <v>34</v>
      </c>
      <c r="N627" s="4">
        <f>Fullmath[[#This Row],[DC]]</f>
        <v>3</v>
      </c>
      <c r="O627" s="4" cm="1">
        <f t="array" ref="O627">LookupRef[[#This Row],[DC]]+(PPCP[Base])</f>
        <v>53</v>
      </c>
    </row>
    <row r="628" spans="1:15" x14ac:dyDescent="0.2">
      <c r="A628" s="4" t="str">
        <f>Fullmath[[#This Row],[Craft]]</f>
        <v>Tailoring</v>
      </c>
      <c r="B628" s="4" t="str">
        <f>Fullmath[[#This Row],[Type]]</f>
        <v>Materials (Bulk)</v>
      </c>
      <c r="C628" s="4" t="str">
        <f>Fullmath[[#This Row],[Subtype]]</f>
        <v>Materials</v>
      </c>
      <c r="D628" s="2">
        <f>Fullmath[[#This Row],[ID]]</f>
        <v>1190</v>
      </c>
      <c r="E628" s="4" t="str">
        <f>Fullmath[[#This Row],[Name]]</f>
        <v>Bulk Large Leather</v>
      </c>
      <c r="F628" s="4">
        <f>Fullmath[[#This Row],[Quantity]]</f>
        <v>5</v>
      </c>
      <c r="G628" s="4">
        <f>LookupRef[[#This Row],[Labor Costs]]+LookupRef[[#This Row],[Material Costs]]</f>
        <v>2501.8833333333332</v>
      </c>
      <c r="H628" s="4">
        <f>LookupRef[[#This Row],[Total Price]]/LookupRef[[#This Row],[Quantity]]</f>
        <v>500.37666666666667</v>
      </c>
      <c r="I628" s="4">
        <f>LookupRef[[#This Row],[Total Price]]-LookupRef[[#This Row],[Material Costs]]</f>
        <v>935</v>
      </c>
      <c r="J628" s="4">
        <f>(LookupRef[[#This Row],[Total Craft Points]]+LookupRef[[#This Row],[DC]])*10</f>
        <v>220</v>
      </c>
      <c r="K628" s="4">
        <f>LookupRef[[#This Row],[Price Per Craft Point]]*LookupRef[[#This Row],[Total Craft Points]]</f>
        <v>935</v>
      </c>
      <c r="L628" s="4">
        <f>Fullmath[[#This Row],[Mat Cost]]</f>
        <v>1566.8833333333332</v>
      </c>
      <c r="M628" s="4">
        <f>Fullmath[[#This Row],[Total CP]]</f>
        <v>17</v>
      </c>
      <c r="N628" s="4">
        <f>Fullmath[[#This Row],[DC]]</f>
        <v>5</v>
      </c>
      <c r="O628" s="4" cm="1">
        <f t="array" ref="O628">LookupRef[[#This Row],[DC]]+(PPCP[Base])</f>
        <v>55</v>
      </c>
    </row>
    <row r="629" spans="1:15" x14ac:dyDescent="0.2">
      <c r="A629" s="4" t="str">
        <f>Fullmath[[#This Row],[Craft]]</f>
        <v>Tailoring</v>
      </c>
      <c r="B629" s="4" t="str">
        <f>Fullmath[[#This Row],[Type]]</f>
        <v>Materials (Bulk)</v>
      </c>
      <c r="C629" s="4" t="str">
        <f>Fullmath[[#This Row],[Subtype]]</f>
        <v>Materials</v>
      </c>
      <c r="D629" s="2">
        <f>Fullmath[[#This Row],[ID]]</f>
        <v>1195</v>
      </c>
      <c r="E629" s="4" t="str">
        <f>Fullmath[[#This Row],[Name]]</f>
        <v>Bulk Cloth (Medium - Cotton)</v>
      </c>
      <c r="F629" s="4">
        <f>Fullmath[[#This Row],[Quantity]]</f>
        <v>10</v>
      </c>
      <c r="G629" s="4">
        <f>LookupRef[[#This Row],[Labor Costs]]+LookupRef[[#This Row],[Material Costs]]</f>
        <v>2986.6666666666665</v>
      </c>
      <c r="H629" s="4">
        <f>LookupRef[[#This Row],[Total Price]]/LookupRef[[#This Row],[Quantity]]</f>
        <v>298.66666666666663</v>
      </c>
      <c r="I629" s="4">
        <f>LookupRef[[#This Row],[Total Price]]-LookupRef[[#This Row],[Material Costs]]</f>
        <v>580</v>
      </c>
      <c r="J629" s="4">
        <f>(LookupRef[[#This Row],[Total Craft Points]]+LookupRef[[#This Row],[DC]])*10</f>
        <v>180</v>
      </c>
      <c r="K629" s="4">
        <f>LookupRef[[#This Row],[Price Per Craft Point]]*LookupRef[[#This Row],[Total Craft Points]]</f>
        <v>580</v>
      </c>
      <c r="L629" s="4">
        <f>Fullmath[[#This Row],[Mat Cost]]</f>
        <v>2406.6666666666665</v>
      </c>
      <c r="M629" s="4">
        <f>Fullmath[[#This Row],[Total CP]]</f>
        <v>10</v>
      </c>
      <c r="N629" s="4">
        <f>Fullmath[[#This Row],[DC]]</f>
        <v>8</v>
      </c>
      <c r="O629" s="4" cm="1">
        <f t="array" ref="O629">LookupRef[[#This Row],[DC]]+(PPCP[Base])</f>
        <v>58</v>
      </c>
    </row>
    <row r="630" spans="1:15" x14ac:dyDescent="0.2">
      <c r="A630" s="4" t="str">
        <f>Fullmath[[#This Row],[Craft]]</f>
        <v>Tailoring</v>
      </c>
      <c r="B630" s="4" t="str">
        <f>Fullmath[[#This Row],[Type]]</f>
        <v>Materials (Bulk)</v>
      </c>
      <c r="C630" s="4" t="str">
        <f>Fullmath[[#This Row],[Subtype]]</f>
        <v>Materials</v>
      </c>
      <c r="D630" s="2">
        <f>Fullmath[[#This Row],[ID]]</f>
        <v>1196</v>
      </c>
      <c r="E630" s="4" t="str">
        <f>Fullmath[[#This Row],[Name]]</f>
        <v>Bulk Cloth (Medium - Silk)</v>
      </c>
      <c r="F630" s="4">
        <f>Fullmath[[#This Row],[Quantity]]</f>
        <v>10</v>
      </c>
      <c r="G630" s="4">
        <f>LookupRef[[#This Row],[Labor Costs]]+LookupRef[[#This Row],[Material Costs]]</f>
        <v>8568</v>
      </c>
      <c r="H630" s="4">
        <f>LookupRef[[#This Row],[Total Price]]/LookupRef[[#This Row],[Quantity]]</f>
        <v>856.8</v>
      </c>
      <c r="I630" s="4">
        <f>LookupRef[[#This Row],[Total Price]]-LookupRef[[#This Row],[Material Costs]]</f>
        <v>580</v>
      </c>
      <c r="J630" s="4">
        <f>(LookupRef[[#This Row],[Total Craft Points]]+LookupRef[[#This Row],[DC]])*10</f>
        <v>180</v>
      </c>
      <c r="K630" s="4">
        <f>LookupRef[[#This Row],[Price Per Craft Point]]*LookupRef[[#This Row],[Total Craft Points]]</f>
        <v>580</v>
      </c>
      <c r="L630" s="4">
        <f>Fullmath[[#This Row],[Mat Cost]]</f>
        <v>7988</v>
      </c>
      <c r="M630" s="4">
        <f>Fullmath[[#This Row],[Total CP]]</f>
        <v>10</v>
      </c>
      <c r="N630" s="4">
        <f>Fullmath[[#This Row],[DC]]</f>
        <v>8</v>
      </c>
      <c r="O630" s="4" cm="1">
        <f t="array" ref="O630">LookupRef[[#This Row],[DC]]+(PPCP[Base])</f>
        <v>58</v>
      </c>
    </row>
    <row r="631" spans="1:15" x14ac:dyDescent="0.2">
      <c r="A631" s="4" t="str">
        <f>Fullmath[[#This Row],[Craft]]</f>
        <v>Carpentry</v>
      </c>
      <c r="B631" s="4" t="str">
        <f>Fullmath[[#This Row],[Type]]</f>
        <v>Miscellaneous Medium</v>
      </c>
      <c r="C631" s="4" t="str">
        <f>Fullmath[[#This Row],[Subtype]]</f>
        <v>Miscellaneous Medium</v>
      </c>
      <c r="D631" s="2">
        <f>Fullmath[[#This Row],[ID]]</f>
        <v>1212</v>
      </c>
      <c r="E631" s="4" t="str">
        <f>Fullmath[[#This Row],[Name]]</f>
        <v>Painter's Palette</v>
      </c>
      <c r="F631" s="4">
        <f>Fullmath[[#This Row],[Quantity]]</f>
        <v>1</v>
      </c>
      <c r="G631" s="4">
        <f>LookupRef[[#This Row],[Labor Costs]]+LookupRef[[#This Row],[Material Costs]]</f>
        <v>1369.1916666666666</v>
      </c>
      <c r="H631" s="4">
        <f>LookupRef[[#This Row],[Total Price]]/LookupRef[[#This Row],[Quantity]]</f>
        <v>1369.1916666666666</v>
      </c>
      <c r="I631" s="4">
        <f>LookupRef[[#This Row],[Total Price]]-LookupRef[[#This Row],[Material Costs]]</f>
        <v>325.33333333333326</v>
      </c>
      <c r="J631" s="4">
        <f>(LookupRef[[#This Row],[Total Craft Points]]+LookupRef[[#This Row],[DC]])*10</f>
        <v>163.33333333333337</v>
      </c>
      <c r="K631" s="4">
        <f>LookupRef[[#This Row],[Price Per Craft Point]]*LookupRef[[#This Row],[Total Craft Points]]</f>
        <v>325.33333333333337</v>
      </c>
      <c r="L631" s="4">
        <f>Fullmath[[#This Row],[Mat Cost]]</f>
        <v>1043.8583333333333</v>
      </c>
      <c r="M631" s="4">
        <f>Fullmath[[#This Row],[Total CP]]</f>
        <v>5.3333333333333339</v>
      </c>
      <c r="N631" s="4">
        <f>Fullmath[[#This Row],[DC]]</f>
        <v>11</v>
      </c>
      <c r="O631" s="4" cm="1">
        <f t="array" ref="O631">LookupRef[[#This Row],[DC]]+(PPCP[Base])</f>
        <v>61</v>
      </c>
    </row>
    <row r="632" spans="1:15" x14ac:dyDescent="0.2">
      <c r="A632" s="4" t="str">
        <f>Fullmath[[#This Row],[Craft]]</f>
        <v>Tailoring</v>
      </c>
      <c r="B632" s="4" t="str">
        <f>Fullmath[[#This Row],[Type]]</f>
        <v>Miscellaneous Medium</v>
      </c>
      <c r="C632" s="4" t="str">
        <f>Fullmath[[#This Row],[Subtype]]</f>
        <v>Miscellaneous Medium</v>
      </c>
      <c r="D632" s="2">
        <f>Fullmath[[#This Row],[ID]]</f>
        <v>1109</v>
      </c>
      <c r="E632" s="4" t="str">
        <f>Fullmath[[#This Row],[Name]]</f>
        <v>Lasso</v>
      </c>
      <c r="F632" s="4">
        <f>Fullmath[[#This Row],[Quantity]]</f>
        <v>1</v>
      </c>
      <c r="G632" s="4">
        <f>LookupRef[[#This Row],[Labor Costs]]+LookupRef[[#This Row],[Material Costs]]</f>
        <v>1774.3933333333332</v>
      </c>
      <c r="H632" s="4">
        <f>LookupRef[[#This Row],[Total Price]]/LookupRef[[#This Row],[Quantity]]</f>
        <v>1774.3933333333332</v>
      </c>
      <c r="I632" s="4">
        <f>LookupRef[[#This Row],[Total Price]]-LookupRef[[#This Row],[Material Costs]]</f>
        <v>627</v>
      </c>
      <c r="J632" s="4">
        <f>(LookupRef[[#This Row],[Total Craft Points]]+LookupRef[[#This Row],[DC]])*10</f>
        <v>164</v>
      </c>
      <c r="K632" s="4">
        <f>LookupRef[[#This Row],[Price Per Craft Point]]*LookupRef[[#This Row],[Total Craft Points]]</f>
        <v>627</v>
      </c>
      <c r="L632" s="4">
        <f>Fullmath[[#This Row],[Mat Cost]]</f>
        <v>1147.3933333333332</v>
      </c>
      <c r="M632" s="4">
        <f>Fullmath[[#This Row],[Total CP]]</f>
        <v>11.4</v>
      </c>
      <c r="N632" s="4">
        <f>Fullmath[[#This Row],[DC]]</f>
        <v>5</v>
      </c>
      <c r="O632" s="4" cm="1">
        <f t="array" ref="O632">LookupRef[[#This Row],[DC]]+(PPCP[Base])</f>
        <v>55</v>
      </c>
    </row>
    <row r="633" spans="1:15" x14ac:dyDescent="0.2">
      <c r="A633" s="4" t="str">
        <f>Fullmath[[#This Row],[Craft]]</f>
        <v>Tailoring</v>
      </c>
      <c r="B633" s="4" t="str">
        <f>Fullmath[[#This Row],[Type]]</f>
        <v>Miscellaneous Medium</v>
      </c>
      <c r="C633" s="4" t="str">
        <f>Fullmath[[#This Row],[Subtype]]</f>
        <v>Miscellaneous Medium</v>
      </c>
      <c r="D633" s="2">
        <f>Fullmath[[#This Row],[ID]]</f>
        <v>1108</v>
      </c>
      <c r="E633" s="4" t="str">
        <f>Fullmath[[#This Row],[Name]]</f>
        <v>Lightweight Lasso</v>
      </c>
      <c r="F633" s="4">
        <f>Fullmath[[#This Row],[Quantity]]</f>
        <v>1</v>
      </c>
      <c r="G633" s="4">
        <f>LookupRef[[#This Row],[Labor Costs]]+LookupRef[[#This Row],[Material Costs]]</f>
        <v>3147.16</v>
      </c>
      <c r="H633" s="4">
        <f>LookupRef[[#This Row],[Total Price]]/LookupRef[[#This Row],[Quantity]]</f>
        <v>3147.16</v>
      </c>
      <c r="I633" s="4">
        <f>LookupRef[[#This Row],[Total Price]]-LookupRef[[#This Row],[Material Costs]]</f>
        <v>1521</v>
      </c>
      <c r="J633" s="4">
        <f>(LookupRef[[#This Row],[Total Craft Points]]+LookupRef[[#This Row],[DC]])*10</f>
        <v>384</v>
      </c>
      <c r="K633" s="4">
        <f>LookupRef[[#This Row],[Price Per Craft Point]]*LookupRef[[#This Row],[Total Craft Points]]</f>
        <v>1521</v>
      </c>
      <c r="L633" s="4">
        <f>Fullmath[[#This Row],[Mat Cost]]</f>
        <v>1626.1599999999999</v>
      </c>
      <c r="M633" s="4">
        <f>Fullmath[[#This Row],[Total CP]]</f>
        <v>23.4</v>
      </c>
      <c r="N633" s="4">
        <f>Fullmath[[#This Row],[DC]]</f>
        <v>15</v>
      </c>
      <c r="O633" s="4" cm="1">
        <f t="array" ref="O633">LookupRef[[#This Row],[DC]]+(PPCP[Base])</f>
        <v>65</v>
      </c>
    </row>
    <row r="634" spans="1:15" x14ac:dyDescent="0.2">
      <c r="A634" s="4" t="str">
        <f>Fullmath[[#This Row],[Craft]]</f>
        <v>Alchemy</v>
      </c>
      <c r="B634" s="4" t="str">
        <f>Fullmath[[#This Row],[Type]]</f>
        <v>Mundane Consumeables</v>
      </c>
      <c r="C634" s="4" t="str">
        <f>Fullmath[[#This Row],[Subtype]]</f>
        <v>Mundane Consumeables</v>
      </c>
      <c r="D634" s="2">
        <f>Fullmath[[#This Row],[ID]]</f>
        <v>844</v>
      </c>
      <c r="E634" s="4" t="str">
        <f>Fullmath[[#This Row],[Name]]</f>
        <v>Dust of Appearance</v>
      </c>
      <c r="F634" s="4">
        <f>Fullmath[[#This Row],[Quantity]]</f>
        <v>10</v>
      </c>
      <c r="G634" s="4">
        <f>LookupRef[[#This Row],[Labor Costs]]+LookupRef[[#This Row],[Material Costs]]</f>
        <v>4492.49</v>
      </c>
      <c r="H634" s="4">
        <f>LookupRef[[#This Row],[Total Price]]/LookupRef[[#This Row],[Quantity]]</f>
        <v>449.24899999999997</v>
      </c>
      <c r="I634" s="4">
        <f>LookupRef[[#This Row],[Total Price]]-LookupRef[[#This Row],[Material Costs]]</f>
        <v>2964</v>
      </c>
      <c r="J634" s="4">
        <f>(LookupRef[[#This Row],[Total Craft Points]]+LookupRef[[#This Row],[DC]])*10</f>
        <v>606</v>
      </c>
      <c r="K634" s="4">
        <f>LookupRef[[#This Row],[Price Per Craft Point]]*LookupRef[[#This Row],[Total Craft Points]]</f>
        <v>2963.9999999999995</v>
      </c>
      <c r="L634" s="4">
        <f>Fullmath[[#This Row],[Mat Cost]]</f>
        <v>1528.4899999999998</v>
      </c>
      <c r="M634" s="4">
        <f>Fullmath[[#This Row],[Total CP]]</f>
        <v>45.599999999999994</v>
      </c>
      <c r="N634" s="4">
        <f>Fullmath[[#This Row],[DC]]</f>
        <v>15</v>
      </c>
      <c r="O634" s="4" cm="1">
        <f t="array" ref="O634">LookupRef[[#This Row],[DC]]+(PPCP[Base])</f>
        <v>65</v>
      </c>
    </row>
    <row r="635" spans="1:15" x14ac:dyDescent="0.2">
      <c r="A635" s="4" t="str">
        <f>Fullmath[[#This Row],[Craft]]</f>
        <v>Alchemy</v>
      </c>
      <c r="B635" s="4" t="str">
        <f>Fullmath[[#This Row],[Type]]</f>
        <v>Mundane Consumeables</v>
      </c>
      <c r="C635" s="4" t="str">
        <f>Fullmath[[#This Row],[Subtype]]</f>
        <v>Mundane Consumeables</v>
      </c>
      <c r="D635" s="2">
        <f>Fullmath[[#This Row],[ID]]</f>
        <v>1625</v>
      </c>
      <c r="E635" s="4" t="str">
        <f>Fullmath[[#This Row],[Name]]</f>
        <v>Exploding Barrel (Acid)</v>
      </c>
      <c r="F635" s="4">
        <f>Fullmath[[#This Row],[Quantity]]</f>
        <v>1</v>
      </c>
      <c r="G635" s="4">
        <f>LookupRef[[#This Row],[Labor Costs]]+LookupRef[[#This Row],[Material Costs]]</f>
        <v>5943.5691666666662</v>
      </c>
      <c r="H635" s="4">
        <f>LookupRef[[#This Row],[Total Price]]/LookupRef[[#This Row],[Quantity]]</f>
        <v>5943.5691666666662</v>
      </c>
      <c r="I635" s="4">
        <f>LookupRef[[#This Row],[Total Price]]-LookupRef[[#This Row],[Material Costs]]</f>
        <v>3841.0999999999995</v>
      </c>
      <c r="J635" s="4">
        <f>(LookupRef[[#This Row],[Total Craft Points]]+LookupRef[[#This Row],[DC]])*10</f>
        <v>751</v>
      </c>
      <c r="K635" s="4">
        <f>LookupRef[[#This Row],[Price Per Craft Point]]*LookupRef[[#This Row],[Total Craft Points]]</f>
        <v>3841.1</v>
      </c>
      <c r="L635" s="4">
        <f>Fullmath[[#This Row],[Mat Cost]]</f>
        <v>2102.4691666666668</v>
      </c>
      <c r="M635" s="4">
        <f>Fullmath[[#This Row],[Total CP]]</f>
        <v>54.1</v>
      </c>
      <c r="N635" s="4">
        <f>Fullmath[[#This Row],[DC]]</f>
        <v>21</v>
      </c>
      <c r="O635" s="4" cm="1">
        <f t="array" ref="O635">LookupRef[[#This Row],[DC]]+(PPCP[Base])</f>
        <v>71</v>
      </c>
    </row>
    <row r="636" spans="1:15" x14ac:dyDescent="0.2">
      <c r="A636" s="4" t="str">
        <f>Fullmath[[#This Row],[Craft]]</f>
        <v>Alchemy</v>
      </c>
      <c r="B636" s="4" t="str">
        <f>Fullmath[[#This Row],[Type]]</f>
        <v>Mundane Consumeables</v>
      </c>
      <c r="C636" s="4" t="str">
        <f>Fullmath[[#This Row],[Subtype]]</f>
        <v>Mundane Consumeables</v>
      </c>
      <c r="D636" s="2">
        <f>Fullmath[[#This Row],[ID]]</f>
        <v>1627</v>
      </c>
      <c r="E636" s="4" t="str">
        <f>Fullmath[[#This Row],[Name]]</f>
        <v>Exploding Barrel (Cold)</v>
      </c>
      <c r="F636" s="4">
        <f>Fullmath[[#This Row],[Quantity]]</f>
        <v>1</v>
      </c>
      <c r="G636" s="4">
        <f>LookupRef[[#This Row],[Labor Costs]]+LookupRef[[#This Row],[Material Costs]]</f>
        <v>5841.4858333333332</v>
      </c>
      <c r="H636" s="4">
        <f>LookupRef[[#This Row],[Total Price]]/LookupRef[[#This Row],[Quantity]]</f>
        <v>5841.4858333333332</v>
      </c>
      <c r="I636" s="4">
        <f>LookupRef[[#This Row],[Total Price]]-LookupRef[[#This Row],[Material Costs]]</f>
        <v>3841.0999999999995</v>
      </c>
      <c r="J636" s="4">
        <f>(LookupRef[[#This Row],[Total Craft Points]]+LookupRef[[#This Row],[DC]])*10</f>
        <v>751</v>
      </c>
      <c r="K636" s="4">
        <f>LookupRef[[#This Row],[Price Per Craft Point]]*LookupRef[[#This Row],[Total Craft Points]]</f>
        <v>3841.1</v>
      </c>
      <c r="L636" s="4">
        <f>Fullmath[[#This Row],[Mat Cost]]</f>
        <v>2000.3858333333335</v>
      </c>
      <c r="M636" s="4">
        <f>Fullmath[[#This Row],[Total CP]]</f>
        <v>54.1</v>
      </c>
      <c r="N636" s="4">
        <f>Fullmath[[#This Row],[DC]]</f>
        <v>21</v>
      </c>
      <c r="O636" s="4" cm="1">
        <f t="array" ref="O636">LookupRef[[#This Row],[DC]]+(PPCP[Base])</f>
        <v>71</v>
      </c>
    </row>
    <row r="637" spans="1:15" x14ac:dyDescent="0.2">
      <c r="A637" s="4" t="str">
        <f>Fullmath[[#This Row],[Craft]]</f>
        <v>Alchemy</v>
      </c>
      <c r="B637" s="4" t="str">
        <f>Fullmath[[#This Row],[Type]]</f>
        <v>Mundane Consumeables</v>
      </c>
      <c r="C637" s="4" t="str">
        <f>Fullmath[[#This Row],[Subtype]]</f>
        <v>Mundane Consumeables</v>
      </c>
      <c r="D637" s="2">
        <f>Fullmath[[#This Row],[ID]]</f>
        <v>1623</v>
      </c>
      <c r="E637" s="4" t="str">
        <f>Fullmath[[#This Row],[Name]]</f>
        <v>Exploding Barrel (Electrical)</v>
      </c>
      <c r="F637" s="4">
        <f>Fullmath[[#This Row],[Quantity]]</f>
        <v>1</v>
      </c>
      <c r="G637" s="4">
        <f>LookupRef[[#This Row],[Labor Costs]]+LookupRef[[#This Row],[Material Costs]]</f>
        <v>5907.8191666666662</v>
      </c>
      <c r="H637" s="4">
        <f>LookupRef[[#This Row],[Total Price]]/LookupRef[[#This Row],[Quantity]]</f>
        <v>5907.8191666666662</v>
      </c>
      <c r="I637" s="4">
        <f>LookupRef[[#This Row],[Total Price]]-LookupRef[[#This Row],[Material Costs]]</f>
        <v>3841.0999999999995</v>
      </c>
      <c r="J637" s="4">
        <f>(LookupRef[[#This Row],[Total Craft Points]]+LookupRef[[#This Row],[DC]])*10</f>
        <v>751</v>
      </c>
      <c r="K637" s="4">
        <f>LookupRef[[#This Row],[Price Per Craft Point]]*LookupRef[[#This Row],[Total Craft Points]]</f>
        <v>3841.1</v>
      </c>
      <c r="L637" s="4">
        <f>Fullmath[[#This Row],[Mat Cost]]</f>
        <v>2066.7191666666668</v>
      </c>
      <c r="M637" s="4">
        <f>Fullmath[[#This Row],[Total CP]]</f>
        <v>54.1</v>
      </c>
      <c r="N637" s="4">
        <f>Fullmath[[#This Row],[DC]]</f>
        <v>21</v>
      </c>
      <c r="O637" s="4" cm="1">
        <f t="array" ref="O637">LookupRef[[#This Row],[DC]]+(PPCP[Base])</f>
        <v>71</v>
      </c>
    </row>
    <row r="638" spans="1:15" x14ac:dyDescent="0.2">
      <c r="A638" s="4" t="str">
        <f>Fullmath[[#This Row],[Craft]]</f>
        <v>Alchemy</v>
      </c>
      <c r="B638" s="4" t="str">
        <f>Fullmath[[#This Row],[Type]]</f>
        <v>Mundane Consumeables</v>
      </c>
      <c r="C638" s="4" t="str">
        <f>Fullmath[[#This Row],[Subtype]]</f>
        <v>Mundane Consumeables</v>
      </c>
      <c r="D638" s="2">
        <f>Fullmath[[#This Row],[ID]]</f>
        <v>1624</v>
      </c>
      <c r="E638" s="4" t="str">
        <f>Fullmath[[#This Row],[Name]]</f>
        <v>Exploding Barrel (Fire)</v>
      </c>
      <c r="F638" s="4">
        <f>Fullmath[[#This Row],[Quantity]]</f>
        <v>1</v>
      </c>
      <c r="G638" s="4">
        <f>LookupRef[[#This Row],[Labor Costs]]+LookupRef[[#This Row],[Material Costs]]</f>
        <v>5849.9858333333332</v>
      </c>
      <c r="H638" s="4">
        <f>LookupRef[[#This Row],[Total Price]]/LookupRef[[#This Row],[Quantity]]</f>
        <v>5849.9858333333332</v>
      </c>
      <c r="I638" s="4">
        <f>LookupRef[[#This Row],[Total Price]]-LookupRef[[#This Row],[Material Costs]]</f>
        <v>3841.0999999999995</v>
      </c>
      <c r="J638" s="4">
        <f>(LookupRef[[#This Row],[Total Craft Points]]+LookupRef[[#This Row],[DC]])*10</f>
        <v>751</v>
      </c>
      <c r="K638" s="4">
        <f>LookupRef[[#This Row],[Price Per Craft Point]]*LookupRef[[#This Row],[Total Craft Points]]</f>
        <v>3841.1</v>
      </c>
      <c r="L638" s="4">
        <f>Fullmath[[#This Row],[Mat Cost]]</f>
        <v>2008.8858333333335</v>
      </c>
      <c r="M638" s="4">
        <f>Fullmath[[#This Row],[Total CP]]</f>
        <v>54.1</v>
      </c>
      <c r="N638" s="4">
        <f>Fullmath[[#This Row],[DC]]</f>
        <v>21</v>
      </c>
      <c r="O638" s="4" cm="1">
        <f t="array" ref="O638">LookupRef[[#This Row],[DC]]+(PPCP[Base])</f>
        <v>71</v>
      </c>
    </row>
    <row r="639" spans="1:15" x14ac:dyDescent="0.2">
      <c r="A639" s="4" t="str">
        <f>Fullmath[[#This Row],[Craft]]</f>
        <v>Alchemy</v>
      </c>
      <c r="B639" s="4" t="str">
        <f>Fullmath[[#This Row],[Type]]</f>
        <v>Mundane Consumeables</v>
      </c>
      <c r="C639" s="4" t="str">
        <f>Fullmath[[#This Row],[Subtype]]</f>
        <v>Mundane Consumeables</v>
      </c>
      <c r="D639" s="2">
        <f>Fullmath[[#This Row],[ID]]</f>
        <v>1622</v>
      </c>
      <c r="E639" s="4" t="str">
        <f>Fullmath[[#This Row],[Name]]</f>
        <v>Exploding Barrel (Magic)</v>
      </c>
      <c r="F639" s="4">
        <f>Fullmath[[#This Row],[Quantity]]</f>
        <v>1</v>
      </c>
      <c r="G639" s="4">
        <f>LookupRef[[#This Row],[Labor Costs]]+LookupRef[[#This Row],[Material Costs]]</f>
        <v>5922.5691666666662</v>
      </c>
      <c r="H639" s="4">
        <f>LookupRef[[#This Row],[Total Price]]/LookupRef[[#This Row],[Quantity]]</f>
        <v>5922.5691666666662</v>
      </c>
      <c r="I639" s="4">
        <f>LookupRef[[#This Row],[Total Price]]-LookupRef[[#This Row],[Material Costs]]</f>
        <v>3876.5999999999995</v>
      </c>
      <c r="J639" s="4">
        <f>(LookupRef[[#This Row],[Total Craft Points]]+LookupRef[[#This Row],[DC]])*10</f>
        <v>756</v>
      </c>
      <c r="K639" s="4">
        <f>LookupRef[[#This Row],[Price Per Craft Point]]*LookupRef[[#This Row],[Total Craft Points]]</f>
        <v>3876.6</v>
      </c>
      <c r="L639" s="4">
        <f>Fullmath[[#This Row],[Mat Cost]]</f>
        <v>2045.9691666666668</v>
      </c>
      <c r="M639" s="4">
        <f>Fullmath[[#This Row],[Total CP]]</f>
        <v>54.6</v>
      </c>
      <c r="N639" s="4">
        <f>Fullmath[[#This Row],[DC]]</f>
        <v>21</v>
      </c>
      <c r="O639" s="4" cm="1">
        <f t="array" ref="O639">LookupRef[[#This Row],[DC]]+(PPCP[Base])</f>
        <v>71</v>
      </c>
    </row>
    <row r="640" spans="1:15" x14ac:dyDescent="0.2">
      <c r="A640" s="4" t="str">
        <f>Fullmath[[#This Row],[Craft]]</f>
        <v>Alchemy</v>
      </c>
      <c r="B640" s="4" t="str">
        <f>Fullmath[[#This Row],[Type]]</f>
        <v>Mundane Consumeables</v>
      </c>
      <c r="C640" s="4" t="str">
        <f>Fullmath[[#This Row],[Subtype]]</f>
        <v>Mundane Consumeables</v>
      </c>
      <c r="D640" s="2">
        <f>Fullmath[[#This Row],[ID]]</f>
        <v>1626</v>
      </c>
      <c r="E640" s="4" t="str">
        <f>Fullmath[[#This Row],[Name]]</f>
        <v>Exploding Barrel (Sonic)</v>
      </c>
      <c r="F640" s="4">
        <f>Fullmath[[#This Row],[Quantity]]</f>
        <v>1</v>
      </c>
      <c r="G640" s="4">
        <f>LookupRef[[#This Row],[Labor Costs]]+LookupRef[[#This Row],[Material Costs]]</f>
        <v>5850.9858333333332</v>
      </c>
      <c r="H640" s="4">
        <f>LookupRef[[#This Row],[Total Price]]/LookupRef[[#This Row],[Quantity]]</f>
        <v>5850.9858333333332</v>
      </c>
      <c r="I640" s="4">
        <f>LookupRef[[#This Row],[Total Price]]-LookupRef[[#This Row],[Material Costs]]</f>
        <v>3841.0999999999995</v>
      </c>
      <c r="J640" s="4">
        <f>(LookupRef[[#This Row],[Total Craft Points]]+LookupRef[[#This Row],[DC]])*10</f>
        <v>751</v>
      </c>
      <c r="K640" s="4">
        <f>LookupRef[[#This Row],[Price Per Craft Point]]*LookupRef[[#This Row],[Total Craft Points]]</f>
        <v>3841.1</v>
      </c>
      <c r="L640" s="4">
        <f>Fullmath[[#This Row],[Mat Cost]]</f>
        <v>2009.8858333333335</v>
      </c>
      <c r="M640" s="4">
        <f>Fullmath[[#This Row],[Total CP]]</f>
        <v>54.1</v>
      </c>
      <c r="N640" s="4">
        <f>Fullmath[[#This Row],[DC]]</f>
        <v>21</v>
      </c>
      <c r="O640" s="4" cm="1">
        <f t="array" ref="O640">LookupRef[[#This Row],[DC]]+(PPCP[Base])</f>
        <v>71</v>
      </c>
    </row>
    <row r="641" spans="1:15" x14ac:dyDescent="0.2">
      <c r="A641" s="4" t="str">
        <f>Fullmath[[#This Row],[Craft]]</f>
        <v>Alchemy</v>
      </c>
      <c r="B641" s="4" t="str">
        <f>Fullmath[[#This Row],[Type]]</f>
        <v>Mundane Consumeables</v>
      </c>
      <c r="C641" s="4" t="str">
        <f>Fullmath[[#This Row],[Subtype]]</f>
        <v>Mundane Consumeables</v>
      </c>
      <c r="D641" s="2">
        <f>Fullmath[[#This Row],[ID]]</f>
        <v>843</v>
      </c>
      <c r="E641" s="4" t="str">
        <f>Fullmath[[#This Row],[Name]]</f>
        <v>Dust of Disappearance</v>
      </c>
      <c r="F641" s="4">
        <f>Fullmath[[#This Row],[Quantity]]</f>
        <v>10</v>
      </c>
      <c r="G641" s="4">
        <f>LookupRef[[#This Row],[Labor Costs]]+LookupRef[[#This Row],[Material Costs]]</f>
        <v>6447.75</v>
      </c>
      <c r="H641" s="4">
        <f>LookupRef[[#This Row],[Total Price]]/LookupRef[[#This Row],[Quantity]]</f>
        <v>644.77499999999998</v>
      </c>
      <c r="I641" s="4">
        <f>LookupRef[[#This Row],[Total Price]]-LookupRef[[#This Row],[Material Costs]]</f>
        <v>5083.2</v>
      </c>
      <c r="J641" s="4">
        <f>(LookupRef[[#This Row],[Total Craft Points]]+LookupRef[[#This Row],[DC]])*10</f>
        <v>926</v>
      </c>
      <c r="K641" s="4">
        <f>LookupRef[[#This Row],[Price Per Craft Point]]*LookupRef[[#This Row],[Total Craft Points]]</f>
        <v>5083.2</v>
      </c>
      <c r="L641" s="4">
        <f>Fullmath[[#This Row],[Mat Cost]]</f>
        <v>1364.55</v>
      </c>
      <c r="M641" s="4">
        <f>Fullmath[[#This Row],[Total CP]]</f>
        <v>70.599999999999994</v>
      </c>
      <c r="N641" s="4">
        <f>Fullmath[[#This Row],[DC]]</f>
        <v>22</v>
      </c>
      <c r="O641" s="4" cm="1">
        <f t="array" ref="O641">LookupRef[[#This Row],[DC]]+(PPCP[Base])</f>
        <v>72</v>
      </c>
    </row>
    <row r="642" spans="1:15" x14ac:dyDescent="0.2">
      <c r="A642" s="4" t="str">
        <f>Fullmath[[#This Row],[Craft]]</f>
        <v>Alchemy</v>
      </c>
      <c r="B642" s="4" t="str">
        <f>Fullmath[[#This Row],[Type]]</f>
        <v>Mundane Consumeables</v>
      </c>
      <c r="C642" s="4" t="str">
        <f>Fullmath[[#This Row],[Subtype]]</f>
        <v>Mundane Consumeables</v>
      </c>
      <c r="D642" s="2">
        <f>Fullmath[[#This Row],[ID]]</f>
        <v>981</v>
      </c>
      <c r="E642" s="4" t="str">
        <f>Fullmath[[#This Row],[Name]]</f>
        <v>Dust of Darkness</v>
      </c>
      <c r="F642" s="4">
        <f>Fullmath[[#This Row],[Quantity]]</f>
        <v>10</v>
      </c>
      <c r="G642" s="4">
        <f>LookupRef[[#This Row],[Labor Costs]]+LookupRef[[#This Row],[Material Costs]]</f>
        <v>2915.61</v>
      </c>
      <c r="H642" s="4">
        <f>LookupRef[[#This Row],[Total Price]]/LookupRef[[#This Row],[Quantity]]</f>
        <v>291.56100000000004</v>
      </c>
      <c r="I642" s="4">
        <f>LookupRef[[#This Row],[Total Price]]-LookupRef[[#This Row],[Material Costs]]</f>
        <v>2628</v>
      </c>
      <c r="J642" s="4">
        <f>(LookupRef[[#This Row],[Total Craft Points]]+LookupRef[[#This Row],[DC]])*10</f>
        <v>590</v>
      </c>
      <c r="K642" s="4">
        <f>LookupRef[[#This Row],[Price Per Craft Point]]*LookupRef[[#This Row],[Total Craft Points]]</f>
        <v>2628</v>
      </c>
      <c r="L642" s="4">
        <f>Fullmath[[#This Row],[Mat Cost]]</f>
        <v>287.61</v>
      </c>
      <c r="M642" s="4">
        <f>Fullmath[[#This Row],[Total CP]]</f>
        <v>36</v>
      </c>
      <c r="N642" s="4">
        <f>Fullmath[[#This Row],[DC]]</f>
        <v>23</v>
      </c>
      <c r="O642" s="4" cm="1">
        <f t="array" ref="O642">LookupRef[[#This Row],[DC]]+(PPCP[Base])</f>
        <v>73</v>
      </c>
    </row>
    <row r="643" spans="1:15" x14ac:dyDescent="0.2">
      <c r="A643" s="4" t="str">
        <f>Fullmath[[#This Row],[Craft]]</f>
        <v>Alchemy</v>
      </c>
      <c r="B643" s="4" t="str">
        <f>Fullmath[[#This Row],[Type]]</f>
        <v>Mundane Consumeables</v>
      </c>
      <c r="C643" s="4" t="str">
        <f>Fullmath[[#This Row],[Subtype]]</f>
        <v>Mundane Consumeables</v>
      </c>
      <c r="D643" s="2">
        <f>Fullmath[[#This Row],[ID]]</f>
        <v>604</v>
      </c>
      <c r="E643" s="4" t="str">
        <f>Fullmath[[#This Row],[Name]]</f>
        <v>Powderkeg</v>
      </c>
      <c r="F643" s="4">
        <f>Fullmath[[#This Row],[Quantity]]</f>
        <v>1</v>
      </c>
      <c r="G643" s="4">
        <f>LookupRef[[#This Row],[Labor Costs]]+LookupRef[[#This Row],[Material Costs]]</f>
        <v>7420.4826666666659</v>
      </c>
      <c r="H643" s="4">
        <f>LookupRef[[#This Row],[Total Price]]/LookupRef[[#This Row],[Quantity]]</f>
        <v>7420.4826666666659</v>
      </c>
      <c r="I643" s="4">
        <f>LookupRef[[#This Row],[Total Price]]-LookupRef[[#This Row],[Material Costs]]</f>
        <v>6433.5599999999995</v>
      </c>
      <c r="J643" s="4">
        <f>(LookupRef[[#This Row],[Total Craft Points]]+LookupRef[[#This Row],[DC]])*10</f>
        <v>1109.4000000000001</v>
      </c>
      <c r="K643" s="4">
        <f>LookupRef[[#This Row],[Price Per Craft Point]]*LookupRef[[#This Row],[Total Craft Points]]</f>
        <v>6433.5599999999995</v>
      </c>
      <c r="L643" s="4">
        <f>Fullmath[[#This Row],[Mat Cost]]</f>
        <v>986.9226666666666</v>
      </c>
      <c r="M643" s="4">
        <f>Fullmath[[#This Row],[Total CP]]</f>
        <v>86.94</v>
      </c>
      <c r="N643" s="4">
        <f>Fullmath[[#This Row],[DC]]</f>
        <v>24</v>
      </c>
      <c r="O643" s="4" cm="1">
        <f t="array" ref="O643">LookupRef[[#This Row],[DC]]+(PPCP[Base])</f>
        <v>74</v>
      </c>
    </row>
    <row r="644" spans="1:15" x14ac:dyDescent="0.2">
      <c r="A644" s="4" t="str">
        <f>Fullmath[[#This Row],[Craft]]</f>
        <v>Art Crafting</v>
      </c>
      <c r="B644" s="4" t="str">
        <f>Fullmath[[#This Row],[Type]]</f>
        <v>Mundane Consumeables</v>
      </c>
      <c r="C644" s="4" t="str">
        <f>Fullmath[[#This Row],[Subtype]]</f>
        <v>Mundane Consumeables</v>
      </c>
      <c r="D644" s="2">
        <f>Fullmath[[#This Row],[ID]]</f>
        <v>982</v>
      </c>
      <c r="E644" s="4" t="str">
        <f>Fullmath[[#This Row],[Name]]</f>
        <v>Pot of Dirt</v>
      </c>
      <c r="F644" s="4">
        <f>Fullmath[[#This Row],[Quantity]]</f>
        <v>5</v>
      </c>
      <c r="G644" s="4">
        <f>LookupRef[[#This Row],[Labor Costs]]+LookupRef[[#This Row],[Material Costs]]</f>
        <v>1025.9166666666667</v>
      </c>
      <c r="H644" s="4">
        <f>LookupRef[[#This Row],[Total Price]]/LookupRef[[#This Row],[Quantity]]</f>
        <v>205.18333333333334</v>
      </c>
      <c r="I644" s="4">
        <f>LookupRef[[#This Row],[Total Price]]-LookupRef[[#This Row],[Material Costs]]</f>
        <v>579.60000000000014</v>
      </c>
      <c r="J644" s="4">
        <f>(LookupRef[[#This Row],[Total Craft Points]]+LookupRef[[#This Row],[DC]])*10</f>
        <v>274</v>
      </c>
      <c r="K644" s="4">
        <f>LookupRef[[#This Row],[Price Per Craft Point]]*LookupRef[[#This Row],[Total Craft Points]]</f>
        <v>579.6</v>
      </c>
      <c r="L644" s="4">
        <f>Fullmath[[#This Row],[Mat Cost]]</f>
        <v>446.31666666666666</v>
      </c>
      <c r="M644" s="4">
        <f>Fullmath[[#This Row],[Total CP]]</f>
        <v>8.4</v>
      </c>
      <c r="N644" s="4">
        <f>Fullmath[[#This Row],[DC]]</f>
        <v>19</v>
      </c>
      <c r="O644" s="4" cm="1">
        <f t="array" ref="O644">LookupRef[[#This Row],[DC]]+(PPCP[Base])</f>
        <v>69</v>
      </c>
    </row>
    <row r="645" spans="1:15" x14ac:dyDescent="0.2">
      <c r="A645" s="4" t="str">
        <f>Fullmath[[#This Row],[Craft]]</f>
        <v>Art Crafting</v>
      </c>
      <c r="B645" s="4" t="str">
        <f>Fullmath[[#This Row],[Type]]</f>
        <v>Mundane Consumeables</v>
      </c>
      <c r="C645" s="4" t="str">
        <f>Fullmath[[#This Row],[Subtype]]</f>
        <v>Mundane Consumeables</v>
      </c>
      <c r="D645" s="2">
        <f>Fullmath[[#This Row],[ID]]</f>
        <v>172</v>
      </c>
      <c r="E645" s="4" t="str">
        <f>Fullmath[[#This Row],[Name]]</f>
        <v>Portal Lens</v>
      </c>
      <c r="F645" s="4">
        <f>Fullmath[[#This Row],[Quantity]]</f>
        <v>3</v>
      </c>
      <c r="G645" s="4">
        <f>LookupRef[[#This Row],[Labor Costs]]+LookupRef[[#This Row],[Material Costs]]</f>
        <v>4101.2</v>
      </c>
      <c r="H645" s="4">
        <f>LookupRef[[#This Row],[Total Price]]/LookupRef[[#This Row],[Quantity]]</f>
        <v>1367.0666666666666</v>
      </c>
      <c r="I645" s="4">
        <f>LookupRef[[#This Row],[Total Price]]-LookupRef[[#This Row],[Material Costs]]</f>
        <v>3614.3999999999996</v>
      </c>
      <c r="J645" s="4">
        <f>(LookupRef[[#This Row],[Total Craft Points]]+LookupRef[[#This Row],[DC]])*10</f>
        <v>722</v>
      </c>
      <c r="K645" s="4">
        <f>LookupRef[[#This Row],[Price Per Craft Point]]*LookupRef[[#This Row],[Total Craft Points]]</f>
        <v>3614.4</v>
      </c>
      <c r="L645" s="4">
        <f>Fullmath[[#This Row],[Mat Cost]]</f>
        <v>486.8</v>
      </c>
      <c r="M645" s="4">
        <f>Fullmath[[#This Row],[Total CP]]</f>
        <v>50.2</v>
      </c>
      <c r="N645" s="4">
        <f>Fullmath[[#This Row],[DC]]</f>
        <v>22</v>
      </c>
      <c r="O645" s="4" cm="1">
        <f t="array" ref="O645">LookupRef[[#This Row],[DC]]+(PPCP[Base])</f>
        <v>72</v>
      </c>
    </row>
    <row r="646" spans="1:15" x14ac:dyDescent="0.2">
      <c r="A646" s="4" t="str">
        <f>Fullmath[[#This Row],[Craft]]</f>
        <v>Herbalism</v>
      </c>
      <c r="B646" s="4" t="str">
        <f>Fullmath[[#This Row],[Type]]</f>
        <v>Mundane Consumeables</v>
      </c>
      <c r="C646" s="4" t="str">
        <f>Fullmath[[#This Row],[Subtype]]</f>
        <v>Mundane Consumeables</v>
      </c>
      <c r="D646" s="2">
        <f>Fullmath[[#This Row],[ID]]</f>
        <v>115</v>
      </c>
      <c r="E646" s="4" t="str">
        <f>Fullmath[[#This Row],[Name]]</f>
        <v>Sweetberry Wine</v>
      </c>
      <c r="F646" s="4">
        <f>Fullmath[[#This Row],[Quantity]]</f>
        <v>1</v>
      </c>
      <c r="G646" s="4">
        <f>LookupRef[[#This Row],[Labor Costs]]+LookupRef[[#This Row],[Material Costs]]</f>
        <v>409.81</v>
      </c>
      <c r="H646" s="4">
        <f>LookupRef[[#This Row],[Total Price]]/LookupRef[[#This Row],[Quantity]]</f>
        <v>409.81</v>
      </c>
      <c r="I646" s="4">
        <f>LookupRef[[#This Row],[Total Price]]-LookupRef[[#This Row],[Material Costs]]</f>
        <v>214.2</v>
      </c>
      <c r="J646" s="4">
        <f>(LookupRef[[#This Row],[Total Craft Points]]+LookupRef[[#This Row],[DC]])*10</f>
        <v>164</v>
      </c>
      <c r="K646" s="4">
        <f>LookupRef[[#This Row],[Price Per Craft Point]]*LookupRef[[#This Row],[Total Craft Points]]</f>
        <v>214.2</v>
      </c>
      <c r="L646" s="4">
        <f>Fullmath[[#This Row],[Mat Cost]]</f>
        <v>195.61</v>
      </c>
      <c r="M646" s="4">
        <f>Fullmath[[#This Row],[Total CP]]</f>
        <v>3.4</v>
      </c>
      <c r="N646" s="4">
        <f>Fullmath[[#This Row],[DC]]</f>
        <v>13</v>
      </c>
      <c r="O646" s="4" cm="1">
        <f t="array" ref="O646">LookupRef[[#This Row],[DC]]+(PPCP[Base])</f>
        <v>63</v>
      </c>
    </row>
    <row r="647" spans="1:15" x14ac:dyDescent="0.2">
      <c r="A647" s="4" t="str">
        <f>Fullmath[[#This Row],[Craft]]</f>
        <v>Herbalism</v>
      </c>
      <c r="B647" s="4" t="str">
        <f>Fullmath[[#This Row],[Type]]</f>
        <v>Mundane Consumeables</v>
      </c>
      <c r="C647" s="4" t="str">
        <f>Fullmath[[#This Row],[Subtype]]</f>
        <v>Mundane Consumeables</v>
      </c>
      <c r="D647" s="2">
        <f>Fullmath[[#This Row],[ID]]</f>
        <v>118</v>
      </c>
      <c r="E647" s="4" t="str">
        <f>Fullmath[[#This Row],[Name]]</f>
        <v>Comedic Cream Pie</v>
      </c>
      <c r="F647" s="4">
        <f>Fullmath[[#This Row],[Quantity]]</f>
        <v>1</v>
      </c>
      <c r="G647" s="4">
        <f>LookupRef[[#This Row],[Labor Costs]]+LookupRef[[#This Row],[Material Costs]]</f>
        <v>458.36666666666667</v>
      </c>
      <c r="H647" s="4">
        <f>LookupRef[[#This Row],[Total Price]]/LookupRef[[#This Row],[Quantity]]</f>
        <v>458.36666666666667</v>
      </c>
      <c r="I647" s="4">
        <f>LookupRef[[#This Row],[Total Price]]-LookupRef[[#This Row],[Material Costs]]</f>
        <v>264</v>
      </c>
      <c r="J647" s="4">
        <f>(LookupRef[[#This Row],[Total Craft Points]]+LookupRef[[#This Row],[DC]])*10</f>
        <v>200</v>
      </c>
      <c r="K647" s="4">
        <f>LookupRef[[#This Row],[Price Per Craft Point]]*LookupRef[[#This Row],[Total Craft Points]]</f>
        <v>264</v>
      </c>
      <c r="L647" s="4">
        <f>Fullmath[[#This Row],[Mat Cost]]</f>
        <v>194.36666666666665</v>
      </c>
      <c r="M647" s="4">
        <f>Fullmath[[#This Row],[Total CP]]</f>
        <v>4</v>
      </c>
      <c r="N647" s="4">
        <f>Fullmath[[#This Row],[DC]]</f>
        <v>16</v>
      </c>
      <c r="O647" s="4" cm="1">
        <f t="array" ref="O647">LookupRef[[#This Row],[DC]]+(PPCP[Base])</f>
        <v>66</v>
      </c>
    </row>
    <row r="648" spans="1:15" x14ac:dyDescent="0.2">
      <c r="A648" s="4" t="str">
        <f>Fullmath[[#This Row],[Craft]]</f>
        <v>Herbalism</v>
      </c>
      <c r="B648" s="4" t="str">
        <f>Fullmath[[#This Row],[Type]]</f>
        <v>Mundane Consumeables</v>
      </c>
      <c r="C648" s="4" t="str">
        <f>Fullmath[[#This Row],[Subtype]]</f>
        <v>Mundane Consumeables</v>
      </c>
      <c r="D648" s="2">
        <f>Fullmath[[#This Row],[ID]]</f>
        <v>983</v>
      </c>
      <c r="E648" s="4" t="str">
        <f>Fullmath[[#This Row],[Name]]</f>
        <v>Pot of Dirt</v>
      </c>
      <c r="F648" s="4">
        <f>Fullmath[[#This Row],[Quantity]]</f>
        <v>5</v>
      </c>
      <c r="G648" s="4">
        <f>LookupRef[[#This Row],[Labor Costs]]+LookupRef[[#This Row],[Material Costs]]</f>
        <v>1025.9166666666667</v>
      </c>
      <c r="H648" s="4">
        <f>LookupRef[[#This Row],[Total Price]]/LookupRef[[#This Row],[Quantity]]</f>
        <v>205.18333333333334</v>
      </c>
      <c r="I648" s="4">
        <f>LookupRef[[#This Row],[Total Price]]-LookupRef[[#This Row],[Material Costs]]</f>
        <v>579.60000000000014</v>
      </c>
      <c r="J648" s="4">
        <f>(LookupRef[[#This Row],[Total Craft Points]]+LookupRef[[#This Row],[DC]])*10</f>
        <v>274</v>
      </c>
      <c r="K648" s="4">
        <f>LookupRef[[#This Row],[Price Per Craft Point]]*LookupRef[[#This Row],[Total Craft Points]]</f>
        <v>579.6</v>
      </c>
      <c r="L648" s="4">
        <f>Fullmath[[#This Row],[Mat Cost]]</f>
        <v>446.31666666666666</v>
      </c>
      <c r="M648" s="4">
        <f>Fullmath[[#This Row],[Total CP]]</f>
        <v>8.4</v>
      </c>
      <c r="N648" s="4">
        <f>Fullmath[[#This Row],[DC]]</f>
        <v>19</v>
      </c>
      <c r="O648" s="4" cm="1">
        <f t="array" ref="O648">LookupRef[[#This Row],[DC]]+(PPCP[Base])</f>
        <v>69</v>
      </c>
    </row>
    <row r="649" spans="1:15" x14ac:dyDescent="0.2">
      <c r="A649" s="4" t="str">
        <f>Fullmath[[#This Row],[Craft]]</f>
        <v>Herbalism</v>
      </c>
      <c r="B649" s="4" t="str">
        <f>Fullmath[[#This Row],[Type]]</f>
        <v>Mundane Consumeables</v>
      </c>
      <c r="C649" s="4" t="str">
        <f>Fullmath[[#This Row],[Subtype]]</f>
        <v>Mundane Consumeables</v>
      </c>
      <c r="D649" s="2">
        <f>Fullmath[[#This Row],[ID]]</f>
        <v>116</v>
      </c>
      <c r="E649" s="4" t="str">
        <f>Fullmath[[#This Row],[Name]]</f>
        <v>Fire Beetle Belly Surprise</v>
      </c>
      <c r="F649" s="4">
        <f>Fullmath[[#This Row],[Quantity]]</f>
        <v>1</v>
      </c>
      <c r="G649" s="4">
        <f>LookupRef[[#This Row],[Labor Costs]]+LookupRef[[#This Row],[Material Costs]]</f>
        <v>2927</v>
      </c>
      <c r="H649" s="4">
        <f>LookupRef[[#This Row],[Total Price]]/LookupRef[[#This Row],[Quantity]]</f>
        <v>2927</v>
      </c>
      <c r="I649" s="4">
        <f>LookupRef[[#This Row],[Total Price]]-LookupRef[[#This Row],[Material Costs]]</f>
        <v>2592</v>
      </c>
      <c r="J649" s="4">
        <f>(LookupRef[[#This Row],[Total Craft Points]]+LookupRef[[#This Row],[DC]])*10</f>
        <v>580</v>
      </c>
      <c r="K649" s="4">
        <f>LookupRef[[#This Row],[Price Per Craft Point]]*LookupRef[[#This Row],[Total Craft Points]]</f>
        <v>2592</v>
      </c>
      <c r="L649" s="4">
        <f>Fullmath[[#This Row],[Mat Cost]]</f>
        <v>335</v>
      </c>
      <c r="M649" s="4">
        <f>Fullmath[[#This Row],[Total CP]]</f>
        <v>36</v>
      </c>
      <c r="N649" s="4">
        <f>Fullmath[[#This Row],[DC]]</f>
        <v>22</v>
      </c>
      <c r="O649" s="4" cm="1">
        <f t="array" ref="O649">LookupRef[[#This Row],[DC]]+(PPCP[Base])</f>
        <v>72</v>
      </c>
    </row>
    <row r="650" spans="1:15" x14ac:dyDescent="0.2">
      <c r="A650" s="4" t="str">
        <f>Fullmath[[#This Row],[Craft]]</f>
        <v>Herbalism</v>
      </c>
      <c r="B650" s="4" t="str">
        <f>Fullmath[[#This Row],[Type]]</f>
        <v>Mundane Consumeables</v>
      </c>
      <c r="C650" s="4" t="str">
        <f>Fullmath[[#This Row],[Subtype]]</f>
        <v>Mundane Consumeables</v>
      </c>
      <c r="D650" s="2">
        <f>Fullmath[[#This Row],[ID]]</f>
        <v>104</v>
      </c>
      <c r="E650" s="4" t="str">
        <f>Fullmath[[#This Row],[Name]]</f>
        <v>Pie of Restoration</v>
      </c>
      <c r="F650" s="4">
        <f>Fullmath[[#This Row],[Quantity]]</f>
        <v>1</v>
      </c>
      <c r="G650" s="4">
        <f>LookupRef[[#This Row],[Labor Costs]]+LookupRef[[#This Row],[Material Costs]]</f>
        <v>2058</v>
      </c>
      <c r="H650" s="4">
        <f>LookupRef[[#This Row],[Total Price]]/LookupRef[[#This Row],[Quantity]]</f>
        <v>2058</v>
      </c>
      <c r="I650" s="4">
        <f>LookupRef[[#This Row],[Total Price]]-LookupRef[[#This Row],[Material Costs]]</f>
        <v>1584</v>
      </c>
      <c r="J650" s="4">
        <f>(LookupRef[[#This Row],[Total Craft Points]]+LookupRef[[#This Row],[DC]])*10</f>
        <v>440</v>
      </c>
      <c r="K650" s="4">
        <f>LookupRef[[#This Row],[Price Per Craft Point]]*LookupRef[[#This Row],[Total Craft Points]]</f>
        <v>1584</v>
      </c>
      <c r="L650" s="4">
        <f>Fullmath[[#This Row],[Mat Cost]]</f>
        <v>474</v>
      </c>
      <c r="M650" s="4">
        <f>Fullmath[[#This Row],[Total CP]]</f>
        <v>22</v>
      </c>
      <c r="N650" s="4">
        <f>Fullmath[[#This Row],[DC]]</f>
        <v>22</v>
      </c>
      <c r="O650" s="4" cm="1">
        <f t="array" ref="O650">LookupRef[[#This Row],[DC]]+(PPCP[Base])</f>
        <v>72</v>
      </c>
    </row>
    <row r="651" spans="1:15" x14ac:dyDescent="0.2">
      <c r="A651" s="4" t="str">
        <f>Fullmath[[#This Row],[Craft]]</f>
        <v>Tailoring</v>
      </c>
      <c r="B651" s="4" t="str">
        <f>Fullmath[[#This Row],[Type]]</f>
        <v>Mundane Consumeables</v>
      </c>
      <c r="C651" s="4" t="str">
        <f>Fullmath[[#This Row],[Subtype]]</f>
        <v>Mundane Consumeables</v>
      </c>
      <c r="D651" s="2">
        <f>Fullmath[[#This Row],[ID]]</f>
        <v>674</v>
      </c>
      <c r="E651" s="4" t="str">
        <f>Fullmath[[#This Row],[Name]]</f>
        <v>Bandage Roll</v>
      </c>
      <c r="F651" s="4">
        <f>Fullmath[[#This Row],[Quantity]]</f>
        <v>1</v>
      </c>
      <c r="G651" s="4">
        <f>LookupRef[[#This Row],[Labor Costs]]+LookupRef[[#This Row],[Material Costs]]</f>
        <v>562.26270833333331</v>
      </c>
      <c r="H651" s="4">
        <f>LookupRef[[#This Row],[Total Price]]/LookupRef[[#This Row],[Quantity]]</f>
        <v>562.26270833333331</v>
      </c>
      <c r="I651" s="4">
        <f>LookupRef[[#This Row],[Total Price]]-LookupRef[[#This Row],[Material Costs]]</f>
        <v>299.2</v>
      </c>
      <c r="J651" s="4">
        <f>(LookupRef[[#This Row],[Total Craft Points]]+LookupRef[[#This Row],[DC]])*10</f>
        <v>186.75</v>
      </c>
      <c r="K651" s="4">
        <f>LookupRef[[#This Row],[Price Per Craft Point]]*LookupRef[[#This Row],[Total Craft Points]]</f>
        <v>299.2</v>
      </c>
      <c r="L651" s="4">
        <f>Fullmath[[#This Row],[Mat Cost]]</f>
        <v>263.06270833333332</v>
      </c>
      <c r="M651" s="4">
        <f>Fullmath[[#This Row],[Total CP]]</f>
        <v>4.6749999999999998</v>
      </c>
      <c r="N651" s="4">
        <f>Fullmath[[#This Row],[DC]]</f>
        <v>14</v>
      </c>
      <c r="O651" s="4" cm="1">
        <f t="array" ref="O651">LookupRef[[#This Row],[DC]]+(PPCP[Base])</f>
        <v>64</v>
      </c>
    </row>
    <row r="652" spans="1:15" x14ac:dyDescent="0.2">
      <c r="A652" s="4" t="str">
        <f>Fullmath[[#This Row],[Craft]]</f>
        <v>Tailoring</v>
      </c>
      <c r="B652" s="4" t="str">
        <f>Fullmath[[#This Row],[Type]]</f>
        <v>Mundane Consumeables</v>
      </c>
      <c r="C652" s="4" t="str">
        <f>Fullmath[[#This Row],[Subtype]]</f>
        <v>Mundane Consumeables</v>
      </c>
      <c r="D652" s="2">
        <f>Fullmath[[#This Row],[ID]]</f>
        <v>673</v>
      </c>
      <c r="E652" s="4" t="str">
        <f>Fullmath[[#This Row],[Name]]</f>
        <v>Blindfold</v>
      </c>
      <c r="F652" s="4">
        <f>Fullmath[[#This Row],[Quantity]]</f>
        <v>1</v>
      </c>
      <c r="G652" s="4">
        <f>LookupRef[[#This Row],[Labor Costs]]+LookupRef[[#This Row],[Material Costs]]</f>
        <v>570.66666666666663</v>
      </c>
      <c r="H652" s="4">
        <f>LookupRef[[#This Row],[Total Price]]/LookupRef[[#This Row],[Quantity]]</f>
        <v>570.66666666666663</v>
      </c>
      <c r="I652" s="4">
        <f>LookupRef[[#This Row],[Total Price]]-LookupRef[[#This Row],[Material Costs]]</f>
        <v>330</v>
      </c>
      <c r="J652" s="4">
        <f>(LookupRef[[#This Row],[Total Craft Points]]+LookupRef[[#This Row],[DC]])*10</f>
        <v>210</v>
      </c>
      <c r="K652" s="4">
        <f>LookupRef[[#This Row],[Price Per Craft Point]]*LookupRef[[#This Row],[Total Craft Points]]</f>
        <v>330</v>
      </c>
      <c r="L652" s="4">
        <f>Fullmath[[#This Row],[Mat Cost]]</f>
        <v>240.66666666666666</v>
      </c>
      <c r="M652" s="4">
        <f>Fullmath[[#This Row],[Total CP]]</f>
        <v>5</v>
      </c>
      <c r="N652" s="4">
        <f>Fullmath[[#This Row],[DC]]</f>
        <v>16</v>
      </c>
      <c r="O652" s="4" cm="1">
        <f t="array" ref="O652">LookupRef[[#This Row],[DC]]+(PPCP[Base])</f>
        <v>66</v>
      </c>
    </row>
    <row r="653" spans="1:15" x14ac:dyDescent="0.2">
      <c r="A653" s="4" t="str">
        <f>Fullmath[[#This Row],[Craft]]</f>
        <v>Tailoring</v>
      </c>
      <c r="B653" s="4" t="str">
        <f>Fullmath[[#This Row],[Type]]</f>
        <v>Mundane Consumeables</v>
      </c>
      <c r="C653" s="4" t="str">
        <f>Fullmath[[#This Row],[Subtype]]</f>
        <v>Mundane Consumeables</v>
      </c>
      <c r="D653" s="2">
        <f>Fullmath[[#This Row],[ID]]</f>
        <v>665</v>
      </c>
      <c r="E653" s="4" t="str">
        <f>Fullmath[[#This Row],[Name]]</f>
        <v>Net</v>
      </c>
      <c r="F653" s="4">
        <f>Fullmath[[#This Row],[Quantity]]</f>
        <v>1</v>
      </c>
      <c r="G653" s="4">
        <f>LookupRef[[#This Row],[Labor Costs]]+LookupRef[[#This Row],[Material Costs]]</f>
        <v>1372.5166666666664</v>
      </c>
      <c r="H653" s="4">
        <f>LookupRef[[#This Row],[Total Price]]/LookupRef[[#This Row],[Quantity]]</f>
        <v>1372.5166666666664</v>
      </c>
      <c r="I653" s="4">
        <f>LookupRef[[#This Row],[Total Price]]-LookupRef[[#This Row],[Material Costs]]</f>
        <v>330</v>
      </c>
      <c r="J653" s="4">
        <f>(LookupRef[[#This Row],[Total Craft Points]]+LookupRef[[#This Row],[DC]])*10</f>
        <v>210</v>
      </c>
      <c r="K653" s="4">
        <f>LookupRef[[#This Row],[Price Per Craft Point]]*LookupRef[[#This Row],[Total Craft Points]]</f>
        <v>330</v>
      </c>
      <c r="L653" s="4">
        <f>Fullmath[[#This Row],[Mat Cost]]</f>
        <v>1042.5166666666664</v>
      </c>
      <c r="M653" s="4">
        <f>Fullmath[[#This Row],[Total CP]]</f>
        <v>5</v>
      </c>
      <c r="N653" s="4">
        <f>Fullmath[[#This Row],[DC]]</f>
        <v>16</v>
      </c>
      <c r="O653" s="4" cm="1">
        <f t="array" ref="O653">LookupRef[[#This Row],[DC]]+(PPCP[Base])</f>
        <v>66</v>
      </c>
    </row>
    <row r="654" spans="1:15" x14ac:dyDescent="0.2">
      <c r="A654" s="4" t="str">
        <f>Fullmath[[#This Row],[Craft]]</f>
        <v>Alchemy</v>
      </c>
      <c r="B654" s="4" t="str">
        <f>Fullmath[[#This Row],[Type]]</f>
        <v>Poison</v>
      </c>
      <c r="C654" s="4" t="str">
        <f>Fullmath[[#This Row],[Subtype]]</f>
        <v>Poison</v>
      </c>
      <c r="D654" s="2">
        <f>Fullmath[[#This Row],[ID]]</f>
        <v>798</v>
      </c>
      <c r="E654" s="4" t="str">
        <f>Fullmath[[#This Row],[Name]]</f>
        <v>Poison: Arsenic</v>
      </c>
      <c r="F654" s="4">
        <f>Fullmath[[#This Row],[Quantity]]</f>
        <v>8</v>
      </c>
      <c r="G654" s="4">
        <f>LookupRef[[#This Row],[Labor Costs]]+LookupRef[[#This Row],[Material Costs]]</f>
        <v>3524.5266666666666</v>
      </c>
      <c r="H654" s="4">
        <f>LookupRef[[#This Row],[Total Price]]/LookupRef[[#This Row],[Quantity]]</f>
        <v>440.56583333333333</v>
      </c>
      <c r="I654" s="4">
        <f>LookupRef[[#This Row],[Total Price]]-LookupRef[[#This Row],[Material Costs]]</f>
        <v>2404.8000000000002</v>
      </c>
      <c r="J654" s="4">
        <f>(LookupRef[[#This Row],[Total Craft Points]]+LookupRef[[#This Row],[DC]])*10</f>
        <v>554</v>
      </c>
      <c r="K654" s="4">
        <f>LookupRef[[#This Row],[Price Per Craft Point]]*LookupRef[[#This Row],[Total Craft Points]]</f>
        <v>2404.7999999999997</v>
      </c>
      <c r="L654" s="4">
        <f>Fullmath[[#This Row],[Mat Cost]]</f>
        <v>1119.7266666666667</v>
      </c>
      <c r="M654" s="4">
        <f>Fullmath[[#This Row],[Total CP]]</f>
        <v>33.4</v>
      </c>
      <c r="N654" s="4">
        <f>Fullmath[[#This Row],[DC]]</f>
        <v>22</v>
      </c>
      <c r="O654" s="4" cm="1">
        <f t="array" ref="O654">LookupRef[[#This Row],[DC]]+(PPCP[Base])</f>
        <v>72</v>
      </c>
    </row>
    <row r="655" spans="1:15" x14ac:dyDescent="0.2">
      <c r="A655" s="4" t="str">
        <f>Fullmath[[#This Row],[Craft]]</f>
        <v>Herbalism</v>
      </c>
      <c r="B655" s="4" t="str">
        <f>Fullmath[[#This Row],[Type]]</f>
        <v>Poison</v>
      </c>
      <c r="C655" s="4" t="str">
        <f>Fullmath[[#This Row],[Subtype]]</f>
        <v>Poison</v>
      </c>
      <c r="D655" s="2">
        <f>Fullmath[[#This Row],[ID]]</f>
        <v>801</v>
      </c>
      <c r="E655" s="4" t="str">
        <f>Fullmath[[#This Row],[Name]]</f>
        <v>Poison: Black Adder Venom</v>
      </c>
      <c r="F655" s="4">
        <f>Fullmath[[#This Row],[Quantity]]</f>
        <v>5</v>
      </c>
      <c r="G655" s="4">
        <f>LookupRef[[#This Row],[Labor Costs]]+LookupRef[[#This Row],[Material Costs]]</f>
        <v>3957.2933333333335</v>
      </c>
      <c r="H655" s="4">
        <f>LookupRef[[#This Row],[Total Price]]/LookupRef[[#This Row],[Quantity]]</f>
        <v>791.45866666666666</v>
      </c>
      <c r="I655" s="4">
        <f>LookupRef[[#This Row],[Total Price]]-LookupRef[[#This Row],[Material Costs]]</f>
        <v>3294.4</v>
      </c>
      <c r="J655" s="4">
        <f>(LookupRef[[#This Row],[Total Craft Points]]+LookupRef[[#This Row],[DC]])*10</f>
        <v>674</v>
      </c>
      <c r="K655" s="4">
        <f>LookupRef[[#This Row],[Price Per Craft Point]]*LookupRef[[#This Row],[Total Craft Points]]</f>
        <v>3294.4</v>
      </c>
      <c r="L655" s="4">
        <f>Fullmath[[#This Row],[Mat Cost]]</f>
        <v>662.89333333333332</v>
      </c>
      <c r="M655" s="4">
        <f>Fullmath[[#This Row],[Total CP]]</f>
        <v>46.4</v>
      </c>
      <c r="N655" s="4">
        <f>Fullmath[[#This Row],[DC]]</f>
        <v>21</v>
      </c>
      <c r="O655" s="4" cm="1">
        <f t="array" ref="O655">LookupRef[[#This Row],[DC]]+(PPCP[Base])</f>
        <v>71</v>
      </c>
    </row>
    <row r="656" spans="1:15" x14ac:dyDescent="0.2">
      <c r="A656" s="4" t="str">
        <f>Fullmath[[#This Row],[Craft]]</f>
        <v>Herbalism</v>
      </c>
      <c r="B656" s="4" t="str">
        <f>Fullmath[[#This Row],[Type]]</f>
        <v>Poison</v>
      </c>
      <c r="C656" s="4" t="str">
        <f>Fullmath[[#This Row],[Subtype]]</f>
        <v>Poison</v>
      </c>
      <c r="D656" s="2">
        <f>Fullmath[[#This Row],[ID]]</f>
        <v>799</v>
      </c>
      <c r="E656" s="4" t="str">
        <f>Fullmath[[#This Row],[Name]]</f>
        <v>Poison: Aranea venom</v>
      </c>
      <c r="F656" s="4">
        <f>Fullmath[[#This Row],[Quantity]]</f>
        <v>5</v>
      </c>
      <c r="G656" s="4">
        <f>LookupRef[[#This Row],[Labor Costs]]+LookupRef[[#This Row],[Material Costs]]</f>
        <v>4653.6933333333327</v>
      </c>
      <c r="H656" s="4">
        <f>LookupRef[[#This Row],[Total Price]]/LookupRef[[#This Row],[Quantity]]</f>
        <v>930.73866666666652</v>
      </c>
      <c r="I656" s="4">
        <f>LookupRef[[#This Row],[Total Price]]-LookupRef[[#This Row],[Material Costs]]</f>
        <v>3340.7999999999993</v>
      </c>
      <c r="J656" s="4">
        <f>(LookupRef[[#This Row],[Total Craft Points]]+LookupRef[[#This Row],[DC]])*10</f>
        <v>684</v>
      </c>
      <c r="K656" s="4">
        <f>LookupRef[[#This Row],[Price Per Craft Point]]*LookupRef[[#This Row],[Total Craft Points]]</f>
        <v>3340.7999999999997</v>
      </c>
      <c r="L656" s="4">
        <f>Fullmath[[#This Row],[Mat Cost]]</f>
        <v>1312.8933333333334</v>
      </c>
      <c r="M656" s="4">
        <f>Fullmath[[#This Row],[Total CP]]</f>
        <v>46.4</v>
      </c>
      <c r="N656" s="4">
        <f>Fullmath[[#This Row],[DC]]</f>
        <v>22</v>
      </c>
      <c r="O656" s="4" cm="1">
        <f t="array" ref="O656">LookupRef[[#This Row],[DC]]+(PPCP[Base])</f>
        <v>72</v>
      </c>
    </row>
    <row r="657" spans="1:15" x14ac:dyDescent="0.2">
      <c r="A657" s="4" t="str">
        <f>Fullmath[[#This Row],[Craft]]</f>
        <v>Herbalism</v>
      </c>
      <c r="B657" s="4" t="str">
        <f>Fullmath[[#This Row],[Type]]</f>
        <v>Poison</v>
      </c>
      <c r="C657" s="4" t="str">
        <f>Fullmath[[#This Row],[Subtype]]</f>
        <v>Poison</v>
      </c>
      <c r="D657" s="2">
        <f>Fullmath[[#This Row],[ID]]</f>
        <v>803</v>
      </c>
      <c r="E657" s="4" t="str">
        <f>Fullmath[[#This Row],[Name]]</f>
        <v>Poison: Bloodroot</v>
      </c>
      <c r="F657" s="4">
        <f>Fullmath[[#This Row],[Quantity]]</f>
        <v>5</v>
      </c>
      <c r="G657" s="4">
        <f>LookupRef[[#This Row],[Labor Costs]]+LookupRef[[#This Row],[Material Costs]]</f>
        <v>3681.6933333333332</v>
      </c>
      <c r="H657" s="4">
        <f>LookupRef[[#This Row],[Total Price]]/LookupRef[[#This Row],[Quantity]]</f>
        <v>736.33866666666665</v>
      </c>
      <c r="I657" s="4">
        <f>LookupRef[[#This Row],[Total Price]]-LookupRef[[#This Row],[Material Costs]]</f>
        <v>3268.7999999999997</v>
      </c>
      <c r="J657" s="4">
        <f>(LookupRef[[#This Row],[Total Craft Points]]+LookupRef[[#This Row],[DC]])*10</f>
        <v>674</v>
      </c>
      <c r="K657" s="4">
        <f>LookupRef[[#This Row],[Price Per Craft Point]]*LookupRef[[#This Row],[Total Craft Points]]</f>
        <v>3268.7999999999997</v>
      </c>
      <c r="L657" s="4">
        <f>Fullmath[[#This Row],[Mat Cost]]</f>
        <v>412.89333333333332</v>
      </c>
      <c r="M657" s="4">
        <f>Fullmath[[#This Row],[Total CP]]</f>
        <v>45.4</v>
      </c>
      <c r="N657" s="4">
        <f>Fullmath[[#This Row],[DC]]</f>
        <v>22</v>
      </c>
      <c r="O657" s="4" cm="1">
        <f t="array" ref="O657">LookupRef[[#This Row],[DC]]+(PPCP[Base])</f>
        <v>72</v>
      </c>
    </row>
    <row r="658" spans="1:15" x14ac:dyDescent="0.2">
      <c r="A658" s="4" t="str">
        <f>Fullmath[[#This Row],[Craft]]</f>
        <v>Herbalism</v>
      </c>
      <c r="B658" s="4" t="str">
        <f>Fullmath[[#This Row],[Type]]</f>
        <v>Poison</v>
      </c>
      <c r="C658" s="4" t="str">
        <f>Fullmath[[#This Row],[Subtype]]</f>
        <v>Poison</v>
      </c>
      <c r="D658" s="2">
        <f>Fullmath[[#This Row],[ID]]</f>
        <v>815</v>
      </c>
      <c r="E658" s="4" t="str">
        <f>Fullmath[[#This Row],[Name]]</f>
        <v>Poison: Greenblood Oil</v>
      </c>
      <c r="F658" s="4">
        <f>Fullmath[[#This Row],[Quantity]]</f>
        <v>5</v>
      </c>
      <c r="G658" s="4">
        <f>LookupRef[[#This Row],[Labor Costs]]+LookupRef[[#This Row],[Material Costs]]</f>
        <v>2715.3866666666668</v>
      </c>
      <c r="H658" s="4">
        <f>LookupRef[[#This Row],[Total Price]]/LookupRef[[#This Row],[Quantity]]</f>
        <v>543.0773333333334</v>
      </c>
      <c r="I658" s="4">
        <f>LookupRef[[#This Row],[Total Price]]-LookupRef[[#This Row],[Material Costs]]</f>
        <v>2289.6</v>
      </c>
      <c r="J658" s="4">
        <f>(LookupRef[[#This Row],[Total Craft Points]]+LookupRef[[#This Row],[DC]])*10</f>
        <v>538</v>
      </c>
      <c r="K658" s="4">
        <f>LookupRef[[#This Row],[Price Per Craft Point]]*LookupRef[[#This Row],[Total Craft Points]]</f>
        <v>2289.6</v>
      </c>
      <c r="L658" s="4">
        <f>Fullmath[[#This Row],[Mat Cost]]</f>
        <v>425.78666666666669</v>
      </c>
      <c r="M658" s="4">
        <f>Fullmath[[#This Row],[Total CP]]</f>
        <v>31.8</v>
      </c>
      <c r="N658" s="4">
        <f>Fullmath[[#This Row],[DC]]</f>
        <v>22</v>
      </c>
      <c r="O658" s="4" cm="1">
        <f t="array" ref="O658">LookupRef[[#This Row],[DC]]+(PPCP[Base])</f>
        <v>72</v>
      </c>
    </row>
    <row r="659" spans="1:15" x14ac:dyDescent="0.2">
      <c r="A659" s="4" t="str">
        <f>Fullmath[[#This Row],[Craft]]</f>
        <v>Herbalism</v>
      </c>
      <c r="B659" s="4" t="str">
        <f>Fullmath[[#This Row],[Type]]</f>
        <v>Poison</v>
      </c>
      <c r="C659" s="4" t="str">
        <f>Fullmath[[#This Row],[Subtype]]</f>
        <v>Poison</v>
      </c>
      <c r="D659" s="2">
        <f>Fullmath[[#This Row],[ID]]</f>
        <v>1374</v>
      </c>
      <c r="E659" s="4" t="str">
        <f>Fullmath[[#This Row],[Name]]</f>
        <v>Poison: Id Moss</v>
      </c>
      <c r="F659" s="4">
        <f>Fullmath[[#This Row],[Quantity]]</f>
        <v>5</v>
      </c>
      <c r="G659" s="4">
        <f>LookupRef[[#This Row],[Labor Costs]]+LookupRef[[#This Row],[Material Costs]]</f>
        <v>2063.6933333333332</v>
      </c>
      <c r="H659" s="4">
        <f>LookupRef[[#This Row],[Total Price]]/LookupRef[[#This Row],[Quantity]]</f>
        <v>412.73866666666663</v>
      </c>
      <c r="I659" s="4">
        <f>LookupRef[[#This Row],[Total Price]]-LookupRef[[#This Row],[Material Costs]]</f>
        <v>1540.7999999999997</v>
      </c>
      <c r="J659" s="4">
        <f>(LookupRef[[#This Row],[Total Craft Points]]+LookupRef[[#This Row],[DC]])*10</f>
        <v>434</v>
      </c>
      <c r="K659" s="4">
        <f>LookupRef[[#This Row],[Price Per Craft Point]]*LookupRef[[#This Row],[Total Craft Points]]</f>
        <v>1540.8</v>
      </c>
      <c r="L659" s="4">
        <f>Fullmath[[#This Row],[Mat Cost]]</f>
        <v>522.89333333333332</v>
      </c>
      <c r="M659" s="4">
        <f>Fullmath[[#This Row],[Total CP]]</f>
        <v>21.4</v>
      </c>
      <c r="N659" s="4">
        <f>Fullmath[[#This Row],[DC]]</f>
        <v>22</v>
      </c>
      <c r="O659" s="4" cm="1">
        <f t="array" ref="O659">LookupRef[[#This Row],[DC]]+(PPCP[Base])</f>
        <v>72</v>
      </c>
    </row>
    <row r="660" spans="1:15" x14ac:dyDescent="0.2">
      <c r="A660" s="4" t="str">
        <f>Fullmath[[#This Row],[Craft]]</f>
        <v>Herbalism</v>
      </c>
      <c r="B660" s="4" t="str">
        <f>Fullmath[[#This Row],[Type]]</f>
        <v>Poison</v>
      </c>
      <c r="C660" s="4" t="str">
        <f>Fullmath[[#This Row],[Subtype]]</f>
        <v>Poison</v>
      </c>
      <c r="D660" s="2">
        <f>Fullmath[[#This Row],[ID]]</f>
        <v>823</v>
      </c>
      <c r="E660" s="4" t="str">
        <f>Fullmath[[#This Row],[Name]]</f>
        <v>Poison: Striped Toadstool</v>
      </c>
      <c r="F660" s="4">
        <f>Fullmath[[#This Row],[Quantity]]</f>
        <v>5</v>
      </c>
      <c r="G660" s="4">
        <f>LookupRef[[#This Row],[Labor Costs]]+LookupRef[[#This Row],[Material Costs]]</f>
        <v>2213.6933333333332</v>
      </c>
      <c r="H660" s="4">
        <f>LookupRef[[#This Row],[Total Price]]/LookupRef[[#This Row],[Quantity]]</f>
        <v>442.73866666666663</v>
      </c>
      <c r="I660" s="4">
        <f>LookupRef[[#This Row],[Total Price]]-LookupRef[[#This Row],[Material Costs]]</f>
        <v>1900.7999999999997</v>
      </c>
      <c r="J660" s="4">
        <f>(LookupRef[[#This Row],[Total Craft Points]]+LookupRef[[#This Row],[DC]])*10</f>
        <v>484</v>
      </c>
      <c r="K660" s="4">
        <f>LookupRef[[#This Row],[Price Per Craft Point]]*LookupRef[[#This Row],[Total Craft Points]]</f>
        <v>1900.8</v>
      </c>
      <c r="L660" s="4">
        <f>Fullmath[[#This Row],[Mat Cost]]</f>
        <v>312.89333333333332</v>
      </c>
      <c r="M660" s="4">
        <f>Fullmath[[#This Row],[Total CP]]</f>
        <v>26.4</v>
      </c>
      <c r="N660" s="4">
        <f>Fullmath[[#This Row],[DC]]</f>
        <v>22</v>
      </c>
      <c r="O660" s="4" cm="1">
        <f t="array" ref="O660">LookupRef[[#This Row],[DC]]+(PPCP[Base])</f>
        <v>72</v>
      </c>
    </row>
    <row r="661" spans="1:15" x14ac:dyDescent="0.2">
      <c r="A661" s="4" t="str">
        <f>Fullmath[[#This Row],[Craft]]</f>
        <v>Herbalism</v>
      </c>
      <c r="B661" s="4" t="str">
        <f>Fullmath[[#This Row],[Type]]</f>
        <v>Poison</v>
      </c>
      <c r="C661" s="4" t="str">
        <f>Fullmath[[#This Row],[Subtype]]</f>
        <v>Poison</v>
      </c>
      <c r="D661" s="2">
        <f>Fullmath[[#This Row],[ID]]</f>
        <v>824</v>
      </c>
      <c r="E661" s="4" t="str">
        <f>Fullmath[[#This Row],[Name]]</f>
        <v>Poison: Ungol Dust</v>
      </c>
      <c r="F661" s="4">
        <f>Fullmath[[#This Row],[Quantity]]</f>
        <v>5</v>
      </c>
      <c r="G661" s="4">
        <f>LookupRef[[#This Row],[Labor Costs]]+LookupRef[[#This Row],[Material Costs]]</f>
        <v>2293.46</v>
      </c>
      <c r="H661" s="4">
        <f>LookupRef[[#This Row],[Total Price]]/LookupRef[[#This Row],[Quantity]]</f>
        <v>458.69200000000001</v>
      </c>
      <c r="I661" s="4">
        <f>LookupRef[[#This Row],[Total Price]]-LookupRef[[#This Row],[Material Costs]]</f>
        <v>1915.2</v>
      </c>
      <c r="J661" s="4">
        <f>(LookupRef[[#This Row],[Total Craft Points]]+LookupRef[[#This Row],[DC]])*10</f>
        <v>486</v>
      </c>
      <c r="K661" s="4">
        <f>LookupRef[[#This Row],[Price Per Craft Point]]*LookupRef[[#This Row],[Total Craft Points]]</f>
        <v>1915.2</v>
      </c>
      <c r="L661" s="4">
        <f>Fullmath[[#This Row],[Mat Cost]]</f>
        <v>378.26</v>
      </c>
      <c r="M661" s="4">
        <f>Fullmath[[#This Row],[Total CP]]</f>
        <v>26.6</v>
      </c>
      <c r="N661" s="4">
        <f>Fullmath[[#This Row],[DC]]</f>
        <v>22</v>
      </c>
      <c r="O661" s="4" cm="1">
        <f t="array" ref="O661">LookupRef[[#This Row],[DC]]+(PPCP[Base])</f>
        <v>72</v>
      </c>
    </row>
    <row r="662" spans="1:15" x14ac:dyDescent="0.2">
      <c r="A662" s="4" t="str">
        <f>Fullmath[[#This Row],[Craft]]</f>
        <v>Herbalism</v>
      </c>
      <c r="B662" s="4" t="str">
        <f>Fullmath[[#This Row],[Type]]</f>
        <v>Poison</v>
      </c>
      <c r="C662" s="4" t="str">
        <f>Fullmath[[#This Row],[Subtype]]</f>
        <v>Poison</v>
      </c>
      <c r="D662" s="2">
        <f>Fullmath[[#This Row],[ID]]</f>
        <v>813</v>
      </c>
      <c r="E662" s="4" t="str">
        <f>Fullmath[[#This Row],[Name]]</f>
        <v>Poison: Chaos Mist</v>
      </c>
      <c r="F662" s="4">
        <f>Fullmath[[#This Row],[Quantity]]</f>
        <v>5</v>
      </c>
      <c r="G662" s="4">
        <f>LookupRef[[#This Row],[Labor Costs]]+LookupRef[[#This Row],[Material Costs]]</f>
        <v>4177.0933333333332</v>
      </c>
      <c r="H662" s="4">
        <f>LookupRef[[#This Row],[Total Price]]/LookupRef[[#This Row],[Quantity]]</f>
        <v>835.4186666666667</v>
      </c>
      <c r="I662" s="4">
        <f>LookupRef[[#This Row],[Total Price]]-LookupRef[[#This Row],[Material Costs]]</f>
        <v>3314.2</v>
      </c>
      <c r="J662" s="4">
        <f>(LookupRef[[#This Row],[Total Craft Points]]+LookupRef[[#This Row],[DC]])*10</f>
        <v>684</v>
      </c>
      <c r="K662" s="4">
        <f>LookupRef[[#This Row],[Price Per Craft Point]]*LookupRef[[#This Row],[Total Craft Points]]</f>
        <v>3314.2</v>
      </c>
      <c r="L662" s="4">
        <f>Fullmath[[#This Row],[Mat Cost]]</f>
        <v>862.89333333333332</v>
      </c>
      <c r="M662" s="4">
        <f>Fullmath[[#This Row],[Total CP]]</f>
        <v>45.4</v>
      </c>
      <c r="N662" s="4">
        <f>Fullmath[[#This Row],[DC]]</f>
        <v>23</v>
      </c>
      <c r="O662" s="4" cm="1">
        <f t="array" ref="O662">LookupRef[[#This Row],[DC]]+(PPCP[Base])</f>
        <v>73</v>
      </c>
    </row>
    <row r="663" spans="1:15" x14ac:dyDescent="0.2">
      <c r="A663" s="4" t="str">
        <f>Fullmath[[#This Row],[Craft]]</f>
        <v>Herbalism</v>
      </c>
      <c r="B663" s="4" t="str">
        <f>Fullmath[[#This Row],[Type]]</f>
        <v>Poison</v>
      </c>
      <c r="C663" s="4" t="str">
        <f>Fullmath[[#This Row],[Subtype]]</f>
        <v>Poison</v>
      </c>
      <c r="D663" s="2">
        <f>Fullmath[[#This Row],[ID]]</f>
        <v>804</v>
      </c>
      <c r="E663" s="4" t="str">
        <f>Fullmath[[#This Row],[Name]]</f>
        <v>Poison: Blue Whinnis</v>
      </c>
      <c r="F663" s="4">
        <f>Fullmath[[#This Row],[Quantity]]</f>
        <v>5</v>
      </c>
      <c r="G663" s="4">
        <f>LookupRef[[#This Row],[Labor Costs]]+LookupRef[[#This Row],[Material Costs]]</f>
        <v>5234.9866666666667</v>
      </c>
      <c r="H663" s="4">
        <f>LookupRef[[#This Row],[Total Price]]/LookupRef[[#This Row],[Quantity]]</f>
        <v>1046.9973333333332</v>
      </c>
      <c r="I663" s="4">
        <f>LookupRef[[#This Row],[Total Price]]-LookupRef[[#This Row],[Material Costs]]</f>
        <v>3759.2</v>
      </c>
      <c r="J663" s="4">
        <f>(LookupRef[[#This Row],[Total Craft Points]]+LookupRef[[#This Row],[DC]])*10</f>
        <v>748</v>
      </c>
      <c r="K663" s="4">
        <f>LookupRef[[#This Row],[Price Per Craft Point]]*LookupRef[[#This Row],[Total Craft Points]]</f>
        <v>3759.2</v>
      </c>
      <c r="L663" s="4">
        <f>Fullmath[[#This Row],[Mat Cost]]</f>
        <v>1475.7866666666666</v>
      </c>
      <c r="M663" s="4">
        <f>Fullmath[[#This Row],[Total CP]]</f>
        <v>50.8</v>
      </c>
      <c r="N663" s="4">
        <f>Fullmath[[#This Row],[DC]]</f>
        <v>24</v>
      </c>
      <c r="O663" s="4" cm="1">
        <f t="array" ref="O663">LookupRef[[#This Row],[DC]]+(PPCP[Base])</f>
        <v>74</v>
      </c>
    </row>
    <row r="664" spans="1:15" x14ac:dyDescent="0.2">
      <c r="A664" s="4" t="str">
        <f>Fullmath[[#This Row],[Craft]]</f>
        <v>Herbalism</v>
      </c>
      <c r="B664" s="4" t="str">
        <f>Fullmath[[#This Row],[Type]]</f>
        <v>Poison</v>
      </c>
      <c r="C664" s="4" t="str">
        <f>Fullmath[[#This Row],[Subtype]]</f>
        <v>Poison</v>
      </c>
      <c r="D664" s="2">
        <f>Fullmath[[#This Row],[ID]]</f>
        <v>805</v>
      </c>
      <c r="E664" s="4" t="str">
        <f>Fullmath[[#This Row],[Name]]</f>
        <v>Poison: Carrion Crawler Brain Juice</v>
      </c>
      <c r="F664" s="4">
        <f>Fullmath[[#This Row],[Quantity]]</f>
        <v>5</v>
      </c>
      <c r="G664" s="4">
        <f>LookupRef[[#This Row],[Labor Costs]]+LookupRef[[#This Row],[Material Costs]]</f>
        <v>5984.9866666666667</v>
      </c>
      <c r="H664" s="4">
        <f>LookupRef[[#This Row],[Total Price]]/LookupRef[[#This Row],[Quantity]]</f>
        <v>1196.9973333333332</v>
      </c>
      <c r="I664" s="4">
        <f>LookupRef[[#This Row],[Total Price]]-LookupRef[[#This Row],[Material Costs]]</f>
        <v>3759.2</v>
      </c>
      <c r="J664" s="4">
        <f>(LookupRef[[#This Row],[Total Craft Points]]+LookupRef[[#This Row],[DC]])*10</f>
        <v>748</v>
      </c>
      <c r="K664" s="4">
        <f>LookupRef[[#This Row],[Price Per Craft Point]]*LookupRef[[#This Row],[Total Craft Points]]</f>
        <v>3759.2</v>
      </c>
      <c r="L664" s="4">
        <f>Fullmath[[#This Row],[Mat Cost]]</f>
        <v>2225.7866666666669</v>
      </c>
      <c r="M664" s="4">
        <f>Fullmath[[#This Row],[Total CP]]</f>
        <v>50.8</v>
      </c>
      <c r="N664" s="4">
        <f>Fullmath[[#This Row],[DC]]</f>
        <v>24</v>
      </c>
      <c r="O664" s="4" cm="1">
        <f t="array" ref="O664">LookupRef[[#This Row],[DC]]+(PPCP[Base])</f>
        <v>74</v>
      </c>
    </row>
    <row r="665" spans="1:15" x14ac:dyDescent="0.2">
      <c r="A665" s="4" t="str">
        <f>Fullmath[[#This Row],[Craft]]</f>
        <v>Herbalism</v>
      </c>
      <c r="B665" s="4" t="str">
        <f>Fullmath[[#This Row],[Type]]</f>
        <v>Poison</v>
      </c>
      <c r="C665" s="4" t="str">
        <f>Fullmath[[#This Row],[Subtype]]</f>
        <v>Poison</v>
      </c>
      <c r="D665" s="2">
        <f>Fullmath[[#This Row],[ID]]</f>
        <v>818</v>
      </c>
      <c r="E665" s="4" t="str">
        <f>Fullmath[[#This Row],[Name]]</f>
        <v>Poison: Malyss Root Paste</v>
      </c>
      <c r="F665" s="4">
        <f>Fullmath[[#This Row],[Quantity]]</f>
        <v>5</v>
      </c>
      <c r="G665" s="4">
        <f>LookupRef[[#This Row],[Labor Costs]]+LookupRef[[#This Row],[Material Costs]]</f>
        <v>3922.4933333333333</v>
      </c>
      <c r="H665" s="4">
        <f>LookupRef[[#This Row],[Total Price]]/LookupRef[[#This Row],[Quantity]]</f>
        <v>784.49866666666662</v>
      </c>
      <c r="I665" s="4">
        <f>LookupRef[[#This Row],[Total Price]]-LookupRef[[#This Row],[Material Costs]]</f>
        <v>3359.6</v>
      </c>
      <c r="J665" s="4">
        <f>(LookupRef[[#This Row],[Total Craft Points]]+LookupRef[[#This Row],[DC]])*10</f>
        <v>694</v>
      </c>
      <c r="K665" s="4">
        <f>LookupRef[[#This Row],[Price Per Craft Point]]*LookupRef[[#This Row],[Total Craft Points]]</f>
        <v>3359.6</v>
      </c>
      <c r="L665" s="4">
        <f>Fullmath[[#This Row],[Mat Cost]]</f>
        <v>562.89333333333332</v>
      </c>
      <c r="M665" s="4">
        <f>Fullmath[[#This Row],[Total CP]]</f>
        <v>45.4</v>
      </c>
      <c r="N665" s="4">
        <f>Fullmath[[#This Row],[DC]]</f>
        <v>24</v>
      </c>
      <c r="O665" s="4" cm="1">
        <f t="array" ref="O665">LookupRef[[#This Row],[DC]]+(PPCP[Base])</f>
        <v>74</v>
      </c>
    </row>
    <row r="666" spans="1:15" x14ac:dyDescent="0.2">
      <c r="A666" s="4" t="str">
        <f>Fullmath[[#This Row],[Craft]]</f>
        <v>Herbalism</v>
      </c>
      <c r="B666" s="4" t="str">
        <f>Fullmath[[#This Row],[Type]]</f>
        <v>Poison</v>
      </c>
      <c r="C666" s="4" t="str">
        <f>Fullmath[[#This Row],[Subtype]]</f>
        <v>Poison</v>
      </c>
      <c r="D666" s="2">
        <f>Fullmath[[#This Row],[ID]]</f>
        <v>819</v>
      </c>
      <c r="E666" s="4" t="str">
        <f>Fullmath[[#This Row],[Name]]</f>
        <v>Poison: Myconid Rot</v>
      </c>
      <c r="F666" s="4">
        <f>Fullmath[[#This Row],[Quantity]]</f>
        <v>5</v>
      </c>
      <c r="G666" s="4">
        <f>LookupRef[[#This Row],[Labor Costs]]+LookupRef[[#This Row],[Material Costs]]</f>
        <v>3996.4933333333333</v>
      </c>
      <c r="H666" s="4">
        <f>LookupRef[[#This Row],[Total Price]]/LookupRef[[#This Row],[Quantity]]</f>
        <v>799.29866666666669</v>
      </c>
      <c r="I666" s="4">
        <f>LookupRef[[#This Row],[Total Price]]-LookupRef[[#This Row],[Material Costs]]</f>
        <v>3433.6</v>
      </c>
      <c r="J666" s="4">
        <f>(LookupRef[[#This Row],[Total Craft Points]]+LookupRef[[#This Row],[DC]])*10</f>
        <v>704</v>
      </c>
      <c r="K666" s="4">
        <f>LookupRef[[#This Row],[Price Per Craft Point]]*LookupRef[[#This Row],[Total Craft Points]]</f>
        <v>3433.6</v>
      </c>
      <c r="L666" s="4">
        <f>Fullmath[[#This Row],[Mat Cost]]</f>
        <v>562.89333333333332</v>
      </c>
      <c r="M666" s="4">
        <f>Fullmath[[#This Row],[Total CP]]</f>
        <v>46.4</v>
      </c>
      <c r="N666" s="4">
        <f>Fullmath[[#This Row],[DC]]</f>
        <v>24</v>
      </c>
      <c r="O666" s="4" cm="1">
        <f t="array" ref="O666">LookupRef[[#This Row],[DC]]+(PPCP[Base])</f>
        <v>74</v>
      </c>
    </row>
    <row r="667" spans="1:15" x14ac:dyDescent="0.2">
      <c r="A667" s="4" t="str">
        <f>Fullmath[[#This Row],[Craft]]</f>
        <v>Herbalism</v>
      </c>
      <c r="B667" s="4" t="str">
        <f>Fullmath[[#This Row],[Type]]</f>
        <v>Poison</v>
      </c>
      <c r="C667" s="4" t="str">
        <f>Fullmath[[#This Row],[Subtype]]</f>
        <v>Poison</v>
      </c>
      <c r="D667" s="2">
        <f>Fullmath[[#This Row],[ID]]</f>
        <v>820</v>
      </c>
      <c r="E667" s="4" t="str">
        <f>Fullmath[[#This Row],[Name]]</f>
        <v>Poison: Nitharit</v>
      </c>
      <c r="F667" s="4">
        <f>Fullmath[[#This Row],[Quantity]]</f>
        <v>5</v>
      </c>
      <c r="G667" s="4">
        <f>LookupRef[[#This Row],[Labor Costs]]+LookupRef[[#This Row],[Material Costs]]</f>
        <v>4122.4933333333329</v>
      </c>
      <c r="H667" s="4">
        <f>LookupRef[[#This Row],[Total Price]]/LookupRef[[#This Row],[Quantity]]</f>
        <v>824.49866666666662</v>
      </c>
      <c r="I667" s="4">
        <f>LookupRef[[#This Row],[Total Price]]-LookupRef[[#This Row],[Material Costs]]</f>
        <v>3359.5999999999995</v>
      </c>
      <c r="J667" s="4">
        <f>(LookupRef[[#This Row],[Total Craft Points]]+LookupRef[[#This Row],[DC]])*10</f>
        <v>694</v>
      </c>
      <c r="K667" s="4">
        <f>LookupRef[[#This Row],[Price Per Craft Point]]*LookupRef[[#This Row],[Total Craft Points]]</f>
        <v>3359.6</v>
      </c>
      <c r="L667" s="4">
        <f>Fullmath[[#This Row],[Mat Cost]]</f>
        <v>762.89333333333332</v>
      </c>
      <c r="M667" s="4">
        <f>Fullmath[[#This Row],[Total CP]]</f>
        <v>45.4</v>
      </c>
      <c r="N667" s="4">
        <f>Fullmath[[#This Row],[DC]]</f>
        <v>24</v>
      </c>
      <c r="O667" s="4" cm="1">
        <f t="array" ref="O667">LookupRef[[#This Row],[DC]]+(PPCP[Base])</f>
        <v>74</v>
      </c>
    </row>
    <row r="668" spans="1:15" x14ac:dyDescent="0.2">
      <c r="A668" s="4" t="str">
        <f>Fullmath[[#This Row],[Craft]]</f>
        <v>Herbalism</v>
      </c>
      <c r="B668" s="4" t="str">
        <f>Fullmath[[#This Row],[Type]]</f>
        <v>Poison</v>
      </c>
      <c r="C668" s="4" t="str">
        <f>Fullmath[[#This Row],[Subtype]]</f>
        <v>Poison</v>
      </c>
      <c r="D668" s="2">
        <f>Fullmath[[#This Row],[ID]]</f>
        <v>821</v>
      </c>
      <c r="E668" s="4" t="str">
        <f>Fullmath[[#This Row],[Name]]</f>
        <v>Poison: Oil of Taggut</v>
      </c>
      <c r="F668" s="4">
        <f>Fullmath[[#This Row],[Quantity]]</f>
        <v>5</v>
      </c>
      <c r="G668" s="4">
        <f>LookupRef[[#This Row],[Labor Costs]]+LookupRef[[#This Row],[Material Costs]]</f>
        <v>4534.9866666666667</v>
      </c>
      <c r="H668" s="4">
        <f>LookupRef[[#This Row],[Total Price]]/LookupRef[[#This Row],[Quantity]]</f>
        <v>906.99733333333336</v>
      </c>
      <c r="I668" s="4">
        <f>LookupRef[[#This Row],[Total Price]]-LookupRef[[#This Row],[Material Costs]]</f>
        <v>3759.2</v>
      </c>
      <c r="J668" s="4">
        <f>(LookupRef[[#This Row],[Total Craft Points]]+LookupRef[[#This Row],[DC]])*10</f>
        <v>748</v>
      </c>
      <c r="K668" s="4">
        <f>LookupRef[[#This Row],[Price Per Craft Point]]*LookupRef[[#This Row],[Total Craft Points]]</f>
        <v>3759.2</v>
      </c>
      <c r="L668" s="4">
        <f>Fullmath[[#This Row],[Mat Cost]]</f>
        <v>775.78666666666663</v>
      </c>
      <c r="M668" s="4">
        <f>Fullmath[[#This Row],[Total CP]]</f>
        <v>50.8</v>
      </c>
      <c r="N668" s="4">
        <f>Fullmath[[#This Row],[DC]]</f>
        <v>24</v>
      </c>
      <c r="O668" s="4" cm="1">
        <f t="array" ref="O668">LookupRef[[#This Row],[DC]]+(PPCP[Base])</f>
        <v>74</v>
      </c>
    </row>
    <row r="669" spans="1:15" x14ac:dyDescent="0.2">
      <c r="A669" s="4" t="str">
        <f>Fullmath[[#This Row],[Craft]]</f>
        <v>Herbalism</v>
      </c>
      <c r="B669" s="4" t="str">
        <f>Fullmath[[#This Row],[Type]]</f>
        <v>Poison</v>
      </c>
      <c r="C669" s="4" t="str">
        <f>Fullmath[[#This Row],[Subtype]]</f>
        <v>Poison</v>
      </c>
      <c r="D669" s="2">
        <f>Fullmath[[#This Row],[ID]]</f>
        <v>822</v>
      </c>
      <c r="E669" s="4" t="str">
        <f>Fullmath[[#This Row],[Name]]</f>
        <v>Poison: Sassone Leaf Residue</v>
      </c>
      <c r="F669" s="4">
        <f>Fullmath[[#This Row],[Quantity]]</f>
        <v>5</v>
      </c>
      <c r="G669" s="4">
        <f>LookupRef[[#This Row],[Labor Costs]]+LookupRef[[#This Row],[Material Costs]]</f>
        <v>4434.9866666666667</v>
      </c>
      <c r="H669" s="4">
        <f>LookupRef[[#This Row],[Total Price]]/LookupRef[[#This Row],[Quantity]]</f>
        <v>886.99733333333336</v>
      </c>
      <c r="I669" s="4">
        <f>LookupRef[[#This Row],[Total Price]]-LookupRef[[#This Row],[Material Costs]]</f>
        <v>3759.2</v>
      </c>
      <c r="J669" s="4">
        <f>(LookupRef[[#This Row],[Total Craft Points]]+LookupRef[[#This Row],[DC]])*10</f>
        <v>748</v>
      </c>
      <c r="K669" s="4">
        <f>LookupRef[[#This Row],[Price Per Craft Point]]*LookupRef[[#This Row],[Total Craft Points]]</f>
        <v>3759.2</v>
      </c>
      <c r="L669" s="4">
        <f>Fullmath[[#This Row],[Mat Cost]]</f>
        <v>675.78666666666663</v>
      </c>
      <c r="M669" s="4">
        <f>Fullmath[[#This Row],[Total CP]]</f>
        <v>50.8</v>
      </c>
      <c r="N669" s="4">
        <f>Fullmath[[#This Row],[DC]]</f>
        <v>24</v>
      </c>
      <c r="O669" s="4" cm="1">
        <f t="array" ref="O669">LookupRef[[#This Row],[DC]]+(PPCP[Base])</f>
        <v>74</v>
      </c>
    </row>
    <row r="670" spans="1:15" x14ac:dyDescent="0.2">
      <c r="A670" s="4" t="str">
        <f>Fullmath[[#This Row],[Craft]]</f>
        <v>Herbalism</v>
      </c>
      <c r="B670" s="4" t="str">
        <f>Fullmath[[#This Row],[Type]]</f>
        <v>Poison</v>
      </c>
      <c r="C670" s="4" t="str">
        <f>Fullmath[[#This Row],[Subtype]]</f>
        <v>Poison</v>
      </c>
      <c r="D670" s="2">
        <f>Fullmath[[#This Row],[ID]]</f>
        <v>1373</v>
      </c>
      <c r="E670" s="4" t="str">
        <f>Fullmath[[#This Row],[Name]]</f>
        <v>Poison: Sassone Leaf Residue</v>
      </c>
      <c r="F670" s="4">
        <f>Fullmath[[#This Row],[Quantity]]</f>
        <v>5</v>
      </c>
      <c r="G670" s="4">
        <f>LookupRef[[#This Row],[Labor Costs]]+LookupRef[[#This Row],[Material Costs]]</f>
        <v>7875.9840000000004</v>
      </c>
      <c r="H670" s="4">
        <f>LookupRef[[#This Row],[Total Price]]/LookupRef[[#This Row],[Quantity]]</f>
        <v>1575.1968000000002</v>
      </c>
      <c r="I670" s="4">
        <f>LookupRef[[#This Row],[Total Price]]-LookupRef[[#This Row],[Material Costs]]</f>
        <v>7175.0400000000009</v>
      </c>
      <c r="J670" s="4">
        <f>(LookupRef[[#This Row],[Total Craft Points]]+LookupRef[[#This Row],[DC]])*10</f>
        <v>1209.6000000000001</v>
      </c>
      <c r="K670" s="4">
        <f>LookupRef[[#This Row],[Price Per Craft Point]]*LookupRef[[#This Row],[Total Craft Points]]</f>
        <v>7175.0400000000009</v>
      </c>
      <c r="L670" s="4">
        <f>Fullmath[[#This Row],[Mat Cost]]</f>
        <v>700.94399999999996</v>
      </c>
      <c r="M670" s="4">
        <f>Fullmath[[#This Row],[Total CP]]</f>
        <v>96.960000000000008</v>
      </c>
      <c r="N670" s="4">
        <f>Fullmath[[#This Row],[DC]]</f>
        <v>24</v>
      </c>
      <c r="O670" s="4" cm="1">
        <f t="array" ref="O670">LookupRef[[#This Row],[DC]]+(PPCP[Base])</f>
        <v>74</v>
      </c>
    </row>
    <row r="671" spans="1:15" x14ac:dyDescent="0.2">
      <c r="A671" s="4" t="str">
        <f>Fullmath[[#This Row],[Craft]]</f>
        <v>Herbalism</v>
      </c>
      <c r="B671" s="4" t="str">
        <f>Fullmath[[#This Row],[Type]]</f>
        <v>Poison</v>
      </c>
      <c r="C671" s="4" t="str">
        <f>Fullmath[[#This Row],[Subtype]]</f>
        <v>Poison</v>
      </c>
      <c r="D671" s="2">
        <f>Fullmath[[#This Row],[ID]]</f>
        <v>817</v>
      </c>
      <c r="E671" s="4" t="str">
        <f>Fullmath[[#This Row],[Name]]</f>
        <v>Poison: Large Scorpion</v>
      </c>
      <c r="F671" s="4">
        <f>Fullmath[[#This Row],[Quantity]]</f>
        <v>5</v>
      </c>
      <c r="G671" s="4">
        <f>LookupRef[[#This Row],[Labor Costs]]+LookupRef[[#This Row],[Material Costs]]</f>
        <v>4042.8933333333334</v>
      </c>
      <c r="H671" s="4">
        <f>LookupRef[[#This Row],[Total Price]]/LookupRef[[#This Row],[Quantity]]</f>
        <v>808.57866666666666</v>
      </c>
      <c r="I671" s="4">
        <f>LookupRef[[#This Row],[Total Price]]-LookupRef[[#This Row],[Material Costs]]</f>
        <v>3480</v>
      </c>
      <c r="J671" s="4">
        <f>(LookupRef[[#This Row],[Total Craft Points]]+LookupRef[[#This Row],[DC]])*10</f>
        <v>714</v>
      </c>
      <c r="K671" s="4">
        <f>LookupRef[[#This Row],[Price Per Craft Point]]*LookupRef[[#This Row],[Total Craft Points]]</f>
        <v>3480</v>
      </c>
      <c r="L671" s="4">
        <f>Fullmath[[#This Row],[Mat Cost]]</f>
        <v>562.89333333333332</v>
      </c>
      <c r="M671" s="4">
        <f>Fullmath[[#This Row],[Total CP]]</f>
        <v>46.4</v>
      </c>
      <c r="N671" s="4">
        <f>Fullmath[[#This Row],[DC]]</f>
        <v>25</v>
      </c>
      <c r="O671" s="4" cm="1">
        <f t="array" ref="O671">LookupRef[[#This Row],[DC]]+(PPCP[Base])</f>
        <v>75</v>
      </c>
    </row>
    <row r="672" spans="1:15" x14ac:dyDescent="0.2">
      <c r="A672" s="4" t="str">
        <f>Fullmath[[#This Row],[Craft]]</f>
        <v>Herbalism</v>
      </c>
      <c r="B672" s="4" t="str">
        <f>Fullmath[[#This Row],[Type]]</f>
        <v>Poison</v>
      </c>
      <c r="C672" s="4" t="str">
        <f>Fullmath[[#This Row],[Subtype]]</f>
        <v>Poison</v>
      </c>
      <c r="D672" s="2">
        <f>Fullmath[[#This Row],[ID]]</f>
        <v>926</v>
      </c>
      <c r="E672" s="4" t="str">
        <f>Fullmath[[#This Row],[Name]]</f>
        <v>Poison: Cave Terror</v>
      </c>
      <c r="F672" s="4">
        <f>Fullmath[[#This Row],[Quantity]]</f>
        <v>5</v>
      </c>
      <c r="G672" s="4">
        <f>LookupRef[[#This Row],[Labor Costs]]+LookupRef[[#This Row],[Material Costs]]</f>
        <v>3938.2933333333335</v>
      </c>
      <c r="H672" s="4">
        <f>LookupRef[[#This Row],[Total Price]]/LookupRef[[#This Row],[Quantity]]</f>
        <v>787.6586666666667</v>
      </c>
      <c r="I672" s="4">
        <f>LookupRef[[#This Row],[Total Price]]-LookupRef[[#This Row],[Material Costs]]</f>
        <v>3450.4</v>
      </c>
      <c r="J672" s="4">
        <f>(LookupRef[[#This Row],[Total Craft Points]]+LookupRef[[#This Row],[DC]])*10</f>
        <v>714</v>
      </c>
      <c r="K672" s="4">
        <f>LookupRef[[#This Row],[Price Per Craft Point]]*LookupRef[[#This Row],[Total Craft Points]]</f>
        <v>3450.4</v>
      </c>
      <c r="L672" s="4">
        <f>Fullmath[[#This Row],[Mat Cost]]</f>
        <v>487.89333333333332</v>
      </c>
      <c r="M672" s="4">
        <f>Fullmath[[#This Row],[Total CP]]</f>
        <v>45.4</v>
      </c>
      <c r="N672" s="4">
        <f>Fullmath[[#This Row],[DC]]</f>
        <v>26</v>
      </c>
      <c r="O672" s="4" cm="1">
        <f t="array" ref="O672">LookupRef[[#This Row],[DC]]+(PPCP[Base])</f>
        <v>76</v>
      </c>
    </row>
    <row r="673" spans="1:15" x14ac:dyDescent="0.2">
      <c r="A673" s="4" t="str">
        <f>Fullmath[[#This Row],[Craft]]</f>
        <v>Herbalism</v>
      </c>
      <c r="B673" s="4" t="str">
        <f>Fullmath[[#This Row],[Type]]</f>
        <v>Poison</v>
      </c>
      <c r="C673" s="4" t="str">
        <f>Fullmath[[#This Row],[Subtype]]</f>
        <v>Poison</v>
      </c>
      <c r="D673" s="2">
        <f>Fullmath[[#This Row],[ID]]</f>
        <v>814</v>
      </c>
      <c r="E673" s="4" t="str">
        <f>Fullmath[[#This Row],[Name]]</f>
        <v>Poison: Ettercap Venom</v>
      </c>
      <c r="F673" s="4">
        <f>Fullmath[[#This Row],[Quantity]]</f>
        <v>5</v>
      </c>
      <c r="G673" s="4">
        <f>LookupRef[[#This Row],[Labor Costs]]+LookupRef[[#This Row],[Material Costs]]</f>
        <v>4979.2933333333331</v>
      </c>
      <c r="H673" s="4">
        <f>LookupRef[[#This Row],[Total Price]]/LookupRef[[#This Row],[Quantity]]</f>
        <v>995.85866666666664</v>
      </c>
      <c r="I673" s="4">
        <f>LookupRef[[#This Row],[Total Price]]-LookupRef[[#This Row],[Material Costs]]</f>
        <v>4666.3999999999996</v>
      </c>
      <c r="J673" s="4">
        <f>(LookupRef[[#This Row],[Total Craft Points]]+LookupRef[[#This Row],[DC]])*10</f>
        <v>874</v>
      </c>
      <c r="K673" s="4">
        <f>LookupRef[[#This Row],[Price Per Craft Point]]*LookupRef[[#This Row],[Total Craft Points]]</f>
        <v>4666.3999999999996</v>
      </c>
      <c r="L673" s="4">
        <f>Fullmath[[#This Row],[Mat Cost]]</f>
        <v>312.89333333333332</v>
      </c>
      <c r="M673" s="4">
        <f>Fullmath[[#This Row],[Total CP]]</f>
        <v>61.4</v>
      </c>
      <c r="N673" s="4">
        <f>Fullmath[[#This Row],[DC]]</f>
        <v>26</v>
      </c>
      <c r="O673" s="4" cm="1">
        <f t="array" ref="O673">LookupRef[[#This Row],[DC]]+(PPCP[Base])</f>
        <v>76</v>
      </c>
    </row>
    <row r="674" spans="1:15" x14ac:dyDescent="0.2">
      <c r="A674" s="4" t="str">
        <f>Fullmath[[#This Row],[Craft]]</f>
        <v>Herbalism</v>
      </c>
      <c r="B674" s="4" t="str">
        <f>Fullmath[[#This Row],[Type]]</f>
        <v>Poison</v>
      </c>
      <c r="C674" s="4" t="str">
        <f>Fullmath[[#This Row],[Subtype]]</f>
        <v>Poison</v>
      </c>
      <c r="D674" s="2">
        <f>Fullmath[[#This Row],[ID]]</f>
        <v>928</v>
      </c>
      <c r="E674" s="4" t="str">
        <f>Fullmath[[#This Row],[Name]]</f>
        <v>Poison: Eyeblast</v>
      </c>
      <c r="F674" s="4">
        <f>Fullmath[[#This Row],[Quantity]]</f>
        <v>5</v>
      </c>
      <c r="G674" s="4">
        <f>LookupRef[[#This Row],[Labor Costs]]+LookupRef[[#This Row],[Material Costs]]</f>
        <v>4770.5591666666669</v>
      </c>
      <c r="H674" s="4">
        <f>LookupRef[[#This Row],[Total Price]]/LookupRef[[#This Row],[Quantity]]</f>
        <v>954.11183333333338</v>
      </c>
      <c r="I674" s="4">
        <f>LookupRef[[#This Row],[Total Price]]-LookupRef[[#This Row],[Material Costs]]</f>
        <v>3767.7000000000003</v>
      </c>
      <c r="J674" s="4">
        <f>(LookupRef[[#This Row],[Total Craft Points]]+LookupRef[[#This Row],[DC]])*10</f>
        <v>755.75</v>
      </c>
      <c r="K674" s="4">
        <f>LookupRef[[#This Row],[Price Per Craft Point]]*LookupRef[[#This Row],[Total Craft Points]]</f>
        <v>3767.7000000000003</v>
      </c>
      <c r="L674" s="4">
        <f>Fullmath[[#This Row],[Mat Cost]]</f>
        <v>1002.8591666666666</v>
      </c>
      <c r="M674" s="4">
        <f>Fullmath[[#This Row],[Total CP]]</f>
        <v>49.575000000000003</v>
      </c>
      <c r="N674" s="4">
        <f>Fullmath[[#This Row],[DC]]</f>
        <v>26</v>
      </c>
      <c r="O674" s="4" cm="1">
        <f t="array" ref="O674">LookupRef[[#This Row],[DC]]+(PPCP[Base])</f>
        <v>76</v>
      </c>
    </row>
    <row r="675" spans="1:15" x14ac:dyDescent="0.2">
      <c r="A675" s="4" t="str">
        <f>Fullmath[[#This Row],[Craft]]</f>
        <v>Herbalism</v>
      </c>
      <c r="B675" s="4" t="str">
        <f>Fullmath[[#This Row],[Type]]</f>
        <v>Poison</v>
      </c>
      <c r="C675" s="4" t="str">
        <f>Fullmath[[#This Row],[Subtype]]</f>
        <v>Poison</v>
      </c>
      <c r="D675" s="2">
        <f>Fullmath[[#This Row],[ID]]</f>
        <v>802</v>
      </c>
      <c r="E675" s="4" t="str">
        <f>Fullmath[[#This Row],[Name]]</f>
        <v>Poison: Blade Bane Poison</v>
      </c>
      <c r="F675" s="4">
        <f>Fullmath[[#This Row],[Quantity]]</f>
        <v>5</v>
      </c>
      <c r="G675" s="4">
        <f>LookupRef[[#This Row],[Labor Costs]]+LookupRef[[#This Row],[Material Costs]]</f>
        <v>6482.1725000000006</v>
      </c>
      <c r="H675" s="4">
        <f>LookupRef[[#This Row],[Total Price]]/LookupRef[[#This Row],[Quantity]]</f>
        <v>1296.4345000000001</v>
      </c>
      <c r="I675" s="4">
        <f>LookupRef[[#This Row],[Total Price]]-LookupRef[[#This Row],[Material Costs]]</f>
        <v>5169.4500000000007</v>
      </c>
      <c r="J675" s="4">
        <f>(LookupRef[[#This Row],[Total Craft Points]]+LookupRef[[#This Row],[DC]])*10</f>
        <v>942.75</v>
      </c>
      <c r="K675" s="4">
        <f>LookupRef[[#This Row],[Price Per Craft Point]]*LookupRef[[#This Row],[Total Craft Points]]</f>
        <v>5169.4500000000007</v>
      </c>
      <c r="L675" s="4">
        <f>Fullmath[[#This Row],[Mat Cost]]</f>
        <v>1312.7224999999999</v>
      </c>
      <c r="M675" s="4">
        <f>Fullmath[[#This Row],[Total CP]]</f>
        <v>66.275000000000006</v>
      </c>
      <c r="N675" s="4">
        <f>Fullmath[[#This Row],[DC]]</f>
        <v>28</v>
      </c>
      <c r="O675" s="4" cm="1">
        <f t="array" ref="O675">LookupRef[[#This Row],[DC]]+(PPCP[Base])</f>
        <v>78</v>
      </c>
    </row>
    <row r="676" spans="1:15" x14ac:dyDescent="0.2">
      <c r="A676" s="4" t="str">
        <f>Fullmath[[#This Row],[Craft]]</f>
        <v>Herbalism</v>
      </c>
      <c r="B676" s="4" t="str">
        <f>Fullmath[[#This Row],[Type]]</f>
        <v>Poison</v>
      </c>
      <c r="C676" s="4" t="str">
        <f>Fullmath[[#This Row],[Subtype]]</f>
        <v>Poison</v>
      </c>
      <c r="D676" s="2">
        <f>Fullmath[[#This Row],[ID]]</f>
        <v>927</v>
      </c>
      <c r="E676" s="4" t="str">
        <f>Fullmath[[#This Row],[Name]]</f>
        <v>Poison: Elemental Rime</v>
      </c>
      <c r="F676" s="4">
        <f>Fullmath[[#This Row],[Quantity]]</f>
        <v>5</v>
      </c>
      <c r="G676" s="4">
        <f>LookupRef[[#This Row],[Labor Costs]]+LookupRef[[#This Row],[Material Costs]]</f>
        <v>4226.6266666666661</v>
      </c>
      <c r="H676" s="4">
        <f>LookupRef[[#This Row],[Total Price]]/LookupRef[[#This Row],[Quantity]]</f>
        <v>845.32533333333322</v>
      </c>
      <c r="I676" s="4">
        <f>LookupRef[[#This Row],[Total Price]]-LookupRef[[#This Row],[Material Costs]]</f>
        <v>3728.3999999999996</v>
      </c>
      <c r="J676" s="4">
        <f>(LookupRef[[#This Row],[Total Craft Points]]+LookupRef[[#This Row],[DC]])*10</f>
        <v>758</v>
      </c>
      <c r="K676" s="4">
        <f>LookupRef[[#This Row],[Price Per Craft Point]]*LookupRef[[#This Row],[Total Craft Points]]</f>
        <v>3728.3999999999996</v>
      </c>
      <c r="L676" s="4">
        <f>Fullmath[[#This Row],[Mat Cost]]</f>
        <v>498.22666666666669</v>
      </c>
      <c r="M676" s="4">
        <f>Fullmath[[#This Row],[Total CP]]</f>
        <v>47.8</v>
      </c>
      <c r="N676" s="4">
        <f>Fullmath[[#This Row],[DC]]</f>
        <v>28</v>
      </c>
      <c r="O676" s="4" cm="1">
        <f t="array" ref="O676">LookupRef[[#This Row],[DC]]+(PPCP[Base])</f>
        <v>78</v>
      </c>
    </row>
    <row r="677" spans="1:15" x14ac:dyDescent="0.2">
      <c r="A677" s="4" t="str">
        <f>Fullmath[[#This Row],[Craft]]</f>
        <v>Herbalism</v>
      </c>
      <c r="B677" s="4" t="str">
        <f>Fullmath[[#This Row],[Type]]</f>
        <v>Poison</v>
      </c>
      <c r="C677" s="4" t="str">
        <f>Fullmath[[#This Row],[Subtype]]</f>
        <v>Poison</v>
      </c>
      <c r="D677" s="2">
        <f>Fullmath[[#This Row],[ID]]</f>
        <v>929</v>
      </c>
      <c r="E677" s="4" t="str">
        <f>Fullmath[[#This Row],[Name]]</f>
        <v>Poison: Widow's Kiss</v>
      </c>
      <c r="F677" s="4">
        <f>Fullmath[[#This Row],[Quantity]]</f>
        <v>5</v>
      </c>
      <c r="G677" s="4">
        <f>LookupRef[[#This Row],[Labor Costs]]+LookupRef[[#This Row],[Material Costs]]</f>
        <v>5504.0933333333332</v>
      </c>
      <c r="H677" s="4">
        <f>LookupRef[[#This Row],[Total Price]]/LookupRef[[#This Row],[Quantity]]</f>
        <v>1100.8186666666666</v>
      </c>
      <c r="I677" s="4">
        <f>LookupRef[[#This Row],[Total Price]]-LookupRef[[#This Row],[Material Costs]]</f>
        <v>3853.2</v>
      </c>
      <c r="J677" s="4">
        <f>(LookupRef[[#This Row],[Total Craft Points]]+LookupRef[[#This Row],[DC]])*10</f>
        <v>774</v>
      </c>
      <c r="K677" s="4">
        <f>LookupRef[[#This Row],[Price Per Craft Point]]*LookupRef[[#This Row],[Total Craft Points]]</f>
        <v>3853.2</v>
      </c>
      <c r="L677" s="4">
        <f>Fullmath[[#This Row],[Mat Cost]]</f>
        <v>1650.8933333333334</v>
      </c>
      <c r="M677" s="4">
        <f>Fullmath[[#This Row],[Total CP]]</f>
        <v>49.4</v>
      </c>
      <c r="N677" s="4">
        <f>Fullmath[[#This Row],[DC]]</f>
        <v>28</v>
      </c>
      <c r="O677" s="4" cm="1">
        <f t="array" ref="O677">LookupRef[[#This Row],[DC]]+(PPCP[Base])</f>
        <v>78</v>
      </c>
    </row>
    <row r="678" spans="1:15" x14ac:dyDescent="0.2">
      <c r="A678" s="4" t="str">
        <f>Fullmath[[#This Row],[Craft]]</f>
        <v>Herbalism</v>
      </c>
      <c r="B678" s="4" t="str">
        <f>Fullmath[[#This Row],[Type]]</f>
        <v>Poison</v>
      </c>
      <c r="C678" s="4" t="str">
        <f>Fullmath[[#This Row],[Subtype]]</f>
        <v>Poison</v>
      </c>
      <c r="D678" s="2">
        <f>Fullmath[[#This Row],[ID]]</f>
        <v>130</v>
      </c>
      <c r="E678" s="4" t="str">
        <f>Fullmath[[#This Row],[Name]]</f>
        <v>Poison: Blighted Mandrake</v>
      </c>
      <c r="F678" s="4">
        <f>Fullmath[[#This Row],[Quantity]]</f>
        <v>5</v>
      </c>
      <c r="G678" s="4">
        <f>LookupRef[[#This Row],[Labor Costs]]+LookupRef[[#This Row],[Material Costs]]</f>
        <v>4738.9866666666667</v>
      </c>
      <c r="H678" s="4">
        <f>LookupRef[[#This Row],[Total Price]]/LookupRef[[#This Row],[Quantity]]</f>
        <v>947.79733333333331</v>
      </c>
      <c r="I678" s="4">
        <f>LookupRef[[#This Row],[Total Price]]-LookupRef[[#This Row],[Material Costs]]</f>
        <v>4013.2</v>
      </c>
      <c r="J678" s="4">
        <f>(LookupRef[[#This Row],[Total Craft Points]]+LookupRef[[#This Row],[DC]])*10</f>
        <v>798</v>
      </c>
      <c r="K678" s="4">
        <f>LookupRef[[#This Row],[Price Per Craft Point]]*LookupRef[[#This Row],[Total Craft Points]]</f>
        <v>4013.2</v>
      </c>
      <c r="L678" s="4">
        <f>Fullmath[[#This Row],[Mat Cost]]</f>
        <v>725.78666666666663</v>
      </c>
      <c r="M678" s="4">
        <f>Fullmath[[#This Row],[Total CP]]</f>
        <v>50.8</v>
      </c>
      <c r="N678" s="4">
        <f>Fullmath[[#This Row],[DC]]</f>
        <v>29</v>
      </c>
      <c r="O678" s="4" cm="1">
        <f t="array" ref="O678">LookupRef[[#This Row],[DC]]+(PPCP[Base])</f>
        <v>79</v>
      </c>
    </row>
    <row r="679" spans="1:15" x14ac:dyDescent="0.2">
      <c r="A679" s="4" t="str">
        <f>Fullmath[[#This Row],[Craft]]</f>
        <v>Herbalism</v>
      </c>
      <c r="B679" s="4" t="str">
        <f>Fullmath[[#This Row],[Type]]</f>
        <v>Poison</v>
      </c>
      <c r="C679" s="4" t="str">
        <f>Fullmath[[#This Row],[Subtype]]</f>
        <v>Poison</v>
      </c>
      <c r="D679" s="2">
        <f>Fullmath[[#This Row],[ID]]</f>
        <v>133</v>
      </c>
      <c r="E679" s="4" t="str">
        <f>Fullmath[[#This Row],[Name]]</f>
        <v>Poison: Draft of the Daft</v>
      </c>
      <c r="F679" s="4">
        <f>Fullmath[[#This Row],[Quantity]]</f>
        <v>5</v>
      </c>
      <c r="G679" s="4">
        <f>LookupRef[[#This Row],[Labor Costs]]+LookupRef[[#This Row],[Material Costs]]</f>
        <v>3729.66</v>
      </c>
      <c r="H679" s="4">
        <f>LookupRef[[#This Row],[Total Price]]/LookupRef[[#This Row],[Quantity]]</f>
        <v>745.93200000000002</v>
      </c>
      <c r="I679" s="4">
        <f>LookupRef[[#This Row],[Total Price]]-LookupRef[[#This Row],[Material Costs]]</f>
        <v>3270.6</v>
      </c>
      <c r="J679" s="4">
        <f>(LookupRef[[#This Row],[Total Craft Points]]+LookupRef[[#This Row],[DC]])*10</f>
        <v>704</v>
      </c>
      <c r="K679" s="4">
        <f>LookupRef[[#This Row],[Price Per Craft Point]]*LookupRef[[#This Row],[Total Craft Points]]</f>
        <v>3270.6</v>
      </c>
      <c r="L679" s="4">
        <f>Fullmath[[#This Row],[Mat Cost]]</f>
        <v>459.06000000000006</v>
      </c>
      <c r="M679" s="4">
        <f>Fullmath[[#This Row],[Total CP]]</f>
        <v>41.4</v>
      </c>
      <c r="N679" s="4">
        <f>Fullmath[[#This Row],[DC]]</f>
        <v>29</v>
      </c>
      <c r="O679" s="4" cm="1">
        <f t="array" ref="O679">LookupRef[[#This Row],[DC]]+(PPCP[Base])</f>
        <v>79</v>
      </c>
    </row>
    <row r="680" spans="1:15" x14ac:dyDescent="0.2">
      <c r="A680" s="4" t="str">
        <f>Fullmath[[#This Row],[Craft]]</f>
        <v>Herbalism</v>
      </c>
      <c r="B680" s="4" t="str">
        <f>Fullmath[[#This Row],[Type]]</f>
        <v>Poison</v>
      </c>
      <c r="C680" s="4" t="str">
        <f>Fullmath[[#This Row],[Subtype]]</f>
        <v>Poison</v>
      </c>
      <c r="D680" s="2">
        <f>Fullmath[[#This Row],[ID]]</f>
        <v>128</v>
      </c>
      <c r="E680" s="4" t="str">
        <f>Fullmath[[#This Row],[Name]]</f>
        <v>Poison: Illithid Serum</v>
      </c>
      <c r="F680" s="4">
        <f>Fullmath[[#This Row],[Quantity]]</f>
        <v>5</v>
      </c>
      <c r="G680" s="4">
        <f>LookupRef[[#This Row],[Labor Costs]]+LookupRef[[#This Row],[Material Costs]]</f>
        <v>4049.4933333333333</v>
      </c>
      <c r="H680" s="4">
        <f>LookupRef[[#This Row],[Total Price]]/LookupRef[[#This Row],[Quantity]]</f>
        <v>809.89866666666671</v>
      </c>
      <c r="I680" s="4">
        <f>LookupRef[[#This Row],[Total Price]]-LookupRef[[#This Row],[Material Costs]]</f>
        <v>3586.6</v>
      </c>
      <c r="J680" s="4">
        <f>(LookupRef[[#This Row],[Total Craft Points]]+LookupRef[[#This Row],[DC]])*10</f>
        <v>744</v>
      </c>
      <c r="K680" s="4">
        <f>LookupRef[[#This Row],[Price Per Craft Point]]*LookupRef[[#This Row],[Total Craft Points]]</f>
        <v>3586.6</v>
      </c>
      <c r="L680" s="4">
        <f>Fullmath[[#This Row],[Mat Cost]]</f>
        <v>462.89333333333332</v>
      </c>
      <c r="M680" s="4">
        <f>Fullmath[[#This Row],[Total CP]]</f>
        <v>45.4</v>
      </c>
      <c r="N680" s="4">
        <f>Fullmath[[#This Row],[DC]]</f>
        <v>29</v>
      </c>
      <c r="O680" s="4" cm="1">
        <f t="array" ref="O680">LookupRef[[#This Row],[DC]]+(PPCP[Base])</f>
        <v>79</v>
      </c>
    </row>
    <row r="681" spans="1:15" x14ac:dyDescent="0.2">
      <c r="A681" s="4" t="str">
        <f>Fullmath[[#This Row],[Craft]]</f>
        <v>Herbalism</v>
      </c>
      <c r="B681" s="4" t="str">
        <f>Fullmath[[#This Row],[Type]]</f>
        <v>Poison</v>
      </c>
      <c r="C681" s="4" t="str">
        <f>Fullmath[[#This Row],[Subtype]]</f>
        <v>Poison</v>
      </c>
      <c r="D681" s="2">
        <f>Fullmath[[#This Row],[ID]]</f>
        <v>129</v>
      </c>
      <c r="E681" s="4" t="str">
        <f>Fullmath[[#This Row],[Name]]</f>
        <v>Poison: Strychnine</v>
      </c>
      <c r="F681" s="4">
        <f>Fullmath[[#This Row],[Quantity]]</f>
        <v>5</v>
      </c>
      <c r="G681" s="4">
        <f>LookupRef[[#This Row],[Labor Costs]]+LookupRef[[#This Row],[Material Costs]]</f>
        <v>3899.4933333333333</v>
      </c>
      <c r="H681" s="4">
        <f>LookupRef[[#This Row],[Total Price]]/LookupRef[[#This Row],[Quantity]]</f>
        <v>779.89866666666671</v>
      </c>
      <c r="I681" s="4">
        <f>LookupRef[[#This Row],[Total Price]]-LookupRef[[#This Row],[Material Costs]]</f>
        <v>3586.6</v>
      </c>
      <c r="J681" s="4">
        <f>(LookupRef[[#This Row],[Total Craft Points]]+LookupRef[[#This Row],[DC]])*10</f>
        <v>744</v>
      </c>
      <c r="K681" s="4">
        <f>LookupRef[[#This Row],[Price Per Craft Point]]*LookupRef[[#This Row],[Total Craft Points]]</f>
        <v>3586.6</v>
      </c>
      <c r="L681" s="4">
        <f>Fullmath[[#This Row],[Mat Cost]]</f>
        <v>312.89333333333332</v>
      </c>
      <c r="M681" s="4">
        <f>Fullmath[[#This Row],[Total CP]]</f>
        <v>45.4</v>
      </c>
      <c r="N681" s="4">
        <f>Fullmath[[#This Row],[DC]]</f>
        <v>29</v>
      </c>
      <c r="O681" s="4" cm="1">
        <f t="array" ref="O681">LookupRef[[#This Row],[DC]]+(PPCP[Base])</f>
        <v>79</v>
      </c>
    </row>
    <row r="682" spans="1:15" x14ac:dyDescent="0.2">
      <c r="A682" s="4" t="str">
        <f>Fullmath[[#This Row],[Craft]]</f>
        <v>Herbalism</v>
      </c>
      <c r="B682" s="4" t="str">
        <f>Fullmath[[#This Row],[Type]]</f>
        <v>Poison</v>
      </c>
      <c r="C682" s="4" t="str">
        <f>Fullmath[[#This Row],[Subtype]]</f>
        <v>Poison</v>
      </c>
      <c r="D682" s="2">
        <f>Fullmath[[#This Row],[ID]]</f>
        <v>800</v>
      </c>
      <c r="E682" s="4" t="str">
        <f>Fullmath[[#This Row],[Name]]</f>
        <v>Poison: Bebilith Venom</v>
      </c>
      <c r="F682" s="4">
        <f>Fullmath[[#This Row],[Quantity]]</f>
        <v>5</v>
      </c>
      <c r="G682" s="4">
        <f>LookupRef[[#This Row],[Labor Costs]]+LookupRef[[#This Row],[Material Costs]]</f>
        <v>4841.3866666666663</v>
      </c>
      <c r="H682" s="4">
        <f>LookupRef[[#This Row],[Total Price]]/LookupRef[[#This Row],[Quantity]]</f>
        <v>968.27733333333322</v>
      </c>
      <c r="I682" s="4">
        <f>LookupRef[[#This Row],[Total Price]]-LookupRef[[#This Row],[Material Costs]]</f>
        <v>4165.5999999999995</v>
      </c>
      <c r="J682" s="4">
        <f>(LookupRef[[#This Row],[Total Craft Points]]+LookupRef[[#This Row],[DC]])*10</f>
        <v>828</v>
      </c>
      <c r="K682" s="4">
        <f>LookupRef[[#This Row],[Price Per Craft Point]]*LookupRef[[#This Row],[Total Craft Points]]</f>
        <v>4165.5999999999995</v>
      </c>
      <c r="L682" s="4">
        <f>Fullmath[[#This Row],[Mat Cost]]</f>
        <v>675.78666666666663</v>
      </c>
      <c r="M682" s="4">
        <f>Fullmath[[#This Row],[Total CP]]</f>
        <v>50.8</v>
      </c>
      <c r="N682" s="4">
        <f>Fullmath[[#This Row],[DC]]</f>
        <v>32</v>
      </c>
      <c r="O682" s="4" cm="1">
        <f t="array" ref="O682">LookupRef[[#This Row],[DC]]+(PPCP[Base])</f>
        <v>82</v>
      </c>
    </row>
    <row r="683" spans="1:15" x14ac:dyDescent="0.2">
      <c r="A683" s="4" t="str">
        <f>Fullmath[[#This Row],[Craft]]</f>
        <v>Herbalism</v>
      </c>
      <c r="B683" s="4" t="str">
        <f>Fullmath[[#This Row],[Type]]</f>
        <v>Poison</v>
      </c>
      <c r="C683" s="4" t="str">
        <f>Fullmath[[#This Row],[Subtype]]</f>
        <v>Poison</v>
      </c>
      <c r="D683" s="2">
        <f>Fullmath[[#This Row],[ID]]</f>
        <v>131</v>
      </c>
      <c r="E683" s="4" t="str">
        <f>Fullmath[[#This Row],[Name]]</f>
        <v>Poison: Concentrated Spider Venom</v>
      </c>
      <c r="F683" s="4">
        <f>Fullmath[[#This Row],[Quantity]]</f>
        <v>5</v>
      </c>
      <c r="G683" s="4">
        <f>LookupRef[[#This Row],[Labor Costs]]+LookupRef[[#This Row],[Material Costs]]</f>
        <v>4043.2933333333335</v>
      </c>
      <c r="H683" s="4">
        <f>LookupRef[[#This Row],[Total Price]]/LookupRef[[#This Row],[Quantity]]</f>
        <v>808.6586666666667</v>
      </c>
      <c r="I683" s="4">
        <f>LookupRef[[#This Row],[Total Price]]-LookupRef[[#This Row],[Material Costs]]</f>
        <v>3460.4</v>
      </c>
      <c r="J683" s="4">
        <f>(LookupRef[[#This Row],[Total Craft Points]]+LookupRef[[#This Row],[DC]])*10</f>
        <v>742</v>
      </c>
      <c r="K683" s="4">
        <f>LookupRef[[#This Row],[Price Per Craft Point]]*LookupRef[[#This Row],[Total Craft Points]]</f>
        <v>3460.4</v>
      </c>
      <c r="L683" s="4">
        <f>Fullmath[[#This Row],[Mat Cost]]</f>
        <v>582.89333333333332</v>
      </c>
      <c r="M683" s="4">
        <f>Fullmath[[#This Row],[Total CP]]</f>
        <v>42.2</v>
      </c>
      <c r="N683" s="4">
        <f>Fullmath[[#This Row],[DC]]</f>
        <v>32</v>
      </c>
      <c r="O683" s="4" cm="1">
        <f t="array" ref="O683">LookupRef[[#This Row],[DC]]+(PPCP[Base])</f>
        <v>82</v>
      </c>
    </row>
    <row r="684" spans="1:15" x14ac:dyDescent="0.2">
      <c r="A684" s="4" t="str">
        <f>Fullmath[[#This Row],[Craft]]</f>
        <v>Herbalism</v>
      </c>
      <c r="B684" s="4" t="str">
        <f>Fullmath[[#This Row],[Type]]</f>
        <v>Poison</v>
      </c>
      <c r="C684" s="4" t="str">
        <f>Fullmath[[#This Row],[Subtype]]</f>
        <v>Poison</v>
      </c>
      <c r="D684" s="2">
        <f>Fullmath[[#This Row],[ID]]</f>
        <v>132</v>
      </c>
      <c r="E684" s="4" t="str">
        <f>Fullmath[[#This Row],[Name]]</f>
        <v>Poison: Deadly Nightshade</v>
      </c>
      <c r="F684" s="4">
        <f>Fullmath[[#This Row],[Quantity]]</f>
        <v>5</v>
      </c>
      <c r="G684" s="4">
        <f>LookupRef[[#This Row],[Labor Costs]]+LookupRef[[#This Row],[Material Costs]]</f>
        <v>6947.2725</v>
      </c>
      <c r="H684" s="4">
        <f>LookupRef[[#This Row],[Total Price]]/LookupRef[[#This Row],[Quantity]]</f>
        <v>1389.4545000000001</v>
      </c>
      <c r="I684" s="4">
        <f>LookupRef[[#This Row],[Total Price]]-LookupRef[[#This Row],[Material Costs]]</f>
        <v>5434.55</v>
      </c>
      <c r="J684" s="4">
        <f>(LookupRef[[#This Row],[Total Craft Points]]+LookupRef[[#This Row],[DC]])*10</f>
        <v>982.75</v>
      </c>
      <c r="K684" s="4">
        <f>LookupRef[[#This Row],[Price Per Craft Point]]*LookupRef[[#This Row],[Total Craft Points]]</f>
        <v>5434.55</v>
      </c>
      <c r="L684" s="4">
        <f>Fullmath[[#This Row],[Mat Cost]]</f>
        <v>1512.7224999999999</v>
      </c>
      <c r="M684" s="4">
        <f>Fullmath[[#This Row],[Total CP]]</f>
        <v>66.275000000000006</v>
      </c>
      <c r="N684" s="4">
        <f>Fullmath[[#This Row],[DC]]</f>
        <v>32</v>
      </c>
      <c r="O684" s="4" cm="1">
        <f t="array" ref="O684">LookupRef[[#This Row],[DC]]+(PPCP[Base])</f>
        <v>82</v>
      </c>
    </row>
    <row r="685" spans="1:15" x14ac:dyDescent="0.2">
      <c r="A685" s="4" t="str">
        <f>Fullmath[[#This Row],[Craft]]</f>
        <v>Herbalism</v>
      </c>
      <c r="B685" s="4" t="str">
        <f>Fullmath[[#This Row],[Type]]</f>
        <v>Poison</v>
      </c>
      <c r="C685" s="4" t="str">
        <f>Fullmath[[#This Row],[Subtype]]</f>
        <v>Poison</v>
      </c>
      <c r="D685" s="2">
        <f>Fullmath[[#This Row],[ID]]</f>
        <v>1727</v>
      </c>
      <c r="E685" s="4" t="str">
        <f>Fullmath[[#This Row],[Name]]</f>
        <v>Poison: Stonefinger Toxin</v>
      </c>
      <c r="F685" s="4">
        <f>Fullmath[[#This Row],[Quantity]]</f>
        <v>5</v>
      </c>
      <c r="G685" s="4">
        <f>LookupRef[[#This Row],[Labor Costs]]+LookupRef[[#This Row],[Material Costs]]</f>
        <v>44200</v>
      </c>
      <c r="H685" s="4">
        <f>LookupRef[[#This Row],[Total Price]]/LookupRef[[#This Row],[Quantity]]</f>
        <v>8840</v>
      </c>
      <c r="I685" s="4">
        <f>LookupRef[[#This Row],[Total Price]]-LookupRef[[#This Row],[Material Costs]]</f>
        <v>40000</v>
      </c>
      <c r="J685" s="4">
        <f>(LookupRef[[#This Row],[Total Craft Points]]+LookupRef[[#This Row],[DC]])*10</f>
        <v>3500</v>
      </c>
      <c r="K685" s="4">
        <f>LookupRef[[#This Row],[Price Per Craft Point]]*LookupRef[[#This Row],[Total Craft Points]]</f>
        <v>40000</v>
      </c>
      <c r="L685" s="4">
        <f>Fullmath[[#This Row],[Mat Cost]]</f>
        <v>4200</v>
      </c>
      <c r="M685" s="4">
        <f>Fullmath[[#This Row],[Total CP]]</f>
        <v>200</v>
      </c>
      <c r="N685" s="4">
        <f>Fullmath[[#This Row],[DC]]</f>
        <v>150</v>
      </c>
      <c r="O685" s="4" cm="1">
        <f t="array" ref="O685">LookupRef[[#This Row],[DC]]+(PPCP[Base])</f>
        <v>200</v>
      </c>
    </row>
    <row r="686" spans="1:15" x14ac:dyDescent="0.2">
      <c r="A686" s="4" t="str">
        <f>Fullmath[[#This Row],[Craft]]</f>
        <v>Alchemy</v>
      </c>
      <c r="B686" s="4" t="str">
        <f>Fullmath[[#This Row],[Type]]</f>
        <v>Potion</v>
      </c>
      <c r="C686" s="4" t="str">
        <f>Fullmath[[#This Row],[Subtype]]</f>
        <v>Potion</v>
      </c>
      <c r="D686" s="2">
        <f>Fullmath[[#This Row],[ID]]</f>
        <v>614</v>
      </c>
      <c r="E686" s="4" t="str">
        <f>Fullmath[[#This Row],[Name]]</f>
        <v>Potion of Attunement</v>
      </c>
      <c r="F686" s="4">
        <f>Fullmath[[#This Row],[Quantity]]</f>
        <v>1</v>
      </c>
      <c r="G686" s="4">
        <f>LookupRef[[#This Row],[Labor Costs]]+LookupRef[[#This Row],[Material Costs]]</f>
        <v>2021.2216666666668</v>
      </c>
      <c r="H686" s="4">
        <f>LookupRef[[#This Row],[Total Price]]/LookupRef[[#This Row],[Quantity]]</f>
        <v>2021.2216666666668</v>
      </c>
      <c r="I686" s="4">
        <f>LookupRef[[#This Row],[Total Price]]-LookupRef[[#This Row],[Material Costs]]</f>
        <v>1640.1000000000001</v>
      </c>
      <c r="J686" s="4">
        <f>(LookupRef[[#This Row],[Total Craft Points]]+LookupRef[[#This Row],[DC]])*10</f>
        <v>408.5</v>
      </c>
      <c r="K686" s="4">
        <f>LookupRef[[#This Row],[Price Per Craft Point]]*LookupRef[[#This Row],[Total Craft Points]]</f>
        <v>1640.1000000000001</v>
      </c>
      <c r="L686" s="4">
        <f>Fullmath[[#This Row],[Mat Cost]]</f>
        <v>381.12166666666667</v>
      </c>
      <c r="M686" s="4">
        <f>Fullmath[[#This Row],[Total CP]]</f>
        <v>24.85</v>
      </c>
      <c r="N686" s="4">
        <f>Fullmath[[#This Row],[DC]]</f>
        <v>16</v>
      </c>
      <c r="O686" s="4" cm="1">
        <f t="array" ref="O686">LookupRef[[#This Row],[DC]]+(PPCP[Base])</f>
        <v>66</v>
      </c>
    </row>
    <row r="687" spans="1:15" x14ac:dyDescent="0.2">
      <c r="A687" s="4" t="str">
        <f>Fullmath[[#This Row],[Craft]]</f>
        <v>Alchemy</v>
      </c>
      <c r="B687" s="4" t="str">
        <f>Fullmath[[#This Row],[Type]]</f>
        <v>Potion</v>
      </c>
      <c r="C687" s="4" t="str">
        <f>Fullmath[[#This Row],[Subtype]]</f>
        <v>Potion</v>
      </c>
      <c r="D687" s="2">
        <f>Fullmath[[#This Row],[ID]]</f>
        <v>624</v>
      </c>
      <c r="E687" s="4" t="str">
        <f>Fullmath[[#This Row],[Name]]</f>
        <v>Skleen (Blue)</v>
      </c>
      <c r="F687" s="4">
        <f>Fullmath[[#This Row],[Quantity]]</f>
        <v>4</v>
      </c>
      <c r="G687" s="4">
        <f>LookupRef[[#This Row],[Labor Costs]]+LookupRef[[#This Row],[Material Costs]]</f>
        <v>1653.2733333333335</v>
      </c>
      <c r="H687" s="4">
        <f>LookupRef[[#This Row],[Total Price]]/LookupRef[[#This Row],[Quantity]]</f>
        <v>413.31833333333338</v>
      </c>
      <c r="I687" s="4">
        <f>LookupRef[[#This Row],[Total Price]]-LookupRef[[#This Row],[Material Costs]]</f>
        <v>1135.2000000000003</v>
      </c>
      <c r="J687" s="4">
        <f>(LookupRef[[#This Row],[Total Craft Points]]+LookupRef[[#This Row],[DC]])*10</f>
        <v>332</v>
      </c>
      <c r="K687" s="4">
        <f>LookupRef[[#This Row],[Price Per Craft Point]]*LookupRef[[#This Row],[Total Craft Points]]</f>
        <v>1135.2</v>
      </c>
      <c r="L687" s="4">
        <f>Fullmath[[#This Row],[Mat Cost]]</f>
        <v>518.07333333333338</v>
      </c>
      <c r="M687" s="4">
        <f>Fullmath[[#This Row],[Total CP]]</f>
        <v>17.2</v>
      </c>
      <c r="N687" s="4">
        <f>Fullmath[[#This Row],[DC]]</f>
        <v>16</v>
      </c>
      <c r="O687" s="4" cm="1">
        <f t="array" ref="O687">LookupRef[[#This Row],[DC]]+(PPCP[Base])</f>
        <v>66</v>
      </c>
    </row>
    <row r="688" spans="1:15" x14ac:dyDescent="0.2">
      <c r="A688" s="4" t="str">
        <f>Fullmath[[#This Row],[Craft]]</f>
        <v>Alchemy</v>
      </c>
      <c r="B688" s="4" t="str">
        <f>Fullmath[[#This Row],[Type]]</f>
        <v>Potion</v>
      </c>
      <c r="C688" s="4" t="str">
        <f>Fullmath[[#This Row],[Subtype]]</f>
        <v>Potion</v>
      </c>
      <c r="D688" s="2">
        <f>Fullmath[[#This Row],[ID]]</f>
        <v>625</v>
      </c>
      <c r="E688" s="4" t="str">
        <f>Fullmath[[#This Row],[Name]]</f>
        <v>Skleen (Deep Red)</v>
      </c>
      <c r="F688" s="4">
        <f>Fullmath[[#This Row],[Quantity]]</f>
        <v>4</v>
      </c>
      <c r="G688" s="4">
        <f>LookupRef[[#This Row],[Labor Costs]]+LookupRef[[#This Row],[Material Costs]]</f>
        <v>1482.8733333333334</v>
      </c>
      <c r="H688" s="4">
        <f>LookupRef[[#This Row],[Total Price]]/LookupRef[[#This Row],[Quantity]]</f>
        <v>370.71833333333336</v>
      </c>
      <c r="I688" s="4">
        <f>LookupRef[[#This Row],[Total Price]]-LookupRef[[#This Row],[Material Costs]]</f>
        <v>1042.8000000000002</v>
      </c>
      <c r="J688" s="4">
        <f>(LookupRef[[#This Row],[Total Craft Points]]+LookupRef[[#This Row],[DC]])*10</f>
        <v>318</v>
      </c>
      <c r="K688" s="4">
        <f>LookupRef[[#This Row],[Price Per Craft Point]]*LookupRef[[#This Row],[Total Craft Points]]</f>
        <v>1042.8</v>
      </c>
      <c r="L688" s="4">
        <f>Fullmath[[#This Row],[Mat Cost]]</f>
        <v>440.07333333333338</v>
      </c>
      <c r="M688" s="4">
        <f>Fullmath[[#This Row],[Total CP]]</f>
        <v>15.8</v>
      </c>
      <c r="N688" s="4">
        <f>Fullmath[[#This Row],[DC]]</f>
        <v>16</v>
      </c>
      <c r="O688" s="4" cm="1">
        <f t="array" ref="O688">LookupRef[[#This Row],[DC]]+(PPCP[Base])</f>
        <v>66</v>
      </c>
    </row>
    <row r="689" spans="1:15" x14ac:dyDescent="0.2">
      <c r="A689" s="4" t="str">
        <f>Fullmath[[#This Row],[Craft]]</f>
        <v>Alchemy</v>
      </c>
      <c r="B689" s="4" t="str">
        <f>Fullmath[[#This Row],[Type]]</f>
        <v>Potion</v>
      </c>
      <c r="C689" s="4" t="str">
        <f>Fullmath[[#This Row],[Subtype]]</f>
        <v>Potion</v>
      </c>
      <c r="D689" s="2">
        <f>Fullmath[[#This Row],[ID]]</f>
        <v>626</v>
      </c>
      <c r="E689" s="4" t="str">
        <f>Fullmath[[#This Row],[Name]]</f>
        <v>Skleen (Dusty Rose)</v>
      </c>
      <c r="F689" s="4">
        <f>Fullmath[[#This Row],[Quantity]]</f>
        <v>4</v>
      </c>
      <c r="G689" s="4">
        <f>LookupRef[[#This Row],[Labor Costs]]+LookupRef[[#This Row],[Material Costs]]</f>
        <v>1467.7733333333333</v>
      </c>
      <c r="H689" s="4">
        <f>LookupRef[[#This Row],[Total Price]]/LookupRef[[#This Row],[Quantity]]</f>
        <v>366.94333333333333</v>
      </c>
      <c r="I689" s="4">
        <f>LookupRef[[#This Row],[Total Price]]-LookupRef[[#This Row],[Material Costs]]</f>
        <v>1042.8</v>
      </c>
      <c r="J689" s="4">
        <f>(LookupRef[[#This Row],[Total Craft Points]]+LookupRef[[#This Row],[DC]])*10</f>
        <v>318</v>
      </c>
      <c r="K689" s="4">
        <f>LookupRef[[#This Row],[Price Per Craft Point]]*LookupRef[[#This Row],[Total Craft Points]]</f>
        <v>1042.8</v>
      </c>
      <c r="L689" s="4">
        <f>Fullmath[[#This Row],[Mat Cost]]</f>
        <v>424.97333333333336</v>
      </c>
      <c r="M689" s="4">
        <f>Fullmath[[#This Row],[Total CP]]</f>
        <v>15.8</v>
      </c>
      <c r="N689" s="4">
        <f>Fullmath[[#This Row],[DC]]</f>
        <v>16</v>
      </c>
      <c r="O689" s="4" cm="1">
        <f t="array" ref="O689">LookupRef[[#This Row],[DC]]+(PPCP[Base])</f>
        <v>66</v>
      </c>
    </row>
    <row r="690" spans="1:15" x14ac:dyDescent="0.2">
      <c r="A690" s="4" t="str">
        <f>Fullmath[[#This Row],[Craft]]</f>
        <v>Alchemy</v>
      </c>
      <c r="B690" s="4" t="str">
        <f>Fullmath[[#This Row],[Type]]</f>
        <v>Potion</v>
      </c>
      <c r="C690" s="4" t="str">
        <f>Fullmath[[#This Row],[Subtype]]</f>
        <v>Potion</v>
      </c>
      <c r="D690" s="2">
        <f>Fullmath[[#This Row],[ID]]</f>
        <v>627</v>
      </c>
      <c r="E690" s="4" t="str">
        <f>Fullmath[[#This Row],[Name]]</f>
        <v>Skleen (Pale Blue)</v>
      </c>
      <c r="F690" s="4">
        <f>Fullmath[[#This Row],[Quantity]]</f>
        <v>4</v>
      </c>
      <c r="G690" s="4">
        <f>LookupRef[[#This Row],[Labor Costs]]+LookupRef[[#This Row],[Material Costs]]</f>
        <v>1471.5066666666667</v>
      </c>
      <c r="H690" s="4">
        <f>LookupRef[[#This Row],[Total Price]]/LookupRef[[#This Row],[Quantity]]</f>
        <v>367.87666666666667</v>
      </c>
      <c r="I690" s="4">
        <f>LookupRef[[#This Row],[Total Price]]-LookupRef[[#This Row],[Material Costs]]</f>
        <v>1042.8</v>
      </c>
      <c r="J690" s="4">
        <f>(LookupRef[[#This Row],[Total Craft Points]]+LookupRef[[#This Row],[DC]])*10</f>
        <v>318</v>
      </c>
      <c r="K690" s="4">
        <f>LookupRef[[#This Row],[Price Per Craft Point]]*LookupRef[[#This Row],[Total Craft Points]]</f>
        <v>1042.8</v>
      </c>
      <c r="L690" s="4">
        <f>Fullmath[[#This Row],[Mat Cost]]</f>
        <v>428.70666666666671</v>
      </c>
      <c r="M690" s="4">
        <f>Fullmath[[#This Row],[Total CP]]</f>
        <v>15.8</v>
      </c>
      <c r="N690" s="4">
        <f>Fullmath[[#This Row],[DC]]</f>
        <v>16</v>
      </c>
      <c r="O690" s="4" cm="1">
        <f t="array" ref="O690">LookupRef[[#This Row],[DC]]+(PPCP[Base])</f>
        <v>66</v>
      </c>
    </row>
    <row r="691" spans="1:15" x14ac:dyDescent="0.2">
      <c r="A691" s="4" t="str">
        <f>Fullmath[[#This Row],[Craft]]</f>
        <v>Alchemy</v>
      </c>
      <c r="B691" s="4" t="str">
        <f>Fullmath[[#This Row],[Type]]</f>
        <v>Potion</v>
      </c>
      <c r="C691" s="4" t="str">
        <f>Fullmath[[#This Row],[Subtype]]</f>
        <v>Potion</v>
      </c>
      <c r="D691" s="2">
        <f>Fullmath[[#This Row],[ID]]</f>
        <v>1156</v>
      </c>
      <c r="E691" s="4" t="str">
        <f>Fullmath[[#This Row],[Name]]</f>
        <v>Skleen (Pink-Green)</v>
      </c>
      <c r="F691" s="4">
        <f>Fullmath[[#This Row],[Quantity]]</f>
        <v>4</v>
      </c>
      <c r="G691" s="4">
        <f>LookupRef[[#This Row],[Labor Costs]]+LookupRef[[#This Row],[Material Costs]]</f>
        <v>1499.54</v>
      </c>
      <c r="H691" s="4">
        <f>LookupRef[[#This Row],[Total Price]]/LookupRef[[#This Row],[Quantity]]</f>
        <v>374.88499999999999</v>
      </c>
      <c r="I691" s="4">
        <f>LookupRef[[#This Row],[Total Price]]-LookupRef[[#This Row],[Material Costs]]</f>
        <v>1056</v>
      </c>
      <c r="J691" s="4">
        <f>(LookupRef[[#This Row],[Total Craft Points]]+LookupRef[[#This Row],[DC]])*10</f>
        <v>320</v>
      </c>
      <c r="K691" s="4">
        <f>LookupRef[[#This Row],[Price Per Craft Point]]*LookupRef[[#This Row],[Total Craft Points]]</f>
        <v>1056</v>
      </c>
      <c r="L691" s="4">
        <f>Fullmath[[#This Row],[Mat Cost]]</f>
        <v>443.53999999999996</v>
      </c>
      <c r="M691" s="4">
        <f>Fullmath[[#This Row],[Total CP]]</f>
        <v>16</v>
      </c>
      <c r="N691" s="4">
        <f>Fullmath[[#This Row],[DC]]</f>
        <v>16</v>
      </c>
      <c r="O691" s="4" cm="1">
        <f t="array" ref="O691">LookupRef[[#This Row],[DC]]+(PPCP[Base])</f>
        <v>66</v>
      </c>
    </row>
    <row r="692" spans="1:15" x14ac:dyDescent="0.2">
      <c r="A692" s="4" t="str">
        <f>Fullmath[[#This Row],[Craft]]</f>
        <v>Alchemy</v>
      </c>
      <c r="B692" s="4" t="str">
        <f>Fullmath[[#This Row],[Type]]</f>
        <v>Potion</v>
      </c>
      <c r="C692" s="4" t="str">
        <f>Fullmath[[#This Row],[Subtype]]</f>
        <v>Potion</v>
      </c>
      <c r="D692" s="2">
        <f>Fullmath[[#This Row],[ID]]</f>
        <v>1155</v>
      </c>
      <c r="E692" s="4" t="str">
        <f>Fullmath[[#This Row],[Name]]</f>
        <v>Skleen (Scarlet Blue)</v>
      </c>
      <c r="F692" s="4">
        <f>Fullmath[[#This Row],[Quantity]]</f>
        <v>4</v>
      </c>
      <c r="G692" s="4">
        <f>LookupRef[[#This Row],[Labor Costs]]+LookupRef[[#This Row],[Material Costs]]</f>
        <v>1471.9066666666668</v>
      </c>
      <c r="H692" s="4">
        <f>LookupRef[[#This Row],[Total Price]]/LookupRef[[#This Row],[Quantity]]</f>
        <v>367.97666666666669</v>
      </c>
      <c r="I692" s="4">
        <f>LookupRef[[#This Row],[Total Price]]-LookupRef[[#This Row],[Material Costs]]</f>
        <v>1042.8000000000002</v>
      </c>
      <c r="J692" s="4">
        <f>(LookupRef[[#This Row],[Total Craft Points]]+LookupRef[[#This Row],[DC]])*10</f>
        <v>318</v>
      </c>
      <c r="K692" s="4">
        <f>LookupRef[[#This Row],[Price Per Craft Point]]*LookupRef[[#This Row],[Total Craft Points]]</f>
        <v>1042.8</v>
      </c>
      <c r="L692" s="4">
        <f>Fullmath[[#This Row],[Mat Cost]]</f>
        <v>429.10666666666668</v>
      </c>
      <c r="M692" s="4">
        <f>Fullmath[[#This Row],[Total CP]]</f>
        <v>15.8</v>
      </c>
      <c r="N692" s="4">
        <f>Fullmath[[#This Row],[DC]]</f>
        <v>16</v>
      </c>
      <c r="O692" s="4" cm="1">
        <f t="array" ref="O692">LookupRef[[#This Row],[DC]]+(PPCP[Base])</f>
        <v>66</v>
      </c>
    </row>
    <row r="693" spans="1:15" x14ac:dyDescent="0.2">
      <c r="A693" s="4" t="str">
        <f>Fullmath[[#This Row],[Craft]]</f>
        <v>Alchemy</v>
      </c>
      <c r="B693" s="4" t="str">
        <f>Fullmath[[#This Row],[Type]]</f>
        <v>Potion</v>
      </c>
      <c r="C693" s="4" t="str">
        <f>Fullmath[[#This Row],[Subtype]]</f>
        <v>Potion</v>
      </c>
      <c r="D693" s="2">
        <f>Fullmath[[#This Row],[ID]]</f>
        <v>1154</v>
      </c>
      <c r="E693" s="4" t="str">
        <f>Fullmath[[#This Row],[Name]]</f>
        <v>Skleen (Pink)</v>
      </c>
      <c r="F693" s="4">
        <f>Fullmath[[#This Row],[Quantity]]</f>
        <v>4</v>
      </c>
      <c r="G693" s="4">
        <f>LookupRef[[#This Row],[Labor Costs]]+LookupRef[[#This Row],[Material Costs]]</f>
        <v>2059.0733333333333</v>
      </c>
      <c r="H693" s="4">
        <f>LookupRef[[#This Row],[Total Price]]/LookupRef[[#This Row],[Quantity]]</f>
        <v>514.76833333333332</v>
      </c>
      <c r="I693" s="4">
        <f>LookupRef[[#This Row],[Total Price]]-LookupRef[[#This Row],[Material Costs]]</f>
        <v>1360</v>
      </c>
      <c r="J693" s="4">
        <f>(LookupRef[[#This Row],[Total Craft Points]]+LookupRef[[#This Row],[DC]])*10</f>
        <v>380</v>
      </c>
      <c r="K693" s="4">
        <f>LookupRef[[#This Row],[Price Per Craft Point]]*LookupRef[[#This Row],[Total Craft Points]]</f>
        <v>1360</v>
      </c>
      <c r="L693" s="4">
        <f>Fullmath[[#This Row],[Mat Cost]]</f>
        <v>699.07333333333338</v>
      </c>
      <c r="M693" s="4">
        <f>Fullmath[[#This Row],[Total CP]]</f>
        <v>20</v>
      </c>
      <c r="N693" s="4">
        <f>Fullmath[[#This Row],[DC]]</f>
        <v>18</v>
      </c>
      <c r="O693" s="4" cm="1">
        <f t="array" ref="O693">LookupRef[[#This Row],[DC]]+(PPCP[Base])</f>
        <v>68</v>
      </c>
    </row>
    <row r="694" spans="1:15" x14ac:dyDescent="0.2">
      <c r="A694" s="4" t="str">
        <f>Fullmath[[#This Row],[Craft]]</f>
        <v>Herbalism</v>
      </c>
      <c r="B694" s="4" t="str">
        <f>Fullmath[[#This Row],[Type]]</f>
        <v>Potion</v>
      </c>
      <c r="C694" s="4" t="str">
        <f>Fullmath[[#This Row],[Subtype]]</f>
        <v>Potion</v>
      </c>
      <c r="D694" s="2">
        <f>Fullmath[[#This Row],[ID]]</f>
        <v>96</v>
      </c>
      <c r="E694" s="4" t="str">
        <f>Fullmath[[#This Row],[Name]]</f>
        <v>Potion of Cure Moderate Wounds</v>
      </c>
      <c r="F694" s="4">
        <f>Fullmath[[#This Row],[Quantity]]</f>
        <v>8</v>
      </c>
      <c r="G694" s="4">
        <f>LookupRef[[#This Row],[Labor Costs]]+LookupRef[[#This Row],[Material Costs]]</f>
        <v>470.76833333333332</v>
      </c>
      <c r="H694" s="4">
        <f>LookupRef[[#This Row],[Total Price]]/LookupRef[[#This Row],[Quantity]]</f>
        <v>58.846041666666665</v>
      </c>
      <c r="I694" s="4">
        <f>LookupRef[[#This Row],[Total Price]]-LookupRef[[#This Row],[Material Costs]]</f>
        <v>291.60000000000002</v>
      </c>
      <c r="J694" s="4">
        <f>(LookupRef[[#This Row],[Total Craft Points]]+LookupRef[[#This Row],[DC]])*10</f>
        <v>94</v>
      </c>
      <c r="K694" s="4">
        <f>LookupRef[[#This Row],[Price Per Craft Point]]*LookupRef[[#This Row],[Total Craft Points]]</f>
        <v>291.60000000000002</v>
      </c>
      <c r="L694" s="4">
        <f>Fullmath[[#This Row],[Mat Cost]]</f>
        <v>179.16833333333332</v>
      </c>
      <c r="M694" s="4">
        <f>Fullmath[[#This Row],[Total CP]]</f>
        <v>5.4</v>
      </c>
      <c r="N694" s="4">
        <f>Fullmath[[#This Row],[DC]]</f>
        <v>4</v>
      </c>
      <c r="O694" s="4" cm="1">
        <f t="array" ref="O694">LookupRef[[#This Row],[DC]]+(PPCP[Base])</f>
        <v>54</v>
      </c>
    </row>
    <row r="695" spans="1:15" x14ac:dyDescent="0.2">
      <c r="A695" s="4" t="str">
        <f>Fullmath[[#This Row],[Craft]]</f>
        <v>Herbalism</v>
      </c>
      <c r="B695" s="4" t="str">
        <f>Fullmath[[#This Row],[Type]]</f>
        <v>Potion</v>
      </c>
      <c r="C695" s="4" t="str">
        <f>Fullmath[[#This Row],[Subtype]]</f>
        <v>Potion</v>
      </c>
      <c r="D695" s="2">
        <f>Fullmath[[#This Row],[ID]]</f>
        <v>99</v>
      </c>
      <c r="E695" s="4" t="str">
        <f>Fullmath[[#This Row],[Name]]</f>
        <v>Potion of Ironguts</v>
      </c>
      <c r="F695" s="4">
        <f>Fullmath[[#This Row],[Quantity]]</f>
        <v>6</v>
      </c>
      <c r="G695" s="4">
        <f>LookupRef[[#This Row],[Labor Costs]]+LookupRef[[#This Row],[Material Costs]]</f>
        <v>462.79333333333329</v>
      </c>
      <c r="H695" s="4">
        <f>LookupRef[[#This Row],[Total Price]]/LookupRef[[#This Row],[Quantity]]</f>
        <v>77.132222222222211</v>
      </c>
      <c r="I695" s="4">
        <f>LookupRef[[#This Row],[Total Price]]-LookupRef[[#This Row],[Material Costs]]</f>
        <v>132</v>
      </c>
      <c r="J695" s="4">
        <f>(LookupRef[[#This Row],[Total Craft Points]]+LookupRef[[#This Row],[DC]])*10</f>
        <v>74</v>
      </c>
      <c r="K695" s="4">
        <f>LookupRef[[#This Row],[Price Per Craft Point]]*LookupRef[[#This Row],[Total Craft Points]]</f>
        <v>132</v>
      </c>
      <c r="L695" s="4">
        <f>Fullmath[[#This Row],[Mat Cost]]</f>
        <v>330.79333333333329</v>
      </c>
      <c r="M695" s="4">
        <f>Fullmath[[#This Row],[Total CP]]</f>
        <v>2.4</v>
      </c>
      <c r="N695" s="4">
        <f>Fullmath[[#This Row],[DC]]</f>
        <v>5</v>
      </c>
      <c r="O695" s="4" cm="1">
        <f t="array" ref="O695">LookupRef[[#This Row],[DC]]+(PPCP[Base])</f>
        <v>55</v>
      </c>
    </row>
    <row r="696" spans="1:15" x14ac:dyDescent="0.2">
      <c r="A696" s="4" t="str">
        <f>Fullmath[[#This Row],[Craft]]</f>
        <v>Herbalism</v>
      </c>
      <c r="B696" s="4" t="str">
        <f>Fullmath[[#This Row],[Type]]</f>
        <v>Potion</v>
      </c>
      <c r="C696" s="4" t="str">
        <f>Fullmath[[#This Row],[Subtype]]</f>
        <v>Potion</v>
      </c>
      <c r="D696" s="2">
        <f>Fullmath[[#This Row],[ID]]</f>
        <v>110</v>
      </c>
      <c r="E696" s="4" t="str">
        <f>Fullmath[[#This Row],[Name]]</f>
        <v>Potion of Barkskin</v>
      </c>
      <c r="F696" s="4">
        <f>Fullmath[[#This Row],[Quantity]]</f>
        <v>6</v>
      </c>
      <c r="G696" s="4">
        <f>LookupRef[[#This Row],[Labor Costs]]+LookupRef[[#This Row],[Material Costs]]</f>
        <v>880.81</v>
      </c>
      <c r="H696" s="4">
        <f>LookupRef[[#This Row],[Total Price]]/LookupRef[[#This Row],[Quantity]]</f>
        <v>146.80166666666665</v>
      </c>
      <c r="I696" s="4">
        <f>LookupRef[[#This Row],[Total Price]]-LookupRef[[#This Row],[Material Costs]]</f>
        <v>136.79999999999995</v>
      </c>
      <c r="J696" s="4">
        <f>(LookupRef[[#This Row],[Total Craft Points]]+LookupRef[[#This Row],[DC]])*10</f>
        <v>94</v>
      </c>
      <c r="K696" s="4">
        <f>LookupRef[[#This Row],[Price Per Craft Point]]*LookupRef[[#This Row],[Total Craft Points]]</f>
        <v>136.79999999999998</v>
      </c>
      <c r="L696" s="4">
        <f>Fullmath[[#This Row],[Mat Cost]]</f>
        <v>744.01</v>
      </c>
      <c r="M696" s="4">
        <f>Fullmath[[#This Row],[Total CP]]</f>
        <v>2.4</v>
      </c>
      <c r="N696" s="4">
        <f>Fullmath[[#This Row],[DC]]</f>
        <v>7</v>
      </c>
      <c r="O696" s="4" cm="1">
        <f t="array" ref="O696">LookupRef[[#This Row],[DC]]+(PPCP[Base])</f>
        <v>57</v>
      </c>
    </row>
    <row r="697" spans="1:15" x14ac:dyDescent="0.2">
      <c r="A697" s="4" t="str">
        <f>Fullmath[[#This Row],[Craft]]</f>
        <v>Herbalism</v>
      </c>
      <c r="B697" s="4" t="str">
        <f>Fullmath[[#This Row],[Type]]</f>
        <v>Potion</v>
      </c>
      <c r="C697" s="4" t="str">
        <f>Fullmath[[#This Row],[Subtype]]</f>
        <v>Potion</v>
      </c>
      <c r="D697" s="2">
        <f>Fullmath[[#This Row],[ID]]</f>
        <v>97</v>
      </c>
      <c r="E697" s="4" t="str">
        <f>Fullmath[[#This Row],[Name]]</f>
        <v>Potion of Cure Serious Wounds</v>
      </c>
      <c r="F697" s="4">
        <f>Fullmath[[#This Row],[Quantity]]</f>
        <v>6</v>
      </c>
      <c r="G697" s="4">
        <f>LookupRef[[#This Row],[Labor Costs]]+LookupRef[[#This Row],[Material Costs]]</f>
        <v>1123.0183333333334</v>
      </c>
      <c r="H697" s="4">
        <f>LookupRef[[#This Row],[Total Price]]/LookupRef[[#This Row],[Quantity]]</f>
        <v>187.16972222222225</v>
      </c>
      <c r="I697" s="4">
        <f>LookupRef[[#This Row],[Total Price]]-LookupRef[[#This Row],[Material Costs]]</f>
        <v>877.80000000000018</v>
      </c>
      <c r="J697" s="4">
        <f>(LookupRef[[#This Row],[Total Craft Points]]+LookupRef[[#This Row],[DC]])*10</f>
        <v>224</v>
      </c>
      <c r="K697" s="4">
        <f>LookupRef[[#This Row],[Price Per Craft Point]]*LookupRef[[#This Row],[Total Craft Points]]</f>
        <v>877.80000000000007</v>
      </c>
      <c r="L697" s="4">
        <f>Fullmath[[#This Row],[Mat Cost]]</f>
        <v>245.21833333333331</v>
      </c>
      <c r="M697" s="4">
        <f>Fullmath[[#This Row],[Total CP]]</f>
        <v>15.4</v>
      </c>
      <c r="N697" s="4">
        <f>Fullmath[[#This Row],[DC]]</f>
        <v>7</v>
      </c>
      <c r="O697" s="4" cm="1">
        <f t="array" ref="O697">LookupRef[[#This Row],[DC]]+(PPCP[Base])</f>
        <v>57</v>
      </c>
    </row>
    <row r="698" spans="1:15" x14ac:dyDescent="0.2">
      <c r="A698" s="4" t="str">
        <f>Fullmath[[#This Row],[Craft]]</f>
        <v>Herbalism</v>
      </c>
      <c r="B698" s="4" t="str">
        <f>Fullmath[[#This Row],[Type]]</f>
        <v>Potion</v>
      </c>
      <c r="C698" s="4" t="str">
        <f>Fullmath[[#This Row],[Subtype]]</f>
        <v>Potion</v>
      </c>
      <c r="D698" s="2">
        <f>Fullmath[[#This Row],[ID]]</f>
        <v>106</v>
      </c>
      <c r="E698" s="4" t="str">
        <f>Fullmath[[#This Row],[Name]]</f>
        <v>Potion of Clarity</v>
      </c>
      <c r="F698" s="4">
        <f>Fullmath[[#This Row],[Quantity]]</f>
        <v>6</v>
      </c>
      <c r="G698" s="4">
        <f>LookupRef[[#This Row],[Labor Costs]]+LookupRef[[#This Row],[Material Costs]]</f>
        <v>507.99333333333328</v>
      </c>
      <c r="H698" s="4">
        <f>LookupRef[[#This Row],[Total Price]]/LookupRef[[#This Row],[Quantity]]</f>
        <v>84.665555555555542</v>
      </c>
      <c r="I698" s="4">
        <f>LookupRef[[#This Row],[Total Price]]-LookupRef[[#This Row],[Material Costs]]</f>
        <v>266.79999999999995</v>
      </c>
      <c r="J698" s="4">
        <f>(LookupRef[[#This Row],[Total Craft Points]]+LookupRef[[#This Row],[DC]])*10</f>
        <v>126</v>
      </c>
      <c r="K698" s="4">
        <f>LookupRef[[#This Row],[Price Per Craft Point]]*LookupRef[[#This Row],[Total Craft Points]]</f>
        <v>266.79999999999995</v>
      </c>
      <c r="L698" s="4">
        <f>Fullmath[[#This Row],[Mat Cost]]</f>
        <v>241.19333333333333</v>
      </c>
      <c r="M698" s="4">
        <f>Fullmath[[#This Row],[Total CP]]</f>
        <v>4.5999999999999996</v>
      </c>
      <c r="N698" s="4">
        <f>Fullmath[[#This Row],[DC]]</f>
        <v>8</v>
      </c>
      <c r="O698" s="4" cm="1">
        <f t="array" ref="O698">LookupRef[[#This Row],[DC]]+(PPCP[Base])</f>
        <v>58</v>
      </c>
    </row>
    <row r="699" spans="1:15" x14ac:dyDescent="0.2">
      <c r="A699" s="4" t="str">
        <f>Fullmath[[#This Row],[Craft]]</f>
        <v>Herbalism</v>
      </c>
      <c r="B699" s="4" t="str">
        <f>Fullmath[[#This Row],[Type]]</f>
        <v>Potion</v>
      </c>
      <c r="C699" s="4" t="str">
        <f>Fullmath[[#This Row],[Subtype]]</f>
        <v>Potion</v>
      </c>
      <c r="D699" s="2">
        <f>Fullmath[[#This Row],[ID]]</f>
        <v>109</v>
      </c>
      <c r="E699" s="4" t="str">
        <f>Fullmath[[#This Row],[Name]]</f>
        <v>Potion of Death Armor</v>
      </c>
      <c r="F699" s="4">
        <f>Fullmath[[#This Row],[Quantity]]</f>
        <v>5</v>
      </c>
      <c r="G699" s="4">
        <f>LookupRef[[#This Row],[Labor Costs]]+LookupRef[[#This Row],[Material Costs]]</f>
        <v>482.87666666666661</v>
      </c>
      <c r="H699" s="4">
        <f>LookupRef[[#This Row],[Total Price]]/LookupRef[[#This Row],[Quantity]]</f>
        <v>96.575333333333319</v>
      </c>
      <c r="I699" s="4">
        <f>LookupRef[[#This Row],[Total Price]]-LookupRef[[#This Row],[Material Costs]]</f>
        <v>139.19999999999999</v>
      </c>
      <c r="J699" s="4">
        <f>(LookupRef[[#This Row],[Total Craft Points]]+LookupRef[[#This Row],[DC]])*10</f>
        <v>104</v>
      </c>
      <c r="K699" s="4">
        <f>LookupRef[[#This Row],[Price Per Craft Point]]*LookupRef[[#This Row],[Total Craft Points]]</f>
        <v>139.19999999999999</v>
      </c>
      <c r="L699" s="4">
        <f>Fullmath[[#This Row],[Mat Cost]]</f>
        <v>343.67666666666662</v>
      </c>
      <c r="M699" s="4">
        <f>Fullmath[[#This Row],[Total CP]]</f>
        <v>2.4</v>
      </c>
      <c r="N699" s="4">
        <f>Fullmath[[#This Row],[DC]]</f>
        <v>8</v>
      </c>
      <c r="O699" s="4" cm="1">
        <f t="array" ref="O699">LookupRef[[#This Row],[DC]]+(PPCP[Base])</f>
        <v>58</v>
      </c>
    </row>
    <row r="700" spans="1:15" x14ac:dyDescent="0.2">
      <c r="A700" s="4" t="str">
        <f>Fullmath[[#This Row],[Craft]]</f>
        <v>Herbalism</v>
      </c>
      <c r="B700" s="4" t="str">
        <f>Fullmath[[#This Row],[Type]]</f>
        <v>Potion</v>
      </c>
      <c r="C700" s="4" t="str">
        <f>Fullmath[[#This Row],[Subtype]]</f>
        <v>Potion</v>
      </c>
      <c r="D700" s="2">
        <f>Fullmath[[#This Row],[ID]]</f>
        <v>108</v>
      </c>
      <c r="E700" s="4" t="str">
        <f>Fullmath[[#This Row],[Name]]</f>
        <v>Potion of Invisibility</v>
      </c>
      <c r="F700" s="4">
        <f>Fullmath[[#This Row],[Quantity]]</f>
        <v>4</v>
      </c>
      <c r="G700" s="4">
        <f>LookupRef[[#This Row],[Labor Costs]]+LookupRef[[#This Row],[Material Costs]]</f>
        <v>722.85333333333324</v>
      </c>
      <c r="H700" s="4">
        <f>LookupRef[[#This Row],[Total Price]]/LookupRef[[#This Row],[Quantity]]</f>
        <v>180.71333333333331</v>
      </c>
      <c r="I700" s="4">
        <f>LookupRef[[#This Row],[Total Price]]-LookupRef[[#This Row],[Material Costs]]</f>
        <v>432.09999999999991</v>
      </c>
      <c r="J700" s="4">
        <f>(LookupRef[[#This Row],[Total Craft Points]]+LookupRef[[#This Row],[DC]])*10</f>
        <v>154.5</v>
      </c>
      <c r="K700" s="4">
        <f>LookupRef[[#This Row],[Price Per Craft Point]]*LookupRef[[#This Row],[Total Craft Points]]</f>
        <v>432.09999999999997</v>
      </c>
      <c r="L700" s="4">
        <f>Fullmath[[#This Row],[Mat Cost]]</f>
        <v>290.75333333333333</v>
      </c>
      <c r="M700" s="4">
        <f>Fullmath[[#This Row],[Total CP]]</f>
        <v>7.4499999999999993</v>
      </c>
      <c r="N700" s="4">
        <f>Fullmath[[#This Row],[DC]]</f>
        <v>8</v>
      </c>
      <c r="O700" s="4" cm="1">
        <f t="array" ref="O700">LookupRef[[#This Row],[DC]]+(PPCP[Base])</f>
        <v>58</v>
      </c>
    </row>
    <row r="701" spans="1:15" x14ac:dyDescent="0.2">
      <c r="A701" s="4" t="str">
        <f>Fullmath[[#This Row],[Craft]]</f>
        <v>Herbalism</v>
      </c>
      <c r="B701" s="4" t="str">
        <f>Fullmath[[#This Row],[Type]]</f>
        <v>Potion</v>
      </c>
      <c r="C701" s="4" t="str">
        <f>Fullmath[[#This Row],[Subtype]]</f>
        <v>Potion</v>
      </c>
      <c r="D701" s="2">
        <f>Fullmath[[#This Row],[ID]]</f>
        <v>98</v>
      </c>
      <c r="E701" s="4" t="str">
        <f>Fullmath[[#This Row],[Name]]</f>
        <v>Potion of Antidote</v>
      </c>
      <c r="F701" s="4">
        <f>Fullmath[[#This Row],[Quantity]]</f>
        <v>6</v>
      </c>
      <c r="G701" s="4">
        <f>LookupRef[[#This Row],[Labor Costs]]+LookupRef[[#This Row],[Material Costs]]</f>
        <v>478.01</v>
      </c>
      <c r="H701" s="4">
        <f>LookupRef[[#This Row],[Total Price]]/LookupRef[[#This Row],[Quantity]]</f>
        <v>79.668333333333337</v>
      </c>
      <c r="I701" s="4">
        <f>LookupRef[[#This Row],[Total Price]]-LookupRef[[#This Row],[Material Costs]]</f>
        <v>217</v>
      </c>
      <c r="J701" s="4">
        <f>(LookupRef[[#This Row],[Total Craft Points]]+LookupRef[[#This Row],[DC]])*10</f>
        <v>155</v>
      </c>
      <c r="K701" s="4">
        <f>LookupRef[[#This Row],[Price Per Craft Point]]*LookupRef[[#This Row],[Total Craft Points]]</f>
        <v>217</v>
      </c>
      <c r="L701" s="4">
        <f>Fullmath[[#This Row],[Mat Cost]]</f>
        <v>261.01</v>
      </c>
      <c r="M701" s="4">
        <f>Fullmath[[#This Row],[Total CP]]</f>
        <v>3.5</v>
      </c>
      <c r="N701" s="4">
        <f>Fullmath[[#This Row],[DC]]</f>
        <v>12</v>
      </c>
      <c r="O701" s="4" cm="1">
        <f t="array" ref="O701">LookupRef[[#This Row],[DC]]+(PPCP[Base])</f>
        <v>62</v>
      </c>
    </row>
    <row r="702" spans="1:15" x14ac:dyDescent="0.2">
      <c r="A702" s="4" t="str">
        <f>Fullmath[[#This Row],[Craft]]</f>
        <v>Herbalism</v>
      </c>
      <c r="B702" s="4" t="str">
        <f>Fullmath[[#This Row],[Type]]</f>
        <v>Potion</v>
      </c>
      <c r="C702" s="4" t="str">
        <f>Fullmath[[#This Row],[Subtype]]</f>
        <v>Potion</v>
      </c>
      <c r="D702" s="2">
        <f>Fullmath[[#This Row],[ID]]</f>
        <v>911</v>
      </c>
      <c r="E702" s="4" t="str">
        <f>Fullmath[[#This Row],[Name]]</f>
        <v>Mojo</v>
      </c>
      <c r="F702" s="4">
        <f>Fullmath[[#This Row],[Quantity]]</f>
        <v>10</v>
      </c>
      <c r="G702" s="4">
        <f>LookupRef[[#This Row],[Labor Costs]]+LookupRef[[#This Row],[Material Costs]]</f>
        <v>3664.1833333333334</v>
      </c>
      <c r="H702" s="4">
        <f>LookupRef[[#This Row],[Total Price]]/LookupRef[[#This Row],[Quantity]]</f>
        <v>366.41833333333335</v>
      </c>
      <c r="I702" s="4">
        <f>LookupRef[[#This Row],[Total Price]]-LookupRef[[#This Row],[Material Costs]]</f>
        <v>2632.5</v>
      </c>
      <c r="J702" s="4">
        <f>(LookupRef[[#This Row],[Total Craft Points]]+LookupRef[[#This Row],[DC]])*10</f>
        <v>555</v>
      </c>
      <c r="K702" s="4">
        <f>LookupRef[[#This Row],[Price Per Craft Point]]*LookupRef[[#This Row],[Total Craft Points]]</f>
        <v>2632.5</v>
      </c>
      <c r="L702" s="4">
        <f>Fullmath[[#This Row],[Mat Cost]]</f>
        <v>1031.6833333333334</v>
      </c>
      <c r="M702" s="4">
        <f>Fullmath[[#This Row],[Total CP]]</f>
        <v>40.5</v>
      </c>
      <c r="N702" s="4">
        <f>Fullmath[[#This Row],[DC]]</f>
        <v>15</v>
      </c>
      <c r="O702" s="4" cm="1">
        <f t="array" ref="O702">LookupRef[[#This Row],[DC]]+(PPCP[Base])</f>
        <v>65</v>
      </c>
    </row>
    <row r="703" spans="1:15" x14ac:dyDescent="0.2">
      <c r="A703" s="4" t="str">
        <f>Fullmath[[#This Row],[Craft]]</f>
        <v>Herbalism</v>
      </c>
      <c r="B703" s="4" t="str">
        <f>Fullmath[[#This Row],[Type]]</f>
        <v>Potion</v>
      </c>
      <c r="C703" s="4" t="str">
        <f>Fullmath[[#This Row],[Subtype]]</f>
        <v>Potion</v>
      </c>
      <c r="D703" s="2">
        <f>Fullmath[[#This Row],[ID]]</f>
        <v>1690</v>
      </c>
      <c r="E703" s="4" t="str">
        <f>Fullmath[[#This Row],[Name]]</f>
        <v>Potion of Feather Falling</v>
      </c>
      <c r="F703" s="4">
        <f>Fullmath[[#This Row],[Quantity]]</f>
        <v>1</v>
      </c>
      <c r="G703" s="4">
        <f>LookupRef[[#This Row],[Labor Costs]]+LookupRef[[#This Row],[Material Costs]]</f>
        <v>4405.335</v>
      </c>
      <c r="H703" s="4">
        <f>LookupRef[[#This Row],[Total Price]]/LookupRef[[#This Row],[Quantity]]</f>
        <v>4405.335</v>
      </c>
      <c r="I703" s="4">
        <f>LookupRef[[#This Row],[Total Price]]-LookupRef[[#This Row],[Material Costs]]</f>
        <v>2213.25</v>
      </c>
      <c r="J703" s="4">
        <f>(LookupRef[[#This Row],[Total Craft Points]]+LookupRef[[#This Row],[DC]])*10</f>
        <v>490.5</v>
      </c>
      <c r="K703" s="4">
        <f>LookupRef[[#This Row],[Price Per Craft Point]]*LookupRef[[#This Row],[Total Craft Points]]</f>
        <v>2213.25</v>
      </c>
      <c r="L703" s="4">
        <f>Fullmath[[#This Row],[Mat Cost]]</f>
        <v>2192.085</v>
      </c>
      <c r="M703" s="4">
        <f>Fullmath[[#This Row],[Total CP]]</f>
        <v>34.049999999999997</v>
      </c>
      <c r="N703" s="4">
        <f>Fullmath[[#This Row],[DC]]</f>
        <v>15</v>
      </c>
      <c r="O703" s="4" cm="1">
        <f t="array" ref="O703">LookupRef[[#This Row],[DC]]+(PPCP[Base])</f>
        <v>65</v>
      </c>
    </row>
    <row r="704" spans="1:15" x14ac:dyDescent="0.2">
      <c r="A704" s="4" t="str">
        <f>Fullmath[[#This Row],[Craft]]</f>
        <v>Herbalism</v>
      </c>
      <c r="B704" s="4" t="str">
        <f>Fullmath[[#This Row],[Type]]</f>
        <v>Potion</v>
      </c>
      <c r="C704" s="4" t="str">
        <f>Fullmath[[#This Row],[Subtype]]</f>
        <v>Potion</v>
      </c>
      <c r="D704" s="2">
        <f>Fullmath[[#This Row],[ID]]</f>
        <v>1689</v>
      </c>
      <c r="E704" s="4" t="str">
        <f>Fullmath[[#This Row],[Name]]</f>
        <v>Potion of Gills</v>
      </c>
      <c r="F704" s="4">
        <f>Fullmath[[#This Row],[Quantity]]</f>
        <v>1</v>
      </c>
      <c r="G704" s="4">
        <f>LookupRef[[#This Row],[Labor Costs]]+LookupRef[[#This Row],[Material Costs]]</f>
        <v>7450</v>
      </c>
      <c r="H704" s="4">
        <f>LookupRef[[#This Row],[Total Price]]/LookupRef[[#This Row],[Quantity]]</f>
        <v>7450</v>
      </c>
      <c r="I704" s="4">
        <f>LookupRef[[#This Row],[Total Price]]-LookupRef[[#This Row],[Material Costs]]</f>
        <v>1950</v>
      </c>
      <c r="J704" s="4">
        <f>(LookupRef[[#This Row],[Total Craft Points]]+LookupRef[[#This Row],[DC]])*10</f>
        <v>450</v>
      </c>
      <c r="K704" s="4">
        <f>LookupRef[[#This Row],[Price Per Craft Point]]*LookupRef[[#This Row],[Total Craft Points]]</f>
        <v>1950</v>
      </c>
      <c r="L704" s="4">
        <f>Fullmath[[#This Row],[Mat Cost]]</f>
        <v>5500</v>
      </c>
      <c r="M704" s="4">
        <f>Fullmath[[#This Row],[Total CP]]</f>
        <v>30</v>
      </c>
      <c r="N704" s="4">
        <f>Fullmath[[#This Row],[DC]]</f>
        <v>15</v>
      </c>
      <c r="O704" s="4" cm="1">
        <f t="array" ref="O704">LookupRef[[#This Row],[DC]]+(PPCP[Base])</f>
        <v>65</v>
      </c>
    </row>
    <row r="705" spans="1:15" x14ac:dyDescent="0.2">
      <c r="A705" s="4" t="str">
        <f>Fullmath[[#This Row],[Craft]]</f>
        <v>Herbalism</v>
      </c>
      <c r="B705" s="4" t="str">
        <f>Fullmath[[#This Row],[Type]]</f>
        <v>Potion</v>
      </c>
      <c r="C705" s="4" t="str">
        <f>Fullmath[[#This Row],[Subtype]]</f>
        <v>Potion</v>
      </c>
      <c r="D705" s="2">
        <f>Fullmath[[#This Row],[ID]]</f>
        <v>784</v>
      </c>
      <c r="E705" s="4" t="str">
        <f>Fullmath[[#This Row],[Name]]</f>
        <v>Potion of Giant Strength</v>
      </c>
      <c r="F705" s="4">
        <f>Fullmath[[#This Row],[Quantity]]</f>
        <v>4</v>
      </c>
      <c r="G705" s="4">
        <f>LookupRef[[#This Row],[Labor Costs]]+LookupRef[[#This Row],[Material Costs]]</f>
        <v>1617.1533333333334</v>
      </c>
      <c r="H705" s="4">
        <f>LookupRef[[#This Row],[Total Price]]/LookupRef[[#This Row],[Quantity]]</f>
        <v>404.28833333333336</v>
      </c>
      <c r="I705" s="4">
        <f>LookupRef[[#This Row],[Total Price]]-LookupRef[[#This Row],[Material Costs]]</f>
        <v>1267.2</v>
      </c>
      <c r="J705" s="4">
        <f>(LookupRef[[#This Row],[Total Craft Points]]+LookupRef[[#This Row],[DC]])*10</f>
        <v>352</v>
      </c>
      <c r="K705" s="4">
        <f>LookupRef[[#This Row],[Price Per Craft Point]]*LookupRef[[#This Row],[Total Craft Points]]</f>
        <v>1267.2</v>
      </c>
      <c r="L705" s="4">
        <f>Fullmath[[#This Row],[Mat Cost]]</f>
        <v>349.95333333333338</v>
      </c>
      <c r="M705" s="4">
        <f>Fullmath[[#This Row],[Total CP]]</f>
        <v>19.2</v>
      </c>
      <c r="N705" s="4">
        <f>Fullmath[[#This Row],[DC]]</f>
        <v>16</v>
      </c>
      <c r="O705" s="4" cm="1">
        <f t="array" ref="O705">LookupRef[[#This Row],[DC]]+(PPCP[Base])</f>
        <v>66</v>
      </c>
    </row>
    <row r="706" spans="1:15" x14ac:dyDescent="0.2">
      <c r="A706" s="4" t="str">
        <f>Fullmath[[#This Row],[Craft]]</f>
        <v>Herbalism</v>
      </c>
      <c r="B706" s="4" t="str">
        <f>Fullmath[[#This Row],[Type]]</f>
        <v>Potion</v>
      </c>
      <c r="C706" s="4" t="str">
        <f>Fullmath[[#This Row],[Subtype]]</f>
        <v>Potion</v>
      </c>
      <c r="D706" s="2">
        <f>Fullmath[[#This Row],[ID]]</f>
        <v>1640</v>
      </c>
      <c r="E706" s="4" t="str">
        <f>Fullmath[[#This Row],[Name]]</f>
        <v>Elixir of Warding</v>
      </c>
      <c r="F706" s="4">
        <f>Fullmath[[#This Row],[Quantity]]</f>
        <v>4</v>
      </c>
      <c r="G706" s="4">
        <f>LookupRef[[#This Row],[Labor Costs]]+LookupRef[[#This Row],[Material Costs]]</f>
        <v>3011.26</v>
      </c>
      <c r="H706" s="4">
        <f>LookupRef[[#This Row],[Total Price]]/LookupRef[[#This Row],[Quantity]]</f>
        <v>752.81500000000005</v>
      </c>
      <c r="I706" s="4">
        <f>LookupRef[[#This Row],[Total Price]]-LookupRef[[#This Row],[Material Costs]]</f>
        <v>2250.8000000000002</v>
      </c>
      <c r="J706" s="4">
        <f>(LookupRef[[#This Row],[Total Craft Points]]+LookupRef[[#This Row],[DC]])*10</f>
        <v>511</v>
      </c>
      <c r="K706" s="4">
        <f>LookupRef[[#This Row],[Price Per Craft Point]]*LookupRef[[#This Row],[Total Craft Points]]</f>
        <v>2250.8000000000002</v>
      </c>
      <c r="L706" s="4">
        <f>Fullmath[[#This Row],[Mat Cost]]</f>
        <v>760.46</v>
      </c>
      <c r="M706" s="4">
        <f>Fullmath[[#This Row],[Total CP]]</f>
        <v>33.1</v>
      </c>
      <c r="N706" s="4">
        <f>Fullmath[[#This Row],[DC]]</f>
        <v>18</v>
      </c>
      <c r="O706" s="4" cm="1">
        <f t="array" ref="O706">LookupRef[[#This Row],[DC]]+(PPCP[Base])</f>
        <v>68</v>
      </c>
    </row>
    <row r="707" spans="1:15" x14ac:dyDescent="0.2">
      <c r="A707" s="4" t="str">
        <f>Fullmath[[#This Row],[Craft]]</f>
        <v>Herbalism</v>
      </c>
      <c r="B707" s="4" t="str">
        <f>Fullmath[[#This Row],[Type]]</f>
        <v>Potion</v>
      </c>
      <c r="C707" s="4" t="str">
        <f>Fullmath[[#This Row],[Subtype]]</f>
        <v>Potion</v>
      </c>
      <c r="D707" s="2">
        <f>Fullmath[[#This Row],[ID]]</f>
        <v>1726</v>
      </c>
      <c r="E707" s="4" t="str">
        <f>Fullmath[[#This Row],[Name]]</f>
        <v>Ultrasight Tinct</v>
      </c>
      <c r="F707" s="4">
        <f>Fullmath[[#This Row],[Quantity]]</f>
        <v>3</v>
      </c>
      <c r="G707" s="4">
        <f>LookupRef[[#This Row],[Labor Costs]]+LookupRef[[#This Row],[Material Costs]]</f>
        <v>6273.4933333333338</v>
      </c>
      <c r="H707" s="4">
        <f>LookupRef[[#This Row],[Total Price]]/LookupRef[[#This Row],[Quantity]]</f>
        <v>2091.1644444444446</v>
      </c>
      <c r="I707" s="4">
        <f>LookupRef[[#This Row],[Total Price]]-LookupRef[[#This Row],[Material Costs]]</f>
        <v>510.60000000000036</v>
      </c>
      <c r="J707" s="4">
        <f>(LookupRef[[#This Row],[Total Craft Points]]+LookupRef[[#This Row],[DC]])*10</f>
        <v>264</v>
      </c>
      <c r="K707" s="4">
        <f>LookupRef[[#This Row],[Price Per Craft Point]]*LookupRef[[#This Row],[Total Craft Points]]</f>
        <v>510.6</v>
      </c>
      <c r="L707" s="4">
        <f>Fullmath[[#This Row],[Mat Cost]]</f>
        <v>5762.8933333333334</v>
      </c>
      <c r="M707" s="4">
        <f>Fullmath[[#This Row],[Total CP]]</f>
        <v>7.4</v>
      </c>
      <c r="N707" s="4">
        <f>Fullmath[[#This Row],[DC]]</f>
        <v>19</v>
      </c>
      <c r="O707" s="4" cm="1">
        <f t="array" ref="O707">LookupRef[[#This Row],[DC]]+(PPCP[Base])</f>
        <v>69</v>
      </c>
    </row>
    <row r="708" spans="1:15" x14ac:dyDescent="0.2">
      <c r="A708" s="4" t="str">
        <f>Fullmath[[#This Row],[Craft]]</f>
        <v>Herbalism</v>
      </c>
      <c r="B708" s="4" t="str">
        <f>Fullmath[[#This Row],[Type]]</f>
        <v>Potion</v>
      </c>
      <c r="C708" s="4" t="str">
        <f>Fullmath[[#This Row],[Subtype]]</f>
        <v>Potion</v>
      </c>
      <c r="D708" s="2">
        <f>Fullmath[[#This Row],[ID]]</f>
        <v>1158</v>
      </c>
      <c r="E708" s="4" t="str">
        <f>Fullmath[[#This Row],[Name]]</f>
        <v>Black Potion of Warding</v>
      </c>
      <c r="F708" s="4">
        <f>Fullmath[[#This Row],[Quantity]]</f>
        <v>2</v>
      </c>
      <c r="G708" s="4">
        <f>LookupRef[[#This Row],[Labor Costs]]+LookupRef[[#This Row],[Material Costs]]</f>
        <v>3217.1433333333334</v>
      </c>
      <c r="H708" s="4">
        <f>LookupRef[[#This Row],[Total Price]]/LookupRef[[#This Row],[Quantity]]</f>
        <v>1608.5716666666667</v>
      </c>
      <c r="I708" s="4">
        <f>LookupRef[[#This Row],[Total Price]]-LookupRef[[#This Row],[Material Costs]]</f>
        <v>2520.5</v>
      </c>
      <c r="J708" s="4">
        <f>(LookupRef[[#This Row],[Total Craft Points]]+LookupRef[[#This Row],[DC]])*10</f>
        <v>565</v>
      </c>
      <c r="K708" s="4">
        <f>LookupRef[[#This Row],[Price Per Craft Point]]*LookupRef[[#This Row],[Total Craft Points]]</f>
        <v>2520.5</v>
      </c>
      <c r="L708" s="4">
        <f>Fullmath[[#This Row],[Mat Cost]]</f>
        <v>696.64333333333332</v>
      </c>
      <c r="M708" s="4">
        <f>Fullmath[[#This Row],[Total CP]]</f>
        <v>35.5</v>
      </c>
      <c r="N708" s="4">
        <f>Fullmath[[#This Row],[DC]]</f>
        <v>21</v>
      </c>
      <c r="O708" s="4" cm="1">
        <f t="array" ref="O708">LookupRef[[#This Row],[DC]]+(PPCP[Base])</f>
        <v>71</v>
      </c>
    </row>
    <row r="709" spans="1:15" x14ac:dyDescent="0.2">
      <c r="A709" s="4" t="str">
        <f>Fullmath[[#This Row],[Craft]]</f>
        <v>Herbalism</v>
      </c>
      <c r="B709" s="4" t="str">
        <f>Fullmath[[#This Row],[Type]]</f>
        <v>Potion</v>
      </c>
      <c r="C709" s="4" t="str">
        <f>Fullmath[[#This Row],[Subtype]]</f>
        <v>Potion</v>
      </c>
      <c r="D709" s="2">
        <f>Fullmath[[#This Row],[ID]]</f>
        <v>1723</v>
      </c>
      <c r="E709" s="4" t="str">
        <f>Fullmath[[#This Row],[Name]]</f>
        <v>Elemental Aegis Brew</v>
      </c>
      <c r="F709" s="4">
        <f>Fullmath[[#This Row],[Quantity]]</f>
        <v>3</v>
      </c>
      <c r="G709" s="4">
        <f>LookupRef[[#This Row],[Labor Costs]]+LookupRef[[#This Row],[Material Costs]]</f>
        <v>9194</v>
      </c>
      <c r="H709" s="4">
        <f>LookupRef[[#This Row],[Total Price]]/LookupRef[[#This Row],[Quantity]]</f>
        <v>3064.6666666666665</v>
      </c>
      <c r="I709" s="4">
        <f>LookupRef[[#This Row],[Total Price]]-LookupRef[[#This Row],[Material Costs]]</f>
        <v>994</v>
      </c>
      <c r="J709" s="4">
        <f>(LookupRef[[#This Row],[Total Craft Points]]+LookupRef[[#This Row],[DC]])*10</f>
        <v>350</v>
      </c>
      <c r="K709" s="4">
        <f>LookupRef[[#This Row],[Price Per Craft Point]]*LookupRef[[#This Row],[Total Craft Points]]</f>
        <v>994</v>
      </c>
      <c r="L709" s="4">
        <f>Fullmath[[#This Row],[Mat Cost]]</f>
        <v>8200</v>
      </c>
      <c r="M709" s="4">
        <f>Fullmath[[#This Row],[Total CP]]</f>
        <v>14</v>
      </c>
      <c r="N709" s="4">
        <f>Fullmath[[#This Row],[DC]]</f>
        <v>21</v>
      </c>
      <c r="O709" s="4" cm="1">
        <f t="array" ref="O709">LookupRef[[#This Row],[DC]]+(PPCP[Base])</f>
        <v>71</v>
      </c>
    </row>
    <row r="710" spans="1:15" x14ac:dyDescent="0.2">
      <c r="A710" s="4" t="str">
        <f>Fullmath[[#This Row],[Craft]]</f>
        <v>Herbalism</v>
      </c>
      <c r="B710" s="4" t="str">
        <f>Fullmath[[#This Row],[Type]]</f>
        <v>Potion</v>
      </c>
      <c r="C710" s="4" t="str">
        <f>Fullmath[[#This Row],[Subtype]]</f>
        <v>Potion</v>
      </c>
      <c r="D710" s="2">
        <f>Fullmath[[#This Row],[ID]]</f>
        <v>1725</v>
      </c>
      <c r="E710" s="4" t="str">
        <f>Fullmath[[#This Row],[Name]]</f>
        <v>Oread's Elixir</v>
      </c>
      <c r="F710" s="4">
        <f>Fullmath[[#This Row],[Quantity]]</f>
        <v>3</v>
      </c>
      <c r="G710" s="4">
        <f>LookupRef[[#This Row],[Labor Costs]]+LookupRef[[#This Row],[Material Costs]]</f>
        <v>4811.8933333333334</v>
      </c>
      <c r="H710" s="4">
        <f>LookupRef[[#This Row],[Total Price]]/LookupRef[[#This Row],[Quantity]]</f>
        <v>1603.9644444444446</v>
      </c>
      <c r="I710" s="4">
        <f>LookupRef[[#This Row],[Total Price]]-LookupRef[[#This Row],[Material Costs]]</f>
        <v>1022.4000000000001</v>
      </c>
      <c r="J710" s="4">
        <f>(LookupRef[[#This Row],[Total Craft Points]]+LookupRef[[#This Row],[DC]])*10</f>
        <v>354</v>
      </c>
      <c r="K710" s="4">
        <f>LookupRef[[#This Row],[Price Per Craft Point]]*LookupRef[[#This Row],[Total Craft Points]]</f>
        <v>1022.4</v>
      </c>
      <c r="L710" s="4">
        <f>Fullmath[[#This Row],[Mat Cost]]</f>
        <v>3789.4933333333333</v>
      </c>
      <c r="M710" s="4">
        <f>Fullmath[[#This Row],[Total CP]]</f>
        <v>14.4</v>
      </c>
      <c r="N710" s="4">
        <f>Fullmath[[#This Row],[DC]]</f>
        <v>21</v>
      </c>
      <c r="O710" s="4" cm="1">
        <f t="array" ref="O710">LookupRef[[#This Row],[DC]]+(PPCP[Base])</f>
        <v>71</v>
      </c>
    </row>
    <row r="711" spans="1:15" x14ac:dyDescent="0.2">
      <c r="A711" s="4" t="str">
        <f>Fullmath[[#This Row],[Craft]]</f>
        <v>Herbalism</v>
      </c>
      <c r="B711" s="4" t="str">
        <f>Fullmath[[#This Row],[Type]]</f>
        <v>Potion</v>
      </c>
      <c r="C711" s="4" t="str">
        <f>Fullmath[[#This Row],[Subtype]]</f>
        <v>Potion</v>
      </c>
      <c r="D711" s="2">
        <f>Fullmath[[#This Row],[ID]]</f>
        <v>1157</v>
      </c>
      <c r="E711" s="4" t="str">
        <f>Fullmath[[#This Row],[Name]]</f>
        <v>Potion of Freedom</v>
      </c>
      <c r="F711" s="4">
        <f>Fullmath[[#This Row],[Quantity]]</f>
        <v>2</v>
      </c>
      <c r="G711" s="4">
        <f>LookupRef[[#This Row],[Labor Costs]]+LookupRef[[#This Row],[Material Costs]]</f>
        <v>2897.8233333333333</v>
      </c>
      <c r="H711" s="4">
        <f>LookupRef[[#This Row],[Total Price]]/LookupRef[[#This Row],[Quantity]]</f>
        <v>1448.9116666666666</v>
      </c>
      <c r="I711" s="4">
        <f>LookupRef[[#This Row],[Total Price]]-LookupRef[[#This Row],[Material Costs]]</f>
        <v>2378.5</v>
      </c>
      <c r="J711" s="4">
        <f>(LookupRef[[#This Row],[Total Craft Points]]+LookupRef[[#This Row],[DC]])*10</f>
        <v>545</v>
      </c>
      <c r="K711" s="4">
        <f>LookupRef[[#This Row],[Price Per Craft Point]]*LookupRef[[#This Row],[Total Craft Points]]</f>
        <v>2378.5</v>
      </c>
      <c r="L711" s="4">
        <f>Fullmath[[#This Row],[Mat Cost]]</f>
        <v>519.32333333333338</v>
      </c>
      <c r="M711" s="4">
        <f>Fullmath[[#This Row],[Total CP]]</f>
        <v>33.5</v>
      </c>
      <c r="N711" s="4">
        <f>Fullmath[[#This Row],[DC]]</f>
        <v>21</v>
      </c>
      <c r="O711" s="4" cm="1">
        <f t="array" ref="O711">LookupRef[[#This Row],[DC]]+(PPCP[Base])</f>
        <v>71</v>
      </c>
    </row>
    <row r="712" spans="1:15" x14ac:dyDescent="0.2">
      <c r="A712" s="4" t="str">
        <f>Fullmath[[#This Row],[Craft]]</f>
        <v>Herbalism</v>
      </c>
      <c r="B712" s="4" t="str">
        <f>Fullmath[[#This Row],[Type]]</f>
        <v>Potion</v>
      </c>
      <c r="C712" s="4" t="str">
        <f>Fullmath[[#This Row],[Subtype]]</f>
        <v>Potion</v>
      </c>
      <c r="D712" s="2">
        <f>Fullmath[[#This Row],[ID]]</f>
        <v>719</v>
      </c>
      <c r="E712" s="4" t="str">
        <f>Fullmath[[#This Row],[Name]]</f>
        <v>Potion of Heal</v>
      </c>
      <c r="F712" s="4">
        <f>Fullmath[[#This Row],[Quantity]]</f>
        <v>2</v>
      </c>
      <c r="G712" s="4">
        <f>LookupRef[[#This Row],[Labor Costs]]+LookupRef[[#This Row],[Material Costs]]</f>
        <v>3516.0733333333333</v>
      </c>
      <c r="H712" s="4">
        <f>LookupRef[[#This Row],[Total Price]]/LookupRef[[#This Row],[Quantity]]</f>
        <v>1758.0366666666666</v>
      </c>
      <c r="I712" s="4">
        <f>LookupRef[[#This Row],[Total Price]]-LookupRef[[#This Row],[Material Costs]]</f>
        <v>2208.1</v>
      </c>
      <c r="J712" s="4">
        <f>(LookupRef[[#This Row],[Total Craft Points]]+LookupRef[[#This Row],[DC]])*10</f>
        <v>521</v>
      </c>
      <c r="K712" s="4">
        <f>LookupRef[[#This Row],[Price Per Craft Point]]*LookupRef[[#This Row],[Total Craft Points]]</f>
        <v>2208.1</v>
      </c>
      <c r="L712" s="4">
        <f>Fullmath[[#This Row],[Mat Cost]]</f>
        <v>1307.9733333333334</v>
      </c>
      <c r="M712" s="4">
        <f>Fullmath[[#This Row],[Total CP]]</f>
        <v>31.1</v>
      </c>
      <c r="N712" s="4">
        <f>Fullmath[[#This Row],[DC]]</f>
        <v>21</v>
      </c>
      <c r="O712" s="4" cm="1">
        <f t="array" ref="O712">LookupRef[[#This Row],[DC]]+(PPCP[Base])</f>
        <v>71</v>
      </c>
    </row>
    <row r="713" spans="1:15" x14ac:dyDescent="0.2">
      <c r="A713" s="4" t="str">
        <f>Fullmath[[#This Row],[Craft]]</f>
        <v>Herbalism</v>
      </c>
      <c r="B713" s="4" t="str">
        <f>Fullmath[[#This Row],[Type]]</f>
        <v>Potion</v>
      </c>
      <c r="C713" s="4" t="str">
        <f>Fullmath[[#This Row],[Subtype]]</f>
        <v>Potion</v>
      </c>
      <c r="D713" s="2">
        <f>Fullmath[[#This Row],[ID]]</f>
        <v>1372</v>
      </c>
      <c r="E713" s="4" t="str">
        <f>Fullmath[[#This Row],[Name]]</f>
        <v>Healing Draught</v>
      </c>
      <c r="F713" s="4">
        <f>Fullmath[[#This Row],[Quantity]]</f>
        <v>10</v>
      </c>
      <c r="G713" s="4">
        <f>LookupRef[[#This Row],[Labor Costs]]+LookupRef[[#This Row],[Material Costs]]</f>
        <v>4670.5777777777776</v>
      </c>
      <c r="H713" s="4">
        <f>LookupRef[[#This Row],[Total Price]]/LookupRef[[#This Row],[Quantity]]</f>
        <v>467.05777777777774</v>
      </c>
      <c r="I713" s="4">
        <f>LookupRef[[#This Row],[Total Price]]-LookupRef[[#This Row],[Material Costs]]</f>
        <v>4088</v>
      </c>
      <c r="J713" s="4">
        <f>(LookupRef[[#This Row],[Total Craft Points]]+LookupRef[[#This Row],[DC]])*10</f>
        <v>790</v>
      </c>
      <c r="K713" s="4">
        <f>LookupRef[[#This Row],[Price Per Craft Point]]*LookupRef[[#This Row],[Total Craft Points]]</f>
        <v>4088</v>
      </c>
      <c r="L713" s="4">
        <f>Fullmath[[#This Row],[Mat Cost]]</f>
        <v>582.57777777777778</v>
      </c>
      <c r="M713" s="4">
        <f>Fullmath[[#This Row],[Total CP]]</f>
        <v>56</v>
      </c>
      <c r="N713" s="4">
        <f>Fullmath[[#This Row],[DC]]</f>
        <v>23</v>
      </c>
      <c r="O713" s="4" cm="1">
        <f t="array" ref="O713">LookupRef[[#This Row],[DC]]+(PPCP[Base])</f>
        <v>73</v>
      </c>
    </row>
    <row r="714" spans="1:15" x14ac:dyDescent="0.2">
      <c r="A714" s="4" t="str">
        <f>Fullmath[[#This Row],[Craft]]</f>
        <v>Art Crafting</v>
      </c>
      <c r="B714" s="4" t="str">
        <f>Fullmath[[#This Row],[Type]]</f>
        <v>Prism</v>
      </c>
      <c r="C714" s="4" t="str">
        <f>Fullmath[[#This Row],[Subtype]]</f>
        <v>Gem</v>
      </c>
      <c r="D714" s="2">
        <f>Fullmath[[#This Row],[ID]]</f>
        <v>1073</v>
      </c>
      <c r="E714" s="4" t="str">
        <f>Fullmath[[#This Row],[Name]]</f>
        <v>Blank Axiomatic Prism</v>
      </c>
      <c r="F714" s="4">
        <f>Fullmath[[#This Row],[Quantity]]</f>
        <v>1</v>
      </c>
      <c r="G714" s="4">
        <f>LookupRef[[#This Row],[Labor Costs]]+LookupRef[[#This Row],[Material Costs]]</f>
        <v>36493.633333333331</v>
      </c>
      <c r="H714" s="4">
        <f>LookupRef[[#This Row],[Total Price]]/LookupRef[[#This Row],[Quantity]]</f>
        <v>36493.633333333331</v>
      </c>
      <c r="I714" s="4">
        <f>LookupRef[[#This Row],[Total Price]]-LookupRef[[#This Row],[Material Costs]]</f>
        <v>27630</v>
      </c>
      <c r="J714" s="4">
        <f>(LookupRef[[#This Row],[Total Craft Points]]+LookupRef[[#This Row],[DC]])*10</f>
        <v>3470</v>
      </c>
      <c r="K714" s="4">
        <f>LookupRef[[#This Row],[Price Per Craft Point]]*LookupRef[[#This Row],[Total Craft Points]]</f>
        <v>27630</v>
      </c>
      <c r="L714" s="4">
        <f>Fullmath[[#This Row],[Mat Cost]]</f>
        <v>8863.6333333333332</v>
      </c>
      <c r="M714" s="4">
        <f>Fullmath[[#This Row],[Total CP]]</f>
        <v>307</v>
      </c>
      <c r="N714" s="4">
        <f>Fullmath[[#This Row],[DC]]</f>
        <v>40</v>
      </c>
      <c r="O714" s="4" cm="1">
        <f t="array" ref="O714">LookupRef[[#This Row],[DC]]+(PPCP[Base])</f>
        <v>90</v>
      </c>
    </row>
    <row r="715" spans="1:15" x14ac:dyDescent="0.2">
      <c r="A715" s="4" t="str">
        <f>Fullmath[[#This Row],[Craft]]</f>
        <v>Art Crafting</v>
      </c>
      <c r="B715" s="4" t="str">
        <f>Fullmath[[#This Row],[Type]]</f>
        <v>Prism</v>
      </c>
      <c r="C715" s="4" t="str">
        <f>Fullmath[[#This Row],[Subtype]]</f>
        <v>Gem</v>
      </c>
      <c r="D715" s="2">
        <f>Fullmath[[#This Row],[ID]]</f>
        <v>1071</v>
      </c>
      <c r="E715" s="4" t="str">
        <f>Fullmath[[#This Row],[Name]]</f>
        <v>Blank Canopic Prism</v>
      </c>
      <c r="F715" s="4">
        <f>Fullmath[[#This Row],[Quantity]]</f>
        <v>1</v>
      </c>
      <c r="G715" s="4">
        <f>LookupRef[[#This Row],[Labor Costs]]+LookupRef[[#This Row],[Material Costs]]</f>
        <v>28243.633333333335</v>
      </c>
      <c r="H715" s="4">
        <f>LookupRef[[#This Row],[Total Price]]/LookupRef[[#This Row],[Quantity]]</f>
        <v>28243.633333333335</v>
      </c>
      <c r="I715" s="4">
        <f>LookupRef[[#This Row],[Total Price]]-LookupRef[[#This Row],[Material Costs]]</f>
        <v>21330</v>
      </c>
      <c r="J715" s="4">
        <f>(LookupRef[[#This Row],[Total Craft Points]]+LookupRef[[#This Row],[DC]])*10</f>
        <v>2770</v>
      </c>
      <c r="K715" s="4">
        <f>LookupRef[[#This Row],[Price Per Craft Point]]*LookupRef[[#This Row],[Total Craft Points]]</f>
        <v>21330</v>
      </c>
      <c r="L715" s="4">
        <f>Fullmath[[#This Row],[Mat Cost]]</f>
        <v>6913.6333333333341</v>
      </c>
      <c r="M715" s="4">
        <f>Fullmath[[#This Row],[Total CP]]</f>
        <v>237</v>
      </c>
      <c r="N715" s="4">
        <f>Fullmath[[#This Row],[DC]]</f>
        <v>40</v>
      </c>
      <c r="O715" s="4" cm="1">
        <f t="array" ref="O715">LookupRef[[#This Row],[DC]]+(PPCP[Base])</f>
        <v>90</v>
      </c>
    </row>
    <row r="716" spans="1:15" x14ac:dyDescent="0.2">
      <c r="A716" s="4" t="str">
        <f>Fullmath[[#This Row],[Craft]]</f>
        <v>Art Crafting</v>
      </c>
      <c r="B716" s="4" t="str">
        <f>Fullmath[[#This Row],[Type]]</f>
        <v>Prism</v>
      </c>
      <c r="C716" s="4" t="str">
        <f>Fullmath[[#This Row],[Subtype]]</f>
        <v>Gem</v>
      </c>
      <c r="D716" s="2">
        <f>Fullmath[[#This Row],[ID]]</f>
        <v>1072</v>
      </c>
      <c r="E716" s="4" t="str">
        <f>Fullmath[[#This Row],[Name]]</f>
        <v>Blank Draconic Prism</v>
      </c>
      <c r="F716" s="4">
        <f>Fullmath[[#This Row],[Quantity]]</f>
        <v>1</v>
      </c>
      <c r="G716" s="4">
        <f>LookupRef[[#This Row],[Labor Costs]]+LookupRef[[#This Row],[Material Costs]]</f>
        <v>27866.133333333335</v>
      </c>
      <c r="H716" s="4">
        <f>LookupRef[[#This Row],[Total Price]]/LookupRef[[#This Row],[Quantity]]</f>
        <v>27866.133333333335</v>
      </c>
      <c r="I716" s="4">
        <f>LookupRef[[#This Row],[Total Price]]-LookupRef[[#This Row],[Material Costs]]</f>
        <v>21330</v>
      </c>
      <c r="J716" s="4">
        <f>(LookupRef[[#This Row],[Total Craft Points]]+LookupRef[[#This Row],[DC]])*10</f>
        <v>2770</v>
      </c>
      <c r="K716" s="4">
        <f>LookupRef[[#This Row],[Price Per Craft Point]]*LookupRef[[#This Row],[Total Craft Points]]</f>
        <v>21330</v>
      </c>
      <c r="L716" s="4">
        <f>Fullmath[[#This Row],[Mat Cost]]</f>
        <v>6536.1333333333341</v>
      </c>
      <c r="M716" s="4">
        <f>Fullmath[[#This Row],[Total CP]]</f>
        <v>237</v>
      </c>
      <c r="N716" s="4">
        <f>Fullmath[[#This Row],[DC]]</f>
        <v>40</v>
      </c>
      <c r="O716" s="4" cm="1">
        <f t="array" ref="O716">LookupRef[[#This Row],[DC]]+(PPCP[Base])</f>
        <v>90</v>
      </c>
    </row>
    <row r="717" spans="1:15" x14ac:dyDescent="0.2">
      <c r="A717" s="4" t="str">
        <f>Fullmath[[#This Row],[Craft]]</f>
        <v>Art Crafting</v>
      </c>
      <c r="B717" s="4" t="str">
        <f>Fullmath[[#This Row],[Type]]</f>
        <v>Prism</v>
      </c>
      <c r="C717" s="4" t="str">
        <f>Fullmath[[#This Row],[Subtype]]</f>
        <v>Gem</v>
      </c>
      <c r="D717" s="2">
        <f>Fullmath[[#This Row],[ID]]</f>
        <v>1074</v>
      </c>
      <c r="E717" s="4" t="str">
        <f>Fullmath[[#This Row],[Name]]</f>
        <v>Blank Elemental Prism</v>
      </c>
      <c r="F717" s="4">
        <f>Fullmath[[#This Row],[Quantity]]</f>
        <v>1</v>
      </c>
      <c r="G717" s="4">
        <f>LookupRef[[#This Row],[Labor Costs]]+LookupRef[[#This Row],[Material Costs]]</f>
        <v>27969.466666666667</v>
      </c>
      <c r="H717" s="4">
        <f>LookupRef[[#This Row],[Total Price]]/LookupRef[[#This Row],[Quantity]]</f>
        <v>27969.466666666667</v>
      </c>
      <c r="I717" s="4">
        <f>LookupRef[[#This Row],[Total Price]]-LookupRef[[#This Row],[Material Costs]]</f>
        <v>21330</v>
      </c>
      <c r="J717" s="4">
        <f>(LookupRef[[#This Row],[Total Craft Points]]+LookupRef[[#This Row],[DC]])*10</f>
        <v>2770</v>
      </c>
      <c r="K717" s="4">
        <f>LookupRef[[#This Row],[Price Per Craft Point]]*LookupRef[[#This Row],[Total Craft Points]]</f>
        <v>21330</v>
      </c>
      <c r="L717" s="4">
        <f>Fullmath[[#This Row],[Mat Cost]]</f>
        <v>6639.4666666666672</v>
      </c>
      <c r="M717" s="4">
        <f>Fullmath[[#This Row],[Total CP]]</f>
        <v>237</v>
      </c>
      <c r="N717" s="4">
        <f>Fullmath[[#This Row],[DC]]</f>
        <v>40</v>
      </c>
      <c r="O717" s="4" cm="1">
        <f t="array" ref="O717">LookupRef[[#This Row],[DC]]+(PPCP[Base])</f>
        <v>90</v>
      </c>
    </row>
    <row r="718" spans="1:15" x14ac:dyDescent="0.2">
      <c r="A718" s="4" t="str">
        <f>Fullmath[[#This Row],[Craft]]</f>
        <v>Carpentry</v>
      </c>
      <c r="B718" s="4" t="str">
        <f>Fullmath[[#This Row],[Type]]</f>
        <v>Weapon (Ammo)</v>
      </c>
      <c r="C718" s="4" t="str">
        <f>Fullmath[[#This Row],[Subtype]]</f>
        <v>Arrow</v>
      </c>
      <c r="D718" s="2">
        <f>Fullmath[[#This Row],[ID]]</f>
        <v>54</v>
      </c>
      <c r="E718" s="4" t="str">
        <f>Fullmath[[#This Row],[Name]]</f>
        <v>Arrow (Iron)</v>
      </c>
      <c r="F718" s="4">
        <f>Fullmath[[#This Row],[Quantity]]</f>
        <v>99</v>
      </c>
      <c r="G718" s="4">
        <f>LookupRef[[#This Row],[Labor Costs]]+LookupRef[[#This Row],[Material Costs]]</f>
        <v>1069.0666666666666</v>
      </c>
      <c r="H718" s="4">
        <f>LookupRef[[#This Row],[Total Price]]/LookupRef[[#This Row],[Quantity]]</f>
        <v>10.798653198653199</v>
      </c>
      <c r="I718" s="4">
        <f>LookupRef[[#This Row],[Total Price]]-LookupRef[[#This Row],[Material Costs]]</f>
        <v>122</v>
      </c>
      <c r="J718" s="4">
        <f>(LookupRef[[#This Row],[Total Craft Points]]+LookupRef[[#This Row],[DC]])*10</f>
        <v>130</v>
      </c>
      <c r="K718" s="4">
        <f>LookupRef[[#This Row],[Price Per Craft Point]]*LookupRef[[#This Row],[Total Craft Points]]</f>
        <v>122</v>
      </c>
      <c r="L718" s="4">
        <f>Fullmath[[#This Row],[Mat Cost]]</f>
        <v>947.06666666666661</v>
      </c>
      <c r="M718" s="4">
        <f>Fullmath[[#This Row],[Total CP]]</f>
        <v>2</v>
      </c>
      <c r="N718" s="4">
        <f>Fullmath[[#This Row],[DC]]</f>
        <v>11</v>
      </c>
      <c r="O718" s="4" cm="1">
        <f t="array" ref="O718">LookupRef[[#This Row],[DC]]+(PPCP[Base])</f>
        <v>61</v>
      </c>
    </row>
    <row r="719" spans="1:15" x14ac:dyDescent="0.2">
      <c r="A719" s="4" t="str">
        <f>Fullmath[[#This Row],[Craft]]</f>
        <v>Carpentry</v>
      </c>
      <c r="B719" s="4" t="str">
        <f>Fullmath[[#This Row],[Type]]</f>
        <v>Weapon (Ammo)</v>
      </c>
      <c r="C719" s="4" t="str">
        <f>Fullmath[[#This Row],[Subtype]]</f>
        <v>Arrow</v>
      </c>
      <c r="D719" s="2">
        <f>Fullmath[[#This Row],[ID]]</f>
        <v>55</v>
      </c>
      <c r="E719" s="4" t="str">
        <f>Fullmath[[#This Row],[Name]]</f>
        <v>Arrow (Steel)</v>
      </c>
      <c r="F719" s="4">
        <f>Fullmath[[#This Row],[Quantity]]</f>
        <v>99</v>
      </c>
      <c r="G719" s="4">
        <f>LookupRef[[#This Row],[Labor Costs]]+LookupRef[[#This Row],[Material Costs]]</f>
        <v>1633.3166666666666</v>
      </c>
      <c r="H719" s="4">
        <f>LookupRef[[#This Row],[Total Price]]/LookupRef[[#This Row],[Quantity]]</f>
        <v>16.498148148148147</v>
      </c>
      <c r="I719" s="4">
        <f>LookupRef[[#This Row],[Total Price]]-LookupRef[[#This Row],[Material Costs]]</f>
        <v>469</v>
      </c>
      <c r="J719" s="4">
        <f>(LookupRef[[#This Row],[Total Craft Points]]+LookupRef[[#This Row],[DC]])*10</f>
        <v>240</v>
      </c>
      <c r="K719" s="4">
        <f>LookupRef[[#This Row],[Price Per Craft Point]]*LookupRef[[#This Row],[Total Craft Points]]</f>
        <v>469</v>
      </c>
      <c r="L719" s="4">
        <f>Fullmath[[#This Row],[Mat Cost]]</f>
        <v>1164.3166666666666</v>
      </c>
      <c r="M719" s="4">
        <f>Fullmath[[#This Row],[Total CP]]</f>
        <v>7</v>
      </c>
      <c r="N719" s="4">
        <f>Fullmath[[#This Row],[DC]]</f>
        <v>17</v>
      </c>
      <c r="O719" s="4" cm="1">
        <f t="array" ref="O719">LookupRef[[#This Row],[DC]]+(PPCP[Base])</f>
        <v>67</v>
      </c>
    </row>
    <row r="720" spans="1:15" x14ac:dyDescent="0.2">
      <c r="A720" s="4" t="str">
        <f>Fullmath[[#This Row],[Craft]]</f>
        <v>Carpentry</v>
      </c>
      <c r="B720" s="4" t="str">
        <f>Fullmath[[#This Row],[Type]]</f>
        <v>Weapon (Ammo)</v>
      </c>
      <c r="C720" s="4" t="str">
        <f>Fullmath[[#This Row],[Subtype]]</f>
        <v>Arrow</v>
      </c>
      <c r="D720" s="2">
        <f>Fullmath[[#This Row],[ID]]</f>
        <v>990</v>
      </c>
      <c r="E720" s="4" t="str">
        <f>Fullmath[[#This Row],[Name]]</f>
        <v>Malyss Arrow</v>
      </c>
      <c r="F720" s="4">
        <f>Fullmath[[#This Row],[Quantity]]</f>
        <v>99</v>
      </c>
      <c r="G720" s="4">
        <f>LookupRef[[#This Row],[Labor Costs]]+LookupRef[[#This Row],[Material Costs]]</f>
        <v>3775.0555555555557</v>
      </c>
      <c r="H720" s="4">
        <f>LookupRef[[#This Row],[Total Price]]/LookupRef[[#This Row],[Quantity]]</f>
        <v>38.131874298540964</v>
      </c>
      <c r="I720" s="4">
        <f>LookupRef[[#This Row],[Total Price]]-LookupRef[[#This Row],[Material Costs]]</f>
        <v>3173.3333333333335</v>
      </c>
      <c r="J720" s="4">
        <f>(LookupRef[[#This Row],[Total Craft Points]]+LookupRef[[#This Row],[DC]])*10</f>
        <v>653.33333333333348</v>
      </c>
      <c r="K720" s="4">
        <f>LookupRef[[#This Row],[Price Per Craft Point]]*LookupRef[[#This Row],[Total Craft Points]]</f>
        <v>3173.3333333333335</v>
      </c>
      <c r="L720" s="4">
        <f>Fullmath[[#This Row],[Mat Cost]]</f>
        <v>601.72222222222217</v>
      </c>
      <c r="M720" s="4">
        <f>Fullmath[[#This Row],[Total CP]]</f>
        <v>45.333333333333336</v>
      </c>
      <c r="N720" s="4">
        <f>Fullmath[[#This Row],[DC]]</f>
        <v>20</v>
      </c>
      <c r="O720" s="4" cm="1">
        <f t="array" ref="O720">LookupRef[[#This Row],[DC]]+(PPCP[Base])</f>
        <v>70</v>
      </c>
    </row>
    <row r="721" spans="1:15" x14ac:dyDescent="0.2">
      <c r="A721" s="4" t="str">
        <f>Fullmath[[#This Row],[Craft]]</f>
        <v>Carpentry</v>
      </c>
      <c r="B721" s="4" t="str">
        <f>Fullmath[[#This Row],[Type]]</f>
        <v>Weapon (Ammo)</v>
      </c>
      <c r="C721" s="4" t="str">
        <f>Fullmath[[#This Row],[Subtype]]</f>
        <v>Arrow</v>
      </c>
      <c r="D721" s="2">
        <f>Fullmath[[#This Row],[ID]]</f>
        <v>810</v>
      </c>
      <c r="E721" s="4" t="str">
        <f>Fullmath[[#This Row],[Name]]</f>
        <v>Malyss Arrows</v>
      </c>
      <c r="F721" s="4">
        <f>Fullmath[[#This Row],[Quantity]]</f>
        <v>99</v>
      </c>
      <c r="G721" s="4">
        <f>LookupRef[[#This Row],[Labor Costs]]+LookupRef[[#This Row],[Material Costs]]</f>
        <v>3775.0555555555557</v>
      </c>
      <c r="H721" s="4">
        <f>LookupRef[[#This Row],[Total Price]]/LookupRef[[#This Row],[Quantity]]</f>
        <v>38.131874298540964</v>
      </c>
      <c r="I721" s="4">
        <f>LookupRef[[#This Row],[Total Price]]-LookupRef[[#This Row],[Material Costs]]</f>
        <v>3173.3333333333335</v>
      </c>
      <c r="J721" s="4">
        <f>(LookupRef[[#This Row],[Total Craft Points]]+LookupRef[[#This Row],[DC]])*10</f>
        <v>653.33333333333348</v>
      </c>
      <c r="K721" s="4">
        <f>LookupRef[[#This Row],[Price Per Craft Point]]*LookupRef[[#This Row],[Total Craft Points]]</f>
        <v>3173.3333333333335</v>
      </c>
      <c r="L721" s="4">
        <f>Fullmath[[#This Row],[Mat Cost]]</f>
        <v>601.72222222222217</v>
      </c>
      <c r="M721" s="4">
        <f>Fullmath[[#This Row],[Total CP]]</f>
        <v>45.333333333333336</v>
      </c>
      <c r="N721" s="4">
        <f>Fullmath[[#This Row],[DC]]</f>
        <v>20</v>
      </c>
      <c r="O721" s="4" cm="1">
        <f t="array" ref="O721">LookupRef[[#This Row],[DC]]+(PPCP[Base])</f>
        <v>70</v>
      </c>
    </row>
    <row r="722" spans="1:15" x14ac:dyDescent="0.2">
      <c r="A722" s="4" t="str">
        <f>Fullmath[[#This Row],[Craft]]</f>
        <v>Carpentry</v>
      </c>
      <c r="B722" s="4" t="str">
        <f>Fullmath[[#This Row],[Type]]</f>
        <v>Weapon (Ammo)</v>
      </c>
      <c r="C722" s="4" t="str">
        <f>Fullmath[[#This Row],[Subtype]]</f>
        <v>Arrow</v>
      </c>
      <c r="D722" s="2">
        <f>Fullmath[[#This Row],[ID]]</f>
        <v>57</v>
      </c>
      <c r="E722" s="4" t="str">
        <f>Fullmath[[#This Row],[Name]]</f>
        <v>Arrow (Silver)</v>
      </c>
      <c r="F722" s="4">
        <f>Fullmath[[#This Row],[Quantity]]</f>
        <v>99</v>
      </c>
      <c r="G722" s="4">
        <f>LookupRef[[#This Row],[Labor Costs]]+LookupRef[[#This Row],[Material Costs]]</f>
        <v>1228.1666666666667</v>
      </c>
      <c r="H722" s="4">
        <f>LookupRef[[#This Row],[Total Price]]/LookupRef[[#This Row],[Quantity]]</f>
        <v>12.405723905723907</v>
      </c>
      <c r="I722" s="4">
        <f>LookupRef[[#This Row],[Total Price]]-LookupRef[[#This Row],[Material Costs]]</f>
        <v>923</v>
      </c>
      <c r="J722" s="4">
        <f>(LookupRef[[#This Row],[Total Craft Points]]+LookupRef[[#This Row],[DC]])*10</f>
        <v>340</v>
      </c>
      <c r="K722" s="4">
        <f>LookupRef[[#This Row],[Price Per Craft Point]]*LookupRef[[#This Row],[Total Craft Points]]</f>
        <v>923</v>
      </c>
      <c r="L722" s="4">
        <f>Fullmath[[#This Row],[Mat Cost]]</f>
        <v>305.16666666666669</v>
      </c>
      <c r="M722" s="4">
        <f>Fullmath[[#This Row],[Total CP]]</f>
        <v>13</v>
      </c>
      <c r="N722" s="4">
        <f>Fullmath[[#This Row],[DC]]</f>
        <v>21</v>
      </c>
      <c r="O722" s="4" cm="1">
        <f t="array" ref="O722">LookupRef[[#This Row],[DC]]+(PPCP[Base])</f>
        <v>71</v>
      </c>
    </row>
    <row r="723" spans="1:15" x14ac:dyDescent="0.2">
      <c r="A723" s="4" t="str">
        <f>Fullmath[[#This Row],[Craft]]</f>
        <v>Carpentry</v>
      </c>
      <c r="B723" s="4" t="str">
        <f>Fullmath[[#This Row],[Type]]</f>
        <v>Weapon (Ammo)</v>
      </c>
      <c r="C723" s="4" t="str">
        <f>Fullmath[[#This Row],[Subtype]]</f>
        <v>Arrow</v>
      </c>
      <c r="D723" s="2">
        <f>Fullmath[[#This Row],[ID]]</f>
        <v>56</v>
      </c>
      <c r="E723" s="4" t="str">
        <f>Fullmath[[#This Row],[Name]]</f>
        <v>Poison Arrow</v>
      </c>
      <c r="F723" s="4">
        <f>Fullmath[[#This Row],[Quantity]]</f>
        <v>99</v>
      </c>
      <c r="G723" s="4">
        <f>LookupRef[[#This Row],[Labor Costs]]+LookupRef[[#This Row],[Material Costs]]</f>
        <v>10107.166666666666</v>
      </c>
      <c r="H723" s="4">
        <f>LookupRef[[#This Row],[Total Price]]/LookupRef[[#This Row],[Quantity]]</f>
        <v>102.09259259259258</v>
      </c>
      <c r="I723" s="4">
        <f>LookupRef[[#This Row],[Total Price]]-LookupRef[[#This Row],[Material Costs]]</f>
        <v>9702</v>
      </c>
      <c r="J723" s="4">
        <f>(LookupRef[[#This Row],[Total Craft Points]]+LookupRef[[#This Row],[DC]])*10</f>
        <v>1530</v>
      </c>
      <c r="K723" s="4">
        <f>LookupRef[[#This Row],[Price Per Craft Point]]*LookupRef[[#This Row],[Total Craft Points]]</f>
        <v>9702</v>
      </c>
      <c r="L723" s="4">
        <f>Fullmath[[#This Row],[Mat Cost]]</f>
        <v>405.16666666666669</v>
      </c>
      <c r="M723" s="4">
        <f>Fullmath[[#This Row],[Total CP]]</f>
        <v>126</v>
      </c>
      <c r="N723" s="4">
        <f>Fullmath[[#This Row],[DC]]</f>
        <v>27</v>
      </c>
      <c r="O723" s="4" cm="1">
        <f t="array" ref="O723">LookupRef[[#This Row],[DC]]+(PPCP[Base])</f>
        <v>77</v>
      </c>
    </row>
    <row r="724" spans="1:15" x14ac:dyDescent="0.2">
      <c r="A724" s="4" t="str">
        <f>Fullmath[[#This Row],[Craft]]</f>
        <v>Carpentry</v>
      </c>
      <c r="B724" s="4" t="str">
        <f>Fullmath[[#This Row],[Type]]</f>
        <v>Weapon (Ammo)</v>
      </c>
      <c r="C724" s="4" t="str">
        <f>Fullmath[[#This Row],[Subtype]]</f>
        <v>Arrow Bundle</v>
      </c>
      <c r="D724" s="2">
        <f>Fullmath[[#This Row],[ID]]</f>
        <v>59</v>
      </c>
      <c r="E724" s="4" t="str">
        <f>Fullmath[[#This Row],[Name]]</f>
        <v>Bundle of Bronze Arrows</v>
      </c>
      <c r="F724" s="4">
        <f>Fullmath[[#This Row],[Quantity]]</f>
        <v>1</v>
      </c>
      <c r="G724" s="4">
        <f>LookupRef[[#This Row],[Labor Costs]]+LookupRef[[#This Row],[Material Costs]]</f>
        <v>1167.5555555555557</v>
      </c>
      <c r="H724" s="4">
        <f>LookupRef[[#This Row],[Total Price]]/LookupRef[[#This Row],[Quantity]]</f>
        <v>1167.5555555555557</v>
      </c>
      <c r="I724" s="4">
        <f>LookupRef[[#This Row],[Total Price]]-LookupRef[[#This Row],[Material Costs]]</f>
        <v>600.66666666666674</v>
      </c>
      <c r="J724" s="4">
        <f>(LookupRef[[#This Row],[Total Craft Points]]+LookupRef[[#This Row],[DC]])*10</f>
        <v>143.33333333333334</v>
      </c>
      <c r="K724" s="4">
        <f>LookupRef[[#This Row],[Price Per Craft Point]]*LookupRef[[#This Row],[Total Craft Points]]</f>
        <v>600.66666666666674</v>
      </c>
      <c r="L724" s="4">
        <f>Fullmath[[#This Row],[Mat Cost]]</f>
        <v>566.88888888888891</v>
      </c>
      <c r="M724" s="4">
        <f>Fullmath[[#This Row],[Total CP]]</f>
        <v>11.333333333333334</v>
      </c>
      <c r="N724" s="4">
        <f>Fullmath[[#This Row],[DC]]</f>
        <v>3</v>
      </c>
      <c r="O724" s="4" cm="1">
        <f t="array" ref="O724">LookupRef[[#This Row],[DC]]+(PPCP[Base])</f>
        <v>53</v>
      </c>
    </row>
    <row r="725" spans="1:15" x14ac:dyDescent="0.2">
      <c r="A725" s="4" t="str">
        <f>Fullmath[[#This Row],[Craft]]</f>
        <v>Carpentry</v>
      </c>
      <c r="B725" s="4" t="str">
        <f>Fullmath[[#This Row],[Type]]</f>
        <v>Weapon (Ammo)</v>
      </c>
      <c r="C725" s="4" t="str">
        <f>Fullmath[[#This Row],[Subtype]]</f>
        <v>Arrow Bundle</v>
      </c>
      <c r="D725" s="2">
        <f>Fullmath[[#This Row],[ID]]</f>
        <v>62</v>
      </c>
      <c r="E725" s="4" t="str">
        <f>Fullmath[[#This Row],[Name]]</f>
        <v>Bundle of Iron Arrows</v>
      </c>
      <c r="F725" s="4">
        <f>Fullmath[[#This Row],[Quantity]]</f>
        <v>1</v>
      </c>
      <c r="G725" s="4">
        <f>LookupRef[[#This Row],[Labor Costs]]+LookupRef[[#This Row],[Material Costs]]</f>
        <v>1855.9555555555555</v>
      </c>
      <c r="H725" s="4">
        <f>LookupRef[[#This Row],[Total Price]]/LookupRef[[#This Row],[Quantity]]</f>
        <v>1855.9555555555555</v>
      </c>
      <c r="I725" s="4">
        <f>LookupRef[[#This Row],[Total Price]]-LookupRef[[#This Row],[Material Costs]]</f>
        <v>1280</v>
      </c>
      <c r="J725" s="4">
        <f>(LookupRef[[#This Row],[Total Craft Points]]+LookupRef[[#This Row],[DC]])*10</f>
        <v>313.33333333333331</v>
      </c>
      <c r="K725" s="4">
        <f>LookupRef[[#This Row],[Price Per Craft Point]]*LookupRef[[#This Row],[Total Craft Points]]</f>
        <v>1280</v>
      </c>
      <c r="L725" s="4">
        <f>Fullmath[[#This Row],[Mat Cost]]</f>
        <v>575.95555555555552</v>
      </c>
      <c r="M725" s="4">
        <f>Fullmath[[#This Row],[Total CP]]</f>
        <v>21.333333333333332</v>
      </c>
      <c r="N725" s="4">
        <f>Fullmath[[#This Row],[DC]]</f>
        <v>10</v>
      </c>
      <c r="O725" s="4" cm="1">
        <f t="array" ref="O725">LookupRef[[#This Row],[DC]]+(PPCP[Base])</f>
        <v>60</v>
      </c>
    </row>
    <row r="726" spans="1:15" x14ac:dyDescent="0.2">
      <c r="A726" s="4" t="str">
        <f>Fullmath[[#This Row],[Craft]]</f>
        <v>Carpentry</v>
      </c>
      <c r="B726" s="4" t="str">
        <f>Fullmath[[#This Row],[Type]]</f>
        <v>Weapon (Ammo)</v>
      </c>
      <c r="C726" s="4" t="str">
        <f>Fullmath[[#This Row],[Subtype]]</f>
        <v>Arrow Bundle</v>
      </c>
      <c r="D726" s="2">
        <f>Fullmath[[#This Row],[ID]]</f>
        <v>64</v>
      </c>
      <c r="E726" s="4" t="str">
        <f>Fullmath[[#This Row],[Name]]</f>
        <v>Bundle of  Steel Arrows</v>
      </c>
      <c r="F726" s="4">
        <f>Fullmath[[#This Row],[Quantity]]</f>
        <v>1</v>
      </c>
      <c r="G726" s="4">
        <f>LookupRef[[#This Row],[Labor Costs]]+LookupRef[[#This Row],[Material Costs]]</f>
        <v>2843.9388888888889</v>
      </c>
      <c r="H726" s="4">
        <f>LookupRef[[#This Row],[Total Price]]/LookupRef[[#This Row],[Quantity]]</f>
        <v>2843.9388888888889</v>
      </c>
      <c r="I726" s="4">
        <f>LookupRef[[#This Row],[Total Price]]-LookupRef[[#This Row],[Material Costs]]</f>
        <v>1843.3333333333333</v>
      </c>
      <c r="J726" s="4">
        <f>(LookupRef[[#This Row],[Total Craft Points]]+LookupRef[[#This Row],[DC]])*10</f>
        <v>463.33333333333326</v>
      </c>
      <c r="K726" s="4">
        <f>LookupRef[[#This Row],[Price Per Craft Point]]*LookupRef[[#This Row],[Total Craft Points]]</f>
        <v>1843.3333333333333</v>
      </c>
      <c r="L726" s="4">
        <f>Fullmath[[#This Row],[Mat Cost]]</f>
        <v>1000.6055555555556</v>
      </c>
      <c r="M726" s="4">
        <f>Fullmath[[#This Row],[Total CP]]</f>
        <v>26.333333333333332</v>
      </c>
      <c r="N726" s="4">
        <f>Fullmath[[#This Row],[DC]]</f>
        <v>20</v>
      </c>
      <c r="O726" s="4" cm="1">
        <f t="array" ref="O726">LookupRef[[#This Row],[DC]]+(PPCP[Base])</f>
        <v>70</v>
      </c>
    </row>
    <row r="727" spans="1:15" x14ac:dyDescent="0.2">
      <c r="A727" s="4" t="str">
        <f>Fullmath[[#This Row],[Craft]]</f>
        <v>Carpentry</v>
      </c>
      <c r="B727" s="4" t="str">
        <f>Fullmath[[#This Row],[Type]]</f>
        <v>Weapon (Ammo)</v>
      </c>
      <c r="C727" s="4" t="str">
        <f>Fullmath[[#This Row],[Subtype]]</f>
        <v>Arrow Bundle</v>
      </c>
      <c r="D727" s="2">
        <f>Fullmath[[#This Row],[ID]]</f>
        <v>826</v>
      </c>
      <c r="E727" s="4" t="str">
        <f>Fullmath[[#This Row],[Name]]</f>
        <v>Bundle of Silver Arrows</v>
      </c>
      <c r="F727" s="4">
        <f>Fullmath[[#This Row],[Quantity]]</f>
        <v>1</v>
      </c>
      <c r="G727" s="4">
        <f>LookupRef[[#This Row],[Labor Costs]]+LookupRef[[#This Row],[Material Costs]]</f>
        <v>3579.9722222222222</v>
      </c>
      <c r="H727" s="4">
        <f>LookupRef[[#This Row],[Total Price]]/LookupRef[[#This Row],[Quantity]]</f>
        <v>3579.9722222222222</v>
      </c>
      <c r="I727" s="4">
        <f>LookupRef[[#This Row],[Total Price]]-LookupRef[[#This Row],[Material Costs]]</f>
        <v>2350</v>
      </c>
      <c r="J727" s="4">
        <f>(LookupRef[[#This Row],[Total Craft Points]]+LookupRef[[#This Row],[DC]])*10</f>
        <v>563.33333333333326</v>
      </c>
      <c r="K727" s="4">
        <f>LookupRef[[#This Row],[Price Per Craft Point]]*LookupRef[[#This Row],[Total Craft Points]]</f>
        <v>2350</v>
      </c>
      <c r="L727" s="4">
        <f>Fullmath[[#This Row],[Mat Cost]]</f>
        <v>1229.9722222222222</v>
      </c>
      <c r="M727" s="4">
        <f>Fullmath[[#This Row],[Total CP]]</f>
        <v>31.333333333333332</v>
      </c>
      <c r="N727" s="4">
        <f>Fullmath[[#This Row],[DC]]</f>
        <v>25</v>
      </c>
      <c r="O727" s="4" cm="1">
        <f t="array" ref="O727">LookupRef[[#This Row],[DC]]+(PPCP[Base])</f>
        <v>75</v>
      </c>
    </row>
    <row r="728" spans="1:15" x14ac:dyDescent="0.2">
      <c r="A728" s="4" t="str">
        <f>Fullmath[[#This Row],[Craft]]</f>
        <v>Carpentry</v>
      </c>
      <c r="B728" s="4" t="str">
        <f>Fullmath[[#This Row],[Type]]</f>
        <v>Weapon (Ammo)</v>
      </c>
      <c r="C728" s="4" t="str">
        <f>Fullmath[[#This Row],[Subtype]]</f>
        <v>Arrow Bundle</v>
      </c>
      <c r="D728" s="2">
        <f>Fullmath[[#This Row],[ID]]</f>
        <v>65</v>
      </c>
      <c r="E728" s="4" t="str">
        <f>Fullmath[[#This Row],[Name]]</f>
        <v>Bundle of Damask Arrows</v>
      </c>
      <c r="F728" s="4">
        <f>Fullmath[[#This Row],[Quantity]]</f>
        <v>1</v>
      </c>
      <c r="G728" s="4">
        <f>LookupRef[[#This Row],[Labor Costs]]+LookupRef[[#This Row],[Material Costs]]</f>
        <v>4951.4388888888898</v>
      </c>
      <c r="H728" s="4">
        <f>LookupRef[[#This Row],[Total Price]]/LookupRef[[#This Row],[Quantity]]</f>
        <v>4951.4388888888898</v>
      </c>
      <c r="I728" s="4">
        <f>LookupRef[[#This Row],[Total Price]]-LookupRef[[#This Row],[Material Costs]]</f>
        <v>3306.6666666666674</v>
      </c>
      <c r="J728" s="4">
        <f>(LookupRef[[#This Row],[Total Craft Points]]+LookupRef[[#This Row],[DC]])*10</f>
        <v>713.33333333333348</v>
      </c>
      <c r="K728" s="4">
        <f>LookupRef[[#This Row],[Price Per Craft Point]]*LookupRef[[#This Row],[Total Craft Points]]</f>
        <v>3306.666666666667</v>
      </c>
      <c r="L728" s="4">
        <f>Fullmath[[#This Row],[Mat Cost]]</f>
        <v>1644.7722222222224</v>
      </c>
      <c r="M728" s="4">
        <f>Fullmath[[#This Row],[Total CP]]</f>
        <v>41.333333333333336</v>
      </c>
      <c r="N728" s="4">
        <f>Fullmath[[#This Row],[DC]]</f>
        <v>30</v>
      </c>
      <c r="O728" s="4" cm="1">
        <f t="array" ref="O728">LookupRef[[#This Row],[DC]]+(PPCP[Base])</f>
        <v>80</v>
      </c>
    </row>
    <row r="729" spans="1:15" x14ac:dyDescent="0.2">
      <c r="A729" s="4" t="str">
        <f>Fullmath[[#This Row],[Craft]]</f>
        <v>Carpentry</v>
      </c>
      <c r="B729" s="4" t="str">
        <f>Fullmath[[#This Row],[Type]]</f>
        <v>Weapon (Ammo)</v>
      </c>
      <c r="C729" s="4" t="str">
        <f>Fullmath[[#This Row],[Subtype]]</f>
        <v>Bolt Bundle</v>
      </c>
      <c r="D729" s="2">
        <f>Fullmath[[#This Row],[ID]]</f>
        <v>60</v>
      </c>
      <c r="E729" s="4" t="str">
        <f>Fullmath[[#This Row],[Name]]</f>
        <v>Bundle of Bronze Bolts</v>
      </c>
      <c r="F729" s="4">
        <f>Fullmath[[#This Row],[Quantity]]</f>
        <v>1</v>
      </c>
      <c r="G729" s="4">
        <f>LookupRef[[#This Row],[Labor Costs]]+LookupRef[[#This Row],[Material Costs]]</f>
        <v>1167.5555555555557</v>
      </c>
      <c r="H729" s="4">
        <f>LookupRef[[#This Row],[Total Price]]/LookupRef[[#This Row],[Quantity]]</f>
        <v>1167.5555555555557</v>
      </c>
      <c r="I729" s="4">
        <f>LookupRef[[#This Row],[Total Price]]-LookupRef[[#This Row],[Material Costs]]</f>
        <v>600.66666666666674</v>
      </c>
      <c r="J729" s="4">
        <f>(LookupRef[[#This Row],[Total Craft Points]]+LookupRef[[#This Row],[DC]])*10</f>
        <v>143.33333333333334</v>
      </c>
      <c r="K729" s="4">
        <f>LookupRef[[#This Row],[Price Per Craft Point]]*LookupRef[[#This Row],[Total Craft Points]]</f>
        <v>600.66666666666674</v>
      </c>
      <c r="L729" s="4">
        <f>Fullmath[[#This Row],[Mat Cost]]</f>
        <v>566.88888888888891</v>
      </c>
      <c r="M729" s="4">
        <f>Fullmath[[#This Row],[Total CP]]</f>
        <v>11.333333333333334</v>
      </c>
      <c r="N729" s="4">
        <f>Fullmath[[#This Row],[DC]]</f>
        <v>3</v>
      </c>
      <c r="O729" s="4" cm="1">
        <f t="array" ref="O729">LookupRef[[#This Row],[DC]]+(PPCP[Base])</f>
        <v>53</v>
      </c>
    </row>
    <row r="730" spans="1:15" x14ac:dyDescent="0.2">
      <c r="A730" s="4" t="str">
        <f>Fullmath[[#This Row],[Craft]]</f>
        <v>Carpentry</v>
      </c>
      <c r="B730" s="4" t="str">
        <f>Fullmath[[#This Row],[Type]]</f>
        <v>Weapon (Ammo)</v>
      </c>
      <c r="C730" s="4" t="str">
        <f>Fullmath[[#This Row],[Subtype]]</f>
        <v>Bolt Bundle</v>
      </c>
      <c r="D730" s="2">
        <f>Fullmath[[#This Row],[ID]]</f>
        <v>61</v>
      </c>
      <c r="E730" s="4" t="str">
        <f>Fullmath[[#This Row],[Name]]</f>
        <v>Bundle of Iron Bolts</v>
      </c>
      <c r="F730" s="4">
        <f>Fullmath[[#This Row],[Quantity]]</f>
        <v>1</v>
      </c>
      <c r="G730" s="4">
        <f>LookupRef[[#This Row],[Labor Costs]]+LookupRef[[#This Row],[Material Costs]]</f>
        <v>1855.9555555555555</v>
      </c>
      <c r="H730" s="4">
        <f>LookupRef[[#This Row],[Total Price]]/LookupRef[[#This Row],[Quantity]]</f>
        <v>1855.9555555555555</v>
      </c>
      <c r="I730" s="4">
        <f>LookupRef[[#This Row],[Total Price]]-LookupRef[[#This Row],[Material Costs]]</f>
        <v>1280</v>
      </c>
      <c r="J730" s="4">
        <f>(LookupRef[[#This Row],[Total Craft Points]]+LookupRef[[#This Row],[DC]])*10</f>
        <v>313.33333333333331</v>
      </c>
      <c r="K730" s="4">
        <f>LookupRef[[#This Row],[Price Per Craft Point]]*LookupRef[[#This Row],[Total Craft Points]]</f>
        <v>1280</v>
      </c>
      <c r="L730" s="4">
        <f>Fullmath[[#This Row],[Mat Cost]]</f>
        <v>575.95555555555552</v>
      </c>
      <c r="M730" s="4">
        <f>Fullmath[[#This Row],[Total CP]]</f>
        <v>21.333333333333332</v>
      </c>
      <c r="N730" s="4">
        <f>Fullmath[[#This Row],[DC]]</f>
        <v>10</v>
      </c>
      <c r="O730" s="4" cm="1">
        <f t="array" ref="O730">LookupRef[[#This Row],[DC]]+(PPCP[Base])</f>
        <v>60</v>
      </c>
    </row>
    <row r="731" spans="1:15" x14ac:dyDescent="0.2">
      <c r="A731" s="4" t="str">
        <f>Fullmath[[#This Row],[Craft]]</f>
        <v>Carpentry</v>
      </c>
      <c r="B731" s="4" t="str">
        <f>Fullmath[[#This Row],[Type]]</f>
        <v>Weapon (Ammo)</v>
      </c>
      <c r="C731" s="4" t="str">
        <f>Fullmath[[#This Row],[Subtype]]</f>
        <v>Bolt Bundle</v>
      </c>
      <c r="D731" s="2">
        <f>Fullmath[[#This Row],[ID]]</f>
        <v>63</v>
      </c>
      <c r="E731" s="4" t="str">
        <f>Fullmath[[#This Row],[Name]]</f>
        <v>Bundle of Steel Bolts</v>
      </c>
      <c r="F731" s="4">
        <f>Fullmath[[#This Row],[Quantity]]</f>
        <v>1</v>
      </c>
      <c r="G731" s="4">
        <f>LookupRef[[#This Row],[Labor Costs]]+LookupRef[[#This Row],[Material Costs]]</f>
        <v>2843.9388888888889</v>
      </c>
      <c r="H731" s="4">
        <f>LookupRef[[#This Row],[Total Price]]/LookupRef[[#This Row],[Quantity]]</f>
        <v>2843.9388888888889</v>
      </c>
      <c r="I731" s="4">
        <f>LookupRef[[#This Row],[Total Price]]-LookupRef[[#This Row],[Material Costs]]</f>
        <v>1843.3333333333333</v>
      </c>
      <c r="J731" s="4">
        <f>(LookupRef[[#This Row],[Total Craft Points]]+LookupRef[[#This Row],[DC]])*10</f>
        <v>463.33333333333326</v>
      </c>
      <c r="K731" s="4">
        <f>LookupRef[[#This Row],[Price Per Craft Point]]*LookupRef[[#This Row],[Total Craft Points]]</f>
        <v>1843.3333333333333</v>
      </c>
      <c r="L731" s="4">
        <f>Fullmath[[#This Row],[Mat Cost]]</f>
        <v>1000.6055555555556</v>
      </c>
      <c r="M731" s="4">
        <f>Fullmath[[#This Row],[Total CP]]</f>
        <v>26.333333333333332</v>
      </c>
      <c r="N731" s="4">
        <f>Fullmath[[#This Row],[DC]]</f>
        <v>20</v>
      </c>
      <c r="O731" s="4" cm="1">
        <f t="array" ref="O731">LookupRef[[#This Row],[DC]]+(PPCP[Base])</f>
        <v>70</v>
      </c>
    </row>
    <row r="732" spans="1:15" x14ac:dyDescent="0.2">
      <c r="A732" s="4" t="str">
        <f>Fullmath[[#This Row],[Craft]]</f>
        <v>Carpentry</v>
      </c>
      <c r="B732" s="4" t="str">
        <f>Fullmath[[#This Row],[Type]]</f>
        <v>Weapon (Ammo)</v>
      </c>
      <c r="C732" s="4" t="str">
        <f>Fullmath[[#This Row],[Subtype]]</f>
        <v>Bolt Bundle</v>
      </c>
      <c r="D732" s="2">
        <f>Fullmath[[#This Row],[ID]]</f>
        <v>66</v>
      </c>
      <c r="E732" s="4" t="str">
        <f>Fullmath[[#This Row],[Name]]</f>
        <v>Bundle of Damask Bolts</v>
      </c>
      <c r="F732" s="4">
        <f>Fullmath[[#This Row],[Quantity]]</f>
        <v>1</v>
      </c>
      <c r="G732" s="4">
        <f>LookupRef[[#This Row],[Labor Costs]]+LookupRef[[#This Row],[Material Costs]]</f>
        <v>4951.4388888888898</v>
      </c>
      <c r="H732" s="4">
        <f>LookupRef[[#This Row],[Total Price]]/LookupRef[[#This Row],[Quantity]]</f>
        <v>4951.4388888888898</v>
      </c>
      <c r="I732" s="4">
        <f>LookupRef[[#This Row],[Total Price]]-LookupRef[[#This Row],[Material Costs]]</f>
        <v>3306.6666666666674</v>
      </c>
      <c r="J732" s="4">
        <f>(LookupRef[[#This Row],[Total Craft Points]]+LookupRef[[#This Row],[DC]])*10</f>
        <v>713.33333333333348</v>
      </c>
      <c r="K732" s="4">
        <f>LookupRef[[#This Row],[Price Per Craft Point]]*LookupRef[[#This Row],[Total Craft Points]]</f>
        <v>3306.666666666667</v>
      </c>
      <c r="L732" s="4">
        <f>Fullmath[[#This Row],[Mat Cost]]</f>
        <v>1644.7722222222224</v>
      </c>
      <c r="M732" s="4">
        <f>Fullmath[[#This Row],[Total CP]]</f>
        <v>41.333333333333336</v>
      </c>
      <c r="N732" s="4">
        <f>Fullmath[[#This Row],[DC]]</f>
        <v>30</v>
      </c>
      <c r="O732" s="4" cm="1">
        <f t="array" ref="O732">LookupRef[[#This Row],[DC]]+(PPCP[Base])</f>
        <v>80</v>
      </c>
    </row>
    <row r="733" spans="1:15" x14ac:dyDescent="0.2">
      <c r="A733" s="4" t="str">
        <f>Fullmath[[#This Row],[Craft]]</f>
        <v>Herbalism</v>
      </c>
      <c r="B733" s="4" t="str">
        <f>Fullmath[[#This Row],[Type]]</f>
        <v>Weapon (Ammo)</v>
      </c>
      <c r="C733" s="4" t="str">
        <f>Fullmath[[#This Row],[Subtype]]</f>
        <v>Bullet</v>
      </c>
      <c r="D733" s="2">
        <f>Fullmath[[#This Row],[ID]]</f>
        <v>120</v>
      </c>
      <c r="E733" s="4" t="str">
        <f>Fullmath[[#This Row],[Name]]</f>
        <v>Rotten Fruit</v>
      </c>
      <c r="F733" s="4">
        <f>Fullmath[[#This Row],[Quantity]]</f>
        <v>10</v>
      </c>
      <c r="G733" s="4">
        <f>LookupRef[[#This Row],[Labor Costs]]+LookupRef[[#This Row],[Material Costs]]</f>
        <v>353</v>
      </c>
      <c r="H733" s="4">
        <f>LookupRef[[#This Row],[Total Price]]/LookupRef[[#This Row],[Quantity]]</f>
        <v>35.299999999999997</v>
      </c>
      <c r="I733" s="4">
        <f>LookupRef[[#This Row],[Total Price]]-LookupRef[[#This Row],[Material Costs]]</f>
        <v>61</v>
      </c>
      <c r="J733" s="4">
        <f>(LookupRef[[#This Row],[Total Craft Points]]+LookupRef[[#This Row],[DC]])*10</f>
        <v>120</v>
      </c>
      <c r="K733" s="4">
        <f>LookupRef[[#This Row],[Price Per Craft Point]]*LookupRef[[#This Row],[Total Craft Points]]</f>
        <v>61</v>
      </c>
      <c r="L733" s="4">
        <f>Fullmath[[#This Row],[Mat Cost]]</f>
        <v>292</v>
      </c>
      <c r="M733" s="4">
        <f>Fullmath[[#This Row],[Total CP]]</f>
        <v>1</v>
      </c>
      <c r="N733" s="4">
        <f>Fullmath[[#This Row],[DC]]</f>
        <v>11</v>
      </c>
      <c r="O733" s="4" cm="1">
        <f t="array" ref="O733">LookupRef[[#This Row],[DC]]+(PPCP[Base])</f>
        <v>61</v>
      </c>
    </row>
    <row r="734" spans="1:15" x14ac:dyDescent="0.2">
      <c r="A734" s="4" t="str">
        <f>Fullmath[[#This Row],[Craft]]</f>
        <v>Herbalism</v>
      </c>
      <c r="B734" s="4" t="str">
        <f>Fullmath[[#This Row],[Type]]</f>
        <v>Weapon (Ammo)</v>
      </c>
      <c r="C734" s="4" t="str">
        <f>Fullmath[[#This Row],[Subtype]]</f>
        <v>Bullet</v>
      </c>
      <c r="D734" s="2">
        <f>Fullmath[[#This Row],[ID]]</f>
        <v>111</v>
      </c>
      <c r="E734" s="4" t="str">
        <f>Fullmath[[#This Row],[Name]]</f>
        <v>Wolfbread Croonchy Bits</v>
      </c>
      <c r="F734" s="4">
        <f>Fullmath[[#This Row],[Quantity]]</f>
        <v>99</v>
      </c>
      <c r="G734" s="4">
        <f>LookupRef[[#This Row],[Labor Costs]]+LookupRef[[#This Row],[Material Costs]]</f>
        <v>2697</v>
      </c>
      <c r="H734" s="4">
        <f>LookupRef[[#This Row],[Total Price]]/LookupRef[[#This Row],[Quantity]]</f>
        <v>27.242424242424242</v>
      </c>
      <c r="I734" s="4">
        <f>LookupRef[[#This Row],[Total Price]]-LookupRef[[#This Row],[Material Costs]]</f>
        <v>1872</v>
      </c>
      <c r="J734" s="4">
        <f>(LookupRef[[#This Row],[Total Craft Points]]+LookupRef[[#This Row],[DC]])*10</f>
        <v>480</v>
      </c>
      <c r="K734" s="4">
        <f>LookupRef[[#This Row],[Price Per Craft Point]]*LookupRef[[#This Row],[Total Craft Points]]</f>
        <v>1872</v>
      </c>
      <c r="L734" s="4">
        <f>Fullmath[[#This Row],[Mat Cost]]</f>
        <v>825</v>
      </c>
      <c r="M734" s="4">
        <f>Fullmath[[#This Row],[Total CP]]</f>
        <v>26</v>
      </c>
      <c r="N734" s="4">
        <f>Fullmath[[#This Row],[DC]]</f>
        <v>22</v>
      </c>
      <c r="O734" s="4" cm="1">
        <f t="array" ref="O734">LookupRef[[#This Row],[DC]]+(PPCP[Base])</f>
        <v>72</v>
      </c>
    </row>
    <row r="735" spans="1:15" x14ac:dyDescent="0.2">
      <c r="A735" s="4" t="str">
        <f>Fullmath[[#This Row],[Craft]]</f>
        <v>Art Crafting</v>
      </c>
      <c r="B735" s="4" t="str">
        <f>Fullmath[[#This Row],[Type]]</f>
        <v>Weapon (Ammo)</v>
      </c>
      <c r="C735" s="4" t="str">
        <f>Fullmath[[#This Row],[Subtype]]</f>
        <v>Bullet Bag</v>
      </c>
      <c r="D735" s="2">
        <f>Fullmath[[#This Row],[ID]]</f>
        <v>176</v>
      </c>
      <c r="E735" s="4" t="str">
        <f>Fullmath[[#This Row],[Name]]</f>
        <v>Bag of Bronze Bullets</v>
      </c>
      <c r="F735" s="4">
        <f>Fullmath[[#This Row],[Quantity]]</f>
        <v>1</v>
      </c>
      <c r="G735" s="4">
        <f>LookupRef[[#This Row],[Labor Costs]]+LookupRef[[#This Row],[Material Costs]]</f>
        <v>1048.1666666666667</v>
      </c>
      <c r="H735" s="4">
        <f>LookupRef[[#This Row],[Total Price]]/LookupRef[[#This Row],[Quantity]]</f>
        <v>1048.1666666666667</v>
      </c>
      <c r="I735" s="4">
        <f>LookupRef[[#This Row],[Total Price]]-LookupRef[[#This Row],[Material Costs]]</f>
        <v>583</v>
      </c>
      <c r="J735" s="4">
        <f>(LookupRef[[#This Row],[Total Craft Points]]+LookupRef[[#This Row],[DC]])*10</f>
        <v>140</v>
      </c>
      <c r="K735" s="4">
        <f>LookupRef[[#This Row],[Price Per Craft Point]]*LookupRef[[#This Row],[Total Craft Points]]</f>
        <v>583</v>
      </c>
      <c r="L735" s="4">
        <f>Fullmath[[#This Row],[Mat Cost]]</f>
        <v>465.16666666666669</v>
      </c>
      <c r="M735" s="4">
        <f>Fullmath[[#This Row],[Total CP]]</f>
        <v>11</v>
      </c>
      <c r="N735" s="4">
        <f>Fullmath[[#This Row],[DC]]</f>
        <v>3</v>
      </c>
      <c r="O735" s="4" cm="1">
        <f t="array" ref="O735">LookupRef[[#This Row],[DC]]+(PPCP[Base])</f>
        <v>53</v>
      </c>
    </row>
    <row r="736" spans="1:15" x14ac:dyDescent="0.2">
      <c r="A736" s="4" t="str">
        <f>Fullmath[[#This Row],[Craft]]</f>
        <v>Art Crafting</v>
      </c>
      <c r="B736" s="4" t="str">
        <f>Fullmath[[#This Row],[Type]]</f>
        <v>Weapon (Ammo)</v>
      </c>
      <c r="C736" s="4" t="str">
        <f>Fullmath[[#This Row],[Subtype]]</f>
        <v>Bullet Bag</v>
      </c>
      <c r="D736" s="2">
        <f>Fullmath[[#This Row],[ID]]</f>
        <v>177</v>
      </c>
      <c r="E736" s="4" t="str">
        <f>Fullmath[[#This Row],[Name]]</f>
        <v>Bag of Iron Bullets</v>
      </c>
      <c r="F736" s="4">
        <f>Fullmath[[#This Row],[Quantity]]</f>
        <v>1</v>
      </c>
      <c r="G736" s="4">
        <f>LookupRef[[#This Row],[Labor Costs]]+LookupRef[[#This Row],[Material Costs]]</f>
        <v>1734.2333333333333</v>
      </c>
      <c r="H736" s="4">
        <f>LookupRef[[#This Row],[Total Price]]/LookupRef[[#This Row],[Quantity]]</f>
        <v>1734.2333333333333</v>
      </c>
      <c r="I736" s="4">
        <f>LookupRef[[#This Row],[Total Price]]-LookupRef[[#This Row],[Material Costs]]</f>
        <v>1260</v>
      </c>
      <c r="J736" s="4">
        <f>(LookupRef[[#This Row],[Total Craft Points]]+LookupRef[[#This Row],[DC]])*10</f>
        <v>310</v>
      </c>
      <c r="K736" s="4">
        <f>LookupRef[[#This Row],[Price Per Craft Point]]*LookupRef[[#This Row],[Total Craft Points]]</f>
        <v>1260</v>
      </c>
      <c r="L736" s="4">
        <f>Fullmath[[#This Row],[Mat Cost]]</f>
        <v>474.23333333333335</v>
      </c>
      <c r="M736" s="4">
        <f>Fullmath[[#This Row],[Total CP]]</f>
        <v>21</v>
      </c>
      <c r="N736" s="4">
        <f>Fullmath[[#This Row],[DC]]</f>
        <v>10</v>
      </c>
      <c r="O736" s="4" cm="1">
        <f t="array" ref="O736">LookupRef[[#This Row],[DC]]+(PPCP[Base])</f>
        <v>60</v>
      </c>
    </row>
    <row r="737" spans="1:15" x14ac:dyDescent="0.2">
      <c r="A737" s="4" t="str">
        <f>Fullmath[[#This Row],[Craft]]</f>
        <v>Art Crafting</v>
      </c>
      <c r="B737" s="4" t="str">
        <f>Fullmath[[#This Row],[Type]]</f>
        <v>Weapon (Ammo)</v>
      </c>
      <c r="C737" s="4" t="str">
        <f>Fullmath[[#This Row],[Subtype]]</f>
        <v>Bullet Bag</v>
      </c>
      <c r="D737" s="2">
        <f>Fullmath[[#This Row],[ID]]</f>
        <v>180</v>
      </c>
      <c r="E737" s="4" t="str">
        <f>Fullmath[[#This Row],[Name]]</f>
        <v>Bag of Steel Bullets</v>
      </c>
      <c r="F737" s="4">
        <f>Fullmath[[#This Row],[Quantity]]</f>
        <v>1</v>
      </c>
      <c r="G737" s="4">
        <f>LookupRef[[#This Row],[Labor Costs]]+LookupRef[[#This Row],[Material Costs]]</f>
        <v>3181.9666666666667</v>
      </c>
      <c r="H737" s="4">
        <f>LookupRef[[#This Row],[Total Price]]/LookupRef[[#This Row],[Quantity]]</f>
        <v>3181.9666666666667</v>
      </c>
      <c r="I737" s="4">
        <f>LookupRef[[#This Row],[Total Price]]-LookupRef[[#This Row],[Material Costs]]</f>
        <v>2170</v>
      </c>
      <c r="J737" s="4">
        <f>(LookupRef[[#This Row],[Total Craft Points]]+LookupRef[[#This Row],[DC]])*10</f>
        <v>510</v>
      </c>
      <c r="K737" s="4">
        <f>LookupRef[[#This Row],[Price Per Craft Point]]*LookupRef[[#This Row],[Total Craft Points]]</f>
        <v>2170</v>
      </c>
      <c r="L737" s="4">
        <f>Fullmath[[#This Row],[Mat Cost]]</f>
        <v>1011.9666666666667</v>
      </c>
      <c r="M737" s="4">
        <f>Fullmath[[#This Row],[Total CP]]</f>
        <v>31</v>
      </c>
      <c r="N737" s="4">
        <f>Fullmath[[#This Row],[DC]]</f>
        <v>20</v>
      </c>
      <c r="O737" s="4" cm="1">
        <f t="array" ref="O737">LookupRef[[#This Row],[DC]]+(PPCP[Base])</f>
        <v>70</v>
      </c>
    </row>
    <row r="738" spans="1:15" x14ac:dyDescent="0.2">
      <c r="A738" s="4" t="str">
        <f>Fullmath[[#This Row],[Craft]]</f>
        <v>Art Crafting</v>
      </c>
      <c r="B738" s="4" t="str">
        <f>Fullmath[[#This Row],[Type]]</f>
        <v>Weapon (Ammo)</v>
      </c>
      <c r="C738" s="4" t="str">
        <f>Fullmath[[#This Row],[Subtype]]</f>
        <v>Bullet Bag</v>
      </c>
      <c r="D738" s="2">
        <f>Fullmath[[#This Row],[ID]]</f>
        <v>182</v>
      </c>
      <c r="E738" s="4" t="str">
        <f>Fullmath[[#This Row],[Name]]</f>
        <v>Bag of Damask Bullets</v>
      </c>
      <c r="F738" s="4">
        <f>Fullmath[[#This Row],[Quantity]]</f>
        <v>1</v>
      </c>
      <c r="G738" s="4">
        <f>LookupRef[[#This Row],[Labor Costs]]+LookupRef[[#This Row],[Material Costs]]</f>
        <v>4936.1333333333332</v>
      </c>
      <c r="H738" s="4">
        <f>LookupRef[[#This Row],[Total Price]]/LookupRef[[#This Row],[Quantity]]</f>
        <v>4936.1333333333332</v>
      </c>
      <c r="I738" s="4">
        <f>LookupRef[[#This Row],[Total Price]]-LookupRef[[#This Row],[Material Costs]]</f>
        <v>3280</v>
      </c>
      <c r="J738" s="4">
        <f>(LookupRef[[#This Row],[Total Craft Points]]+LookupRef[[#This Row],[DC]])*10</f>
        <v>710</v>
      </c>
      <c r="K738" s="4">
        <f>LookupRef[[#This Row],[Price Per Craft Point]]*LookupRef[[#This Row],[Total Craft Points]]</f>
        <v>3280</v>
      </c>
      <c r="L738" s="4">
        <f>Fullmath[[#This Row],[Mat Cost]]</f>
        <v>1656.1333333333332</v>
      </c>
      <c r="M738" s="4">
        <f>Fullmath[[#This Row],[Total CP]]</f>
        <v>41</v>
      </c>
      <c r="N738" s="4">
        <f>Fullmath[[#This Row],[DC]]</f>
        <v>30</v>
      </c>
      <c r="O738" s="4" cm="1">
        <f t="array" ref="O738">LookupRef[[#This Row],[DC]]+(PPCP[Base])</f>
        <v>80</v>
      </c>
    </row>
    <row r="739" spans="1:15" x14ac:dyDescent="0.2">
      <c r="A739" s="4" t="str">
        <f>Fullmath[[#This Row],[Craft]]</f>
        <v>Alchemy</v>
      </c>
      <c r="B739" s="4" t="str">
        <f>Fullmath[[#This Row],[Type]]</f>
        <v>Weapon (Ammo)</v>
      </c>
      <c r="C739" s="4" t="str">
        <f>Fullmath[[#This Row],[Subtype]]</f>
        <v>Miscellaneous Small</v>
      </c>
      <c r="D739" s="2">
        <f>Fullmath[[#This Row],[ID]]</f>
        <v>619</v>
      </c>
      <c r="E739" s="4" t="str">
        <f>Fullmath[[#This Row],[Name]]</f>
        <v>Gonne Explosive Slug</v>
      </c>
      <c r="F739" s="4">
        <f>Fullmath[[#This Row],[Quantity]]</f>
        <v>3</v>
      </c>
      <c r="G739" s="4">
        <f>LookupRef[[#This Row],[Labor Costs]]+LookupRef[[#This Row],[Material Costs]]</f>
        <v>1728.2191666666668</v>
      </c>
      <c r="H739" s="4">
        <f>LookupRef[[#This Row],[Total Price]]/LookupRef[[#This Row],[Quantity]]</f>
        <v>576.07305555555558</v>
      </c>
      <c r="I739" s="4">
        <f>LookupRef[[#This Row],[Total Price]]-LookupRef[[#This Row],[Material Costs]]</f>
        <v>1043.7000000000003</v>
      </c>
      <c r="J739" s="4">
        <f>(LookupRef[[#This Row],[Total Craft Points]]+LookupRef[[#This Row],[DC]])*10</f>
        <v>357</v>
      </c>
      <c r="K739" s="4">
        <f>LookupRef[[#This Row],[Price Per Craft Point]]*LookupRef[[#This Row],[Total Craft Points]]</f>
        <v>1043.7</v>
      </c>
      <c r="L739" s="4">
        <f>Fullmath[[#This Row],[Mat Cost]]</f>
        <v>684.51916666666659</v>
      </c>
      <c r="M739" s="4">
        <f>Fullmath[[#This Row],[Total CP]]</f>
        <v>14.7</v>
      </c>
      <c r="N739" s="4">
        <f>Fullmath[[#This Row],[DC]]</f>
        <v>21</v>
      </c>
      <c r="O739" s="4" cm="1">
        <f t="array" ref="O739">LookupRef[[#This Row],[DC]]+(PPCP[Base])</f>
        <v>71</v>
      </c>
    </row>
    <row r="740" spans="1:15" x14ac:dyDescent="0.2">
      <c r="A740" s="4" t="str">
        <f>Fullmath[[#This Row],[Craft]]</f>
        <v>Alchemy</v>
      </c>
      <c r="B740" s="4" t="str">
        <f>Fullmath[[#This Row],[Type]]</f>
        <v>Weapon (Ammo)</v>
      </c>
      <c r="C740" s="4" t="str">
        <f>Fullmath[[#This Row],[Subtype]]</f>
        <v>Siege Projectile</v>
      </c>
      <c r="D740" s="2">
        <f>Fullmath[[#This Row],[ID]]</f>
        <v>1500</v>
      </c>
      <c r="E740" s="4" t="str">
        <f>Fullmath[[#This Row],[Name]]</f>
        <v>Siege Projectile: Powder Stone</v>
      </c>
      <c r="F740" s="4">
        <f>Fullmath[[#This Row],[Quantity]]</f>
        <v>15</v>
      </c>
      <c r="G740" s="4">
        <f>LookupRef[[#This Row],[Labor Costs]]+LookupRef[[#This Row],[Material Costs]]</f>
        <v>20524.863333333335</v>
      </c>
      <c r="H740" s="4">
        <f>LookupRef[[#This Row],[Total Price]]/LookupRef[[#This Row],[Quantity]]</f>
        <v>1368.3242222222223</v>
      </c>
      <c r="I740" s="4">
        <f>LookupRef[[#This Row],[Total Price]]-LookupRef[[#This Row],[Material Costs]]</f>
        <v>16945.2</v>
      </c>
      <c r="J740" s="4">
        <f>(LookupRef[[#This Row],[Total Craft Points]]+LookupRef[[#This Row],[DC]])*10</f>
        <v>2402</v>
      </c>
      <c r="K740" s="4">
        <f>LookupRef[[#This Row],[Price Per Craft Point]]*LookupRef[[#This Row],[Total Craft Points]]</f>
        <v>16945.2</v>
      </c>
      <c r="L740" s="4">
        <f>Fullmath[[#This Row],[Mat Cost]]</f>
        <v>3579.6633333333339</v>
      </c>
      <c r="M740" s="4">
        <f>Fullmath[[#This Row],[Total CP]]</f>
        <v>209.2</v>
      </c>
      <c r="N740" s="4">
        <f>Fullmath[[#This Row],[DC]]</f>
        <v>31</v>
      </c>
      <c r="O740" s="4" cm="1">
        <f t="array" ref="O740">LookupRef[[#This Row],[DC]]+(PPCP[Base])</f>
        <v>81</v>
      </c>
    </row>
    <row r="741" spans="1:15" x14ac:dyDescent="0.2">
      <c r="A741" s="4" t="str">
        <f>Fullmath[[#This Row],[Craft]]</f>
        <v>Alchemy</v>
      </c>
      <c r="B741" s="4" t="str">
        <f>Fullmath[[#This Row],[Type]]</f>
        <v>Weapon (Ammo)</v>
      </c>
      <c r="C741" s="4" t="str">
        <f>Fullmath[[#This Row],[Subtype]]</f>
        <v>Siege Projectile</v>
      </c>
      <c r="D741" s="2">
        <f>Fullmath[[#This Row],[ID]]</f>
        <v>1523</v>
      </c>
      <c r="E741" s="4" t="str">
        <f>Fullmath[[#This Row],[Name]]</f>
        <v>Siege Projectile: Powder Stone +1</v>
      </c>
      <c r="F741" s="4">
        <f>Fullmath[[#This Row],[Quantity]]</f>
        <v>15</v>
      </c>
      <c r="G741" s="4">
        <f>LookupRef[[#This Row],[Labor Costs]]+LookupRef[[#This Row],[Material Costs]]</f>
        <v>39028.763333333336</v>
      </c>
      <c r="H741" s="4">
        <f>LookupRef[[#This Row],[Total Price]]/LookupRef[[#This Row],[Quantity]]</f>
        <v>2601.9175555555557</v>
      </c>
      <c r="I741" s="4">
        <f>LookupRef[[#This Row],[Total Price]]-LookupRef[[#This Row],[Material Costs]]</f>
        <v>35374.600000000006</v>
      </c>
      <c r="J741" s="4">
        <f>(LookupRef[[#This Row],[Total Craft Points]]+LookupRef[[#This Row],[DC]])*10</f>
        <v>4592</v>
      </c>
      <c r="K741" s="4">
        <f>LookupRef[[#This Row],[Price Per Craft Point]]*LookupRef[[#This Row],[Total Craft Points]]</f>
        <v>35374.6</v>
      </c>
      <c r="L741" s="4">
        <f>Fullmath[[#This Row],[Mat Cost]]</f>
        <v>3654.1633333333339</v>
      </c>
      <c r="M741" s="4">
        <f>Fullmath[[#This Row],[Total CP]]</f>
        <v>426.2</v>
      </c>
      <c r="N741" s="4">
        <f>Fullmath[[#This Row],[DC]]</f>
        <v>33</v>
      </c>
      <c r="O741" s="4" cm="1">
        <f t="array" ref="O741">LookupRef[[#This Row],[DC]]+(PPCP[Base])</f>
        <v>83</v>
      </c>
    </row>
    <row r="742" spans="1:15" x14ac:dyDescent="0.2">
      <c r="A742" s="4" t="str">
        <f>Fullmath[[#This Row],[Craft]]</f>
        <v>Alchemy</v>
      </c>
      <c r="B742" s="4" t="str">
        <f>Fullmath[[#This Row],[Type]]</f>
        <v>Weapon (Ammo)</v>
      </c>
      <c r="C742" s="4" t="str">
        <f>Fullmath[[#This Row],[Subtype]]</f>
        <v>Siege Projectile</v>
      </c>
      <c r="D742" s="2">
        <f>Fullmath[[#This Row],[ID]]</f>
        <v>1524</v>
      </c>
      <c r="E742" s="4" t="str">
        <f>Fullmath[[#This Row],[Name]]</f>
        <v>Siege Projectile: Powder Stone +2</v>
      </c>
      <c r="F742" s="4">
        <f>Fullmath[[#This Row],[Quantity]]</f>
        <v>15</v>
      </c>
      <c r="G742" s="4">
        <f>LookupRef[[#This Row],[Labor Costs]]+LookupRef[[#This Row],[Material Costs]]</f>
        <v>42941.16333333333</v>
      </c>
      <c r="H742" s="4">
        <f>LookupRef[[#This Row],[Total Price]]/LookupRef[[#This Row],[Quantity]]</f>
        <v>2862.7442222222221</v>
      </c>
      <c r="I742" s="4">
        <f>LookupRef[[#This Row],[Total Price]]-LookupRef[[#This Row],[Material Costs]]</f>
        <v>39287</v>
      </c>
      <c r="J742" s="4">
        <f>(LookupRef[[#This Row],[Total Craft Points]]+LookupRef[[#This Row],[DC]])*10</f>
        <v>4972</v>
      </c>
      <c r="K742" s="4">
        <f>LookupRef[[#This Row],[Price Per Craft Point]]*LookupRef[[#This Row],[Total Craft Points]]</f>
        <v>39287</v>
      </c>
      <c r="L742" s="4">
        <f>Fullmath[[#This Row],[Mat Cost]]</f>
        <v>3654.1633333333339</v>
      </c>
      <c r="M742" s="4">
        <f>Fullmath[[#This Row],[Total CP]]</f>
        <v>462.2</v>
      </c>
      <c r="N742" s="4">
        <f>Fullmath[[#This Row],[DC]]</f>
        <v>35</v>
      </c>
      <c r="O742" s="4" cm="1">
        <f t="array" ref="O742">LookupRef[[#This Row],[DC]]+(PPCP[Base])</f>
        <v>85</v>
      </c>
    </row>
    <row r="743" spans="1:15" x14ac:dyDescent="0.2">
      <c r="A743" s="4" t="str">
        <f>Fullmath[[#This Row],[Craft]]</f>
        <v>Alchemy</v>
      </c>
      <c r="B743" s="4" t="str">
        <f>Fullmath[[#This Row],[Type]]</f>
        <v>Weapon (Ammo)</v>
      </c>
      <c r="C743" s="4" t="str">
        <f>Fullmath[[#This Row],[Subtype]]</f>
        <v>Siege Projectile</v>
      </c>
      <c r="D743" s="2">
        <f>Fullmath[[#This Row],[ID]]</f>
        <v>1525</v>
      </c>
      <c r="E743" s="4" t="str">
        <f>Fullmath[[#This Row],[Name]]</f>
        <v>Siege Projectile: Powder Stone +3</v>
      </c>
      <c r="F743" s="4">
        <f>Fullmath[[#This Row],[Quantity]]</f>
        <v>15</v>
      </c>
      <c r="G743" s="4">
        <f>LookupRef[[#This Row],[Labor Costs]]+LookupRef[[#This Row],[Material Costs]]</f>
        <v>49517.94</v>
      </c>
      <c r="H743" s="4">
        <f>LookupRef[[#This Row],[Total Price]]/LookupRef[[#This Row],[Quantity]]</f>
        <v>3301.1960000000004</v>
      </c>
      <c r="I743" s="4">
        <f>LookupRef[[#This Row],[Total Price]]-LookupRef[[#This Row],[Material Costs]]</f>
        <v>45724.800000000003</v>
      </c>
      <c r="J743" s="4">
        <f>(LookupRef[[#This Row],[Total Craft Points]]+LookupRef[[#This Row],[DC]])*10</f>
        <v>5576</v>
      </c>
      <c r="K743" s="4">
        <f>LookupRef[[#This Row],[Price Per Craft Point]]*LookupRef[[#This Row],[Total Craft Points]]</f>
        <v>45724.800000000003</v>
      </c>
      <c r="L743" s="4">
        <f>Fullmath[[#This Row],[Mat Cost]]</f>
        <v>3793.1400000000003</v>
      </c>
      <c r="M743" s="4">
        <f>Fullmath[[#This Row],[Total CP]]</f>
        <v>519.6</v>
      </c>
      <c r="N743" s="4">
        <f>Fullmath[[#This Row],[DC]]</f>
        <v>38</v>
      </c>
      <c r="O743" s="4" cm="1">
        <f t="array" ref="O743">LookupRef[[#This Row],[DC]]+(PPCP[Base])</f>
        <v>88</v>
      </c>
    </row>
    <row r="744" spans="1:15" x14ac:dyDescent="0.2">
      <c r="A744" s="4" t="str">
        <f>Fullmath[[#This Row],[Craft]]</f>
        <v>Art Crafting</v>
      </c>
      <c r="B744" s="4" t="str">
        <f>Fullmath[[#This Row],[Type]]</f>
        <v>Weapon (Ammo)</v>
      </c>
      <c r="C744" s="4" t="str">
        <f>Fullmath[[#This Row],[Subtype]]</f>
        <v>Siege Projectile</v>
      </c>
      <c r="D744" s="2">
        <f>Fullmath[[#This Row],[ID]]</f>
        <v>1501</v>
      </c>
      <c r="E744" s="4" t="str">
        <f>Fullmath[[#This Row],[Name]]</f>
        <v>Siege Projectile: Firepot</v>
      </c>
      <c r="F744" s="4">
        <f>Fullmath[[#This Row],[Quantity]]</f>
        <v>25</v>
      </c>
      <c r="G744" s="4">
        <f>LookupRef[[#This Row],[Labor Costs]]+LookupRef[[#This Row],[Material Costs]]</f>
        <v>24405.146666666664</v>
      </c>
      <c r="H744" s="4">
        <f>LookupRef[[#This Row],[Total Price]]/LookupRef[[#This Row],[Quantity]]</f>
        <v>976.20586666666657</v>
      </c>
      <c r="I744" s="4">
        <f>LookupRef[[#This Row],[Total Price]]-LookupRef[[#This Row],[Material Costs]]</f>
        <v>19942.399999999998</v>
      </c>
      <c r="J744" s="4">
        <f>(LookupRef[[#This Row],[Total Craft Points]]+LookupRef[[#This Row],[DC]])*10</f>
        <v>2752</v>
      </c>
      <c r="K744" s="4">
        <f>LookupRef[[#This Row],[Price Per Craft Point]]*LookupRef[[#This Row],[Total Craft Points]]</f>
        <v>19942.399999999998</v>
      </c>
      <c r="L744" s="4">
        <f>Fullmath[[#This Row],[Mat Cost]]</f>
        <v>4462.7466666666669</v>
      </c>
      <c r="M744" s="4">
        <f>Fullmath[[#This Row],[Total CP]]</f>
        <v>243.2</v>
      </c>
      <c r="N744" s="4">
        <f>Fullmath[[#This Row],[DC]]</f>
        <v>32</v>
      </c>
      <c r="O744" s="4" cm="1">
        <f t="array" ref="O744">LookupRef[[#This Row],[DC]]+(PPCP[Base])</f>
        <v>82</v>
      </c>
    </row>
    <row r="745" spans="1:15" x14ac:dyDescent="0.2">
      <c r="A745" s="4" t="str">
        <f>Fullmath[[#This Row],[Craft]]</f>
        <v>Art Crafting</v>
      </c>
      <c r="B745" s="4" t="str">
        <f>Fullmath[[#This Row],[Type]]</f>
        <v>Weapon (Ammo)</v>
      </c>
      <c r="C745" s="4" t="str">
        <f>Fullmath[[#This Row],[Subtype]]</f>
        <v>Siege Projectile</v>
      </c>
      <c r="D745" s="2">
        <f>Fullmath[[#This Row],[ID]]</f>
        <v>1520</v>
      </c>
      <c r="E745" s="4" t="str">
        <f>Fullmath[[#This Row],[Name]]</f>
        <v>Siege Projectile: Firepot +1</v>
      </c>
      <c r="F745" s="4">
        <f>Fullmath[[#This Row],[Quantity]]</f>
        <v>25</v>
      </c>
      <c r="G745" s="4">
        <f>LookupRef[[#This Row],[Labor Costs]]+LookupRef[[#This Row],[Material Costs]]</f>
        <v>46268.88</v>
      </c>
      <c r="H745" s="4">
        <f>LookupRef[[#This Row],[Total Price]]/LookupRef[[#This Row],[Quantity]]</f>
        <v>1850.7551999999998</v>
      </c>
      <c r="I745" s="4">
        <f>LookupRef[[#This Row],[Total Price]]-LookupRef[[#This Row],[Material Costs]]</f>
        <v>41092.799999999996</v>
      </c>
      <c r="J745" s="4">
        <f>(LookupRef[[#This Row],[Total Craft Points]]+LookupRef[[#This Row],[DC]])*10</f>
        <v>5232</v>
      </c>
      <c r="K745" s="4">
        <f>LookupRef[[#This Row],[Price Per Craft Point]]*LookupRef[[#This Row],[Total Craft Points]]</f>
        <v>41092.799999999996</v>
      </c>
      <c r="L745" s="4">
        <f>Fullmath[[#This Row],[Mat Cost]]</f>
        <v>5176.08</v>
      </c>
      <c r="M745" s="4">
        <f>Fullmath[[#This Row],[Total CP]]</f>
        <v>489.2</v>
      </c>
      <c r="N745" s="4">
        <f>Fullmath[[#This Row],[DC]]</f>
        <v>34</v>
      </c>
      <c r="O745" s="4" cm="1">
        <f t="array" ref="O745">LookupRef[[#This Row],[DC]]+(PPCP[Base])</f>
        <v>84</v>
      </c>
    </row>
    <row r="746" spans="1:15" x14ac:dyDescent="0.2">
      <c r="A746" s="4" t="str">
        <f>Fullmath[[#This Row],[Craft]]</f>
        <v>Art Crafting</v>
      </c>
      <c r="B746" s="4" t="str">
        <f>Fullmath[[#This Row],[Type]]</f>
        <v>Weapon (Ammo)</v>
      </c>
      <c r="C746" s="4" t="str">
        <f>Fullmath[[#This Row],[Subtype]]</f>
        <v>Siege Projectile</v>
      </c>
      <c r="D746" s="2">
        <f>Fullmath[[#This Row],[ID]]</f>
        <v>1521</v>
      </c>
      <c r="E746" s="4" t="str">
        <f>Fullmath[[#This Row],[Name]]</f>
        <v>Siege Projectile: Firepot +2</v>
      </c>
      <c r="F746" s="4">
        <f>Fullmath[[#This Row],[Quantity]]</f>
        <v>25</v>
      </c>
      <c r="G746" s="4">
        <f>LookupRef[[#This Row],[Labor Costs]]+LookupRef[[#This Row],[Material Costs]]</f>
        <v>52451.813333333339</v>
      </c>
      <c r="H746" s="4">
        <f>LookupRef[[#This Row],[Total Price]]/LookupRef[[#This Row],[Quantity]]</f>
        <v>2098.0725333333335</v>
      </c>
      <c r="I746" s="4">
        <f>LookupRef[[#This Row],[Total Price]]-LookupRef[[#This Row],[Material Costs]]</f>
        <v>46562.400000000009</v>
      </c>
      <c r="J746" s="4">
        <f>(LookupRef[[#This Row],[Total Craft Points]]+LookupRef[[#This Row],[DC]])*10</f>
        <v>5722</v>
      </c>
      <c r="K746" s="4">
        <f>LookupRef[[#This Row],[Price Per Craft Point]]*LookupRef[[#This Row],[Total Craft Points]]</f>
        <v>46562.400000000001</v>
      </c>
      <c r="L746" s="4">
        <f>Fullmath[[#This Row],[Mat Cost]]</f>
        <v>5889.4133333333339</v>
      </c>
      <c r="M746" s="4">
        <f>Fullmath[[#This Row],[Total CP]]</f>
        <v>535.20000000000005</v>
      </c>
      <c r="N746" s="4">
        <f>Fullmath[[#This Row],[DC]]</f>
        <v>37</v>
      </c>
      <c r="O746" s="4" cm="1">
        <f t="array" ref="O746">LookupRef[[#This Row],[DC]]+(PPCP[Base])</f>
        <v>87</v>
      </c>
    </row>
    <row r="747" spans="1:15" x14ac:dyDescent="0.2">
      <c r="A747" s="4" t="str">
        <f>Fullmath[[#This Row],[Craft]]</f>
        <v>Art Crafting</v>
      </c>
      <c r="B747" s="4" t="str">
        <f>Fullmath[[#This Row],[Type]]</f>
        <v>Weapon (Ammo)</v>
      </c>
      <c r="C747" s="4" t="str">
        <f>Fullmath[[#This Row],[Subtype]]</f>
        <v>Siege Projectile</v>
      </c>
      <c r="D747" s="2">
        <f>Fullmath[[#This Row],[ID]]</f>
        <v>1522</v>
      </c>
      <c r="E747" s="4" t="str">
        <f>Fullmath[[#This Row],[Name]]</f>
        <v>Siege Projectile: Firepot +3</v>
      </c>
      <c r="F747" s="4">
        <f>Fullmath[[#This Row],[Quantity]]</f>
        <v>25</v>
      </c>
      <c r="G747" s="4">
        <f>LookupRef[[#This Row],[Labor Costs]]+LookupRef[[#This Row],[Material Costs]]</f>
        <v>60552.456666666665</v>
      </c>
      <c r="H747" s="4">
        <f>LookupRef[[#This Row],[Total Price]]/LookupRef[[#This Row],[Quantity]]</f>
        <v>2422.0982666666664</v>
      </c>
      <c r="I747" s="4">
        <f>LookupRef[[#This Row],[Total Price]]-LookupRef[[#This Row],[Material Costs]]</f>
        <v>53097.399999999994</v>
      </c>
      <c r="J747" s="4">
        <f>(LookupRef[[#This Row],[Total Craft Points]]+LookupRef[[#This Row],[DC]])*10</f>
        <v>6355.9999999999991</v>
      </c>
      <c r="K747" s="4">
        <f>LookupRef[[#This Row],[Price Per Craft Point]]*LookupRef[[#This Row],[Total Craft Points]]</f>
        <v>53097.399999999994</v>
      </c>
      <c r="L747" s="4">
        <f>Fullmath[[#This Row],[Mat Cost]]</f>
        <v>7455.0566666666673</v>
      </c>
      <c r="M747" s="4">
        <f>Fullmath[[#This Row],[Total CP]]</f>
        <v>596.59999999999991</v>
      </c>
      <c r="N747" s="4">
        <f>Fullmath[[#This Row],[DC]]</f>
        <v>39</v>
      </c>
      <c r="O747" s="4" cm="1">
        <f t="array" ref="O747">LookupRef[[#This Row],[DC]]+(PPCP[Base])</f>
        <v>89</v>
      </c>
    </row>
    <row r="748" spans="1:15" x14ac:dyDescent="0.2">
      <c r="A748" s="4" t="str">
        <f>Fullmath[[#This Row],[Craft]]</f>
        <v>Carpentry</v>
      </c>
      <c r="B748" s="4" t="str">
        <f>Fullmath[[#This Row],[Type]]</f>
        <v>Weapon (Magic)</v>
      </c>
      <c r="C748" s="4" t="str">
        <f>Fullmath[[#This Row],[Subtype]]</f>
        <v>Magic Staff</v>
      </c>
      <c r="D748" s="2">
        <f>Fullmath[[#This Row],[ID]]</f>
        <v>22</v>
      </c>
      <c r="E748" s="4" t="str">
        <f>Fullmath[[#This Row],[Name]]</f>
        <v>Staff</v>
      </c>
      <c r="F748" s="4">
        <f>Fullmath[[#This Row],[Quantity]]</f>
        <v>1</v>
      </c>
      <c r="G748" s="4">
        <f>LookupRef[[#This Row],[Labor Costs]]+LookupRef[[#This Row],[Material Costs]]</f>
        <v>1808</v>
      </c>
      <c r="H748" s="4">
        <f>LookupRef[[#This Row],[Total Price]]/LookupRef[[#This Row],[Quantity]]</f>
        <v>1808</v>
      </c>
      <c r="I748" s="4">
        <f>LookupRef[[#This Row],[Total Price]]-LookupRef[[#This Row],[Material Costs]]</f>
        <v>690</v>
      </c>
      <c r="J748" s="4">
        <f>(LookupRef[[#This Row],[Total Craft Points]]+LookupRef[[#This Row],[DC]])*10</f>
        <v>290</v>
      </c>
      <c r="K748" s="4">
        <f>LookupRef[[#This Row],[Price Per Craft Point]]*LookupRef[[#This Row],[Total Craft Points]]</f>
        <v>690</v>
      </c>
      <c r="L748" s="4">
        <f>Fullmath[[#This Row],[Mat Cost]]</f>
        <v>1118</v>
      </c>
      <c r="M748" s="4">
        <f>Fullmath[[#This Row],[Total CP]]</f>
        <v>10</v>
      </c>
      <c r="N748" s="4">
        <f>Fullmath[[#This Row],[DC]]</f>
        <v>19</v>
      </c>
      <c r="O748" s="4" cm="1">
        <f t="array" ref="O748">LookupRef[[#This Row],[DC]]+(PPCP[Base])</f>
        <v>69</v>
      </c>
    </row>
    <row r="749" spans="1:15" x14ac:dyDescent="0.2">
      <c r="A749" s="4" t="str">
        <f>Fullmath[[#This Row],[Craft]]</f>
        <v>Carpentry</v>
      </c>
      <c r="B749" s="4" t="str">
        <f>Fullmath[[#This Row],[Type]]</f>
        <v>Weapon (Magic)</v>
      </c>
      <c r="C749" s="4" t="str">
        <f>Fullmath[[#This Row],[Subtype]]</f>
        <v>Magic Staff</v>
      </c>
      <c r="D749" s="2">
        <f>Fullmath[[#This Row],[ID]]</f>
        <v>23</v>
      </c>
      <c r="E749" s="4" t="str">
        <f>Fullmath[[#This Row],[Name]]</f>
        <v>Staff</v>
      </c>
      <c r="F749" s="4">
        <f>Fullmath[[#This Row],[Quantity]]</f>
        <v>1</v>
      </c>
      <c r="G749" s="4">
        <f>LookupRef[[#This Row],[Labor Costs]]+LookupRef[[#This Row],[Material Costs]]</f>
        <v>1808</v>
      </c>
      <c r="H749" s="4">
        <f>LookupRef[[#This Row],[Total Price]]/LookupRef[[#This Row],[Quantity]]</f>
        <v>1808</v>
      </c>
      <c r="I749" s="4">
        <f>LookupRef[[#This Row],[Total Price]]-LookupRef[[#This Row],[Material Costs]]</f>
        <v>690</v>
      </c>
      <c r="J749" s="4">
        <f>(LookupRef[[#This Row],[Total Craft Points]]+LookupRef[[#This Row],[DC]])*10</f>
        <v>290</v>
      </c>
      <c r="K749" s="4">
        <f>LookupRef[[#This Row],[Price Per Craft Point]]*LookupRef[[#This Row],[Total Craft Points]]</f>
        <v>690</v>
      </c>
      <c r="L749" s="4">
        <f>Fullmath[[#This Row],[Mat Cost]]</f>
        <v>1118</v>
      </c>
      <c r="M749" s="4">
        <f>Fullmath[[#This Row],[Total CP]]</f>
        <v>10</v>
      </c>
      <c r="N749" s="4">
        <f>Fullmath[[#This Row],[DC]]</f>
        <v>19</v>
      </c>
      <c r="O749" s="4" cm="1">
        <f t="array" ref="O749">LookupRef[[#This Row],[DC]]+(PPCP[Base])</f>
        <v>69</v>
      </c>
    </row>
    <row r="750" spans="1:15" x14ac:dyDescent="0.2">
      <c r="A750" s="4" t="str">
        <f>Fullmath[[#This Row],[Craft]]</f>
        <v>Carpentry</v>
      </c>
      <c r="B750" s="4" t="str">
        <f>Fullmath[[#This Row],[Type]]</f>
        <v>Weapon (Magic)</v>
      </c>
      <c r="C750" s="4" t="str">
        <f>Fullmath[[#This Row],[Subtype]]</f>
        <v>Magic Staff</v>
      </c>
      <c r="D750" s="2">
        <f>Fullmath[[#This Row],[ID]]</f>
        <v>24</v>
      </c>
      <c r="E750" s="4" t="str">
        <f>Fullmath[[#This Row],[Name]]</f>
        <v>Staff</v>
      </c>
      <c r="F750" s="4">
        <f>Fullmath[[#This Row],[Quantity]]</f>
        <v>1</v>
      </c>
      <c r="G750" s="4">
        <f>LookupRef[[#This Row],[Labor Costs]]+LookupRef[[#This Row],[Material Costs]]</f>
        <v>1808</v>
      </c>
      <c r="H750" s="4">
        <f>LookupRef[[#This Row],[Total Price]]/LookupRef[[#This Row],[Quantity]]</f>
        <v>1808</v>
      </c>
      <c r="I750" s="4">
        <f>LookupRef[[#This Row],[Total Price]]-LookupRef[[#This Row],[Material Costs]]</f>
        <v>690</v>
      </c>
      <c r="J750" s="4">
        <f>(LookupRef[[#This Row],[Total Craft Points]]+LookupRef[[#This Row],[DC]])*10</f>
        <v>290</v>
      </c>
      <c r="K750" s="4">
        <f>LookupRef[[#This Row],[Price Per Craft Point]]*LookupRef[[#This Row],[Total Craft Points]]</f>
        <v>690</v>
      </c>
      <c r="L750" s="4">
        <f>Fullmath[[#This Row],[Mat Cost]]</f>
        <v>1118</v>
      </c>
      <c r="M750" s="4">
        <f>Fullmath[[#This Row],[Total CP]]</f>
        <v>10</v>
      </c>
      <c r="N750" s="4">
        <f>Fullmath[[#This Row],[DC]]</f>
        <v>19</v>
      </c>
      <c r="O750" s="4" cm="1">
        <f t="array" ref="O750">LookupRef[[#This Row],[DC]]+(PPCP[Base])</f>
        <v>69</v>
      </c>
    </row>
    <row r="751" spans="1:15" x14ac:dyDescent="0.2">
      <c r="A751" s="4" t="str">
        <f>Fullmath[[#This Row],[Craft]]</f>
        <v>Carpentry</v>
      </c>
      <c r="B751" s="4" t="str">
        <f>Fullmath[[#This Row],[Type]]</f>
        <v>Weapon (Magic)</v>
      </c>
      <c r="C751" s="4" t="str">
        <f>Fullmath[[#This Row],[Subtype]]</f>
        <v>Magic Staff</v>
      </c>
      <c r="D751" s="2">
        <f>Fullmath[[#This Row],[ID]]</f>
        <v>1552</v>
      </c>
      <c r="E751" s="4" t="str">
        <f>Fullmath[[#This Row],[Name]]</f>
        <v>Hermetic Totem</v>
      </c>
      <c r="F751" s="4">
        <f>Fullmath[[#This Row],[Quantity]]</f>
        <v>1</v>
      </c>
      <c r="G751" s="4">
        <f>LookupRef[[#This Row],[Labor Costs]]+LookupRef[[#This Row],[Material Costs]]</f>
        <v>7086.5266666666666</v>
      </c>
      <c r="H751" s="4">
        <f>LookupRef[[#This Row],[Total Price]]/LookupRef[[#This Row],[Quantity]]</f>
        <v>7086.5266666666666</v>
      </c>
      <c r="I751" s="4">
        <f>LookupRef[[#This Row],[Total Price]]-LookupRef[[#This Row],[Material Costs]]</f>
        <v>5788.8</v>
      </c>
      <c r="J751" s="4">
        <f>(LookupRef[[#This Row],[Total Craft Points]]+LookupRef[[#This Row],[DC]])*10</f>
        <v>1024</v>
      </c>
      <c r="K751" s="4">
        <f>LookupRef[[#This Row],[Price Per Craft Point]]*LookupRef[[#This Row],[Total Craft Points]]</f>
        <v>5788.8</v>
      </c>
      <c r="L751" s="4">
        <f>Fullmath[[#This Row],[Mat Cost]]</f>
        <v>1297.7266666666667</v>
      </c>
      <c r="M751" s="4">
        <f>Fullmath[[#This Row],[Total CP]]</f>
        <v>80.400000000000006</v>
      </c>
      <c r="N751" s="4">
        <f>Fullmath[[#This Row],[DC]]</f>
        <v>22</v>
      </c>
      <c r="O751" s="4" cm="1">
        <f t="array" ref="O751">LookupRef[[#This Row],[DC]]+(PPCP[Base])</f>
        <v>72</v>
      </c>
    </row>
    <row r="752" spans="1:15" x14ac:dyDescent="0.2">
      <c r="A752" s="4" t="str">
        <f>Fullmath[[#This Row],[Craft]]</f>
        <v>Carpentry</v>
      </c>
      <c r="B752" s="4" t="str">
        <f>Fullmath[[#This Row],[Type]]</f>
        <v>Weapon (Magic)</v>
      </c>
      <c r="C752" s="4" t="str">
        <f>Fullmath[[#This Row],[Subtype]]</f>
        <v>Magic Staff</v>
      </c>
      <c r="D752" s="2">
        <f>Fullmath[[#This Row],[ID]]</f>
        <v>35</v>
      </c>
      <c r="E752" s="4" t="str">
        <f>Fullmath[[#This Row],[Name]]</f>
        <v>Initiate's Conduit (Sorcerer)</v>
      </c>
      <c r="F752" s="4">
        <f>Fullmath[[#This Row],[Quantity]]</f>
        <v>1</v>
      </c>
      <c r="G752" s="4">
        <f>LookupRef[[#This Row],[Labor Costs]]+LookupRef[[#This Row],[Material Costs]]</f>
        <v>6872.1100000000006</v>
      </c>
      <c r="H752" s="4">
        <f>LookupRef[[#This Row],[Total Price]]/LookupRef[[#This Row],[Quantity]]</f>
        <v>6872.1100000000006</v>
      </c>
      <c r="I752" s="4">
        <f>LookupRef[[#This Row],[Total Price]]-LookupRef[[#This Row],[Material Costs]]</f>
        <v>5428.8000000000011</v>
      </c>
      <c r="J752" s="4">
        <f>(LookupRef[[#This Row],[Total Craft Points]]+LookupRef[[#This Row],[DC]])*10</f>
        <v>974</v>
      </c>
      <c r="K752" s="4">
        <f>LookupRef[[#This Row],[Price Per Craft Point]]*LookupRef[[#This Row],[Total Craft Points]]</f>
        <v>5428.8</v>
      </c>
      <c r="L752" s="4">
        <f>Fullmath[[#This Row],[Mat Cost]]</f>
        <v>1443.31</v>
      </c>
      <c r="M752" s="4">
        <f>Fullmath[[#This Row],[Total CP]]</f>
        <v>75.400000000000006</v>
      </c>
      <c r="N752" s="4">
        <f>Fullmath[[#This Row],[DC]]</f>
        <v>22</v>
      </c>
      <c r="O752" s="4" cm="1">
        <f t="array" ref="O752">LookupRef[[#This Row],[DC]]+(PPCP[Base])</f>
        <v>72</v>
      </c>
    </row>
    <row r="753" spans="1:15" x14ac:dyDescent="0.2">
      <c r="A753" s="4" t="str">
        <f>Fullmath[[#This Row],[Craft]]</f>
        <v>Carpentry</v>
      </c>
      <c r="B753" s="4" t="str">
        <f>Fullmath[[#This Row],[Type]]</f>
        <v>Weapon (Magic)</v>
      </c>
      <c r="C753" s="4" t="str">
        <f>Fullmath[[#This Row],[Subtype]]</f>
        <v>Magic Staff</v>
      </c>
      <c r="D753" s="2">
        <f>Fullmath[[#This Row],[ID]]</f>
        <v>36</v>
      </c>
      <c r="E753" s="4" t="str">
        <f>Fullmath[[#This Row],[Name]]</f>
        <v>Initiate's Conduit (Wizard)</v>
      </c>
      <c r="F753" s="4">
        <f>Fullmath[[#This Row],[Quantity]]</f>
        <v>1</v>
      </c>
      <c r="G753" s="4">
        <f>LookupRef[[#This Row],[Labor Costs]]+LookupRef[[#This Row],[Material Costs]]</f>
        <v>6872.1100000000006</v>
      </c>
      <c r="H753" s="4">
        <f>LookupRef[[#This Row],[Total Price]]/LookupRef[[#This Row],[Quantity]]</f>
        <v>6872.1100000000006</v>
      </c>
      <c r="I753" s="4">
        <f>LookupRef[[#This Row],[Total Price]]-LookupRef[[#This Row],[Material Costs]]</f>
        <v>5428.8000000000011</v>
      </c>
      <c r="J753" s="4">
        <f>(LookupRef[[#This Row],[Total Craft Points]]+LookupRef[[#This Row],[DC]])*10</f>
        <v>974</v>
      </c>
      <c r="K753" s="4">
        <f>LookupRef[[#This Row],[Price Per Craft Point]]*LookupRef[[#This Row],[Total Craft Points]]</f>
        <v>5428.8</v>
      </c>
      <c r="L753" s="4">
        <f>Fullmath[[#This Row],[Mat Cost]]</f>
        <v>1443.31</v>
      </c>
      <c r="M753" s="4">
        <f>Fullmath[[#This Row],[Total CP]]</f>
        <v>75.400000000000006</v>
      </c>
      <c r="N753" s="4">
        <f>Fullmath[[#This Row],[DC]]</f>
        <v>22</v>
      </c>
      <c r="O753" s="4" cm="1">
        <f t="array" ref="O753">LookupRef[[#This Row],[DC]]+(PPCP[Base])</f>
        <v>72</v>
      </c>
    </row>
    <row r="754" spans="1:15" x14ac:dyDescent="0.2">
      <c r="A754" s="4" t="str">
        <f>Fullmath[[#This Row],[Craft]]</f>
        <v>Carpentry</v>
      </c>
      <c r="B754" s="4" t="str">
        <f>Fullmath[[#This Row],[Type]]</f>
        <v>Weapon (Magic)</v>
      </c>
      <c r="C754" s="4" t="str">
        <f>Fullmath[[#This Row],[Subtype]]</f>
        <v>Magic Staff</v>
      </c>
      <c r="D754" s="2">
        <f>Fullmath[[#This Row],[ID]]</f>
        <v>37</v>
      </c>
      <c r="E754" s="4" t="str">
        <f>Fullmath[[#This Row],[Name]]</f>
        <v>Gleeman's Travel-staff</v>
      </c>
      <c r="F754" s="4">
        <f>Fullmath[[#This Row],[Quantity]]</f>
        <v>1</v>
      </c>
      <c r="G754" s="4">
        <f>LookupRef[[#This Row],[Labor Costs]]+LookupRef[[#This Row],[Material Costs]]</f>
        <v>9882.01</v>
      </c>
      <c r="H754" s="4">
        <f>LookupRef[[#This Row],[Total Price]]/LookupRef[[#This Row],[Quantity]]</f>
        <v>9882.01</v>
      </c>
      <c r="I754" s="4">
        <f>LookupRef[[#This Row],[Total Price]]-LookupRef[[#This Row],[Material Costs]]</f>
        <v>7986.2000000000007</v>
      </c>
      <c r="J754" s="4">
        <f>(LookupRef[[#This Row],[Total Craft Points]]+LookupRef[[#This Row],[DC]])*10</f>
        <v>1324</v>
      </c>
      <c r="K754" s="4">
        <f>LookupRef[[#This Row],[Price Per Craft Point]]*LookupRef[[#This Row],[Total Craft Points]]</f>
        <v>7986.2000000000007</v>
      </c>
      <c r="L754" s="4">
        <f>Fullmath[[#This Row],[Mat Cost]]</f>
        <v>1895.81</v>
      </c>
      <c r="M754" s="4">
        <f>Fullmath[[#This Row],[Total CP]]</f>
        <v>109.4</v>
      </c>
      <c r="N754" s="4">
        <f>Fullmath[[#This Row],[DC]]</f>
        <v>23</v>
      </c>
      <c r="O754" s="4" cm="1">
        <f t="array" ref="O754">LookupRef[[#This Row],[DC]]+(PPCP[Base])</f>
        <v>73</v>
      </c>
    </row>
    <row r="755" spans="1:15" x14ac:dyDescent="0.2">
      <c r="A755" s="4" t="str">
        <f>Fullmath[[#This Row],[Craft]]</f>
        <v>Carpentry</v>
      </c>
      <c r="B755" s="4" t="str">
        <f>Fullmath[[#This Row],[Type]]</f>
        <v>Weapon (Magic)</v>
      </c>
      <c r="C755" s="4" t="str">
        <f>Fullmath[[#This Row],[Subtype]]</f>
        <v>Magic Staff</v>
      </c>
      <c r="D755" s="2">
        <f>Fullmath[[#This Row],[ID]]</f>
        <v>39</v>
      </c>
      <c r="E755" s="4" t="str">
        <f>Fullmath[[#This Row],[Name]]</f>
        <v>Cleric's Staff</v>
      </c>
      <c r="F755" s="4">
        <f>Fullmath[[#This Row],[Quantity]]</f>
        <v>1</v>
      </c>
      <c r="G755" s="4">
        <f>LookupRef[[#This Row],[Labor Costs]]+LookupRef[[#This Row],[Material Costs]]</f>
        <v>12182.476666666667</v>
      </c>
      <c r="H755" s="4">
        <f>LookupRef[[#This Row],[Total Price]]/LookupRef[[#This Row],[Quantity]]</f>
        <v>12182.476666666667</v>
      </c>
      <c r="I755" s="4">
        <f>LookupRef[[#This Row],[Total Price]]-LookupRef[[#This Row],[Material Costs]]</f>
        <v>10695</v>
      </c>
      <c r="J755" s="4">
        <f>(LookupRef[[#This Row],[Total Craft Points]]+LookupRef[[#This Row],[DC]])*10</f>
        <v>1676</v>
      </c>
      <c r="K755" s="4">
        <f>LookupRef[[#This Row],[Price Per Craft Point]]*LookupRef[[#This Row],[Total Craft Points]]</f>
        <v>10695</v>
      </c>
      <c r="L755" s="4">
        <f>Fullmath[[#This Row],[Mat Cost]]</f>
        <v>1487.4766666666667</v>
      </c>
      <c r="M755" s="4">
        <f>Fullmath[[#This Row],[Total CP]]</f>
        <v>142.6</v>
      </c>
      <c r="N755" s="4">
        <f>Fullmath[[#This Row],[DC]]</f>
        <v>25</v>
      </c>
      <c r="O755" s="4" cm="1">
        <f t="array" ref="O755">LookupRef[[#This Row],[DC]]+(PPCP[Base])</f>
        <v>75</v>
      </c>
    </row>
    <row r="756" spans="1:15" x14ac:dyDescent="0.2">
      <c r="A756" s="4" t="str">
        <f>Fullmath[[#This Row],[Craft]]</f>
        <v>Carpentry</v>
      </c>
      <c r="B756" s="4" t="str">
        <f>Fullmath[[#This Row],[Type]]</f>
        <v>Weapon (Magic)</v>
      </c>
      <c r="C756" s="4" t="str">
        <f>Fullmath[[#This Row],[Subtype]]</f>
        <v>Magic Staff</v>
      </c>
      <c r="D756" s="2">
        <f>Fullmath[[#This Row],[ID]]</f>
        <v>1555</v>
      </c>
      <c r="E756" s="4" t="str">
        <f>Fullmath[[#This Row],[Name]]</f>
        <v>Favored's Rod</v>
      </c>
      <c r="F756" s="4">
        <f>Fullmath[[#This Row],[Quantity]]</f>
        <v>1</v>
      </c>
      <c r="G756" s="4">
        <f>LookupRef[[#This Row],[Labor Costs]]+LookupRef[[#This Row],[Material Costs]]</f>
        <v>18096.5</v>
      </c>
      <c r="H756" s="4">
        <f>LookupRef[[#This Row],[Total Price]]/LookupRef[[#This Row],[Quantity]]</f>
        <v>18096.5</v>
      </c>
      <c r="I756" s="4">
        <f>LookupRef[[#This Row],[Total Price]]-LookupRef[[#This Row],[Material Costs]]</f>
        <v>13694</v>
      </c>
      <c r="J756" s="4">
        <f>(LookupRef[[#This Row],[Total Craft Points]]+LookupRef[[#This Row],[DC]])*10</f>
        <v>1990</v>
      </c>
      <c r="K756" s="4">
        <f>LookupRef[[#This Row],[Price Per Craft Point]]*LookupRef[[#This Row],[Total Craft Points]]</f>
        <v>13694</v>
      </c>
      <c r="L756" s="4">
        <f>Fullmath[[#This Row],[Mat Cost]]</f>
        <v>4402.5</v>
      </c>
      <c r="M756" s="4">
        <f>Fullmath[[#This Row],[Total CP]]</f>
        <v>167</v>
      </c>
      <c r="N756" s="4">
        <f>Fullmath[[#This Row],[DC]]</f>
        <v>32</v>
      </c>
      <c r="O756" s="4" cm="1">
        <f t="array" ref="O756">LookupRef[[#This Row],[DC]]+(PPCP[Base])</f>
        <v>82</v>
      </c>
    </row>
    <row r="757" spans="1:15" x14ac:dyDescent="0.2">
      <c r="A757" s="4" t="str">
        <f>Fullmath[[#This Row],[Craft]]</f>
        <v>Carpentry</v>
      </c>
      <c r="B757" s="4" t="str">
        <f>Fullmath[[#This Row],[Type]]</f>
        <v>Weapon (Magic)</v>
      </c>
      <c r="C757" s="4" t="str">
        <f>Fullmath[[#This Row],[Subtype]]</f>
        <v>Magic Staff</v>
      </c>
      <c r="D757" s="2">
        <f>Fullmath[[#This Row],[ID]]</f>
        <v>871</v>
      </c>
      <c r="E757" s="4" t="str">
        <f>Fullmath[[#This Row],[Name]]</f>
        <v>Arcane Focus (Sorcerer)</v>
      </c>
      <c r="F757" s="4">
        <f>Fullmath[[#This Row],[Quantity]]</f>
        <v>1</v>
      </c>
      <c r="G757" s="4">
        <f>LookupRef[[#This Row],[Labor Costs]]+LookupRef[[#This Row],[Material Costs]]</f>
        <v>86905.386666666658</v>
      </c>
      <c r="H757" s="4">
        <f>LookupRef[[#This Row],[Total Price]]/LookupRef[[#This Row],[Quantity]]</f>
        <v>86905.386666666658</v>
      </c>
      <c r="I757" s="4">
        <f>LookupRef[[#This Row],[Total Price]]-LookupRef[[#This Row],[Material Costs]]</f>
        <v>38088.599999999991</v>
      </c>
      <c r="J757" s="4">
        <f>(LookupRef[[#This Row],[Total Craft Points]]+LookupRef[[#This Row],[DC]])*10</f>
        <v>4748</v>
      </c>
      <c r="K757" s="4">
        <f>LookupRef[[#This Row],[Price Per Craft Point]]*LookupRef[[#This Row],[Total Craft Points]]</f>
        <v>38088.6</v>
      </c>
      <c r="L757" s="4">
        <f>Fullmath[[#This Row],[Mat Cost]]</f>
        <v>48816.786666666667</v>
      </c>
      <c r="M757" s="4">
        <f>Fullmath[[#This Row],[Total CP]]</f>
        <v>437.8</v>
      </c>
      <c r="N757" s="4">
        <f>Fullmath[[#This Row],[DC]]</f>
        <v>37</v>
      </c>
      <c r="O757" s="4" cm="1">
        <f t="array" ref="O757">LookupRef[[#This Row],[DC]]+(PPCP[Base])</f>
        <v>87</v>
      </c>
    </row>
    <row r="758" spans="1:15" x14ac:dyDescent="0.2">
      <c r="A758" s="4" t="str">
        <f>Fullmath[[#This Row],[Craft]]</f>
        <v>Carpentry</v>
      </c>
      <c r="B758" s="4" t="str">
        <f>Fullmath[[#This Row],[Type]]</f>
        <v>Weapon (Magic)</v>
      </c>
      <c r="C758" s="4" t="str">
        <f>Fullmath[[#This Row],[Subtype]]</f>
        <v>Magic Staff</v>
      </c>
      <c r="D758" s="2">
        <f>Fullmath[[#This Row],[ID]]</f>
        <v>870</v>
      </c>
      <c r="E758" s="4" t="str">
        <f>Fullmath[[#This Row],[Name]]</f>
        <v>Arcane Focus (Wizard)</v>
      </c>
      <c r="F758" s="4">
        <f>Fullmath[[#This Row],[Quantity]]</f>
        <v>1</v>
      </c>
      <c r="G758" s="4">
        <f>LookupRef[[#This Row],[Labor Costs]]+LookupRef[[#This Row],[Material Costs]]</f>
        <v>85146.386666666658</v>
      </c>
      <c r="H758" s="4">
        <f>LookupRef[[#This Row],[Total Price]]/LookupRef[[#This Row],[Quantity]]</f>
        <v>85146.386666666658</v>
      </c>
      <c r="I758" s="4">
        <f>LookupRef[[#This Row],[Total Price]]-LookupRef[[#This Row],[Material Costs]]</f>
        <v>34260.599999999991</v>
      </c>
      <c r="J758" s="4">
        <f>(LookupRef[[#This Row],[Total Craft Points]]+LookupRef[[#This Row],[DC]])*10</f>
        <v>4308</v>
      </c>
      <c r="K758" s="4">
        <f>LookupRef[[#This Row],[Price Per Craft Point]]*LookupRef[[#This Row],[Total Craft Points]]</f>
        <v>34260.6</v>
      </c>
      <c r="L758" s="4">
        <f>Fullmath[[#This Row],[Mat Cost]]</f>
        <v>50885.786666666667</v>
      </c>
      <c r="M758" s="4">
        <f>Fullmath[[#This Row],[Total CP]]</f>
        <v>393.8</v>
      </c>
      <c r="N758" s="4">
        <f>Fullmath[[#This Row],[DC]]</f>
        <v>37</v>
      </c>
      <c r="O758" s="4" cm="1">
        <f t="array" ref="O758">LookupRef[[#This Row],[DC]]+(PPCP[Base])</f>
        <v>87</v>
      </c>
    </row>
    <row r="759" spans="1:15" x14ac:dyDescent="0.2">
      <c r="A759" s="4" t="str">
        <f>Fullmath[[#This Row],[Craft]]</f>
        <v>Carpentry</v>
      </c>
      <c r="B759" s="4" t="str">
        <f>Fullmath[[#This Row],[Type]]</f>
        <v>Weapon (Magic)</v>
      </c>
      <c r="C759" s="4" t="str">
        <f>Fullmath[[#This Row],[Subtype]]</f>
        <v>Magic Staff</v>
      </c>
      <c r="D759" s="2">
        <f>Fullmath[[#This Row],[ID]]</f>
        <v>38</v>
      </c>
      <c r="E759" s="4" t="str">
        <f>Fullmath[[#This Row],[Name]]</f>
        <v>Minstrel's Shillelagh</v>
      </c>
      <c r="F759" s="4">
        <f>Fullmath[[#This Row],[Quantity]]</f>
        <v>1</v>
      </c>
      <c r="G759" s="4">
        <f>LookupRef[[#This Row],[Labor Costs]]+LookupRef[[#This Row],[Material Costs]]</f>
        <v>42118.276666666665</v>
      </c>
      <c r="H759" s="4">
        <f>LookupRef[[#This Row],[Total Price]]/LookupRef[[#This Row],[Quantity]]</f>
        <v>42118.276666666665</v>
      </c>
      <c r="I759" s="4">
        <f>LookupRef[[#This Row],[Total Price]]-LookupRef[[#This Row],[Material Costs]]</f>
        <v>37444.799999999996</v>
      </c>
      <c r="J759" s="4">
        <f>(LookupRef[[#This Row],[Total Craft Points]]+LookupRef[[#This Row],[DC]])*10</f>
        <v>4674</v>
      </c>
      <c r="K759" s="4">
        <f>LookupRef[[#This Row],[Price Per Craft Point]]*LookupRef[[#This Row],[Total Craft Points]]</f>
        <v>37444.799999999996</v>
      </c>
      <c r="L759" s="4">
        <f>Fullmath[[#This Row],[Mat Cost]]</f>
        <v>4673.4766666666665</v>
      </c>
      <c r="M759" s="4">
        <f>Fullmath[[#This Row],[Total CP]]</f>
        <v>430.4</v>
      </c>
      <c r="N759" s="4">
        <f>Fullmath[[#This Row],[DC]]</f>
        <v>37</v>
      </c>
      <c r="O759" s="4" cm="1">
        <f t="array" ref="O759">LookupRef[[#This Row],[DC]]+(PPCP[Base])</f>
        <v>87</v>
      </c>
    </row>
    <row r="760" spans="1:15" x14ac:dyDescent="0.2">
      <c r="A760" s="4" t="str">
        <f>Fullmath[[#This Row],[Craft]]</f>
        <v>Carpentry</v>
      </c>
      <c r="B760" s="4" t="str">
        <f>Fullmath[[#This Row],[Type]]</f>
        <v>Weapon (Magic)</v>
      </c>
      <c r="C760" s="4" t="str">
        <f>Fullmath[[#This Row],[Subtype]]</f>
        <v>Magic Staff</v>
      </c>
      <c r="D760" s="2">
        <f>Fullmath[[#This Row],[ID]]</f>
        <v>1556</v>
      </c>
      <c r="E760" s="4" t="str">
        <f>Fullmath[[#This Row],[Name]]</f>
        <v>Chosen's Staff</v>
      </c>
      <c r="F760" s="4">
        <f>Fullmath[[#This Row],[Quantity]]</f>
        <v>1</v>
      </c>
      <c r="G760" s="4">
        <f>LookupRef[[#This Row],[Labor Costs]]+LookupRef[[#This Row],[Material Costs]]</f>
        <v>101775</v>
      </c>
      <c r="H760" s="4">
        <f>LookupRef[[#This Row],[Total Price]]/LookupRef[[#This Row],[Quantity]]</f>
        <v>101775</v>
      </c>
      <c r="I760" s="4">
        <f>LookupRef[[#This Row],[Total Price]]-LookupRef[[#This Row],[Material Costs]]</f>
        <v>39950</v>
      </c>
      <c r="J760" s="4">
        <f>(LookupRef[[#This Row],[Total Craft Points]]+LookupRef[[#This Row],[DC]])*10</f>
        <v>4690</v>
      </c>
      <c r="K760" s="4">
        <f>LookupRef[[#This Row],[Price Per Craft Point]]*LookupRef[[#This Row],[Total Craft Points]]</f>
        <v>39950</v>
      </c>
      <c r="L760" s="4">
        <f>Fullmath[[#This Row],[Mat Cost]]</f>
        <v>61825</v>
      </c>
      <c r="M760" s="4">
        <f>Fullmath[[#This Row],[Total CP]]</f>
        <v>425</v>
      </c>
      <c r="N760" s="4">
        <f>Fullmath[[#This Row],[DC]]</f>
        <v>44</v>
      </c>
      <c r="O760" s="4" cm="1">
        <f t="array" ref="O760">LookupRef[[#This Row],[DC]]+(PPCP[Base])</f>
        <v>94</v>
      </c>
    </row>
    <row r="761" spans="1:15" x14ac:dyDescent="0.2">
      <c r="A761" s="4" t="str">
        <f>Fullmath[[#This Row],[Craft]]</f>
        <v>Carpentry</v>
      </c>
      <c r="B761" s="4" t="str">
        <f>Fullmath[[#This Row],[Type]]</f>
        <v>Weapon (Magic)</v>
      </c>
      <c r="C761" s="4" t="str">
        <f>Fullmath[[#This Row],[Subtype]]</f>
        <v>Magic Staff</v>
      </c>
      <c r="D761" s="2">
        <f>Fullmath[[#This Row],[ID]]</f>
        <v>875</v>
      </c>
      <c r="E761" s="4" t="str">
        <f>Fullmath[[#This Row],[Name]]</f>
        <v>Druidic Branch-staff</v>
      </c>
      <c r="F761" s="4">
        <f>Fullmath[[#This Row],[Quantity]]</f>
        <v>1</v>
      </c>
      <c r="G761" s="4">
        <f>LookupRef[[#This Row],[Labor Costs]]+LookupRef[[#This Row],[Material Costs]]</f>
        <v>90237.07666666666</v>
      </c>
      <c r="H761" s="4">
        <f>LookupRef[[#This Row],[Total Price]]/LookupRef[[#This Row],[Quantity]]</f>
        <v>90237.07666666666</v>
      </c>
      <c r="I761" s="4">
        <f>LookupRef[[#This Row],[Total Price]]-LookupRef[[#This Row],[Material Costs]]</f>
        <v>40363.599999999991</v>
      </c>
      <c r="J761" s="4">
        <f>(LookupRef[[#This Row],[Total Craft Points]]+LookupRef[[#This Row],[DC]])*10</f>
        <v>4734</v>
      </c>
      <c r="K761" s="4">
        <f>LookupRef[[#This Row],[Price Per Craft Point]]*LookupRef[[#This Row],[Total Craft Points]]</f>
        <v>40363.599999999999</v>
      </c>
      <c r="L761" s="4">
        <f>Fullmath[[#This Row],[Mat Cost]]</f>
        <v>49873.476666666669</v>
      </c>
      <c r="M761" s="4">
        <f>Fullmath[[#This Row],[Total CP]]</f>
        <v>429.4</v>
      </c>
      <c r="N761" s="4">
        <f>Fullmath[[#This Row],[DC]]</f>
        <v>44</v>
      </c>
      <c r="O761" s="4" cm="1">
        <f t="array" ref="O761">LookupRef[[#This Row],[DC]]+(PPCP[Base])</f>
        <v>94</v>
      </c>
    </row>
    <row r="762" spans="1:15" x14ac:dyDescent="0.2">
      <c r="A762" s="4" t="str">
        <f>Fullmath[[#This Row],[Craft]]</f>
        <v>Carpentry</v>
      </c>
      <c r="B762" s="4" t="str">
        <f>Fullmath[[#This Row],[Type]]</f>
        <v>Weapon (Magic)</v>
      </c>
      <c r="C762" s="4" t="str">
        <f>Fullmath[[#This Row],[Subtype]]</f>
        <v>Magic Staff</v>
      </c>
      <c r="D762" s="2">
        <f>Fullmath[[#This Row],[ID]]</f>
        <v>872</v>
      </c>
      <c r="E762" s="4" t="str">
        <f>Fullmath[[#This Row],[Name]]</f>
        <v>Hierophant's Crozier (Purist)</v>
      </c>
      <c r="F762" s="4">
        <f>Fullmath[[#This Row],[Quantity]]</f>
        <v>1</v>
      </c>
      <c r="G762" s="4">
        <f>LookupRef[[#This Row],[Labor Costs]]+LookupRef[[#This Row],[Material Costs]]</f>
        <v>76925.765625</v>
      </c>
      <c r="H762" s="4">
        <f>LookupRef[[#This Row],[Total Price]]/LookupRef[[#This Row],[Quantity]]</f>
        <v>76925.765625</v>
      </c>
      <c r="I762" s="4">
        <f>LookupRef[[#This Row],[Total Price]]-LookupRef[[#This Row],[Material Costs]]</f>
        <v>25450.5</v>
      </c>
      <c r="J762" s="4">
        <f>(LookupRef[[#This Row],[Total Craft Points]]+LookupRef[[#This Row],[DC]])*10</f>
        <v>3147.5</v>
      </c>
      <c r="K762" s="4">
        <f>LookupRef[[#This Row],[Price Per Craft Point]]*LookupRef[[#This Row],[Total Craft Points]]</f>
        <v>25450.5</v>
      </c>
      <c r="L762" s="4">
        <f>Fullmath[[#This Row],[Mat Cost]]</f>
        <v>51475.265625</v>
      </c>
      <c r="M762" s="4">
        <f>Fullmath[[#This Row],[Total CP]]</f>
        <v>270.75</v>
      </c>
      <c r="N762" s="4">
        <f>Fullmath[[#This Row],[DC]]</f>
        <v>44</v>
      </c>
      <c r="O762" s="4" cm="1">
        <f t="array" ref="O762">LookupRef[[#This Row],[DC]]+(PPCP[Base])</f>
        <v>94</v>
      </c>
    </row>
    <row r="763" spans="1:15" x14ac:dyDescent="0.2">
      <c r="A763" s="4" t="str">
        <f>Fullmath[[#This Row],[Craft]]</f>
        <v>Carpentry</v>
      </c>
      <c r="B763" s="4" t="str">
        <f>Fullmath[[#This Row],[Type]]</f>
        <v>Weapon (Magic)</v>
      </c>
      <c r="C763" s="4" t="str">
        <f>Fullmath[[#This Row],[Subtype]]</f>
        <v>Magic Staff</v>
      </c>
      <c r="D763" s="2">
        <f>Fullmath[[#This Row],[ID]]</f>
        <v>873</v>
      </c>
      <c r="E763" s="4" t="str">
        <f>Fullmath[[#This Row],[Name]]</f>
        <v>Hierophant's Crozier (Zealot)</v>
      </c>
      <c r="F763" s="4">
        <f>Fullmath[[#This Row],[Quantity]]</f>
        <v>1</v>
      </c>
      <c r="G763" s="4">
        <f>LookupRef[[#This Row],[Labor Costs]]+LookupRef[[#This Row],[Material Costs]]</f>
        <v>108360</v>
      </c>
      <c r="H763" s="4">
        <f>LookupRef[[#This Row],[Total Price]]/LookupRef[[#This Row],[Quantity]]</f>
        <v>108360</v>
      </c>
      <c r="I763" s="4">
        <f>LookupRef[[#This Row],[Total Price]]-LookupRef[[#This Row],[Material Costs]]</f>
        <v>37130</v>
      </c>
      <c r="J763" s="4">
        <f>(LookupRef[[#This Row],[Total Craft Points]]+LookupRef[[#This Row],[DC]])*10</f>
        <v>4390</v>
      </c>
      <c r="K763" s="4">
        <f>LookupRef[[#This Row],[Price Per Craft Point]]*LookupRef[[#This Row],[Total Craft Points]]</f>
        <v>37130</v>
      </c>
      <c r="L763" s="4">
        <f>Fullmath[[#This Row],[Mat Cost]]</f>
        <v>71230</v>
      </c>
      <c r="M763" s="4">
        <f>Fullmath[[#This Row],[Total CP]]</f>
        <v>395</v>
      </c>
      <c r="N763" s="4">
        <f>Fullmath[[#This Row],[DC]]</f>
        <v>44</v>
      </c>
      <c r="O763" s="4" cm="1">
        <f t="array" ref="O763">LookupRef[[#This Row],[DC]]+(PPCP[Base])</f>
        <v>94</v>
      </c>
    </row>
    <row r="764" spans="1:15" x14ac:dyDescent="0.2">
      <c r="A764" s="4" t="str">
        <f>Fullmath[[#This Row],[Craft]]</f>
        <v>Carpentry</v>
      </c>
      <c r="B764" s="4" t="str">
        <f>Fullmath[[#This Row],[Type]]</f>
        <v>Weapon (Magic)</v>
      </c>
      <c r="C764" s="4" t="str">
        <f>Fullmath[[#This Row],[Subtype]]</f>
        <v>Magic Staff</v>
      </c>
      <c r="D764" s="2">
        <f>Fullmath[[#This Row],[ID]]</f>
        <v>876</v>
      </c>
      <c r="E764" s="4" t="str">
        <f>Fullmath[[#This Row],[Name]]</f>
        <v>Icon of the Hunt</v>
      </c>
      <c r="F764" s="4">
        <f>Fullmath[[#This Row],[Quantity]]</f>
        <v>1</v>
      </c>
      <c r="G764" s="4">
        <f>LookupRef[[#This Row],[Labor Costs]]+LookupRef[[#This Row],[Material Costs]]</f>
        <v>89544</v>
      </c>
      <c r="H764" s="4">
        <f>LookupRef[[#This Row],[Total Price]]/LookupRef[[#This Row],[Quantity]]</f>
        <v>89544</v>
      </c>
      <c r="I764" s="4">
        <f>LookupRef[[#This Row],[Total Price]]-LookupRef[[#This Row],[Material Costs]]</f>
        <v>39744</v>
      </c>
      <c r="J764" s="4">
        <f>(LookupRef[[#This Row],[Total Craft Points]]+LookupRef[[#This Row],[DC]])*10</f>
        <v>4600</v>
      </c>
      <c r="K764" s="4">
        <f>LookupRef[[#This Row],[Price Per Craft Point]]*LookupRef[[#This Row],[Total Craft Points]]</f>
        <v>39744</v>
      </c>
      <c r="L764" s="4">
        <f>Fullmath[[#This Row],[Mat Cost]]</f>
        <v>49800</v>
      </c>
      <c r="M764" s="4">
        <f>Fullmath[[#This Row],[Total CP]]</f>
        <v>414</v>
      </c>
      <c r="N764" s="4">
        <f>Fullmath[[#This Row],[DC]]</f>
        <v>46</v>
      </c>
      <c r="O764" s="4" cm="1">
        <f t="array" ref="O764">LookupRef[[#This Row],[DC]]+(PPCP[Base])</f>
        <v>96</v>
      </c>
    </row>
    <row r="765" spans="1:15" x14ac:dyDescent="0.2">
      <c r="A765" s="4" t="str">
        <f>Fullmath[[#This Row],[Craft]]</f>
        <v>Carpentry</v>
      </c>
      <c r="B765" s="4" t="str">
        <f>Fullmath[[#This Row],[Type]]</f>
        <v>Weapon (Magic)</v>
      </c>
      <c r="C765" s="4" t="str">
        <f>Fullmath[[#This Row],[Subtype]]</f>
        <v>Magic Staff</v>
      </c>
      <c r="D765" s="2">
        <f>Fullmath[[#This Row],[ID]]</f>
        <v>1553</v>
      </c>
      <c r="E765" s="4" t="str">
        <f>Fullmath[[#This Row],[Name]]</f>
        <v>Mystic Focus (Benign)</v>
      </c>
      <c r="F765" s="4">
        <f>Fullmath[[#This Row],[Quantity]]</f>
        <v>1</v>
      </c>
      <c r="G765" s="4">
        <f>LookupRef[[#This Row],[Labor Costs]]+LookupRef[[#This Row],[Material Costs]]</f>
        <v>115460.12666666666</v>
      </c>
      <c r="H765" s="4">
        <f>LookupRef[[#This Row],[Total Price]]/LookupRef[[#This Row],[Quantity]]</f>
        <v>115460.12666666666</v>
      </c>
      <c r="I765" s="4">
        <f>LookupRef[[#This Row],[Total Price]]-LookupRef[[#This Row],[Material Costs]]</f>
        <v>37862.399999999994</v>
      </c>
      <c r="J765" s="4">
        <f>(LookupRef[[#This Row],[Total Craft Points]]+LookupRef[[#This Row],[DC]])*10</f>
        <v>4404</v>
      </c>
      <c r="K765" s="4">
        <f>LookupRef[[#This Row],[Price Per Craft Point]]*LookupRef[[#This Row],[Total Craft Points]]</f>
        <v>37862.399999999994</v>
      </c>
      <c r="L765" s="4">
        <f>Fullmath[[#This Row],[Mat Cost]]</f>
        <v>77597.726666666669</v>
      </c>
      <c r="M765" s="4">
        <f>Fullmath[[#This Row],[Total CP]]</f>
        <v>394.4</v>
      </c>
      <c r="N765" s="4">
        <f>Fullmath[[#This Row],[DC]]</f>
        <v>46</v>
      </c>
      <c r="O765" s="4" cm="1">
        <f t="array" ref="O765">LookupRef[[#This Row],[DC]]+(PPCP[Base])</f>
        <v>96</v>
      </c>
    </row>
    <row r="766" spans="1:15" x14ac:dyDescent="0.2">
      <c r="A766" s="4" t="str">
        <f>Fullmath[[#This Row],[Craft]]</f>
        <v>Carpentry</v>
      </c>
      <c r="B766" s="4" t="str">
        <f>Fullmath[[#This Row],[Type]]</f>
        <v>Weapon (Magic)</v>
      </c>
      <c r="C766" s="4" t="str">
        <f>Fullmath[[#This Row],[Subtype]]</f>
        <v>Magic Staff</v>
      </c>
      <c r="D766" s="2">
        <f>Fullmath[[#This Row],[ID]]</f>
        <v>1554</v>
      </c>
      <c r="E766" s="4" t="str">
        <f>Fullmath[[#This Row],[Name]]</f>
        <v>Mystic Focus (Malign)</v>
      </c>
      <c r="F766" s="4">
        <f>Fullmath[[#This Row],[Quantity]]</f>
        <v>1</v>
      </c>
      <c r="G766" s="4">
        <f>LookupRef[[#This Row],[Labor Costs]]+LookupRef[[#This Row],[Material Costs]]</f>
        <v>119740.00333333333</v>
      </c>
      <c r="H766" s="4">
        <f>LookupRef[[#This Row],[Total Price]]/LookupRef[[#This Row],[Quantity]]</f>
        <v>119740.00333333333</v>
      </c>
      <c r="I766" s="4">
        <f>LookupRef[[#This Row],[Total Price]]-LookupRef[[#This Row],[Material Costs]]</f>
        <v>60364.799999999996</v>
      </c>
      <c r="J766" s="4">
        <f>(LookupRef[[#This Row],[Total Craft Points]]+LookupRef[[#This Row],[DC]])*10</f>
        <v>6748</v>
      </c>
      <c r="K766" s="4">
        <f>LookupRef[[#This Row],[Price Per Craft Point]]*LookupRef[[#This Row],[Total Craft Points]]</f>
        <v>60364.799999999996</v>
      </c>
      <c r="L766" s="4">
        <f>Fullmath[[#This Row],[Mat Cost]]</f>
        <v>59375.203333333331</v>
      </c>
      <c r="M766" s="4">
        <f>Fullmath[[#This Row],[Total CP]]</f>
        <v>628.79999999999995</v>
      </c>
      <c r="N766" s="4">
        <f>Fullmath[[#This Row],[DC]]</f>
        <v>46</v>
      </c>
      <c r="O766" s="4" cm="1">
        <f t="array" ref="O766">LookupRef[[#This Row],[DC]]+(PPCP[Base])</f>
        <v>96</v>
      </c>
    </row>
    <row r="767" spans="1:15" x14ac:dyDescent="0.2">
      <c r="A767" s="4" t="str">
        <f>Fullmath[[#This Row],[Craft]]</f>
        <v>Carpentry</v>
      </c>
      <c r="B767" s="4" t="str">
        <f>Fullmath[[#This Row],[Type]]</f>
        <v>Weapon (Magic)</v>
      </c>
      <c r="C767" s="4" t="str">
        <f>Fullmath[[#This Row],[Subtype]]</f>
        <v>Magic Staff</v>
      </c>
      <c r="D767" s="2">
        <f>Fullmath[[#This Row],[ID]]</f>
        <v>874</v>
      </c>
      <c r="E767" s="4" t="str">
        <f>Fullmath[[#This Row],[Name]]</f>
        <v>Branch of Disruption</v>
      </c>
      <c r="F767" s="4">
        <f>Fullmath[[#This Row],[Quantity]]</f>
        <v>1</v>
      </c>
      <c r="G767" s="4">
        <f>LookupRef[[#This Row],[Labor Costs]]+LookupRef[[#This Row],[Material Costs]]</f>
        <v>131915.33333333334</v>
      </c>
      <c r="H767" s="4">
        <f>LookupRef[[#This Row],[Total Price]]/LookupRef[[#This Row],[Quantity]]</f>
        <v>131915.33333333334</v>
      </c>
      <c r="I767" s="4">
        <f>LookupRef[[#This Row],[Total Price]]-LookupRef[[#This Row],[Material Costs]]</f>
        <v>54252</v>
      </c>
      <c r="J767" s="4">
        <f>(LookupRef[[#This Row],[Total Craft Points]]+LookupRef[[#This Row],[DC]])*10</f>
        <v>5970</v>
      </c>
      <c r="K767" s="4">
        <f>LookupRef[[#This Row],[Price Per Craft Point]]*LookupRef[[#This Row],[Total Craft Points]]</f>
        <v>54252</v>
      </c>
      <c r="L767" s="4">
        <f>Fullmath[[#This Row],[Mat Cost]]</f>
        <v>77663.333333333343</v>
      </c>
      <c r="M767" s="4">
        <f>Fullmath[[#This Row],[Total CP]]</f>
        <v>548</v>
      </c>
      <c r="N767" s="4">
        <f>Fullmath[[#This Row],[DC]]</f>
        <v>49</v>
      </c>
      <c r="O767" s="4" cm="1">
        <f t="array" ref="O767">LookupRef[[#This Row],[DC]]+(PPCP[Base])</f>
        <v>99</v>
      </c>
    </row>
    <row r="768" spans="1:15" x14ac:dyDescent="0.2">
      <c r="A768" s="4" t="str">
        <f>Fullmath[[#This Row],[Craft]]</f>
        <v>Carpentry</v>
      </c>
      <c r="B768" s="4" t="str">
        <f>Fullmath[[#This Row],[Type]]</f>
        <v>Weapon (Magic)</v>
      </c>
      <c r="C768" s="4" t="str">
        <f>Fullmath[[#This Row],[Subtype]]</f>
        <v>Magic Staff</v>
      </c>
      <c r="D768" s="2">
        <f>Fullmath[[#This Row],[ID]]</f>
        <v>1669</v>
      </c>
      <c r="E768" s="4" t="str">
        <f>Fullmath[[#This Row],[Name]]</f>
        <v>Eldritch Focus</v>
      </c>
      <c r="F768" s="4">
        <f>Fullmath[[#This Row],[Quantity]]</f>
        <v>1</v>
      </c>
      <c r="G768" s="4">
        <f>LookupRef[[#This Row],[Labor Costs]]+LookupRef[[#This Row],[Material Costs]]</f>
        <v>192653.82895833335</v>
      </c>
      <c r="H768" s="4">
        <f>LookupRef[[#This Row],[Total Price]]/LookupRef[[#This Row],[Quantity]]</f>
        <v>192653.82895833335</v>
      </c>
      <c r="I768" s="4">
        <f>LookupRef[[#This Row],[Total Price]]-LookupRef[[#This Row],[Material Costs]]</f>
        <v>117623.55000000002</v>
      </c>
      <c r="J768" s="4">
        <f>(LookupRef[[#This Row],[Total Craft Points]]+LookupRef[[#This Row],[DC]])*10</f>
        <v>12371.166666666668</v>
      </c>
      <c r="K768" s="4">
        <f>LookupRef[[#This Row],[Price Per Craft Point]]*LookupRef[[#This Row],[Total Craft Points]]</f>
        <v>117623.55000000002</v>
      </c>
      <c r="L768" s="4">
        <f>Fullmath[[#This Row],[Mat Cost]]</f>
        <v>75030.278958333336</v>
      </c>
      <c r="M768" s="4">
        <f>Fullmath[[#This Row],[Total CP]]</f>
        <v>1188.1166666666668</v>
      </c>
      <c r="N768" s="4">
        <f>Fullmath[[#This Row],[DC]]</f>
        <v>49</v>
      </c>
      <c r="O768" s="4" cm="1">
        <f t="array" ref="O768">LookupRef[[#This Row],[DC]]+(PPCP[Base])</f>
        <v>99</v>
      </c>
    </row>
    <row r="769" spans="1:15" x14ac:dyDescent="0.2">
      <c r="A769" s="4" t="str">
        <f>Fullmath[[#This Row],[Craft]]</f>
        <v>Carpentry</v>
      </c>
      <c r="B769" s="4" t="str">
        <f>Fullmath[[#This Row],[Type]]</f>
        <v>Weapon (Melee)</v>
      </c>
      <c r="C769" s="4" t="str">
        <f>Fullmath[[#This Row],[Subtype]]</f>
        <v>Club</v>
      </c>
      <c r="D769" s="2">
        <f>Fullmath[[#This Row],[ID]]</f>
        <v>40</v>
      </c>
      <c r="E769" s="4" t="str">
        <f>Fullmath[[#This Row],[Name]]</f>
        <v>Fishin' Pole Jr.</v>
      </c>
      <c r="F769" s="4">
        <f>Fullmath[[#This Row],[Quantity]]</f>
        <v>1</v>
      </c>
      <c r="G769" s="4">
        <f>LookupRef[[#This Row],[Labor Costs]]+LookupRef[[#This Row],[Material Costs]]</f>
        <v>1483.75</v>
      </c>
      <c r="H769" s="4">
        <f>LookupRef[[#This Row],[Total Price]]/LookupRef[[#This Row],[Quantity]]</f>
        <v>1483.75</v>
      </c>
      <c r="I769" s="4">
        <f>LookupRef[[#This Row],[Total Price]]-LookupRef[[#This Row],[Material Costs]]</f>
        <v>156</v>
      </c>
      <c r="J769" s="4">
        <f>(LookupRef[[#This Row],[Total Craft Points]]+LookupRef[[#This Row],[DC]])*10</f>
        <v>50</v>
      </c>
      <c r="K769" s="4">
        <f>LookupRef[[#This Row],[Price Per Craft Point]]*LookupRef[[#This Row],[Total Craft Points]]</f>
        <v>156</v>
      </c>
      <c r="L769" s="4">
        <f>Fullmath[[#This Row],[Mat Cost]]</f>
        <v>1327.75</v>
      </c>
      <c r="M769" s="4">
        <f>Fullmath[[#This Row],[Total CP]]</f>
        <v>3</v>
      </c>
      <c r="N769" s="4">
        <f>Fullmath[[#This Row],[DC]]</f>
        <v>2</v>
      </c>
      <c r="O769" s="4" cm="1">
        <f t="array" ref="O769">LookupRef[[#This Row],[DC]]+(PPCP[Base])</f>
        <v>52</v>
      </c>
    </row>
    <row r="770" spans="1:15" x14ac:dyDescent="0.2">
      <c r="A770" s="4" t="str">
        <f>Fullmath[[#This Row],[Craft]]</f>
        <v>Carpentry</v>
      </c>
      <c r="B770" s="4" t="str">
        <f>Fullmath[[#This Row],[Type]]</f>
        <v>Weapon (Melee)</v>
      </c>
      <c r="C770" s="4" t="str">
        <f>Fullmath[[#This Row],[Subtype]]</f>
        <v>Club</v>
      </c>
      <c r="D770" s="2">
        <f>Fullmath[[#This Row],[ID]]</f>
        <v>33</v>
      </c>
      <c r="E770" s="4" t="str">
        <f>Fullmath[[#This Row],[Name]]</f>
        <v>Slayer</v>
      </c>
      <c r="F770" s="4">
        <f>Fullmath[[#This Row],[Quantity]]</f>
        <v>1</v>
      </c>
      <c r="G770" s="4">
        <f>LookupRef[[#This Row],[Labor Costs]]+LookupRef[[#This Row],[Material Costs]]</f>
        <v>399.83333333333331</v>
      </c>
      <c r="H770" s="4">
        <f>LookupRef[[#This Row],[Total Price]]/LookupRef[[#This Row],[Quantity]]</f>
        <v>399.83333333333331</v>
      </c>
      <c r="I770" s="4">
        <f>LookupRef[[#This Row],[Total Price]]-LookupRef[[#This Row],[Material Costs]]</f>
        <v>52</v>
      </c>
      <c r="J770" s="4">
        <f>(LookupRef[[#This Row],[Total Craft Points]]+LookupRef[[#This Row],[DC]])*10</f>
        <v>30</v>
      </c>
      <c r="K770" s="4">
        <f>LookupRef[[#This Row],[Price Per Craft Point]]*LookupRef[[#This Row],[Total Craft Points]]</f>
        <v>52</v>
      </c>
      <c r="L770" s="4">
        <f>Fullmath[[#This Row],[Mat Cost]]</f>
        <v>347.83333333333331</v>
      </c>
      <c r="M770" s="4">
        <f>Fullmath[[#This Row],[Total CP]]</f>
        <v>1</v>
      </c>
      <c r="N770" s="4">
        <f>Fullmath[[#This Row],[DC]]</f>
        <v>2</v>
      </c>
      <c r="O770" s="4" cm="1">
        <f t="array" ref="O770">LookupRef[[#This Row],[DC]]+(PPCP[Base])</f>
        <v>52</v>
      </c>
    </row>
    <row r="771" spans="1:15" x14ac:dyDescent="0.2">
      <c r="A771" s="4" t="str">
        <f>Fullmath[[#This Row],[Craft]]</f>
        <v>Carpentry</v>
      </c>
      <c r="B771" s="4" t="str">
        <f>Fullmath[[#This Row],[Type]]</f>
        <v>Weapon (Melee)</v>
      </c>
      <c r="C771" s="4" t="str">
        <f>Fullmath[[#This Row],[Subtype]]</f>
        <v>Club</v>
      </c>
      <c r="D771" s="2">
        <f>Fullmath[[#This Row],[ID]]</f>
        <v>42</v>
      </c>
      <c r="E771" s="4" t="str">
        <f>Fullmath[[#This Row],[Name]]</f>
        <v>Adventurer's Torch</v>
      </c>
      <c r="F771" s="4">
        <f>Fullmath[[#This Row],[Quantity]]</f>
        <v>1</v>
      </c>
      <c r="G771" s="4">
        <f>LookupRef[[#This Row],[Labor Costs]]+LookupRef[[#This Row],[Material Costs]]</f>
        <v>2002.9902083333332</v>
      </c>
      <c r="H771" s="4">
        <f>LookupRef[[#This Row],[Total Price]]/LookupRef[[#This Row],[Quantity]]</f>
        <v>2002.9902083333332</v>
      </c>
      <c r="I771" s="4">
        <f>LookupRef[[#This Row],[Total Price]]-LookupRef[[#This Row],[Material Costs]]</f>
        <v>1368.5249999999999</v>
      </c>
      <c r="J771" s="4">
        <f>(LookupRef[[#This Row],[Total Craft Points]]+LookupRef[[#This Row],[DC]])*10</f>
        <v>402.75</v>
      </c>
      <c r="K771" s="4">
        <f>LookupRef[[#This Row],[Price Per Craft Point]]*LookupRef[[#This Row],[Total Craft Points]]</f>
        <v>1368.5249999999999</v>
      </c>
      <c r="L771" s="4">
        <f>Fullmath[[#This Row],[Mat Cost]]</f>
        <v>634.46520833333329</v>
      </c>
      <c r="M771" s="4">
        <f>Fullmath[[#This Row],[Total CP]]</f>
        <v>19.274999999999999</v>
      </c>
      <c r="N771" s="4">
        <f>Fullmath[[#This Row],[DC]]</f>
        <v>21</v>
      </c>
      <c r="O771" s="4" cm="1">
        <f t="array" ref="O771">LookupRef[[#This Row],[DC]]+(PPCP[Base])</f>
        <v>71</v>
      </c>
    </row>
    <row r="772" spans="1:15" x14ac:dyDescent="0.2">
      <c r="A772" s="4" t="str">
        <f>Fullmath[[#This Row],[Craft]]</f>
        <v>Carpentry</v>
      </c>
      <c r="B772" s="4" t="str">
        <f>Fullmath[[#This Row],[Type]]</f>
        <v>Weapon (Melee)</v>
      </c>
      <c r="C772" s="4" t="str">
        <f>Fullmath[[#This Row],[Subtype]]</f>
        <v>Club</v>
      </c>
      <c r="D772" s="2">
        <f>Fullmath[[#This Row],[ID]]</f>
        <v>34</v>
      </c>
      <c r="E772" s="4" t="str">
        <f>Fullmath[[#This Row],[Name]]</f>
        <v>Masterly Slayer</v>
      </c>
      <c r="F772" s="4">
        <f>Fullmath[[#This Row],[Quantity]]</f>
        <v>1</v>
      </c>
      <c r="G772" s="4">
        <f>LookupRef[[#This Row],[Labor Costs]]+LookupRef[[#This Row],[Material Costs]]</f>
        <v>1373.4333333333334</v>
      </c>
      <c r="H772" s="4">
        <f>LookupRef[[#This Row],[Total Price]]/LookupRef[[#This Row],[Quantity]]</f>
        <v>1373.4333333333334</v>
      </c>
      <c r="I772" s="4">
        <f>LookupRef[[#This Row],[Total Price]]-LookupRef[[#This Row],[Material Costs]]</f>
        <v>965.60000000000014</v>
      </c>
      <c r="J772" s="4">
        <f>(LookupRef[[#This Row],[Total Craft Points]]+LookupRef[[#This Row],[DC]])*10</f>
        <v>346</v>
      </c>
      <c r="K772" s="4">
        <f>LookupRef[[#This Row],[Price Per Craft Point]]*LookupRef[[#This Row],[Total Craft Points]]</f>
        <v>965.6</v>
      </c>
      <c r="L772" s="4">
        <f>Fullmath[[#This Row],[Mat Cost]]</f>
        <v>407.83333333333331</v>
      </c>
      <c r="M772" s="4">
        <f>Fullmath[[#This Row],[Total CP]]</f>
        <v>13.6</v>
      </c>
      <c r="N772" s="4">
        <f>Fullmath[[#This Row],[DC]]</f>
        <v>21</v>
      </c>
      <c r="O772" s="4" cm="1">
        <f t="array" ref="O772">LookupRef[[#This Row],[DC]]+(PPCP[Base])</f>
        <v>71</v>
      </c>
    </row>
    <row r="773" spans="1:15" x14ac:dyDescent="0.2">
      <c r="A773" s="4" t="str">
        <f>Fullmath[[#This Row],[Craft]]</f>
        <v>Carpentry</v>
      </c>
      <c r="B773" s="4" t="str">
        <f>Fullmath[[#This Row],[Type]]</f>
        <v>Weapon (Melee)</v>
      </c>
      <c r="C773" s="4" t="str">
        <f>Fullmath[[#This Row],[Subtype]]</f>
        <v>Club</v>
      </c>
      <c r="D773" s="2">
        <f>Fullmath[[#This Row],[ID]]</f>
        <v>31</v>
      </c>
      <c r="E773" s="4" t="str">
        <f>Fullmath[[#This Row],[Name]]</f>
        <v>Barbed Slayer (Greensteel)</v>
      </c>
      <c r="F773" s="4">
        <f>Fullmath[[#This Row],[Quantity]]</f>
        <v>1</v>
      </c>
      <c r="G773" s="4">
        <f>LookupRef[[#This Row],[Labor Costs]]+LookupRef[[#This Row],[Material Costs]]</f>
        <v>16084.866666666667</v>
      </c>
      <c r="H773" s="4">
        <f>LookupRef[[#This Row],[Total Price]]/LookupRef[[#This Row],[Quantity]]</f>
        <v>16084.866666666667</v>
      </c>
      <c r="I773" s="4">
        <f>LookupRef[[#This Row],[Total Price]]-LookupRef[[#This Row],[Material Costs]]</f>
        <v>11856</v>
      </c>
      <c r="J773" s="4">
        <f>(LookupRef[[#This Row],[Total Craft Points]]+LookupRef[[#This Row],[DC]])*10</f>
        <v>1800</v>
      </c>
      <c r="K773" s="4">
        <f>LookupRef[[#This Row],[Price Per Craft Point]]*LookupRef[[#This Row],[Total Craft Points]]</f>
        <v>11856</v>
      </c>
      <c r="L773" s="4">
        <f>Fullmath[[#This Row],[Mat Cost]]</f>
        <v>4228.8666666666668</v>
      </c>
      <c r="M773" s="4">
        <f>Fullmath[[#This Row],[Total CP]]</f>
        <v>152</v>
      </c>
      <c r="N773" s="4">
        <f>Fullmath[[#This Row],[DC]]</f>
        <v>28</v>
      </c>
      <c r="O773" s="4" cm="1">
        <f t="array" ref="O773">LookupRef[[#This Row],[DC]]+(PPCP[Base])</f>
        <v>78</v>
      </c>
    </row>
    <row r="774" spans="1:15" x14ac:dyDescent="0.2">
      <c r="A774" s="4" t="str">
        <f>Fullmath[[#This Row],[Craft]]</f>
        <v>Tailoring</v>
      </c>
      <c r="B774" s="4" t="str">
        <f>Fullmath[[#This Row],[Type]]</f>
        <v>Weapon (Melee)</v>
      </c>
      <c r="C774" s="4" t="str">
        <f>Fullmath[[#This Row],[Subtype]]</f>
        <v>Gauntlet</v>
      </c>
      <c r="D774" s="2">
        <f>Fullmath[[#This Row],[ID]]</f>
        <v>669</v>
      </c>
      <c r="E774" s="4" t="str">
        <f>Fullmath[[#This Row],[Name]]</f>
        <v>Bone Knuckles</v>
      </c>
      <c r="F774" s="4">
        <f>Fullmath[[#This Row],[Quantity]]</f>
        <v>1</v>
      </c>
      <c r="G774" s="4">
        <f>LookupRef[[#This Row],[Labor Costs]]+LookupRef[[#This Row],[Material Costs]]</f>
        <v>756.66666666666663</v>
      </c>
      <c r="H774" s="4">
        <f>LookupRef[[#This Row],[Total Price]]/LookupRef[[#This Row],[Quantity]]</f>
        <v>756.66666666666663</v>
      </c>
      <c r="I774" s="4">
        <f>LookupRef[[#This Row],[Total Price]]-LookupRef[[#This Row],[Material Costs]]</f>
        <v>476</v>
      </c>
      <c r="J774" s="4">
        <f>(LookupRef[[#This Row],[Total Craft Points]]+LookupRef[[#This Row],[DC]])*10</f>
        <v>250</v>
      </c>
      <c r="K774" s="4">
        <f>LookupRef[[#This Row],[Price Per Craft Point]]*LookupRef[[#This Row],[Total Craft Points]]</f>
        <v>476</v>
      </c>
      <c r="L774" s="4">
        <f>Fullmath[[#This Row],[Mat Cost]]</f>
        <v>280.66666666666663</v>
      </c>
      <c r="M774" s="4">
        <f>Fullmath[[#This Row],[Total CP]]</f>
        <v>7</v>
      </c>
      <c r="N774" s="4">
        <f>Fullmath[[#This Row],[DC]]</f>
        <v>18</v>
      </c>
      <c r="O774" s="4" cm="1">
        <f t="array" ref="O774">LookupRef[[#This Row],[DC]]+(PPCP[Base])</f>
        <v>68</v>
      </c>
    </row>
    <row r="775" spans="1:15" x14ac:dyDescent="0.2">
      <c r="A775" s="4" t="str">
        <f>Fullmath[[#This Row],[Craft]]</f>
        <v>Tailoring</v>
      </c>
      <c r="B775" s="4" t="str">
        <f>Fullmath[[#This Row],[Type]]</f>
        <v>Weapon (Melee)</v>
      </c>
      <c r="C775" s="4" t="str">
        <f>Fullmath[[#This Row],[Subtype]]</f>
        <v>Gauntlet</v>
      </c>
      <c r="D775" s="2">
        <f>Fullmath[[#This Row],[ID]]</f>
        <v>676</v>
      </c>
      <c r="E775" s="4" t="str">
        <f>Fullmath[[#This Row],[Name]]</f>
        <v>Brass Knuckles</v>
      </c>
      <c r="F775" s="4">
        <f>Fullmath[[#This Row],[Quantity]]</f>
        <v>1</v>
      </c>
      <c r="G775" s="4">
        <f>LookupRef[[#This Row],[Labor Costs]]+LookupRef[[#This Row],[Material Costs]]</f>
        <v>3329.166666666667</v>
      </c>
      <c r="H775" s="4">
        <f>LookupRef[[#This Row],[Total Price]]/LookupRef[[#This Row],[Quantity]]</f>
        <v>3329.166666666667</v>
      </c>
      <c r="I775" s="4">
        <f>LookupRef[[#This Row],[Total Price]]-LookupRef[[#This Row],[Material Costs]]</f>
        <v>2088</v>
      </c>
      <c r="J775" s="4">
        <f>(LookupRef[[#This Row],[Total Craft Points]]+LookupRef[[#This Row],[DC]])*10</f>
        <v>510</v>
      </c>
      <c r="K775" s="4">
        <f>LookupRef[[#This Row],[Price Per Craft Point]]*LookupRef[[#This Row],[Total Craft Points]]</f>
        <v>2088</v>
      </c>
      <c r="L775" s="4">
        <f>Fullmath[[#This Row],[Mat Cost]]</f>
        <v>1241.1666666666667</v>
      </c>
      <c r="M775" s="4">
        <f>Fullmath[[#This Row],[Total CP]]</f>
        <v>29</v>
      </c>
      <c r="N775" s="4">
        <f>Fullmath[[#This Row],[DC]]</f>
        <v>22</v>
      </c>
      <c r="O775" s="4" cm="1">
        <f t="array" ref="O775">LookupRef[[#This Row],[DC]]+(PPCP[Base])</f>
        <v>72</v>
      </c>
    </row>
    <row r="776" spans="1:15" x14ac:dyDescent="0.2">
      <c r="A776" s="4" t="str">
        <f>Fullmath[[#This Row],[Craft]]</f>
        <v>Tailoring</v>
      </c>
      <c r="B776" s="4" t="str">
        <f>Fullmath[[#This Row],[Type]]</f>
        <v>Weapon (Melee)</v>
      </c>
      <c r="C776" s="4" t="str">
        <f>Fullmath[[#This Row],[Subtype]]</f>
        <v>Gauntlet</v>
      </c>
      <c r="D776" s="2">
        <f>Fullmath[[#This Row],[ID]]</f>
        <v>670</v>
      </c>
      <c r="E776" s="4" t="str">
        <f>Fullmath[[#This Row],[Name]]</f>
        <v>Masterly Bone Knuckles</v>
      </c>
      <c r="F776" s="4">
        <f>Fullmath[[#This Row],[Quantity]]</f>
        <v>1</v>
      </c>
      <c r="G776" s="4">
        <f>LookupRef[[#This Row],[Labor Costs]]+LookupRef[[#This Row],[Material Costs]]</f>
        <v>3164.75</v>
      </c>
      <c r="H776" s="4">
        <f>LookupRef[[#This Row],[Total Price]]/LookupRef[[#This Row],[Quantity]]</f>
        <v>3164.75</v>
      </c>
      <c r="I776" s="4">
        <f>LookupRef[[#This Row],[Total Price]]-LookupRef[[#This Row],[Material Costs]]</f>
        <v>2808</v>
      </c>
      <c r="J776" s="4">
        <f>(LookupRef[[#This Row],[Total Craft Points]]+LookupRef[[#This Row],[DC]])*10</f>
        <v>610</v>
      </c>
      <c r="K776" s="4">
        <f>LookupRef[[#This Row],[Price Per Craft Point]]*LookupRef[[#This Row],[Total Craft Points]]</f>
        <v>2808</v>
      </c>
      <c r="L776" s="4">
        <f>Fullmath[[#This Row],[Mat Cost]]</f>
        <v>356.75</v>
      </c>
      <c r="M776" s="4">
        <f>Fullmath[[#This Row],[Total CP]]</f>
        <v>39</v>
      </c>
      <c r="N776" s="4">
        <f>Fullmath[[#This Row],[DC]]</f>
        <v>22</v>
      </c>
      <c r="O776" s="4" cm="1">
        <f t="array" ref="O776">LookupRef[[#This Row],[DC]]+(PPCP[Base])</f>
        <v>72</v>
      </c>
    </row>
    <row r="777" spans="1:15" x14ac:dyDescent="0.2">
      <c r="A777" s="4" t="str">
        <f>Fullmath[[#This Row],[Craft]]</f>
        <v>Tailoring</v>
      </c>
      <c r="B777" s="4" t="str">
        <f>Fullmath[[#This Row],[Type]]</f>
        <v>Weapon (Melee)</v>
      </c>
      <c r="C777" s="4" t="str">
        <f>Fullmath[[#This Row],[Subtype]]</f>
        <v>Gauntlet</v>
      </c>
      <c r="D777" s="2">
        <f>Fullmath[[#This Row],[ID]]</f>
        <v>675</v>
      </c>
      <c r="E777" s="4" t="str">
        <f>Fullmath[[#This Row],[Name]]</f>
        <v>Masterly Brass Knuckles</v>
      </c>
      <c r="F777" s="4">
        <f>Fullmath[[#This Row],[Quantity]]</f>
        <v>1</v>
      </c>
      <c r="G777" s="4">
        <f>LookupRef[[#This Row],[Labor Costs]]+LookupRef[[#This Row],[Material Costs]]</f>
        <v>7237.25</v>
      </c>
      <c r="H777" s="4">
        <f>LookupRef[[#This Row],[Total Price]]/LookupRef[[#This Row],[Quantity]]</f>
        <v>7237.25</v>
      </c>
      <c r="I777" s="4">
        <f>LookupRef[[#This Row],[Total Price]]-LookupRef[[#This Row],[Material Costs]]</f>
        <v>5920</v>
      </c>
      <c r="J777" s="4">
        <f>(LookupRef[[#This Row],[Total Craft Points]]+LookupRef[[#This Row],[DC]])*10</f>
        <v>1040</v>
      </c>
      <c r="K777" s="4">
        <f>LookupRef[[#This Row],[Price Per Craft Point]]*LookupRef[[#This Row],[Total Craft Points]]</f>
        <v>5920</v>
      </c>
      <c r="L777" s="4">
        <f>Fullmath[[#This Row],[Mat Cost]]</f>
        <v>1317.25</v>
      </c>
      <c r="M777" s="4">
        <f>Fullmath[[#This Row],[Total CP]]</f>
        <v>80</v>
      </c>
      <c r="N777" s="4">
        <f>Fullmath[[#This Row],[DC]]</f>
        <v>24</v>
      </c>
      <c r="O777" s="4" cm="1">
        <f t="array" ref="O777">LookupRef[[#This Row],[DC]]+(PPCP[Base])</f>
        <v>74</v>
      </c>
    </row>
    <row r="778" spans="1:15" x14ac:dyDescent="0.2">
      <c r="A778" s="4" t="str">
        <f>Fullmath[[#This Row],[Craft]]</f>
        <v>Tailoring</v>
      </c>
      <c r="B778" s="4" t="str">
        <f>Fullmath[[#This Row],[Type]]</f>
        <v>Weapon (Melee)</v>
      </c>
      <c r="C778" s="4" t="str">
        <f>Fullmath[[#This Row],[Subtype]]</f>
        <v>Gauntlet</v>
      </c>
      <c r="D778" s="2">
        <f>Fullmath[[#This Row],[ID]]</f>
        <v>781</v>
      </c>
      <c r="E778" s="4" t="str">
        <f>Fullmath[[#This Row],[Name]]</f>
        <v>Adamantine Knuckles</v>
      </c>
      <c r="F778" s="4">
        <f>Fullmath[[#This Row],[Quantity]]</f>
        <v>1</v>
      </c>
      <c r="G778" s="4">
        <f>LookupRef[[#This Row],[Labor Costs]]+LookupRef[[#This Row],[Material Costs]]</f>
        <v>52233.486666666664</v>
      </c>
      <c r="H778" s="4">
        <f>LookupRef[[#This Row],[Total Price]]/LookupRef[[#This Row],[Quantity]]</f>
        <v>52233.486666666664</v>
      </c>
      <c r="I778" s="4">
        <f>LookupRef[[#This Row],[Total Price]]-LookupRef[[#This Row],[Material Costs]]</f>
        <v>11138.400000000001</v>
      </c>
      <c r="J778" s="4">
        <f>(LookupRef[[#This Row],[Total Craft Points]]+LookupRef[[#This Row],[DC]])*10</f>
        <v>1708</v>
      </c>
      <c r="K778" s="4">
        <f>LookupRef[[#This Row],[Price Per Craft Point]]*LookupRef[[#This Row],[Total Craft Points]]</f>
        <v>11138.400000000001</v>
      </c>
      <c r="L778" s="4">
        <f>Fullmath[[#This Row],[Mat Cost]]</f>
        <v>41095.086666666662</v>
      </c>
      <c r="M778" s="4">
        <f>Fullmath[[#This Row],[Total CP]]</f>
        <v>142.80000000000001</v>
      </c>
      <c r="N778" s="4">
        <f>Fullmath[[#This Row],[DC]]</f>
        <v>28</v>
      </c>
      <c r="O778" s="4" cm="1">
        <f t="array" ref="O778">LookupRef[[#This Row],[DC]]+(PPCP[Base])</f>
        <v>78</v>
      </c>
    </row>
    <row r="779" spans="1:15" x14ac:dyDescent="0.2">
      <c r="A779" s="4" t="str">
        <f>Fullmath[[#This Row],[Craft]]</f>
        <v>Tailoring</v>
      </c>
      <c r="B779" s="4" t="str">
        <f>Fullmath[[#This Row],[Type]]</f>
        <v>Weapon (Melee)</v>
      </c>
      <c r="C779" s="4" t="str">
        <f>Fullmath[[#This Row],[Subtype]]</f>
        <v>Gauntlet</v>
      </c>
      <c r="D779" s="2">
        <f>Fullmath[[#This Row],[ID]]</f>
        <v>1150</v>
      </c>
      <c r="E779" s="4" t="str">
        <f>Fullmath[[#This Row],[Name]]</f>
        <v>Disciple's Wraps</v>
      </c>
      <c r="F779" s="4">
        <f>Fullmath[[#This Row],[Quantity]]</f>
        <v>1</v>
      </c>
      <c r="G779" s="4">
        <f>LookupRef[[#This Row],[Labor Costs]]+LookupRef[[#This Row],[Material Costs]]</f>
        <v>126965.18333333332</v>
      </c>
      <c r="H779" s="4">
        <f>LookupRef[[#This Row],[Total Price]]/LookupRef[[#This Row],[Quantity]]</f>
        <v>126965.18333333332</v>
      </c>
      <c r="I779" s="4">
        <f>LookupRef[[#This Row],[Total Price]]-LookupRef[[#This Row],[Material Costs]]</f>
        <v>76840</v>
      </c>
      <c r="J779" s="4">
        <f>(LookupRef[[#This Row],[Total Craft Points]]+LookupRef[[#This Row],[DC]])*10</f>
        <v>9390</v>
      </c>
      <c r="K779" s="4">
        <f>LookupRef[[#This Row],[Price Per Craft Point]]*LookupRef[[#This Row],[Total Craft Points]]</f>
        <v>76840</v>
      </c>
      <c r="L779" s="4">
        <f>Fullmath[[#This Row],[Mat Cost]]</f>
        <v>50125.183333333327</v>
      </c>
      <c r="M779" s="4">
        <f>Fullmath[[#This Row],[Total CP]]</f>
        <v>904</v>
      </c>
      <c r="N779" s="4">
        <f>Fullmath[[#This Row],[DC]]</f>
        <v>35</v>
      </c>
      <c r="O779" s="4" cm="1">
        <f t="array" ref="O779">LookupRef[[#This Row],[DC]]+(PPCP[Base])</f>
        <v>85</v>
      </c>
    </row>
    <row r="780" spans="1:15" x14ac:dyDescent="0.2">
      <c r="A780" s="4" t="str">
        <f>Fullmath[[#This Row],[Craft]]</f>
        <v>Carpentry</v>
      </c>
      <c r="B780" s="4" t="str">
        <f>Fullmath[[#This Row],[Type]]</f>
        <v>Weapon (Melee)</v>
      </c>
      <c r="C780" s="4" t="str">
        <f>Fullmath[[#This Row],[Subtype]]</f>
        <v>Kama</v>
      </c>
      <c r="D780" s="2">
        <f>Fullmath[[#This Row],[ID]]</f>
        <v>1149</v>
      </c>
      <c r="E780" s="4" t="str">
        <f>Fullmath[[#This Row],[Name]]</f>
        <v>Disciple's Kama</v>
      </c>
      <c r="F780" s="4">
        <f>Fullmath[[#This Row],[Quantity]]</f>
        <v>1</v>
      </c>
      <c r="G780" s="4">
        <f>LookupRef[[#This Row],[Labor Costs]]+LookupRef[[#This Row],[Material Costs]]</f>
        <v>86617.164583333331</v>
      </c>
      <c r="H780" s="4">
        <f>LookupRef[[#This Row],[Total Price]]/LookupRef[[#This Row],[Quantity]]</f>
        <v>86617.164583333331</v>
      </c>
      <c r="I780" s="4">
        <f>LookupRef[[#This Row],[Total Price]]-LookupRef[[#This Row],[Material Costs]]</f>
        <v>60316.666666666664</v>
      </c>
      <c r="J780" s="4">
        <f>(LookupRef[[#This Row],[Total Craft Points]]+LookupRef[[#This Row],[DC]])*10</f>
        <v>6531.6666666666661</v>
      </c>
      <c r="K780" s="4">
        <f>LookupRef[[#This Row],[Price Per Craft Point]]*LookupRef[[#This Row],[Total Craft Points]]</f>
        <v>60316.666666666664</v>
      </c>
      <c r="L780" s="4">
        <f>Fullmath[[#This Row],[Mat Cost]]</f>
        <v>26300.497916666667</v>
      </c>
      <c r="M780" s="4">
        <f>Fullmath[[#This Row],[Total CP]]</f>
        <v>603.16666666666663</v>
      </c>
      <c r="N780" s="4">
        <f>Fullmath[[#This Row],[DC]]</f>
        <v>50</v>
      </c>
      <c r="O780" s="4" cm="1">
        <f t="array" ref="O780">LookupRef[[#This Row],[DC]]+(PPCP[Base])</f>
        <v>100</v>
      </c>
    </row>
    <row r="781" spans="1:15" x14ac:dyDescent="0.2">
      <c r="A781" s="4" t="str">
        <f>Fullmath[[#This Row],[Craft]]</f>
        <v>Carpentry</v>
      </c>
      <c r="B781" s="4" t="str">
        <f>Fullmath[[#This Row],[Type]]</f>
        <v>Weapon (Melee)</v>
      </c>
      <c r="C781" s="4" t="str">
        <f>Fullmath[[#This Row],[Subtype]]</f>
        <v>Lance</v>
      </c>
      <c r="D781" s="2">
        <f>Fullmath[[#This Row],[ID]]</f>
        <v>1389</v>
      </c>
      <c r="E781" s="4" t="str">
        <f>Fullmath[[#This Row],[Name]]</f>
        <v>Lance (Bronze)</v>
      </c>
      <c r="F781" s="4">
        <f>Fullmath[[#This Row],[Quantity]]</f>
        <v>1</v>
      </c>
      <c r="G781" s="4">
        <f>LookupRef[[#This Row],[Labor Costs]]+LookupRef[[#This Row],[Material Costs]]</f>
        <v>2221.3333333333335</v>
      </c>
      <c r="H781" s="4">
        <f>LookupRef[[#This Row],[Total Price]]/LookupRef[[#This Row],[Quantity]]</f>
        <v>2221.3333333333335</v>
      </c>
      <c r="I781" s="4">
        <f>LookupRef[[#This Row],[Total Price]]-LookupRef[[#This Row],[Material Costs]]</f>
        <v>260</v>
      </c>
      <c r="J781" s="4">
        <f>(LookupRef[[#This Row],[Total Craft Points]]+LookupRef[[#This Row],[DC]])*10</f>
        <v>70</v>
      </c>
      <c r="K781" s="4">
        <f>LookupRef[[#This Row],[Price Per Craft Point]]*LookupRef[[#This Row],[Total Craft Points]]</f>
        <v>260</v>
      </c>
      <c r="L781" s="4">
        <f>Fullmath[[#This Row],[Mat Cost]]</f>
        <v>1961.3333333333335</v>
      </c>
      <c r="M781" s="4">
        <f>Fullmath[[#This Row],[Total CP]]</f>
        <v>5</v>
      </c>
      <c r="N781" s="4">
        <f>Fullmath[[#This Row],[DC]]</f>
        <v>2</v>
      </c>
      <c r="O781" s="4" cm="1">
        <f t="array" ref="O781">LookupRef[[#This Row],[DC]]+(PPCP[Base])</f>
        <v>52</v>
      </c>
    </row>
    <row r="782" spans="1:15" x14ac:dyDescent="0.2">
      <c r="A782" s="4" t="str">
        <f>Fullmath[[#This Row],[Craft]]</f>
        <v>Carpentry</v>
      </c>
      <c r="B782" s="4" t="str">
        <f>Fullmath[[#This Row],[Type]]</f>
        <v>Weapon (Melee)</v>
      </c>
      <c r="C782" s="4" t="str">
        <f>Fullmath[[#This Row],[Subtype]]</f>
        <v>Lance</v>
      </c>
      <c r="D782" s="2">
        <f>Fullmath[[#This Row],[ID]]</f>
        <v>1391</v>
      </c>
      <c r="E782" s="4" t="str">
        <f>Fullmath[[#This Row],[Name]]</f>
        <v>Lance (Iron)</v>
      </c>
      <c r="F782" s="4">
        <f>Fullmath[[#This Row],[Quantity]]</f>
        <v>1</v>
      </c>
      <c r="G782" s="4">
        <f>LookupRef[[#This Row],[Labor Costs]]+LookupRef[[#This Row],[Material Costs]]</f>
        <v>3620.9666666666667</v>
      </c>
      <c r="H782" s="4">
        <f>LookupRef[[#This Row],[Total Price]]/LookupRef[[#This Row],[Quantity]]</f>
        <v>3620.9666666666667</v>
      </c>
      <c r="I782" s="4">
        <f>LookupRef[[#This Row],[Total Price]]-LookupRef[[#This Row],[Material Costs]]</f>
        <v>1207</v>
      </c>
      <c r="J782" s="4">
        <f>(LookupRef[[#This Row],[Total Craft Points]]+LookupRef[[#This Row],[DC]])*10</f>
        <v>380</v>
      </c>
      <c r="K782" s="4">
        <f>LookupRef[[#This Row],[Price Per Craft Point]]*LookupRef[[#This Row],[Total Craft Points]]</f>
        <v>1207</v>
      </c>
      <c r="L782" s="4">
        <f>Fullmath[[#This Row],[Mat Cost]]</f>
        <v>2413.9666666666667</v>
      </c>
      <c r="M782" s="4">
        <f>Fullmath[[#This Row],[Total CP]]</f>
        <v>17</v>
      </c>
      <c r="N782" s="4">
        <f>Fullmath[[#This Row],[DC]]</f>
        <v>21</v>
      </c>
      <c r="O782" s="4" cm="1">
        <f t="array" ref="O782">LookupRef[[#This Row],[DC]]+(PPCP[Base])</f>
        <v>71</v>
      </c>
    </row>
    <row r="783" spans="1:15" x14ac:dyDescent="0.2">
      <c r="A783" s="4" t="str">
        <f>Fullmath[[#This Row],[Craft]]</f>
        <v>Carpentry</v>
      </c>
      <c r="B783" s="4" t="str">
        <f>Fullmath[[#This Row],[Type]]</f>
        <v>Weapon (Melee)</v>
      </c>
      <c r="C783" s="4" t="str">
        <f>Fullmath[[#This Row],[Subtype]]</f>
        <v>Lance</v>
      </c>
      <c r="D783" s="2">
        <f>Fullmath[[#This Row],[ID]]</f>
        <v>1392</v>
      </c>
      <c r="E783" s="4" t="str">
        <f>Fullmath[[#This Row],[Name]]</f>
        <v>Lance (Masterly Iron)</v>
      </c>
      <c r="F783" s="4">
        <f>Fullmath[[#This Row],[Quantity]]</f>
        <v>1</v>
      </c>
      <c r="G783" s="4">
        <f>LookupRef[[#This Row],[Labor Costs]]+LookupRef[[#This Row],[Material Costs]]</f>
        <v>4573.9666666666672</v>
      </c>
      <c r="H783" s="4">
        <f>LookupRef[[#This Row],[Total Price]]/LookupRef[[#This Row],[Quantity]]</f>
        <v>4573.9666666666672</v>
      </c>
      <c r="I783" s="4">
        <f>LookupRef[[#This Row],[Total Price]]-LookupRef[[#This Row],[Material Costs]]</f>
        <v>2160.0000000000005</v>
      </c>
      <c r="J783" s="4">
        <f>(LookupRef[[#This Row],[Total Craft Points]]+LookupRef[[#This Row],[DC]])*10</f>
        <v>520</v>
      </c>
      <c r="K783" s="4">
        <f>LookupRef[[#This Row],[Price Per Craft Point]]*LookupRef[[#This Row],[Total Craft Points]]</f>
        <v>2160</v>
      </c>
      <c r="L783" s="4">
        <f>Fullmath[[#This Row],[Mat Cost]]</f>
        <v>2413.9666666666667</v>
      </c>
      <c r="M783" s="4">
        <f>Fullmath[[#This Row],[Total CP]]</f>
        <v>30</v>
      </c>
      <c r="N783" s="4">
        <f>Fullmath[[#This Row],[DC]]</f>
        <v>22</v>
      </c>
      <c r="O783" s="4" cm="1">
        <f t="array" ref="O783">LookupRef[[#This Row],[DC]]+(PPCP[Base])</f>
        <v>72</v>
      </c>
    </row>
    <row r="784" spans="1:15" x14ac:dyDescent="0.2">
      <c r="A784" s="4" t="str">
        <f>Fullmath[[#This Row],[Craft]]</f>
        <v>Carpentry</v>
      </c>
      <c r="B784" s="4" t="str">
        <f>Fullmath[[#This Row],[Type]]</f>
        <v>Weapon (Melee)</v>
      </c>
      <c r="C784" s="4" t="str">
        <f>Fullmath[[#This Row],[Subtype]]</f>
        <v>Lance</v>
      </c>
      <c r="D784" s="2">
        <f>Fullmath[[#This Row],[ID]]</f>
        <v>1393</v>
      </c>
      <c r="E784" s="4" t="str">
        <f>Fullmath[[#This Row],[Name]]</f>
        <v>Lance (Steel)</v>
      </c>
      <c r="F784" s="4">
        <f>Fullmath[[#This Row],[Quantity]]</f>
        <v>1</v>
      </c>
      <c r="G784" s="4">
        <f>LookupRef[[#This Row],[Labor Costs]]+LookupRef[[#This Row],[Material Costs]]</f>
        <v>7009.4666666666672</v>
      </c>
      <c r="H784" s="4">
        <f>LookupRef[[#This Row],[Total Price]]/LookupRef[[#This Row],[Quantity]]</f>
        <v>7009.4666666666672</v>
      </c>
      <c r="I784" s="4">
        <f>LookupRef[[#This Row],[Total Price]]-LookupRef[[#This Row],[Material Costs]]</f>
        <v>4161</v>
      </c>
      <c r="J784" s="4">
        <f>(LookupRef[[#This Row],[Total Craft Points]]+LookupRef[[#This Row],[DC]])*10</f>
        <v>800</v>
      </c>
      <c r="K784" s="4">
        <f>LookupRef[[#This Row],[Price Per Craft Point]]*LookupRef[[#This Row],[Total Craft Points]]</f>
        <v>4161</v>
      </c>
      <c r="L784" s="4">
        <f>Fullmath[[#This Row],[Mat Cost]]</f>
        <v>2848.4666666666667</v>
      </c>
      <c r="M784" s="4">
        <f>Fullmath[[#This Row],[Total CP]]</f>
        <v>57</v>
      </c>
      <c r="N784" s="4">
        <f>Fullmath[[#This Row],[DC]]</f>
        <v>23</v>
      </c>
      <c r="O784" s="4" cm="1">
        <f t="array" ref="O784">LookupRef[[#This Row],[DC]]+(PPCP[Base])</f>
        <v>73</v>
      </c>
    </row>
    <row r="785" spans="1:15" x14ac:dyDescent="0.2">
      <c r="A785" s="4" t="str">
        <f>Fullmath[[#This Row],[Craft]]</f>
        <v>Carpentry</v>
      </c>
      <c r="B785" s="4" t="str">
        <f>Fullmath[[#This Row],[Type]]</f>
        <v>Weapon (Melee)</v>
      </c>
      <c r="C785" s="4" t="str">
        <f>Fullmath[[#This Row],[Subtype]]</f>
        <v>Lance</v>
      </c>
      <c r="D785" s="2">
        <f>Fullmath[[#This Row],[ID]]</f>
        <v>1397</v>
      </c>
      <c r="E785" s="4" t="str">
        <f>Fullmath[[#This Row],[Name]]</f>
        <v>Lance (Greensteel)</v>
      </c>
      <c r="F785" s="4">
        <f>Fullmath[[#This Row],[Quantity]]</f>
        <v>1</v>
      </c>
      <c r="G785" s="4">
        <f>LookupRef[[#This Row],[Labor Costs]]+LookupRef[[#This Row],[Material Costs]]</f>
        <v>14804.666666666668</v>
      </c>
      <c r="H785" s="4">
        <f>LookupRef[[#This Row],[Total Price]]/LookupRef[[#This Row],[Quantity]]</f>
        <v>14804.666666666668</v>
      </c>
      <c r="I785" s="4">
        <f>LookupRef[[#This Row],[Total Price]]-LookupRef[[#This Row],[Material Costs]]</f>
        <v>9240</v>
      </c>
      <c r="J785" s="4">
        <f>(LookupRef[[#This Row],[Total Craft Points]]+LookupRef[[#This Row],[DC]])*10</f>
        <v>1470</v>
      </c>
      <c r="K785" s="4">
        <f>LookupRef[[#This Row],[Price Per Craft Point]]*LookupRef[[#This Row],[Total Craft Points]]</f>
        <v>9240</v>
      </c>
      <c r="L785" s="4">
        <f>Fullmath[[#This Row],[Mat Cost]]</f>
        <v>5564.666666666667</v>
      </c>
      <c r="M785" s="4">
        <f>Fullmath[[#This Row],[Total CP]]</f>
        <v>120</v>
      </c>
      <c r="N785" s="4">
        <f>Fullmath[[#This Row],[DC]]</f>
        <v>27</v>
      </c>
      <c r="O785" s="4" cm="1">
        <f t="array" ref="O785">LookupRef[[#This Row],[DC]]+(PPCP[Base])</f>
        <v>77</v>
      </c>
    </row>
    <row r="786" spans="1:15" x14ac:dyDescent="0.2">
      <c r="A786" s="4" t="str">
        <f>Fullmath[[#This Row],[Craft]]</f>
        <v>Carpentry</v>
      </c>
      <c r="B786" s="4" t="str">
        <f>Fullmath[[#This Row],[Type]]</f>
        <v>Weapon (Melee)</v>
      </c>
      <c r="C786" s="4" t="str">
        <f>Fullmath[[#This Row],[Subtype]]</f>
        <v>Lance</v>
      </c>
      <c r="D786" s="2">
        <f>Fullmath[[#This Row],[ID]]</f>
        <v>1395</v>
      </c>
      <c r="E786" s="4" t="str">
        <f>Fullmath[[#This Row],[Name]]</f>
        <v>Lance (Damask)</v>
      </c>
      <c r="F786" s="4">
        <f>Fullmath[[#This Row],[Quantity]]</f>
        <v>1</v>
      </c>
      <c r="G786" s="4">
        <f>LookupRef[[#This Row],[Labor Costs]]+LookupRef[[#This Row],[Material Costs]]</f>
        <v>21783.816666666666</v>
      </c>
      <c r="H786" s="4">
        <f>LookupRef[[#This Row],[Total Price]]/LookupRef[[#This Row],[Quantity]]</f>
        <v>21783.816666666666</v>
      </c>
      <c r="I786" s="4">
        <f>LookupRef[[#This Row],[Total Price]]-LookupRef[[#This Row],[Material Costs]]</f>
        <v>13360</v>
      </c>
      <c r="J786" s="4">
        <f>(LookupRef[[#This Row],[Total Craft Points]]+LookupRef[[#This Row],[DC]])*10</f>
        <v>1970</v>
      </c>
      <c r="K786" s="4">
        <f>LookupRef[[#This Row],[Price Per Craft Point]]*LookupRef[[#This Row],[Total Craft Points]]</f>
        <v>13360</v>
      </c>
      <c r="L786" s="4">
        <f>Fullmath[[#This Row],[Mat Cost]]</f>
        <v>8423.8166666666657</v>
      </c>
      <c r="M786" s="4">
        <f>Fullmath[[#This Row],[Total CP]]</f>
        <v>167</v>
      </c>
      <c r="N786" s="4">
        <f>Fullmath[[#This Row],[DC]]</f>
        <v>30</v>
      </c>
      <c r="O786" s="4" cm="1">
        <f t="array" ref="O786">LookupRef[[#This Row],[DC]]+(PPCP[Base])</f>
        <v>80</v>
      </c>
    </row>
    <row r="787" spans="1:15" x14ac:dyDescent="0.2">
      <c r="A787" s="4" t="str">
        <f>Fullmath[[#This Row],[Craft]]</f>
        <v>Carpentry</v>
      </c>
      <c r="B787" s="4" t="str">
        <f>Fullmath[[#This Row],[Type]]</f>
        <v>Weapon (Melee)</v>
      </c>
      <c r="C787" s="4" t="str">
        <f>Fullmath[[#This Row],[Subtype]]</f>
        <v>Lance</v>
      </c>
      <c r="D787" s="2">
        <f>Fullmath[[#This Row],[ID]]</f>
        <v>1394</v>
      </c>
      <c r="E787" s="4" t="str">
        <f>Fullmath[[#This Row],[Name]]</f>
        <v>Lance (Masterly Steel)</v>
      </c>
      <c r="F787" s="4">
        <f>Fullmath[[#This Row],[Quantity]]</f>
        <v>1</v>
      </c>
      <c r="G787" s="4">
        <f>LookupRef[[#This Row],[Labor Costs]]+LookupRef[[#This Row],[Material Costs]]</f>
        <v>19904.466666666667</v>
      </c>
      <c r="H787" s="4">
        <f>LookupRef[[#This Row],[Total Price]]/LookupRef[[#This Row],[Quantity]]</f>
        <v>19904.466666666667</v>
      </c>
      <c r="I787" s="4">
        <f>LookupRef[[#This Row],[Total Price]]-LookupRef[[#This Row],[Material Costs]]</f>
        <v>17056</v>
      </c>
      <c r="J787" s="4">
        <f>(LookupRef[[#This Row],[Total Craft Points]]+LookupRef[[#This Row],[DC]])*10</f>
        <v>2400</v>
      </c>
      <c r="K787" s="4">
        <f>LookupRef[[#This Row],[Price Per Craft Point]]*LookupRef[[#This Row],[Total Craft Points]]</f>
        <v>17056</v>
      </c>
      <c r="L787" s="4">
        <f>Fullmath[[#This Row],[Mat Cost]]</f>
        <v>2848.4666666666667</v>
      </c>
      <c r="M787" s="4">
        <f>Fullmath[[#This Row],[Total CP]]</f>
        <v>208</v>
      </c>
      <c r="N787" s="4">
        <f>Fullmath[[#This Row],[DC]]</f>
        <v>32</v>
      </c>
      <c r="O787" s="4" cm="1">
        <f t="array" ref="O787">LookupRef[[#This Row],[DC]]+(PPCP[Base])</f>
        <v>82</v>
      </c>
    </row>
    <row r="788" spans="1:15" x14ac:dyDescent="0.2">
      <c r="A788" s="4" t="str">
        <f>Fullmath[[#This Row],[Craft]]</f>
        <v>Carpentry</v>
      </c>
      <c r="B788" s="4" t="str">
        <f>Fullmath[[#This Row],[Type]]</f>
        <v>Weapon (Melee)</v>
      </c>
      <c r="C788" s="4" t="str">
        <f>Fullmath[[#This Row],[Subtype]]</f>
        <v>Lance</v>
      </c>
      <c r="D788" s="2">
        <f>Fullmath[[#This Row],[ID]]</f>
        <v>1567</v>
      </c>
      <c r="E788" s="4" t="str">
        <f>Fullmath[[#This Row],[Name]]</f>
        <v>Ironwood Lance</v>
      </c>
      <c r="F788" s="4">
        <f>Fullmath[[#This Row],[Quantity]]</f>
        <v>1</v>
      </c>
      <c r="G788" s="4">
        <f>LookupRef[[#This Row],[Labor Costs]]+LookupRef[[#This Row],[Material Costs]]</f>
        <v>146406</v>
      </c>
      <c r="H788" s="4">
        <f>LookupRef[[#This Row],[Total Price]]/LookupRef[[#This Row],[Quantity]]</f>
        <v>146406</v>
      </c>
      <c r="I788" s="4">
        <f>LookupRef[[#This Row],[Total Price]]-LookupRef[[#This Row],[Material Costs]]</f>
        <v>57268</v>
      </c>
      <c r="J788" s="4">
        <f>(LookupRef[[#This Row],[Total Craft Points]]+LookupRef[[#This Row],[DC]])*10</f>
        <v>6090</v>
      </c>
      <c r="K788" s="4">
        <f>LookupRef[[#This Row],[Price Per Craft Point]]*LookupRef[[#This Row],[Total Craft Points]]</f>
        <v>57268</v>
      </c>
      <c r="L788" s="4">
        <f>Fullmath[[#This Row],[Mat Cost]]</f>
        <v>89138</v>
      </c>
      <c r="M788" s="4">
        <f>Fullmath[[#This Row],[Total CP]]</f>
        <v>556</v>
      </c>
      <c r="N788" s="4">
        <f>Fullmath[[#This Row],[DC]]</f>
        <v>53</v>
      </c>
      <c r="O788" s="4" cm="1">
        <f t="array" ref="O788">LookupRef[[#This Row],[DC]]+(PPCP[Base])</f>
        <v>103</v>
      </c>
    </row>
    <row r="789" spans="1:15" x14ac:dyDescent="0.2">
      <c r="A789" s="4" t="str">
        <f>Fullmath[[#This Row],[Craft]]</f>
        <v>Carpentry</v>
      </c>
      <c r="B789" s="4" t="str">
        <f>Fullmath[[#This Row],[Type]]</f>
        <v>Weapon (Melee)</v>
      </c>
      <c r="C789" s="4" t="str">
        <f>Fullmath[[#This Row],[Subtype]]</f>
        <v>Lance</v>
      </c>
      <c r="D789" s="2">
        <f>Fullmath[[#This Row],[ID]]</f>
        <v>1396</v>
      </c>
      <c r="E789" s="4" t="str">
        <f>Fullmath[[#This Row],[Name]]</f>
        <v>Lance (Masterly Damask)</v>
      </c>
      <c r="F789" s="4">
        <f>Fullmath[[#This Row],[Quantity]]</f>
        <v>1</v>
      </c>
      <c r="G789" s="4">
        <f>LookupRef[[#This Row],[Labor Costs]]+LookupRef[[#This Row],[Material Costs]]</f>
        <v>98867.816666666666</v>
      </c>
      <c r="H789" s="4">
        <f>LookupRef[[#This Row],[Total Price]]/LookupRef[[#This Row],[Quantity]]</f>
        <v>98867.816666666666</v>
      </c>
      <c r="I789" s="4">
        <f>LookupRef[[#This Row],[Total Price]]-LookupRef[[#This Row],[Material Costs]]</f>
        <v>56444</v>
      </c>
      <c r="J789" s="4">
        <f>(LookupRef[[#This Row],[Total Craft Points]]+LookupRef[[#This Row],[DC]])*10</f>
        <v>6010</v>
      </c>
      <c r="K789" s="4">
        <f>LookupRef[[#This Row],[Price Per Craft Point]]*LookupRef[[#This Row],[Total Craft Points]]</f>
        <v>56444</v>
      </c>
      <c r="L789" s="4">
        <f>Fullmath[[#This Row],[Mat Cost]]</f>
        <v>42423.816666666666</v>
      </c>
      <c r="M789" s="4">
        <f>Fullmath[[#This Row],[Total CP]]</f>
        <v>548</v>
      </c>
      <c r="N789" s="4">
        <f>Fullmath[[#This Row],[DC]]</f>
        <v>53</v>
      </c>
      <c r="O789" s="4" cm="1">
        <f t="array" ref="O789">LookupRef[[#This Row],[DC]]+(PPCP[Base])</f>
        <v>103</v>
      </c>
    </row>
    <row r="790" spans="1:15" x14ac:dyDescent="0.2">
      <c r="A790" s="4" t="str">
        <f>Fullmath[[#This Row],[Craft]]</f>
        <v>Carpentry</v>
      </c>
      <c r="B790" s="4" t="str">
        <f>Fullmath[[#This Row],[Type]]</f>
        <v>Weapon (Melee)</v>
      </c>
      <c r="C790" s="4" t="str">
        <f>Fullmath[[#This Row],[Subtype]]</f>
        <v>Lance</v>
      </c>
      <c r="D790" s="2">
        <f>Fullmath[[#This Row],[ID]]</f>
        <v>1569</v>
      </c>
      <c r="E790" s="4" t="str">
        <f>Fullmath[[#This Row],[Name]]</f>
        <v>Platebreakers Lance</v>
      </c>
      <c r="F790" s="4">
        <f>Fullmath[[#This Row],[Quantity]]</f>
        <v>1</v>
      </c>
      <c r="G790" s="4">
        <f>LookupRef[[#This Row],[Labor Costs]]+LookupRef[[#This Row],[Material Costs]]</f>
        <v>329070.5</v>
      </c>
      <c r="H790" s="4">
        <f>LookupRef[[#This Row],[Total Price]]/LookupRef[[#This Row],[Quantity]]</f>
        <v>329070.5</v>
      </c>
      <c r="I790" s="4">
        <f>LookupRef[[#This Row],[Total Price]]-LookupRef[[#This Row],[Material Costs]]</f>
        <v>78898</v>
      </c>
      <c r="J790" s="4">
        <f>(LookupRef[[#This Row],[Total Craft Points]]+LookupRef[[#This Row],[DC]])*10</f>
        <v>8190</v>
      </c>
      <c r="K790" s="4">
        <f>LookupRef[[#This Row],[Price Per Craft Point]]*LookupRef[[#This Row],[Total Craft Points]]</f>
        <v>78898</v>
      </c>
      <c r="L790" s="4">
        <f>Fullmath[[#This Row],[Mat Cost]]</f>
        <v>250172.5</v>
      </c>
      <c r="M790" s="4">
        <f>Fullmath[[#This Row],[Total CP]]</f>
        <v>766</v>
      </c>
      <c r="N790" s="4">
        <f>Fullmath[[#This Row],[DC]]</f>
        <v>53</v>
      </c>
      <c r="O790" s="4" cm="1">
        <f t="array" ref="O790">LookupRef[[#This Row],[DC]]+(PPCP[Base])</f>
        <v>103</v>
      </c>
    </row>
    <row r="791" spans="1:15" x14ac:dyDescent="0.2">
      <c r="A791" s="4" t="str">
        <f>Fullmath[[#This Row],[Craft]]</f>
        <v>Carpentry</v>
      </c>
      <c r="B791" s="4" t="str">
        <f>Fullmath[[#This Row],[Type]]</f>
        <v>Weapon (Melee)</v>
      </c>
      <c r="C791" s="4" t="str">
        <f>Fullmath[[#This Row],[Subtype]]</f>
        <v>Light Flail</v>
      </c>
      <c r="D791" s="2">
        <f>Fullmath[[#This Row],[ID]]</f>
        <v>796</v>
      </c>
      <c r="E791" s="4" t="str">
        <f>Fullmath[[#This Row],[Name]]</f>
        <v>Goblin Scourge Flail</v>
      </c>
      <c r="F791" s="4">
        <f>Fullmath[[#This Row],[Quantity]]</f>
        <v>1</v>
      </c>
      <c r="G791" s="4">
        <f>LookupRef[[#This Row],[Labor Costs]]+LookupRef[[#This Row],[Material Costs]]</f>
        <v>53728.983333333337</v>
      </c>
      <c r="H791" s="4">
        <f>LookupRef[[#This Row],[Total Price]]/LookupRef[[#This Row],[Quantity]]</f>
        <v>53728.983333333337</v>
      </c>
      <c r="I791" s="4">
        <f>LookupRef[[#This Row],[Total Price]]-LookupRef[[#This Row],[Material Costs]]</f>
        <v>27192.000000000004</v>
      </c>
      <c r="J791" s="4">
        <f>(LookupRef[[#This Row],[Total Craft Points]]+LookupRef[[#This Row],[DC]])*10</f>
        <v>3470</v>
      </c>
      <c r="K791" s="4">
        <f>LookupRef[[#This Row],[Price Per Craft Point]]*LookupRef[[#This Row],[Total Craft Points]]</f>
        <v>27192</v>
      </c>
      <c r="L791" s="4">
        <f>Fullmath[[#This Row],[Mat Cost]]</f>
        <v>26536.983333333334</v>
      </c>
      <c r="M791" s="4">
        <f>Fullmath[[#This Row],[Total CP]]</f>
        <v>309</v>
      </c>
      <c r="N791" s="4">
        <f>Fullmath[[#This Row],[DC]]</f>
        <v>38</v>
      </c>
      <c r="O791" s="4" cm="1">
        <f t="array" ref="O791">LookupRef[[#This Row],[DC]]+(PPCP[Base])</f>
        <v>88</v>
      </c>
    </row>
    <row r="792" spans="1:15" x14ac:dyDescent="0.2">
      <c r="A792" s="4" t="str">
        <f>Fullmath[[#This Row],[Craft]]</f>
        <v>Carpentry</v>
      </c>
      <c r="B792" s="4" t="str">
        <f>Fullmath[[#This Row],[Type]]</f>
        <v>Weapon (Melee)</v>
      </c>
      <c r="C792" s="4" t="str">
        <f>Fullmath[[#This Row],[Subtype]]</f>
        <v>Macahuitl</v>
      </c>
      <c r="D792" s="2">
        <f>Fullmath[[#This Row],[ID]]</f>
        <v>1652</v>
      </c>
      <c r="E792" s="4" t="str">
        <f>Fullmath[[#This Row],[Name]]</f>
        <v>Dire Maca (Driftwood)</v>
      </c>
      <c r="F792" s="4">
        <f>Fullmath[[#This Row],[Quantity]]</f>
        <v>1</v>
      </c>
      <c r="G792" s="4">
        <f>LookupRef[[#This Row],[Labor Costs]]+LookupRef[[#This Row],[Material Costs]]</f>
        <v>3072.1933333333336</v>
      </c>
      <c r="H792" s="4">
        <f>LookupRef[[#This Row],[Total Price]]/LookupRef[[#This Row],[Quantity]]</f>
        <v>3072.1933333333336</v>
      </c>
      <c r="I792" s="4">
        <f>LookupRef[[#This Row],[Total Price]]-LookupRef[[#This Row],[Material Costs]]</f>
        <v>1814.4</v>
      </c>
      <c r="J792" s="4">
        <f>(LookupRef[[#This Row],[Total Craft Points]]+LookupRef[[#This Row],[DC]])*10</f>
        <v>384</v>
      </c>
      <c r="K792" s="4">
        <f>LookupRef[[#This Row],[Price Per Craft Point]]*LookupRef[[#This Row],[Total Craft Points]]</f>
        <v>1814.3999999999999</v>
      </c>
      <c r="L792" s="4">
        <f>Fullmath[[#This Row],[Mat Cost]]</f>
        <v>1257.7933333333335</v>
      </c>
      <c r="M792" s="4">
        <f>Fullmath[[#This Row],[Total CP]]</f>
        <v>32.4</v>
      </c>
      <c r="N792" s="4">
        <f>Fullmath[[#This Row],[DC]]</f>
        <v>6</v>
      </c>
      <c r="O792" s="4" cm="1">
        <f t="array" ref="O792">LookupRef[[#This Row],[DC]]+(PPCP[Base])</f>
        <v>56</v>
      </c>
    </row>
    <row r="793" spans="1:15" x14ac:dyDescent="0.2">
      <c r="A793" s="4" t="str">
        <f>Fullmath[[#This Row],[Craft]]</f>
        <v>Carpentry</v>
      </c>
      <c r="B793" s="4" t="str">
        <f>Fullmath[[#This Row],[Type]]</f>
        <v>Weapon (Melee)</v>
      </c>
      <c r="C793" s="4" t="str">
        <f>Fullmath[[#This Row],[Subtype]]</f>
        <v>Macahuitl</v>
      </c>
      <c r="D793" s="2">
        <f>Fullmath[[#This Row],[ID]]</f>
        <v>1651</v>
      </c>
      <c r="E793" s="4" t="str">
        <f>Fullmath[[#This Row],[Name]]</f>
        <v>Maca (Driftwood)</v>
      </c>
      <c r="F793" s="4">
        <f>Fullmath[[#This Row],[Quantity]]</f>
        <v>1</v>
      </c>
      <c r="G793" s="4">
        <f>LookupRef[[#This Row],[Labor Costs]]+LookupRef[[#This Row],[Material Costs]]</f>
        <v>3183.0266666666666</v>
      </c>
      <c r="H793" s="4">
        <f>LookupRef[[#This Row],[Total Price]]/LookupRef[[#This Row],[Quantity]]</f>
        <v>3183.0266666666666</v>
      </c>
      <c r="I793" s="4">
        <f>LookupRef[[#This Row],[Total Price]]-LookupRef[[#This Row],[Material Costs]]</f>
        <v>2430.3999999999996</v>
      </c>
      <c r="J793" s="4">
        <f>(LookupRef[[#This Row],[Total Craft Points]]+LookupRef[[#This Row],[DC]])*10</f>
        <v>494</v>
      </c>
      <c r="K793" s="4">
        <f>LookupRef[[#This Row],[Price Per Craft Point]]*LookupRef[[#This Row],[Total Craft Points]]</f>
        <v>2430.4</v>
      </c>
      <c r="L793" s="4">
        <f>Fullmath[[#This Row],[Mat Cost]]</f>
        <v>752.62666666666678</v>
      </c>
      <c r="M793" s="4">
        <f>Fullmath[[#This Row],[Total CP]]</f>
        <v>43.4</v>
      </c>
      <c r="N793" s="4">
        <f>Fullmath[[#This Row],[DC]]</f>
        <v>6</v>
      </c>
      <c r="O793" s="4" cm="1">
        <f t="array" ref="O793">LookupRef[[#This Row],[DC]]+(PPCP[Base])</f>
        <v>56</v>
      </c>
    </row>
    <row r="794" spans="1:15" x14ac:dyDescent="0.2">
      <c r="A794" s="4" t="str">
        <f>Fullmath[[#This Row],[Craft]]</f>
        <v>Carpentry</v>
      </c>
      <c r="B794" s="4" t="str">
        <f>Fullmath[[#This Row],[Type]]</f>
        <v>Weapon (Melee)</v>
      </c>
      <c r="C794" s="4" t="str">
        <f>Fullmath[[#This Row],[Subtype]]</f>
        <v>Macahuitl</v>
      </c>
      <c r="D794" s="2">
        <f>Fullmath[[#This Row],[ID]]</f>
        <v>1656</v>
      </c>
      <c r="E794" s="4" t="str">
        <f>Fullmath[[#This Row],[Name]]</f>
        <v>Dire Maca (Solid Oak)</v>
      </c>
      <c r="F794" s="4">
        <f>Fullmath[[#This Row],[Quantity]]</f>
        <v>1</v>
      </c>
      <c r="G794" s="4">
        <f>LookupRef[[#This Row],[Labor Costs]]+LookupRef[[#This Row],[Material Costs]]</f>
        <v>7284.0933333333323</v>
      </c>
      <c r="H794" s="4">
        <f>LookupRef[[#This Row],[Total Price]]/LookupRef[[#This Row],[Quantity]]</f>
        <v>7284.0933333333323</v>
      </c>
      <c r="I794" s="4">
        <f>LookupRef[[#This Row],[Total Price]]-LookupRef[[#This Row],[Material Costs]]</f>
        <v>3912.7999999999993</v>
      </c>
      <c r="J794" s="4">
        <f>(LookupRef[[#This Row],[Total Craft Points]]+LookupRef[[#This Row],[DC]])*10</f>
        <v>754</v>
      </c>
      <c r="K794" s="4">
        <f>LookupRef[[#This Row],[Price Per Craft Point]]*LookupRef[[#This Row],[Total Craft Points]]</f>
        <v>3912.7999999999997</v>
      </c>
      <c r="L794" s="4">
        <f>Fullmath[[#This Row],[Mat Cost]]</f>
        <v>3371.2933333333331</v>
      </c>
      <c r="M794" s="4">
        <f>Fullmath[[#This Row],[Total CP]]</f>
        <v>58.4</v>
      </c>
      <c r="N794" s="4">
        <f>Fullmath[[#This Row],[DC]]</f>
        <v>17</v>
      </c>
      <c r="O794" s="4" cm="1">
        <f t="array" ref="O794">LookupRef[[#This Row],[DC]]+(PPCP[Base])</f>
        <v>67</v>
      </c>
    </row>
    <row r="795" spans="1:15" x14ac:dyDescent="0.2">
      <c r="A795" s="4" t="str">
        <f>Fullmath[[#This Row],[Craft]]</f>
        <v>Carpentry</v>
      </c>
      <c r="B795" s="4" t="str">
        <f>Fullmath[[#This Row],[Type]]</f>
        <v>Weapon (Melee)</v>
      </c>
      <c r="C795" s="4" t="str">
        <f>Fullmath[[#This Row],[Subtype]]</f>
        <v>Macahuitl</v>
      </c>
      <c r="D795" s="2">
        <f>Fullmath[[#This Row],[ID]]</f>
        <v>1655</v>
      </c>
      <c r="E795" s="4" t="str">
        <f>Fullmath[[#This Row],[Name]]</f>
        <v>Maca (Solid Oak)</v>
      </c>
      <c r="F795" s="4">
        <f>Fullmath[[#This Row],[Quantity]]</f>
        <v>1</v>
      </c>
      <c r="G795" s="4">
        <f>LookupRef[[#This Row],[Labor Costs]]+LookupRef[[#This Row],[Material Costs]]</f>
        <v>12489.176666666668</v>
      </c>
      <c r="H795" s="4">
        <f>LookupRef[[#This Row],[Total Price]]/LookupRef[[#This Row],[Quantity]]</f>
        <v>12489.176666666668</v>
      </c>
      <c r="I795" s="4">
        <f>LookupRef[[#This Row],[Total Price]]-LookupRef[[#This Row],[Material Costs]]</f>
        <v>10679.800000000001</v>
      </c>
      <c r="J795" s="4">
        <f>(LookupRef[[#This Row],[Total Craft Points]]+LookupRef[[#This Row],[DC]])*10</f>
        <v>1764</v>
      </c>
      <c r="K795" s="4">
        <f>LookupRef[[#This Row],[Price Per Craft Point]]*LookupRef[[#This Row],[Total Craft Points]]</f>
        <v>10679.800000000001</v>
      </c>
      <c r="L795" s="4">
        <f>Fullmath[[#This Row],[Mat Cost]]</f>
        <v>1809.3766666666666</v>
      </c>
      <c r="M795" s="4">
        <f>Fullmath[[#This Row],[Total CP]]</f>
        <v>159.4</v>
      </c>
      <c r="N795" s="4">
        <f>Fullmath[[#This Row],[DC]]</f>
        <v>17</v>
      </c>
      <c r="O795" s="4" cm="1">
        <f t="array" ref="O795">LookupRef[[#This Row],[DC]]+(PPCP[Base])</f>
        <v>67</v>
      </c>
    </row>
    <row r="796" spans="1:15" x14ac:dyDescent="0.2">
      <c r="A796" s="4" t="str">
        <f>Fullmath[[#This Row],[Craft]]</f>
        <v>Carpentry</v>
      </c>
      <c r="B796" s="4" t="str">
        <f>Fullmath[[#This Row],[Type]]</f>
        <v>Weapon (Melee)</v>
      </c>
      <c r="C796" s="4" t="str">
        <f>Fullmath[[#This Row],[Subtype]]</f>
        <v>Macahuitl</v>
      </c>
      <c r="D796" s="2">
        <f>Fullmath[[#This Row],[ID]]</f>
        <v>1654</v>
      </c>
      <c r="E796" s="4" t="str">
        <f>Fullmath[[#This Row],[Name]]</f>
        <v>Dire Maca (Ironwood)</v>
      </c>
      <c r="F796" s="4">
        <f>Fullmath[[#This Row],[Quantity]]</f>
        <v>1</v>
      </c>
      <c r="G796" s="4">
        <f>LookupRef[[#This Row],[Labor Costs]]+LookupRef[[#This Row],[Material Costs]]</f>
        <v>15682.826666666668</v>
      </c>
      <c r="H796" s="4">
        <f>LookupRef[[#This Row],[Total Price]]/LookupRef[[#This Row],[Quantity]]</f>
        <v>15682.826666666668</v>
      </c>
      <c r="I796" s="4">
        <f>LookupRef[[#This Row],[Total Price]]-LookupRef[[#This Row],[Material Costs]]</f>
        <v>11185.2</v>
      </c>
      <c r="J796" s="4">
        <f>(LookupRef[[#This Row],[Total Craft Points]]+LookupRef[[#This Row],[DC]])*10</f>
        <v>1714</v>
      </c>
      <c r="K796" s="4">
        <f>LookupRef[[#This Row],[Price Per Craft Point]]*LookupRef[[#This Row],[Total Craft Points]]</f>
        <v>11185.2</v>
      </c>
      <c r="L796" s="4">
        <f>Fullmath[[#This Row],[Mat Cost]]</f>
        <v>4497.626666666667</v>
      </c>
      <c r="M796" s="4">
        <f>Fullmath[[#This Row],[Total CP]]</f>
        <v>143.4</v>
      </c>
      <c r="N796" s="4">
        <f>Fullmath[[#This Row],[DC]]</f>
        <v>28</v>
      </c>
      <c r="O796" s="4" cm="1">
        <f t="array" ref="O796">LookupRef[[#This Row],[DC]]+(PPCP[Base])</f>
        <v>78</v>
      </c>
    </row>
    <row r="797" spans="1:15" x14ac:dyDescent="0.2">
      <c r="A797" s="4" t="str">
        <f>Fullmath[[#This Row],[Craft]]</f>
        <v>Carpentry</v>
      </c>
      <c r="B797" s="4" t="str">
        <f>Fullmath[[#This Row],[Type]]</f>
        <v>Weapon (Melee)</v>
      </c>
      <c r="C797" s="4" t="str">
        <f>Fullmath[[#This Row],[Subtype]]</f>
        <v>Macahuitl</v>
      </c>
      <c r="D797" s="2">
        <f>Fullmath[[#This Row],[ID]]</f>
        <v>1653</v>
      </c>
      <c r="E797" s="4" t="str">
        <f>Fullmath[[#This Row],[Name]]</f>
        <v>Maca (Ironwood)</v>
      </c>
      <c r="F797" s="4">
        <f>Fullmath[[#This Row],[Quantity]]</f>
        <v>1</v>
      </c>
      <c r="G797" s="4">
        <f>LookupRef[[#This Row],[Labor Costs]]+LookupRef[[#This Row],[Material Costs]]</f>
        <v>18760.743333333332</v>
      </c>
      <c r="H797" s="4">
        <f>LookupRef[[#This Row],[Total Price]]/LookupRef[[#This Row],[Quantity]]</f>
        <v>18760.743333333332</v>
      </c>
      <c r="I797" s="4">
        <f>LookupRef[[#This Row],[Total Price]]-LookupRef[[#This Row],[Material Costs]]</f>
        <v>16177.199999999999</v>
      </c>
      <c r="J797" s="4">
        <f>(LookupRef[[#This Row],[Total Craft Points]]+LookupRef[[#This Row],[DC]])*10</f>
        <v>2354</v>
      </c>
      <c r="K797" s="4">
        <f>LookupRef[[#This Row],[Price Per Craft Point]]*LookupRef[[#This Row],[Total Craft Points]]</f>
        <v>16177.2</v>
      </c>
      <c r="L797" s="4">
        <f>Fullmath[[#This Row],[Mat Cost]]</f>
        <v>2583.5433333333331</v>
      </c>
      <c r="M797" s="4">
        <f>Fullmath[[#This Row],[Total CP]]</f>
        <v>207.4</v>
      </c>
      <c r="N797" s="4">
        <f>Fullmath[[#This Row],[DC]]</f>
        <v>28</v>
      </c>
      <c r="O797" s="4" cm="1">
        <f t="array" ref="O797">LookupRef[[#This Row],[DC]]+(PPCP[Base])</f>
        <v>78</v>
      </c>
    </row>
    <row r="798" spans="1:15" x14ac:dyDescent="0.2">
      <c r="A798" s="4" t="str">
        <f>Fullmath[[#This Row],[Craft]]</f>
        <v>Carpentry</v>
      </c>
      <c r="B798" s="4" t="str">
        <f>Fullmath[[#This Row],[Type]]</f>
        <v>Weapon (Melee)</v>
      </c>
      <c r="C798" s="4" t="str">
        <f>Fullmath[[#This Row],[Subtype]]</f>
        <v>Macahuitl</v>
      </c>
      <c r="D798" s="2">
        <f>Fullmath[[#This Row],[ID]]</f>
        <v>1658</v>
      </c>
      <c r="E798" s="4" t="str">
        <f>Fullmath[[#This Row],[Name]]</f>
        <v>Dire Maca (Petrified Yew)</v>
      </c>
      <c r="F798" s="4">
        <f>Fullmath[[#This Row],[Quantity]]</f>
        <v>1</v>
      </c>
      <c r="G798" s="4">
        <f>LookupRef[[#This Row],[Labor Costs]]+LookupRef[[#This Row],[Material Costs]]</f>
        <v>42620.726666666669</v>
      </c>
      <c r="H798" s="4">
        <f>LookupRef[[#This Row],[Total Price]]/LookupRef[[#This Row],[Quantity]]</f>
        <v>42620.726666666669</v>
      </c>
      <c r="I798" s="4">
        <f>LookupRef[[#This Row],[Total Price]]-LookupRef[[#This Row],[Material Costs]]</f>
        <v>37326.600000000006</v>
      </c>
      <c r="J798" s="4">
        <f>(LookupRef[[#This Row],[Total Craft Points]]+LookupRef[[#This Row],[DC]])*10</f>
        <v>4584</v>
      </c>
      <c r="K798" s="4">
        <f>LookupRef[[#This Row],[Price Per Craft Point]]*LookupRef[[#This Row],[Total Craft Points]]</f>
        <v>37326.6</v>
      </c>
      <c r="L798" s="4">
        <f>Fullmath[[#This Row],[Mat Cost]]</f>
        <v>5294.126666666667</v>
      </c>
      <c r="M798" s="4">
        <f>Fullmath[[#This Row],[Total CP]]</f>
        <v>419.4</v>
      </c>
      <c r="N798" s="4">
        <f>Fullmath[[#This Row],[DC]]</f>
        <v>39</v>
      </c>
      <c r="O798" s="4" cm="1">
        <f t="array" ref="O798">LookupRef[[#This Row],[DC]]+(PPCP[Base])</f>
        <v>89</v>
      </c>
    </row>
    <row r="799" spans="1:15" x14ac:dyDescent="0.2">
      <c r="A799" s="4" t="str">
        <f>Fullmath[[#This Row],[Craft]]</f>
        <v>Carpentry</v>
      </c>
      <c r="B799" s="4" t="str">
        <f>Fullmath[[#This Row],[Type]]</f>
        <v>Weapon (Melee)</v>
      </c>
      <c r="C799" s="4" t="str">
        <f>Fullmath[[#This Row],[Subtype]]</f>
        <v>Macahuitl</v>
      </c>
      <c r="D799" s="2">
        <f>Fullmath[[#This Row],[ID]]</f>
        <v>1657</v>
      </c>
      <c r="E799" s="4" t="str">
        <f>Fullmath[[#This Row],[Name]]</f>
        <v>Maca (Petrified Yew)</v>
      </c>
      <c r="F799" s="4">
        <f>Fullmath[[#This Row],[Quantity]]</f>
        <v>1</v>
      </c>
      <c r="G799" s="4">
        <f>LookupRef[[#This Row],[Labor Costs]]+LookupRef[[#This Row],[Material Costs]]</f>
        <v>43423.393333333333</v>
      </c>
      <c r="H799" s="4">
        <f>LookupRef[[#This Row],[Total Price]]/LookupRef[[#This Row],[Quantity]]</f>
        <v>43423.393333333333</v>
      </c>
      <c r="I799" s="4">
        <f>LookupRef[[#This Row],[Total Price]]-LookupRef[[#This Row],[Material Costs]]</f>
        <v>40441.599999999999</v>
      </c>
      <c r="J799" s="4">
        <f>(LookupRef[[#This Row],[Total Craft Points]]+LookupRef[[#This Row],[DC]])*10</f>
        <v>4934</v>
      </c>
      <c r="K799" s="4">
        <f>LookupRef[[#This Row],[Price Per Craft Point]]*LookupRef[[#This Row],[Total Craft Points]]</f>
        <v>40441.599999999999</v>
      </c>
      <c r="L799" s="4">
        <f>Fullmath[[#This Row],[Mat Cost]]</f>
        <v>2981.7933333333331</v>
      </c>
      <c r="M799" s="4">
        <f>Fullmath[[#This Row],[Total CP]]</f>
        <v>454.4</v>
      </c>
      <c r="N799" s="4">
        <f>Fullmath[[#This Row],[DC]]</f>
        <v>39</v>
      </c>
      <c r="O799" s="4" cm="1">
        <f t="array" ref="O799">LookupRef[[#This Row],[DC]]+(PPCP[Base])</f>
        <v>89</v>
      </c>
    </row>
    <row r="800" spans="1:15" x14ac:dyDescent="0.2">
      <c r="A800" s="4" t="str">
        <f>Fullmath[[#This Row],[Craft]]</f>
        <v>Carpentry</v>
      </c>
      <c r="B800" s="4" t="str">
        <f>Fullmath[[#This Row],[Type]]</f>
        <v>Weapon (Melee)</v>
      </c>
      <c r="C800" s="4" t="str">
        <f>Fullmath[[#This Row],[Subtype]]</f>
        <v>Macahuitl</v>
      </c>
      <c r="D800" s="2">
        <f>Fullmath[[#This Row],[ID]]</f>
        <v>1659</v>
      </c>
      <c r="E800" s="4" t="str">
        <f>Fullmath[[#This Row],[Name]]</f>
        <v>Scalebeast Render</v>
      </c>
      <c r="F800" s="4">
        <f>Fullmath[[#This Row],[Quantity]]</f>
        <v>1</v>
      </c>
      <c r="G800" s="4">
        <f>LookupRef[[#This Row],[Labor Costs]]+LookupRef[[#This Row],[Material Costs]]</f>
        <v>74646.666666666672</v>
      </c>
      <c r="H800" s="4">
        <f>LookupRef[[#This Row],[Total Price]]/LookupRef[[#This Row],[Quantity]]</f>
        <v>74646.666666666672</v>
      </c>
      <c r="I800" s="4">
        <f>LookupRef[[#This Row],[Total Price]]-LookupRef[[#This Row],[Material Costs]]</f>
        <v>68900</v>
      </c>
      <c r="J800" s="4">
        <f>(LookupRef[[#This Row],[Total Craft Points]]+LookupRef[[#This Row],[DC]])*10</f>
        <v>7390</v>
      </c>
      <c r="K800" s="4">
        <f>LookupRef[[#This Row],[Price Per Craft Point]]*LookupRef[[#This Row],[Total Craft Points]]</f>
        <v>68900</v>
      </c>
      <c r="L800" s="4">
        <f>Fullmath[[#This Row],[Mat Cost]]</f>
        <v>5746.6666666666661</v>
      </c>
      <c r="M800" s="4">
        <f>Fullmath[[#This Row],[Total CP]]</f>
        <v>689</v>
      </c>
      <c r="N800" s="4">
        <f>Fullmath[[#This Row],[DC]]</f>
        <v>50</v>
      </c>
      <c r="O800" s="4" cm="1">
        <f t="array" ref="O800">LookupRef[[#This Row],[DC]]+(PPCP[Base])</f>
        <v>100</v>
      </c>
    </row>
    <row r="801" spans="1:15" x14ac:dyDescent="0.2">
      <c r="A801" s="4" t="str">
        <f>Fullmath[[#This Row],[Craft]]</f>
        <v>Carpentry</v>
      </c>
      <c r="B801" s="4" t="str">
        <f>Fullmath[[#This Row],[Type]]</f>
        <v>Weapon (Melee)</v>
      </c>
      <c r="C801" s="4" t="str">
        <f>Fullmath[[#This Row],[Subtype]]</f>
        <v>Macahuitl</v>
      </c>
      <c r="D801" s="2">
        <f>Fullmath[[#This Row],[ID]]</f>
        <v>1660</v>
      </c>
      <c r="E801" s="4" t="str">
        <f>Fullmath[[#This Row],[Name]]</f>
        <v>Vile Maw</v>
      </c>
      <c r="F801" s="4">
        <f>Fullmath[[#This Row],[Quantity]]</f>
        <v>1</v>
      </c>
      <c r="G801" s="4">
        <f>LookupRef[[#This Row],[Labor Costs]]+LookupRef[[#This Row],[Material Costs]]</f>
        <v>66286.346666666679</v>
      </c>
      <c r="H801" s="4">
        <f>LookupRef[[#This Row],[Total Price]]/LookupRef[[#This Row],[Quantity]]</f>
        <v>66286.346666666679</v>
      </c>
      <c r="I801" s="4">
        <f>LookupRef[[#This Row],[Total Price]]-LookupRef[[#This Row],[Material Costs]]</f>
        <v>59820.000000000015</v>
      </c>
      <c r="J801" s="4">
        <f>(LookupRef[[#This Row],[Total Craft Points]]+LookupRef[[#This Row],[DC]])*10</f>
        <v>6482</v>
      </c>
      <c r="K801" s="4">
        <f>LookupRef[[#This Row],[Price Per Craft Point]]*LookupRef[[#This Row],[Total Craft Points]]</f>
        <v>59820.000000000007</v>
      </c>
      <c r="L801" s="4">
        <f>Fullmath[[#This Row],[Mat Cost]]</f>
        <v>6466.3466666666664</v>
      </c>
      <c r="M801" s="4">
        <f>Fullmath[[#This Row],[Total CP]]</f>
        <v>598.20000000000005</v>
      </c>
      <c r="N801" s="4">
        <f>Fullmath[[#This Row],[DC]]</f>
        <v>50</v>
      </c>
      <c r="O801" s="4" cm="1">
        <f t="array" ref="O801">LookupRef[[#This Row],[DC]]+(PPCP[Base])</f>
        <v>100</v>
      </c>
    </row>
    <row r="802" spans="1:15" x14ac:dyDescent="0.2">
      <c r="A802" s="4" t="str">
        <f>Fullmath[[#This Row],[Craft]]</f>
        <v>Carpentry</v>
      </c>
      <c r="B802" s="4" t="str">
        <f>Fullmath[[#This Row],[Type]]</f>
        <v>Weapon (Melee)</v>
      </c>
      <c r="C802" s="4" t="str">
        <f>Fullmath[[#This Row],[Subtype]]</f>
        <v>Pike</v>
      </c>
      <c r="D802" s="2">
        <f>Fullmath[[#This Row],[ID]]</f>
        <v>1716</v>
      </c>
      <c r="E802" s="4" t="str">
        <f>Fullmath[[#This Row],[Name]]</f>
        <v>Maelstrom</v>
      </c>
      <c r="F802" s="4">
        <f>Fullmath[[#This Row],[Quantity]]</f>
        <v>1</v>
      </c>
      <c r="G802" s="4">
        <f>LookupRef[[#This Row],[Labor Costs]]+LookupRef[[#This Row],[Material Costs]]</f>
        <v>98657.366666666669</v>
      </c>
      <c r="H802" s="4">
        <f>LookupRef[[#This Row],[Total Price]]/LookupRef[[#This Row],[Quantity]]</f>
        <v>98657.366666666669</v>
      </c>
      <c r="I802" s="4">
        <f>LookupRef[[#This Row],[Total Price]]-LookupRef[[#This Row],[Material Costs]]</f>
        <v>45978</v>
      </c>
      <c r="J802" s="4">
        <f>(LookupRef[[#This Row],[Total Craft Points]]+LookupRef[[#This Row],[DC]])*10</f>
        <v>5210</v>
      </c>
      <c r="K802" s="4">
        <f>LookupRef[[#This Row],[Price Per Craft Point]]*LookupRef[[#This Row],[Total Craft Points]]</f>
        <v>45978</v>
      </c>
      <c r="L802" s="4">
        <f>Fullmath[[#This Row],[Mat Cost]]</f>
        <v>52679.366666666669</v>
      </c>
      <c r="M802" s="4">
        <f>Fullmath[[#This Row],[Total CP]]</f>
        <v>474</v>
      </c>
      <c r="N802" s="4">
        <f>Fullmath[[#This Row],[DC]]</f>
        <v>47</v>
      </c>
      <c r="O802" s="4" cm="1">
        <f t="array" ref="O802">LookupRef[[#This Row],[DC]]+(PPCP[Base])</f>
        <v>97</v>
      </c>
    </row>
    <row r="803" spans="1:15" x14ac:dyDescent="0.2">
      <c r="A803" s="4" t="str">
        <f>Fullmath[[#This Row],[Craft]]</f>
        <v>Carpentry</v>
      </c>
      <c r="B803" s="4" t="str">
        <f>Fullmath[[#This Row],[Type]]</f>
        <v>Weapon (Melee)</v>
      </c>
      <c r="C803" s="4" t="str">
        <f>Fullmath[[#This Row],[Subtype]]</f>
        <v>Quarterstaff</v>
      </c>
      <c r="D803" s="2">
        <f>Fullmath[[#This Row],[ID]]</f>
        <v>16</v>
      </c>
      <c r="E803" s="4" t="str">
        <f>Fullmath[[#This Row],[Name]]</f>
        <v>Quarterstaff</v>
      </c>
      <c r="F803" s="4">
        <f>Fullmath[[#This Row],[Quantity]]</f>
        <v>1</v>
      </c>
      <c r="G803" s="4">
        <f>LookupRef[[#This Row],[Labor Costs]]+LookupRef[[#This Row],[Material Costs]]</f>
        <v>747.66666666666663</v>
      </c>
      <c r="H803" s="4">
        <f>LookupRef[[#This Row],[Total Price]]/LookupRef[[#This Row],[Quantity]]</f>
        <v>747.66666666666663</v>
      </c>
      <c r="I803" s="4">
        <f>LookupRef[[#This Row],[Total Price]]-LookupRef[[#This Row],[Material Costs]]</f>
        <v>52</v>
      </c>
      <c r="J803" s="4">
        <f>(LookupRef[[#This Row],[Total Craft Points]]+LookupRef[[#This Row],[DC]])*10</f>
        <v>30</v>
      </c>
      <c r="K803" s="4">
        <f>LookupRef[[#This Row],[Price Per Craft Point]]*LookupRef[[#This Row],[Total Craft Points]]</f>
        <v>52</v>
      </c>
      <c r="L803" s="4">
        <f>Fullmath[[#This Row],[Mat Cost]]</f>
        <v>695.66666666666663</v>
      </c>
      <c r="M803" s="4">
        <f>Fullmath[[#This Row],[Total CP]]</f>
        <v>1</v>
      </c>
      <c r="N803" s="4">
        <f>Fullmath[[#This Row],[DC]]</f>
        <v>2</v>
      </c>
      <c r="O803" s="4" cm="1">
        <f t="array" ref="O803">LookupRef[[#This Row],[DC]]+(PPCP[Base])</f>
        <v>52</v>
      </c>
    </row>
    <row r="804" spans="1:15" x14ac:dyDescent="0.2">
      <c r="A804" s="4" t="str">
        <f>Fullmath[[#This Row],[Craft]]</f>
        <v>Carpentry</v>
      </c>
      <c r="B804" s="4" t="str">
        <f>Fullmath[[#This Row],[Type]]</f>
        <v>Weapon (Melee)</v>
      </c>
      <c r="C804" s="4" t="str">
        <f>Fullmath[[#This Row],[Subtype]]</f>
        <v>Quarterstaff</v>
      </c>
      <c r="D804" s="2">
        <f>Fullmath[[#This Row],[ID]]</f>
        <v>17</v>
      </c>
      <c r="E804" s="4" t="str">
        <f>Fullmath[[#This Row],[Name]]</f>
        <v>Masterly Quarterstaff</v>
      </c>
      <c r="F804" s="4">
        <f>Fullmath[[#This Row],[Quantity]]</f>
        <v>1</v>
      </c>
      <c r="G804" s="4">
        <f>LookupRef[[#This Row],[Labor Costs]]+LookupRef[[#This Row],[Material Costs]]</f>
        <v>1547.6666666666665</v>
      </c>
      <c r="H804" s="4">
        <f>LookupRef[[#This Row],[Total Price]]/LookupRef[[#This Row],[Quantity]]</f>
        <v>1547.6666666666665</v>
      </c>
      <c r="I804" s="4">
        <f>LookupRef[[#This Row],[Total Price]]-LookupRef[[#This Row],[Material Costs]]</f>
        <v>851.99999999999989</v>
      </c>
      <c r="J804" s="4">
        <f>(LookupRef[[#This Row],[Total Craft Points]]+LookupRef[[#This Row],[DC]])*10</f>
        <v>330</v>
      </c>
      <c r="K804" s="4">
        <f>LookupRef[[#This Row],[Price Per Craft Point]]*LookupRef[[#This Row],[Total Craft Points]]</f>
        <v>852</v>
      </c>
      <c r="L804" s="4">
        <f>Fullmath[[#This Row],[Mat Cost]]</f>
        <v>695.66666666666663</v>
      </c>
      <c r="M804" s="4">
        <f>Fullmath[[#This Row],[Total CP]]</f>
        <v>12</v>
      </c>
      <c r="N804" s="4">
        <f>Fullmath[[#This Row],[DC]]</f>
        <v>21</v>
      </c>
      <c r="O804" s="4" cm="1">
        <f t="array" ref="O804">LookupRef[[#This Row],[DC]]+(PPCP[Base])</f>
        <v>71</v>
      </c>
    </row>
    <row r="805" spans="1:15" x14ac:dyDescent="0.2">
      <c r="A805" s="4" t="str">
        <f>Fullmath[[#This Row],[Craft]]</f>
        <v>Carpentry</v>
      </c>
      <c r="B805" s="4" t="str">
        <f>Fullmath[[#This Row],[Type]]</f>
        <v>Weapon (Melee)</v>
      </c>
      <c r="C805" s="4" t="str">
        <f>Fullmath[[#This Row],[Subtype]]</f>
        <v>Quarterstaff</v>
      </c>
      <c r="D805" s="2">
        <f>Fullmath[[#This Row],[ID]]</f>
        <v>1019</v>
      </c>
      <c r="E805" s="4" t="str">
        <f>Fullmath[[#This Row],[Name]]</f>
        <v>Sturdy Quarterstaff</v>
      </c>
      <c r="F805" s="4">
        <f>Fullmath[[#This Row],[Quantity]]</f>
        <v>1</v>
      </c>
      <c r="G805" s="4">
        <f>LookupRef[[#This Row],[Labor Costs]]+LookupRef[[#This Row],[Material Costs]]</f>
        <v>4919.0333333333328</v>
      </c>
      <c r="H805" s="4">
        <f>LookupRef[[#This Row],[Total Price]]/LookupRef[[#This Row],[Quantity]]</f>
        <v>4919.0333333333328</v>
      </c>
      <c r="I805" s="4">
        <f>LookupRef[[#This Row],[Total Price]]-LookupRef[[#This Row],[Material Costs]]</f>
        <v>3743.9999999999995</v>
      </c>
      <c r="J805" s="4">
        <f>(LookupRef[[#This Row],[Total Craft Points]]+LookupRef[[#This Row],[DC]])*10</f>
        <v>740</v>
      </c>
      <c r="K805" s="4">
        <f>LookupRef[[#This Row],[Price Per Craft Point]]*LookupRef[[#This Row],[Total Craft Points]]</f>
        <v>3744</v>
      </c>
      <c r="L805" s="4">
        <f>Fullmath[[#This Row],[Mat Cost]]</f>
        <v>1175.0333333333333</v>
      </c>
      <c r="M805" s="4">
        <f>Fullmath[[#This Row],[Total CP]]</f>
        <v>52</v>
      </c>
      <c r="N805" s="4">
        <f>Fullmath[[#This Row],[DC]]</f>
        <v>22</v>
      </c>
      <c r="O805" s="4" cm="1">
        <f t="array" ref="O805">LookupRef[[#This Row],[DC]]+(PPCP[Base])</f>
        <v>72</v>
      </c>
    </row>
    <row r="806" spans="1:15" x14ac:dyDescent="0.2">
      <c r="A806" s="4" t="str">
        <f>Fullmath[[#This Row],[Craft]]</f>
        <v>Carpentry</v>
      </c>
      <c r="B806" s="4" t="str">
        <f>Fullmath[[#This Row],[Type]]</f>
        <v>Weapon (Melee)</v>
      </c>
      <c r="C806" s="4" t="str">
        <f>Fullmath[[#This Row],[Subtype]]</f>
        <v>Quarterstaff</v>
      </c>
      <c r="D806" s="2">
        <f>Fullmath[[#This Row],[ID]]</f>
        <v>27</v>
      </c>
      <c r="E806" s="4" t="str">
        <f>Fullmath[[#This Row],[Name]]</f>
        <v>Ten Foot Pole</v>
      </c>
      <c r="F806" s="4">
        <f>Fullmath[[#This Row],[Quantity]]</f>
        <v>1</v>
      </c>
      <c r="G806" s="4">
        <f>LookupRef[[#This Row],[Labor Costs]]+LookupRef[[#This Row],[Material Costs]]</f>
        <v>5227.9933333333329</v>
      </c>
      <c r="H806" s="4">
        <f>LookupRef[[#This Row],[Total Price]]/LookupRef[[#This Row],[Quantity]]</f>
        <v>5227.9933333333329</v>
      </c>
      <c r="I806" s="4">
        <f>LookupRef[[#This Row],[Total Price]]-LookupRef[[#This Row],[Material Costs]]</f>
        <v>4044.2</v>
      </c>
      <c r="J806" s="4">
        <f>(LookupRef[[#This Row],[Total Craft Points]]+LookupRef[[#This Row],[DC]])*10</f>
        <v>784</v>
      </c>
      <c r="K806" s="4">
        <f>LookupRef[[#This Row],[Price Per Craft Point]]*LookupRef[[#This Row],[Total Craft Points]]</f>
        <v>4044.2</v>
      </c>
      <c r="L806" s="4">
        <f>Fullmath[[#This Row],[Mat Cost]]</f>
        <v>1183.7933333333333</v>
      </c>
      <c r="M806" s="4">
        <f>Fullmath[[#This Row],[Total CP]]</f>
        <v>55.4</v>
      </c>
      <c r="N806" s="4">
        <f>Fullmath[[#This Row],[DC]]</f>
        <v>23</v>
      </c>
      <c r="O806" s="4" cm="1">
        <f t="array" ref="O806">LookupRef[[#This Row],[DC]]+(PPCP[Base])</f>
        <v>73</v>
      </c>
    </row>
    <row r="807" spans="1:15" x14ac:dyDescent="0.2">
      <c r="A807" s="4" t="str">
        <f>Fullmath[[#This Row],[Craft]]</f>
        <v>Carpentry</v>
      </c>
      <c r="B807" s="4" t="str">
        <f>Fullmath[[#This Row],[Type]]</f>
        <v>Weapon (Melee)</v>
      </c>
      <c r="C807" s="4" t="str">
        <f>Fullmath[[#This Row],[Subtype]]</f>
        <v>Quarterstaff</v>
      </c>
      <c r="D807" s="2">
        <f>Fullmath[[#This Row],[ID]]</f>
        <v>53</v>
      </c>
      <c r="E807" s="4" t="str">
        <f>Fullmath[[#This Row],[Name]]</f>
        <v>Staff of Defense</v>
      </c>
      <c r="F807" s="4">
        <f>Fullmath[[#This Row],[Quantity]]</f>
        <v>1</v>
      </c>
      <c r="G807" s="4">
        <f>LookupRef[[#This Row],[Labor Costs]]+LookupRef[[#This Row],[Material Costs]]</f>
        <v>18979.666666666664</v>
      </c>
      <c r="H807" s="4">
        <f>LookupRef[[#This Row],[Total Price]]/LookupRef[[#This Row],[Quantity]]</f>
        <v>18979.666666666664</v>
      </c>
      <c r="I807" s="4">
        <f>LookupRef[[#This Row],[Total Price]]-LookupRef[[#This Row],[Material Costs]]</f>
        <v>8283.9999999999982</v>
      </c>
      <c r="J807" s="4">
        <f>(LookupRef[[#This Row],[Total Craft Points]]+LookupRef[[#This Row],[DC]])*10</f>
        <v>1350</v>
      </c>
      <c r="K807" s="4">
        <f>LookupRef[[#This Row],[Price Per Craft Point]]*LookupRef[[#This Row],[Total Craft Points]]</f>
        <v>8284</v>
      </c>
      <c r="L807" s="4">
        <f>Fullmath[[#This Row],[Mat Cost]]</f>
        <v>10695.666666666666</v>
      </c>
      <c r="M807" s="4">
        <f>Fullmath[[#This Row],[Total CP]]</f>
        <v>109</v>
      </c>
      <c r="N807" s="4">
        <f>Fullmath[[#This Row],[DC]]</f>
        <v>26</v>
      </c>
      <c r="O807" s="4" cm="1">
        <f t="array" ref="O807">LookupRef[[#This Row],[DC]]+(PPCP[Base])</f>
        <v>76</v>
      </c>
    </row>
    <row r="808" spans="1:15" x14ac:dyDescent="0.2">
      <c r="A808" s="4" t="str">
        <f>Fullmath[[#This Row],[Craft]]</f>
        <v>Carpentry</v>
      </c>
      <c r="B808" s="4" t="str">
        <f>Fullmath[[#This Row],[Type]]</f>
        <v>Weapon (Melee)</v>
      </c>
      <c r="C808" s="4" t="str">
        <f>Fullmath[[#This Row],[Subtype]]</f>
        <v>Quarterstaff</v>
      </c>
      <c r="D808" s="2">
        <f>Fullmath[[#This Row],[ID]]</f>
        <v>41</v>
      </c>
      <c r="E808" s="4" t="str">
        <f>Fullmath[[#This Row],[Name]]</f>
        <v>Natural Focus</v>
      </c>
      <c r="F808" s="4">
        <f>Fullmath[[#This Row],[Quantity]]</f>
        <v>1</v>
      </c>
      <c r="G808" s="4">
        <f>LookupRef[[#This Row],[Labor Costs]]+LookupRef[[#This Row],[Material Costs]]</f>
        <v>13792.876666666667</v>
      </c>
      <c r="H808" s="4">
        <f>LookupRef[[#This Row],[Total Price]]/LookupRef[[#This Row],[Quantity]]</f>
        <v>13792.876666666667</v>
      </c>
      <c r="I808" s="4">
        <f>LookupRef[[#This Row],[Total Price]]-LookupRef[[#This Row],[Material Costs]]</f>
        <v>12043.2</v>
      </c>
      <c r="J808" s="4">
        <f>(LookupRef[[#This Row],[Total Craft Points]]+LookupRef[[#This Row],[DC]])*10</f>
        <v>1824</v>
      </c>
      <c r="K808" s="4">
        <f>LookupRef[[#This Row],[Price Per Craft Point]]*LookupRef[[#This Row],[Total Craft Points]]</f>
        <v>12043.2</v>
      </c>
      <c r="L808" s="4">
        <f>Fullmath[[#This Row],[Mat Cost]]</f>
        <v>1749.6766666666667</v>
      </c>
      <c r="M808" s="4">
        <f>Fullmath[[#This Row],[Total CP]]</f>
        <v>154.4</v>
      </c>
      <c r="N808" s="4">
        <f>Fullmath[[#This Row],[DC]]</f>
        <v>28</v>
      </c>
      <c r="O808" s="4" cm="1">
        <f t="array" ref="O808">LookupRef[[#This Row],[DC]]+(PPCP[Base])</f>
        <v>78</v>
      </c>
    </row>
    <row r="809" spans="1:15" x14ac:dyDescent="0.2">
      <c r="A809" s="4" t="str">
        <f>Fullmath[[#This Row],[Craft]]</f>
        <v>Carpentry</v>
      </c>
      <c r="B809" s="4" t="str">
        <f>Fullmath[[#This Row],[Type]]</f>
        <v>Weapon (Melee)</v>
      </c>
      <c r="C809" s="4" t="str">
        <f>Fullmath[[#This Row],[Subtype]]</f>
        <v>Quarterstaff</v>
      </c>
      <c r="D809" s="2">
        <f>Fullmath[[#This Row],[ID]]</f>
        <v>1021</v>
      </c>
      <c r="E809" s="4" t="str">
        <f>Fullmath[[#This Row],[Name]]</f>
        <v>Hardened Quarterstaff</v>
      </c>
      <c r="F809" s="4">
        <f>Fullmath[[#This Row],[Quantity]]</f>
        <v>1</v>
      </c>
      <c r="G809" s="4">
        <f>LookupRef[[#This Row],[Labor Costs]]+LookupRef[[#This Row],[Material Costs]]</f>
        <v>29318.382291666669</v>
      </c>
      <c r="H809" s="4">
        <f>LookupRef[[#This Row],[Total Price]]/LookupRef[[#This Row],[Quantity]]</f>
        <v>29318.382291666669</v>
      </c>
      <c r="I809" s="4">
        <f>LookupRef[[#This Row],[Total Price]]-LookupRef[[#This Row],[Material Costs]]</f>
        <v>22163.75</v>
      </c>
      <c r="J809" s="4">
        <f>(LookupRef[[#This Row],[Total Craft Points]]+LookupRef[[#This Row],[DC]])*10</f>
        <v>2957.5</v>
      </c>
      <c r="K809" s="4">
        <f>LookupRef[[#This Row],[Price Per Craft Point]]*LookupRef[[#This Row],[Total Craft Points]]</f>
        <v>22163.75</v>
      </c>
      <c r="L809" s="4">
        <f>Fullmath[[#This Row],[Mat Cost]]</f>
        <v>7154.6322916666668</v>
      </c>
      <c r="M809" s="4">
        <f>Fullmath[[#This Row],[Total CP]]</f>
        <v>260.75</v>
      </c>
      <c r="N809" s="4">
        <f>Fullmath[[#This Row],[DC]]</f>
        <v>35</v>
      </c>
      <c r="O809" s="4" cm="1">
        <f t="array" ref="O809">LookupRef[[#This Row],[DC]]+(PPCP[Base])</f>
        <v>85</v>
      </c>
    </row>
    <row r="810" spans="1:15" x14ac:dyDescent="0.2">
      <c r="A810" s="4" t="str">
        <f>Fullmath[[#This Row],[Craft]]</f>
        <v>Carpentry</v>
      </c>
      <c r="B810" s="4" t="str">
        <f>Fullmath[[#This Row],[Type]]</f>
        <v>Weapon (Melee)</v>
      </c>
      <c r="C810" s="4" t="str">
        <f>Fullmath[[#This Row],[Subtype]]</f>
        <v>Quarterstaff</v>
      </c>
      <c r="D810" s="2">
        <f>Fullmath[[#This Row],[ID]]</f>
        <v>1023</v>
      </c>
      <c r="E810" s="4" t="str">
        <f>Fullmath[[#This Row],[Name]]</f>
        <v>Enchanted Quarterstaff</v>
      </c>
      <c r="F810" s="4">
        <f>Fullmath[[#This Row],[Quantity]]</f>
        <v>1</v>
      </c>
      <c r="G810" s="4">
        <f>LookupRef[[#This Row],[Labor Costs]]+LookupRef[[#This Row],[Material Costs]]</f>
        <v>125262.71354166666</v>
      </c>
      <c r="H810" s="4">
        <f>LookupRef[[#This Row],[Total Price]]/LookupRef[[#This Row],[Quantity]]</f>
        <v>125262.71354166666</v>
      </c>
      <c r="I810" s="4">
        <f>LookupRef[[#This Row],[Total Price]]-LookupRef[[#This Row],[Material Costs]]</f>
        <v>92507.583333333328</v>
      </c>
      <c r="J810" s="4">
        <f>(LookupRef[[#This Row],[Total Craft Points]]+LookupRef[[#This Row],[DC]])*10</f>
        <v>9669.1666666666661</v>
      </c>
      <c r="K810" s="4">
        <f>LookupRef[[#This Row],[Price Per Craft Point]]*LookupRef[[#This Row],[Total Craft Points]]</f>
        <v>92507.583333333328</v>
      </c>
      <c r="L810" s="4">
        <f>Fullmath[[#This Row],[Mat Cost]]</f>
        <v>32755.130208333332</v>
      </c>
      <c r="M810" s="4">
        <f>Fullmath[[#This Row],[Total CP]]</f>
        <v>915.91666666666663</v>
      </c>
      <c r="N810" s="4">
        <f>Fullmath[[#This Row],[DC]]</f>
        <v>51</v>
      </c>
      <c r="O810" s="4" cm="1">
        <f t="array" ref="O810">LookupRef[[#This Row],[DC]]+(PPCP[Base])</f>
        <v>101</v>
      </c>
    </row>
    <row r="811" spans="1:15" x14ac:dyDescent="0.2">
      <c r="A811" s="4" t="str">
        <f>Fullmath[[#This Row],[Craft]]</f>
        <v>Carpentry</v>
      </c>
      <c r="B811" s="4" t="str">
        <f>Fullmath[[#This Row],[Type]]</f>
        <v>Weapon (Melee)</v>
      </c>
      <c r="C811" s="4" t="str">
        <f>Fullmath[[#This Row],[Subtype]]</f>
        <v>Small Lance</v>
      </c>
      <c r="D811" s="2">
        <f>Fullmath[[#This Row],[ID]]</f>
        <v>1388</v>
      </c>
      <c r="E811" s="4" t="str">
        <f>Fullmath[[#This Row],[Name]]</f>
        <v>Small Lance (Bronze)</v>
      </c>
      <c r="F811" s="4">
        <f>Fullmath[[#This Row],[Quantity]]</f>
        <v>1</v>
      </c>
      <c r="G811" s="4">
        <f>LookupRef[[#This Row],[Labor Costs]]+LookupRef[[#This Row],[Material Costs]]</f>
        <v>1353.9166666666667</v>
      </c>
      <c r="H811" s="4">
        <f>LookupRef[[#This Row],[Total Price]]/LookupRef[[#This Row],[Quantity]]</f>
        <v>1353.9166666666667</v>
      </c>
      <c r="I811" s="4">
        <f>LookupRef[[#This Row],[Total Price]]-LookupRef[[#This Row],[Material Costs]]</f>
        <v>156</v>
      </c>
      <c r="J811" s="4">
        <f>(LookupRef[[#This Row],[Total Craft Points]]+LookupRef[[#This Row],[DC]])*10</f>
        <v>50</v>
      </c>
      <c r="K811" s="4">
        <f>LookupRef[[#This Row],[Price Per Craft Point]]*LookupRef[[#This Row],[Total Craft Points]]</f>
        <v>156</v>
      </c>
      <c r="L811" s="4">
        <f>Fullmath[[#This Row],[Mat Cost]]</f>
        <v>1197.9166666666667</v>
      </c>
      <c r="M811" s="4">
        <f>Fullmath[[#This Row],[Total CP]]</f>
        <v>3</v>
      </c>
      <c r="N811" s="4">
        <f>Fullmath[[#This Row],[DC]]</f>
        <v>2</v>
      </c>
      <c r="O811" s="4" cm="1">
        <f t="array" ref="O811">LookupRef[[#This Row],[DC]]+(PPCP[Base])</f>
        <v>52</v>
      </c>
    </row>
    <row r="812" spans="1:15" x14ac:dyDescent="0.2">
      <c r="A812" s="4" t="str">
        <f>Fullmath[[#This Row],[Craft]]</f>
        <v>Carpentry</v>
      </c>
      <c r="B812" s="4" t="str">
        <f>Fullmath[[#This Row],[Type]]</f>
        <v>Weapon (Melee)</v>
      </c>
      <c r="C812" s="4" t="str">
        <f>Fullmath[[#This Row],[Subtype]]</f>
        <v>Small Lance</v>
      </c>
      <c r="D812" s="2">
        <f>Fullmath[[#This Row],[ID]]</f>
        <v>1390</v>
      </c>
      <c r="E812" s="4" t="str">
        <f>Fullmath[[#This Row],[Name]]</f>
        <v>Small Lance (Iron)</v>
      </c>
      <c r="F812" s="4">
        <f>Fullmath[[#This Row],[Quantity]]</f>
        <v>1</v>
      </c>
      <c r="G812" s="4">
        <f>LookupRef[[#This Row],[Labor Costs]]+LookupRef[[#This Row],[Material Costs]]</f>
        <v>2560.2333333333336</v>
      </c>
      <c r="H812" s="4">
        <f>LookupRef[[#This Row],[Total Price]]/LookupRef[[#This Row],[Quantity]]</f>
        <v>2560.2333333333336</v>
      </c>
      <c r="I812" s="4">
        <f>LookupRef[[#This Row],[Total Price]]-LookupRef[[#This Row],[Material Costs]]</f>
        <v>1136.0000000000002</v>
      </c>
      <c r="J812" s="4">
        <f>(LookupRef[[#This Row],[Total Craft Points]]+LookupRef[[#This Row],[DC]])*10</f>
        <v>370</v>
      </c>
      <c r="K812" s="4">
        <f>LookupRef[[#This Row],[Price Per Craft Point]]*LookupRef[[#This Row],[Total Craft Points]]</f>
        <v>1136</v>
      </c>
      <c r="L812" s="4">
        <f>Fullmath[[#This Row],[Mat Cost]]</f>
        <v>1424.2333333333333</v>
      </c>
      <c r="M812" s="4">
        <f>Fullmath[[#This Row],[Total CP]]</f>
        <v>16</v>
      </c>
      <c r="N812" s="4">
        <f>Fullmath[[#This Row],[DC]]</f>
        <v>21</v>
      </c>
      <c r="O812" s="4" cm="1">
        <f t="array" ref="O812">LookupRef[[#This Row],[DC]]+(PPCP[Base])</f>
        <v>71</v>
      </c>
    </row>
    <row r="813" spans="1:15" x14ac:dyDescent="0.2">
      <c r="A813" s="4" t="str">
        <f>Fullmath[[#This Row],[Craft]]</f>
        <v>Carpentry</v>
      </c>
      <c r="B813" s="4" t="str">
        <f>Fullmath[[#This Row],[Type]]</f>
        <v>Weapon (Melee)</v>
      </c>
      <c r="C813" s="4" t="str">
        <f>Fullmath[[#This Row],[Subtype]]</f>
        <v>Small Lance</v>
      </c>
      <c r="D813" s="2">
        <f>Fullmath[[#This Row],[ID]]</f>
        <v>1398</v>
      </c>
      <c r="E813" s="4" t="str">
        <f>Fullmath[[#This Row],[Name]]</f>
        <v>Small Lance (Masterly Iron)</v>
      </c>
      <c r="F813" s="4">
        <f>Fullmath[[#This Row],[Quantity]]</f>
        <v>1</v>
      </c>
      <c r="G813" s="4">
        <f>LookupRef[[#This Row],[Labor Costs]]+LookupRef[[#This Row],[Material Costs]]</f>
        <v>3512.2333333333336</v>
      </c>
      <c r="H813" s="4">
        <f>LookupRef[[#This Row],[Total Price]]/LookupRef[[#This Row],[Quantity]]</f>
        <v>3512.2333333333336</v>
      </c>
      <c r="I813" s="4">
        <f>LookupRef[[#This Row],[Total Price]]-LookupRef[[#This Row],[Material Costs]]</f>
        <v>2088</v>
      </c>
      <c r="J813" s="4">
        <f>(LookupRef[[#This Row],[Total Craft Points]]+LookupRef[[#This Row],[DC]])*10</f>
        <v>510</v>
      </c>
      <c r="K813" s="4">
        <f>LookupRef[[#This Row],[Price Per Craft Point]]*LookupRef[[#This Row],[Total Craft Points]]</f>
        <v>2088</v>
      </c>
      <c r="L813" s="4">
        <f>Fullmath[[#This Row],[Mat Cost]]</f>
        <v>1424.2333333333333</v>
      </c>
      <c r="M813" s="4">
        <f>Fullmath[[#This Row],[Total CP]]</f>
        <v>29</v>
      </c>
      <c r="N813" s="4">
        <f>Fullmath[[#This Row],[DC]]</f>
        <v>22</v>
      </c>
      <c r="O813" s="4" cm="1">
        <f t="array" ref="O813">LookupRef[[#This Row],[DC]]+(PPCP[Base])</f>
        <v>72</v>
      </c>
    </row>
    <row r="814" spans="1:15" x14ac:dyDescent="0.2">
      <c r="A814" s="4" t="str">
        <f>Fullmath[[#This Row],[Craft]]</f>
        <v>Carpentry</v>
      </c>
      <c r="B814" s="4" t="str">
        <f>Fullmath[[#This Row],[Type]]</f>
        <v>Weapon (Melee)</v>
      </c>
      <c r="C814" s="4" t="str">
        <f>Fullmath[[#This Row],[Subtype]]</f>
        <v>Small Lance</v>
      </c>
      <c r="D814" s="2">
        <f>Fullmath[[#This Row],[ID]]</f>
        <v>1399</v>
      </c>
      <c r="E814" s="4" t="str">
        <f>Fullmath[[#This Row],[Name]]</f>
        <v>Small Lance (Steel)</v>
      </c>
      <c r="F814" s="4">
        <f>Fullmath[[#This Row],[Quantity]]</f>
        <v>1</v>
      </c>
      <c r="G814" s="4">
        <f>LookupRef[[#This Row],[Labor Costs]]+LookupRef[[#This Row],[Material Costs]]</f>
        <v>5656.4833333333336</v>
      </c>
      <c r="H814" s="4">
        <f>LookupRef[[#This Row],[Total Price]]/LookupRef[[#This Row],[Quantity]]</f>
        <v>5656.4833333333336</v>
      </c>
      <c r="I814" s="4">
        <f>LookupRef[[#This Row],[Total Price]]-LookupRef[[#This Row],[Material Costs]]</f>
        <v>4015</v>
      </c>
      <c r="J814" s="4">
        <f>(LookupRef[[#This Row],[Total Craft Points]]+LookupRef[[#This Row],[DC]])*10</f>
        <v>780</v>
      </c>
      <c r="K814" s="4">
        <f>LookupRef[[#This Row],[Price Per Craft Point]]*LookupRef[[#This Row],[Total Craft Points]]</f>
        <v>4015</v>
      </c>
      <c r="L814" s="4">
        <f>Fullmath[[#This Row],[Mat Cost]]</f>
        <v>1641.4833333333333</v>
      </c>
      <c r="M814" s="4">
        <f>Fullmath[[#This Row],[Total CP]]</f>
        <v>55</v>
      </c>
      <c r="N814" s="4">
        <f>Fullmath[[#This Row],[DC]]</f>
        <v>23</v>
      </c>
      <c r="O814" s="4" cm="1">
        <f t="array" ref="O814">LookupRef[[#This Row],[DC]]+(PPCP[Base])</f>
        <v>73</v>
      </c>
    </row>
    <row r="815" spans="1:15" x14ac:dyDescent="0.2">
      <c r="A815" s="4" t="str">
        <f>Fullmath[[#This Row],[Craft]]</f>
        <v>Carpentry</v>
      </c>
      <c r="B815" s="4" t="str">
        <f>Fullmath[[#This Row],[Type]]</f>
        <v>Weapon (Melee)</v>
      </c>
      <c r="C815" s="4" t="str">
        <f>Fullmath[[#This Row],[Subtype]]</f>
        <v>Small Lance</v>
      </c>
      <c r="D815" s="2">
        <f>Fullmath[[#This Row],[ID]]</f>
        <v>1403</v>
      </c>
      <c r="E815" s="4" t="str">
        <f>Fullmath[[#This Row],[Name]]</f>
        <v>Small Lance (Greensteel)</v>
      </c>
      <c r="F815" s="4">
        <f>Fullmath[[#This Row],[Quantity]]</f>
        <v>1</v>
      </c>
      <c r="G815" s="4">
        <f>LookupRef[[#This Row],[Labor Costs]]+LookupRef[[#This Row],[Material Costs]]</f>
        <v>11931.583333333334</v>
      </c>
      <c r="H815" s="4">
        <f>LookupRef[[#This Row],[Total Price]]/LookupRef[[#This Row],[Quantity]]</f>
        <v>11931.583333333334</v>
      </c>
      <c r="I815" s="4">
        <f>LookupRef[[#This Row],[Total Price]]-LookupRef[[#This Row],[Material Costs]]</f>
        <v>8932</v>
      </c>
      <c r="J815" s="4">
        <f>(LookupRef[[#This Row],[Total Craft Points]]+LookupRef[[#This Row],[DC]])*10</f>
        <v>1430</v>
      </c>
      <c r="K815" s="4">
        <f>LookupRef[[#This Row],[Price Per Craft Point]]*LookupRef[[#This Row],[Total Craft Points]]</f>
        <v>8932</v>
      </c>
      <c r="L815" s="4">
        <f>Fullmath[[#This Row],[Mat Cost]]</f>
        <v>2999.5833333333335</v>
      </c>
      <c r="M815" s="4">
        <f>Fullmath[[#This Row],[Total CP]]</f>
        <v>116</v>
      </c>
      <c r="N815" s="4">
        <f>Fullmath[[#This Row],[DC]]</f>
        <v>27</v>
      </c>
      <c r="O815" s="4" cm="1">
        <f t="array" ref="O815">LookupRef[[#This Row],[DC]]+(PPCP[Base])</f>
        <v>77</v>
      </c>
    </row>
    <row r="816" spans="1:15" x14ac:dyDescent="0.2">
      <c r="A816" s="4" t="str">
        <f>Fullmath[[#This Row],[Craft]]</f>
        <v>Carpentry</v>
      </c>
      <c r="B816" s="4" t="str">
        <f>Fullmath[[#This Row],[Type]]</f>
        <v>Weapon (Melee)</v>
      </c>
      <c r="C816" s="4" t="str">
        <f>Fullmath[[#This Row],[Subtype]]</f>
        <v>Small Lance</v>
      </c>
      <c r="D816" s="2">
        <f>Fullmath[[#This Row],[ID]]</f>
        <v>1401</v>
      </c>
      <c r="E816" s="4" t="str">
        <f>Fullmath[[#This Row],[Name]]</f>
        <v>Small Lance (Damask)</v>
      </c>
      <c r="F816" s="4">
        <f>Fullmath[[#This Row],[Quantity]]</f>
        <v>1</v>
      </c>
      <c r="G816" s="4">
        <f>LookupRef[[#This Row],[Labor Costs]]+LookupRef[[#This Row],[Material Costs]]</f>
        <v>21435.983333333334</v>
      </c>
      <c r="H816" s="4">
        <f>LookupRef[[#This Row],[Total Price]]/LookupRef[[#This Row],[Quantity]]</f>
        <v>21435.983333333334</v>
      </c>
      <c r="I816" s="4">
        <f>LookupRef[[#This Row],[Total Price]]-LookupRef[[#This Row],[Material Costs]]</f>
        <v>13360</v>
      </c>
      <c r="J816" s="4">
        <f>(LookupRef[[#This Row],[Total Craft Points]]+LookupRef[[#This Row],[DC]])*10</f>
        <v>1970</v>
      </c>
      <c r="K816" s="4">
        <f>LookupRef[[#This Row],[Price Per Craft Point]]*LookupRef[[#This Row],[Total Craft Points]]</f>
        <v>13360</v>
      </c>
      <c r="L816" s="4">
        <f>Fullmath[[#This Row],[Mat Cost]]</f>
        <v>8075.9833333333327</v>
      </c>
      <c r="M816" s="4">
        <f>Fullmath[[#This Row],[Total CP]]</f>
        <v>167</v>
      </c>
      <c r="N816" s="4">
        <f>Fullmath[[#This Row],[DC]]</f>
        <v>30</v>
      </c>
      <c r="O816" s="4" cm="1">
        <f t="array" ref="O816">LookupRef[[#This Row],[DC]]+(PPCP[Base])</f>
        <v>80</v>
      </c>
    </row>
    <row r="817" spans="1:15" x14ac:dyDescent="0.2">
      <c r="A817" s="4" t="str">
        <f>Fullmath[[#This Row],[Craft]]</f>
        <v>Carpentry</v>
      </c>
      <c r="B817" s="4" t="str">
        <f>Fullmath[[#This Row],[Type]]</f>
        <v>Weapon (Melee)</v>
      </c>
      <c r="C817" s="4" t="str">
        <f>Fullmath[[#This Row],[Subtype]]</f>
        <v>Small Lance</v>
      </c>
      <c r="D817" s="2">
        <f>Fullmath[[#This Row],[ID]]</f>
        <v>1400</v>
      </c>
      <c r="E817" s="4" t="str">
        <f>Fullmath[[#This Row],[Name]]</f>
        <v>Small Lance (Masterly Steel)</v>
      </c>
      <c r="F817" s="4">
        <f>Fullmath[[#This Row],[Quantity]]</f>
        <v>1</v>
      </c>
      <c r="G817" s="4">
        <f>LookupRef[[#This Row],[Labor Costs]]+LookupRef[[#This Row],[Material Costs]]</f>
        <v>18533.483333333334</v>
      </c>
      <c r="H817" s="4">
        <f>LookupRef[[#This Row],[Total Price]]/LookupRef[[#This Row],[Quantity]]</f>
        <v>18533.483333333334</v>
      </c>
      <c r="I817" s="4">
        <f>LookupRef[[#This Row],[Total Price]]-LookupRef[[#This Row],[Material Costs]]</f>
        <v>16892</v>
      </c>
      <c r="J817" s="4">
        <f>(LookupRef[[#This Row],[Total Craft Points]]+LookupRef[[#This Row],[DC]])*10</f>
        <v>2380</v>
      </c>
      <c r="K817" s="4">
        <f>LookupRef[[#This Row],[Price Per Craft Point]]*LookupRef[[#This Row],[Total Craft Points]]</f>
        <v>16892</v>
      </c>
      <c r="L817" s="4">
        <f>Fullmath[[#This Row],[Mat Cost]]</f>
        <v>1641.4833333333333</v>
      </c>
      <c r="M817" s="4">
        <f>Fullmath[[#This Row],[Total CP]]</f>
        <v>206</v>
      </c>
      <c r="N817" s="4">
        <f>Fullmath[[#This Row],[DC]]</f>
        <v>32</v>
      </c>
      <c r="O817" s="4" cm="1">
        <f t="array" ref="O817">LookupRef[[#This Row],[DC]]+(PPCP[Base])</f>
        <v>82</v>
      </c>
    </row>
    <row r="818" spans="1:15" x14ac:dyDescent="0.2">
      <c r="A818" s="4" t="str">
        <f>Fullmath[[#This Row],[Craft]]</f>
        <v>Carpentry</v>
      </c>
      <c r="B818" s="4" t="str">
        <f>Fullmath[[#This Row],[Type]]</f>
        <v>Weapon (Melee)</v>
      </c>
      <c r="C818" s="4" t="str">
        <f>Fullmath[[#This Row],[Subtype]]</f>
        <v>Small Lance</v>
      </c>
      <c r="D818" s="2">
        <f>Fullmath[[#This Row],[ID]]</f>
        <v>1566</v>
      </c>
      <c r="E818" s="4" t="str">
        <f>Fullmath[[#This Row],[Name]]</f>
        <v>Ironwood Lance (Small)</v>
      </c>
      <c r="F818" s="4">
        <f>Fullmath[[#This Row],[Quantity]]</f>
        <v>1</v>
      </c>
      <c r="G818" s="4">
        <f>LookupRef[[#This Row],[Labor Costs]]+LookupRef[[#This Row],[Material Costs]]</f>
        <v>146406</v>
      </c>
      <c r="H818" s="4">
        <f>LookupRef[[#This Row],[Total Price]]/LookupRef[[#This Row],[Quantity]]</f>
        <v>146406</v>
      </c>
      <c r="I818" s="4">
        <f>LookupRef[[#This Row],[Total Price]]-LookupRef[[#This Row],[Material Costs]]</f>
        <v>57268</v>
      </c>
      <c r="J818" s="4">
        <f>(LookupRef[[#This Row],[Total Craft Points]]+LookupRef[[#This Row],[DC]])*10</f>
        <v>6090</v>
      </c>
      <c r="K818" s="4">
        <f>LookupRef[[#This Row],[Price Per Craft Point]]*LookupRef[[#This Row],[Total Craft Points]]</f>
        <v>57268</v>
      </c>
      <c r="L818" s="4">
        <f>Fullmath[[#This Row],[Mat Cost]]</f>
        <v>89138</v>
      </c>
      <c r="M818" s="4">
        <f>Fullmath[[#This Row],[Total CP]]</f>
        <v>556</v>
      </c>
      <c r="N818" s="4">
        <f>Fullmath[[#This Row],[DC]]</f>
        <v>53</v>
      </c>
      <c r="O818" s="4" cm="1">
        <f t="array" ref="O818">LookupRef[[#This Row],[DC]]+(PPCP[Base])</f>
        <v>103</v>
      </c>
    </row>
    <row r="819" spans="1:15" x14ac:dyDescent="0.2">
      <c r="A819" s="4" t="str">
        <f>Fullmath[[#This Row],[Craft]]</f>
        <v>Carpentry</v>
      </c>
      <c r="B819" s="4" t="str">
        <f>Fullmath[[#This Row],[Type]]</f>
        <v>Weapon (Melee)</v>
      </c>
      <c r="C819" s="4" t="str">
        <f>Fullmath[[#This Row],[Subtype]]</f>
        <v>Small Lance</v>
      </c>
      <c r="D819" s="2">
        <f>Fullmath[[#This Row],[ID]]</f>
        <v>1568</v>
      </c>
      <c r="E819" s="4" t="str">
        <f>Fullmath[[#This Row],[Name]]</f>
        <v>Platebreakers Lance (Small)</v>
      </c>
      <c r="F819" s="4">
        <f>Fullmath[[#This Row],[Quantity]]</f>
        <v>1</v>
      </c>
      <c r="G819" s="4">
        <f>LookupRef[[#This Row],[Labor Costs]]+LookupRef[[#This Row],[Material Costs]]</f>
        <v>329070.5</v>
      </c>
      <c r="H819" s="4">
        <f>LookupRef[[#This Row],[Total Price]]/LookupRef[[#This Row],[Quantity]]</f>
        <v>329070.5</v>
      </c>
      <c r="I819" s="4">
        <f>LookupRef[[#This Row],[Total Price]]-LookupRef[[#This Row],[Material Costs]]</f>
        <v>78898</v>
      </c>
      <c r="J819" s="4">
        <f>(LookupRef[[#This Row],[Total Craft Points]]+LookupRef[[#This Row],[DC]])*10</f>
        <v>8190</v>
      </c>
      <c r="K819" s="4">
        <f>LookupRef[[#This Row],[Price Per Craft Point]]*LookupRef[[#This Row],[Total Craft Points]]</f>
        <v>78898</v>
      </c>
      <c r="L819" s="4">
        <f>Fullmath[[#This Row],[Mat Cost]]</f>
        <v>250172.5</v>
      </c>
      <c r="M819" s="4">
        <f>Fullmath[[#This Row],[Total CP]]</f>
        <v>766</v>
      </c>
      <c r="N819" s="4">
        <f>Fullmath[[#This Row],[DC]]</f>
        <v>53</v>
      </c>
      <c r="O819" s="4" cm="1">
        <f t="array" ref="O819">LookupRef[[#This Row],[DC]]+(PPCP[Base])</f>
        <v>103</v>
      </c>
    </row>
    <row r="820" spans="1:15" x14ac:dyDescent="0.2">
      <c r="A820" s="4" t="str">
        <f>Fullmath[[#This Row],[Craft]]</f>
        <v>Carpentry</v>
      </c>
      <c r="B820" s="4" t="str">
        <f>Fullmath[[#This Row],[Type]]</f>
        <v>Weapon (Melee)</v>
      </c>
      <c r="C820" s="4" t="str">
        <f>Fullmath[[#This Row],[Subtype]]</f>
        <v>Small Lance</v>
      </c>
      <c r="D820" s="2">
        <f>Fullmath[[#This Row],[ID]]</f>
        <v>1402</v>
      </c>
      <c r="E820" s="4" t="str">
        <f>Fullmath[[#This Row],[Name]]</f>
        <v>Small Lance (Masterly Damask)</v>
      </c>
      <c r="F820" s="4">
        <f>Fullmath[[#This Row],[Quantity]]</f>
        <v>1</v>
      </c>
      <c r="G820" s="4">
        <f>LookupRef[[#This Row],[Labor Costs]]+LookupRef[[#This Row],[Material Costs]]</f>
        <v>98519.983333333337</v>
      </c>
      <c r="H820" s="4">
        <f>LookupRef[[#This Row],[Total Price]]/LookupRef[[#This Row],[Quantity]]</f>
        <v>98519.983333333337</v>
      </c>
      <c r="I820" s="4">
        <f>LookupRef[[#This Row],[Total Price]]-LookupRef[[#This Row],[Material Costs]]</f>
        <v>56444</v>
      </c>
      <c r="J820" s="4">
        <f>(LookupRef[[#This Row],[Total Craft Points]]+LookupRef[[#This Row],[DC]])*10</f>
        <v>6010</v>
      </c>
      <c r="K820" s="4">
        <f>LookupRef[[#This Row],[Price Per Craft Point]]*LookupRef[[#This Row],[Total Craft Points]]</f>
        <v>56444</v>
      </c>
      <c r="L820" s="4">
        <f>Fullmath[[#This Row],[Mat Cost]]</f>
        <v>42075.983333333337</v>
      </c>
      <c r="M820" s="4">
        <f>Fullmath[[#This Row],[Total CP]]</f>
        <v>548</v>
      </c>
      <c r="N820" s="4">
        <f>Fullmath[[#This Row],[DC]]</f>
        <v>53</v>
      </c>
      <c r="O820" s="4" cm="1">
        <f t="array" ref="O820">LookupRef[[#This Row],[DC]]+(PPCP[Base])</f>
        <v>103</v>
      </c>
    </row>
    <row r="821" spans="1:15" x14ac:dyDescent="0.2">
      <c r="A821" s="4" t="str">
        <f>Fullmath[[#This Row],[Craft]]</f>
        <v>Carpentry</v>
      </c>
      <c r="B821" s="4" t="str">
        <f>Fullmath[[#This Row],[Type]]</f>
        <v>Weapon (Melee)</v>
      </c>
      <c r="C821" s="4" t="str">
        <f>Fullmath[[#This Row],[Subtype]]</f>
        <v>Spear</v>
      </c>
      <c r="D821" s="2">
        <f>Fullmath[[#This Row],[ID]]</f>
        <v>851</v>
      </c>
      <c r="E821" s="4" t="str">
        <f>Fullmath[[#This Row],[Name]]</f>
        <v>Jagged Bone Tipped Spear</v>
      </c>
      <c r="F821" s="4">
        <f>Fullmath[[#This Row],[Quantity]]</f>
        <v>1</v>
      </c>
      <c r="G821" s="4">
        <f>LookupRef[[#This Row],[Labor Costs]]+LookupRef[[#This Row],[Material Costs]]</f>
        <v>4518.5</v>
      </c>
      <c r="H821" s="4">
        <f>LookupRef[[#This Row],[Total Price]]/LookupRef[[#This Row],[Quantity]]</f>
        <v>4518.5</v>
      </c>
      <c r="I821" s="4">
        <f>LookupRef[[#This Row],[Total Price]]-LookupRef[[#This Row],[Material Costs]]</f>
        <v>3740</v>
      </c>
      <c r="J821" s="4">
        <f>(LookupRef[[#This Row],[Total Craft Points]]+LookupRef[[#This Row],[DC]])*10</f>
        <v>730</v>
      </c>
      <c r="K821" s="4">
        <f>LookupRef[[#This Row],[Price Per Craft Point]]*LookupRef[[#This Row],[Total Craft Points]]</f>
        <v>3740</v>
      </c>
      <c r="L821" s="4">
        <f>Fullmath[[#This Row],[Mat Cost]]</f>
        <v>778.5</v>
      </c>
      <c r="M821" s="4">
        <f>Fullmath[[#This Row],[Total CP]]</f>
        <v>55</v>
      </c>
      <c r="N821" s="4">
        <f>Fullmath[[#This Row],[DC]]</f>
        <v>18</v>
      </c>
      <c r="O821" s="4" cm="1">
        <f t="array" ref="O821">LookupRef[[#This Row],[DC]]+(PPCP[Base])</f>
        <v>68</v>
      </c>
    </row>
    <row r="822" spans="1:15" x14ac:dyDescent="0.2">
      <c r="A822" s="4" t="str">
        <f>Fullmath[[#This Row],[Craft]]</f>
        <v>Carpentry</v>
      </c>
      <c r="B822" s="4" t="str">
        <f>Fullmath[[#This Row],[Type]]</f>
        <v>Weapon (Melee)</v>
      </c>
      <c r="C822" s="4" t="str">
        <f>Fullmath[[#This Row],[Subtype]]</f>
        <v>Spear</v>
      </c>
      <c r="D822" s="2">
        <f>Fullmath[[#This Row],[ID]]</f>
        <v>1018</v>
      </c>
      <c r="E822" s="4" t="str">
        <f>Fullmath[[#This Row],[Name]]</f>
        <v>Sturdy Spear</v>
      </c>
      <c r="F822" s="4">
        <f>Fullmath[[#This Row],[Quantity]]</f>
        <v>1</v>
      </c>
      <c r="G822" s="4">
        <f>LookupRef[[#This Row],[Labor Costs]]+LookupRef[[#This Row],[Material Costs]]</f>
        <v>5879.1</v>
      </c>
      <c r="H822" s="4">
        <f>LookupRef[[#This Row],[Total Price]]/LookupRef[[#This Row],[Quantity]]</f>
        <v>5879.1</v>
      </c>
      <c r="I822" s="4">
        <f>LookupRef[[#This Row],[Total Price]]-LookupRef[[#This Row],[Material Costs]]</f>
        <v>3710.0000000000005</v>
      </c>
      <c r="J822" s="4">
        <f>(LookupRef[[#This Row],[Total Craft Points]]+LookupRef[[#This Row],[DC]])*10</f>
        <v>730</v>
      </c>
      <c r="K822" s="4">
        <f>LookupRef[[#This Row],[Price Per Craft Point]]*LookupRef[[#This Row],[Total Craft Points]]</f>
        <v>3710</v>
      </c>
      <c r="L822" s="4">
        <f>Fullmath[[#This Row],[Mat Cost]]</f>
        <v>2169.1</v>
      </c>
      <c r="M822" s="4">
        <f>Fullmath[[#This Row],[Total CP]]</f>
        <v>53</v>
      </c>
      <c r="N822" s="4">
        <f>Fullmath[[#This Row],[DC]]</f>
        <v>20</v>
      </c>
      <c r="O822" s="4" cm="1">
        <f t="array" ref="O822">LookupRef[[#This Row],[DC]]+(PPCP[Base])</f>
        <v>70</v>
      </c>
    </row>
    <row r="823" spans="1:15" x14ac:dyDescent="0.2">
      <c r="A823" s="4" t="str">
        <f>Fullmath[[#This Row],[Craft]]</f>
        <v>Carpentry</v>
      </c>
      <c r="B823" s="4" t="str">
        <f>Fullmath[[#This Row],[Type]]</f>
        <v>Weapon (Melee)</v>
      </c>
      <c r="C823" s="4" t="str">
        <f>Fullmath[[#This Row],[Subtype]]</f>
        <v>Spear</v>
      </c>
      <c r="D823" s="2">
        <f>Fullmath[[#This Row],[ID]]</f>
        <v>852</v>
      </c>
      <c r="E823" s="4" t="str">
        <f>Fullmath[[#This Row],[Name]]</f>
        <v>Giant Femur Spear</v>
      </c>
      <c r="F823" s="4">
        <f>Fullmath[[#This Row],[Quantity]]</f>
        <v>1</v>
      </c>
      <c r="G823" s="4">
        <f>LookupRef[[#This Row],[Labor Costs]]+LookupRef[[#This Row],[Material Costs]]</f>
        <v>4235.333333333333</v>
      </c>
      <c r="H823" s="4">
        <f>LookupRef[[#This Row],[Total Price]]/LookupRef[[#This Row],[Quantity]]</f>
        <v>4235.333333333333</v>
      </c>
      <c r="I823" s="4">
        <f>LookupRef[[#This Row],[Total Price]]-LookupRef[[#This Row],[Material Costs]]</f>
        <v>3504</v>
      </c>
      <c r="J823" s="4">
        <f>(LookupRef[[#This Row],[Total Craft Points]]+LookupRef[[#This Row],[DC]])*10</f>
        <v>710</v>
      </c>
      <c r="K823" s="4">
        <f>LookupRef[[#This Row],[Price Per Craft Point]]*LookupRef[[#This Row],[Total Craft Points]]</f>
        <v>3504</v>
      </c>
      <c r="L823" s="4">
        <f>Fullmath[[#This Row],[Mat Cost]]</f>
        <v>731.33333333333326</v>
      </c>
      <c r="M823" s="4">
        <f>Fullmath[[#This Row],[Total CP]]</f>
        <v>48</v>
      </c>
      <c r="N823" s="4">
        <f>Fullmath[[#This Row],[DC]]</f>
        <v>23</v>
      </c>
      <c r="O823" s="4" cm="1">
        <f t="array" ref="O823">LookupRef[[#This Row],[DC]]+(PPCP[Base])</f>
        <v>73</v>
      </c>
    </row>
    <row r="824" spans="1:15" x14ac:dyDescent="0.2">
      <c r="A824" s="4" t="str">
        <f>Fullmath[[#This Row],[Craft]]</f>
        <v>Carpentry</v>
      </c>
      <c r="B824" s="4" t="str">
        <f>Fullmath[[#This Row],[Type]]</f>
        <v>Weapon (Melee)</v>
      </c>
      <c r="C824" s="4" t="str">
        <f>Fullmath[[#This Row],[Subtype]]</f>
        <v>Spear</v>
      </c>
      <c r="D824" s="2">
        <f>Fullmath[[#This Row],[ID]]</f>
        <v>853</v>
      </c>
      <c r="E824" s="4" t="str">
        <f>Fullmath[[#This Row],[Name]]</f>
        <v>Dragonbone Spear</v>
      </c>
      <c r="F824" s="4">
        <f>Fullmath[[#This Row],[Quantity]]</f>
        <v>1</v>
      </c>
      <c r="G824" s="4">
        <f>LookupRef[[#This Row],[Labor Costs]]+LookupRef[[#This Row],[Material Costs]]</f>
        <v>13234.833333333332</v>
      </c>
      <c r="H824" s="4">
        <f>LookupRef[[#This Row],[Total Price]]/LookupRef[[#This Row],[Quantity]]</f>
        <v>13234.833333333332</v>
      </c>
      <c r="I824" s="4">
        <f>LookupRef[[#This Row],[Total Price]]-LookupRef[[#This Row],[Material Costs]]</f>
        <v>8960</v>
      </c>
      <c r="J824" s="4">
        <f>(LookupRef[[#This Row],[Total Craft Points]]+LookupRef[[#This Row],[DC]])*10</f>
        <v>1420</v>
      </c>
      <c r="K824" s="4">
        <f>LookupRef[[#This Row],[Price Per Craft Point]]*LookupRef[[#This Row],[Total Craft Points]]</f>
        <v>8960</v>
      </c>
      <c r="L824" s="4">
        <f>Fullmath[[#This Row],[Mat Cost]]</f>
        <v>4274.833333333333</v>
      </c>
      <c r="M824" s="4">
        <f>Fullmath[[#This Row],[Total CP]]</f>
        <v>112</v>
      </c>
      <c r="N824" s="4">
        <f>Fullmath[[#This Row],[DC]]</f>
        <v>30</v>
      </c>
      <c r="O824" s="4" cm="1">
        <f t="array" ref="O824">LookupRef[[#This Row],[DC]]+(PPCP[Base])</f>
        <v>80</v>
      </c>
    </row>
    <row r="825" spans="1:15" x14ac:dyDescent="0.2">
      <c r="A825" s="4" t="str">
        <f>Fullmath[[#This Row],[Craft]]</f>
        <v>Carpentry</v>
      </c>
      <c r="B825" s="4" t="str">
        <f>Fullmath[[#This Row],[Type]]</f>
        <v>Weapon (Melee)</v>
      </c>
      <c r="C825" s="4" t="str">
        <f>Fullmath[[#This Row],[Subtype]]</f>
        <v>Spear</v>
      </c>
      <c r="D825" s="2">
        <f>Fullmath[[#This Row],[ID]]</f>
        <v>1020</v>
      </c>
      <c r="E825" s="4" t="str">
        <f>Fullmath[[#This Row],[Name]]</f>
        <v>Hardened Spear</v>
      </c>
      <c r="F825" s="4">
        <f>Fullmath[[#This Row],[Quantity]]</f>
        <v>1</v>
      </c>
      <c r="G825" s="4">
        <f>LookupRef[[#This Row],[Labor Costs]]+LookupRef[[#This Row],[Material Costs]]</f>
        <v>29995.365624999999</v>
      </c>
      <c r="H825" s="4">
        <f>LookupRef[[#This Row],[Total Price]]/LookupRef[[#This Row],[Quantity]]</f>
        <v>29995.365624999999</v>
      </c>
      <c r="I825" s="4">
        <f>LookupRef[[#This Row],[Total Price]]-LookupRef[[#This Row],[Material Costs]]</f>
        <v>22333.75</v>
      </c>
      <c r="J825" s="4">
        <f>(LookupRef[[#This Row],[Total Craft Points]]+LookupRef[[#This Row],[DC]])*10</f>
        <v>2977.5</v>
      </c>
      <c r="K825" s="4">
        <f>LookupRef[[#This Row],[Price Per Craft Point]]*LookupRef[[#This Row],[Total Craft Points]]</f>
        <v>22333.75</v>
      </c>
      <c r="L825" s="4">
        <f>Fullmath[[#This Row],[Mat Cost]]</f>
        <v>7661.6156249999995</v>
      </c>
      <c r="M825" s="4">
        <f>Fullmath[[#This Row],[Total CP]]</f>
        <v>262.75</v>
      </c>
      <c r="N825" s="4">
        <f>Fullmath[[#This Row],[DC]]</f>
        <v>35</v>
      </c>
      <c r="O825" s="4" cm="1">
        <f t="array" ref="O825">LookupRef[[#This Row],[DC]]+(PPCP[Base])</f>
        <v>85</v>
      </c>
    </row>
    <row r="826" spans="1:15" x14ac:dyDescent="0.2">
      <c r="A826" s="4" t="str">
        <f>Fullmath[[#This Row],[Craft]]</f>
        <v>Carpentry</v>
      </c>
      <c r="B826" s="4" t="str">
        <f>Fullmath[[#This Row],[Type]]</f>
        <v>Weapon (Melee)</v>
      </c>
      <c r="C826" s="4" t="str">
        <f>Fullmath[[#This Row],[Subtype]]</f>
        <v>Spear</v>
      </c>
      <c r="D826" s="2">
        <f>Fullmath[[#This Row],[ID]]</f>
        <v>854</v>
      </c>
      <c r="E826" s="4" t="str">
        <f>Fullmath[[#This Row],[Name]]</f>
        <v>Fang of the Wild</v>
      </c>
      <c r="F826" s="4">
        <f>Fullmath[[#This Row],[Quantity]]</f>
        <v>1</v>
      </c>
      <c r="G826" s="4">
        <f>LookupRef[[#This Row],[Labor Costs]]+LookupRef[[#This Row],[Material Costs]]</f>
        <v>24138.833333333332</v>
      </c>
      <c r="H826" s="4">
        <f>LookupRef[[#This Row],[Total Price]]/LookupRef[[#This Row],[Quantity]]</f>
        <v>24138.833333333332</v>
      </c>
      <c r="I826" s="4">
        <f>LookupRef[[#This Row],[Total Price]]-LookupRef[[#This Row],[Material Costs]]</f>
        <v>20640</v>
      </c>
      <c r="J826" s="4">
        <f>(LookupRef[[#This Row],[Total Craft Points]]+LookupRef[[#This Row],[DC]])*10</f>
        <v>2760</v>
      </c>
      <c r="K826" s="4">
        <f>LookupRef[[#This Row],[Price Per Craft Point]]*LookupRef[[#This Row],[Total Craft Points]]</f>
        <v>20640</v>
      </c>
      <c r="L826" s="4">
        <f>Fullmath[[#This Row],[Mat Cost]]</f>
        <v>3498.833333333333</v>
      </c>
      <c r="M826" s="4">
        <f>Fullmath[[#This Row],[Total CP]]</f>
        <v>240</v>
      </c>
      <c r="N826" s="4">
        <f>Fullmath[[#This Row],[DC]]</f>
        <v>36</v>
      </c>
      <c r="O826" s="4" cm="1">
        <f t="array" ref="O826">LookupRef[[#This Row],[DC]]+(PPCP[Base])</f>
        <v>86</v>
      </c>
    </row>
    <row r="827" spans="1:15" x14ac:dyDescent="0.2">
      <c r="A827" s="4" t="str">
        <f>Fullmath[[#This Row],[Craft]]</f>
        <v>Carpentry</v>
      </c>
      <c r="B827" s="4" t="str">
        <f>Fullmath[[#This Row],[Type]]</f>
        <v>Weapon (Melee)</v>
      </c>
      <c r="C827" s="4" t="str">
        <f>Fullmath[[#This Row],[Subtype]]</f>
        <v>Spear</v>
      </c>
      <c r="D827" s="2">
        <f>Fullmath[[#This Row],[ID]]</f>
        <v>857</v>
      </c>
      <c r="E827" s="4" t="str">
        <f>Fullmath[[#This Row],[Name]]</f>
        <v>Elder Dream</v>
      </c>
      <c r="F827" s="4">
        <f>Fullmath[[#This Row],[Quantity]]</f>
        <v>1</v>
      </c>
      <c r="G827" s="4">
        <f>LookupRef[[#This Row],[Labor Costs]]+LookupRef[[#This Row],[Material Costs]]</f>
        <v>54487.591666666667</v>
      </c>
      <c r="H827" s="4">
        <f>LookupRef[[#This Row],[Total Price]]/LookupRef[[#This Row],[Quantity]]</f>
        <v>54487.591666666667</v>
      </c>
      <c r="I827" s="4">
        <f>LookupRef[[#This Row],[Total Price]]-LookupRef[[#This Row],[Material Costs]]</f>
        <v>49248</v>
      </c>
      <c r="J827" s="4">
        <f>(LookupRef[[#This Row],[Total Craft Points]]+LookupRef[[#This Row],[DC]])*10</f>
        <v>5590</v>
      </c>
      <c r="K827" s="4">
        <f>LookupRef[[#This Row],[Price Per Craft Point]]*LookupRef[[#This Row],[Total Craft Points]]</f>
        <v>49248</v>
      </c>
      <c r="L827" s="4">
        <f>Fullmath[[#This Row],[Mat Cost]]</f>
        <v>5239.5916666666662</v>
      </c>
      <c r="M827" s="4">
        <f>Fullmath[[#This Row],[Total CP]]</f>
        <v>513</v>
      </c>
      <c r="N827" s="4">
        <f>Fullmath[[#This Row],[DC]]</f>
        <v>46</v>
      </c>
      <c r="O827" s="4" cm="1">
        <f t="array" ref="O827">LookupRef[[#This Row],[DC]]+(PPCP[Base])</f>
        <v>96</v>
      </c>
    </row>
    <row r="828" spans="1:15" x14ac:dyDescent="0.2">
      <c r="A828" s="4" t="str">
        <f>Fullmath[[#This Row],[Craft]]</f>
        <v>Carpentry</v>
      </c>
      <c r="B828" s="4" t="str">
        <f>Fullmath[[#This Row],[Type]]</f>
        <v>Weapon (Melee)</v>
      </c>
      <c r="C828" s="4" t="str">
        <f>Fullmath[[#This Row],[Subtype]]</f>
        <v>Spear</v>
      </c>
      <c r="D828" s="2">
        <f>Fullmath[[#This Row],[ID]]</f>
        <v>1661</v>
      </c>
      <c r="E828" s="4" t="str">
        <f>Fullmath[[#This Row],[Name]]</f>
        <v>Stormchaser</v>
      </c>
      <c r="F828" s="4">
        <f>Fullmath[[#This Row],[Quantity]]</f>
        <v>1</v>
      </c>
      <c r="G828" s="4">
        <f>LookupRef[[#This Row],[Labor Costs]]+LookupRef[[#This Row],[Material Costs]]</f>
        <v>76002.666666666672</v>
      </c>
      <c r="H828" s="4">
        <f>LookupRef[[#This Row],[Total Price]]/LookupRef[[#This Row],[Quantity]]</f>
        <v>76002.666666666672</v>
      </c>
      <c r="I828" s="4">
        <f>LookupRef[[#This Row],[Total Price]]-LookupRef[[#This Row],[Material Costs]]</f>
        <v>66825</v>
      </c>
      <c r="J828" s="4">
        <f>(LookupRef[[#This Row],[Total Craft Points]]+LookupRef[[#This Row],[DC]])*10</f>
        <v>7240</v>
      </c>
      <c r="K828" s="4">
        <f>LookupRef[[#This Row],[Price Per Craft Point]]*LookupRef[[#This Row],[Total Craft Points]]</f>
        <v>66825</v>
      </c>
      <c r="L828" s="4">
        <f>Fullmath[[#This Row],[Mat Cost]]</f>
        <v>9177.6666666666661</v>
      </c>
      <c r="M828" s="4">
        <f>Fullmath[[#This Row],[Total CP]]</f>
        <v>675</v>
      </c>
      <c r="N828" s="4">
        <f>Fullmath[[#This Row],[DC]]</f>
        <v>49</v>
      </c>
      <c r="O828" s="4" cm="1">
        <f t="array" ref="O828">LookupRef[[#This Row],[DC]]+(PPCP[Base])</f>
        <v>99</v>
      </c>
    </row>
    <row r="829" spans="1:15" x14ac:dyDescent="0.2">
      <c r="A829" s="4" t="str">
        <f>Fullmath[[#This Row],[Craft]]</f>
        <v>Carpentry</v>
      </c>
      <c r="B829" s="4" t="str">
        <f>Fullmath[[#This Row],[Type]]</f>
        <v>Weapon (Melee)</v>
      </c>
      <c r="C829" s="4" t="str">
        <f>Fullmath[[#This Row],[Subtype]]</f>
        <v>Spear</v>
      </c>
      <c r="D829" s="2">
        <f>Fullmath[[#This Row],[ID]]</f>
        <v>1022</v>
      </c>
      <c r="E829" s="4" t="str">
        <f>Fullmath[[#This Row],[Name]]</f>
        <v>Enchanted Spear</v>
      </c>
      <c r="F829" s="4">
        <f>Fullmath[[#This Row],[Quantity]]</f>
        <v>1</v>
      </c>
      <c r="G829" s="4">
        <f>LookupRef[[#This Row],[Labor Costs]]+LookupRef[[#This Row],[Material Costs]]</f>
        <v>125405.94687499999</v>
      </c>
      <c r="H829" s="4">
        <f>LookupRef[[#This Row],[Total Price]]/LookupRef[[#This Row],[Quantity]]</f>
        <v>125405.94687499999</v>
      </c>
      <c r="I829" s="4">
        <f>LookupRef[[#This Row],[Total Price]]-LookupRef[[#This Row],[Material Costs]]</f>
        <v>91791.666666666657</v>
      </c>
      <c r="J829" s="4">
        <f>(LookupRef[[#This Row],[Total Craft Points]]+LookupRef[[#This Row],[DC]])*10</f>
        <v>9679.1666666666661</v>
      </c>
      <c r="K829" s="4">
        <f>LookupRef[[#This Row],[Price Per Craft Point]]*LookupRef[[#This Row],[Total Craft Points]]</f>
        <v>91791.666666666657</v>
      </c>
      <c r="L829" s="4">
        <f>Fullmath[[#This Row],[Mat Cost]]</f>
        <v>33614.280208333337</v>
      </c>
      <c r="M829" s="4">
        <f>Fullmath[[#This Row],[Total CP]]</f>
        <v>917.91666666666663</v>
      </c>
      <c r="N829" s="4">
        <f>Fullmath[[#This Row],[DC]]</f>
        <v>50</v>
      </c>
      <c r="O829" s="4" cm="1">
        <f t="array" ref="O829">LookupRef[[#This Row],[DC]]+(PPCP[Base])</f>
        <v>100</v>
      </c>
    </row>
    <row r="830" spans="1:15" x14ac:dyDescent="0.2">
      <c r="A830" s="4" t="str">
        <f>Fullmath[[#This Row],[Craft]]</f>
        <v>Tailoring</v>
      </c>
      <c r="B830" s="4" t="str">
        <f>Fullmath[[#This Row],[Type]]</f>
        <v>Weapon (Melee)</v>
      </c>
      <c r="C830" s="4" t="str">
        <f>Fullmath[[#This Row],[Subtype]]</f>
        <v>Whip</v>
      </c>
      <c r="D830" s="2">
        <f>Fullmath[[#This Row],[ID]]</f>
        <v>999</v>
      </c>
      <c r="E830" s="4" t="str">
        <f>Fullmath[[#This Row],[Name]]</f>
        <v>Leather Whip</v>
      </c>
      <c r="F830" s="4">
        <f>Fullmath[[#This Row],[Quantity]]</f>
        <v>1</v>
      </c>
      <c r="G830" s="4">
        <f>LookupRef[[#This Row],[Labor Costs]]+LookupRef[[#This Row],[Material Costs]]</f>
        <v>853.09333333333325</v>
      </c>
      <c r="H830" s="4">
        <f>LookupRef[[#This Row],[Total Price]]/LookupRef[[#This Row],[Quantity]]</f>
        <v>853.09333333333325</v>
      </c>
      <c r="I830" s="4">
        <f>LookupRef[[#This Row],[Total Price]]-LookupRef[[#This Row],[Material Costs]]</f>
        <v>228.79999999999995</v>
      </c>
      <c r="J830" s="4">
        <f>(LookupRef[[#This Row],[Total Craft Points]]+LookupRef[[#This Row],[DC]])*10</f>
        <v>64</v>
      </c>
      <c r="K830" s="4">
        <f>LookupRef[[#This Row],[Price Per Craft Point]]*LookupRef[[#This Row],[Total Craft Points]]</f>
        <v>228.8</v>
      </c>
      <c r="L830" s="4">
        <f>Fullmath[[#This Row],[Mat Cost]]</f>
        <v>624.29333333333329</v>
      </c>
      <c r="M830" s="4">
        <f>Fullmath[[#This Row],[Total CP]]</f>
        <v>4.4000000000000004</v>
      </c>
      <c r="N830" s="4">
        <f>Fullmath[[#This Row],[DC]]</f>
        <v>2</v>
      </c>
      <c r="O830" s="4" cm="1">
        <f t="array" ref="O830">LookupRef[[#This Row],[DC]]+(PPCP[Base])</f>
        <v>52</v>
      </c>
    </row>
    <row r="831" spans="1:15" x14ac:dyDescent="0.2">
      <c r="A831" s="4" t="str">
        <f>Fullmath[[#This Row],[Craft]]</f>
        <v>Tailoring</v>
      </c>
      <c r="B831" s="4" t="str">
        <f>Fullmath[[#This Row],[Type]]</f>
        <v>Weapon (Melee)</v>
      </c>
      <c r="C831" s="4" t="str">
        <f>Fullmath[[#This Row],[Subtype]]</f>
        <v>Whip</v>
      </c>
      <c r="D831" s="2">
        <f>Fullmath[[#This Row],[ID]]</f>
        <v>643</v>
      </c>
      <c r="E831" s="4" t="str">
        <f>Fullmath[[#This Row],[Name]]</f>
        <v>Whip</v>
      </c>
      <c r="F831" s="4">
        <f>Fullmath[[#This Row],[Quantity]]</f>
        <v>1</v>
      </c>
      <c r="G831" s="4">
        <f>LookupRef[[#This Row],[Labor Costs]]+LookupRef[[#This Row],[Material Costs]]</f>
        <v>542.17666666666673</v>
      </c>
      <c r="H831" s="4">
        <f>LookupRef[[#This Row],[Total Price]]/LookupRef[[#This Row],[Quantity]]</f>
        <v>542.17666666666673</v>
      </c>
      <c r="I831" s="4">
        <f>LookupRef[[#This Row],[Total Price]]-LookupRef[[#This Row],[Material Costs]]</f>
        <v>228.80000000000007</v>
      </c>
      <c r="J831" s="4">
        <f>(LookupRef[[#This Row],[Total Craft Points]]+LookupRef[[#This Row],[DC]])*10</f>
        <v>64</v>
      </c>
      <c r="K831" s="4">
        <f>LookupRef[[#This Row],[Price Per Craft Point]]*LookupRef[[#This Row],[Total Craft Points]]</f>
        <v>228.8</v>
      </c>
      <c r="L831" s="4">
        <f>Fullmath[[#This Row],[Mat Cost]]</f>
        <v>313.37666666666667</v>
      </c>
      <c r="M831" s="4">
        <f>Fullmath[[#This Row],[Total CP]]</f>
        <v>4.4000000000000004</v>
      </c>
      <c r="N831" s="4">
        <f>Fullmath[[#This Row],[DC]]</f>
        <v>2</v>
      </c>
      <c r="O831" s="4" cm="1">
        <f t="array" ref="O831">LookupRef[[#This Row],[DC]]+(PPCP[Base])</f>
        <v>52</v>
      </c>
    </row>
    <row r="832" spans="1:15" x14ac:dyDescent="0.2">
      <c r="A832" s="4" t="str">
        <f>Fullmath[[#This Row],[Craft]]</f>
        <v>Tailoring</v>
      </c>
      <c r="B832" s="4" t="str">
        <f>Fullmath[[#This Row],[Type]]</f>
        <v>Weapon (Melee)</v>
      </c>
      <c r="C832" s="4" t="str">
        <f>Fullmath[[#This Row],[Subtype]]</f>
        <v>Whip</v>
      </c>
      <c r="D832" s="2">
        <f>Fullmath[[#This Row],[ID]]</f>
        <v>644</v>
      </c>
      <c r="E832" s="4" t="str">
        <f>Fullmath[[#This Row],[Name]]</f>
        <v>Masterly Whip</v>
      </c>
      <c r="F832" s="4">
        <f>Fullmath[[#This Row],[Quantity]]</f>
        <v>1</v>
      </c>
      <c r="G832" s="4">
        <f>LookupRef[[#This Row],[Labor Costs]]+LookupRef[[#This Row],[Material Costs]]</f>
        <v>1477.7766666666666</v>
      </c>
      <c r="H832" s="4">
        <f>LookupRef[[#This Row],[Total Price]]/LookupRef[[#This Row],[Quantity]]</f>
        <v>1477.7766666666666</v>
      </c>
      <c r="I832" s="4">
        <f>LookupRef[[#This Row],[Total Price]]-LookupRef[[#This Row],[Material Costs]]</f>
        <v>1164.4000000000001</v>
      </c>
      <c r="J832" s="4">
        <f>(LookupRef[[#This Row],[Total Craft Points]]+LookupRef[[#This Row],[DC]])*10</f>
        <v>374</v>
      </c>
      <c r="K832" s="4">
        <f>LookupRef[[#This Row],[Price Per Craft Point]]*LookupRef[[#This Row],[Total Craft Points]]</f>
        <v>1164.3999999999999</v>
      </c>
      <c r="L832" s="4">
        <f>Fullmath[[#This Row],[Mat Cost]]</f>
        <v>313.37666666666667</v>
      </c>
      <c r="M832" s="4">
        <f>Fullmath[[#This Row],[Total CP]]</f>
        <v>16.399999999999999</v>
      </c>
      <c r="N832" s="4">
        <f>Fullmath[[#This Row],[DC]]</f>
        <v>21</v>
      </c>
      <c r="O832" s="4" cm="1">
        <f t="array" ref="O832">LookupRef[[#This Row],[DC]]+(PPCP[Base])</f>
        <v>71</v>
      </c>
    </row>
    <row r="833" spans="1:15" x14ac:dyDescent="0.2">
      <c r="A833" s="4" t="str">
        <f>Fullmath[[#This Row],[Craft]]</f>
        <v>Tailoring</v>
      </c>
      <c r="B833" s="4" t="str">
        <f>Fullmath[[#This Row],[Type]]</f>
        <v>Weapon (Melee)</v>
      </c>
      <c r="C833" s="4" t="str">
        <f>Fullmath[[#This Row],[Subtype]]</f>
        <v>Whip</v>
      </c>
      <c r="D833" s="2">
        <f>Fullmath[[#This Row],[ID]]</f>
        <v>1123</v>
      </c>
      <c r="E833" s="4" t="str">
        <f>Fullmath[[#This Row],[Name]]</f>
        <v>Mastercraft Barbed Whip</v>
      </c>
      <c r="F833" s="4">
        <f>Fullmath[[#This Row],[Quantity]]</f>
        <v>1</v>
      </c>
      <c r="G833" s="4">
        <f>LookupRef[[#This Row],[Labor Costs]]+LookupRef[[#This Row],[Material Costs]]</f>
        <v>24389.696666666663</v>
      </c>
      <c r="H833" s="4">
        <f>LookupRef[[#This Row],[Total Price]]/LookupRef[[#This Row],[Quantity]]</f>
        <v>24389.696666666663</v>
      </c>
      <c r="I833" s="4">
        <f>LookupRef[[#This Row],[Total Price]]-LookupRef[[#This Row],[Material Costs]]</f>
        <v>18712.399999999994</v>
      </c>
      <c r="J833" s="4">
        <f>(LookupRef[[#This Row],[Total Craft Points]]+LookupRef[[#This Row],[DC]])*10</f>
        <v>2602</v>
      </c>
      <c r="K833" s="4">
        <f>LookupRef[[#This Row],[Price Per Craft Point]]*LookupRef[[#This Row],[Total Craft Points]]</f>
        <v>18712.399999999998</v>
      </c>
      <c r="L833" s="4">
        <f>Fullmath[[#This Row],[Mat Cost]]</f>
        <v>5677.2966666666671</v>
      </c>
      <c r="M833" s="4">
        <f>Fullmath[[#This Row],[Total CP]]</f>
        <v>228.2</v>
      </c>
      <c r="N833" s="4">
        <f>Fullmath[[#This Row],[DC]]</f>
        <v>32</v>
      </c>
      <c r="O833" s="4" cm="1">
        <f t="array" ref="O833">LookupRef[[#This Row],[DC]]+(PPCP[Base])</f>
        <v>82</v>
      </c>
    </row>
    <row r="834" spans="1:15" x14ac:dyDescent="0.2">
      <c r="A834" s="4" t="str">
        <f>Fullmath[[#This Row],[Craft]]</f>
        <v>Tailoring</v>
      </c>
      <c r="B834" s="4" t="str">
        <f>Fullmath[[#This Row],[Type]]</f>
        <v>Weapon (Melee)</v>
      </c>
      <c r="C834" s="4" t="str">
        <f>Fullmath[[#This Row],[Subtype]]</f>
        <v>Whip</v>
      </c>
      <c r="D834" s="2">
        <f>Fullmath[[#This Row],[ID]]</f>
        <v>679</v>
      </c>
      <c r="E834" s="4" t="str">
        <f>Fullmath[[#This Row],[Name]]</f>
        <v>Illithid Tentacle</v>
      </c>
      <c r="F834" s="4">
        <f>Fullmath[[#This Row],[Quantity]]</f>
        <v>1</v>
      </c>
      <c r="G834" s="4">
        <f>LookupRef[[#This Row],[Labor Costs]]+LookupRef[[#This Row],[Material Costs]]</f>
        <v>23047.376666666663</v>
      </c>
      <c r="H834" s="4">
        <f>LookupRef[[#This Row],[Total Price]]/LookupRef[[#This Row],[Quantity]]</f>
        <v>23047.376666666663</v>
      </c>
      <c r="I834" s="4">
        <f>LookupRef[[#This Row],[Total Price]]-LookupRef[[#This Row],[Material Costs]]</f>
        <v>22133.999999999996</v>
      </c>
      <c r="J834" s="4">
        <f>(LookupRef[[#This Row],[Total Craft Points]]+LookupRef[[#This Row],[DC]])*10</f>
        <v>2954</v>
      </c>
      <c r="K834" s="4">
        <f>LookupRef[[#This Row],[Price Per Craft Point]]*LookupRef[[#This Row],[Total Craft Points]]</f>
        <v>22133.999999999996</v>
      </c>
      <c r="L834" s="4">
        <f>Fullmath[[#This Row],[Mat Cost]]</f>
        <v>913.37666666666667</v>
      </c>
      <c r="M834" s="4">
        <f>Fullmath[[#This Row],[Total CP]]</f>
        <v>260.39999999999998</v>
      </c>
      <c r="N834" s="4">
        <f>Fullmath[[#This Row],[DC]]</f>
        <v>35</v>
      </c>
      <c r="O834" s="4" cm="1">
        <f t="array" ref="O834">LookupRef[[#This Row],[DC]]+(PPCP[Base])</f>
        <v>85</v>
      </c>
    </row>
    <row r="835" spans="1:15" x14ac:dyDescent="0.2">
      <c r="A835" s="4" t="str">
        <f>Fullmath[[#This Row],[Craft]]</f>
        <v>Tailoring</v>
      </c>
      <c r="B835" s="4" t="str">
        <f>Fullmath[[#This Row],[Type]]</f>
        <v>Weapon (Melee)</v>
      </c>
      <c r="C835" s="4" t="str">
        <f>Fullmath[[#This Row],[Subtype]]</f>
        <v>Whip</v>
      </c>
      <c r="D835" s="2">
        <f>Fullmath[[#This Row],[ID]]</f>
        <v>1124</v>
      </c>
      <c r="E835" s="4" t="str">
        <f>Fullmath[[#This Row],[Name]]</f>
        <v>Grand Mastercraft Whip</v>
      </c>
      <c r="F835" s="4">
        <f>Fullmath[[#This Row],[Quantity]]</f>
        <v>1</v>
      </c>
      <c r="G835" s="4">
        <f>LookupRef[[#This Row],[Labor Costs]]+LookupRef[[#This Row],[Material Costs]]</f>
        <v>163817.21666666667</v>
      </c>
      <c r="H835" s="4">
        <f>LookupRef[[#This Row],[Total Price]]/LookupRef[[#This Row],[Quantity]]</f>
        <v>163817.21666666667</v>
      </c>
      <c r="I835" s="4">
        <f>LookupRef[[#This Row],[Total Price]]-LookupRef[[#This Row],[Material Costs]]</f>
        <v>77045</v>
      </c>
      <c r="J835" s="4">
        <f>(LookupRef[[#This Row],[Total Craft Points]]+LookupRef[[#This Row],[DC]])*10</f>
        <v>8560</v>
      </c>
      <c r="K835" s="4">
        <f>LookupRef[[#This Row],[Price Per Craft Point]]*LookupRef[[#This Row],[Total Craft Points]]</f>
        <v>77045</v>
      </c>
      <c r="L835" s="4">
        <f>Fullmath[[#This Row],[Mat Cost]]</f>
        <v>86772.216666666674</v>
      </c>
      <c r="M835" s="4">
        <f>Fullmath[[#This Row],[Total CP]]</f>
        <v>811</v>
      </c>
      <c r="N835" s="4">
        <f>Fullmath[[#This Row],[DC]]</f>
        <v>45</v>
      </c>
      <c r="O835" s="4" cm="1">
        <f t="array" ref="O835">LookupRef[[#This Row],[DC]]+(PPCP[Base])</f>
        <v>95</v>
      </c>
    </row>
    <row r="836" spans="1:15" x14ac:dyDescent="0.2">
      <c r="A836" s="4" t="str">
        <f>Fullmath[[#This Row],[Craft]]</f>
        <v>Tailoring</v>
      </c>
      <c r="B836" s="4" t="str">
        <f>Fullmath[[#This Row],[Type]]</f>
        <v>Weapon (Melee)</v>
      </c>
      <c r="C836" s="4" t="str">
        <f>Fullmath[[#This Row],[Subtype]]</f>
        <v>Whip</v>
      </c>
      <c r="D836" s="2">
        <f>Fullmath[[#This Row],[ID]]</f>
        <v>1125</v>
      </c>
      <c r="E836" s="4" t="str">
        <f>Fullmath[[#This Row],[Name]]</f>
        <v>Variable Whip</v>
      </c>
      <c r="F836" s="4">
        <f>Fullmath[[#This Row],[Quantity]]</f>
        <v>1</v>
      </c>
      <c r="G836" s="4">
        <f>LookupRef[[#This Row],[Labor Costs]]+LookupRef[[#This Row],[Material Costs]]</f>
        <v>286265.11333333334</v>
      </c>
      <c r="H836" s="4">
        <f>LookupRef[[#This Row],[Total Price]]/LookupRef[[#This Row],[Quantity]]</f>
        <v>286265.11333333334</v>
      </c>
      <c r="I836" s="4">
        <f>LookupRef[[#This Row],[Total Price]]-LookupRef[[#This Row],[Material Costs]]</f>
        <v>167920</v>
      </c>
      <c r="J836" s="4">
        <f>(LookupRef[[#This Row],[Total Craft Points]]+LookupRef[[#This Row],[DC]])*10</f>
        <v>17292</v>
      </c>
      <c r="K836" s="4">
        <f>LookupRef[[#This Row],[Price Per Craft Point]]*LookupRef[[#This Row],[Total Craft Points]]</f>
        <v>167920</v>
      </c>
      <c r="L836" s="4">
        <f>Fullmath[[#This Row],[Mat Cost]]</f>
        <v>118345.11333333334</v>
      </c>
      <c r="M836" s="4">
        <f>Fullmath[[#This Row],[Total CP]]</f>
        <v>1679.2</v>
      </c>
      <c r="N836" s="4">
        <f>Fullmath[[#This Row],[DC]]</f>
        <v>50</v>
      </c>
      <c r="O836" s="4" cm="1">
        <f t="array" ref="O836">LookupRef[[#This Row],[DC]]+(PPCP[Base])</f>
        <v>100</v>
      </c>
    </row>
    <row r="837" spans="1:15" x14ac:dyDescent="0.2">
      <c r="A837" s="4" t="str">
        <f>Fullmath[[#This Row],[Craft]]</f>
        <v>Carpentry</v>
      </c>
      <c r="B837" s="4" t="str">
        <f>Fullmath[[#This Row],[Type]]</f>
        <v>Weapon (Ranged)</v>
      </c>
      <c r="C837" s="4" t="str">
        <f>Fullmath[[#This Row],[Subtype]]</f>
        <v>Heavy Crossbow</v>
      </c>
      <c r="D837" s="2">
        <f>Fullmath[[#This Row],[ID]]</f>
        <v>4</v>
      </c>
      <c r="E837" s="4" t="str">
        <f>Fullmath[[#This Row],[Name]]</f>
        <v>Heavy Crossbow</v>
      </c>
      <c r="F837" s="4">
        <f>Fullmath[[#This Row],[Quantity]]</f>
        <v>1</v>
      </c>
      <c r="G837" s="4">
        <f>LookupRef[[#This Row],[Labor Costs]]+LookupRef[[#This Row],[Material Costs]]</f>
        <v>1315.8333333333333</v>
      </c>
      <c r="H837" s="4">
        <f>LookupRef[[#This Row],[Total Price]]/LookupRef[[#This Row],[Quantity]]</f>
        <v>1315.8333333333333</v>
      </c>
      <c r="I837" s="4">
        <f>LookupRef[[#This Row],[Total Price]]-LookupRef[[#This Row],[Material Costs]]</f>
        <v>580</v>
      </c>
      <c r="J837" s="4">
        <f>(LookupRef[[#This Row],[Total Craft Points]]+LookupRef[[#This Row],[DC]])*10</f>
        <v>180</v>
      </c>
      <c r="K837" s="4">
        <f>LookupRef[[#This Row],[Price Per Craft Point]]*LookupRef[[#This Row],[Total Craft Points]]</f>
        <v>580</v>
      </c>
      <c r="L837" s="4">
        <f>Fullmath[[#This Row],[Mat Cost]]</f>
        <v>735.83333333333326</v>
      </c>
      <c r="M837" s="4">
        <f>Fullmath[[#This Row],[Total CP]]</f>
        <v>10</v>
      </c>
      <c r="N837" s="4">
        <f>Fullmath[[#This Row],[DC]]</f>
        <v>8</v>
      </c>
      <c r="O837" s="4" cm="1">
        <f t="array" ref="O837">LookupRef[[#This Row],[DC]]+(PPCP[Base])</f>
        <v>58</v>
      </c>
    </row>
    <row r="838" spans="1:15" x14ac:dyDescent="0.2">
      <c r="A838" s="4" t="str">
        <f>Fullmath[[#This Row],[Craft]]</f>
        <v>Carpentry</v>
      </c>
      <c r="B838" s="4" t="str">
        <f>Fullmath[[#This Row],[Type]]</f>
        <v>Weapon (Ranged)</v>
      </c>
      <c r="C838" s="4" t="str">
        <f>Fullmath[[#This Row],[Subtype]]</f>
        <v>Heavy Crossbow</v>
      </c>
      <c r="D838" s="2">
        <f>Fullmath[[#This Row],[ID]]</f>
        <v>8</v>
      </c>
      <c r="E838" s="4" t="str">
        <f>Fullmath[[#This Row],[Name]]</f>
        <v>Masterly Heavy Crossbow</v>
      </c>
      <c r="F838" s="4">
        <f>Fullmath[[#This Row],[Quantity]]</f>
        <v>1</v>
      </c>
      <c r="G838" s="4">
        <f>LookupRef[[#This Row],[Labor Costs]]+LookupRef[[#This Row],[Material Costs]]</f>
        <v>2272.4</v>
      </c>
      <c r="H838" s="4">
        <f>LookupRef[[#This Row],[Total Price]]/LookupRef[[#This Row],[Quantity]]</f>
        <v>2272.4</v>
      </c>
      <c r="I838" s="4">
        <f>LookupRef[[#This Row],[Total Price]]-LookupRef[[#This Row],[Material Costs]]</f>
        <v>1220</v>
      </c>
      <c r="J838" s="4">
        <f>(LookupRef[[#This Row],[Total Craft Points]]+LookupRef[[#This Row],[DC]])*10</f>
        <v>310</v>
      </c>
      <c r="K838" s="4">
        <f>LookupRef[[#This Row],[Price Per Craft Point]]*LookupRef[[#This Row],[Total Craft Points]]</f>
        <v>1220</v>
      </c>
      <c r="L838" s="4">
        <f>Fullmath[[#This Row],[Mat Cost]]</f>
        <v>1052.4000000000001</v>
      </c>
      <c r="M838" s="4">
        <f>Fullmath[[#This Row],[Total CP]]</f>
        <v>20</v>
      </c>
      <c r="N838" s="4">
        <f>Fullmath[[#This Row],[DC]]</f>
        <v>11</v>
      </c>
      <c r="O838" s="4" cm="1">
        <f t="array" ref="O838">LookupRef[[#This Row],[DC]]+(PPCP[Base])</f>
        <v>61</v>
      </c>
    </row>
    <row r="839" spans="1:15" x14ac:dyDescent="0.2">
      <c r="A839" s="4" t="str">
        <f>Fullmath[[#This Row],[Craft]]</f>
        <v>Carpentry</v>
      </c>
      <c r="B839" s="4" t="str">
        <f>Fullmath[[#This Row],[Type]]</f>
        <v>Weapon (Ranged)</v>
      </c>
      <c r="C839" s="4" t="str">
        <f>Fullmath[[#This Row],[Subtype]]</f>
        <v>Heavy Crossbow</v>
      </c>
      <c r="D839" s="2">
        <f>Fullmath[[#This Row],[ID]]</f>
        <v>1160</v>
      </c>
      <c r="E839" s="4" t="str">
        <f>Fullmath[[#This Row],[Name]]</f>
        <v>Gonne</v>
      </c>
      <c r="F839" s="4">
        <f>Fullmath[[#This Row],[Quantity]]</f>
        <v>1</v>
      </c>
      <c r="G839" s="4">
        <f>LookupRef[[#This Row],[Labor Costs]]+LookupRef[[#This Row],[Material Costs]]</f>
        <v>17038.866666666665</v>
      </c>
      <c r="H839" s="4">
        <f>LookupRef[[#This Row],[Total Price]]/LookupRef[[#This Row],[Quantity]]</f>
        <v>17038.866666666665</v>
      </c>
      <c r="I839" s="4">
        <f>LookupRef[[#This Row],[Total Price]]-LookupRef[[#This Row],[Material Costs]]</f>
        <v>13113.999999999998</v>
      </c>
      <c r="J839" s="4">
        <f>(LookupRef[[#This Row],[Total Craft Points]]+LookupRef[[#This Row],[DC]])*10</f>
        <v>1950</v>
      </c>
      <c r="K839" s="4">
        <f>LookupRef[[#This Row],[Price Per Craft Point]]*LookupRef[[#This Row],[Total Craft Points]]</f>
        <v>13114</v>
      </c>
      <c r="L839" s="4">
        <f>Fullmath[[#This Row],[Mat Cost]]</f>
        <v>3924.8666666666663</v>
      </c>
      <c r="M839" s="4">
        <f>Fullmath[[#This Row],[Total CP]]</f>
        <v>166</v>
      </c>
      <c r="N839" s="4">
        <f>Fullmath[[#This Row],[DC]]</f>
        <v>29</v>
      </c>
      <c r="O839" s="4" cm="1">
        <f t="array" ref="O839">LookupRef[[#This Row],[DC]]+(PPCP[Base])</f>
        <v>79</v>
      </c>
    </row>
    <row r="840" spans="1:15" x14ac:dyDescent="0.2">
      <c r="A840" s="4" t="str">
        <f>Fullmath[[#This Row],[Craft]]</f>
        <v>Carpentry</v>
      </c>
      <c r="B840" s="4" t="str">
        <f>Fullmath[[#This Row],[Type]]</f>
        <v>Weapon (Ranged)</v>
      </c>
      <c r="C840" s="4" t="str">
        <f>Fullmath[[#This Row],[Subtype]]</f>
        <v>Heavy Crossbow</v>
      </c>
      <c r="D840" s="2">
        <f>Fullmath[[#This Row],[ID]]</f>
        <v>68</v>
      </c>
      <c r="E840" s="4" t="str">
        <f>Fullmath[[#This Row],[Name]]</f>
        <v>Grand Masterly Heavy Crossbow</v>
      </c>
      <c r="F840" s="4">
        <f>Fullmath[[#This Row],[Quantity]]</f>
        <v>1</v>
      </c>
      <c r="G840" s="4">
        <f>LookupRef[[#This Row],[Labor Costs]]+LookupRef[[#This Row],[Material Costs]]</f>
        <v>23990.666666666664</v>
      </c>
      <c r="H840" s="4">
        <f>LookupRef[[#This Row],[Total Price]]/LookupRef[[#This Row],[Quantity]]</f>
        <v>23990.666666666664</v>
      </c>
      <c r="I840" s="4">
        <f>LookupRef[[#This Row],[Total Price]]-LookupRef[[#This Row],[Material Costs]]</f>
        <v>18841</v>
      </c>
      <c r="J840" s="4">
        <f>(LookupRef[[#This Row],[Total Craft Points]]+LookupRef[[#This Row],[DC]])*10</f>
        <v>2600</v>
      </c>
      <c r="K840" s="4">
        <f>LookupRef[[#This Row],[Price Per Craft Point]]*LookupRef[[#This Row],[Total Craft Points]]</f>
        <v>18841</v>
      </c>
      <c r="L840" s="4">
        <f>Fullmath[[#This Row],[Mat Cost]]</f>
        <v>5149.6666666666661</v>
      </c>
      <c r="M840" s="4">
        <f>Fullmath[[#This Row],[Total CP]]</f>
        <v>227</v>
      </c>
      <c r="N840" s="4">
        <f>Fullmath[[#This Row],[DC]]</f>
        <v>33</v>
      </c>
      <c r="O840" s="4" cm="1">
        <f t="array" ref="O840">LookupRef[[#This Row],[DC]]+(PPCP[Base])</f>
        <v>83</v>
      </c>
    </row>
    <row r="841" spans="1:15" x14ac:dyDescent="0.2">
      <c r="A841" s="4" t="str">
        <f>Fullmath[[#This Row],[Craft]]</f>
        <v>Carpentry</v>
      </c>
      <c r="B841" s="4" t="str">
        <f>Fullmath[[#This Row],[Type]]</f>
        <v>Weapon (Ranged)</v>
      </c>
      <c r="C841" s="4" t="str">
        <f>Fullmath[[#This Row],[Subtype]]</f>
        <v>Heavy Crossbow</v>
      </c>
      <c r="D841" s="2">
        <f>Fullmath[[#This Row],[ID]]</f>
        <v>1026</v>
      </c>
      <c r="E841" s="4" t="str">
        <f>Fullmath[[#This Row],[Name]]</f>
        <v>Ashwood Heavy Crossbow</v>
      </c>
      <c r="F841" s="4">
        <f>Fullmath[[#This Row],[Quantity]]</f>
        <v>1</v>
      </c>
      <c r="G841" s="4">
        <f>LookupRef[[#This Row],[Labor Costs]]+LookupRef[[#This Row],[Material Costs]]</f>
        <v>229686.65916666665</v>
      </c>
      <c r="H841" s="4">
        <f>LookupRef[[#This Row],[Total Price]]/LookupRef[[#This Row],[Quantity]]</f>
        <v>229686.65916666665</v>
      </c>
      <c r="I841" s="4">
        <f>LookupRef[[#This Row],[Total Price]]-LookupRef[[#This Row],[Material Costs]]</f>
        <v>162642.4</v>
      </c>
      <c r="J841" s="4">
        <f>(LookupRef[[#This Row],[Total Craft Points]]+LookupRef[[#This Row],[DC]])*10</f>
        <v>16465.333333333332</v>
      </c>
      <c r="K841" s="4">
        <f>LookupRef[[#This Row],[Price Per Craft Point]]*LookupRef[[#This Row],[Total Craft Points]]</f>
        <v>162642.4</v>
      </c>
      <c r="L841" s="4">
        <f>Fullmath[[#This Row],[Mat Cost]]</f>
        <v>67044.259166666656</v>
      </c>
      <c r="M841" s="4">
        <f>Fullmath[[#This Row],[Total CP]]</f>
        <v>1594.5333333333333</v>
      </c>
      <c r="N841" s="4">
        <f>Fullmath[[#This Row],[DC]]</f>
        <v>52</v>
      </c>
      <c r="O841" s="4" cm="1">
        <f t="array" ref="O841">LookupRef[[#This Row],[DC]]+(PPCP[Base])</f>
        <v>102</v>
      </c>
    </row>
    <row r="842" spans="1:15" x14ac:dyDescent="0.2">
      <c r="A842" s="4" t="str">
        <f>Fullmath[[#This Row],[Craft]]</f>
        <v>Carpentry</v>
      </c>
      <c r="B842" s="4" t="str">
        <f>Fullmath[[#This Row],[Type]]</f>
        <v>Weapon (Ranged)</v>
      </c>
      <c r="C842" s="4" t="str">
        <f>Fullmath[[#This Row],[Subtype]]</f>
        <v>Heavy Crossbow</v>
      </c>
      <c r="D842" s="2">
        <f>Fullmath[[#This Row],[ID]]</f>
        <v>1161</v>
      </c>
      <c r="E842" s="4" t="str">
        <f>Fullmath[[#This Row],[Name]]</f>
        <v>Ashwood Repeating Crossbow</v>
      </c>
      <c r="F842" s="4">
        <f>Fullmath[[#This Row],[Quantity]]</f>
        <v>1</v>
      </c>
      <c r="G842" s="4">
        <f>LookupRef[[#This Row],[Labor Costs]]+LookupRef[[#This Row],[Material Costs]]</f>
        <v>168990.20916666667</v>
      </c>
      <c r="H842" s="4">
        <f>LookupRef[[#This Row],[Total Price]]/LookupRef[[#This Row],[Quantity]]</f>
        <v>168990.20916666667</v>
      </c>
      <c r="I842" s="4">
        <f>LookupRef[[#This Row],[Total Price]]-LookupRef[[#This Row],[Material Costs]]</f>
        <v>106134.40000000001</v>
      </c>
      <c r="J842" s="4">
        <f>(LookupRef[[#This Row],[Total Craft Points]]+LookupRef[[#This Row],[DC]])*10</f>
        <v>10925.333333333332</v>
      </c>
      <c r="K842" s="4">
        <f>LookupRef[[#This Row],[Price Per Craft Point]]*LookupRef[[#This Row],[Total Craft Points]]</f>
        <v>106134.39999999999</v>
      </c>
      <c r="L842" s="4">
        <f>Fullmath[[#This Row],[Mat Cost]]</f>
        <v>62855.809166666659</v>
      </c>
      <c r="M842" s="4">
        <f>Fullmath[[#This Row],[Total CP]]</f>
        <v>1040.5333333333333</v>
      </c>
      <c r="N842" s="4">
        <f>Fullmath[[#This Row],[DC]]</f>
        <v>52</v>
      </c>
      <c r="O842" s="4" cm="1">
        <f t="array" ref="O842">LookupRef[[#This Row],[DC]]+(PPCP[Base])</f>
        <v>102</v>
      </c>
    </row>
    <row r="843" spans="1:15" x14ac:dyDescent="0.2">
      <c r="A843" s="4" t="str">
        <f>Fullmath[[#This Row],[Craft]]</f>
        <v>Carpentry</v>
      </c>
      <c r="B843" s="4" t="str">
        <f>Fullmath[[#This Row],[Type]]</f>
        <v>Weapon (Ranged)</v>
      </c>
      <c r="C843" s="4" t="str">
        <f>Fullmath[[#This Row],[Subtype]]</f>
        <v>Light Crossbow</v>
      </c>
      <c r="D843" s="2">
        <f>Fullmath[[#This Row],[ID]]</f>
        <v>10</v>
      </c>
      <c r="E843" s="4" t="str">
        <f>Fullmath[[#This Row],[Name]]</f>
        <v>Light Crossbow</v>
      </c>
      <c r="F843" s="4">
        <f>Fullmath[[#This Row],[Quantity]]</f>
        <v>1</v>
      </c>
      <c r="G843" s="4">
        <f>LookupRef[[#This Row],[Labor Costs]]+LookupRef[[#This Row],[Material Costs]]</f>
        <v>1305.8333333333333</v>
      </c>
      <c r="H843" s="4">
        <f>LookupRef[[#This Row],[Total Price]]/LookupRef[[#This Row],[Quantity]]</f>
        <v>1305.8333333333333</v>
      </c>
      <c r="I843" s="4">
        <f>LookupRef[[#This Row],[Total Price]]-LookupRef[[#This Row],[Material Costs]]</f>
        <v>570</v>
      </c>
      <c r="J843" s="4">
        <f>(LookupRef[[#This Row],[Total Craft Points]]+LookupRef[[#This Row],[DC]])*10</f>
        <v>170</v>
      </c>
      <c r="K843" s="4">
        <f>LookupRef[[#This Row],[Price Per Craft Point]]*LookupRef[[#This Row],[Total Craft Points]]</f>
        <v>570</v>
      </c>
      <c r="L843" s="4">
        <f>Fullmath[[#This Row],[Mat Cost]]</f>
        <v>735.83333333333326</v>
      </c>
      <c r="M843" s="4">
        <f>Fullmath[[#This Row],[Total CP]]</f>
        <v>10</v>
      </c>
      <c r="N843" s="4">
        <f>Fullmath[[#This Row],[DC]]</f>
        <v>7</v>
      </c>
      <c r="O843" s="4" cm="1">
        <f t="array" ref="O843">LookupRef[[#This Row],[DC]]+(PPCP[Base])</f>
        <v>57</v>
      </c>
    </row>
    <row r="844" spans="1:15" x14ac:dyDescent="0.2">
      <c r="A844" s="4" t="str">
        <f>Fullmath[[#This Row],[Craft]]</f>
        <v>Carpentry</v>
      </c>
      <c r="B844" s="4" t="str">
        <f>Fullmath[[#This Row],[Type]]</f>
        <v>Weapon (Ranged)</v>
      </c>
      <c r="C844" s="4" t="str">
        <f>Fullmath[[#This Row],[Subtype]]</f>
        <v>Light Crossbow</v>
      </c>
      <c r="D844" s="2">
        <f>Fullmath[[#This Row],[ID]]</f>
        <v>9</v>
      </c>
      <c r="E844" s="4" t="str">
        <f>Fullmath[[#This Row],[Name]]</f>
        <v>Masterly Light Crossbow</v>
      </c>
      <c r="F844" s="4">
        <f>Fullmath[[#This Row],[Quantity]]</f>
        <v>1</v>
      </c>
      <c r="G844" s="4">
        <f>LookupRef[[#This Row],[Labor Costs]]+LookupRef[[#This Row],[Material Costs]]</f>
        <v>2252.4</v>
      </c>
      <c r="H844" s="4">
        <f>LookupRef[[#This Row],[Total Price]]/LookupRef[[#This Row],[Quantity]]</f>
        <v>2252.4</v>
      </c>
      <c r="I844" s="4">
        <f>LookupRef[[#This Row],[Total Price]]-LookupRef[[#This Row],[Material Costs]]</f>
        <v>1200</v>
      </c>
      <c r="J844" s="4">
        <f>(LookupRef[[#This Row],[Total Craft Points]]+LookupRef[[#This Row],[DC]])*10</f>
        <v>300</v>
      </c>
      <c r="K844" s="4">
        <f>LookupRef[[#This Row],[Price Per Craft Point]]*LookupRef[[#This Row],[Total Craft Points]]</f>
        <v>1200</v>
      </c>
      <c r="L844" s="4">
        <f>Fullmath[[#This Row],[Mat Cost]]</f>
        <v>1052.4000000000001</v>
      </c>
      <c r="M844" s="4">
        <f>Fullmath[[#This Row],[Total CP]]</f>
        <v>20</v>
      </c>
      <c r="N844" s="4">
        <f>Fullmath[[#This Row],[DC]]</f>
        <v>10</v>
      </c>
      <c r="O844" s="4" cm="1">
        <f t="array" ref="O844">LookupRef[[#This Row],[DC]]+(PPCP[Base])</f>
        <v>60</v>
      </c>
    </row>
    <row r="845" spans="1:15" x14ac:dyDescent="0.2">
      <c r="A845" s="4" t="str">
        <f>Fullmath[[#This Row],[Craft]]</f>
        <v>Carpentry</v>
      </c>
      <c r="B845" s="4" t="str">
        <f>Fullmath[[#This Row],[Type]]</f>
        <v>Weapon (Ranged)</v>
      </c>
      <c r="C845" s="4" t="str">
        <f>Fullmath[[#This Row],[Subtype]]</f>
        <v>Light Crossbow</v>
      </c>
      <c r="D845" s="2">
        <f>Fullmath[[#This Row],[ID]]</f>
        <v>842</v>
      </c>
      <c r="E845" s="4" t="str">
        <f>Fullmath[[#This Row],[Name]]</f>
        <v>Sithyrr'tyne (Hand Spinneret)</v>
      </c>
      <c r="F845" s="4">
        <f>Fullmath[[#This Row],[Quantity]]</f>
        <v>1</v>
      </c>
      <c r="G845" s="4">
        <f>LookupRef[[#This Row],[Labor Costs]]+LookupRef[[#This Row],[Material Costs]]</f>
        <v>14937.916666666666</v>
      </c>
      <c r="H845" s="4">
        <f>LookupRef[[#This Row],[Total Price]]/LookupRef[[#This Row],[Quantity]]</f>
        <v>14937.916666666666</v>
      </c>
      <c r="I845" s="4">
        <f>LookupRef[[#This Row],[Total Price]]-LookupRef[[#This Row],[Material Costs]]</f>
        <v>12798</v>
      </c>
      <c r="J845" s="4">
        <f>(LookupRef[[#This Row],[Total Craft Points]]+LookupRef[[#This Row],[DC]])*10</f>
        <v>1910</v>
      </c>
      <c r="K845" s="4">
        <f>LookupRef[[#This Row],[Price Per Craft Point]]*LookupRef[[#This Row],[Total Craft Points]]</f>
        <v>12798</v>
      </c>
      <c r="L845" s="4">
        <f>Fullmath[[#This Row],[Mat Cost]]</f>
        <v>2139.9166666666665</v>
      </c>
      <c r="M845" s="4">
        <f>Fullmath[[#This Row],[Total CP]]</f>
        <v>162</v>
      </c>
      <c r="N845" s="4">
        <f>Fullmath[[#This Row],[DC]]</f>
        <v>29</v>
      </c>
      <c r="O845" s="4" cm="1">
        <f t="array" ref="O845">LookupRef[[#This Row],[DC]]+(PPCP[Base])</f>
        <v>79</v>
      </c>
    </row>
    <row r="846" spans="1:15" x14ac:dyDescent="0.2">
      <c r="A846" s="4" t="str">
        <f>Fullmath[[#This Row],[Craft]]</f>
        <v>Carpentry</v>
      </c>
      <c r="B846" s="4" t="str">
        <f>Fullmath[[#This Row],[Type]]</f>
        <v>Weapon (Ranged)</v>
      </c>
      <c r="C846" s="4" t="str">
        <f>Fullmath[[#This Row],[Subtype]]</f>
        <v>Light Crossbow</v>
      </c>
      <c r="D846" s="2">
        <f>Fullmath[[#This Row],[ID]]</f>
        <v>69</v>
      </c>
      <c r="E846" s="4" t="str">
        <f>Fullmath[[#This Row],[Name]]</f>
        <v>Grand Masterly Light Crossbow</v>
      </c>
      <c r="F846" s="4">
        <f>Fullmath[[#This Row],[Quantity]]</f>
        <v>1</v>
      </c>
      <c r="G846" s="4">
        <f>LookupRef[[#This Row],[Labor Costs]]+LookupRef[[#This Row],[Material Costs]]</f>
        <v>25295.666666666664</v>
      </c>
      <c r="H846" s="4">
        <f>LookupRef[[#This Row],[Total Price]]/LookupRef[[#This Row],[Quantity]]</f>
        <v>25295.666666666664</v>
      </c>
      <c r="I846" s="4">
        <f>LookupRef[[#This Row],[Total Price]]-LookupRef[[#This Row],[Material Costs]]</f>
        <v>21168</v>
      </c>
      <c r="J846" s="4">
        <f>(LookupRef[[#This Row],[Total Craft Points]]+LookupRef[[#This Row],[DC]])*10</f>
        <v>2860</v>
      </c>
      <c r="K846" s="4">
        <f>LookupRef[[#This Row],[Price Per Craft Point]]*LookupRef[[#This Row],[Total Craft Points]]</f>
        <v>21168</v>
      </c>
      <c r="L846" s="4">
        <f>Fullmath[[#This Row],[Mat Cost]]</f>
        <v>4127.6666666666661</v>
      </c>
      <c r="M846" s="4">
        <f>Fullmath[[#This Row],[Total CP]]</f>
        <v>252</v>
      </c>
      <c r="N846" s="4">
        <f>Fullmath[[#This Row],[DC]]</f>
        <v>34</v>
      </c>
      <c r="O846" s="4" cm="1">
        <f t="array" ref="O846">LookupRef[[#This Row],[DC]]+(PPCP[Base])</f>
        <v>84</v>
      </c>
    </row>
    <row r="847" spans="1:15" x14ac:dyDescent="0.2">
      <c r="A847" s="4" t="str">
        <f>Fullmath[[#This Row],[Craft]]</f>
        <v>Carpentry</v>
      </c>
      <c r="B847" s="4" t="str">
        <f>Fullmath[[#This Row],[Type]]</f>
        <v>Weapon (Ranged)</v>
      </c>
      <c r="C847" s="4" t="str">
        <f>Fullmath[[#This Row],[Subtype]]</f>
        <v>Light Crossbow</v>
      </c>
      <c r="D847" s="2">
        <f>Fullmath[[#This Row],[ID]]</f>
        <v>1027</v>
      </c>
      <c r="E847" s="4" t="str">
        <f>Fullmath[[#This Row],[Name]]</f>
        <v>Ashwood Light Crossbow</v>
      </c>
      <c r="F847" s="4">
        <f>Fullmath[[#This Row],[Quantity]]</f>
        <v>1</v>
      </c>
      <c r="G847" s="4">
        <f>LookupRef[[#This Row],[Labor Costs]]+LookupRef[[#This Row],[Material Costs]]</f>
        <v>228904.65583333332</v>
      </c>
      <c r="H847" s="4">
        <f>LookupRef[[#This Row],[Total Price]]/LookupRef[[#This Row],[Quantity]]</f>
        <v>228904.65583333332</v>
      </c>
      <c r="I847" s="4">
        <f>LookupRef[[#This Row],[Total Price]]-LookupRef[[#This Row],[Material Costs]]</f>
        <v>165722.79999999999</v>
      </c>
      <c r="J847" s="4">
        <f>(LookupRef[[#This Row],[Total Craft Points]]+LookupRef[[#This Row],[DC]])*10</f>
        <v>16767.333333333332</v>
      </c>
      <c r="K847" s="4">
        <f>LookupRef[[#This Row],[Price Per Craft Point]]*LookupRef[[#This Row],[Total Craft Points]]</f>
        <v>165722.79999999999</v>
      </c>
      <c r="L847" s="4">
        <f>Fullmath[[#This Row],[Mat Cost]]</f>
        <v>63181.855833333328</v>
      </c>
      <c r="M847" s="4">
        <f>Fullmath[[#This Row],[Total CP]]</f>
        <v>1624.7333333333333</v>
      </c>
      <c r="N847" s="4">
        <f>Fullmath[[#This Row],[DC]]</f>
        <v>52</v>
      </c>
      <c r="O847" s="4" cm="1">
        <f t="array" ref="O847">LookupRef[[#This Row],[DC]]+(PPCP[Base])</f>
        <v>102</v>
      </c>
    </row>
    <row r="848" spans="1:15" x14ac:dyDescent="0.2">
      <c r="A848" s="4" t="str">
        <f>Fullmath[[#This Row],[Craft]]</f>
        <v>Carpentry</v>
      </c>
      <c r="B848" s="4" t="str">
        <f>Fullmath[[#This Row],[Type]]</f>
        <v>Weapon (Ranged)</v>
      </c>
      <c r="C848" s="4" t="str">
        <f>Fullmath[[#This Row],[Subtype]]</f>
        <v>Longbow</v>
      </c>
      <c r="D848" s="2">
        <f>Fullmath[[#This Row],[ID]]</f>
        <v>6</v>
      </c>
      <c r="E848" s="4" t="str">
        <f>Fullmath[[#This Row],[Name]]</f>
        <v>Longbow</v>
      </c>
      <c r="F848" s="4">
        <f>Fullmath[[#This Row],[Quantity]]</f>
        <v>1</v>
      </c>
      <c r="G848" s="4">
        <f>LookupRef[[#This Row],[Labor Costs]]+LookupRef[[#This Row],[Material Costs]]</f>
        <v>794.83333333333326</v>
      </c>
      <c r="H848" s="4">
        <f>LookupRef[[#This Row],[Total Price]]/LookupRef[[#This Row],[Quantity]]</f>
        <v>794.83333333333326</v>
      </c>
      <c r="I848" s="4">
        <f>LookupRef[[#This Row],[Total Price]]-LookupRef[[#This Row],[Material Costs]]</f>
        <v>59</v>
      </c>
      <c r="J848" s="4">
        <f>(LookupRef[[#This Row],[Total Craft Points]]+LookupRef[[#This Row],[DC]])*10</f>
        <v>100</v>
      </c>
      <c r="K848" s="4">
        <f>LookupRef[[#This Row],[Price Per Craft Point]]*LookupRef[[#This Row],[Total Craft Points]]</f>
        <v>59</v>
      </c>
      <c r="L848" s="4">
        <f>Fullmath[[#This Row],[Mat Cost]]</f>
        <v>735.83333333333326</v>
      </c>
      <c r="M848" s="4">
        <f>Fullmath[[#This Row],[Total CP]]</f>
        <v>1</v>
      </c>
      <c r="N848" s="4">
        <f>Fullmath[[#This Row],[DC]]</f>
        <v>9</v>
      </c>
      <c r="O848" s="4" cm="1">
        <f t="array" ref="O848">LookupRef[[#This Row],[DC]]+(PPCP[Base])</f>
        <v>59</v>
      </c>
    </row>
    <row r="849" spans="1:15" x14ac:dyDescent="0.2">
      <c r="A849" s="4" t="str">
        <f>Fullmath[[#This Row],[Craft]]</f>
        <v>Carpentry</v>
      </c>
      <c r="B849" s="4" t="str">
        <f>Fullmath[[#This Row],[Type]]</f>
        <v>Weapon (Ranged)</v>
      </c>
      <c r="C849" s="4" t="str">
        <f>Fullmath[[#This Row],[Subtype]]</f>
        <v>Longbow</v>
      </c>
      <c r="D849" s="2">
        <f>Fullmath[[#This Row],[ID]]</f>
        <v>7</v>
      </c>
      <c r="E849" s="4" t="str">
        <f>Fullmath[[#This Row],[Name]]</f>
        <v>Masterly Longbow</v>
      </c>
      <c r="F849" s="4">
        <f>Fullmath[[#This Row],[Quantity]]</f>
        <v>1</v>
      </c>
      <c r="G849" s="4">
        <f>LookupRef[[#This Row],[Labor Costs]]+LookupRef[[#This Row],[Material Costs]]</f>
        <v>2272.4</v>
      </c>
      <c r="H849" s="4">
        <f>LookupRef[[#This Row],[Total Price]]/LookupRef[[#This Row],[Quantity]]</f>
        <v>2272.4</v>
      </c>
      <c r="I849" s="4">
        <f>LookupRef[[#This Row],[Total Price]]-LookupRef[[#This Row],[Material Costs]]</f>
        <v>1220</v>
      </c>
      <c r="J849" s="4">
        <f>(LookupRef[[#This Row],[Total Craft Points]]+LookupRef[[#This Row],[DC]])*10</f>
        <v>310</v>
      </c>
      <c r="K849" s="4">
        <f>LookupRef[[#This Row],[Price Per Craft Point]]*LookupRef[[#This Row],[Total Craft Points]]</f>
        <v>1220</v>
      </c>
      <c r="L849" s="4">
        <f>Fullmath[[#This Row],[Mat Cost]]</f>
        <v>1052.4000000000001</v>
      </c>
      <c r="M849" s="4">
        <f>Fullmath[[#This Row],[Total CP]]</f>
        <v>20</v>
      </c>
      <c r="N849" s="4">
        <f>Fullmath[[#This Row],[DC]]</f>
        <v>11</v>
      </c>
      <c r="O849" s="4" cm="1">
        <f t="array" ref="O849">LookupRef[[#This Row],[DC]]+(PPCP[Base])</f>
        <v>61</v>
      </c>
    </row>
    <row r="850" spans="1:15" x14ac:dyDescent="0.2">
      <c r="A850" s="4" t="str">
        <f>Fullmath[[#This Row],[Craft]]</f>
        <v>Carpentry</v>
      </c>
      <c r="B850" s="4" t="str">
        <f>Fullmath[[#This Row],[Type]]</f>
        <v>Weapon (Ranged)</v>
      </c>
      <c r="C850" s="4" t="str">
        <f>Fullmath[[#This Row],[Subtype]]</f>
        <v>Longbow</v>
      </c>
      <c r="D850" s="2">
        <f>Fullmath[[#This Row],[ID]]</f>
        <v>29</v>
      </c>
      <c r="E850" s="4" t="str">
        <f>Fullmath[[#This Row],[Name]]</f>
        <v>Powerful Longbow</v>
      </c>
      <c r="F850" s="4">
        <f>Fullmath[[#This Row],[Quantity]]</f>
        <v>1</v>
      </c>
      <c r="G850" s="4">
        <f>LookupRef[[#This Row],[Labor Costs]]+LookupRef[[#This Row],[Material Costs]]</f>
        <v>7575.2</v>
      </c>
      <c r="H850" s="4">
        <f>LookupRef[[#This Row],[Total Price]]/LookupRef[[#This Row],[Quantity]]</f>
        <v>7575.2</v>
      </c>
      <c r="I850" s="4">
        <f>LookupRef[[#This Row],[Total Price]]-LookupRef[[#This Row],[Material Costs]]</f>
        <v>4234</v>
      </c>
      <c r="J850" s="4">
        <f>(LookupRef[[#This Row],[Total Craft Points]]+LookupRef[[#This Row],[DC]])*10</f>
        <v>810</v>
      </c>
      <c r="K850" s="4">
        <f>LookupRef[[#This Row],[Price Per Craft Point]]*LookupRef[[#This Row],[Total Craft Points]]</f>
        <v>4234</v>
      </c>
      <c r="L850" s="4">
        <f>Fullmath[[#This Row],[Mat Cost]]</f>
        <v>3341.2</v>
      </c>
      <c r="M850" s="4">
        <f>Fullmath[[#This Row],[Total CP]]</f>
        <v>58</v>
      </c>
      <c r="N850" s="4">
        <f>Fullmath[[#This Row],[DC]]</f>
        <v>23</v>
      </c>
      <c r="O850" s="4" cm="1">
        <f t="array" ref="O850">LookupRef[[#This Row],[DC]]+(PPCP[Base])</f>
        <v>73</v>
      </c>
    </row>
    <row r="851" spans="1:15" x14ac:dyDescent="0.2">
      <c r="A851" s="4" t="str">
        <f>Fullmath[[#This Row],[Craft]]</f>
        <v>Carpentry</v>
      </c>
      <c r="B851" s="4" t="str">
        <f>Fullmath[[#This Row],[Type]]</f>
        <v>Weapon (Ranged)</v>
      </c>
      <c r="C851" s="4" t="str">
        <f>Fullmath[[#This Row],[Subtype]]</f>
        <v>Longbow</v>
      </c>
      <c r="D851" s="2">
        <f>Fullmath[[#This Row],[ID]]</f>
        <v>25</v>
      </c>
      <c r="E851" s="4" t="str">
        <f>Fullmath[[#This Row],[Name]]</f>
        <v>Grand Longbow</v>
      </c>
      <c r="F851" s="4">
        <f>Fullmath[[#This Row],[Quantity]]</f>
        <v>1</v>
      </c>
      <c r="G851" s="4">
        <f>LookupRef[[#This Row],[Labor Costs]]+LookupRef[[#This Row],[Material Costs]]</f>
        <v>37008.265625</v>
      </c>
      <c r="H851" s="4">
        <f>LookupRef[[#This Row],[Total Price]]/LookupRef[[#This Row],[Quantity]]</f>
        <v>37008.265625</v>
      </c>
      <c r="I851" s="4">
        <f>LookupRef[[#This Row],[Total Price]]-LookupRef[[#This Row],[Material Costs]]</f>
        <v>27670.5</v>
      </c>
      <c r="J851" s="4">
        <f>(LookupRef[[#This Row],[Total Craft Points]]+LookupRef[[#This Row],[DC]])*10</f>
        <v>3577.5</v>
      </c>
      <c r="K851" s="4">
        <f>LookupRef[[#This Row],[Price Per Craft Point]]*LookupRef[[#This Row],[Total Craft Points]]</f>
        <v>27670.5</v>
      </c>
      <c r="L851" s="4">
        <f>Fullmath[[#This Row],[Mat Cost]]</f>
        <v>9337.765625</v>
      </c>
      <c r="M851" s="4">
        <f>Fullmath[[#This Row],[Total CP]]</f>
        <v>321.75</v>
      </c>
      <c r="N851" s="4">
        <f>Fullmath[[#This Row],[DC]]</f>
        <v>36</v>
      </c>
      <c r="O851" s="4" cm="1">
        <f t="array" ref="O851">LookupRef[[#This Row],[DC]]+(PPCP[Base])</f>
        <v>86</v>
      </c>
    </row>
    <row r="852" spans="1:15" x14ac:dyDescent="0.2">
      <c r="A852" s="4" t="str">
        <f>Fullmath[[#This Row],[Craft]]</f>
        <v>Carpentry</v>
      </c>
      <c r="B852" s="4" t="str">
        <f>Fullmath[[#This Row],[Type]]</f>
        <v>Weapon (Ranged)</v>
      </c>
      <c r="C852" s="4" t="str">
        <f>Fullmath[[#This Row],[Subtype]]</f>
        <v>Longbow</v>
      </c>
      <c r="D852" s="2">
        <f>Fullmath[[#This Row],[ID]]</f>
        <v>1024</v>
      </c>
      <c r="E852" s="4" t="str">
        <f>Fullmath[[#This Row],[Name]]</f>
        <v>Ashwood Longbow</v>
      </c>
      <c r="F852" s="4">
        <f>Fullmath[[#This Row],[Quantity]]</f>
        <v>1</v>
      </c>
      <c r="G852" s="4">
        <f>LookupRef[[#This Row],[Labor Costs]]+LookupRef[[#This Row],[Material Costs]]</f>
        <v>147933.06249999997</v>
      </c>
      <c r="H852" s="4">
        <f>LookupRef[[#This Row],[Total Price]]/LookupRef[[#This Row],[Quantity]]</f>
        <v>147933.06249999997</v>
      </c>
      <c r="I852" s="4">
        <f>LookupRef[[#This Row],[Total Price]]-LookupRef[[#This Row],[Material Costs]]</f>
        <v>90419.999999999971</v>
      </c>
      <c r="J852" s="4">
        <f>(LookupRef[[#This Row],[Total Craft Points]]+LookupRef[[#This Row],[DC]])*10</f>
        <v>9623.3333333333321</v>
      </c>
      <c r="K852" s="4">
        <f>LookupRef[[#This Row],[Price Per Craft Point]]*LookupRef[[#This Row],[Total Craft Points]]</f>
        <v>90419.999999999985</v>
      </c>
      <c r="L852" s="4">
        <f>Fullmath[[#This Row],[Mat Cost]]</f>
        <v>57513.062499999993</v>
      </c>
      <c r="M852" s="4">
        <f>Fullmath[[#This Row],[Total CP]]</f>
        <v>913.33333333333326</v>
      </c>
      <c r="N852" s="4">
        <f>Fullmath[[#This Row],[DC]]</f>
        <v>49</v>
      </c>
      <c r="O852" s="4" cm="1">
        <f t="array" ref="O852">LookupRef[[#This Row],[DC]]+(PPCP[Base])</f>
        <v>99</v>
      </c>
    </row>
    <row r="853" spans="1:15" x14ac:dyDescent="0.2">
      <c r="A853" s="4" t="str">
        <f>Fullmath[[#This Row],[Craft]]</f>
        <v>Carpentry</v>
      </c>
      <c r="B853" s="4" t="str">
        <f>Fullmath[[#This Row],[Type]]</f>
        <v>Weapon (Ranged)</v>
      </c>
      <c r="C853" s="4" t="str">
        <f>Fullmath[[#This Row],[Subtype]]</f>
        <v>Shortbow</v>
      </c>
      <c r="D853" s="2">
        <f>Fullmath[[#This Row],[ID]]</f>
        <v>5</v>
      </c>
      <c r="E853" s="4" t="str">
        <f>Fullmath[[#This Row],[Name]]</f>
        <v>Shortbow</v>
      </c>
      <c r="F853" s="4">
        <f>Fullmath[[#This Row],[Quantity]]</f>
        <v>1</v>
      </c>
      <c r="G853" s="4">
        <f>LookupRef[[#This Row],[Labor Costs]]+LookupRef[[#This Row],[Material Costs]]</f>
        <v>791.83333333333326</v>
      </c>
      <c r="H853" s="4">
        <f>LookupRef[[#This Row],[Total Price]]/LookupRef[[#This Row],[Quantity]]</f>
        <v>791.83333333333326</v>
      </c>
      <c r="I853" s="4">
        <f>LookupRef[[#This Row],[Total Price]]-LookupRef[[#This Row],[Material Costs]]</f>
        <v>56</v>
      </c>
      <c r="J853" s="4">
        <f>(LookupRef[[#This Row],[Total Craft Points]]+LookupRef[[#This Row],[DC]])*10</f>
        <v>70</v>
      </c>
      <c r="K853" s="4">
        <f>LookupRef[[#This Row],[Price Per Craft Point]]*LookupRef[[#This Row],[Total Craft Points]]</f>
        <v>56</v>
      </c>
      <c r="L853" s="4">
        <f>Fullmath[[#This Row],[Mat Cost]]</f>
        <v>735.83333333333326</v>
      </c>
      <c r="M853" s="4">
        <f>Fullmath[[#This Row],[Total CP]]</f>
        <v>1</v>
      </c>
      <c r="N853" s="4">
        <f>Fullmath[[#This Row],[DC]]</f>
        <v>6</v>
      </c>
      <c r="O853" s="4" cm="1">
        <f t="array" ref="O853">LookupRef[[#This Row],[DC]]+(PPCP[Base])</f>
        <v>56</v>
      </c>
    </row>
    <row r="854" spans="1:15" x14ac:dyDescent="0.2">
      <c r="A854" s="4" t="str">
        <f>Fullmath[[#This Row],[Craft]]</f>
        <v>Carpentry</v>
      </c>
      <c r="B854" s="4" t="str">
        <f>Fullmath[[#This Row],[Type]]</f>
        <v>Weapon (Ranged)</v>
      </c>
      <c r="C854" s="4" t="str">
        <f>Fullmath[[#This Row],[Subtype]]</f>
        <v>Shortbow</v>
      </c>
      <c r="D854" s="2">
        <f>Fullmath[[#This Row],[ID]]</f>
        <v>11</v>
      </c>
      <c r="E854" s="4" t="str">
        <f>Fullmath[[#This Row],[Name]]</f>
        <v>Masterly Shortbow</v>
      </c>
      <c r="F854" s="4">
        <f>Fullmath[[#This Row],[Quantity]]</f>
        <v>1</v>
      </c>
      <c r="G854" s="4">
        <f>LookupRef[[#This Row],[Labor Costs]]+LookupRef[[#This Row],[Material Costs]]</f>
        <v>2252.4</v>
      </c>
      <c r="H854" s="4">
        <f>LookupRef[[#This Row],[Total Price]]/LookupRef[[#This Row],[Quantity]]</f>
        <v>2252.4</v>
      </c>
      <c r="I854" s="4">
        <f>LookupRef[[#This Row],[Total Price]]-LookupRef[[#This Row],[Material Costs]]</f>
        <v>1200</v>
      </c>
      <c r="J854" s="4">
        <f>(LookupRef[[#This Row],[Total Craft Points]]+LookupRef[[#This Row],[DC]])*10</f>
        <v>300</v>
      </c>
      <c r="K854" s="4">
        <f>LookupRef[[#This Row],[Price Per Craft Point]]*LookupRef[[#This Row],[Total Craft Points]]</f>
        <v>1200</v>
      </c>
      <c r="L854" s="4">
        <f>Fullmath[[#This Row],[Mat Cost]]</f>
        <v>1052.4000000000001</v>
      </c>
      <c r="M854" s="4">
        <f>Fullmath[[#This Row],[Total CP]]</f>
        <v>20</v>
      </c>
      <c r="N854" s="4">
        <f>Fullmath[[#This Row],[DC]]</f>
        <v>10</v>
      </c>
      <c r="O854" s="4" cm="1">
        <f t="array" ref="O854">LookupRef[[#This Row],[DC]]+(PPCP[Base])</f>
        <v>60</v>
      </c>
    </row>
    <row r="855" spans="1:15" x14ac:dyDescent="0.2">
      <c r="A855" s="4" t="str">
        <f>Fullmath[[#This Row],[Craft]]</f>
        <v>Carpentry</v>
      </c>
      <c r="B855" s="4" t="str">
        <f>Fullmath[[#This Row],[Type]]</f>
        <v>Weapon (Ranged)</v>
      </c>
      <c r="C855" s="4" t="str">
        <f>Fullmath[[#This Row],[Subtype]]</f>
        <v>Shortbow</v>
      </c>
      <c r="D855" s="2">
        <f>Fullmath[[#This Row],[ID]]</f>
        <v>28</v>
      </c>
      <c r="E855" s="4" t="str">
        <f>Fullmath[[#This Row],[Name]]</f>
        <v>Powerful Shortbow</v>
      </c>
      <c r="F855" s="4">
        <f>Fullmath[[#This Row],[Quantity]]</f>
        <v>1</v>
      </c>
      <c r="G855" s="4">
        <f>LookupRef[[#This Row],[Labor Costs]]+LookupRef[[#This Row],[Material Costs]]</f>
        <v>7502.2</v>
      </c>
      <c r="H855" s="4">
        <f>LookupRef[[#This Row],[Total Price]]/LookupRef[[#This Row],[Quantity]]</f>
        <v>7502.2</v>
      </c>
      <c r="I855" s="4">
        <f>LookupRef[[#This Row],[Total Price]]-LookupRef[[#This Row],[Material Costs]]</f>
        <v>4161</v>
      </c>
      <c r="J855" s="4">
        <f>(LookupRef[[#This Row],[Total Craft Points]]+LookupRef[[#This Row],[DC]])*10</f>
        <v>800</v>
      </c>
      <c r="K855" s="4">
        <f>LookupRef[[#This Row],[Price Per Craft Point]]*LookupRef[[#This Row],[Total Craft Points]]</f>
        <v>4161</v>
      </c>
      <c r="L855" s="4">
        <f>Fullmath[[#This Row],[Mat Cost]]</f>
        <v>3341.2</v>
      </c>
      <c r="M855" s="4">
        <f>Fullmath[[#This Row],[Total CP]]</f>
        <v>57</v>
      </c>
      <c r="N855" s="4">
        <f>Fullmath[[#This Row],[DC]]</f>
        <v>23</v>
      </c>
      <c r="O855" s="4" cm="1">
        <f t="array" ref="O855">LookupRef[[#This Row],[DC]]+(PPCP[Base])</f>
        <v>73</v>
      </c>
    </row>
    <row r="856" spans="1:15" x14ac:dyDescent="0.2">
      <c r="A856" s="4" t="str">
        <f>Fullmath[[#This Row],[Craft]]</f>
        <v>Carpentry</v>
      </c>
      <c r="B856" s="4" t="str">
        <f>Fullmath[[#This Row],[Type]]</f>
        <v>Weapon (Ranged)</v>
      </c>
      <c r="C856" s="4" t="str">
        <f>Fullmath[[#This Row],[Subtype]]</f>
        <v>Shortbow</v>
      </c>
      <c r="D856" s="2">
        <f>Fullmath[[#This Row],[ID]]</f>
        <v>26</v>
      </c>
      <c r="E856" s="4" t="str">
        <f>Fullmath[[#This Row],[Name]]</f>
        <v>Grand Shortbow</v>
      </c>
      <c r="F856" s="4">
        <f>Fullmath[[#This Row],[Quantity]]</f>
        <v>1</v>
      </c>
      <c r="G856" s="4">
        <f>LookupRef[[#This Row],[Labor Costs]]+LookupRef[[#This Row],[Material Costs]]</f>
        <v>35636.265625</v>
      </c>
      <c r="H856" s="4">
        <f>LookupRef[[#This Row],[Total Price]]/LookupRef[[#This Row],[Quantity]]</f>
        <v>35636.265625</v>
      </c>
      <c r="I856" s="4">
        <f>LookupRef[[#This Row],[Total Price]]-LookupRef[[#This Row],[Material Costs]]</f>
        <v>27498.5</v>
      </c>
      <c r="J856" s="4">
        <f>(LookupRef[[#This Row],[Total Craft Points]]+LookupRef[[#This Row],[DC]])*10</f>
        <v>3557.5</v>
      </c>
      <c r="K856" s="4">
        <f>LookupRef[[#This Row],[Price Per Craft Point]]*LookupRef[[#This Row],[Total Craft Points]]</f>
        <v>27498.5</v>
      </c>
      <c r="L856" s="4">
        <f>Fullmath[[#This Row],[Mat Cost]]</f>
        <v>8137.765625</v>
      </c>
      <c r="M856" s="4">
        <f>Fullmath[[#This Row],[Total CP]]</f>
        <v>319.75</v>
      </c>
      <c r="N856" s="4">
        <f>Fullmath[[#This Row],[DC]]</f>
        <v>36</v>
      </c>
      <c r="O856" s="4" cm="1">
        <f t="array" ref="O856">LookupRef[[#This Row],[DC]]+(PPCP[Base])</f>
        <v>86</v>
      </c>
    </row>
    <row r="857" spans="1:15" x14ac:dyDescent="0.2">
      <c r="A857" s="4" t="str">
        <f>Fullmath[[#This Row],[Craft]]</f>
        <v>Carpentry</v>
      </c>
      <c r="B857" s="4" t="str">
        <f>Fullmath[[#This Row],[Type]]</f>
        <v>Weapon (Ranged)</v>
      </c>
      <c r="C857" s="4" t="str">
        <f>Fullmath[[#This Row],[Subtype]]</f>
        <v>Shortbow</v>
      </c>
      <c r="D857" s="2">
        <f>Fullmath[[#This Row],[ID]]</f>
        <v>1025</v>
      </c>
      <c r="E857" s="4" t="str">
        <f>Fullmath[[#This Row],[Name]]</f>
        <v>Ashwood Shortbow</v>
      </c>
      <c r="F857" s="4">
        <f>Fullmath[[#This Row],[Quantity]]</f>
        <v>1</v>
      </c>
      <c r="G857" s="4">
        <f>LookupRef[[#This Row],[Labor Costs]]+LookupRef[[#This Row],[Material Costs]]</f>
        <v>146733.06249999997</v>
      </c>
      <c r="H857" s="4">
        <f>LookupRef[[#This Row],[Total Price]]/LookupRef[[#This Row],[Quantity]]</f>
        <v>146733.06249999997</v>
      </c>
      <c r="I857" s="4">
        <f>LookupRef[[#This Row],[Total Price]]-LookupRef[[#This Row],[Material Costs]]</f>
        <v>90419.999999999971</v>
      </c>
      <c r="J857" s="4">
        <f>(LookupRef[[#This Row],[Total Craft Points]]+LookupRef[[#This Row],[DC]])*10</f>
        <v>9623.3333333333321</v>
      </c>
      <c r="K857" s="4">
        <f>LookupRef[[#This Row],[Price Per Craft Point]]*LookupRef[[#This Row],[Total Craft Points]]</f>
        <v>90419.999999999985</v>
      </c>
      <c r="L857" s="4">
        <f>Fullmath[[#This Row],[Mat Cost]]</f>
        <v>56313.062499999993</v>
      </c>
      <c r="M857" s="4">
        <f>Fullmath[[#This Row],[Total CP]]</f>
        <v>913.33333333333326</v>
      </c>
      <c r="N857" s="4">
        <f>Fullmath[[#This Row],[DC]]</f>
        <v>49</v>
      </c>
      <c r="O857" s="4" cm="1">
        <f t="array" ref="O857">LookupRef[[#This Row],[DC]]+(PPCP[Base])</f>
        <v>99</v>
      </c>
    </row>
    <row r="858" spans="1:15" x14ac:dyDescent="0.2">
      <c r="A858" s="4" t="str">
        <f>Fullmath[[#This Row],[Craft]]</f>
        <v>Carpentry</v>
      </c>
      <c r="B858" s="4" t="str">
        <f>Fullmath[[#This Row],[Type]]</f>
        <v>Weapon (Ranged)</v>
      </c>
      <c r="C858" s="4" t="str">
        <f>Fullmath[[#This Row],[Subtype]]</f>
        <v>Siege Weapon</v>
      </c>
      <c r="D858" s="2">
        <f>Fullmath[[#This Row],[ID]]</f>
        <v>1478</v>
      </c>
      <c r="E858" s="4" t="str">
        <f>Fullmath[[#This Row],[Name]]</f>
        <v>Siege Weapon: Light Ballista</v>
      </c>
      <c r="F858" s="4">
        <f>Fullmath[[#This Row],[Quantity]]</f>
        <v>1</v>
      </c>
      <c r="G858" s="4">
        <f>LookupRef[[#This Row],[Labor Costs]]+LookupRef[[#This Row],[Material Costs]]</f>
        <v>24792.448958333334</v>
      </c>
      <c r="H858" s="4">
        <f>LookupRef[[#This Row],[Total Price]]/LookupRef[[#This Row],[Quantity]]</f>
        <v>24792.448958333334</v>
      </c>
      <c r="I858" s="4">
        <f>LookupRef[[#This Row],[Total Price]]-LookupRef[[#This Row],[Material Costs]]</f>
        <v>17281.25</v>
      </c>
      <c r="J858" s="4">
        <f>(LookupRef[[#This Row],[Total Craft Points]]+LookupRef[[#This Row],[DC]])*10</f>
        <v>2477.5</v>
      </c>
      <c r="K858" s="4">
        <f>LookupRef[[#This Row],[Price Per Craft Point]]*LookupRef[[#This Row],[Total Craft Points]]</f>
        <v>17281.25</v>
      </c>
      <c r="L858" s="4">
        <f>Fullmath[[#This Row],[Mat Cost]]</f>
        <v>7511.1989583333334</v>
      </c>
      <c r="M858" s="4">
        <f>Fullmath[[#This Row],[Total CP]]</f>
        <v>218.75</v>
      </c>
      <c r="N858" s="4">
        <f>Fullmath[[#This Row],[DC]]</f>
        <v>29</v>
      </c>
      <c r="O858" s="4" cm="1">
        <f t="array" ref="O858">LookupRef[[#This Row],[DC]]+(PPCP[Base])</f>
        <v>79</v>
      </c>
    </row>
    <row r="859" spans="1:15" x14ac:dyDescent="0.2">
      <c r="A859" s="4" t="str">
        <f>Fullmath[[#This Row],[Craft]]</f>
        <v>Carpentry</v>
      </c>
      <c r="B859" s="4" t="str">
        <f>Fullmath[[#This Row],[Type]]</f>
        <v>Weapon (Ranged)</v>
      </c>
      <c r="C859" s="4" t="str">
        <f>Fullmath[[#This Row],[Subtype]]</f>
        <v>Siege Weapon</v>
      </c>
      <c r="D859" s="2">
        <f>Fullmath[[#This Row],[ID]]</f>
        <v>1479</v>
      </c>
      <c r="E859" s="4" t="str">
        <f>Fullmath[[#This Row],[Name]]</f>
        <v>Siege Weapon: Heavy Ballista</v>
      </c>
      <c r="F859" s="4">
        <f>Fullmath[[#This Row],[Quantity]]</f>
        <v>1</v>
      </c>
      <c r="G859" s="4">
        <f>LookupRef[[#This Row],[Labor Costs]]+LookupRef[[#This Row],[Material Costs]]</f>
        <v>33466.848958333328</v>
      </c>
      <c r="H859" s="4">
        <f>LookupRef[[#This Row],[Total Price]]/LookupRef[[#This Row],[Quantity]]</f>
        <v>33466.848958333328</v>
      </c>
      <c r="I859" s="4">
        <f>LookupRef[[#This Row],[Total Price]]-LookupRef[[#This Row],[Material Costs]]</f>
        <v>23800.249999999996</v>
      </c>
      <c r="J859" s="4">
        <f>(LookupRef[[#This Row],[Total Craft Points]]+LookupRef[[#This Row],[DC]])*10</f>
        <v>3197.5</v>
      </c>
      <c r="K859" s="4">
        <f>LookupRef[[#This Row],[Price Per Craft Point]]*LookupRef[[#This Row],[Total Craft Points]]</f>
        <v>23800.25</v>
      </c>
      <c r="L859" s="4">
        <f>Fullmath[[#This Row],[Mat Cost]]</f>
        <v>9666.5989583333321</v>
      </c>
      <c r="M859" s="4">
        <f>Fullmath[[#This Row],[Total CP]]</f>
        <v>286.75</v>
      </c>
      <c r="N859" s="4">
        <f>Fullmath[[#This Row],[DC]]</f>
        <v>33</v>
      </c>
      <c r="O859" s="4" cm="1">
        <f t="array" ref="O859">LookupRef[[#This Row],[DC]]+(PPCP[Base])</f>
        <v>83</v>
      </c>
    </row>
    <row r="860" spans="1:15" x14ac:dyDescent="0.2">
      <c r="A860" s="4" t="str">
        <f>Fullmath[[#This Row],[Craft]]</f>
        <v>Carpentry</v>
      </c>
      <c r="B860" s="4" t="str">
        <f>Fullmath[[#This Row],[Type]]</f>
        <v>Weapon (Ranged)</v>
      </c>
      <c r="C860" s="4" t="str">
        <f>Fullmath[[#This Row],[Subtype]]</f>
        <v>Siege Weapon</v>
      </c>
      <c r="D860" s="2">
        <f>Fullmath[[#This Row],[ID]]</f>
        <v>1480</v>
      </c>
      <c r="E860" s="4" t="str">
        <f>Fullmath[[#This Row],[Name]]</f>
        <v>Siege Weapon: Mangonel</v>
      </c>
      <c r="F860" s="4">
        <f>Fullmath[[#This Row],[Quantity]]</f>
        <v>1</v>
      </c>
      <c r="G860" s="4">
        <f>LookupRef[[#This Row],[Labor Costs]]+LookupRef[[#This Row],[Material Costs]]</f>
        <v>31179.106666666667</v>
      </c>
      <c r="H860" s="4">
        <f>LookupRef[[#This Row],[Total Price]]/LookupRef[[#This Row],[Quantity]]</f>
        <v>31179.106666666667</v>
      </c>
      <c r="I860" s="4">
        <f>LookupRef[[#This Row],[Total Price]]-LookupRef[[#This Row],[Material Costs]]</f>
        <v>24998.400000000001</v>
      </c>
      <c r="J860" s="4">
        <f>(LookupRef[[#This Row],[Total Craft Points]]+LookupRef[[#This Row],[DC]])*10</f>
        <v>3316</v>
      </c>
      <c r="K860" s="4">
        <f>LookupRef[[#This Row],[Price Per Craft Point]]*LookupRef[[#This Row],[Total Craft Points]]</f>
        <v>24998.400000000001</v>
      </c>
      <c r="L860" s="4">
        <f>Fullmath[[#This Row],[Mat Cost]]</f>
        <v>6180.7066666666669</v>
      </c>
      <c r="M860" s="4">
        <f>Fullmath[[#This Row],[Total CP]]</f>
        <v>297.60000000000002</v>
      </c>
      <c r="N860" s="4">
        <f>Fullmath[[#This Row],[DC]]</f>
        <v>34</v>
      </c>
      <c r="O860" s="4" cm="1">
        <f t="array" ref="O860">LookupRef[[#This Row],[DC]]+(PPCP[Base])</f>
        <v>84</v>
      </c>
    </row>
    <row r="861" spans="1:15" x14ac:dyDescent="0.2">
      <c r="A861" s="4" t="str">
        <f>Fullmath[[#This Row],[Craft]]</f>
        <v>Tailoring</v>
      </c>
      <c r="B861" s="4" t="str">
        <f>Fullmath[[#This Row],[Type]]</f>
        <v>Weapon (Ranged)</v>
      </c>
      <c r="C861" s="4" t="str">
        <f>Fullmath[[#This Row],[Subtype]]</f>
        <v>Sling</v>
      </c>
      <c r="D861" s="2">
        <f>Fullmath[[#This Row],[ID]]</f>
        <v>629</v>
      </c>
      <c r="E861" s="4" t="str">
        <f>Fullmath[[#This Row],[Name]]</f>
        <v>Sling</v>
      </c>
      <c r="F861" s="4">
        <f>Fullmath[[#This Row],[Quantity]]</f>
        <v>1</v>
      </c>
      <c r="G861" s="4">
        <f>LookupRef[[#This Row],[Labor Costs]]+LookupRef[[#This Row],[Material Costs]]</f>
        <v>900.52</v>
      </c>
      <c r="H861" s="4">
        <f>LookupRef[[#This Row],[Total Price]]/LookupRef[[#This Row],[Quantity]]</f>
        <v>900.52</v>
      </c>
      <c r="I861" s="4">
        <f>LookupRef[[#This Row],[Total Price]]-LookupRef[[#This Row],[Material Costs]]</f>
        <v>405.59999999999997</v>
      </c>
      <c r="J861" s="4">
        <f>(LookupRef[[#This Row],[Total Craft Points]]+LookupRef[[#This Row],[DC]])*10</f>
        <v>98</v>
      </c>
      <c r="K861" s="4">
        <f>LookupRef[[#This Row],[Price Per Craft Point]]*LookupRef[[#This Row],[Total Craft Points]]</f>
        <v>405.59999999999997</v>
      </c>
      <c r="L861" s="4">
        <f>Fullmath[[#This Row],[Mat Cost]]</f>
        <v>494.92</v>
      </c>
      <c r="M861" s="4">
        <f>Fullmath[[#This Row],[Total CP]]</f>
        <v>7.8</v>
      </c>
      <c r="N861" s="4">
        <f>Fullmath[[#This Row],[DC]]</f>
        <v>2</v>
      </c>
      <c r="O861" s="4" cm="1">
        <f t="array" ref="O861">LookupRef[[#This Row],[DC]]+(PPCP[Base])</f>
        <v>52</v>
      </c>
    </row>
    <row r="862" spans="1:15" x14ac:dyDescent="0.2">
      <c r="A862" s="4" t="str">
        <f>Fullmath[[#This Row],[Craft]]</f>
        <v>Tailoring</v>
      </c>
      <c r="B862" s="4" t="str">
        <f>Fullmath[[#This Row],[Type]]</f>
        <v>Weapon (Ranged)</v>
      </c>
      <c r="C862" s="4" t="str">
        <f>Fullmath[[#This Row],[Subtype]]</f>
        <v>Sling</v>
      </c>
      <c r="D862" s="2">
        <f>Fullmath[[#This Row],[ID]]</f>
        <v>640</v>
      </c>
      <c r="E862" s="4" t="str">
        <f>Fullmath[[#This Row],[Name]]</f>
        <v>Masterly Sling</v>
      </c>
      <c r="F862" s="4">
        <f>Fullmath[[#This Row],[Quantity]]</f>
        <v>1</v>
      </c>
      <c r="G862" s="4">
        <f>LookupRef[[#This Row],[Labor Costs]]+LookupRef[[#This Row],[Material Costs]]</f>
        <v>947.31999999999994</v>
      </c>
      <c r="H862" s="4">
        <f>LookupRef[[#This Row],[Total Price]]/LookupRef[[#This Row],[Quantity]]</f>
        <v>947.31999999999994</v>
      </c>
      <c r="I862" s="4">
        <f>LookupRef[[#This Row],[Total Price]]-LookupRef[[#This Row],[Material Costs]]</f>
        <v>452.39999999999992</v>
      </c>
      <c r="J862" s="4">
        <f>(LookupRef[[#This Row],[Total Craft Points]]+LookupRef[[#This Row],[DC]])*10</f>
        <v>158</v>
      </c>
      <c r="K862" s="4">
        <f>LookupRef[[#This Row],[Price Per Craft Point]]*LookupRef[[#This Row],[Total Craft Points]]</f>
        <v>452.4</v>
      </c>
      <c r="L862" s="4">
        <f>Fullmath[[#This Row],[Mat Cost]]</f>
        <v>494.92</v>
      </c>
      <c r="M862" s="4">
        <f>Fullmath[[#This Row],[Total CP]]</f>
        <v>7.8</v>
      </c>
      <c r="N862" s="4">
        <f>Fullmath[[#This Row],[DC]]</f>
        <v>8</v>
      </c>
      <c r="O862" s="4" cm="1">
        <f t="array" ref="O862">LookupRef[[#This Row],[DC]]+(PPCP[Base])</f>
        <v>58</v>
      </c>
    </row>
    <row r="863" spans="1:15" x14ac:dyDescent="0.2">
      <c r="A863" s="4" t="str">
        <f>Fullmath[[#This Row],[Craft]]</f>
        <v>Tailoring</v>
      </c>
      <c r="B863" s="4" t="str">
        <f>Fullmath[[#This Row],[Type]]</f>
        <v>Weapon (Ranged)</v>
      </c>
      <c r="C863" s="4" t="str">
        <f>Fullmath[[#This Row],[Subtype]]</f>
        <v>Sling</v>
      </c>
      <c r="D863" s="2">
        <f>Fullmath[[#This Row],[ID]]</f>
        <v>657</v>
      </c>
      <c r="E863" s="4" t="str">
        <f>Fullmath[[#This Row],[Name]]</f>
        <v>Grand Masterly Sling</v>
      </c>
      <c r="F863" s="4">
        <f>Fullmath[[#This Row],[Quantity]]</f>
        <v>1</v>
      </c>
      <c r="G863" s="4">
        <f>LookupRef[[#This Row],[Labor Costs]]+LookupRef[[#This Row],[Material Costs]]</f>
        <v>9447.2566666666662</v>
      </c>
      <c r="H863" s="4">
        <f>LookupRef[[#This Row],[Total Price]]/LookupRef[[#This Row],[Quantity]]</f>
        <v>9447.2566666666662</v>
      </c>
      <c r="I863" s="4">
        <f>LookupRef[[#This Row],[Total Price]]-LookupRef[[#This Row],[Material Costs]]</f>
        <v>7395</v>
      </c>
      <c r="J863" s="4">
        <f>(LookupRef[[#This Row],[Total Craft Points]]+LookupRef[[#This Row],[DC]])*10</f>
        <v>1236</v>
      </c>
      <c r="K863" s="4">
        <f>LookupRef[[#This Row],[Price Per Craft Point]]*LookupRef[[#This Row],[Total Craft Points]]</f>
        <v>7395</v>
      </c>
      <c r="L863" s="4">
        <f>Fullmath[[#This Row],[Mat Cost]]</f>
        <v>2052.2566666666667</v>
      </c>
      <c r="M863" s="4">
        <f>Fullmath[[#This Row],[Total CP]]</f>
        <v>98.6</v>
      </c>
      <c r="N863" s="4">
        <f>Fullmath[[#This Row],[DC]]</f>
        <v>25</v>
      </c>
      <c r="O863" s="4" cm="1">
        <f t="array" ref="O863">LookupRef[[#This Row],[DC]]+(PPCP[Base])</f>
        <v>75</v>
      </c>
    </row>
    <row r="864" spans="1:15" x14ac:dyDescent="0.2">
      <c r="A864" s="4" t="str">
        <f>Fullmath[[#This Row],[Craft]]</f>
        <v>Tailoring</v>
      </c>
      <c r="B864" s="4" t="str">
        <f>Fullmath[[#This Row],[Type]]</f>
        <v>Weapon (Ranged)</v>
      </c>
      <c r="C864" s="4" t="str">
        <f>Fullmath[[#This Row],[Subtype]]</f>
        <v>Sling</v>
      </c>
      <c r="D864" s="2">
        <f>Fullmath[[#This Row],[ID]]</f>
        <v>687</v>
      </c>
      <c r="E864" s="4" t="str">
        <f>Fullmath[[#This Row],[Name]]</f>
        <v>Elite Sling</v>
      </c>
      <c r="F864" s="4">
        <f>Fullmath[[#This Row],[Quantity]]</f>
        <v>1</v>
      </c>
      <c r="G864" s="4">
        <f>LookupRef[[#This Row],[Labor Costs]]+LookupRef[[#This Row],[Material Costs]]</f>
        <v>27356.676666666663</v>
      </c>
      <c r="H864" s="4">
        <f>LookupRef[[#This Row],[Total Price]]/LookupRef[[#This Row],[Quantity]]</f>
        <v>27356.676666666663</v>
      </c>
      <c r="I864" s="4">
        <f>LookupRef[[#This Row],[Total Price]]-LookupRef[[#This Row],[Material Costs]]</f>
        <v>24768.999999999996</v>
      </c>
      <c r="J864" s="4">
        <f>(LookupRef[[#This Row],[Total Craft Points]]+LookupRef[[#This Row],[DC]])*10</f>
        <v>3264</v>
      </c>
      <c r="K864" s="4">
        <f>LookupRef[[#This Row],[Price Per Craft Point]]*LookupRef[[#This Row],[Total Craft Points]]</f>
        <v>24768.999999999996</v>
      </c>
      <c r="L864" s="4">
        <f>Fullmath[[#This Row],[Mat Cost]]</f>
        <v>2587.6766666666667</v>
      </c>
      <c r="M864" s="4">
        <f>Fullmath[[#This Row],[Total CP]]</f>
        <v>291.39999999999998</v>
      </c>
      <c r="N864" s="4">
        <f>Fullmath[[#This Row],[DC]]</f>
        <v>35</v>
      </c>
      <c r="O864" s="4" cm="1">
        <f t="array" ref="O864">LookupRef[[#This Row],[DC]]+(PPCP[Base])</f>
        <v>85</v>
      </c>
    </row>
    <row r="865" spans="1:15" x14ac:dyDescent="0.2">
      <c r="A865" s="4" t="str">
        <f>Fullmath[[#This Row],[Craft]]</f>
        <v>Tailoring</v>
      </c>
      <c r="B865" s="4" t="str">
        <f>Fullmath[[#This Row],[Type]]</f>
        <v>Weapon (Ranged)</v>
      </c>
      <c r="C865" s="4" t="str">
        <f>Fullmath[[#This Row],[Subtype]]</f>
        <v>Sling</v>
      </c>
      <c r="D865" s="2">
        <f>Fullmath[[#This Row],[ID]]</f>
        <v>1028</v>
      </c>
      <c r="E865" s="4" t="str">
        <f>Fullmath[[#This Row],[Name]]</f>
        <v>Enchanted Elite Sling</v>
      </c>
      <c r="F865" s="4">
        <f>Fullmath[[#This Row],[Quantity]]</f>
        <v>1</v>
      </c>
      <c r="G865" s="4">
        <f>LookupRef[[#This Row],[Labor Costs]]+LookupRef[[#This Row],[Material Costs]]</f>
        <v>226088.58125000002</v>
      </c>
      <c r="H865" s="4">
        <f>LookupRef[[#This Row],[Total Price]]/LookupRef[[#This Row],[Quantity]]</f>
        <v>226088.58125000002</v>
      </c>
      <c r="I865" s="4">
        <f>LookupRef[[#This Row],[Total Price]]-LookupRef[[#This Row],[Material Costs]]</f>
        <v>174883.33333333334</v>
      </c>
      <c r="J865" s="4">
        <f>(LookupRef[[#This Row],[Total Craft Points]]+LookupRef[[#This Row],[DC]])*10</f>
        <v>17988.333333333336</v>
      </c>
      <c r="K865" s="4">
        <f>LookupRef[[#This Row],[Price Per Craft Point]]*LookupRef[[#This Row],[Total Craft Points]]</f>
        <v>174883.33333333334</v>
      </c>
      <c r="L865" s="4">
        <f>Fullmath[[#This Row],[Mat Cost]]</f>
        <v>51205.247916666667</v>
      </c>
      <c r="M865" s="4">
        <f>Fullmath[[#This Row],[Total CP]]</f>
        <v>1748.8333333333335</v>
      </c>
      <c r="N865" s="4">
        <f>Fullmath[[#This Row],[DC]]</f>
        <v>50</v>
      </c>
      <c r="O865" s="4" cm="1">
        <f t="array" ref="O865">LookupRef[[#This Row],[DC]]+(PPCP[Base])</f>
        <v>100</v>
      </c>
    </row>
    <row r="866" spans="1:15" x14ac:dyDescent="0.2">
      <c r="A866" s="4" t="str">
        <f>Fullmath[[#This Row],[Craft]]</f>
        <v>Alchemy</v>
      </c>
      <c r="B866" s="4" t="str">
        <f>Fullmath[[#This Row],[Type]]</f>
        <v>Writing Supplies</v>
      </c>
      <c r="C866" s="4" t="str">
        <f>Fullmath[[#This Row],[Subtype]]</f>
        <v>Books and Writing Supplies</v>
      </c>
      <c r="D866" s="2">
        <f>Fullmath[[#This Row],[ID]]</f>
        <v>1192</v>
      </c>
      <c r="E866" s="4" t="str">
        <f>Fullmath[[#This Row],[Name]]</f>
        <v>Bulk Printing Ink</v>
      </c>
      <c r="F866" s="4">
        <f>Fullmath[[#This Row],[Quantity]]</f>
        <v>10</v>
      </c>
      <c r="G866" s="4">
        <f>LookupRef[[#This Row],[Labor Costs]]+LookupRef[[#This Row],[Material Costs]]</f>
        <v>2087</v>
      </c>
      <c r="H866" s="4">
        <f>LookupRef[[#This Row],[Total Price]]/LookupRef[[#This Row],[Quantity]]</f>
        <v>208.7</v>
      </c>
      <c r="I866" s="4">
        <f>LookupRef[[#This Row],[Total Price]]-LookupRef[[#This Row],[Material Costs]]</f>
        <v>550</v>
      </c>
      <c r="J866" s="4">
        <f>(LookupRef[[#This Row],[Total Craft Points]]+LookupRef[[#This Row],[DC]])*10</f>
        <v>150</v>
      </c>
      <c r="K866" s="4">
        <f>LookupRef[[#This Row],[Price Per Craft Point]]*LookupRef[[#This Row],[Total Craft Points]]</f>
        <v>550</v>
      </c>
      <c r="L866" s="4">
        <f>Fullmath[[#This Row],[Mat Cost]]</f>
        <v>1537</v>
      </c>
      <c r="M866" s="4">
        <f>Fullmath[[#This Row],[Total CP]]</f>
        <v>10</v>
      </c>
      <c r="N866" s="4">
        <f>Fullmath[[#This Row],[DC]]</f>
        <v>5</v>
      </c>
      <c r="O866" s="4" cm="1">
        <f t="array" ref="O866">LookupRef[[#This Row],[DC]]+(PPCP[Base])</f>
        <v>55</v>
      </c>
    </row>
    <row r="867" spans="1:15" x14ac:dyDescent="0.2">
      <c r="A867" s="4" t="str">
        <f>Fullmath[[#This Row],[Craft]]</f>
        <v>Alchemy</v>
      </c>
      <c r="B867" s="4" t="str">
        <f>Fullmath[[#This Row],[Type]]</f>
        <v>Writing Supplies</v>
      </c>
      <c r="C867" s="4" t="str">
        <f>Fullmath[[#This Row],[Subtype]]</f>
        <v>Books and Writing Supplies</v>
      </c>
      <c r="D867" s="2">
        <f>Fullmath[[#This Row],[ID]]</f>
        <v>615</v>
      </c>
      <c r="E867" s="4" t="str">
        <f>Fullmath[[#This Row],[Name]]</f>
        <v>Printing Ink</v>
      </c>
      <c r="F867" s="4">
        <f>Fullmath[[#This Row],[Quantity]]</f>
        <v>1</v>
      </c>
      <c r="G867" s="4">
        <f>LookupRef[[#This Row],[Labor Costs]]+LookupRef[[#This Row],[Material Costs]]</f>
        <v>208.7</v>
      </c>
      <c r="H867" s="4">
        <f>LookupRef[[#This Row],[Total Price]]/LookupRef[[#This Row],[Quantity]]</f>
        <v>208.7</v>
      </c>
      <c r="I867" s="4">
        <f>LookupRef[[#This Row],[Total Price]]-LookupRef[[#This Row],[Material Costs]]</f>
        <v>55</v>
      </c>
      <c r="J867" s="4">
        <f>(LookupRef[[#This Row],[Total Craft Points]]+LookupRef[[#This Row],[DC]])*10</f>
        <v>60</v>
      </c>
      <c r="K867" s="4">
        <f>LookupRef[[#This Row],[Price Per Craft Point]]*LookupRef[[#This Row],[Total Craft Points]]</f>
        <v>55</v>
      </c>
      <c r="L867" s="4">
        <f>Fullmath[[#This Row],[Mat Cost]]</f>
        <v>153.69999999999999</v>
      </c>
      <c r="M867" s="4">
        <f>Fullmath[[#This Row],[Total CP]]</f>
        <v>1</v>
      </c>
      <c r="N867" s="4">
        <f>Fullmath[[#This Row],[DC]]</f>
        <v>5</v>
      </c>
      <c r="O867" s="4" cm="1">
        <f t="array" ref="O867">LookupRef[[#This Row],[DC]]+(PPCP[Base])</f>
        <v>55</v>
      </c>
    </row>
    <row r="868" spans="1:15" x14ac:dyDescent="0.2">
      <c r="A868" s="4" t="str">
        <f>Fullmath[[#This Row],[Craft]]</f>
        <v>Art Crafting</v>
      </c>
      <c r="B868" s="4" t="str">
        <f>Fullmath[[#This Row],[Type]]</f>
        <v>Writing Supplies</v>
      </c>
      <c r="C868" s="4" t="str">
        <f>Fullmath[[#This Row],[Subtype]]</f>
        <v>Books and Writing Supplies</v>
      </c>
      <c r="D868" s="2">
        <f>Fullmath[[#This Row],[ID]]</f>
        <v>1112</v>
      </c>
      <c r="E868" s="4" t="str">
        <f>Fullmath[[#This Row],[Name]]</f>
        <v>Quill Pen</v>
      </c>
      <c r="F868" s="4">
        <f>Fullmath[[#This Row],[Quantity]]</f>
        <v>1</v>
      </c>
      <c r="G868" s="4">
        <f>LookupRef[[#This Row],[Labor Costs]]+LookupRef[[#This Row],[Material Costs]]</f>
        <v>1218.1166666666668</v>
      </c>
      <c r="H868" s="4">
        <f>LookupRef[[#This Row],[Total Price]]/LookupRef[[#This Row],[Quantity]]</f>
        <v>1218.1166666666668</v>
      </c>
      <c r="I868" s="4">
        <f>LookupRef[[#This Row],[Total Price]]-LookupRef[[#This Row],[Material Costs]]</f>
        <v>700.00000000000011</v>
      </c>
      <c r="J868" s="4">
        <f>(LookupRef[[#This Row],[Total Craft Points]]+LookupRef[[#This Row],[DC]])*10</f>
        <v>300</v>
      </c>
      <c r="K868" s="4">
        <f>LookupRef[[#This Row],[Price Per Craft Point]]*LookupRef[[#This Row],[Total Craft Points]]</f>
        <v>700</v>
      </c>
      <c r="L868" s="4">
        <f>Fullmath[[#This Row],[Mat Cost]]</f>
        <v>518.11666666666667</v>
      </c>
      <c r="M868" s="4">
        <f>Fullmath[[#This Row],[Total CP]]</f>
        <v>10</v>
      </c>
      <c r="N868" s="4">
        <f>Fullmath[[#This Row],[DC]]</f>
        <v>20</v>
      </c>
      <c r="O868" s="4" cm="1">
        <f t="array" ref="O868">LookupRef[[#This Row],[DC]]+(PPCP[Base])</f>
        <v>70</v>
      </c>
    </row>
    <row r="869" spans="1:15" x14ac:dyDescent="0.2">
      <c r="A869" s="4" t="str">
        <f>Fullmath[[#This Row],[Craft]]</f>
        <v>Carpentry</v>
      </c>
      <c r="B869" s="4" t="str">
        <f>Fullmath[[#This Row],[Type]]</f>
        <v>Writing Supplies</v>
      </c>
      <c r="C869" s="4" t="str">
        <f>Fullmath[[#This Row],[Subtype]]</f>
        <v>Books and Writing Supplies</v>
      </c>
      <c r="D869" s="2">
        <f>Fullmath[[#This Row],[ID]]</f>
        <v>47</v>
      </c>
      <c r="E869" s="4" t="str">
        <f>Fullmath[[#This Row],[Name]]</f>
        <v>Book</v>
      </c>
      <c r="F869" s="4">
        <f>Fullmath[[#This Row],[Quantity]]</f>
        <v>1</v>
      </c>
      <c r="G869" s="4">
        <f>LookupRef[[#This Row],[Labor Costs]]+LookupRef[[#This Row],[Material Costs]]</f>
        <v>357.16666666666669</v>
      </c>
      <c r="H869" s="4">
        <f>LookupRef[[#This Row],[Total Price]]/LookupRef[[#This Row],[Quantity]]</f>
        <v>357.16666666666669</v>
      </c>
      <c r="I869" s="4">
        <f>LookupRef[[#This Row],[Total Price]]-LookupRef[[#This Row],[Material Costs]]</f>
        <v>52</v>
      </c>
      <c r="J869" s="4">
        <f>(LookupRef[[#This Row],[Total Craft Points]]+LookupRef[[#This Row],[DC]])*10</f>
        <v>30</v>
      </c>
      <c r="K869" s="4">
        <f>LookupRef[[#This Row],[Price Per Craft Point]]*LookupRef[[#This Row],[Total Craft Points]]</f>
        <v>52</v>
      </c>
      <c r="L869" s="4">
        <f>Fullmath[[#This Row],[Mat Cost]]</f>
        <v>305.16666666666669</v>
      </c>
      <c r="M869" s="4">
        <f>Fullmath[[#This Row],[Total CP]]</f>
        <v>1</v>
      </c>
      <c r="N869" s="4">
        <f>Fullmath[[#This Row],[DC]]</f>
        <v>2</v>
      </c>
      <c r="O869" s="4" cm="1">
        <f t="array" ref="O869">LookupRef[[#This Row],[DC]]+(PPCP[Base])</f>
        <v>52</v>
      </c>
    </row>
    <row r="870" spans="1:15" x14ac:dyDescent="0.2">
      <c r="A870" s="4" t="str">
        <f>Fullmath[[#This Row],[Craft]]</f>
        <v>Carpentry</v>
      </c>
      <c r="B870" s="4" t="str">
        <f>Fullmath[[#This Row],[Type]]</f>
        <v>Writing Supplies</v>
      </c>
      <c r="C870" s="4" t="str">
        <f>Fullmath[[#This Row],[Subtype]]</f>
        <v>Books and Writing Supplies</v>
      </c>
      <c r="D870" s="2">
        <f>Fullmath[[#This Row],[ID]]</f>
        <v>1639</v>
      </c>
      <c r="E870" s="4" t="str">
        <f>Fullmath[[#This Row],[Name]]</f>
        <v>Bulk Printing Woodcut</v>
      </c>
      <c r="F870" s="4">
        <f>Fullmath[[#This Row],[Quantity]]</f>
        <v>10</v>
      </c>
      <c r="G870" s="4">
        <f>LookupRef[[#This Row],[Labor Costs]]+LookupRef[[#This Row],[Material Costs]]</f>
        <v>4641.666666666667</v>
      </c>
      <c r="H870" s="4">
        <f>LookupRef[[#This Row],[Total Price]]/LookupRef[[#This Row],[Quantity]]</f>
        <v>464.16666666666669</v>
      </c>
      <c r="I870" s="4">
        <f>LookupRef[[#This Row],[Total Price]]-LookupRef[[#This Row],[Material Costs]]</f>
        <v>1590</v>
      </c>
      <c r="J870" s="4">
        <f>(LookupRef[[#This Row],[Total Craft Points]]+LookupRef[[#This Row],[DC]])*10</f>
        <v>330</v>
      </c>
      <c r="K870" s="4">
        <f>LookupRef[[#This Row],[Price Per Craft Point]]*LookupRef[[#This Row],[Total Craft Points]]</f>
        <v>1590</v>
      </c>
      <c r="L870" s="4">
        <f>Fullmath[[#This Row],[Mat Cost]]</f>
        <v>3051.666666666667</v>
      </c>
      <c r="M870" s="4">
        <f>Fullmath[[#This Row],[Total CP]]</f>
        <v>30</v>
      </c>
      <c r="N870" s="4">
        <f>Fullmath[[#This Row],[DC]]</f>
        <v>3</v>
      </c>
      <c r="O870" s="4" cm="1">
        <f t="array" ref="O870">LookupRef[[#This Row],[DC]]+(PPCP[Base])</f>
        <v>53</v>
      </c>
    </row>
    <row r="871" spans="1:15" x14ac:dyDescent="0.2">
      <c r="A871" s="4" t="str">
        <f>Fullmath[[#This Row],[Craft]]</f>
        <v>Carpentry</v>
      </c>
      <c r="B871" s="4" t="str">
        <f>Fullmath[[#This Row],[Type]]</f>
        <v>Writing Supplies</v>
      </c>
      <c r="C871" s="4" t="str">
        <f>Fullmath[[#This Row],[Subtype]]</f>
        <v>Books and Writing Supplies</v>
      </c>
      <c r="D871" s="2">
        <f>Fullmath[[#This Row],[ID]]</f>
        <v>72</v>
      </c>
      <c r="E871" s="4" t="str">
        <f>Fullmath[[#This Row],[Name]]</f>
        <v>Notebook</v>
      </c>
      <c r="F871" s="4">
        <f>Fullmath[[#This Row],[Quantity]]</f>
        <v>1</v>
      </c>
      <c r="G871" s="4">
        <f>LookupRef[[#This Row],[Labor Costs]]+LookupRef[[#This Row],[Material Costs]]</f>
        <v>411.16666666666669</v>
      </c>
      <c r="H871" s="4">
        <f>LookupRef[[#This Row],[Total Price]]/LookupRef[[#This Row],[Quantity]]</f>
        <v>411.16666666666669</v>
      </c>
      <c r="I871" s="4">
        <f>LookupRef[[#This Row],[Total Price]]-LookupRef[[#This Row],[Material Costs]]</f>
        <v>106</v>
      </c>
      <c r="J871" s="4">
        <f>(LookupRef[[#This Row],[Total Craft Points]]+LookupRef[[#This Row],[DC]])*10</f>
        <v>50</v>
      </c>
      <c r="K871" s="4">
        <f>LookupRef[[#This Row],[Price Per Craft Point]]*LookupRef[[#This Row],[Total Craft Points]]</f>
        <v>106</v>
      </c>
      <c r="L871" s="4">
        <f>Fullmath[[#This Row],[Mat Cost]]</f>
        <v>305.16666666666669</v>
      </c>
      <c r="M871" s="4">
        <f>Fullmath[[#This Row],[Total CP]]</f>
        <v>2</v>
      </c>
      <c r="N871" s="4">
        <f>Fullmath[[#This Row],[DC]]</f>
        <v>3</v>
      </c>
      <c r="O871" s="4" cm="1">
        <f t="array" ref="O871">LookupRef[[#This Row],[DC]]+(PPCP[Base])</f>
        <v>53</v>
      </c>
    </row>
    <row r="872" spans="1:15" x14ac:dyDescent="0.2">
      <c r="A872" s="4" t="str">
        <f>Fullmath[[#This Row],[Craft]]</f>
        <v>Carpentry</v>
      </c>
      <c r="B872" s="4" t="str">
        <f>Fullmath[[#This Row],[Type]]</f>
        <v>Writing Supplies</v>
      </c>
      <c r="C872" s="4" t="str">
        <f>Fullmath[[#This Row],[Subtype]]</f>
        <v>Books and Writing Supplies</v>
      </c>
      <c r="D872" s="2">
        <f>Fullmath[[#This Row],[ID]]</f>
        <v>71</v>
      </c>
      <c r="E872" s="4" t="str">
        <f>Fullmath[[#This Row],[Name]]</f>
        <v>Printing Woodcut</v>
      </c>
      <c r="F872" s="4">
        <f>Fullmath[[#This Row],[Quantity]]</f>
        <v>1</v>
      </c>
      <c r="G872" s="4">
        <f>LookupRef[[#This Row],[Labor Costs]]+LookupRef[[#This Row],[Material Costs]]</f>
        <v>358.16666666666669</v>
      </c>
      <c r="H872" s="4">
        <f>LookupRef[[#This Row],[Total Price]]/LookupRef[[#This Row],[Quantity]]</f>
        <v>358.16666666666669</v>
      </c>
      <c r="I872" s="4">
        <f>LookupRef[[#This Row],[Total Price]]-LookupRef[[#This Row],[Material Costs]]</f>
        <v>53</v>
      </c>
      <c r="J872" s="4">
        <f>(LookupRef[[#This Row],[Total Craft Points]]+LookupRef[[#This Row],[DC]])*10</f>
        <v>40</v>
      </c>
      <c r="K872" s="4">
        <f>LookupRef[[#This Row],[Price Per Craft Point]]*LookupRef[[#This Row],[Total Craft Points]]</f>
        <v>53</v>
      </c>
      <c r="L872" s="4">
        <f>Fullmath[[#This Row],[Mat Cost]]</f>
        <v>305.16666666666669</v>
      </c>
      <c r="M872" s="4">
        <f>Fullmath[[#This Row],[Total CP]]</f>
        <v>1</v>
      </c>
      <c r="N872" s="4">
        <f>Fullmath[[#This Row],[DC]]</f>
        <v>3</v>
      </c>
      <c r="O872" s="4" cm="1">
        <f t="array" ref="O872">LookupRef[[#This Row],[DC]]+(PPCP[Base])</f>
        <v>53</v>
      </c>
    </row>
    <row r="873" spans="1:15" x14ac:dyDescent="0.2">
      <c r="A873" s="4" t="str">
        <f>Fullmath[[#This Row],[Craft]]</f>
        <v>Carpentry</v>
      </c>
      <c r="B873" s="4" t="str">
        <f>Fullmath[[#This Row],[Type]]</f>
        <v>Writing Supplies</v>
      </c>
      <c r="C873" s="4" t="str">
        <f>Fullmath[[#This Row],[Subtype]]</f>
        <v>Books and Writing Supplies</v>
      </c>
      <c r="D873" s="2">
        <f>Fullmath[[#This Row],[ID]]</f>
        <v>51</v>
      </c>
      <c r="E873" s="4" t="str">
        <f>Fullmath[[#This Row],[Name]]</f>
        <v>Writing Paper</v>
      </c>
      <c r="F873" s="4">
        <f>Fullmath[[#This Row],[Quantity]]</f>
        <v>3</v>
      </c>
      <c r="G873" s="4">
        <f>LookupRef[[#This Row],[Labor Costs]]+LookupRef[[#This Row],[Material Costs]]</f>
        <v>464.16666666666669</v>
      </c>
      <c r="H873" s="4">
        <f>LookupRef[[#This Row],[Total Price]]/LookupRef[[#This Row],[Quantity]]</f>
        <v>154.72222222222223</v>
      </c>
      <c r="I873" s="4">
        <f>LookupRef[[#This Row],[Total Price]]-LookupRef[[#This Row],[Material Costs]]</f>
        <v>159</v>
      </c>
      <c r="J873" s="4">
        <f>(LookupRef[[#This Row],[Total Craft Points]]+LookupRef[[#This Row],[DC]])*10</f>
        <v>60</v>
      </c>
      <c r="K873" s="4">
        <f>LookupRef[[#This Row],[Price Per Craft Point]]*LookupRef[[#This Row],[Total Craft Points]]</f>
        <v>159</v>
      </c>
      <c r="L873" s="4">
        <f>Fullmath[[#This Row],[Mat Cost]]</f>
        <v>305.16666666666669</v>
      </c>
      <c r="M873" s="4">
        <f>Fullmath[[#This Row],[Total CP]]</f>
        <v>3</v>
      </c>
      <c r="N873" s="4">
        <f>Fullmath[[#This Row],[DC]]</f>
        <v>3</v>
      </c>
      <c r="O873" s="4" cm="1">
        <f t="array" ref="O873">LookupRef[[#This Row],[DC]]+(PPCP[Base])</f>
        <v>53</v>
      </c>
    </row>
    <row r="874" spans="1:15" x14ac:dyDescent="0.2">
      <c r="A874" s="4" t="str">
        <f>Fullmath[[#This Row],[Craft]]</f>
        <v>Smithing</v>
      </c>
      <c r="B874" s="4">
        <f>Fullmath[[#This Row],[Type]]</f>
        <v>0</v>
      </c>
      <c r="C874" s="4" t="str">
        <f>Fullmath[[#This Row],[Subtype]]</f>
        <v>Materials</v>
      </c>
      <c r="D874" s="2">
        <f>Fullmath[[#This Row],[ID]]</f>
        <v>207</v>
      </c>
      <c r="E874" s="4" t="str">
        <f>Fullmath[[#This Row],[Name]]</f>
        <v>Ingot (Lead)</v>
      </c>
      <c r="F874" s="4">
        <f>Fullmath[[#This Row],[Quantity]]</f>
        <v>1</v>
      </c>
      <c r="G874" s="4">
        <f>LookupRef[[#This Row],[Labor Costs]]+LookupRef[[#This Row],[Material Costs]]</f>
        <v>498.41666666666663</v>
      </c>
      <c r="H874" s="4">
        <f>LookupRef[[#This Row],[Total Price]]/LookupRef[[#This Row],[Quantity]]</f>
        <v>498.41666666666663</v>
      </c>
      <c r="I874" s="4">
        <f>LookupRef[[#This Row],[Total Price]]-LookupRef[[#This Row],[Material Costs]]</f>
        <v>55</v>
      </c>
      <c r="J874" s="4">
        <f>(LookupRef[[#This Row],[Total Craft Points]]+LookupRef[[#This Row],[DC]])*10</f>
        <v>60</v>
      </c>
      <c r="K874" s="4">
        <f>LookupRef[[#This Row],[Price Per Craft Point]]*LookupRef[[#This Row],[Total Craft Points]]</f>
        <v>55</v>
      </c>
      <c r="L874" s="4">
        <f>Fullmath[[#This Row],[Mat Cost]]</f>
        <v>443.41666666666663</v>
      </c>
      <c r="M874" s="4">
        <f>Fullmath[[#This Row],[Total CP]]</f>
        <v>1</v>
      </c>
      <c r="N874" s="4">
        <f>Fullmath[[#This Row],[DC]]</f>
        <v>5</v>
      </c>
      <c r="O874" s="4" cm="1">
        <f t="array" ref="O874">LookupRef[[#This Row],[DC]]+(PPCP[Base])</f>
        <v>55</v>
      </c>
    </row>
    <row r="875" spans="1:15" x14ac:dyDescent="0.2">
      <c r="A875" s="4" t="str">
        <f>Fullmath[[#This Row],[Craft]]</f>
        <v>Smithing</v>
      </c>
      <c r="B875" s="4">
        <f>Fullmath[[#This Row],[Type]]</f>
        <v>0</v>
      </c>
      <c r="C875" s="4" t="str">
        <f>Fullmath[[#This Row],[Subtype]]</f>
        <v>Materials</v>
      </c>
      <c r="D875" s="2">
        <f>Fullmath[[#This Row],[ID]]</f>
        <v>208</v>
      </c>
      <c r="E875" s="4" t="str">
        <f>Fullmath[[#This Row],[Name]]</f>
        <v>Ingot (Iron)</v>
      </c>
      <c r="F875" s="4">
        <f>Fullmath[[#This Row],[Quantity]]</f>
        <v>1</v>
      </c>
      <c r="G875" s="4">
        <f>LookupRef[[#This Row],[Labor Costs]]+LookupRef[[#This Row],[Material Costs]]</f>
        <v>699.9</v>
      </c>
      <c r="H875" s="4">
        <f>LookupRef[[#This Row],[Total Price]]/LookupRef[[#This Row],[Quantity]]</f>
        <v>699.9</v>
      </c>
      <c r="I875" s="4">
        <f>LookupRef[[#This Row],[Total Price]]-LookupRef[[#This Row],[Material Costs]]</f>
        <v>58</v>
      </c>
      <c r="J875" s="4">
        <f>(LookupRef[[#This Row],[Total Craft Points]]+LookupRef[[#This Row],[DC]])*10</f>
        <v>90</v>
      </c>
      <c r="K875" s="4">
        <f>LookupRef[[#This Row],[Price Per Craft Point]]*LookupRef[[#This Row],[Total Craft Points]]</f>
        <v>58</v>
      </c>
      <c r="L875" s="4">
        <f>Fullmath[[#This Row],[Mat Cost]]</f>
        <v>641.9</v>
      </c>
      <c r="M875" s="4">
        <f>Fullmath[[#This Row],[Total CP]]</f>
        <v>1</v>
      </c>
      <c r="N875" s="4">
        <f>Fullmath[[#This Row],[DC]]</f>
        <v>8</v>
      </c>
      <c r="O875" s="4" cm="1">
        <f t="array" ref="O875">LookupRef[[#This Row],[DC]]+(PPCP[Base])</f>
        <v>58</v>
      </c>
    </row>
    <row r="876" spans="1:15" x14ac:dyDescent="0.2">
      <c r="A876" s="4" t="str">
        <f>Fullmath[[#This Row],[Craft]]</f>
        <v>Smithing</v>
      </c>
      <c r="B876" s="4">
        <f>Fullmath[[#This Row],[Type]]</f>
        <v>0</v>
      </c>
      <c r="C876" s="4" t="str">
        <f>Fullmath[[#This Row],[Subtype]]</f>
        <v>Materials</v>
      </c>
      <c r="D876" s="2">
        <f>Fullmath[[#This Row],[ID]]</f>
        <v>209</v>
      </c>
      <c r="E876" s="4" t="str">
        <f>Fullmath[[#This Row],[Name]]</f>
        <v>Ingot (Gold)</v>
      </c>
      <c r="F876" s="4">
        <f>Fullmath[[#This Row],[Quantity]]</f>
        <v>1</v>
      </c>
      <c r="G876" s="4">
        <f>LookupRef[[#This Row],[Labor Costs]]+LookupRef[[#This Row],[Material Costs]]</f>
        <v>1226.5</v>
      </c>
      <c r="H876" s="4">
        <f>LookupRef[[#This Row],[Total Price]]/LookupRef[[#This Row],[Quantity]]</f>
        <v>1226.5</v>
      </c>
      <c r="I876" s="4">
        <f>LookupRef[[#This Row],[Total Price]]-LookupRef[[#This Row],[Material Costs]]</f>
        <v>192</v>
      </c>
      <c r="J876" s="4">
        <f>(LookupRef[[#This Row],[Total Craft Points]]+LookupRef[[#This Row],[DC]])*10</f>
        <v>170</v>
      </c>
      <c r="K876" s="4">
        <f>LookupRef[[#This Row],[Price Per Craft Point]]*LookupRef[[#This Row],[Total Craft Points]]</f>
        <v>192</v>
      </c>
      <c r="L876" s="4">
        <f>Fullmath[[#This Row],[Mat Cost]]</f>
        <v>1034.5</v>
      </c>
      <c r="M876" s="4">
        <f>Fullmath[[#This Row],[Total CP]]</f>
        <v>3</v>
      </c>
      <c r="N876" s="4">
        <f>Fullmath[[#This Row],[DC]]</f>
        <v>14</v>
      </c>
      <c r="O876" s="4" cm="1">
        <f t="array" ref="O876">LookupRef[[#This Row],[DC]]+(PPCP[Base])</f>
        <v>64</v>
      </c>
    </row>
    <row r="877" spans="1:15" x14ac:dyDescent="0.2">
      <c r="A877" s="4" t="str">
        <f>Fullmath[[#This Row],[Craft]]</f>
        <v>Smithing</v>
      </c>
      <c r="B877" s="4">
        <f>Fullmath[[#This Row],[Type]]</f>
        <v>0</v>
      </c>
      <c r="C877" s="4" t="str">
        <f>Fullmath[[#This Row],[Subtype]]</f>
        <v>Materials</v>
      </c>
      <c r="D877" s="2">
        <f>Fullmath[[#This Row],[ID]]</f>
        <v>210</v>
      </c>
      <c r="E877" s="4" t="str">
        <f>Fullmath[[#This Row],[Name]]</f>
        <v>Ingot (Copper</v>
      </c>
      <c r="F877" s="4">
        <f>Fullmath[[#This Row],[Quantity]]</f>
        <v>1</v>
      </c>
      <c r="G877" s="4">
        <f>LookupRef[[#This Row],[Labor Costs]]+LookupRef[[#This Row],[Material Costs]]</f>
        <v>721.83333333333337</v>
      </c>
      <c r="H877" s="4">
        <f>LookupRef[[#This Row],[Total Price]]/LookupRef[[#This Row],[Quantity]]</f>
        <v>721.83333333333337</v>
      </c>
      <c r="I877" s="4">
        <f>LookupRef[[#This Row],[Total Price]]-LookupRef[[#This Row],[Material Costs]]</f>
        <v>61</v>
      </c>
      <c r="J877" s="4">
        <f>(LookupRef[[#This Row],[Total Craft Points]]+LookupRef[[#This Row],[DC]])*10</f>
        <v>120</v>
      </c>
      <c r="K877" s="4">
        <f>LookupRef[[#This Row],[Price Per Craft Point]]*LookupRef[[#This Row],[Total Craft Points]]</f>
        <v>61</v>
      </c>
      <c r="L877" s="4">
        <f>Fullmath[[#This Row],[Mat Cost]]</f>
        <v>660.83333333333337</v>
      </c>
      <c r="M877" s="4">
        <f>Fullmath[[#This Row],[Total CP]]</f>
        <v>1</v>
      </c>
      <c r="N877" s="4">
        <f>Fullmath[[#This Row],[DC]]</f>
        <v>11</v>
      </c>
      <c r="O877" s="4" cm="1">
        <f t="array" ref="O877">LookupRef[[#This Row],[DC]]+(PPCP[Base])</f>
        <v>61</v>
      </c>
    </row>
    <row r="878" spans="1:15" x14ac:dyDescent="0.2">
      <c r="A878" s="4" t="str">
        <f>Fullmath[[#This Row],[Craft]]</f>
        <v>Smithing</v>
      </c>
      <c r="B878" s="4">
        <f>Fullmath[[#This Row],[Type]]</f>
        <v>0</v>
      </c>
      <c r="C878" s="4" t="str">
        <f>Fullmath[[#This Row],[Subtype]]</f>
        <v>Materials</v>
      </c>
      <c r="D878" s="2">
        <f>Fullmath[[#This Row],[ID]]</f>
        <v>212</v>
      </c>
      <c r="E878" s="4" t="str">
        <f>Fullmath[[#This Row],[Name]]</f>
        <v>Ingot (Silver</v>
      </c>
      <c r="F878" s="4">
        <f>Fullmath[[#This Row],[Quantity]]</f>
        <v>1</v>
      </c>
      <c r="G878" s="4">
        <f>LookupRef[[#This Row],[Labor Costs]]+LookupRef[[#This Row],[Material Costs]]</f>
        <v>1204.6666666666665</v>
      </c>
      <c r="H878" s="4">
        <f>LookupRef[[#This Row],[Total Price]]/LookupRef[[#This Row],[Quantity]]</f>
        <v>1204.6666666666665</v>
      </c>
      <c r="I878" s="4">
        <f>LookupRef[[#This Row],[Total Price]]-LookupRef[[#This Row],[Material Costs]]</f>
        <v>126</v>
      </c>
      <c r="J878" s="4">
        <f>(LookupRef[[#This Row],[Total Craft Points]]+LookupRef[[#This Row],[DC]])*10</f>
        <v>150</v>
      </c>
      <c r="K878" s="4">
        <f>LookupRef[[#This Row],[Price Per Craft Point]]*LookupRef[[#This Row],[Total Craft Points]]</f>
        <v>126</v>
      </c>
      <c r="L878" s="4">
        <f>Fullmath[[#This Row],[Mat Cost]]</f>
        <v>1078.6666666666665</v>
      </c>
      <c r="M878" s="4">
        <f>Fullmath[[#This Row],[Total CP]]</f>
        <v>2</v>
      </c>
      <c r="N878" s="4">
        <f>Fullmath[[#This Row],[DC]]</f>
        <v>13</v>
      </c>
      <c r="O878" s="4" cm="1">
        <f t="array" ref="O878">LookupRef[[#This Row],[DC]]+(PPCP[Base])</f>
        <v>63</v>
      </c>
    </row>
    <row r="879" spans="1:15" x14ac:dyDescent="0.2">
      <c r="A879" s="4" t="str">
        <f>Fullmath[[#This Row],[Craft]]</f>
        <v>Smithing</v>
      </c>
      <c r="B879" s="4">
        <f>Fullmath[[#This Row],[Type]]</f>
        <v>0</v>
      </c>
      <c r="C879" s="4" t="str">
        <f>Fullmath[[#This Row],[Subtype]]</f>
        <v>Materials</v>
      </c>
      <c r="D879" s="2">
        <f>Fullmath[[#This Row],[ID]]</f>
        <v>213</v>
      </c>
      <c r="E879" s="4" t="str">
        <f>Fullmath[[#This Row],[Name]]</f>
        <v>Ingot (Zinc)</v>
      </c>
      <c r="F879" s="4">
        <f>Fullmath[[#This Row],[Quantity]]</f>
        <v>1</v>
      </c>
      <c r="G879" s="4">
        <f>LookupRef[[#This Row],[Labor Costs]]+LookupRef[[#This Row],[Material Costs]]</f>
        <v>663.33333333333337</v>
      </c>
      <c r="H879" s="4">
        <f>LookupRef[[#This Row],[Total Price]]/LookupRef[[#This Row],[Quantity]]</f>
        <v>663.33333333333337</v>
      </c>
      <c r="I879" s="4">
        <f>LookupRef[[#This Row],[Total Price]]-LookupRef[[#This Row],[Material Costs]]</f>
        <v>59</v>
      </c>
      <c r="J879" s="4">
        <f>(LookupRef[[#This Row],[Total Craft Points]]+LookupRef[[#This Row],[DC]])*10</f>
        <v>100</v>
      </c>
      <c r="K879" s="4">
        <f>LookupRef[[#This Row],[Price Per Craft Point]]*LookupRef[[#This Row],[Total Craft Points]]</f>
        <v>59</v>
      </c>
      <c r="L879" s="4">
        <f>Fullmath[[#This Row],[Mat Cost]]</f>
        <v>604.33333333333337</v>
      </c>
      <c r="M879" s="4">
        <f>Fullmath[[#This Row],[Total CP]]</f>
        <v>1</v>
      </c>
      <c r="N879" s="4">
        <f>Fullmath[[#This Row],[DC]]</f>
        <v>9</v>
      </c>
      <c r="O879" s="4" cm="1">
        <f t="array" ref="O879">LookupRef[[#This Row],[DC]]+(PPCP[Base])</f>
        <v>59</v>
      </c>
    </row>
    <row r="880" spans="1:15" x14ac:dyDescent="0.2">
      <c r="A880" s="4" t="str">
        <f>Fullmath[[#This Row],[Craft]]</f>
        <v>Smithing</v>
      </c>
      <c r="B880" s="4">
        <f>Fullmath[[#This Row],[Type]]</f>
        <v>0</v>
      </c>
      <c r="C880" s="4" t="str">
        <f>Fullmath[[#This Row],[Subtype]]</f>
        <v>Materials</v>
      </c>
      <c r="D880" s="2">
        <f>Fullmath[[#This Row],[ID]]</f>
        <v>214</v>
      </c>
      <c r="E880" s="4" t="str">
        <f>Fullmath[[#This Row],[Name]]</f>
        <v>Ingot (Tin)</v>
      </c>
      <c r="F880" s="4">
        <f>Fullmath[[#This Row],[Quantity]]</f>
        <v>1</v>
      </c>
      <c r="G880" s="4">
        <f>LookupRef[[#This Row],[Labor Costs]]+LookupRef[[#This Row],[Material Costs]]</f>
        <v>659.83333333333337</v>
      </c>
      <c r="H880" s="4">
        <f>LookupRef[[#This Row],[Total Price]]/LookupRef[[#This Row],[Quantity]]</f>
        <v>659.83333333333337</v>
      </c>
      <c r="I880" s="4">
        <f>LookupRef[[#This Row],[Total Price]]-LookupRef[[#This Row],[Material Costs]]</f>
        <v>55</v>
      </c>
      <c r="J880" s="4">
        <f>(LookupRef[[#This Row],[Total Craft Points]]+LookupRef[[#This Row],[DC]])*10</f>
        <v>60</v>
      </c>
      <c r="K880" s="4">
        <f>LookupRef[[#This Row],[Price Per Craft Point]]*LookupRef[[#This Row],[Total Craft Points]]</f>
        <v>55</v>
      </c>
      <c r="L880" s="4">
        <f>Fullmath[[#This Row],[Mat Cost]]</f>
        <v>604.83333333333337</v>
      </c>
      <c r="M880" s="4">
        <f>Fullmath[[#This Row],[Total CP]]</f>
        <v>1</v>
      </c>
      <c r="N880" s="4">
        <f>Fullmath[[#This Row],[DC]]</f>
        <v>5</v>
      </c>
      <c r="O880" s="4" cm="1">
        <f t="array" ref="O880">LookupRef[[#This Row],[DC]]+(PPCP[Base])</f>
        <v>55</v>
      </c>
    </row>
    <row r="881" spans="1:15" x14ac:dyDescent="0.2">
      <c r="A881" s="4" t="str">
        <f>Fullmath[[#This Row],[Craft]]</f>
        <v>Smithing</v>
      </c>
      <c r="B881" s="4">
        <f>Fullmath[[#This Row],[Type]]</f>
        <v>0</v>
      </c>
      <c r="C881" s="4" t="str">
        <f>Fullmath[[#This Row],[Subtype]]</f>
        <v>Materials</v>
      </c>
      <c r="D881" s="2">
        <f>Fullmath[[#This Row],[ID]]</f>
        <v>215</v>
      </c>
      <c r="E881" s="4" t="str">
        <f>Fullmath[[#This Row],[Name]]</f>
        <v>Ingot (Bronze)</v>
      </c>
      <c r="F881" s="4">
        <f>Fullmath[[#This Row],[Quantity]]</f>
        <v>1</v>
      </c>
      <c r="G881" s="4">
        <f>LookupRef[[#This Row],[Labor Costs]]+LookupRef[[#This Row],[Material Costs]]</f>
        <v>539.58333333333337</v>
      </c>
      <c r="H881" s="4">
        <f>LookupRef[[#This Row],[Total Price]]/LookupRef[[#This Row],[Quantity]]</f>
        <v>539.58333333333337</v>
      </c>
      <c r="I881" s="4">
        <f>LookupRef[[#This Row],[Total Price]]-LookupRef[[#This Row],[Material Costs]]</f>
        <v>124</v>
      </c>
      <c r="J881" s="4">
        <f>(LookupRef[[#This Row],[Total Craft Points]]+LookupRef[[#This Row],[DC]])*10</f>
        <v>140</v>
      </c>
      <c r="K881" s="4">
        <f>LookupRef[[#This Row],[Price Per Craft Point]]*LookupRef[[#This Row],[Total Craft Points]]</f>
        <v>124</v>
      </c>
      <c r="L881" s="4">
        <f>Fullmath[[#This Row],[Mat Cost]]</f>
        <v>415.58333333333337</v>
      </c>
      <c r="M881" s="4">
        <f>Fullmath[[#This Row],[Total CP]]</f>
        <v>2</v>
      </c>
      <c r="N881" s="4">
        <f>Fullmath[[#This Row],[DC]]</f>
        <v>12</v>
      </c>
      <c r="O881" s="4" cm="1">
        <f t="array" ref="O881">LookupRef[[#This Row],[DC]]+(PPCP[Base])</f>
        <v>62</v>
      </c>
    </row>
    <row r="882" spans="1:15" x14ac:dyDescent="0.2">
      <c r="A882" s="4" t="str">
        <f>Fullmath[[#This Row],[Craft]]</f>
        <v>Smithing</v>
      </c>
      <c r="B882" s="4">
        <f>Fullmath[[#This Row],[Type]]</f>
        <v>0</v>
      </c>
      <c r="C882" s="4" t="str">
        <f>Fullmath[[#This Row],[Subtype]]</f>
        <v>Materials</v>
      </c>
      <c r="D882" s="2">
        <f>Fullmath[[#This Row],[ID]]</f>
        <v>275</v>
      </c>
      <c r="E882" s="4" t="str">
        <f>Fullmath[[#This Row],[Name]]</f>
        <v>Ingot (Steel)</v>
      </c>
      <c r="F882" s="4">
        <f>Fullmath[[#This Row],[Quantity]]</f>
        <v>1</v>
      </c>
      <c r="G882" s="4">
        <f>LookupRef[[#This Row],[Labor Costs]]+LookupRef[[#This Row],[Material Costs]]</f>
        <v>977.15</v>
      </c>
      <c r="H882" s="4">
        <f>LookupRef[[#This Row],[Total Price]]/LookupRef[[#This Row],[Quantity]]</f>
        <v>977.15</v>
      </c>
      <c r="I882" s="4">
        <f>LookupRef[[#This Row],[Total Price]]-LookupRef[[#This Row],[Material Costs]]</f>
        <v>118</v>
      </c>
      <c r="J882" s="4">
        <f>(LookupRef[[#This Row],[Total Craft Points]]+LookupRef[[#This Row],[DC]])*10</f>
        <v>110</v>
      </c>
      <c r="K882" s="4">
        <f>LookupRef[[#This Row],[Price Per Craft Point]]*LookupRef[[#This Row],[Total Craft Points]]</f>
        <v>118</v>
      </c>
      <c r="L882" s="4">
        <f>Fullmath[[#This Row],[Mat Cost]]</f>
        <v>859.15</v>
      </c>
      <c r="M882" s="4">
        <f>Fullmath[[#This Row],[Total CP]]</f>
        <v>2</v>
      </c>
      <c r="N882" s="4">
        <f>Fullmath[[#This Row],[DC]]</f>
        <v>9</v>
      </c>
      <c r="O882" s="4" cm="1">
        <f t="array" ref="O882">LookupRef[[#This Row],[DC]]+(PPCP[Base])</f>
        <v>59</v>
      </c>
    </row>
    <row r="883" spans="1:15" x14ac:dyDescent="0.2">
      <c r="A883" s="4" t="str">
        <f>Fullmath[[#This Row],[Craft]]</f>
        <v>Smithing</v>
      </c>
      <c r="B883" s="4">
        <f>Fullmath[[#This Row],[Type]]</f>
        <v>0</v>
      </c>
      <c r="C883" s="4" t="str">
        <f>Fullmath[[#This Row],[Subtype]]</f>
        <v>Materials</v>
      </c>
      <c r="D883" s="2">
        <f>Fullmath[[#This Row],[ID]]</f>
        <v>473</v>
      </c>
      <c r="E883" s="4" t="str">
        <f>Fullmath[[#This Row],[Name]]</f>
        <v>Ingot (Mithril)</v>
      </c>
      <c r="F883" s="4">
        <f>Fullmath[[#This Row],[Quantity]]</f>
        <v>1</v>
      </c>
      <c r="G883" s="4">
        <f>LookupRef[[#This Row],[Labor Costs]]+LookupRef[[#This Row],[Material Costs]]</f>
        <v>6560.5</v>
      </c>
      <c r="H883" s="4">
        <f>LookupRef[[#This Row],[Total Price]]/LookupRef[[#This Row],[Quantity]]</f>
        <v>6560.5</v>
      </c>
      <c r="I883" s="4">
        <f>LookupRef[[#This Row],[Total Price]]-LookupRef[[#This Row],[Material Costs]]</f>
        <v>126</v>
      </c>
      <c r="J883" s="4">
        <f>(LookupRef[[#This Row],[Total Craft Points]]+LookupRef[[#This Row],[DC]])*10</f>
        <v>150</v>
      </c>
      <c r="K883" s="4">
        <f>LookupRef[[#This Row],[Price Per Craft Point]]*LookupRef[[#This Row],[Total Craft Points]]</f>
        <v>126</v>
      </c>
      <c r="L883" s="4">
        <f>Fullmath[[#This Row],[Mat Cost]]</f>
        <v>6434.5</v>
      </c>
      <c r="M883" s="4">
        <f>Fullmath[[#This Row],[Total CP]]</f>
        <v>2</v>
      </c>
      <c r="N883" s="4">
        <f>Fullmath[[#This Row],[DC]]</f>
        <v>13</v>
      </c>
      <c r="O883" s="4" cm="1">
        <f t="array" ref="O883">LookupRef[[#This Row],[DC]]+(PPCP[Base])</f>
        <v>63</v>
      </c>
    </row>
    <row r="884" spans="1:15" x14ac:dyDescent="0.2">
      <c r="A884" s="4" t="str">
        <f>Fullmath[[#This Row],[Craft]]</f>
        <v>Smithing</v>
      </c>
      <c r="B884" s="4">
        <f>Fullmath[[#This Row],[Type]]</f>
        <v>0</v>
      </c>
      <c r="C884" s="4" t="str">
        <f>Fullmath[[#This Row],[Subtype]]</f>
        <v>Materials</v>
      </c>
      <c r="D884" s="2">
        <f>Fullmath[[#This Row],[ID]]</f>
        <v>474</v>
      </c>
      <c r="E884" s="4" t="str">
        <f>Fullmath[[#This Row],[Name]]</f>
        <v>Ingot (Adamantine)</v>
      </c>
      <c r="F884" s="4">
        <f>Fullmath[[#This Row],[Quantity]]</f>
        <v>1</v>
      </c>
      <c r="G884" s="4">
        <f>LookupRef[[#This Row],[Labor Costs]]+LookupRef[[#This Row],[Material Costs]]</f>
        <v>40694.5</v>
      </c>
      <c r="H884" s="4">
        <f>LookupRef[[#This Row],[Total Price]]/LookupRef[[#This Row],[Quantity]]</f>
        <v>40694.5</v>
      </c>
      <c r="I884" s="4">
        <f>LookupRef[[#This Row],[Total Price]]-LookupRef[[#This Row],[Material Costs]]</f>
        <v>260</v>
      </c>
      <c r="J884" s="4">
        <f>(LookupRef[[#This Row],[Total Craft Points]]+LookupRef[[#This Row],[DC]])*10</f>
        <v>190</v>
      </c>
      <c r="K884" s="4">
        <f>LookupRef[[#This Row],[Price Per Craft Point]]*LookupRef[[#This Row],[Total Craft Points]]</f>
        <v>260</v>
      </c>
      <c r="L884" s="4">
        <f>Fullmath[[#This Row],[Mat Cost]]</f>
        <v>40434.5</v>
      </c>
      <c r="M884" s="4">
        <f>Fullmath[[#This Row],[Total CP]]</f>
        <v>4</v>
      </c>
      <c r="N884" s="4">
        <f>Fullmath[[#This Row],[DC]]</f>
        <v>15</v>
      </c>
      <c r="O884" s="4" cm="1">
        <f t="array" ref="O884">LookupRef[[#This Row],[DC]]+(PPCP[Base])</f>
        <v>65</v>
      </c>
    </row>
    <row r="885" spans="1:15" x14ac:dyDescent="0.2">
      <c r="A885" s="4" t="str">
        <f>Fullmath[[#This Row],[Craft]]</f>
        <v>Smithing</v>
      </c>
      <c r="B885" s="4">
        <f>Fullmath[[#This Row],[Type]]</f>
        <v>0</v>
      </c>
      <c r="C885" s="4" t="str">
        <f>Fullmath[[#This Row],[Subtype]]</f>
        <v>Materials</v>
      </c>
      <c r="D885" s="2">
        <f>Fullmath[[#This Row],[ID]]</f>
        <v>511</v>
      </c>
      <c r="E885" s="4" t="str">
        <f>Fullmath[[#This Row],[Name]]</f>
        <v>Ingot (Brass)</v>
      </c>
      <c r="F885" s="4">
        <f>Fullmath[[#This Row],[Quantity]]</f>
        <v>1</v>
      </c>
      <c r="G885" s="4">
        <f>LookupRef[[#This Row],[Labor Costs]]+LookupRef[[#This Row],[Material Costs]]</f>
        <v>612.25</v>
      </c>
      <c r="H885" s="4">
        <f>LookupRef[[#This Row],[Total Price]]/LookupRef[[#This Row],[Quantity]]</f>
        <v>612.25</v>
      </c>
      <c r="I885" s="4">
        <f>LookupRef[[#This Row],[Total Price]]-LookupRef[[#This Row],[Material Costs]]</f>
        <v>112</v>
      </c>
      <c r="J885" s="4">
        <f>(LookupRef[[#This Row],[Total Craft Points]]+LookupRef[[#This Row],[DC]])*10</f>
        <v>80</v>
      </c>
      <c r="K885" s="4">
        <f>LookupRef[[#This Row],[Price Per Craft Point]]*LookupRef[[#This Row],[Total Craft Points]]</f>
        <v>112</v>
      </c>
      <c r="L885" s="4">
        <f>Fullmath[[#This Row],[Mat Cost]]</f>
        <v>500.25</v>
      </c>
      <c r="M885" s="4">
        <f>Fullmath[[#This Row],[Total CP]]</f>
        <v>2</v>
      </c>
      <c r="N885" s="4">
        <f>Fullmath[[#This Row],[DC]]</f>
        <v>6</v>
      </c>
      <c r="O885" s="4" cm="1">
        <f t="array" ref="O885">LookupRef[[#This Row],[DC]]+(PPCP[Base])</f>
        <v>56</v>
      </c>
    </row>
    <row r="886" spans="1:15" x14ac:dyDescent="0.2">
      <c r="A886" s="4" t="str">
        <f>Fullmath[[#This Row],[Craft]]</f>
        <v>Smithing</v>
      </c>
      <c r="B886" s="4">
        <f>Fullmath[[#This Row],[Type]]</f>
        <v>0</v>
      </c>
      <c r="C886" s="4" t="str">
        <f>Fullmath[[#This Row],[Subtype]]</f>
        <v>Materials</v>
      </c>
      <c r="D886" s="2">
        <f>Fullmath[[#This Row],[ID]]</f>
        <v>524</v>
      </c>
      <c r="E886" s="4" t="str">
        <f>Fullmath[[#This Row],[Name]]</f>
        <v>Ingot (Greensteel)</v>
      </c>
      <c r="F886" s="4">
        <f>Fullmath[[#This Row],[Quantity]]</f>
        <v>1</v>
      </c>
      <c r="G886" s="4">
        <f>LookupRef[[#This Row],[Labor Costs]]+LookupRef[[#This Row],[Material Costs]]</f>
        <v>2481.25</v>
      </c>
      <c r="H886" s="4">
        <f>LookupRef[[#This Row],[Total Price]]/LookupRef[[#This Row],[Quantity]]</f>
        <v>2481.25</v>
      </c>
      <c r="I886" s="4">
        <f>LookupRef[[#This Row],[Total Price]]-LookupRef[[#This Row],[Material Costs]]</f>
        <v>264</v>
      </c>
      <c r="J886" s="4">
        <f>(LookupRef[[#This Row],[Total Craft Points]]+LookupRef[[#This Row],[DC]])*10</f>
        <v>200</v>
      </c>
      <c r="K886" s="4">
        <f>LookupRef[[#This Row],[Price Per Craft Point]]*LookupRef[[#This Row],[Total Craft Points]]</f>
        <v>264</v>
      </c>
      <c r="L886" s="4">
        <f>Fullmath[[#This Row],[Mat Cost]]</f>
        <v>2217.25</v>
      </c>
      <c r="M886" s="4">
        <f>Fullmath[[#This Row],[Total CP]]</f>
        <v>4</v>
      </c>
      <c r="N886" s="4">
        <f>Fullmath[[#This Row],[DC]]</f>
        <v>16</v>
      </c>
      <c r="O886" s="4" cm="1">
        <f t="array" ref="O886">LookupRef[[#This Row],[DC]]+(PPCP[Base])</f>
        <v>66</v>
      </c>
    </row>
    <row r="887" spans="1:15" x14ac:dyDescent="0.2">
      <c r="A887" s="4" t="str">
        <f>Fullmath[[#This Row],[Craft]]</f>
        <v>Smithing</v>
      </c>
      <c r="B887" s="4">
        <f>Fullmath[[#This Row],[Type]]</f>
        <v>0</v>
      </c>
      <c r="C887" s="4" t="str">
        <f>Fullmath[[#This Row],[Subtype]]</f>
        <v>Materials</v>
      </c>
      <c r="D887" s="2">
        <f>Fullmath[[#This Row],[ID]]</f>
        <v>1016</v>
      </c>
      <c r="E887" s="4" t="str">
        <f>Fullmath[[#This Row],[Name]]</f>
        <v>Brass Gears</v>
      </c>
      <c r="F887" s="4">
        <f>Fullmath[[#This Row],[Quantity]]</f>
        <v>1</v>
      </c>
      <c r="G887" s="4">
        <f>LookupRef[[#This Row],[Labor Costs]]+LookupRef[[#This Row],[Material Costs]]</f>
        <v>1467.1433333333334</v>
      </c>
      <c r="H887" s="4">
        <f>LookupRef[[#This Row],[Total Price]]/LookupRef[[#This Row],[Quantity]]</f>
        <v>1467.1433333333334</v>
      </c>
      <c r="I887" s="4">
        <f>LookupRef[[#This Row],[Total Price]]-LookupRef[[#This Row],[Material Costs]]</f>
        <v>804.00000000000011</v>
      </c>
      <c r="J887" s="4">
        <f>(LookupRef[[#This Row],[Total Craft Points]]+LookupRef[[#This Row],[DC]])*10</f>
        <v>234</v>
      </c>
      <c r="K887" s="4">
        <f>LookupRef[[#This Row],[Price Per Craft Point]]*LookupRef[[#This Row],[Total Craft Points]]</f>
        <v>804</v>
      </c>
      <c r="L887" s="4">
        <f>Fullmath[[#This Row],[Mat Cost]]</f>
        <v>663.14333333333332</v>
      </c>
      <c r="M887" s="4">
        <f>Fullmath[[#This Row],[Total CP]]</f>
        <v>13.4</v>
      </c>
      <c r="N887" s="4">
        <f>Fullmath[[#This Row],[DC]]</f>
        <v>10</v>
      </c>
      <c r="O887" s="4" cm="1">
        <f t="array" ref="O887">LookupRef[[#This Row],[DC]]+(PPCP[Base])</f>
        <v>60</v>
      </c>
    </row>
    <row r="888" spans="1:15" x14ac:dyDescent="0.2">
      <c r="A888" s="4" t="str">
        <f>Fullmath[[#This Row],[Craft]]</f>
        <v>Smithing</v>
      </c>
      <c r="B888" s="4">
        <f>Fullmath[[#This Row],[Type]]</f>
        <v>0</v>
      </c>
      <c r="C888" s="4" t="str">
        <f>Fullmath[[#This Row],[Subtype]]</f>
        <v>Materials</v>
      </c>
      <c r="D888" s="2">
        <f>Fullmath[[#This Row],[ID]]</f>
        <v>1017</v>
      </c>
      <c r="E888" s="4" t="str">
        <f>Fullmath[[#This Row],[Name]]</f>
        <v>Adaptive Gears</v>
      </c>
      <c r="F888" s="4">
        <f>Fullmath[[#This Row],[Quantity]]</f>
        <v>1</v>
      </c>
      <c r="G888" s="4">
        <f>LookupRef[[#This Row],[Labor Costs]]+LookupRef[[#This Row],[Material Costs]]</f>
        <v>25513.496666666666</v>
      </c>
      <c r="H888" s="4">
        <f>LookupRef[[#This Row],[Total Price]]/LookupRef[[#This Row],[Quantity]]</f>
        <v>25513.496666666666</v>
      </c>
      <c r="I888" s="4">
        <f>LookupRef[[#This Row],[Total Price]]-LookupRef[[#This Row],[Material Costs]]</f>
        <v>21254.400000000001</v>
      </c>
      <c r="J888" s="4">
        <f>(LookupRef[[#This Row],[Total Craft Points]]+LookupRef[[#This Row],[DC]])*10</f>
        <v>2912</v>
      </c>
      <c r="K888" s="4">
        <f>LookupRef[[#This Row],[Price Per Craft Point]]*LookupRef[[#This Row],[Total Craft Points]]</f>
        <v>21254.399999999998</v>
      </c>
      <c r="L888" s="4">
        <f>Fullmath[[#This Row],[Mat Cost]]</f>
        <v>4259.0966666666664</v>
      </c>
      <c r="M888" s="4">
        <f>Fullmath[[#This Row],[Total CP]]</f>
        <v>259.2</v>
      </c>
      <c r="N888" s="4">
        <f>Fullmath[[#This Row],[DC]]</f>
        <v>32</v>
      </c>
      <c r="O888" s="4" cm="1">
        <f t="array" ref="O888">LookupRef[[#This Row],[DC]]+(PPCP[Base])</f>
        <v>82</v>
      </c>
    </row>
    <row r="889" spans="1:15" x14ac:dyDescent="0.2">
      <c r="A889" s="4" t="str">
        <f>Fullmath[[#This Row],[Craft]]</f>
        <v>Smithing</v>
      </c>
      <c r="B889" s="4">
        <f>Fullmath[[#This Row],[Type]]</f>
        <v>0</v>
      </c>
      <c r="C889" s="4" t="str">
        <f>Fullmath[[#This Row],[Subtype]]</f>
        <v>Materials</v>
      </c>
      <c r="D889" s="2">
        <f>Fullmath[[#This Row],[ID]]</f>
        <v>1076</v>
      </c>
      <c r="E889" s="4" t="str">
        <f>Fullmath[[#This Row],[Name]]</f>
        <v>2 Ingot (Bronze)</v>
      </c>
      <c r="F889" s="4">
        <f>Fullmath[[#This Row],[Quantity]]</f>
        <v>2</v>
      </c>
      <c r="G889" s="4">
        <f>LookupRef[[#This Row],[Labor Costs]]+LookupRef[[#This Row],[Material Costs]]</f>
        <v>790.83333333333337</v>
      </c>
      <c r="H889" s="4">
        <f>LookupRef[[#This Row],[Total Price]]/LookupRef[[#This Row],[Quantity]]</f>
        <v>395.41666666666669</v>
      </c>
      <c r="I889" s="4">
        <f>LookupRef[[#This Row],[Total Price]]-LookupRef[[#This Row],[Material Costs]]</f>
        <v>186</v>
      </c>
      <c r="J889" s="4">
        <f>(LookupRef[[#This Row],[Total Craft Points]]+LookupRef[[#This Row],[DC]])*10</f>
        <v>150</v>
      </c>
      <c r="K889" s="4">
        <f>LookupRef[[#This Row],[Price Per Craft Point]]*LookupRef[[#This Row],[Total Craft Points]]</f>
        <v>186</v>
      </c>
      <c r="L889" s="4">
        <f>Fullmath[[#This Row],[Mat Cost]]</f>
        <v>604.83333333333337</v>
      </c>
      <c r="M889" s="4">
        <f>Fullmath[[#This Row],[Total CP]]</f>
        <v>3</v>
      </c>
      <c r="N889" s="4">
        <f>Fullmath[[#This Row],[DC]]</f>
        <v>12</v>
      </c>
      <c r="O889" s="4" cm="1">
        <f t="array" ref="O889">LookupRef[[#This Row],[DC]]+(PPCP[Base])</f>
        <v>62</v>
      </c>
    </row>
    <row r="890" spans="1:15" x14ac:dyDescent="0.2">
      <c r="A890" s="4" t="str">
        <f>Fullmath[[#This Row],[Craft]]</f>
        <v>Smithing</v>
      </c>
      <c r="B890" s="4">
        <f>Fullmath[[#This Row],[Type]]</f>
        <v>0</v>
      </c>
      <c r="C890" s="4" t="str">
        <f>Fullmath[[#This Row],[Subtype]]</f>
        <v>Materials</v>
      </c>
      <c r="D890" s="2">
        <f>Fullmath[[#This Row],[ID]]</f>
        <v>1077</v>
      </c>
      <c r="E890" s="4" t="str">
        <f>Fullmath[[#This Row],[Name]]</f>
        <v>Bulk Ingot (Lead)</v>
      </c>
      <c r="F890" s="4">
        <f>Fullmath[[#This Row],[Quantity]]</f>
        <v>10</v>
      </c>
      <c r="G890" s="4">
        <f>LookupRef[[#This Row],[Labor Costs]]+LookupRef[[#This Row],[Material Costs]]</f>
        <v>4984.1666666666661</v>
      </c>
      <c r="H890" s="4">
        <f>LookupRef[[#This Row],[Total Price]]/LookupRef[[#This Row],[Quantity]]</f>
        <v>498.41666666666663</v>
      </c>
      <c r="I890" s="4">
        <f>LookupRef[[#This Row],[Total Price]]-LookupRef[[#This Row],[Material Costs]]</f>
        <v>550</v>
      </c>
      <c r="J890" s="4">
        <f>(LookupRef[[#This Row],[Total Craft Points]]+LookupRef[[#This Row],[DC]])*10</f>
        <v>150</v>
      </c>
      <c r="K890" s="4">
        <f>LookupRef[[#This Row],[Price Per Craft Point]]*LookupRef[[#This Row],[Total Craft Points]]</f>
        <v>550</v>
      </c>
      <c r="L890" s="4">
        <f>Fullmath[[#This Row],[Mat Cost]]</f>
        <v>4434.1666666666661</v>
      </c>
      <c r="M890" s="4">
        <f>Fullmath[[#This Row],[Total CP]]</f>
        <v>10</v>
      </c>
      <c r="N890" s="4">
        <f>Fullmath[[#This Row],[DC]]</f>
        <v>5</v>
      </c>
      <c r="O890" s="4" cm="1">
        <f t="array" ref="O890">LookupRef[[#This Row],[DC]]+(PPCP[Base])</f>
        <v>55</v>
      </c>
    </row>
    <row r="891" spans="1:15" x14ac:dyDescent="0.2">
      <c r="A891" s="4" t="str">
        <f>Fullmath[[#This Row],[Craft]]</f>
        <v>Smithing</v>
      </c>
      <c r="B891" s="4">
        <f>Fullmath[[#This Row],[Type]]</f>
        <v>0</v>
      </c>
      <c r="C891" s="4" t="str">
        <f>Fullmath[[#This Row],[Subtype]]</f>
        <v>Materials</v>
      </c>
      <c r="D891" s="2">
        <f>Fullmath[[#This Row],[ID]]</f>
        <v>1078</v>
      </c>
      <c r="E891" s="4" t="str">
        <f>Fullmath[[#This Row],[Name]]</f>
        <v>Bulk Ingot (Iron)</v>
      </c>
      <c r="F891" s="4">
        <f>Fullmath[[#This Row],[Quantity]]</f>
        <v>10</v>
      </c>
      <c r="G891" s="4">
        <f>LookupRef[[#This Row],[Labor Costs]]+LookupRef[[#This Row],[Material Costs]]</f>
        <v>9073</v>
      </c>
      <c r="H891" s="4">
        <f>LookupRef[[#This Row],[Total Price]]/LookupRef[[#This Row],[Quantity]]</f>
        <v>907.3</v>
      </c>
      <c r="I891" s="4">
        <f>LookupRef[[#This Row],[Total Price]]-LookupRef[[#This Row],[Material Costs]]</f>
        <v>580</v>
      </c>
      <c r="J891" s="4">
        <f>(LookupRef[[#This Row],[Total Craft Points]]+LookupRef[[#This Row],[DC]])*10</f>
        <v>180</v>
      </c>
      <c r="K891" s="4">
        <f>LookupRef[[#This Row],[Price Per Craft Point]]*LookupRef[[#This Row],[Total Craft Points]]</f>
        <v>580</v>
      </c>
      <c r="L891" s="4">
        <f>Fullmath[[#This Row],[Mat Cost]]</f>
        <v>8493</v>
      </c>
      <c r="M891" s="4">
        <f>Fullmath[[#This Row],[Total CP]]</f>
        <v>10</v>
      </c>
      <c r="N891" s="4">
        <f>Fullmath[[#This Row],[DC]]</f>
        <v>8</v>
      </c>
      <c r="O891" s="4" cm="1">
        <f t="array" ref="O891">LookupRef[[#This Row],[DC]]+(PPCP[Base])</f>
        <v>58</v>
      </c>
    </row>
    <row r="892" spans="1:15" x14ac:dyDescent="0.2">
      <c r="A892" s="4" t="str">
        <f>Fullmath[[#This Row],[Craft]]</f>
        <v>Smithing</v>
      </c>
      <c r="B892" s="4">
        <f>Fullmath[[#This Row],[Type]]</f>
        <v>0</v>
      </c>
      <c r="C892" s="4" t="str">
        <f>Fullmath[[#This Row],[Subtype]]</f>
        <v>Materials</v>
      </c>
      <c r="D892" s="2">
        <f>Fullmath[[#This Row],[ID]]</f>
        <v>1079</v>
      </c>
      <c r="E892" s="4" t="str">
        <f>Fullmath[[#This Row],[Name]]</f>
        <v>Bulk Ingot (Steel)</v>
      </c>
      <c r="F892" s="4">
        <f>Fullmath[[#This Row],[Quantity]]</f>
        <v>10</v>
      </c>
      <c r="G892" s="4">
        <f>LookupRef[[#This Row],[Labor Costs]]+LookupRef[[#This Row],[Material Costs]]</f>
        <v>9771.5</v>
      </c>
      <c r="H892" s="4">
        <f>LookupRef[[#This Row],[Total Price]]/LookupRef[[#This Row],[Quantity]]</f>
        <v>977.15</v>
      </c>
      <c r="I892" s="4">
        <f>LookupRef[[#This Row],[Total Price]]-LookupRef[[#This Row],[Material Costs]]</f>
        <v>1180</v>
      </c>
      <c r="J892" s="4">
        <f>(LookupRef[[#This Row],[Total Craft Points]]+LookupRef[[#This Row],[DC]])*10</f>
        <v>290</v>
      </c>
      <c r="K892" s="4">
        <f>LookupRef[[#This Row],[Price Per Craft Point]]*LookupRef[[#This Row],[Total Craft Points]]</f>
        <v>1180</v>
      </c>
      <c r="L892" s="4">
        <f>Fullmath[[#This Row],[Mat Cost]]</f>
        <v>8591.5</v>
      </c>
      <c r="M892" s="4">
        <f>Fullmath[[#This Row],[Total CP]]</f>
        <v>20</v>
      </c>
      <c r="N892" s="4">
        <f>Fullmath[[#This Row],[DC]]</f>
        <v>9</v>
      </c>
      <c r="O892" s="4" cm="1">
        <f t="array" ref="O892">LookupRef[[#This Row],[DC]]+(PPCP[Base])</f>
        <v>59</v>
      </c>
    </row>
    <row r="893" spans="1:15" x14ac:dyDescent="0.2">
      <c r="A893" s="4" t="str">
        <f>Fullmath[[#This Row],[Craft]]</f>
        <v>Smithing</v>
      </c>
      <c r="B893" s="4">
        <f>Fullmath[[#This Row],[Type]]</f>
        <v>0</v>
      </c>
      <c r="C893" s="4" t="str">
        <f>Fullmath[[#This Row],[Subtype]]</f>
        <v>Materials</v>
      </c>
      <c r="D893" s="2">
        <f>Fullmath[[#This Row],[ID]]</f>
        <v>1080</v>
      </c>
      <c r="E893" s="4" t="str">
        <f>Fullmath[[#This Row],[Name]]</f>
        <v>Bulk Ingot (Zinc)</v>
      </c>
      <c r="F893" s="4">
        <f>Fullmath[[#This Row],[Quantity]]</f>
        <v>10</v>
      </c>
      <c r="G893" s="4">
        <f>LookupRef[[#This Row],[Labor Costs]]+LookupRef[[#This Row],[Material Costs]]</f>
        <v>6633.3333333333339</v>
      </c>
      <c r="H893" s="4">
        <f>LookupRef[[#This Row],[Total Price]]/LookupRef[[#This Row],[Quantity]]</f>
        <v>663.33333333333337</v>
      </c>
      <c r="I893" s="4">
        <f>LookupRef[[#This Row],[Total Price]]-LookupRef[[#This Row],[Material Costs]]</f>
        <v>590</v>
      </c>
      <c r="J893" s="4">
        <f>(LookupRef[[#This Row],[Total Craft Points]]+LookupRef[[#This Row],[DC]])*10</f>
        <v>190</v>
      </c>
      <c r="K893" s="4">
        <f>LookupRef[[#This Row],[Price Per Craft Point]]*LookupRef[[#This Row],[Total Craft Points]]</f>
        <v>590</v>
      </c>
      <c r="L893" s="4">
        <f>Fullmath[[#This Row],[Mat Cost]]</f>
        <v>6043.3333333333339</v>
      </c>
      <c r="M893" s="4">
        <f>Fullmath[[#This Row],[Total CP]]</f>
        <v>10</v>
      </c>
      <c r="N893" s="4">
        <f>Fullmath[[#This Row],[DC]]</f>
        <v>9</v>
      </c>
      <c r="O893" s="4" cm="1">
        <f t="array" ref="O893">LookupRef[[#This Row],[DC]]+(PPCP[Base])</f>
        <v>59</v>
      </c>
    </row>
    <row r="894" spans="1:15" x14ac:dyDescent="0.2">
      <c r="A894" s="4" t="str">
        <f>Fullmath[[#This Row],[Craft]]</f>
        <v>Smithing</v>
      </c>
      <c r="B894" s="4">
        <f>Fullmath[[#This Row],[Type]]</f>
        <v>0</v>
      </c>
      <c r="C894" s="4" t="str">
        <f>Fullmath[[#This Row],[Subtype]]</f>
        <v>Materials</v>
      </c>
      <c r="D894" s="2">
        <f>Fullmath[[#This Row],[ID]]</f>
        <v>1081</v>
      </c>
      <c r="E894" s="4" t="str">
        <f>Fullmath[[#This Row],[Name]]</f>
        <v>Bulk Ingot (Copper)</v>
      </c>
      <c r="F894" s="4">
        <f>Fullmath[[#This Row],[Quantity]]</f>
        <v>10</v>
      </c>
      <c r="G894" s="4">
        <f>LookupRef[[#This Row],[Labor Costs]]+LookupRef[[#This Row],[Material Costs]]</f>
        <v>7218.3333333333339</v>
      </c>
      <c r="H894" s="4">
        <f>LookupRef[[#This Row],[Total Price]]/LookupRef[[#This Row],[Quantity]]</f>
        <v>721.83333333333337</v>
      </c>
      <c r="I894" s="4">
        <f>LookupRef[[#This Row],[Total Price]]-LookupRef[[#This Row],[Material Costs]]</f>
        <v>610</v>
      </c>
      <c r="J894" s="4">
        <f>(LookupRef[[#This Row],[Total Craft Points]]+LookupRef[[#This Row],[DC]])*10</f>
        <v>210</v>
      </c>
      <c r="K894" s="4">
        <f>LookupRef[[#This Row],[Price Per Craft Point]]*LookupRef[[#This Row],[Total Craft Points]]</f>
        <v>610</v>
      </c>
      <c r="L894" s="4">
        <f>Fullmath[[#This Row],[Mat Cost]]</f>
        <v>6608.3333333333339</v>
      </c>
      <c r="M894" s="4">
        <f>Fullmath[[#This Row],[Total CP]]</f>
        <v>10</v>
      </c>
      <c r="N894" s="4">
        <f>Fullmath[[#This Row],[DC]]</f>
        <v>11</v>
      </c>
      <c r="O894" s="4" cm="1">
        <f t="array" ref="O894">LookupRef[[#This Row],[DC]]+(PPCP[Base])</f>
        <v>61</v>
      </c>
    </row>
    <row r="895" spans="1:15" x14ac:dyDescent="0.2">
      <c r="A895" s="4" t="str">
        <f>Fullmath[[#This Row],[Craft]]</f>
        <v>Smithing</v>
      </c>
      <c r="B895" s="4">
        <f>Fullmath[[#This Row],[Type]]</f>
        <v>0</v>
      </c>
      <c r="C895" s="4" t="str">
        <f>Fullmath[[#This Row],[Subtype]]</f>
        <v>Materials</v>
      </c>
      <c r="D895" s="2">
        <f>Fullmath[[#This Row],[ID]]</f>
        <v>1082</v>
      </c>
      <c r="E895" s="4" t="str">
        <f>Fullmath[[#This Row],[Name]]</f>
        <v>Bulk Ingot (Bronze)</v>
      </c>
      <c r="F895" s="4">
        <f>Fullmath[[#This Row],[Quantity]]</f>
        <v>10</v>
      </c>
      <c r="G895" s="4">
        <f>LookupRef[[#This Row],[Labor Costs]]+LookupRef[[#This Row],[Material Costs]]</f>
        <v>5395.8333333333339</v>
      </c>
      <c r="H895" s="4">
        <f>LookupRef[[#This Row],[Total Price]]/LookupRef[[#This Row],[Quantity]]</f>
        <v>539.58333333333337</v>
      </c>
      <c r="I895" s="4">
        <f>LookupRef[[#This Row],[Total Price]]-LookupRef[[#This Row],[Material Costs]]</f>
        <v>1240</v>
      </c>
      <c r="J895" s="4">
        <f>(LookupRef[[#This Row],[Total Craft Points]]+LookupRef[[#This Row],[DC]])*10</f>
        <v>320</v>
      </c>
      <c r="K895" s="4">
        <f>LookupRef[[#This Row],[Price Per Craft Point]]*LookupRef[[#This Row],[Total Craft Points]]</f>
        <v>1240</v>
      </c>
      <c r="L895" s="4">
        <f>Fullmath[[#This Row],[Mat Cost]]</f>
        <v>4155.8333333333339</v>
      </c>
      <c r="M895" s="4">
        <f>Fullmath[[#This Row],[Total CP]]</f>
        <v>20</v>
      </c>
      <c r="N895" s="4">
        <f>Fullmath[[#This Row],[DC]]</f>
        <v>12</v>
      </c>
      <c r="O895" s="4" cm="1">
        <f t="array" ref="O895">LookupRef[[#This Row],[DC]]+(PPCP[Base])</f>
        <v>62</v>
      </c>
    </row>
    <row r="896" spans="1:15" x14ac:dyDescent="0.2">
      <c r="A896" s="4" t="str">
        <f>Fullmath[[#This Row],[Craft]]</f>
        <v>Smithing</v>
      </c>
      <c r="B896" s="4">
        <f>Fullmath[[#This Row],[Type]]</f>
        <v>0</v>
      </c>
      <c r="C896" s="4" t="str">
        <f>Fullmath[[#This Row],[Subtype]]</f>
        <v>Materials</v>
      </c>
      <c r="D896" s="2">
        <f>Fullmath[[#This Row],[ID]]</f>
        <v>1083</v>
      </c>
      <c r="E896" s="4" t="str">
        <f>Fullmath[[#This Row],[Name]]</f>
        <v>Bulk Ingot (Mithril)</v>
      </c>
      <c r="F896" s="4">
        <f>Fullmath[[#This Row],[Quantity]]</f>
        <v>10</v>
      </c>
      <c r="G896" s="4">
        <f>LookupRef[[#This Row],[Labor Costs]]+LookupRef[[#This Row],[Material Costs]]</f>
        <v>65605</v>
      </c>
      <c r="H896" s="4">
        <f>LookupRef[[#This Row],[Total Price]]/LookupRef[[#This Row],[Quantity]]</f>
        <v>6560.5</v>
      </c>
      <c r="I896" s="4">
        <f>LookupRef[[#This Row],[Total Price]]-LookupRef[[#This Row],[Material Costs]]</f>
        <v>1260</v>
      </c>
      <c r="J896" s="4">
        <f>(LookupRef[[#This Row],[Total Craft Points]]+LookupRef[[#This Row],[DC]])*10</f>
        <v>330</v>
      </c>
      <c r="K896" s="4">
        <f>LookupRef[[#This Row],[Price Per Craft Point]]*LookupRef[[#This Row],[Total Craft Points]]</f>
        <v>1260</v>
      </c>
      <c r="L896" s="4">
        <f>Fullmath[[#This Row],[Mat Cost]]</f>
        <v>64345</v>
      </c>
      <c r="M896" s="4">
        <f>Fullmath[[#This Row],[Total CP]]</f>
        <v>20</v>
      </c>
      <c r="N896" s="4">
        <f>Fullmath[[#This Row],[DC]]</f>
        <v>13</v>
      </c>
      <c r="O896" s="4" cm="1">
        <f t="array" ref="O896">LookupRef[[#This Row],[DC]]+(PPCP[Base])</f>
        <v>63</v>
      </c>
    </row>
    <row r="897" spans="1:15" x14ac:dyDescent="0.2">
      <c r="A897" s="4" t="str">
        <f>Fullmath[[#This Row],[Craft]]</f>
        <v>Smithing</v>
      </c>
      <c r="B897" s="4">
        <f>Fullmath[[#This Row],[Type]]</f>
        <v>0</v>
      </c>
      <c r="C897" s="4" t="str">
        <f>Fullmath[[#This Row],[Subtype]]</f>
        <v>Materials</v>
      </c>
      <c r="D897" s="2">
        <f>Fullmath[[#This Row],[ID]]</f>
        <v>1084</v>
      </c>
      <c r="E897" s="4" t="str">
        <f>Fullmath[[#This Row],[Name]]</f>
        <v>Bulk Ingot (Silver)</v>
      </c>
      <c r="F897" s="4">
        <f>Fullmath[[#This Row],[Quantity]]</f>
        <v>10</v>
      </c>
      <c r="G897" s="4">
        <f>LookupRef[[#This Row],[Labor Costs]]+LookupRef[[#This Row],[Material Costs]]</f>
        <v>12046.666666666666</v>
      </c>
      <c r="H897" s="4">
        <f>LookupRef[[#This Row],[Total Price]]/LookupRef[[#This Row],[Quantity]]</f>
        <v>1204.6666666666665</v>
      </c>
      <c r="I897" s="4">
        <f>LookupRef[[#This Row],[Total Price]]-LookupRef[[#This Row],[Material Costs]]</f>
        <v>1260</v>
      </c>
      <c r="J897" s="4">
        <f>(LookupRef[[#This Row],[Total Craft Points]]+LookupRef[[#This Row],[DC]])*10</f>
        <v>330</v>
      </c>
      <c r="K897" s="4">
        <f>LookupRef[[#This Row],[Price Per Craft Point]]*LookupRef[[#This Row],[Total Craft Points]]</f>
        <v>1260</v>
      </c>
      <c r="L897" s="4">
        <f>Fullmath[[#This Row],[Mat Cost]]</f>
        <v>10786.666666666666</v>
      </c>
      <c r="M897" s="4">
        <f>Fullmath[[#This Row],[Total CP]]</f>
        <v>20</v>
      </c>
      <c r="N897" s="4">
        <f>Fullmath[[#This Row],[DC]]</f>
        <v>13</v>
      </c>
      <c r="O897" s="4" cm="1">
        <f t="array" ref="O897">LookupRef[[#This Row],[DC]]+(PPCP[Base])</f>
        <v>63</v>
      </c>
    </row>
    <row r="898" spans="1:15" x14ac:dyDescent="0.2">
      <c r="A898" s="4" t="str">
        <f>Fullmath[[#This Row],[Craft]]</f>
        <v>Smithing</v>
      </c>
      <c r="B898" s="4">
        <f>Fullmath[[#This Row],[Type]]</f>
        <v>0</v>
      </c>
      <c r="C898" s="4" t="str">
        <f>Fullmath[[#This Row],[Subtype]]</f>
        <v>Materials</v>
      </c>
      <c r="D898" s="2">
        <f>Fullmath[[#This Row],[ID]]</f>
        <v>1085</v>
      </c>
      <c r="E898" s="4" t="str">
        <f>Fullmath[[#This Row],[Name]]</f>
        <v>Bulk Ingot (Gold)</v>
      </c>
      <c r="F898" s="4">
        <f>Fullmath[[#This Row],[Quantity]]</f>
        <v>10</v>
      </c>
      <c r="G898" s="4">
        <f>LookupRef[[#This Row],[Labor Costs]]+LookupRef[[#This Row],[Material Costs]]</f>
        <v>12265</v>
      </c>
      <c r="H898" s="4">
        <f>LookupRef[[#This Row],[Total Price]]/LookupRef[[#This Row],[Quantity]]</f>
        <v>1226.5</v>
      </c>
      <c r="I898" s="4">
        <f>LookupRef[[#This Row],[Total Price]]-LookupRef[[#This Row],[Material Costs]]</f>
        <v>1920</v>
      </c>
      <c r="J898" s="4">
        <f>(LookupRef[[#This Row],[Total Craft Points]]+LookupRef[[#This Row],[DC]])*10</f>
        <v>440</v>
      </c>
      <c r="K898" s="4">
        <f>LookupRef[[#This Row],[Price Per Craft Point]]*LookupRef[[#This Row],[Total Craft Points]]</f>
        <v>1920</v>
      </c>
      <c r="L898" s="4">
        <f>Fullmath[[#This Row],[Mat Cost]]</f>
        <v>10345</v>
      </c>
      <c r="M898" s="4">
        <f>Fullmath[[#This Row],[Total CP]]</f>
        <v>30</v>
      </c>
      <c r="N898" s="4">
        <f>Fullmath[[#This Row],[DC]]</f>
        <v>14</v>
      </c>
      <c r="O898" s="4" cm="1">
        <f t="array" ref="O898">LookupRef[[#This Row],[DC]]+(PPCP[Base])</f>
        <v>64</v>
      </c>
    </row>
    <row r="899" spans="1:15" x14ac:dyDescent="0.2">
      <c r="A899" s="4" t="str">
        <f>Fullmath[[#This Row],[Craft]]</f>
        <v>Smithing</v>
      </c>
      <c r="B899" s="4">
        <f>Fullmath[[#This Row],[Type]]</f>
        <v>0</v>
      </c>
      <c r="C899" s="4" t="str">
        <f>Fullmath[[#This Row],[Subtype]]</f>
        <v>Materials</v>
      </c>
      <c r="D899" s="2">
        <f>Fullmath[[#This Row],[ID]]</f>
        <v>1086</v>
      </c>
      <c r="E899" s="4" t="str">
        <f>Fullmath[[#This Row],[Name]]</f>
        <v>Bulk Ingot (Adamantine)</v>
      </c>
      <c r="F899" s="4">
        <f>Fullmath[[#This Row],[Quantity]]</f>
        <v>10</v>
      </c>
      <c r="G899" s="4">
        <f>LookupRef[[#This Row],[Labor Costs]]+LookupRef[[#This Row],[Material Costs]]</f>
        <v>406945</v>
      </c>
      <c r="H899" s="4">
        <f>LookupRef[[#This Row],[Total Price]]/LookupRef[[#This Row],[Quantity]]</f>
        <v>40694.5</v>
      </c>
      <c r="I899" s="4">
        <f>LookupRef[[#This Row],[Total Price]]-LookupRef[[#This Row],[Material Costs]]</f>
        <v>2600</v>
      </c>
      <c r="J899" s="4">
        <f>(LookupRef[[#This Row],[Total Craft Points]]+LookupRef[[#This Row],[DC]])*10</f>
        <v>550</v>
      </c>
      <c r="K899" s="4">
        <f>LookupRef[[#This Row],[Price Per Craft Point]]*LookupRef[[#This Row],[Total Craft Points]]</f>
        <v>2600</v>
      </c>
      <c r="L899" s="4">
        <f>Fullmath[[#This Row],[Mat Cost]]</f>
        <v>404345</v>
      </c>
      <c r="M899" s="4">
        <f>Fullmath[[#This Row],[Total CP]]</f>
        <v>40</v>
      </c>
      <c r="N899" s="4">
        <f>Fullmath[[#This Row],[DC]]</f>
        <v>15</v>
      </c>
      <c r="O899" s="4" cm="1">
        <f t="array" ref="O899">LookupRef[[#This Row],[DC]]+(PPCP[Base])</f>
        <v>65</v>
      </c>
    </row>
    <row r="900" spans="1:15" x14ac:dyDescent="0.2">
      <c r="A900" s="4" t="str">
        <f>Fullmath[[#This Row],[Craft]]</f>
        <v>Smithing</v>
      </c>
      <c r="B900" s="4">
        <f>Fullmath[[#This Row],[Type]]</f>
        <v>0</v>
      </c>
      <c r="C900" s="4" t="str">
        <f>Fullmath[[#This Row],[Subtype]]</f>
        <v>Materials</v>
      </c>
      <c r="D900" s="2">
        <f>Fullmath[[#This Row],[ID]]</f>
        <v>1087</v>
      </c>
      <c r="E900" s="4" t="str">
        <f>Fullmath[[#This Row],[Name]]</f>
        <v>Bulk Ingot (Greensteel)</v>
      </c>
      <c r="F900" s="4">
        <f>Fullmath[[#This Row],[Quantity]]</f>
        <v>10</v>
      </c>
      <c r="G900" s="4">
        <f>LookupRef[[#This Row],[Labor Costs]]+LookupRef[[#This Row],[Material Costs]]</f>
        <v>24812.5</v>
      </c>
      <c r="H900" s="4">
        <f>LookupRef[[#This Row],[Total Price]]/LookupRef[[#This Row],[Quantity]]</f>
        <v>2481.25</v>
      </c>
      <c r="I900" s="4">
        <f>LookupRef[[#This Row],[Total Price]]-LookupRef[[#This Row],[Material Costs]]</f>
        <v>2640</v>
      </c>
      <c r="J900" s="4">
        <f>(LookupRef[[#This Row],[Total Craft Points]]+LookupRef[[#This Row],[DC]])*10</f>
        <v>560</v>
      </c>
      <c r="K900" s="4">
        <f>LookupRef[[#This Row],[Price Per Craft Point]]*LookupRef[[#This Row],[Total Craft Points]]</f>
        <v>2640</v>
      </c>
      <c r="L900" s="4">
        <f>Fullmath[[#This Row],[Mat Cost]]</f>
        <v>22172.5</v>
      </c>
      <c r="M900" s="4">
        <f>Fullmath[[#This Row],[Total CP]]</f>
        <v>40</v>
      </c>
      <c r="N900" s="4">
        <f>Fullmath[[#This Row],[DC]]</f>
        <v>16</v>
      </c>
      <c r="O900" s="4" cm="1">
        <f t="array" ref="O900">LookupRef[[#This Row],[DC]]+(PPCP[Base])</f>
        <v>66</v>
      </c>
    </row>
    <row r="901" spans="1:15" x14ac:dyDescent="0.2">
      <c r="A901" s="4" t="str">
        <f>Fullmath[[#This Row],[Craft]]</f>
        <v>Smithing</v>
      </c>
      <c r="B901" s="4">
        <f>Fullmath[[#This Row],[Type]]</f>
        <v>0</v>
      </c>
      <c r="C901" s="4" t="str">
        <f>Fullmath[[#This Row],[Subtype]]</f>
        <v>Materials</v>
      </c>
      <c r="D901" s="2">
        <f>Fullmath[[#This Row],[ID]]</f>
        <v>1088</v>
      </c>
      <c r="E901" s="4" t="str">
        <f>Fullmath[[#This Row],[Name]]</f>
        <v>Bulk Ingot (Brass)</v>
      </c>
      <c r="F901" s="4">
        <f>Fullmath[[#This Row],[Quantity]]</f>
        <v>10</v>
      </c>
      <c r="G901" s="4">
        <f>LookupRef[[#This Row],[Labor Costs]]+LookupRef[[#This Row],[Material Costs]]</f>
        <v>7642.5</v>
      </c>
      <c r="H901" s="4">
        <f>LookupRef[[#This Row],[Total Price]]/LookupRef[[#This Row],[Quantity]]</f>
        <v>764.25</v>
      </c>
      <c r="I901" s="4">
        <f>LookupRef[[#This Row],[Total Price]]-LookupRef[[#This Row],[Material Costs]]</f>
        <v>2640</v>
      </c>
      <c r="J901" s="4">
        <f>(LookupRef[[#This Row],[Total Craft Points]]+LookupRef[[#This Row],[DC]])*10</f>
        <v>560</v>
      </c>
      <c r="K901" s="4">
        <f>LookupRef[[#This Row],[Price Per Craft Point]]*LookupRef[[#This Row],[Total Craft Points]]</f>
        <v>2640</v>
      </c>
      <c r="L901" s="4">
        <f>Fullmath[[#This Row],[Mat Cost]]</f>
        <v>5002.5</v>
      </c>
      <c r="M901" s="4">
        <f>Fullmath[[#This Row],[Total CP]]</f>
        <v>40</v>
      </c>
      <c r="N901" s="4">
        <f>Fullmath[[#This Row],[DC]]</f>
        <v>16</v>
      </c>
      <c r="O901" s="4" cm="1">
        <f t="array" ref="O901">LookupRef[[#This Row],[DC]]+(PPCP[Base])</f>
        <v>66</v>
      </c>
    </row>
    <row r="902" spans="1:15" x14ac:dyDescent="0.2">
      <c r="A902" s="4" t="str">
        <f>Fullmath[[#This Row],[Craft]]</f>
        <v>Smithing</v>
      </c>
      <c r="B902" s="4">
        <f>Fullmath[[#This Row],[Type]]</f>
        <v>0</v>
      </c>
      <c r="C902" s="4" t="str">
        <f>Fullmath[[#This Row],[Subtype]]</f>
        <v>Materials</v>
      </c>
      <c r="D902" s="2">
        <f>Fullmath[[#This Row],[ID]]</f>
        <v>1089</v>
      </c>
      <c r="E902" s="4" t="str">
        <f>Fullmath[[#This Row],[Name]]</f>
        <v>Bulk Ingot (Tin)</v>
      </c>
      <c r="F902" s="4">
        <f>Fullmath[[#This Row],[Quantity]]</f>
        <v>10</v>
      </c>
      <c r="G902" s="4">
        <f>LookupRef[[#This Row],[Labor Costs]]+LookupRef[[#This Row],[Material Costs]]</f>
        <v>6598.3333333333339</v>
      </c>
      <c r="H902" s="4">
        <f>LookupRef[[#This Row],[Total Price]]/LookupRef[[#This Row],[Quantity]]</f>
        <v>659.83333333333337</v>
      </c>
      <c r="I902" s="4">
        <f>LookupRef[[#This Row],[Total Price]]-LookupRef[[#This Row],[Material Costs]]</f>
        <v>550</v>
      </c>
      <c r="J902" s="4">
        <f>(LookupRef[[#This Row],[Total Craft Points]]+LookupRef[[#This Row],[DC]])*10</f>
        <v>150</v>
      </c>
      <c r="K902" s="4">
        <f>LookupRef[[#This Row],[Price Per Craft Point]]*LookupRef[[#This Row],[Total Craft Points]]</f>
        <v>550</v>
      </c>
      <c r="L902" s="4">
        <f>Fullmath[[#This Row],[Mat Cost]]</f>
        <v>6048.3333333333339</v>
      </c>
      <c r="M902" s="4">
        <f>Fullmath[[#This Row],[Total CP]]</f>
        <v>10</v>
      </c>
      <c r="N902" s="4">
        <f>Fullmath[[#This Row],[DC]]</f>
        <v>5</v>
      </c>
      <c r="O902" s="4" cm="1">
        <f t="array" ref="O902">LookupRef[[#This Row],[DC]]+(PPCP[Base])</f>
        <v>55</v>
      </c>
    </row>
    <row r="903" spans="1:15" x14ac:dyDescent="0.2">
      <c r="A903" s="4" t="str">
        <f>Fullmath[[#This Row],[Craft]]</f>
        <v>Smithing</v>
      </c>
      <c r="B903" s="4">
        <f>Fullmath[[#This Row],[Type]]</f>
        <v>0</v>
      </c>
      <c r="C903" s="4" t="str">
        <f>Fullmath[[#This Row],[Subtype]]</f>
        <v>Materials</v>
      </c>
      <c r="D903" s="2">
        <f>Fullmath[[#This Row],[ID]]</f>
        <v>0</v>
      </c>
      <c r="E903" s="4">
        <f>Fullmath[[#This Row],[Name]]</f>
        <v>0</v>
      </c>
      <c r="F903" s="4">
        <f>Fullmath[[#This Row],[Quantity]]</f>
        <v>0</v>
      </c>
      <c r="G903" s="4">
        <f>LookupRef[[#This Row],[Labor Costs]]+LookupRef[[#This Row],[Material Costs]]</f>
        <v>0</v>
      </c>
      <c r="H903" s="4" t="e">
        <f>LookupRef[[#This Row],[Total Price]]/LookupRef[[#This Row],[Quantity]]</f>
        <v>#DIV/0!</v>
      </c>
      <c r="I903" s="4">
        <f>LookupRef[[#This Row],[Total Price]]-LookupRef[[#This Row],[Material Costs]]</f>
        <v>0</v>
      </c>
      <c r="J903" s="4">
        <f>(LookupRef[[#This Row],[Total Craft Points]]+LookupRef[[#This Row],[DC]])*10</f>
        <v>0</v>
      </c>
      <c r="K903" s="4">
        <f>LookupRef[[#This Row],[Price Per Craft Point]]*LookupRef[[#This Row],[Total Craft Points]]</f>
        <v>0</v>
      </c>
      <c r="L903" s="4">
        <f>Fullmath[[#This Row],[Mat Cost]]</f>
        <v>0</v>
      </c>
      <c r="M903" s="4">
        <f>Fullmath[[#This Row],[Total CP]]</f>
        <v>0</v>
      </c>
      <c r="N903" s="4">
        <f>Fullmath[[#This Row],[DC]]</f>
        <v>0</v>
      </c>
      <c r="O903" s="4" cm="1">
        <f t="array" ref="O903">LookupRef[[#This Row],[DC]]+(PPCP[Base])</f>
        <v>50</v>
      </c>
    </row>
    <row r="904" spans="1:15" x14ac:dyDescent="0.2">
      <c r="A904" s="4" t="str">
        <f>Fullmath[[#This Row],[Craft]]</f>
        <v>Smithing</v>
      </c>
      <c r="B904" s="4">
        <f>Fullmath[[#This Row],[Type]]</f>
        <v>0</v>
      </c>
      <c r="C904" s="4" t="str">
        <f>Fullmath[[#This Row],[Subtype]]</f>
        <v>Materials</v>
      </c>
      <c r="D904" s="2">
        <f>Fullmath[[#This Row],[ID]]</f>
        <v>0</v>
      </c>
      <c r="E904" s="4">
        <f>Fullmath[[#This Row],[Name]]</f>
        <v>0</v>
      </c>
      <c r="F904" s="4">
        <f>Fullmath[[#This Row],[Quantity]]</f>
        <v>0</v>
      </c>
      <c r="G904" s="4">
        <f>LookupRef[[#This Row],[Labor Costs]]+LookupRef[[#This Row],[Material Costs]]</f>
        <v>0</v>
      </c>
      <c r="H904" s="4" t="e">
        <f>LookupRef[[#This Row],[Total Price]]/LookupRef[[#This Row],[Quantity]]</f>
        <v>#DIV/0!</v>
      </c>
      <c r="I904" s="4">
        <f>LookupRef[[#This Row],[Total Price]]-LookupRef[[#This Row],[Material Costs]]</f>
        <v>0</v>
      </c>
      <c r="J904" s="4">
        <f>(LookupRef[[#This Row],[Total Craft Points]]+LookupRef[[#This Row],[DC]])*10</f>
        <v>0</v>
      </c>
      <c r="K904" s="4">
        <f>LookupRef[[#This Row],[Price Per Craft Point]]*LookupRef[[#This Row],[Total Craft Points]]</f>
        <v>0</v>
      </c>
      <c r="L904" s="4">
        <f>Fullmath[[#This Row],[Mat Cost]]</f>
        <v>0</v>
      </c>
      <c r="M904" s="4">
        <f>Fullmath[[#This Row],[Total CP]]</f>
        <v>0</v>
      </c>
      <c r="N904" s="4">
        <f>Fullmath[[#This Row],[DC]]</f>
        <v>0</v>
      </c>
      <c r="O904" s="4" cm="1">
        <f t="array" ref="O904">LookupRef[[#This Row],[DC]]+(PPCP[Base])</f>
        <v>50</v>
      </c>
    </row>
    <row r="905" spans="1:15" x14ac:dyDescent="0.2">
      <c r="A905" s="4" t="str">
        <f>Fullmath[[#This Row],[Craft]]</f>
        <v>Smithing</v>
      </c>
      <c r="B905" s="4">
        <f>Fullmath[[#This Row],[Type]]</f>
        <v>0</v>
      </c>
      <c r="C905" s="4" t="str">
        <f>Fullmath[[#This Row],[Subtype]]</f>
        <v>Materials</v>
      </c>
      <c r="D905" s="2">
        <f>Fullmath[[#This Row],[ID]]</f>
        <v>0</v>
      </c>
      <c r="E905" s="4">
        <f>Fullmath[[#This Row],[Name]]</f>
        <v>0</v>
      </c>
      <c r="F905" s="4">
        <f>Fullmath[[#This Row],[Quantity]]</f>
        <v>0</v>
      </c>
      <c r="G905" s="4">
        <f>LookupRef[[#This Row],[Labor Costs]]+LookupRef[[#This Row],[Material Costs]]</f>
        <v>0</v>
      </c>
      <c r="H905" s="4" t="e">
        <f>LookupRef[[#This Row],[Total Price]]/LookupRef[[#This Row],[Quantity]]</f>
        <v>#DIV/0!</v>
      </c>
      <c r="I905" s="4">
        <f>LookupRef[[#This Row],[Total Price]]-LookupRef[[#This Row],[Material Costs]]</f>
        <v>0</v>
      </c>
      <c r="J905" s="4">
        <f>(LookupRef[[#This Row],[Total Craft Points]]+LookupRef[[#This Row],[DC]])*10</f>
        <v>0</v>
      </c>
      <c r="K905" s="4">
        <f>LookupRef[[#This Row],[Price Per Craft Point]]*LookupRef[[#This Row],[Total Craft Points]]</f>
        <v>0</v>
      </c>
      <c r="L905" s="4">
        <f>Fullmath[[#This Row],[Mat Cost]]</f>
        <v>0</v>
      </c>
      <c r="M905" s="4">
        <f>Fullmath[[#This Row],[Total CP]]</f>
        <v>0</v>
      </c>
      <c r="N905" s="4">
        <f>Fullmath[[#This Row],[DC]]</f>
        <v>0</v>
      </c>
      <c r="O905" s="4" cm="1">
        <f t="array" ref="O905">LookupRef[[#This Row],[DC]]+(PPCP[Base])</f>
        <v>50</v>
      </c>
    </row>
    <row r="906" spans="1:15" x14ac:dyDescent="0.2">
      <c r="A906" s="4" t="str">
        <f>Fullmath[[#This Row],[Craft]]</f>
        <v>Smithing</v>
      </c>
      <c r="B906" s="4">
        <f>Fullmath[[#This Row],[Type]]</f>
        <v>0</v>
      </c>
      <c r="C906" s="4" t="str">
        <f>Fullmath[[#This Row],[Subtype]]</f>
        <v>Materials</v>
      </c>
      <c r="D906" s="2">
        <f>Fullmath[[#This Row],[ID]]</f>
        <v>0</v>
      </c>
      <c r="E906" s="4">
        <f>Fullmath[[#This Row],[Name]]</f>
        <v>0</v>
      </c>
      <c r="F906" s="4">
        <f>Fullmath[[#This Row],[Quantity]]</f>
        <v>0</v>
      </c>
      <c r="G906" s="4">
        <f>LookupRef[[#This Row],[Labor Costs]]+LookupRef[[#This Row],[Material Costs]]</f>
        <v>0</v>
      </c>
      <c r="H906" s="4" t="e">
        <f>LookupRef[[#This Row],[Total Price]]/LookupRef[[#This Row],[Quantity]]</f>
        <v>#DIV/0!</v>
      </c>
      <c r="I906" s="4">
        <f>LookupRef[[#This Row],[Total Price]]-LookupRef[[#This Row],[Material Costs]]</f>
        <v>0</v>
      </c>
      <c r="J906" s="4">
        <f>(LookupRef[[#This Row],[Total Craft Points]]+LookupRef[[#This Row],[DC]])*10</f>
        <v>0</v>
      </c>
      <c r="K906" s="4">
        <f>LookupRef[[#This Row],[Price Per Craft Point]]*LookupRef[[#This Row],[Total Craft Points]]</f>
        <v>0</v>
      </c>
      <c r="L906" s="4">
        <f>Fullmath[[#This Row],[Mat Cost]]</f>
        <v>0</v>
      </c>
      <c r="M906" s="4">
        <f>Fullmath[[#This Row],[Total CP]]</f>
        <v>0</v>
      </c>
      <c r="N906" s="4">
        <f>Fullmath[[#This Row],[DC]]</f>
        <v>0</v>
      </c>
      <c r="O906" s="4" cm="1">
        <f t="array" ref="O906">LookupRef[[#This Row],[DC]]+(PPCP[Base])</f>
        <v>50</v>
      </c>
    </row>
    <row r="907" spans="1:15" x14ac:dyDescent="0.2">
      <c r="A907" s="4" t="str">
        <f>Fullmath[[#This Row],[Craft]]</f>
        <v>Smithing</v>
      </c>
      <c r="B907" s="4">
        <f>Fullmath[[#This Row],[Type]]</f>
        <v>0</v>
      </c>
      <c r="C907" s="4" t="str">
        <f>Fullmath[[#This Row],[Subtype]]</f>
        <v>Materials</v>
      </c>
      <c r="D907" s="2">
        <f>Fullmath[[#This Row],[ID]]</f>
        <v>0</v>
      </c>
      <c r="E907" s="4">
        <f>Fullmath[[#This Row],[Name]]</f>
        <v>0</v>
      </c>
      <c r="F907" s="4">
        <f>Fullmath[[#This Row],[Quantity]]</f>
        <v>0</v>
      </c>
      <c r="G907" s="4">
        <f>LookupRef[[#This Row],[Labor Costs]]+LookupRef[[#This Row],[Material Costs]]</f>
        <v>0</v>
      </c>
      <c r="H907" s="4" t="e">
        <f>LookupRef[[#This Row],[Total Price]]/LookupRef[[#This Row],[Quantity]]</f>
        <v>#DIV/0!</v>
      </c>
      <c r="I907" s="4">
        <f>LookupRef[[#This Row],[Total Price]]-LookupRef[[#This Row],[Material Costs]]</f>
        <v>0</v>
      </c>
      <c r="J907" s="4">
        <f>(LookupRef[[#This Row],[Total Craft Points]]+LookupRef[[#This Row],[DC]])*10</f>
        <v>0</v>
      </c>
      <c r="K907" s="4">
        <f>LookupRef[[#This Row],[Price Per Craft Point]]*LookupRef[[#This Row],[Total Craft Points]]</f>
        <v>0</v>
      </c>
      <c r="L907" s="4">
        <f>Fullmath[[#This Row],[Mat Cost]]</f>
        <v>0</v>
      </c>
      <c r="M907" s="4">
        <f>Fullmath[[#This Row],[Total CP]]</f>
        <v>0</v>
      </c>
      <c r="N907" s="4">
        <f>Fullmath[[#This Row],[DC]]</f>
        <v>0</v>
      </c>
      <c r="O907" s="4" cm="1">
        <f t="array" ref="O907">LookupRef[[#This Row],[DC]]+(PPCP[Base])</f>
        <v>50</v>
      </c>
    </row>
    <row r="908" spans="1:15" x14ac:dyDescent="0.2">
      <c r="A908" s="4" t="str">
        <f>Fullmath[[#This Row],[Craft]]</f>
        <v>Smithing</v>
      </c>
      <c r="B908" s="4">
        <f>Fullmath[[#This Row],[Type]]</f>
        <v>0</v>
      </c>
      <c r="C908" s="4" t="str">
        <f>Fullmath[[#This Row],[Subtype]]</f>
        <v>Materials</v>
      </c>
      <c r="D908" s="2">
        <f>Fullmath[[#This Row],[ID]]</f>
        <v>0</v>
      </c>
      <c r="E908" s="4">
        <f>Fullmath[[#This Row],[Name]]</f>
        <v>0</v>
      </c>
      <c r="F908" s="4">
        <f>Fullmath[[#This Row],[Quantity]]</f>
        <v>0</v>
      </c>
      <c r="G908" s="4">
        <f>LookupRef[[#This Row],[Labor Costs]]+LookupRef[[#This Row],[Material Costs]]</f>
        <v>0</v>
      </c>
      <c r="H908" s="4" t="e">
        <f>LookupRef[[#This Row],[Total Price]]/LookupRef[[#This Row],[Quantity]]</f>
        <v>#DIV/0!</v>
      </c>
      <c r="I908" s="4">
        <f>LookupRef[[#This Row],[Total Price]]-LookupRef[[#This Row],[Material Costs]]</f>
        <v>0</v>
      </c>
      <c r="J908" s="4">
        <f>(LookupRef[[#This Row],[Total Craft Points]]+LookupRef[[#This Row],[DC]])*10</f>
        <v>0</v>
      </c>
      <c r="K908" s="4">
        <f>LookupRef[[#This Row],[Price Per Craft Point]]*LookupRef[[#This Row],[Total Craft Points]]</f>
        <v>0</v>
      </c>
      <c r="L908" s="4">
        <f>Fullmath[[#This Row],[Mat Cost]]</f>
        <v>0</v>
      </c>
      <c r="M908" s="4">
        <f>Fullmath[[#This Row],[Total CP]]</f>
        <v>0</v>
      </c>
      <c r="N908" s="4">
        <f>Fullmath[[#This Row],[DC]]</f>
        <v>0</v>
      </c>
      <c r="O908" s="4" cm="1">
        <f t="array" ref="O908">LookupRef[[#This Row],[DC]]+(PPCP[Base])</f>
        <v>50</v>
      </c>
    </row>
    <row r="909" spans="1:15" x14ac:dyDescent="0.2">
      <c r="A909" s="4" t="str">
        <f>Fullmath[[#This Row],[Craft]]</f>
        <v>Smithing</v>
      </c>
      <c r="B909" s="4">
        <f>Fullmath[[#This Row],[Type]]</f>
        <v>0</v>
      </c>
      <c r="C909" s="4" t="str">
        <f>Fullmath[[#This Row],[Subtype]]</f>
        <v>Materials</v>
      </c>
      <c r="D909" s="2">
        <f>Fullmath[[#This Row],[ID]]</f>
        <v>0</v>
      </c>
      <c r="E909" s="4">
        <f>Fullmath[[#This Row],[Name]]</f>
        <v>0</v>
      </c>
      <c r="F909" s="4">
        <f>Fullmath[[#This Row],[Quantity]]</f>
        <v>0</v>
      </c>
      <c r="G909" s="4">
        <f>LookupRef[[#This Row],[Labor Costs]]+LookupRef[[#This Row],[Material Costs]]</f>
        <v>0</v>
      </c>
      <c r="H909" s="4" t="e">
        <f>LookupRef[[#This Row],[Total Price]]/LookupRef[[#This Row],[Quantity]]</f>
        <v>#DIV/0!</v>
      </c>
      <c r="I909" s="4">
        <f>LookupRef[[#This Row],[Total Price]]-LookupRef[[#This Row],[Material Costs]]</f>
        <v>0</v>
      </c>
      <c r="J909" s="4">
        <f>(LookupRef[[#This Row],[Total Craft Points]]+LookupRef[[#This Row],[DC]])*10</f>
        <v>0</v>
      </c>
      <c r="K909" s="4">
        <f>LookupRef[[#This Row],[Price Per Craft Point]]*LookupRef[[#This Row],[Total Craft Points]]</f>
        <v>0</v>
      </c>
      <c r="L909" s="4">
        <f>Fullmath[[#This Row],[Mat Cost]]</f>
        <v>0</v>
      </c>
      <c r="M909" s="4">
        <f>Fullmath[[#This Row],[Total CP]]</f>
        <v>0</v>
      </c>
      <c r="N909" s="4">
        <f>Fullmath[[#This Row],[DC]]</f>
        <v>0</v>
      </c>
      <c r="O909" s="4" cm="1">
        <f t="array" ref="O909">LookupRef[[#This Row],[DC]]+(PPCP[Base])</f>
        <v>50</v>
      </c>
    </row>
    <row r="910" spans="1:15" x14ac:dyDescent="0.2">
      <c r="A910" s="4">
        <f>Fullmath[[#This Row],[Craft]]</f>
        <v>0</v>
      </c>
      <c r="B910" s="4">
        <f>Fullmath[[#This Row],[Type]]</f>
        <v>0</v>
      </c>
      <c r="C910" s="4">
        <f>Fullmath[[#This Row],[Subtype]]</f>
        <v>0</v>
      </c>
      <c r="D910" s="2">
        <f>Fullmath[[#This Row],[ID]]</f>
        <v>0</v>
      </c>
      <c r="E910" s="4">
        <f>Fullmath[[#This Row],[Name]]</f>
        <v>0</v>
      </c>
      <c r="F910" s="4">
        <f>Fullmath[[#This Row],[Quantity]]</f>
        <v>0</v>
      </c>
      <c r="G910" s="4">
        <f>LookupRef[[#This Row],[Labor Costs]]+LookupRef[[#This Row],[Material Costs]]</f>
        <v>0</v>
      </c>
      <c r="H910" s="4" t="e">
        <f>LookupRef[[#This Row],[Total Price]]/LookupRef[[#This Row],[Quantity]]</f>
        <v>#DIV/0!</v>
      </c>
      <c r="I910" s="4">
        <f>LookupRef[[#This Row],[Total Price]]-LookupRef[[#This Row],[Material Costs]]</f>
        <v>0</v>
      </c>
      <c r="J910" s="4">
        <f>(LookupRef[[#This Row],[Total Craft Points]]+LookupRef[[#This Row],[DC]])*10</f>
        <v>0</v>
      </c>
      <c r="K910" s="4">
        <f>LookupRef[[#This Row],[Price Per Craft Point]]*LookupRef[[#This Row],[Total Craft Points]]</f>
        <v>0</v>
      </c>
      <c r="L910" s="4">
        <f>Fullmath[[#This Row],[Mat Cost]]</f>
        <v>0</v>
      </c>
      <c r="M910" s="4">
        <f>Fullmath[[#This Row],[Total CP]]</f>
        <v>0</v>
      </c>
      <c r="N910" s="4">
        <f>Fullmath[[#This Row],[DC]]</f>
        <v>0</v>
      </c>
      <c r="O910" s="4" cm="1">
        <f t="array" ref="O910">LookupRef[[#This Row],[DC]]+(PPCP[Base])</f>
        <v>50</v>
      </c>
    </row>
    <row r="911" spans="1:15" x14ac:dyDescent="0.2">
      <c r="A911" s="4">
        <f>Fullmath[[#This Row],[Craft]]</f>
        <v>0</v>
      </c>
      <c r="B911" s="4">
        <f>Fullmath[[#This Row],[Type]]</f>
        <v>0</v>
      </c>
      <c r="C911" s="4">
        <f>Fullmath[[#This Row],[Subtype]]</f>
        <v>0</v>
      </c>
      <c r="D911" s="2">
        <f>Fullmath[[#This Row],[ID]]</f>
        <v>0</v>
      </c>
      <c r="E911" s="4">
        <f>Fullmath[[#This Row],[Name]]</f>
        <v>0</v>
      </c>
      <c r="F911" s="4">
        <f>Fullmath[[#This Row],[Quantity]]</f>
        <v>0</v>
      </c>
      <c r="G911" s="4">
        <f>LookupRef[[#This Row],[Labor Costs]]+LookupRef[[#This Row],[Material Costs]]</f>
        <v>0</v>
      </c>
      <c r="H911" s="4" t="e">
        <f>LookupRef[[#This Row],[Total Price]]/LookupRef[[#This Row],[Quantity]]</f>
        <v>#DIV/0!</v>
      </c>
      <c r="I911" s="4">
        <f>LookupRef[[#This Row],[Total Price]]-LookupRef[[#This Row],[Material Costs]]</f>
        <v>0</v>
      </c>
      <c r="J911" s="4">
        <f>(LookupRef[[#This Row],[Total Craft Points]]+LookupRef[[#This Row],[DC]])*10</f>
        <v>0</v>
      </c>
      <c r="K911" s="4">
        <f>LookupRef[[#This Row],[Price Per Craft Point]]*LookupRef[[#This Row],[Total Craft Points]]</f>
        <v>0</v>
      </c>
      <c r="L911" s="4">
        <f>Fullmath[[#This Row],[Mat Cost]]</f>
        <v>0</v>
      </c>
      <c r="M911" s="4">
        <f>Fullmath[[#This Row],[Total CP]]</f>
        <v>0</v>
      </c>
      <c r="N911" s="4">
        <f>Fullmath[[#This Row],[DC]]</f>
        <v>0</v>
      </c>
      <c r="O911" s="4" cm="1">
        <f t="array" ref="O911">LookupRef[[#This Row],[DC]]+(PPCP[Base])</f>
        <v>50</v>
      </c>
    </row>
    <row r="912" spans="1:15" x14ac:dyDescent="0.2">
      <c r="A912" s="4">
        <f>Fullmath[[#This Row],[Craft]]</f>
        <v>0</v>
      </c>
      <c r="B912" s="4">
        <f>Fullmath[[#This Row],[Type]]</f>
        <v>0</v>
      </c>
      <c r="C912" s="4">
        <f>Fullmath[[#This Row],[Subtype]]</f>
        <v>0</v>
      </c>
      <c r="D912" s="2">
        <f>Fullmath[[#This Row],[ID]]</f>
        <v>0</v>
      </c>
      <c r="E912" s="4">
        <f>Fullmath[[#This Row],[Name]]</f>
        <v>0</v>
      </c>
      <c r="F912" s="4">
        <f>Fullmath[[#This Row],[Quantity]]</f>
        <v>0</v>
      </c>
      <c r="G912" s="4">
        <f>LookupRef[[#This Row],[Labor Costs]]+LookupRef[[#This Row],[Material Costs]]</f>
        <v>0</v>
      </c>
      <c r="H912" s="4" t="e">
        <f>LookupRef[[#This Row],[Total Price]]/LookupRef[[#This Row],[Quantity]]</f>
        <v>#DIV/0!</v>
      </c>
      <c r="I912" s="4">
        <f>LookupRef[[#This Row],[Total Price]]-LookupRef[[#This Row],[Material Costs]]</f>
        <v>0</v>
      </c>
      <c r="J912" s="4">
        <f>(LookupRef[[#This Row],[Total Craft Points]]+LookupRef[[#This Row],[DC]])*10</f>
        <v>0</v>
      </c>
      <c r="K912" s="4">
        <f>LookupRef[[#This Row],[Price Per Craft Point]]*LookupRef[[#This Row],[Total Craft Points]]</f>
        <v>0</v>
      </c>
      <c r="L912" s="4">
        <f>Fullmath[[#This Row],[Mat Cost]]</f>
        <v>0</v>
      </c>
      <c r="M912" s="4">
        <f>Fullmath[[#This Row],[Total CP]]</f>
        <v>0</v>
      </c>
      <c r="N912" s="4">
        <f>Fullmath[[#This Row],[DC]]</f>
        <v>0</v>
      </c>
      <c r="O912" s="4" cm="1">
        <f t="array" ref="O912">LookupRef[[#This Row],[DC]]+(PPCP[Base])</f>
        <v>50</v>
      </c>
    </row>
    <row r="913" spans="1:15" x14ac:dyDescent="0.2">
      <c r="A913" s="4">
        <f>Fullmath[[#This Row],[Craft]]</f>
        <v>0</v>
      </c>
      <c r="B913" s="4">
        <f>Fullmath[[#This Row],[Type]]</f>
        <v>0</v>
      </c>
      <c r="C913" s="4">
        <f>Fullmath[[#This Row],[Subtype]]</f>
        <v>0</v>
      </c>
      <c r="D913" s="2">
        <f>Fullmath[[#This Row],[ID]]</f>
        <v>0</v>
      </c>
      <c r="E913" s="4">
        <f>Fullmath[[#This Row],[Name]]</f>
        <v>0</v>
      </c>
      <c r="F913" s="4">
        <f>Fullmath[[#This Row],[Quantity]]</f>
        <v>0</v>
      </c>
      <c r="G913" s="4">
        <f>LookupRef[[#This Row],[Labor Costs]]+LookupRef[[#This Row],[Material Costs]]</f>
        <v>0</v>
      </c>
      <c r="H913" s="4" t="e">
        <f>LookupRef[[#This Row],[Total Price]]/LookupRef[[#This Row],[Quantity]]</f>
        <v>#DIV/0!</v>
      </c>
      <c r="I913" s="4">
        <f>LookupRef[[#This Row],[Total Price]]-LookupRef[[#This Row],[Material Costs]]</f>
        <v>0</v>
      </c>
      <c r="J913" s="4">
        <f>(LookupRef[[#This Row],[Total Craft Points]]+LookupRef[[#This Row],[DC]])*10</f>
        <v>0</v>
      </c>
      <c r="K913" s="4">
        <f>LookupRef[[#This Row],[Price Per Craft Point]]*LookupRef[[#This Row],[Total Craft Points]]</f>
        <v>0</v>
      </c>
      <c r="L913" s="4">
        <f>Fullmath[[#This Row],[Mat Cost]]</f>
        <v>0</v>
      </c>
      <c r="M913" s="4">
        <f>Fullmath[[#This Row],[Total CP]]</f>
        <v>0</v>
      </c>
      <c r="N913" s="4">
        <f>Fullmath[[#This Row],[DC]]</f>
        <v>0</v>
      </c>
      <c r="O913" s="4" cm="1">
        <f t="array" ref="O913">LookupRef[[#This Row],[DC]]+(PPCP[Base])</f>
        <v>50</v>
      </c>
    </row>
    <row r="914" spans="1:15" x14ac:dyDescent="0.2">
      <c r="A914" s="4">
        <f>Fullmath[[#This Row],[Craft]]</f>
        <v>0</v>
      </c>
      <c r="B914" s="4">
        <f>Fullmath[[#This Row],[Type]]</f>
        <v>0</v>
      </c>
      <c r="C914" s="4">
        <f>Fullmath[[#This Row],[Subtype]]</f>
        <v>0</v>
      </c>
      <c r="D914" s="2">
        <f>Fullmath[[#This Row],[ID]]</f>
        <v>0</v>
      </c>
      <c r="E914" s="4">
        <f>Fullmath[[#This Row],[Name]]</f>
        <v>0</v>
      </c>
      <c r="F914" s="4">
        <f>Fullmath[[#This Row],[Quantity]]</f>
        <v>0</v>
      </c>
      <c r="G914" s="4">
        <f>LookupRef[[#This Row],[Labor Costs]]+LookupRef[[#This Row],[Material Costs]]</f>
        <v>0</v>
      </c>
      <c r="H914" s="4" t="e">
        <f>LookupRef[[#This Row],[Total Price]]/LookupRef[[#This Row],[Quantity]]</f>
        <v>#DIV/0!</v>
      </c>
      <c r="I914" s="4">
        <f>LookupRef[[#This Row],[Total Price]]-LookupRef[[#This Row],[Material Costs]]</f>
        <v>0</v>
      </c>
      <c r="J914" s="4">
        <f>(LookupRef[[#This Row],[Total Craft Points]]+LookupRef[[#This Row],[DC]])*10</f>
        <v>0</v>
      </c>
      <c r="K914" s="4">
        <f>LookupRef[[#This Row],[Price Per Craft Point]]*LookupRef[[#This Row],[Total Craft Points]]</f>
        <v>0</v>
      </c>
      <c r="L914" s="4">
        <f>Fullmath[[#This Row],[Mat Cost]]</f>
        <v>0</v>
      </c>
      <c r="M914" s="4">
        <f>Fullmath[[#This Row],[Total CP]]</f>
        <v>0</v>
      </c>
      <c r="N914" s="4">
        <f>Fullmath[[#This Row],[DC]]</f>
        <v>0</v>
      </c>
      <c r="O914" s="4" cm="1">
        <f t="array" ref="O914">LookupRef[[#This Row],[DC]]+(PPCP[Base])</f>
        <v>50</v>
      </c>
    </row>
    <row r="915" spans="1:15" x14ac:dyDescent="0.2">
      <c r="A915" s="4">
        <f>Fullmath[[#This Row],[Craft]]</f>
        <v>0</v>
      </c>
      <c r="B915" s="4">
        <f>Fullmath[[#This Row],[Type]]</f>
        <v>0</v>
      </c>
      <c r="C915" s="4">
        <f>Fullmath[[#This Row],[Subtype]]</f>
        <v>0</v>
      </c>
      <c r="D915" s="2">
        <f>Fullmath[[#This Row],[ID]]</f>
        <v>0</v>
      </c>
      <c r="E915" s="4">
        <f>Fullmath[[#This Row],[Name]]</f>
        <v>0</v>
      </c>
      <c r="F915" s="4">
        <f>Fullmath[[#This Row],[Quantity]]</f>
        <v>0</v>
      </c>
      <c r="G915" s="4">
        <f>LookupRef[[#This Row],[Labor Costs]]+LookupRef[[#This Row],[Material Costs]]</f>
        <v>0</v>
      </c>
      <c r="H915" s="4" t="e">
        <f>LookupRef[[#This Row],[Total Price]]/LookupRef[[#This Row],[Quantity]]</f>
        <v>#DIV/0!</v>
      </c>
      <c r="I915" s="4">
        <f>LookupRef[[#This Row],[Total Price]]-LookupRef[[#This Row],[Material Costs]]</f>
        <v>0</v>
      </c>
      <c r="J915" s="4">
        <f>(LookupRef[[#This Row],[Total Craft Points]]+LookupRef[[#This Row],[DC]])*10</f>
        <v>0</v>
      </c>
      <c r="K915" s="4">
        <f>LookupRef[[#This Row],[Price Per Craft Point]]*LookupRef[[#This Row],[Total Craft Points]]</f>
        <v>0</v>
      </c>
      <c r="L915" s="4">
        <f>Fullmath[[#This Row],[Mat Cost]]</f>
        <v>0</v>
      </c>
      <c r="M915" s="4">
        <f>Fullmath[[#This Row],[Total CP]]</f>
        <v>0</v>
      </c>
      <c r="N915" s="4">
        <f>Fullmath[[#This Row],[DC]]</f>
        <v>0</v>
      </c>
      <c r="O915" s="4" cm="1">
        <f t="array" ref="O915">LookupRef[[#This Row],[DC]]+(PPCP[Base])</f>
        <v>50</v>
      </c>
    </row>
    <row r="916" spans="1:15" x14ac:dyDescent="0.2">
      <c r="A916" s="4">
        <f>Fullmath[[#This Row],[Craft]]</f>
        <v>0</v>
      </c>
      <c r="B916" s="4">
        <f>Fullmath[[#This Row],[Type]]</f>
        <v>0</v>
      </c>
      <c r="C916" s="4">
        <f>Fullmath[[#This Row],[Subtype]]</f>
        <v>0</v>
      </c>
      <c r="D916" s="2">
        <f>Fullmath[[#This Row],[ID]]</f>
        <v>0</v>
      </c>
      <c r="E916" s="4">
        <f>Fullmath[[#This Row],[Name]]</f>
        <v>0</v>
      </c>
      <c r="F916" s="4">
        <f>Fullmath[[#This Row],[Quantity]]</f>
        <v>0</v>
      </c>
      <c r="G916" s="4">
        <f>LookupRef[[#This Row],[Labor Costs]]+LookupRef[[#This Row],[Material Costs]]</f>
        <v>0</v>
      </c>
      <c r="H916" s="4" t="e">
        <f>LookupRef[[#This Row],[Total Price]]/LookupRef[[#This Row],[Quantity]]</f>
        <v>#DIV/0!</v>
      </c>
      <c r="I916" s="4">
        <f>LookupRef[[#This Row],[Total Price]]-LookupRef[[#This Row],[Material Costs]]</f>
        <v>0</v>
      </c>
      <c r="J916" s="4">
        <f>(LookupRef[[#This Row],[Total Craft Points]]+LookupRef[[#This Row],[DC]])*10</f>
        <v>0</v>
      </c>
      <c r="K916" s="4">
        <f>LookupRef[[#This Row],[Price Per Craft Point]]*LookupRef[[#This Row],[Total Craft Points]]</f>
        <v>0</v>
      </c>
      <c r="L916" s="4">
        <f>Fullmath[[#This Row],[Mat Cost]]</f>
        <v>0</v>
      </c>
      <c r="M916" s="4">
        <f>Fullmath[[#This Row],[Total CP]]</f>
        <v>0</v>
      </c>
      <c r="N916" s="4">
        <f>Fullmath[[#This Row],[DC]]</f>
        <v>0</v>
      </c>
      <c r="O916" s="4" cm="1">
        <f t="array" ref="O916">LookupRef[[#This Row],[DC]]+(PPCP[Base])</f>
        <v>50</v>
      </c>
    </row>
    <row r="917" spans="1:15" x14ac:dyDescent="0.2">
      <c r="A917" s="4">
        <f>Fullmath[[#This Row],[Craft]]</f>
        <v>0</v>
      </c>
      <c r="B917" s="4">
        <f>Fullmath[[#This Row],[Type]]</f>
        <v>0</v>
      </c>
      <c r="C917" s="4">
        <f>Fullmath[[#This Row],[Subtype]]</f>
        <v>0</v>
      </c>
      <c r="D917" s="2">
        <f>Fullmath[[#This Row],[ID]]</f>
        <v>0</v>
      </c>
      <c r="E917" s="4">
        <f>Fullmath[[#This Row],[Name]]</f>
        <v>0</v>
      </c>
      <c r="F917" s="4">
        <f>Fullmath[[#This Row],[Quantity]]</f>
        <v>0</v>
      </c>
      <c r="G917" s="4">
        <f>LookupRef[[#This Row],[Labor Costs]]+LookupRef[[#This Row],[Material Costs]]</f>
        <v>0</v>
      </c>
      <c r="H917" s="4" t="e">
        <f>LookupRef[[#This Row],[Total Price]]/LookupRef[[#This Row],[Quantity]]</f>
        <v>#DIV/0!</v>
      </c>
      <c r="I917" s="4">
        <f>LookupRef[[#This Row],[Total Price]]-LookupRef[[#This Row],[Material Costs]]</f>
        <v>0</v>
      </c>
      <c r="J917" s="4">
        <f>(LookupRef[[#This Row],[Total Craft Points]]+LookupRef[[#This Row],[DC]])*10</f>
        <v>0</v>
      </c>
      <c r="K917" s="4">
        <f>LookupRef[[#This Row],[Price Per Craft Point]]*LookupRef[[#This Row],[Total Craft Points]]</f>
        <v>0</v>
      </c>
      <c r="L917" s="4">
        <f>Fullmath[[#This Row],[Mat Cost]]</f>
        <v>0</v>
      </c>
      <c r="M917" s="4">
        <f>Fullmath[[#This Row],[Total CP]]</f>
        <v>0</v>
      </c>
      <c r="N917" s="4">
        <f>Fullmath[[#This Row],[DC]]</f>
        <v>0</v>
      </c>
      <c r="O917" s="4" cm="1">
        <f t="array" ref="O917">LookupRef[[#This Row],[DC]]+(PPCP[Base])</f>
        <v>50</v>
      </c>
    </row>
    <row r="918" spans="1:15" x14ac:dyDescent="0.2">
      <c r="A918" s="4">
        <f>Fullmath[[#This Row],[Craft]]</f>
        <v>0</v>
      </c>
      <c r="B918" s="4">
        <f>Fullmath[[#This Row],[Type]]</f>
        <v>0</v>
      </c>
      <c r="C918" s="4">
        <f>Fullmath[[#This Row],[Subtype]]</f>
        <v>0</v>
      </c>
      <c r="D918" s="2">
        <f>Fullmath[[#This Row],[ID]]</f>
        <v>0</v>
      </c>
      <c r="E918" s="4">
        <f>Fullmath[[#This Row],[Name]]</f>
        <v>0</v>
      </c>
      <c r="F918" s="4">
        <f>Fullmath[[#This Row],[Quantity]]</f>
        <v>0</v>
      </c>
      <c r="G918" s="4">
        <f>LookupRef[[#This Row],[Labor Costs]]+LookupRef[[#This Row],[Material Costs]]</f>
        <v>0</v>
      </c>
      <c r="H918" s="4" t="e">
        <f>LookupRef[[#This Row],[Total Price]]/LookupRef[[#This Row],[Quantity]]</f>
        <v>#DIV/0!</v>
      </c>
      <c r="I918" s="4">
        <f>LookupRef[[#This Row],[Total Price]]-LookupRef[[#This Row],[Material Costs]]</f>
        <v>0</v>
      </c>
      <c r="J918" s="4">
        <f>(LookupRef[[#This Row],[Total Craft Points]]+LookupRef[[#This Row],[DC]])*10</f>
        <v>0</v>
      </c>
      <c r="K918" s="4">
        <f>LookupRef[[#This Row],[Price Per Craft Point]]*LookupRef[[#This Row],[Total Craft Points]]</f>
        <v>0</v>
      </c>
      <c r="L918" s="4">
        <f>Fullmath[[#This Row],[Mat Cost]]</f>
        <v>0</v>
      </c>
      <c r="M918" s="4">
        <f>Fullmath[[#This Row],[Total CP]]</f>
        <v>0</v>
      </c>
      <c r="N918" s="4">
        <f>Fullmath[[#This Row],[DC]]</f>
        <v>0</v>
      </c>
      <c r="O918" s="4" cm="1">
        <f t="array" ref="O918">LookupRef[[#This Row],[DC]]+(PPCP[Base])</f>
        <v>50</v>
      </c>
    </row>
    <row r="919" spans="1:15" x14ac:dyDescent="0.2">
      <c r="A919" s="4">
        <f>Fullmath[[#This Row],[Craft]]</f>
        <v>0</v>
      </c>
      <c r="B919" s="4">
        <f>Fullmath[[#This Row],[Type]]</f>
        <v>0</v>
      </c>
      <c r="C919" s="4">
        <f>Fullmath[[#This Row],[Subtype]]</f>
        <v>0</v>
      </c>
      <c r="D919" s="2">
        <f>Fullmath[[#This Row],[ID]]</f>
        <v>0</v>
      </c>
      <c r="E919" s="4">
        <f>Fullmath[[#This Row],[Name]]</f>
        <v>0</v>
      </c>
      <c r="F919" s="4">
        <f>Fullmath[[#This Row],[Quantity]]</f>
        <v>0</v>
      </c>
      <c r="G919" s="4">
        <f>LookupRef[[#This Row],[Labor Costs]]+LookupRef[[#This Row],[Material Costs]]</f>
        <v>0</v>
      </c>
      <c r="H919" s="4" t="e">
        <f>LookupRef[[#This Row],[Total Price]]/LookupRef[[#This Row],[Quantity]]</f>
        <v>#DIV/0!</v>
      </c>
      <c r="I919" s="4">
        <f>LookupRef[[#This Row],[Total Price]]-LookupRef[[#This Row],[Material Costs]]</f>
        <v>0</v>
      </c>
      <c r="J919" s="4">
        <f>(LookupRef[[#This Row],[Total Craft Points]]+LookupRef[[#This Row],[DC]])*10</f>
        <v>0</v>
      </c>
      <c r="K919" s="4">
        <f>LookupRef[[#This Row],[Price Per Craft Point]]*LookupRef[[#This Row],[Total Craft Points]]</f>
        <v>0</v>
      </c>
      <c r="L919" s="4">
        <f>Fullmath[[#This Row],[Mat Cost]]</f>
        <v>0</v>
      </c>
      <c r="M919" s="4">
        <f>Fullmath[[#This Row],[Total CP]]</f>
        <v>0</v>
      </c>
      <c r="N919" s="4">
        <f>Fullmath[[#This Row],[DC]]</f>
        <v>0</v>
      </c>
      <c r="O919" s="4" cm="1">
        <f t="array" ref="O919">LookupRef[[#This Row],[DC]]+(PPCP[Base])</f>
        <v>50</v>
      </c>
    </row>
    <row r="920" spans="1:15" x14ac:dyDescent="0.2">
      <c r="A920" s="4">
        <f>Fullmath[[#This Row],[Craft]]</f>
        <v>0</v>
      </c>
      <c r="B920" s="4">
        <f>Fullmath[[#This Row],[Type]]</f>
        <v>0</v>
      </c>
      <c r="C920" s="4">
        <f>Fullmath[[#This Row],[Subtype]]</f>
        <v>0</v>
      </c>
      <c r="D920" s="2">
        <f>Fullmath[[#This Row],[ID]]</f>
        <v>0</v>
      </c>
      <c r="E920" s="4">
        <f>Fullmath[[#This Row],[Name]]</f>
        <v>0</v>
      </c>
      <c r="F920" s="4">
        <f>Fullmath[[#This Row],[Quantity]]</f>
        <v>0</v>
      </c>
      <c r="G920" s="4">
        <f>LookupRef[[#This Row],[Labor Costs]]+LookupRef[[#This Row],[Material Costs]]</f>
        <v>0</v>
      </c>
      <c r="H920" s="4" t="e">
        <f>LookupRef[[#This Row],[Total Price]]/LookupRef[[#This Row],[Quantity]]</f>
        <v>#DIV/0!</v>
      </c>
      <c r="I920" s="4">
        <f>LookupRef[[#This Row],[Total Price]]-LookupRef[[#This Row],[Material Costs]]</f>
        <v>0</v>
      </c>
      <c r="J920" s="4">
        <f>(LookupRef[[#This Row],[Total Craft Points]]+LookupRef[[#This Row],[DC]])*10</f>
        <v>0</v>
      </c>
      <c r="K920" s="4">
        <f>LookupRef[[#This Row],[Price Per Craft Point]]*LookupRef[[#This Row],[Total Craft Points]]</f>
        <v>0</v>
      </c>
      <c r="L920" s="4">
        <f>Fullmath[[#This Row],[Mat Cost]]</f>
        <v>0</v>
      </c>
      <c r="M920" s="4">
        <f>Fullmath[[#This Row],[Total CP]]</f>
        <v>0</v>
      </c>
      <c r="N920" s="4">
        <f>Fullmath[[#This Row],[DC]]</f>
        <v>0</v>
      </c>
      <c r="O920" s="4" cm="1">
        <f t="array" ref="O920">LookupRef[[#This Row],[DC]]+(PPCP[Base])</f>
        <v>50</v>
      </c>
    </row>
    <row r="921" spans="1:15" x14ac:dyDescent="0.2">
      <c r="A921" s="4">
        <f>Fullmath[[#This Row],[Craft]]</f>
        <v>0</v>
      </c>
      <c r="B921" s="4">
        <f>Fullmath[[#This Row],[Type]]</f>
        <v>0</v>
      </c>
      <c r="C921" s="4">
        <f>Fullmath[[#This Row],[Subtype]]</f>
        <v>0</v>
      </c>
      <c r="D921" s="2">
        <f>Fullmath[[#This Row],[ID]]</f>
        <v>0</v>
      </c>
      <c r="E921" s="4">
        <f>Fullmath[[#This Row],[Name]]</f>
        <v>0</v>
      </c>
      <c r="F921" s="4">
        <f>Fullmath[[#This Row],[Quantity]]</f>
        <v>0</v>
      </c>
      <c r="G921" s="4">
        <f>LookupRef[[#This Row],[Labor Costs]]+LookupRef[[#This Row],[Material Costs]]</f>
        <v>0</v>
      </c>
      <c r="H921" s="4" t="e">
        <f>LookupRef[[#This Row],[Total Price]]/LookupRef[[#This Row],[Quantity]]</f>
        <v>#DIV/0!</v>
      </c>
      <c r="I921" s="4">
        <f>LookupRef[[#This Row],[Total Price]]-LookupRef[[#This Row],[Material Costs]]</f>
        <v>0</v>
      </c>
      <c r="J921" s="4">
        <f>(LookupRef[[#This Row],[Total Craft Points]]+LookupRef[[#This Row],[DC]])*10</f>
        <v>0</v>
      </c>
      <c r="K921" s="4">
        <f>LookupRef[[#This Row],[Price Per Craft Point]]*LookupRef[[#This Row],[Total Craft Points]]</f>
        <v>0</v>
      </c>
      <c r="L921" s="4">
        <f>Fullmath[[#This Row],[Mat Cost]]</f>
        <v>0</v>
      </c>
      <c r="M921" s="4">
        <f>Fullmath[[#This Row],[Total CP]]</f>
        <v>0</v>
      </c>
      <c r="N921" s="4">
        <f>Fullmath[[#This Row],[DC]]</f>
        <v>0</v>
      </c>
      <c r="O921" s="4" cm="1">
        <f t="array" ref="O921">LookupRef[[#This Row],[DC]]+(PPCP[Base])</f>
        <v>50</v>
      </c>
    </row>
    <row r="922" spans="1:15" x14ac:dyDescent="0.2">
      <c r="A922" s="4">
        <f>Fullmath[[#This Row],[Craft]]</f>
        <v>0</v>
      </c>
      <c r="B922" s="4">
        <f>Fullmath[[#This Row],[Type]]</f>
        <v>0</v>
      </c>
      <c r="C922" s="4">
        <f>Fullmath[[#This Row],[Subtype]]</f>
        <v>0</v>
      </c>
      <c r="D922" s="2">
        <f>Fullmath[[#This Row],[ID]]</f>
        <v>0</v>
      </c>
      <c r="E922" s="4">
        <f>Fullmath[[#This Row],[Name]]</f>
        <v>0</v>
      </c>
      <c r="F922" s="4">
        <f>Fullmath[[#This Row],[Quantity]]</f>
        <v>0</v>
      </c>
      <c r="G922" s="4">
        <f>LookupRef[[#This Row],[Labor Costs]]+LookupRef[[#This Row],[Material Costs]]</f>
        <v>0</v>
      </c>
      <c r="H922" s="4" t="e">
        <f>LookupRef[[#This Row],[Total Price]]/LookupRef[[#This Row],[Quantity]]</f>
        <v>#DIV/0!</v>
      </c>
      <c r="I922" s="4">
        <f>LookupRef[[#This Row],[Total Price]]-LookupRef[[#This Row],[Material Costs]]</f>
        <v>0</v>
      </c>
      <c r="J922" s="4">
        <f>(LookupRef[[#This Row],[Total Craft Points]]+LookupRef[[#This Row],[DC]])*10</f>
        <v>0</v>
      </c>
      <c r="K922" s="4">
        <f>LookupRef[[#This Row],[Price Per Craft Point]]*LookupRef[[#This Row],[Total Craft Points]]</f>
        <v>0</v>
      </c>
      <c r="L922" s="4">
        <f>Fullmath[[#This Row],[Mat Cost]]</f>
        <v>0</v>
      </c>
      <c r="M922" s="4">
        <f>Fullmath[[#This Row],[Total CP]]</f>
        <v>0</v>
      </c>
      <c r="N922" s="4">
        <f>Fullmath[[#This Row],[DC]]</f>
        <v>0</v>
      </c>
      <c r="O922" s="4" cm="1">
        <f t="array" ref="O922">LookupRef[[#This Row],[DC]]+(PPCP[Base])</f>
        <v>50</v>
      </c>
    </row>
    <row r="923" spans="1:15" x14ac:dyDescent="0.2">
      <c r="A923" s="4">
        <f>Fullmath[[#This Row],[Craft]]</f>
        <v>0</v>
      </c>
      <c r="B923" s="4">
        <f>Fullmath[[#This Row],[Type]]</f>
        <v>0</v>
      </c>
      <c r="C923" s="4">
        <f>Fullmath[[#This Row],[Subtype]]</f>
        <v>0</v>
      </c>
      <c r="D923" s="2">
        <f>Fullmath[[#This Row],[ID]]</f>
        <v>0</v>
      </c>
      <c r="E923" s="4">
        <f>Fullmath[[#This Row],[Name]]</f>
        <v>0</v>
      </c>
      <c r="F923" s="4">
        <f>Fullmath[[#This Row],[Quantity]]</f>
        <v>0</v>
      </c>
      <c r="G923" s="4">
        <f>LookupRef[[#This Row],[Labor Costs]]+LookupRef[[#This Row],[Material Costs]]</f>
        <v>0</v>
      </c>
      <c r="H923" s="4" t="e">
        <f>LookupRef[[#This Row],[Total Price]]/LookupRef[[#This Row],[Quantity]]</f>
        <v>#DIV/0!</v>
      </c>
      <c r="I923" s="4">
        <f>LookupRef[[#This Row],[Total Price]]-LookupRef[[#This Row],[Material Costs]]</f>
        <v>0</v>
      </c>
      <c r="J923" s="4">
        <f>(LookupRef[[#This Row],[Total Craft Points]]+LookupRef[[#This Row],[DC]])*10</f>
        <v>0</v>
      </c>
      <c r="K923" s="4">
        <f>LookupRef[[#This Row],[Price Per Craft Point]]*LookupRef[[#This Row],[Total Craft Points]]</f>
        <v>0</v>
      </c>
      <c r="L923" s="4">
        <f>Fullmath[[#This Row],[Mat Cost]]</f>
        <v>0</v>
      </c>
      <c r="M923" s="4">
        <f>Fullmath[[#This Row],[Total CP]]</f>
        <v>0</v>
      </c>
      <c r="N923" s="4">
        <f>Fullmath[[#This Row],[DC]]</f>
        <v>0</v>
      </c>
      <c r="O923" s="4" cm="1">
        <f t="array" ref="O923">LookupRef[[#This Row],[DC]]+(PPCP[Base])</f>
        <v>50</v>
      </c>
    </row>
    <row r="924" spans="1:15" x14ac:dyDescent="0.2">
      <c r="A924" s="4">
        <f>Fullmath[[#This Row],[Craft]]</f>
        <v>0</v>
      </c>
      <c r="B924" s="4">
        <f>Fullmath[[#This Row],[Type]]</f>
        <v>0</v>
      </c>
      <c r="C924" s="4">
        <f>Fullmath[[#This Row],[Subtype]]</f>
        <v>0</v>
      </c>
      <c r="D924" s="2">
        <f>Fullmath[[#This Row],[ID]]</f>
        <v>0</v>
      </c>
      <c r="E924" s="4">
        <f>Fullmath[[#This Row],[Name]]</f>
        <v>0</v>
      </c>
      <c r="F924" s="4">
        <f>Fullmath[[#This Row],[Quantity]]</f>
        <v>0</v>
      </c>
      <c r="G924" s="4">
        <f>LookupRef[[#This Row],[Labor Costs]]+LookupRef[[#This Row],[Material Costs]]</f>
        <v>0</v>
      </c>
      <c r="H924" s="4" t="e">
        <f>LookupRef[[#This Row],[Total Price]]/LookupRef[[#This Row],[Quantity]]</f>
        <v>#DIV/0!</v>
      </c>
      <c r="I924" s="4">
        <f>LookupRef[[#This Row],[Total Price]]-LookupRef[[#This Row],[Material Costs]]</f>
        <v>0</v>
      </c>
      <c r="J924" s="4">
        <f>(LookupRef[[#This Row],[Total Craft Points]]+LookupRef[[#This Row],[DC]])*10</f>
        <v>0</v>
      </c>
      <c r="K924" s="4">
        <f>LookupRef[[#This Row],[Price Per Craft Point]]*LookupRef[[#This Row],[Total Craft Points]]</f>
        <v>0</v>
      </c>
      <c r="L924" s="4">
        <f>Fullmath[[#This Row],[Mat Cost]]</f>
        <v>0</v>
      </c>
      <c r="M924" s="4">
        <f>Fullmath[[#This Row],[Total CP]]</f>
        <v>0</v>
      </c>
      <c r="N924" s="4">
        <f>Fullmath[[#This Row],[DC]]</f>
        <v>0</v>
      </c>
      <c r="O924" s="4" cm="1">
        <f t="array" ref="O924">LookupRef[[#This Row],[DC]]+(PPCP[Base])</f>
        <v>50</v>
      </c>
    </row>
    <row r="925" spans="1:15" x14ac:dyDescent="0.2">
      <c r="A925" s="4">
        <f>Fullmath[[#This Row],[Craft]]</f>
        <v>0</v>
      </c>
      <c r="B925" s="4">
        <f>Fullmath[[#This Row],[Type]]</f>
        <v>0</v>
      </c>
      <c r="C925" s="4">
        <f>Fullmath[[#This Row],[Subtype]]</f>
        <v>0</v>
      </c>
      <c r="D925" s="2">
        <f>Fullmath[[#This Row],[ID]]</f>
        <v>0</v>
      </c>
      <c r="E925" s="4">
        <f>Fullmath[[#This Row],[Name]]</f>
        <v>0</v>
      </c>
      <c r="F925" s="4">
        <f>Fullmath[[#This Row],[Quantity]]</f>
        <v>0</v>
      </c>
      <c r="G925" s="4">
        <f>LookupRef[[#This Row],[Labor Costs]]+LookupRef[[#This Row],[Material Costs]]</f>
        <v>0</v>
      </c>
      <c r="H925" s="4" t="e">
        <f>LookupRef[[#This Row],[Total Price]]/LookupRef[[#This Row],[Quantity]]</f>
        <v>#DIV/0!</v>
      </c>
      <c r="I925" s="4">
        <f>LookupRef[[#This Row],[Total Price]]-LookupRef[[#This Row],[Material Costs]]</f>
        <v>0</v>
      </c>
      <c r="J925" s="4">
        <f>(LookupRef[[#This Row],[Total Craft Points]]+LookupRef[[#This Row],[DC]])*10</f>
        <v>0</v>
      </c>
      <c r="K925" s="4">
        <f>LookupRef[[#This Row],[Price Per Craft Point]]*LookupRef[[#This Row],[Total Craft Points]]</f>
        <v>0</v>
      </c>
      <c r="L925" s="4">
        <f>Fullmath[[#This Row],[Mat Cost]]</f>
        <v>0</v>
      </c>
      <c r="M925" s="4">
        <f>Fullmath[[#This Row],[Total CP]]</f>
        <v>0</v>
      </c>
      <c r="N925" s="4">
        <f>Fullmath[[#This Row],[DC]]</f>
        <v>0</v>
      </c>
      <c r="O925" s="4" cm="1">
        <f t="array" ref="O925">LookupRef[[#This Row],[DC]]+(PPCP[Base])</f>
        <v>50</v>
      </c>
    </row>
    <row r="926" spans="1:15" x14ac:dyDescent="0.2">
      <c r="A926" s="4">
        <f>Fullmath[[#This Row],[Craft]]</f>
        <v>0</v>
      </c>
      <c r="B926" s="4">
        <f>Fullmath[[#This Row],[Type]]</f>
        <v>0</v>
      </c>
      <c r="C926" s="4">
        <f>Fullmath[[#This Row],[Subtype]]</f>
        <v>0</v>
      </c>
      <c r="D926" s="2">
        <f>Fullmath[[#This Row],[ID]]</f>
        <v>0</v>
      </c>
      <c r="E926" s="4">
        <f>Fullmath[[#This Row],[Name]]</f>
        <v>0</v>
      </c>
      <c r="F926" s="4">
        <f>Fullmath[[#This Row],[Quantity]]</f>
        <v>0</v>
      </c>
      <c r="G926" s="4">
        <f>LookupRef[[#This Row],[Labor Costs]]+LookupRef[[#This Row],[Material Costs]]</f>
        <v>0</v>
      </c>
      <c r="H926" s="4" t="e">
        <f>LookupRef[[#This Row],[Total Price]]/LookupRef[[#This Row],[Quantity]]</f>
        <v>#DIV/0!</v>
      </c>
      <c r="I926" s="4">
        <f>LookupRef[[#This Row],[Total Price]]-LookupRef[[#This Row],[Material Costs]]</f>
        <v>0</v>
      </c>
      <c r="J926" s="4">
        <f>(LookupRef[[#This Row],[Total Craft Points]]+LookupRef[[#This Row],[DC]])*10</f>
        <v>0</v>
      </c>
      <c r="K926" s="4">
        <f>LookupRef[[#This Row],[Price Per Craft Point]]*LookupRef[[#This Row],[Total Craft Points]]</f>
        <v>0</v>
      </c>
      <c r="L926" s="4">
        <f>Fullmath[[#This Row],[Mat Cost]]</f>
        <v>0</v>
      </c>
      <c r="M926" s="4">
        <f>Fullmath[[#This Row],[Total CP]]</f>
        <v>0</v>
      </c>
      <c r="N926" s="4">
        <f>Fullmath[[#This Row],[DC]]</f>
        <v>0</v>
      </c>
      <c r="O926" s="4" cm="1">
        <f t="array" ref="O926">LookupRef[[#This Row],[DC]]+(PPCP[Base])</f>
        <v>50</v>
      </c>
    </row>
    <row r="927" spans="1:15" x14ac:dyDescent="0.2">
      <c r="A927" s="4">
        <f>Fullmath[[#This Row],[Craft]]</f>
        <v>0</v>
      </c>
      <c r="B927" s="4">
        <f>Fullmath[[#This Row],[Type]]</f>
        <v>0</v>
      </c>
      <c r="C927" s="4">
        <f>Fullmath[[#This Row],[Subtype]]</f>
        <v>0</v>
      </c>
      <c r="D927" s="2">
        <f>Fullmath[[#This Row],[ID]]</f>
        <v>0</v>
      </c>
      <c r="E927" s="4">
        <f>Fullmath[[#This Row],[Name]]</f>
        <v>0</v>
      </c>
      <c r="F927" s="4">
        <f>Fullmath[[#This Row],[Quantity]]</f>
        <v>0</v>
      </c>
      <c r="G927" s="4">
        <f>LookupRef[[#This Row],[Labor Costs]]+LookupRef[[#This Row],[Material Costs]]</f>
        <v>0</v>
      </c>
      <c r="H927" s="4" t="e">
        <f>LookupRef[[#This Row],[Total Price]]/LookupRef[[#This Row],[Quantity]]</f>
        <v>#DIV/0!</v>
      </c>
      <c r="I927" s="4">
        <f>LookupRef[[#This Row],[Total Price]]-LookupRef[[#This Row],[Material Costs]]</f>
        <v>0</v>
      </c>
      <c r="J927" s="4">
        <f>(LookupRef[[#This Row],[Total Craft Points]]+LookupRef[[#This Row],[DC]])*10</f>
        <v>0</v>
      </c>
      <c r="K927" s="4">
        <f>LookupRef[[#This Row],[Price Per Craft Point]]*LookupRef[[#This Row],[Total Craft Points]]</f>
        <v>0</v>
      </c>
      <c r="L927" s="4">
        <f>Fullmath[[#This Row],[Mat Cost]]</f>
        <v>0</v>
      </c>
      <c r="M927" s="4">
        <f>Fullmath[[#This Row],[Total CP]]</f>
        <v>0</v>
      </c>
      <c r="N927" s="4">
        <f>Fullmath[[#This Row],[DC]]</f>
        <v>0</v>
      </c>
      <c r="O927" s="4" cm="1">
        <f t="array" ref="O927">LookupRef[[#This Row],[DC]]+(PPCP[Base])</f>
        <v>50</v>
      </c>
    </row>
    <row r="928" spans="1:15" x14ac:dyDescent="0.2">
      <c r="A928" s="4">
        <f>Fullmath[[#This Row],[Craft]]</f>
        <v>0</v>
      </c>
      <c r="B928" s="4">
        <f>Fullmath[[#This Row],[Type]]</f>
        <v>0</v>
      </c>
      <c r="C928" s="4">
        <f>Fullmath[[#This Row],[Subtype]]</f>
        <v>0</v>
      </c>
      <c r="D928" s="2">
        <f>Fullmath[[#This Row],[ID]]</f>
        <v>0</v>
      </c>
      <c r="E928" s="4">
        <f>Fullmath[[#This Row],[Name]]</f>
        <v>0</v>
      </c>
      <c r="F928" s="4">
        <f>Fullmath[[#This Row],[Quantity]]</f>
        <v>0</v>
      </c>
      <c r="G928" s="4">
        <f>LookupRef[[#This Row],[Labor Costs]]+LookupRef[[#This Row],[Material Costs]]</f>
        <v>0</v>
      </c>
      <c r="H928" s="4" t="e">
        <f>LookupRef[[#This Row],[Total Price]]/LookupRef[[#This Row],[Quantity]]</f>
        <v>#DIV/0!</v>
      </c>
      <c r="I928" s="4">
        <f>LookupRef[[#This Row],[Total Price]]-LookupRef[[#This Row],[Material Costs]]</f>
        <v>0</v>
      </c>
      <c r="J928" s="4">
        <f>(LookupRef[[#This Row],[Total Craft Points]]+LookupRef[[#This Row],[DC]])*10</f>
        <v>0</v>
      </c>
      <c r="K928" s="4">
        <f>LookupRef[[#This Row],[Price Per Craft Point]]*LookupRef[[#This Row],[Total Craft Points]]</f>
        <v>0</v>
      </c>
      <c r="L928" s="4">
        <f>Fullmath[[#This Row],[Mat Cost]]</f>
        <v>0</v>
      </c>
      <c r="M928" s="4">
        <f>Fullmath[[#This Row],[Total CP]]</f>
        <v>0</v>
      </c>
      <c r="N928" s="4">
        <f>Fullmath[[#This Row],[DC]]</f>
        <v>0</v>
      </c>
      <c r="O928" s="4" cm="1">
        <f t="array" ref="O928">LookupRef[[#This Row],[DC]]+(PPCP[Base])</f>
        <v>50</v>
      </c>
    </row>
    <row r="929" spans="1:15" x14ac:dyDescent="0.2">
      <c r="A929" s="4">
        <f>Fullmath[[#This Row],[Craft]]</f>
        <v>0</v>
      </c>
      <c r="B929" s="4">
        <f>Fullmath[[#This Row],[Type]]</f>
        <v>0</v>
      </c>
      <c r="C929" s="4">
        <f>Fullmath[[#This Row],[Subtype]]</f>
        <v>0</v>
      </c>
      <c r="D929" s="2">
        <f>Fullmath[[#This Row],[ID]]</f>
        <v>0</v>
      </c>
      <c r="E929" s="4">
        <f>Fullmath[[#This Row],[Name]]</f>
        <v>0</v>
      </c>
      <c r="F929" s="4">
        <f>Fullmath[[#This Row],[Quantity]]</f>
        <v>0</v>
      </c>
      <c r="G929" s="4">
        <f>LookupRef[[#This Row],[Labor Costs]]+LookupRef[[#This Row],[Material Costs]]</f>
        <v>0</v>
      </c>
      <c r="H929" s="4" t="e">
        <f>LookupRef[[#This Row],[Total Price]]/LookupRef[[#This Row],[Quantity]]</f>
        <v>#DIV/0!</v>
      </c>
      <c r="I929" s="4">
        <f>LookupRef[[#This Row],[Total Price]]-LookupRef[[#This Row],[Material Costs]]</f>
        <v>0</v>
      </c>
      <c r="J929" s="4">
        <f>(LookupRef[[#This Row],[Total Craft Points]]+LookupRef[[#This Row],[DC]])*10</f>
        <v>0</v>
      </c>
      <c r="K929" s="4">
        <f>LookupRef[[#This Row],[Price Per Craft Point]]*LookupRef[[#This Row],[Total Craft Points]]</f>
        <v>0</v>
      </c>
      <c r="L929" s="4">
        <f>Fullmath[[#This Row],[Mat Cost]]</f>
        <v>0</v>
      </c>
      <c r="M929" s="4">
        <f>Fullmath[[#This Row],[Total CP]]</f>
        <v>0</v>
      </c>
      <c r="N929" s="4">
        <f>Fullmath[[#This Row],[DC]]</f>
        <v>0</v>
      </c>
      <c r="O929" s="4" cm="1">
        <f t="array" ref="O929">LookupRef[[#This Row],[DC]]+(PPCP[Base])</f>
        <v>50</v>
      </c>
    </row>
    <row r="930" spans="1:15" x14ac:dyDescent="0.2">
      <c r="A930" s="4">
        <f>Fullmath[[#This Row],[Craft]]</f>
        <v>0</v>
      </c>
      <c r="B930" s="4">
        <f>Fullmath[[#This Row],[Type]]</f>
        <v>0</v>
      </c>
      <c r="C930" s="4">
        <f>Fullmath[[#This Row],[Subtype]]</f>
        <v>0</v>
      </c>
      <c r="D930" s="2">
        <f>Fullmath[[#This Row],[ID]]</f>
        <v>0</v>
      </c>
      <c r="E930" s="4">
        <f>Fullmath[[#This Row],[Name]]</f>
        <v>0</v>
      </c>
      <c r="F930" s="4">
        <f>Fullmath[[#This Row],[Quantity]]</f>
        <v>0</v>
      </c>
      <c r="G930" s="4">
        <f>LookupRef[[#This Row],[Labor Costs]]+LookupRef[[#This Row],[Material Costs]]</f>
        <v>0</v>
      </c>
      <c r="H930" s="4" t="e">
        <f>LookupRef[[#This Row],[Total Price]]/LookupRef[[#This Row],[Quantity]]</f>
        <v>#DIV/0!</v>
      </c>
      <c r="I930" s="4">
        <f>LookupRef[[#This Row],[Total Price]]-LookupRef[[#This Row],[Material Costs]]</f>
        <v>0</v>
      </c>
      <c r="J930" s="4">
        <f>(LookupRef[[#This Row],[Total Craft Points]]+LookupRef[[#This Row],[DC]])*10</f>
        <v>0</v>
      </c>
      <c r="K930" s="4">
        <f>LookupRef[[#This Row],[Price Per Craft Point]]*LookupRef[[#This Row],[Total Craft Points]]</f>
        <v>0</v>
      </c>
      <c r="L930" s="4">
        <f>Fullmath[[#This Row],[Mat Cost]]</f>
        <v>0</v>
      </c>
      <c r="M930" s="4">
        <f>Fullmath[[#This Row],[Total CP]]</f>
        <v>0</v>
      </c>
      <c r="N930" s="4">
        <f>Fullmath[[#This Row],[DC]]</f>
        <v>0</v>
      </c>
      <c r="O930" s="4" cm="1">
        <f t="array" ref="O930">LookupRef[[#This Row],[DC]]+(PPCP[Base])</f>
        <v>50</v>
      </c>
    </row>
    <row r="931" spans="1:15" x14ac:dyDescent="0.2">
      <c r="A931" s="4">
        <f>Fullmath[[#This Row],[Craft]]</f>
        <v>0</v>
      </c>
      <c r="B931" s="4">
        <f>Fullmath[[#This Row],[Type]]</f>
        <v>0</v>
      </c>
      <c r="C931" s="4">
        <f>Fullmath[[#This Row],[Subtype]]</f>
        <v>0</v>
      </c>
      <c r="D931" s="2">
        <f>Fullmath[[#This Row],[ID]]</f>
        <v>0</v>
      </c>
      <c r="E931" s="4">
        <f>Fullmath[[#This Row],[Name]]</f>
        <v>0</v>
      </c>
      <c r="F931" s="4">
        <f>Fullmath[[#This Row],[Quantity]]</f>
        <v>0</v>
      </c>
      <c r="G931" s="4">
        <f>LookupRef[[#This Row],[Labor Costs]]+LookupRef[[#This Row],[Material Costs]]</f>
        <v>0</v>
      </c>
      <c r="H931" s="4" t="e">
        <f>LookupRef[[#This Row],[Total Price]]/LookupRef[[#This Row],[Quantity]]</f>
        <v>#DIV/0!</v>
      </c>
      <c r="I931" s="4">
        <f>LookupRef[[#This Row],[Total Price]]-LookupRef[[#This Row],[Material Costs]]</f>
        <v>0</v>
      </c>
      <c r="J931" s="4">
        <f>(LookupRef[[#This Row],[Total Craft Points]]+LookupRef[[#This Row],[DC]])*10</f>
        <v>0</v>
      </c>
      <c r="K931" s="4">
        <f>LookupRef[[#This Row],[Price Per Craft Point]]*LookupRef[[#This Row],[Total Craft Points]]</f>
        <v>0</v>
      </c>
      <c r="L931" s="4">
        <f>Fullmath[[#This Row],[Mat Cost]]</f>
        <v>0</v>
      </c>
      <c r="M931" s="4">
        <f>Fullmath[[#This Row],[Total CP]]</f>
        <v>0</v>
      </c>
      <c r="N931" s="4">
        <f>Fullmath[[#This Row],[DC]]</f>
        <v>0</v>
      </c>
      <c r="O931" s="4" cm="1">
        <f t="array" ref="O931">LookupRef[[#This Row],[DC]]+(PPCP[Base])</f>
        <v>50</v>
      </c>
    </row>
    <row r="932" spans="1:15" x14ac:dyDescent="0.2">
      <c r="A932" s="4">
        <f>Fullmath[[#This Row],[Craft]]</f>
        <v>0</v>
      </c>
      <c r="B932" s="4">
        <f>Fullmath[[#This Row],[Type]]</f>
        <v>0</v>
      </c>
      <c r="C932" s="4">
        <f>Fullmath[[#This Row],[Subtype]]</f>
        <v>0</v>
      </c>
      <c r="D932" s="2">
        <f>Fullmath[[#This Row],[ID]]</f>
        <v>0</v>
      </c>
      <c r="E932" s="4">
        <f>Fullmath[[#This Row],[Name]]</f>
        <v>0</v>
      </c>
      <c r="F932" s="4">
        <f>Fullmath[[#This Row],[Quantity]]</f>
        <v>0</v>
      </c>
      <c r="G932" s="4">
        <f>LookupRef[[#This Row],[Labor Costs]]+LookupRef[[#This Row],[Material Costs]]</f>
        <v>0</v>
      </c>
      <c r="H932" s="4" t="e">
        <f>LookupRef[[#This Row],[Total Price]]/LookupRef[[#This Row],[Quantity]]</f>
        <v>#DIV/0!</v>
      </c>
      <c r="I932" s="4">
        <f>LookupRef[[#This Row],[Total Price]]-LookupRef[[#This Row],[Material Costs]]</f>
        <v>0</v>
      </c>
      <c r="J932" s="4">
        <f>(LookupRef[[#This Row],[Total Craft Points]]+LookupRef[[#This Row],[DC]])*10</f>
        <v>0</v>
      </c>
      <c r="K932" s="4">
        <f>LookupRef[[#This Row],[Price Per Craft Point]]*LookupRef[[#This Row],[Total Craft Points]]</f>
        <v>0</v>
      </c>
      <c r="L932" s="4">
        <f>Fullmath[[#This Row],[Mat Cost]]</f>
        <v>0</v>
      </c>
      <c r="M932" s="4">
        <f>Fullmath[[#This Row],[Total CP]]</f>
        <v>0</v>
      </c>
      <c r="N932" s="4">
        <f>Fullmath[[#This Row],[DC]]</f>
        <v>0</v>
      </c>
      <c r="O932" s="4" cm="1">
        <f t="array" ref="O932">LookupRef[[#This Row],[DC]]+(PPCP[Base])</f>
        <v>50</v>
      </c>
    </row>
    <row r="933" spans="1:15" x14ac:dyDescent="0.2">
      <c r="A933" s="4">
        <f>Fullmath[[#This Row],[Craft]]</f>
        <v>0</v>
      </c>
      <c r="B933" s="4">
        <f>Fullmath[[#This Row],[Type]]</f>
        <v>0</v>
      </c>
      <c r="C933" s="4">
        <f>Fullmath[[#This Row],[Subtype]]</f>
        <v>0</v>
      </c>
      <c r="D933" s="2">
        <f>Fullmath[[#This Row],[ID]]</f>
        <v>0</v>
      </c>
      <c r="E933" s="4">
        <f>Fullmath[[#This Row],[Name]]</f>
        <v>0</v>
      </c>
      <c r="F933" s="4">
        <f>Fullmath[[#This Row],[Quantity]]</f>
        <v>0</v>
      </c>
      <c r="G933" s="4">
        <f>LookupRef[[#This Row],[Labor Costs]]+LookupRef[[#This Row],[Material Costs]]</f>
        <v>0</v>
      </c>
      <c r="H933" s="4" t="e">
        <f>LookupRef[[#This Row],[Total Price]]/LookupRef[[#This Row],[Quantity]]</f>
        <v>#DIV/0!</v>
      </c>
      <c r="I933" s="4">
        <f>LookupRef[[#This Row],[Total Price]]-LookupRef[[#This Row],[Material Costs]]</f>
        <v>0</v>
      </c>
      <c r="J933" s="4">
        <f>(LookupRef[[#This Row],[Total Craft Points]]+LookupRef[[#This Row],[DC]])*10</f>
        <v>0</v>
      </c>
      <c r="K933" s="4">
        <f>LookupRef[[#This Row],[Price Per Craft Point]]*LookupRef[[#This Row],[Total Craft Points]]</f>
        <v>0</v>
      </c>
      <c r="L933" s="4">
        <f>Fullmath[[#This Row],[Mat Cost]]</f>
        <v>0</v>
      </c>
      <c r="M933" s="4">
        <f>Fullmath[[#This Row],[Total CP]]</f>
        <v>0</v>
      </c>
      <c r="N933" s="4">
        <f>Fullmath[[#This Row],[DC]]</f>
        <v>0</v>
      </c>
      <c r="O933" s="4" cm="1">
        <f t="array" ref="O933">LookupRef[[#This Row],[DC]]+(PPCP[Base])</f>
        <v>50</v>
      </c>
    </row>
    <row r="934" spans="1:15" x14ac:dyDescent="0.2">
      <c r="A934" s="4">
        <f>Fullmath[[#This Row],[Craft]]</f>
        <v>0</v>
      </c>
      <c r="B934" s="4">
        <f>Fullmath[[#This Row],[Type]]</f>
        <v>0</v>
      </c>
      <c r="C934" s="4">
        <f>Fullmath[[#This Row],[Subtype]]</f>
        <v>0</v>
      </c>
      <c r="D934" s="2">
        <f>Fullmath[[#This Row],[ID]]</f>
        <v>0</v>
      </c>
      <c r="E934" s="4">
        <f>Fullmath[[#This Row],[Name]]</f>
        <v>0</v>
      </c>
      <c r="F934" s="4">
        <f>Fullmath[[#This Row],[Quantity]]</f>
        <v>0</v>
      </c>
      <c r="G934" s="4">
        <f>LookupRef[[#This Row],[Labor Costs]]+LookupRef[[#This Row],[Material Costs]]</f>
        <v>0</v>
      </c>
      <c r="H934" s="4" t="e">
        <f>LookupRef[[#This Row],[Total Price]]/LookupRef[[#This Row],[Quantity]]</f>
        <v>#DIV/0!</v>
      </c>
      <c r="I934" s="4">
        <f>LookupRef[[#This Row],[Total Price]]-LookupRef[[#This Row],[Material Costs]]</f>
        <v>0</v>
      </c>
      <c r="J934" s="4">
        <f>(LookupRef[[#This Row],[Total Craft Points]]+LookupRef[[#This Row],[DC]])*10</f>
        <v>0</v>
      </c>
      <c r="K934" s="4">
        <f>LookupRef[[#This Row],[Price Per Craft Point]]*LookupRef[[#This Row],[Total Craft Points]]</f>
        <v>0</v>
      </c>
      <c r="L934" s="4">
        <f>Fullmath[[#This Row],[Mat Cost]]</f>
        <v>0</v>
      </c>
      <c r="M934" s="4">
        <f>Fullmath[[#This Row],[Total CP]]</f>
        <v>0</v>
      </c>
      <c r="N934" s="4">
        <f>Fullmath[[#This Row],[DC]]</f>
        <v>0</v>
      </c>
      <c r="O934" s="4" cm="1">
        <f t="array" ref="O934">LookupRef[[#This Row],[DC]]+(PPCP[Base])</f>
        <v>50</v>
      </c>
    </row>
    <row r="935" spans="1:15" x14ac:dyDescent="0.2">
      <c r="A935" s="4">
        <f>Fullmath[[#This Row],[Craft]]</f>
        <v>0</v>
      </c>
      <c r="B935" s="4">
        <f>Fullmath[[#This Row],[Type]]</f>
        <v>0</v>
      </c>
      <c r="C935" s="4">
        <f>Fullmath[[#This Row],[Subtype]]</f>
        <v>0</v>
      </c>
      <c r="D935" s="2">
        <f>Fullmath[[#This Row],[ID]]</f>
        <v>0</v>
      </c>
      <c r="E935" s="4">
        <f>Fullmath[[#This Row],[Name]]</f>
        <v>0</v>
      </c>
      <c r="F935" s="4">
        <f>Fullmath[[#This Row],[Quantity]]</f>
        <v>0</v>
      </c>
      <c r="G935" s="4">
        <f>LookupRef[[#This Row],[Labor Costs]]+LookupRef[[#This Row],[Material Costs]]</f>
        <v>0</v>
      </c>
      <c r="H935" s="4" t="e">
        <f>LookupRef[[#This Row],[Total Price]]/LookupRef[[#This Row],[Quantity]]</f>
        <v>#DIV/0!</v>
      </c>
      <c r="I935" s="4">
        <f>LookupRef[[#This Row],[Total Price]]-LookupRef[[#This Row],[Material Costs]]</f>
        <v>0</v>
      </c>
      <c r="J935" s="4">
        <f>(LookupRef[[#This Row],[Total Craft Points]]+LookupRef[[#This Row],[DC]])*10</f>
        <v>0</v>
      </c>
      <c r="K935" s="4">
        <f>LookupRef[[#This Row],[Price Per Craft Point]]*LookupRef[[#This Row],[Total Craft Points]]</f>
        <v>0</v>
      </c>
      <c r="L935" s="4">
        <f>Fullmath[[#This Row],[Mat Cost]]</f>
        <v>0</v>
      </c>
      <c r="M935" s="4">
        <f>Fullmath[[#This Row],[Total CP]]</f>
        <v>0</v>
      </c>
      <c r="N935" s="4">
        <f>Fullmath[[#This Row],[DC]]</f>
        <v>0</v>
      </c>
      <c r="O935" s="4" cm="1">
        <f t="array" ref="O935">LookupRef[[#This Row],[DC]]+(PPCP[Base])</f>
        <v>50</v>
      </c>
    </row>
    <row r="936" spans="1:15" x14ac:dyDescent="0.2">
      <c r="A936" s="4">
        <f>Fullmath[[#This Row],[Craft]]</f>
        <v>0</v>
      </c>
      <c r="B936" s="4">
        <f>Fullmath[[#This Row],[Type]]</f>
        <v>0</v>
      </c>
      <c r="C936" s="4">
        <f>Fullmath[[#This Row],[Subtype]]</f>
        <v>0</v>
      </c>
      <c r="D936" s="2">
        <f>Fullmath[[#This Row],[ID]]</f>
        <v>0</v>
      </c>
      <c r="E936" s="4">
        <f>Fullmath[[#This Row],[Name]]</f>
        <v>0</v>
      </c>
      <c r="F936" s="4">
        <f>Fullmath[[#This Row],[Quantity]]</f>
        <v>0</v>
      </c>
      <c r="G936" s="4">
        <f>LookupRef[[#This Row],[Labor Costs]]+LookupRef[[#This Row],[Material Costs]]</f>
        <v>0</v>
      </c>
      <c r="H936" s="4" t="e">
        <f>LookupRef[[#This Row],[Total Price]]/LookupRef[[#This Row],[Quantity]]</f>
        <v>#DIV/0!</v>
      </c>
      <c r="I936" s="4">
        <f>LookupRef[[#This Row],[Total Price]]-LookupRef[[#This Row],[Material Costs]]</f>
        <v>0</v>
      </c>
      <c r="J936" s="4">
        <f>(LookupRef[[#This Row],[Total Craft Points]]+LookupRef[[#This Row],[DC]])*10</f>
        <v>0</v>
      </c>
      <c r="K936" s="4">
        <f>LookupRef[[#This Row],[Price Per Craft Point]]*LookupRef[[#This Row],[Total Craft Points]]</f>
        <v>0</v>
      </c>
      <c r="L936" s="4">
        <f>Fullmath[[#This Row],[Mat Cost]]</f>
        <v>0</v>
      </c>
      <c r="M936" s="4">
        <f>Fullmath[[#This Row],[Total CP]]</f>
        <v>0</v>
      </c>
      <c r="N936" s="4">
        <f>Fullmath[[#This Row],[DC]]</f>
        <v>0</v>
      </c>
      <c r="O936" s="4" cm="1">
        <f t="array" ref="O936">LookupRef[[#This Row],[DC]]+(PPCP[Base])</f>
        <v>50</v>
      </c>
    </row>
    <row r="937" spans="1:15" x14ac:dyDescent="0.2">
      <c r="A937" s="4">
        <f>Fullmath[[#This Row],[Craft]]</f>
        <v>0</v>
      </c>
      <c r="B937" s="4">
        <f>Fullmath[[#This Row],[Type]]</f>
        <v>0</v>
      </c>
      <c r="C937" s="4">
        <f>Fullmath[[#This Row],[Subtype]]</f>
        <v>0</v>
      </c>
      <c r="D937" s="2">
        <f>Fullmath[[#This Row],[ID]]</f>
        <v>0</v>
      </c>
      <c r="E937" s="4">
        <f>Fullmath[[#This Row],[Name]]</f>
        <v>0</v>
      </c>
      <c r="F937" s="4">
        <f>Fullmath[[#This Row],[Quantity]]</f>
        <v>0</v>
      </c>
      <c r="G937" s="4">
        <f>LookupRef[[#This Row],[Labor Costs]]+LookupRef[[#This Row],[Material Costs]]</f>
        <v>0</v>
      </c>
      <c r="H937" s="4" t="e">
        <f>LookupRef[[#This Row],[Total Price]]/LookupRef[[#This Row],[Quantity]]</f>
        <v>#DIV/0!</v>
      </c>
      <c r="I937" s="4">
        <f>LookupRef[[#This Row],[Total Price]]-LookupRef[[#This Row],[Material Costs]]</f>
        <v>0</v>
      </c>
      <c r="J937" s="4">
        <f>(LookupRef[[#This Row],[Total Craft Points]]+LookupRef[[#This Row],[DC]])*10</f>
        <v>0</v>
      </c>
      <c r="K937" s="4">
        <f>LookupRef[[#This Row],[Price Per Craft Point]]*LookupRef[[#This Row],[Total Craft Points]]</f>
        <v>0</v>
      </c>
      <c r="L937" s="4">
        <f>Fullmath[[#This Row],[Mat Cost]]</f>
        <v>0</v>
      </c>
      <c r="M937" s="4">
        <f>Fullmath[[#This Row],[Total CP]]</f>
        <v>0</v>
      </c>
      <c r="N937" s="4">
        <f>Fullmath[[#This Row],[DC]]</f>
        <v>0</v>
      </c>
      <c r="O937" s="4" cm="1">
        <f t="array" ref="O937">LookupRef[[#This Row],[DC]]+(PPCP[Base])</f>
        <v>50</v>
      </c>
    </row>
    <row r="938" spans="1:15" x14ac:dyDescent="0.2">
      <c r="A938" s="4">
        <f>Fullmath[[#This Row],[Craft]]</f>
        <v>0</v>
      </c>
      <c r="B938" s="4">
        <f>Fullmath[[#This Row],[Type]]</f>
        <v>0</v>
      </c>
      <c r="C938" s="4">
        <f>Fullmath[[#This Row],[Subtype]]</f>
        <v>0</v>
      </c>
      <c r="D938" s="2">
        <f>Fullmath[[#This Row],[ID]]</f>
        <v>0</v>
      </c>
      <c r="E938" s="4">
        <f>Fullmath[[#This Row],[Name]]</f>
        <v>0</v>
      </c>
      <c r="F938" s="4">
        <f>Fullmath[[#This Row],[Quantity]]</f>
        <v>0</v>
      </c>
      <c r="G938" s="4">
        <f>LookupRef[[#This Row],[Labor Costs]]+LookupRef[[#This Row],[Material Costs]]</f>
        <v>0</v>
      </c>
      <c r="H938" s="4" t="e">
        <f>LookupRef[[#This Row],[Total Price]]/LookupRef[[#This Row],[Quantity]]</f>
        <v>#DIV/0!</v>
      </c>
      <c r="I938" s="4">
        <f>LookupRef[[#This Row],[Total Price]]-LookupRef[[#This Row],[Material Costs]]</f>
        <v>0</v>
      </c>
      <c r="J938" s="4">
        <f>(LookupRef[[#This Row],[Total Craft Points]]+LookupRef[[#This Row],[DC]])*10</f>
        <v>0</v>
      </c>
      <c r="K938" s="4">
        <f>LookupRef[[#This Row],[Price Per Craft Point]]*LookupRef[[#This Row],[Total Craft Points]]</f>
        <v>0</v>
      </c>
      <c r="L938" s="4">
        <f>Fullmath[[#This Row],[Mat Cost]]</f>
        <v>0</v>
      </c>
      <c r="M938" s="4">
        <f>Fullmath[[#This Row],[Total CP]]</f>
        <v>0</v>
      </c>
      <c r="N938" s="4">
        <f>Fullmath[[#This Row],[DC]]</f>
        <v>0</v>
      </c>
      <c r="O938" s="4" cm="1">
        <f t="array" ref="O938">LookupRef[[#This Row],[DC]]+(PPCP[Base])</f>
        <v>50</v>
      </c>
    </row>
    <row r="939" spans="1:15" x14ac:dyDescent="0.2">
      <c r="A939" s="4">
        <f>Fullmath[[#This Row],[Craft]]</f>
        <v>0</v>
      </c>
      <c r="B939" s="4">
        <f>Fullmath[[#This Row],[Type]]</f>
        <v>0</v>
      </c>
      <c r="C939" s="4">
        <f>Fullmath[[#This Row],[Subtype]]</f>
        <v>0</v>
      </c>
      <c r="D939" s="2">
        <f>Fullmath[[#This Row],[ID]]</f>
        <v>0</v>
      </c>
      <c r="E939" s="4">
        <f>Fullmath[[#This Row],[Name]]</f>
        <v>0</v>
      </c>
      <c r="F939" s="4">
        <f>Fullmath[[#This Row],[Quantity]]</f>
        <v>0</v>
      </c>
      <c r="G939" s="4">
        <f>LookupRef[[#This Row],[Labor Costs]]+LookupRef[[#This Row],[Material Costs]]</f>
        <v>0</v>
      </c>
      <c r="H939" s="4" t="e">
        <f>LookupRef[[#This Row],[Total Price]]/LookupRef[[#This Row],[Quantity]]</f>
        <v>#DIV/0!</v>
      </c>
      <c r="I939" s="4">
        <f>LookupRef[[#This Row],[Total Price]]-LookupRef[[#This Row],[Material Costs]]</f>
        <v>0</v>
      </c>
      <c r="J939" s="4">
        <f>(LookupRef[[#This Row],[Total Craft Points]]+LookupRef[[#This Row],[DC]])*10</f>
        <v>0</v>
      </c>
      <c r="K939" s="4">
        <f>LookupRef[[#This Row],[Price Per Craft Point]]*LookupRef[[#This Row],[Total Craft Points]]</f>
        <v>0</v>
      </c>
      <c r="L939" s="4">
        <f>Fullmath[[#This Row],[Mat Cost]]</f>
        <v>0</v>
      </c>
      <c r="M939" s="4">
        <f>Fullmath[[#This Row],[Total CP]]</f>
        <v>0</v>
      </c>
      <c r="N939" s="4">
        <f>Fullmath[[#This Row],[DC]]</f>
        <v>0</v>
      </c>
      <c r="O939" s="4" cm="1">
        <f t="array" ref="O939">LookupRef[[#This Row],[DC]]+(PPCP[Base])</f>
        <v>50</v>
      </c>
    </row>
    <row r="940" spans="1:15" x14ac:dyDescent="0.2">
      <c r="A940" s="4">
        <f>Fullmath[[#This Row],[Craft]]</f>
        <v>0</v>
      </c>
      <c r="B940" s="4">
        <f>Fullmath[[#This Row],[Type]]</f>
        <v>0</v>
      </c>
      <c r="C940" s="4">
        <f>Fullmath[[#This Row],[Subtype]]</f>
        <v>0</v>
      </c>
      <c r="D940" s="2">
        <f>Fullmath[[#This Row],[ID]]</f>
        <v>0</v>
      </c>
      <c r="E940" s="4">
        <f>Fullmath[[#This Row],[Name]]</f>
        <v>0</v>
      </c>
      <c r="F940" s="4">
        <f>Fullmath[[#This Row],[Quantity]]</f>
        <v>0</v>
      </c>
      <c r="G940" s="4">
        <f>LookupRef[[#This Row],[Labor Costs]]+LookupRef[[#This Row],[Material Costs]]</f>
        <v>0</v>
      </c>
      <c r="H940" s="4" t="e">
        <f>LookupRef[[#This Row],[Total Price]]/LookupRef[[#This Row],[Quantity]]</f>
        <v>#DIV/0!</v>
      </c>
      <c r="I940" s="4">
        <f>LookupRef[[#This Row],[Total Price]]-LookupRef[[#This Row],[Material Costs]]</f>
        <v>0</v>
      </c>
      <c r="J940" s="4">
        <f>(LookupRef[[#This Row],[Total Craft Points]]+LookupRef[[#This Row],[DC]])*10</f>
        <v>0</v>
      </c>
      <c r="K940" s="4">
        <f>LookupRef[[#This Row],[Price Per Craft Point]]*LookupRef[[#This Row],[Total Craft Points]]</f>
        <v>0</v>
      </c>
      <c r="L940" s="4">
        <f>Fullmath[[#This Row],[Mat Cost]]</f>
        <v>0</v>
      </c>
      <c r="M940" s="4">
        <f>Fullmath[[#This Row],[Total CP]]</f>
        <v>0</v>
      </c>
      <c r="N940" s="4">
        <f>Fullmath[[#This Row],[DC]]</f>
        <v>0</v>
      </c>
      <c r="O940" s="4" cm="1">
        <f t="array" ref="O940">LookupRef[[#This Row],[DC]]+(PPCP[Base])</f>
        <v>50</v>
      </c>
    </row>
    <row r="941" spans="1:15" x14ac:dyDescent="0.2">
      <c r="A941" s="4">
        <f>Fullmath[[#This Row],[Craft]]</f>
        <v>0</v>
      </c>
      <c r="B941" s="4">
        <f>Fullmath[[#This Row],[Type]]</f>
        <v>0</v>
      </c>
      <c r="C941" s="4">
        <f>Fullmath[[#This Row],[Subtype]]</f>
        <v>0</v>
      </c>
      <c r="D941" s="2">
        <f>Fullmath[[#This Row],[ID]]</f>
        <v>0</v>
      </c>
      <c r="E941" s="4">
        <f>Fullmath[[#This Row],[Name]]</f>
        <v>0</v>
      </c>
      <c r="F941" s="4">
        <f>Fullmath[[#This Row],[Quantity]]</f>
        <v>0</v>
      </c>
      <c r="G941" s="4">
        <f>LookupRef[[#This Row],[Labor Costs]]+LookupRef[[#This Row],[Material Costs]]</f>
        <v>0</v>
      </c>
      <c r="H941" s="4" t="e">
        <f>LookupRef[[#This Row],[Total Price]]/LookupRef[[#This Row],[Quantity]]</f>
        <v>#DIV/0!</v>
      </c>
      <c r="I941" s="4">
        <f>LookupRef[[#This Row],[Total Price]]-LookupRef[[#This Row],[Material Costs]]</f>
        <v>0</v>
      </c>
      <c r="J941" s="4">
        <f>(LookupRef[[#This Row],[Total Craft Points]]+LookupRef[[#This Row],[DC]])*10</f>
        <v>0</v>
      </c>
      <c r="K941" s="4">
        <f>LookupRef[[#This Row],[Price Per Craft Point]]*LookupRef[[#This Row],[Total Craft Points]]</f>
        <v>0</v>
      </c>
      <c r="L941" s="4">
        <f>Fullmath[[#This Row],[Mat Cost]]</f>
        <v>0</v>
      </c>
      <c r="M941" s="4">
        <f>Fullmath[[#This Row],[Total CP]]</f>
        <v>0</v>
      </c>
      <c r="N941" s="4">
        <f>Fullmath[[#This Row],[DC]]</f>
        <v>0</v>
      </c>
      <c r="O941" s="4" cm="1">
        <f t="array" ref="O941">LookupRef[[#This Row],[DC]]+(PPCP[Base])</f>
        <v>50</v>
      </c>
    </row>
    <row r="942" spans="1:15" x14ac:dyDescent="0.2">
      <c r="A942" s="4">
        <f>Fullmath[[#This Row],[Craft]]</f>
        <v>0</v>
      </c>
      <c r="B942" s="4">
        <f>Fullmath[[#This Row],[Type]]</f>
        <v>0</v>
      </c>
      <c r="C942" s="4">
        <f>Fullmath[[#This Row],[Subtype]]</f>
        <v>0</v>
      </c>
      <c r="D942" s="2">
        <f>Fullmath[[#This Row],[ID]]</f>
        <v>0</v>
      </c>
      <c r="E942" s="4">
        <f>Fullmath[[#This Row],[Name]]</f>
        <v>0</v>
      </c>
      <c r="F942" s="4">
        <f>Fullmath[[#This Row],[Quantity]]</f>
        <v>0</v>
      </c>
      <c r="G942" s="4">
        <f>LookupRef[[#This Row],[Labor Costs]]+LookupRef[[#This Row],[Material Costs]]</f>
        <v>0</v>
      </c>
      <c r="H942" s="4" t="e">
        <f>LookupRef[[#This Row],[Total Price]]/LookupRef[[#This Row],[Quantity]]</f>
        <v>#DIV/0!</v>
      </c>
      <c r="I942" s="4">
        <f>LookupRef[[#This Row],[Total Price]]-LookupRef[[#This Row],[Material Costs]]</f>
        <v>0</v>
      </c>
      <c r="J942" s="4">
        <f>(LookupRef[[#This Row],[Total Craft Points]]+LookupRef[[#This Row],[DC]])*10</f>
        <v>0</v>
      </c>
      <c r="K942" s="4">
        <f>LookupRef[[#This Row],[Price Per Craft Point]]*LookupRef[[#This Row],[Total Craft Points]]</f>
        <v>0</v>
      </c>
      <c r="L942" s="4">
        <f>Fullmath[[#This Row],[Mat Cost]]</f>
        <v>0</v>
      </c>
      <c r="M942" s="4">
        <f>Fullmath[[#This Row],[Total CP]]</f>
        <v>0</v>
      </c>
      <c r="N942" s="4">
        <f>Fullmath[[#This Row],[DC]]</f>
        <v>0</v>
      </c>
      <c r="O942" s="4" cm="1">
        <f t="array" ref="O942">LookupRef[[#This Row],[DC]]+(PPCP[Base])</f>
        <v>50</v>
      </c>
    </row>
    <row r="943" spans="1:15" x14ac:dyDescent="0.2">
      <c r="A943" s="4">
        <f>Fullmath[[#This Row],[Craft]]</f>
        <v>0</v>
      </c>
      <c r="B943" s="4">
        <f>Fullmath[[#This Row],[Type]]</f>
        <v>0</v>
      </c>
      <c r="C943" s="4">
        <f>Fullmath[[#This Row],[Subtype]]</f>
        <v>0</v>
      </c>
      <c r="D943" s="2">
        <f>Fullmath[[#This Row],[ID]]</f>
        <v>0</v>
      </c>
      <c r="E943" s="4">
        <f>Fullmath[[#This Row],[Name]]</f>
        <v>0</v>
      </c>
      <c r="F943" s="4">
        <f>Fullmath[[#This Row],[Quantity]]</f>
        <v>0</v>
      </c>
      <c r="G943" s="4">
        <f>LookupRef[[#This Row],[Labor Costs]]+LookupRef[[#This Row],[Material Costs]]</f>
        <v>0</v>
      </c>
      <c r="H943" s="4" t="e">
        <f>LookupRef[[#This Row],[Total Price]]/LookupRef[[#This Row],[Quantity]]</f>
        <v>#DIV/0!</v>
      </c>
      <c r="I943" s="4">
        <f>LookupRef[[#This Row],[Total Price]]-LookupRef[[#This Row],[Material Costs]]</f>
        <v>0</v>
      </c>
      <c r="J943" s="4">
        <f>(LookupRef[[#This Row],[Total Craft Points]]+LookupRef[[#This Row],[DC]])*10</f>
        <v>0</v>
      </c>
      <c r="K943" s="4">
        <f>LookupRef[[#This Row],[Price Per Craft Point]]*LookupRef[[#This Row],[Total Craft Points]]</f>
        <v>0</v>
      </c>
      <c r="L943" s="4">
        <f>Fullmath[[#This Row],[Mat Cost]]</f>
        <v>0</v>
      </c>
      <c r="M943" s="4">
        <f>Fullmath[[#This Row],[Total CP]]</f>
        <v>0</v>
      </c>
      <c r="N943" s="4">
        <f>Fullmath[[#This Row],[DC]]</f>
        <v>0</v>
      </c>
      <c r="O943" s="4" cm="1">
        <f t="array" ref="O943">LookupRef[[#This Row],[DC]]+(PPCP[Base])</f>
        <v>50</v>
      </c>
    </row>
    <row r="944" spans="1:15" x14ac:dyDescent="0.2">
      <c r="A944" s="4">
        <f>Fullmath[[#This Row],[Craft]]</f>
        <v>0</v>
      </c>
      <c r="B944" s="4">
        <f>Fullmath[[#This Row],[Type]]</f>
        <v>0</v>
      </c>
      <c r="C944" s="4">
        <f>Fullmath[[#This Row],[Subtype]]</f>
        <v>0</v>
      </c>
      <c r="D944" s="2">
        <f>Fullmath[[#This Row],[ID]]</f>
        <v>0</v>
      </c>
      <c r="E944" s="4">
        <f>Fullmath[[#This Row],[Name]]</f>
        <v>0</v>
      </c>
      <c r="F944" s="4">
        <f>Fullmath[[#This Row],[Quantity]]</f>
        <v>0</v>
      </c>
      <c r="G944" s="4">
        <f>LookupRef[[#This Row],[Labor Costs]]+LookupRef[[#This Row],[Material Costs]]</f>
        <v>0</v>
      </c>
      <c r="H944" s="4" t="e">
        <f>LookupRef[[#This Row],[Total Price]]/LookupRef[[#This Row],[Quantity]]</f>
        <v>#DIV/0!</v>
      </c>
      <c r="I944" s="4">
        <f>LookupRef[[#This Row],[Total Price]]-LookupRef[[#This Row],[Material Costs]]</f>
        <v>0</v>
      </c>
      <c r="J944" s="4">
        <f>(LookupRef[[#This Row],[Total Craft Points]]+LookupRef[[#This Row],[DC]])*10</f>
        <v>0</v>
      </c>
      <c r="K944" s="4">
        <f>LookupRef[[#This Row],[Price Per Craft Point]]*LookupRef[[#This Row],[Total Craft Points]]</f>
        <v>0</v>
      </c>
      <c r="L944" s="4">
        <f>Fullmath[[#This Row],[Mat Cost]]</f>
        <v>0</v>
      </c>
      <c r="M944" s="4">
        <f>Fullmath[[#This Row],[Total CP]]</f>
        <v>0</v>
      </c>
      <c r="N944" s="4">
        <f>Fullmath[[#This Row],[DC]]</f>
        <v>0</v>
      </c>
      <c r="O944" s="4" cm="1">
        <f t="array" ref="O944">LookupRef[[#This Row],[DC]]+(PPCP[Base])</f>
        <v>50</v>
      </c>
    </row>
    <row r="945" spans="1:15" x14ac:dyDescent="0.2">
      <c r="A945" s="4">
        <f>Fullmath[[#This Row],[Craft]]</f>
        <v>0</v>
      </c>
      <c r="B945" s="4">
        <f>Fullmath[[#This Row],[Type]]</f>
        <v>0</v>
      </c>
      <c r="C945" s="4">
        <f>Fullmath[[#This Row],[Subtype]]</f>
        <v>0</v>
      </c>
      <c r="D945" s="2">
        <f>Fullmath[[#This Row],[ID]]</f>
        <v>0</v>
      </c>
      <c r="E945" s="4">
        <f>Fullmath[[#This Row],[Name]]</f>
        <v>0</v>
      </c>
      <c r="F945" s="4">
        <f>Fullmath[[#This Row],[Quantity]]</f>
        <v>0</v>
      </c>
      <c r="G945" s="4">
        <f>LookupRef[[#This Row],[Labor Costs]]+LookupRef[[#This Row],[Material Costs]]</f>
        <v>0</v>
      </c>
      <c r="H945" s="4" t="e">
        <f>LookupRef[[#This Row],[Total Price]]/LookupRef[[#This Row],[Quantity]]</f>
        <v>#DIV/0!</v>
      </c>
      <c r="I945" s="4">
        <f>LookupRef[[#This Row],[Total Price]]-LookupRef[[#This Row],[Material Costs]]</f>
        <v>0</v>
      </c>
      <c r="J945" s="4">
        <f>(LookupRef[[#This Row],[Total Craft Points]]+LookupRef[[#This Row],[DC]])*10</f>
        <v>0</v>
      </c>
      <c r="K945" s="4">
        <f>LookupRef[[#This Row],[Price Per Craft Point]]*LookupRef[[#This Row],[Total Craft Points]]</f>
        <v>0</v>
      </c>
      <c r="L945" s="4">
        <f>Fullmath[[#This Row],[Mat Cost]]</f>
        <v>0</v>
      </c>
      <c r="M945" s="4">
        <f>Fullmath[[#This Row],[Total CP]]</f>
        <v>0</v>
      </c>
      <c r="N945" s="4">
        <f>Fullmath[[#This Row],[DC]]</f>
        <v>0</v>
      </c>
      <c r="O945" s="4" cm="1">
        <f t="array" ref="O945">LookupRef[[#This Row],[DC]]+(PPCP[Base])</f>
        <v>50</v>
      </c>
    </row>
    <row r="946" spans="1:15" x14ac:dyDescent="0.2">
      <c r="A946" s="4">
        <f>Fullmath[[#This Row],[Craft]]</f>
        <v>0</v>
      </c>
      <c r="B946" s="4">
        <f>Fullmath[[#This Row],[Type]]</f>
        <v>0</v>
      </c>
      <c r="C946" s="4">
        <f>Fullmath[[#This Row],[Subtype]]</f>
        <v>0</v>
      </c>
      <c r="D946" s="2">
        <f>Fullmath[[#This Row],[ID]]</f>
        <v>0</v>
      </c>
      <c r="E946" s="4">
        <f>Fullmath[[#This Row],[Name]]</f>
        <v>0</v>
      </c>
      <c r="F946" s="4">
        <f>Fullmath[[#This Row],[Quantity]]</f>
        <v>0</v>
      </c>
      <c r="G946" s="4">
        <f>LookupRef[[#This Row],[Labor Costs]]+LookupRef[[#This Row],[Material Costs]]</f>
        <v>0</v>
      </c>
      <c r="H946" s="4" t="e">
        <f>LookupRef[[#This Row],[Total Price]]/LookupRef[[#This Row],[Quantity]]</f>
        <v>#DIV/0!</v>
      </c>
      <c r="I946" s="4">
        <f>LookupRef[[#This Row],[Total Price]]-LookupRef[[#This Row],[Material Costs]]</f>
        <v>0</v>
      </c>
      <c r="J946" s="4">
        <f>(LookupRef[[#This Row],[Total Craft Points]]+LookupRef[[#This Row],[DC]])*10</f>
        <v>0</v>
      </c>
      <c r="K946" s="4">
        <f>LookupRef[[#This Row],[Price Per Craft Point]]*LookupRef[[#This Row],[Total Craft Points]]</f>
        <v>0</v>
      </c>
      <c r="L946" s="4">
        <f>Fullmath[[#This Row],[Mat Cost]]</f>
        <v>0</v>
      </c>
      <c r="M946" s="4">
        <f>Fullmath[[#This Row],[Total CP]]</f>
        <v>0</v>
      </c>
      <c r="N946" s="4">
        <f>Fullmath[[#This Row],[DC]]</f>
        <v>0</v>
      </c>
      <c r="O946" s="4" cm="1">
        <f t="array" ref="O946">LookupRef[[#This Row],[DC]]+(PPCP[Base])</f>
        <v>50</v>
      </c>
    </row>
    <row r="947" spans="1:15" x14ac:dyDescent="0.2">
      <c r="A947" s="4">
        <f>Fullmath[[#This Row],[Craft]]</f>
        <v>0</v>
      </c>
      <c r="B947" s="4">
        <f>Fullmath[[#This Row],[Type]]</f>
        <v>0</v>
      </c>
      <c r="C947" s="4">
        <f>Fullmath[[#This Row],[Subtype]]</f>
        <v>0</v>
      </c>
      <c r="D947" s="2">
        <f>Fullmath[[#This Row],[ID]]</f>
        <v>0</v>
      </c>
      <c r="E947" s="4">
        <f>Fullmath[[#This Row],[Name]]</f>
        <v>0</v>
      </c>
      <c r="F947" s="4">
        <f>Fullmath[[#This Row],[Quantity]]</f>
        <v>0</v>
      </c>
      <c r="G947" s="4">
        <f>LookupRef[[#This Row],[Labor Costs]]+LookupRef[[#This Row],[Material Costs]]</f>
        <v>0</v>
      </c>
      <c r="H947" s="4" t="e">
        <f>LookupRef[[#This Row],[Total Price]]/LookupRef[[#This Row],[Quantity]]</f>
        <v>#DIV/0!</v>
      </c>
      <c r="I947" s="4">
        <f>LookupRef[[#This Row],[Total Price]]-LookupRef[[#This Row],[Material Costs]]</f>
        <v>0</v>
      </c>
      <c r="J947" s="4">
        <f>(LookupRef[[#This Row],[Total Craft Points]]+LookupRef[[#This Row],[DC]])*10</f>
        <v>0</v>
      </c>
      <c r="K947" s="4">
        <f>LookupRef[[#This Row],[Price Per Craft Point]]*LookupRef[[#This Row],[Total Craft Points]]</f>
        <v>0</v>
      </c>
      <c r="L947" s="4">
        <f>Fullmath[[#This Row],[Mat Cost]]</f>
        <v>0</v>
      </c>
      <c r="M947" s="4">
        <f>Fullmath[[#This Row],[Total CP]]</f>
        <v>0</v>
      </c>
      <c r="N947" s="4">
        <f>Fullmath[[#This Row],[DC]]</f>
        <v>0</v>
      </c>
      <c r="O947" s="4" cm="1">
        <f t="array" ref="O947">LookupRef[[#This Row],[DC]]+(PPCP[Base])</f>
        <v>50</v>
      </c>
    </row>
    <row r="948" spans="1:15" x14ac:dyDescent="0.2">
      <c r="A948" s="4">
        <f>Fullmath[[#This Row],[Craft]]</f>
        <v>0</v>
      </c>
      <c r="B948" s="4">
        <f>Fullmath[[#This Row],[Type]]</f>
        <v>0</v>
      </c>
      <c r="C948" s="4">
        <f>Fullmath[[#This Row],[Subtype]]</f>
        <v>0</v>
      </c>
      <c r="D948" s="2">
        <f>Fullmath[[#This Row],[ID]]</f>
        <v>0</v>
      </c>
      <c r="E948" s="4">
        <f>Fullmath[[#This Row],[Name]]</f>
        <v>0</v>
      </c>
      <c r="F948" s="4">
        <f>Fullmath[[#This Row],[Quantity]]</f>
        <v>0</v>
      </c>
      <c r="G948" s="4">
        <f>LookupRef[[#This Row],[Labor Costs]]+LookupRef[[#This Row],[Material Costs]]</f>
        <v>0</v>
      </c>
      <c r="H948" s="4" t="e">
        <f>LookupRef[[#This Row],[Total Price]]/LookupRef[[#This Row],[Quantity]]</f>
        <v>#DIV/0!</v>
      </c>
      <c r="I948" s="4">
        <f>LookupRef[[#This Row],[Total Price]]-LookupRef[[#This Row],[Material Costs]]</f>
        <v>0</v>
      </c>
      <c r="J948" s="4">
        <f>(LookupRef[[#This Row],[Total Craft Points]]+LookupRef[[#This Row],[DC]])*10</f>
        <v>0</v>
      </c>
      <c r="K948" s="4">
        <f>LookupRef[[#This Row],[Price Per Craft Point]]*LookupRef[[#This Row],[Total Craft Points]]</f>
        <v>0</v>
      </c>
      <c r="L948" s="4">
        <f>Fullmath[[#This Row],[Mat Cost]]</f>
        <v>0</v>
      </c>
      <c r="M948" s="4">
        <f>Fullmath[[#This Row],[Total CP]]</f>
        <v>0</v>
      </c>
      <c r="N948" s="4">
        <f>Fullmath[[#This Row],[DC]]</f>
        <v>0</v>
      </c>
      <c r="O948" s="4" cm="1">
        <f t="array" ref="O948">LookupRef[[#This Row],[DC]]+(PPCP[Base])</f>
        <v>50</v>
      </c>
    </row>
    <row r="949" spans="1:15" x14ac:dyDescent="0.2">
      <c r="A949" s="4">
        <f>Fullmath[[#This Row],[Craft]]</f>
        <v>0</v>
      </c>
      <c r="B949" s="4">
        <f>Fullmath[[#This Row],[Type]]</f>
        <v>0</v>
      </c>
      <c r="C949" s="4">
        <f>Fullmath[[#This Row],[Subtype]]</f>
        <v>0</v>
      </c>
      <c r="D949" s="2">
        <f>Fullmath[[#This Row],[ID]]</f>
        <v>0</v>
      </c>
      <c r="E949" s="4">
        <f>Fullmath[[#This Row],[Name]]</f>
        <v>0</v>
      </c>
      <c r="F949" s="4">
        <f>Fullmath[[#This Row],[Quantity]]</f>
        <v>0</v>
      </c>
      <c r="G949" s="4">
        <f>LookupRef[[#This Row],[Labor Costs]]+LookupRef[[#This Row],[Material Costs]]</f>
        <v>0</v>
      </c>
      <c r="H949" s="4" t="e">
        <f>LookupRef[[#This Row],[Total Price]]/LookupRef[[#This Row],[Quantity]]</f>
        <v>#DIV/0!</v>
      </c>
      <c r="I949" s="4">
        <f>LookupRef[[#This Row],[Total Price]]-LookupRef[[#This Row],[Material Costs]]</f>
        <v>0</v>
      </c>
      <c r="J949" s="4">
        <f>(LookupRef[[#This Row],[Total Craft Points]]+LookupRef[[#This Row],[DC]])*10</f>
        <v>0</v>
      </c>
      <c r="K949" s="4">
        <f>LookupRef[[#This Row],[Price Per Craft Point]]*LookupRef[[#This Row],[Total Craft Points]]</f>
        <v>0</v>
      </c>
      <c r="L949" s="4">
        <f>Fullmath[[#This Row],[Mat Cost]]</f>
        <v>0</v>
      </c>
      <c r="M949" s="4">
        <f>Fullmath[[#This Row],[Total CP]]</f>
        <v>0</v>
      </c>
      <c r="N949" s="4">
        <f>Fullmath[[#This Row],[DC]]</f>
        <v>0</v>
      </c>
      <c r="O949" s="4" cm="1">
        <f t="array" ref="O949">LookupRef[[#This Row],[DC]]+(PPCP[Base])</f>
        <v>50</v>
      </c>
    </row>
    <row r="950" spans="1:15" x14ac:dyDescent="0.2">
      <c r="A950" s="4">
        <f>Fullmath[[#This Row],[Craft]]</f>
        <v>0</v>
      </c>
      <c r="B950" s="4">
        <f>Fullmath[[#This Row],[Type]]</f>
        <v>0</v>
      </c>
      <c r="C950" s="4">
        <f>Fullmath[[#This Row],[Subtype]]</f>
        <v>0</v>
      </c>
      <c r="D950" s="2">
        <f>Fullmath[[#This Row],[ID]]</f>
        <v>0</v>
      </c>
      <c r="E950" s="4">
        <f>Fullmath[[#This Row],[Name]]</f>
        <v>0</v>
      </c>
      <c r="F950" s="4">
        <f>Fullmath[[#This Row],[Quantity]]</f>
        <v>0</v>
      </c>
      <c r="G950" s="4">
        <f>LookupRef[[#This Row],[Labor Costs]]+LookupRef[[#This Row],[Material Costs]]</f>
        <v>0</v>
      </c>
      <c r="H950" s="4" t="e">
        <f>LookupRef[[#This Row],[Total Price]]/LookupRef[[#This Row],[Quantity]]</f>
        <v>#DIV/0!</v>
      </c>
      <c r="I950" s="4">
        <f>LookupRef[[#This Row],[Total Price]]-LookupRef[[#This Row],[Material Costs]]</f>
        <v>0</v>
      </c>
      <c r="J950" s="4">
        <f>(LookupRef[[#This Row],[Total Craft Points]]+LookupRef[[#This Row],[DC]])*10</f>
        <v>0</v>
      </c>
      <c r="K950" s="4">
        <f>LookupRef[[#This Row],[Price Per Craft Point]]*LookupRef[[#This Row],[Total Craft Points]]</f>
        <v>0</v>
      </c>
      <c r="L950" s="4">
        <f>Fullmath[[#This Row],[Mat Cost]]</f>
        <v>0</v>
      </c>
      <c r="M950" s="4">
        <f>Fullmath[[#This Row],[Total CP]]</f>
        <v>0</v>
      </c>
      <c r="N950" s="4">
        <f>Fullmath[[#This Row],[DC]]</f>
        <v>0</v>
      </c>
      <c r="O950" s="4" cm="1">
        <f t="array" ref="O950">LookupRef[[#This Row],[DC]]+(PPCP[Base])</f>
        <v>50</v>
      </c>
    </row>
    <row r="951" spans="1:15" x14ac:dyDescent="0.2">
      <c r="A951" s="4">
        <f>Fullmath[[#This Row],[Craft]]</f>
        <v>0</v>
      </c>
      <c r="B951" s="4">
        <f>Fullmath[[#This Row],[Type]]</f>
        <v>0</v>
      </c>
      <c r="C951" s="4">
        <f>Fullmath[[#This Row],[Subtype]]</f>
        <v>0</v>
      </c>
      <c r="D951" s="2">
        <f>Fullmath[[#This Row],[ID]]</f>
        <v>0</v>
      </c>
      <c r="E951" s="4">
        <f>Fullmath[[#This Row],[Name]]</f>
        <v>0</v>
      </c>
      <c r="F951" s="4">
        <f>Fullmath[[#This Row],[Quantity]]</f>
        <v>0</v>
      </c>
      <c r="G951" s="4">
        <f>LookupRef[[#This Row],[Labor Costs]]+LookupRef[[#This Row],[Material Costs]]</f>
        <v>0</v>
      </c>
      <c r="H951" s="4" t="e">
        <f>LookupRef[[#This Row],[Total Price]]/LookupRef[[#This Row],[Quantity]]</f>
        <v>#DIV/0!</v>
      </c>
      <c r="I951" s="4">
        <f>LookupRef[[#This Row],[Total Price]]-LookupRef[[#This Row],[Material Costs]]</f>
        <v>0</v>
      </c>
      <c r="J951" s="4">
        <f>(LookupRef[[#This Row],[Total Craft Points]]+LookupRef[[#This Row],[DC]])*10</f>
        <v>0</v>
      </c>
      <c r="K951" s="4">
        <f>LookupRef[[#This Row],[Price Per Craft Point]]*LookupRef[[#This Row],[Total Craft Points]]</f>
        <v>0</v>
      </c>
      <c r="L951" s="4">
        <f>Fullmath[[#This Row],[Mat Cost]]</f>
        <v>0</v>
      </c>
      <c r="M951" s="4">
        <f>Fullmath[[#This Row],[Total CP]]</f>
        <v>0</v>
      </c>
      <c r="N951" s="4">
        <f>Fullmath[[#This Row],[DC]]</f>
        <v>0</v>
      </c>
      <c r="O951" s="4" cm="1">
        <f t="array" ref="O951">LookupRef[[#This Row],[DC]]+(PPCP[Base])</f>
        <v>50</v>
      </c>
    </row>
    <row r="952" spans="1:15" x14ac:dyDescent="0.2">
      <c r="A952" s="4">
        <f>Fullmath[[#This Row],[Craft]]</f>
        <v>0</v>
      </c>
      <c r="B952" s="4">
        <f>Fullmath[[#This Row],[Type]]</f>
        <v>0</v>
      </c>
      <c r="C952" s="4">
        <f>Fullmath[[#This Row],[Subtype]]</f>
        <v>0</v>
      </c>
      <c r="D952" s="2">
        <f>Fullmath[[#This Row],[ID]]</f>
        <v>0</v>
      </c>
      <c r="E952" s="4">
        <f>Fullmath[[#This Row],[Name]]</f>
        <v>0</v>
      </c>
      <c r="F952" s="4">
        <f>Fullmath[[#This Row],[Quantity]]</f>
        <v>0</v>
      </c>
      <c r="G952" s="4">
        <f>LookupRef[[#This Row],[Labor Costs]]+LookupRef[[#This Row],[Material Costs]]</f>
        <v>0</v>
      </c>
      <c r="H952" s="4" t="e">
        <f>LookupRef[[#This Row],[Total Price]]/LookupRef[[#This Row],[Quantity]]</f>
        <v>#DIV/0!</v>
      </c>
      <c r="I952" s="4">
        <f>LookupRef[[#This Row],[Total Price]]-LookupRef[[#This Row],[Material Costs]]</f>
        <v>0</v>
      </c>
      <c r="J952" s="4">
        <f>(LookupRef[[#This Row],[Total Craft Points]]+LookupRef[[#This Row],[DC]])*10</f>
        <v>0</v>
      </c>
      <c r="K952" s="4">
        <f>LookupRef[[#This Row],[Price Per Craft Point]]*LookupRef[[#This Row],[Total Craft Points]]</f>
        <v>0</v>
      </c>
      <c r="L952" s="4">
        <f>Fullmath[[#This Row],[Mat Cost]]</f>
        <v>0</v>
      </c>
      <c r="M952" s="4">
        <f>Fullmath[[#This Row],[Total CP]]</f>
        <v>0</v>
      </c>
      <c r="N952" s="4">
        <f>Fullmath[[#This Row],[DC]]</f>
        <v>0</v>
      </c>
      <c r="O952" s="4" cm="1">
        <f t="array" ref="O952">LookupRef[[#This Row],[DC]]+(PPCP[Base])</f>
        <v>50</v>
      </c>
    </row>
    <row r="953" spans="1:15" x14ac:dyDescent="0.2">
      <c r="A953" s="4">
        <f>Fullmath[[#This Row],[Craft]]</f>
        <v>0</v>
      </c>
      <c r="B953" s="4">
        <f>Fullmath[[#This Row],[Type]]</f>
        <v>0</v>
      </c>
      <c r="C953" s="4">
        <f>Fullmath[[#This Row],[Subtype]]</f>
        <v>0</v>
      </c>
      <c r="D953" s="2">
        <f>Fullmath[[#This Row],[ID]]</f>
        <v>0</v>
      </c>
      <c r="E953" s="4">
        <f>Fullmath[[#This Row],[Name]]</f>
        <v>0</v>
      </c>
      <c r="F953" s="4">
        <f>Fullmath[[#This Row],[Quantity]]</f>
        <v>0</v>
      </c>
      <c r="G953" s="4">
        <f>LookupRef[[#This Row],[Labor Costs]]+LookupRef[[#This Row],[Material Costs]]</f>
        <v>0</v>
      </c>
      <c r="H953" s="4" t="e">
        <f>LookupRef[[#This Row],[Total Price]]/LookupRef[[#This Row],[Quantity]]</f>
        <v>#DIV/0!</v>
      </c>
      <c r="I953" s="4">
        <f>LookupRef[[#This Row],[Total Price]]-LookupRef[[#This Row],[Material Costs]]</f>
        <v>0</v>
      </c>
      <c r="J953" s="4">
        <f>(LookupRef[[#This Row],[Total Craft Points]]+LookupRef[[#This Row],[DC]])*10</f>
        <v>0</v>
      </c>
      <c r="K953" s="4">
        <f>LookupRef[[#This Row],[Price Per Craft Point]]*LookupRef[[#This Row],[Total Craft Points]]</f>
        <v>0</v>
      </c>
      <c r="L953" s="4">
        <f>Fullmath[[#This Row],[Mat Cost]]</f>
        <v>0</v>
      </c>
      <c r="M953" s="4">
        <f>Fullmath[[#This Row],[Total CP]]</f>
        <v>0</v>
      </c>
      <c r="N953" s="4">
        <f>Fullmath[[#This Row],[DC]]</f>
        <v>0</v>
      </c>
      <c r="O953" s="4" cm="1">
        <f t="array" ref="O953">LookupRef[[#This Row],[DC]]+(PPCP[Base])</f>
        <v>50</v>
      </c>
    </row>
    <row r="954" spans="1:15" x14ac:dyDescent="0.2">
      <c r="A954" s="4">
        <f>Fullmath[[#This Row],[Craft]]</f>
        <v>0</v>
      </c>
      <c r="B954" s="4">
        <f>Fullmath[[#This Row],[Type]]</f>
        <v>0</v>
      </c>
      <c r="C954" s="4">
        <f>Fullmath[[#This Row],[Subtype]]</f>
        <v>0</v>
      </c>
      <c r="D954" s="2">
        <f>Fullmath[[#This Row],[ID]]</f>
        <v>0</v>
      </c>
      <c r="E954" s="4">
        <f>Fullmath[[#This Row],[Name]]</f>
        <v>0</v>
      </c>
      <c r="F954" s="4">
        <f>Fullmath[[#This Row],[Quantity]]</f>
        <v>0</v>
      </c>
      <c r="G954" s="4">
        <f>LookupRef[[#This Row],[Labor Costs]]+LookupRef[[#This Row],[Material Costs]]</f>
        <v>0</v>
      </c>
      <c r="H954" s="4" t="e">
        <f>LookupRef[[#This Row],[Total Price]]/LookupRef[[#This Row],[Quantity]]</f>
        <v>#DIV/0!</v>
      </c>
      <c r="I954" s="4">
        <f>LookupRef[[#This Row],[Total Price]]-LookupRef[[#This Row],[Material Costs]]</f>
        <v>0</v>
      </c>
      <c r="J954" s="4">
        <f>(LookupRef[[#This Row],[Total Craft Points]]+LookupRef[[#This Row],[DC]])*10</f>
        <v>0</v>
      </c>
      <c r="K954" s="4">
        <f>LookupRef[[#This Row],[Price Per Craft Point]]*LookupRef[[#This Row],[Total Craft Points]]</f>
        <v>0</v>
      </c>
      <c r="L954" s="4">
        <f>Fullmath[[#This Row],[Mat Cost]]</f>
        <v>0</v>
      </c>
      <c r="M954" s="4">
        <f>Fullmath[[#This Row],[Total CP]]</f>
        <v>0</v>
      </c>
      <c r="N954" s="4">
        <f>Fullmath[[#This Row],[DC]]</f>
        <v>0</v>
      </c>
      <c r="O954" s="4" cm="1">
        <f t="array" ref="O954">LookupRef[[#This Row],[DC]]+(PPCP[Base])</f>
        <v>50</v>
      </c>
    </row>
    <row r="955" spans="1:15" x14ac:dyDescent="0.2">
      <c r="A955" s="4">
        <f>Fullmath[[#This Row],[Craft]]</f>
        <v>0</v>
      </c>
      <c r="B955" s="4">
        <f>Fullmath[[#This Row],[Type]]</f>
        <v>0</v>
      </c>
      <c r="C955" s="4">
        <f>Fullmath[[#This Row],[Subtype]]</f>
        <v>0</v>
      </c>
      <c r="D955" s="2">
        <f>Fullmath[[#This Row],[ID]]</f>
        <v>0</v>
      </c>
      <c r="E955" s="4">
        <f>Fullmath[[#This Row],[Name]]</f>
        <v>0</v>
      </c>
      <c r="F955" s="4">
        <f>Fullmath[[#This Row],[Quantity]]</f>
        <v>0</v>
      </c>
      <c r="G955" s="4">
        <f>LookupRef[[#This Row],[Labor Costs]]+LookupRef[[#This Row],[Material Costs]]</f>
        <v>0</v>
      </c>
      <c r="H955" s="4" t="e">
        <f>LookupRef[[#This Row],[Total Price]]/LookupRef[[#This Row],[Quantity]]</f>
        <v>#DIV/0!</v>
      </c>
      <c r="I955" s="4">
        <f>LookupRef[[#This Row],[Total Price]]-LookupRef[[#This Row],[Material Costs]]</f>
        <v>0</v>
      </c>
      <c r="J955" s="4">
        <f>(LookupRef[[#This Row],[Total Craft Points]]+LookupRef[[#This Row],[DC]])*10</f>
        <v>0</v>
      </c>
      <c r="K955" s="4">
        <f>LookupRef[[#This Row],[Price Per Craft Point]]*LookupRef[[#This Row],[Total Craft Points]]</f>
        <v>0</v>
      </c>
      <c r="L955" s="4">
        <f>Fullmath[[#This Row],[Mat Cost]]</f>
        <v>0</v>
      </c>
      <c r="M955" s="4">
        <f>Fullmath[[#This Row],[Total CP]]</f>
        <v>0</v>
      </c>
      <c r="N955" s="4">
        <f>Fullmath[[#This Row],[DC]]</f>
        <v>0</v>
      </c>
      <c r="O955" s="4" cm="1">
        <f t="array" ref="O955">LookupRef[[#This Row],[DC]]+(PPCP[Base])</f>
        <v>50</v>
      </c>
    </row>
    <row r="956" spans="1:15" x14ac:dyDescent="0.2">
      <c r="A956" s="4">
        <f>Fullmath[[#This Row],[Craft]]</f>
        <v>0</v>
      </c>
      <c r="B956" s="4">
        <f>Fullmath[[#This Row],[Type]]</f>
        <v>0</v>
      </c>
      <c r="C956" s="4">
        <f>Fullmath[[#This Row],[Subtype]]</f>
        <v>0</v>
      </c>
      <c r="D956" s="2">
        <f>Fullmath[[#This Row],[ID]]</f>
        <v>0</v>
      </c>
      <c r="E956" s="4">
        <f>Fullmath[[#This Row],[Name]]</f>
        <v>0</v>
      </c>
      <c r="F956" s="4">
        <f>Fullmath[[#This Row],[Quantity]]</f>
        <v>0</v>
      </c>
      <c r="G956" s="4">
        <f>LookupRef[[#This Row],[Labor Costs]]+LookupRef[[#This Row],[Material Costs]]</f>
        <v>0</v>
      </c>
      <c r="H956" s="4" t="e">
        <f>LookupRef[[#This Row],[Total Price]]/LookupRef[[#This Row],[Quantity]]</f>
        <v>#DIV/0!</v>
      </c>
      <c r="I956" s="4">
        <f>LookupRef[[#This Row],[Total Price]]-LookupRef[[#This Row],[Material Costs]]</f>
        <v>0</v>
      </c>
      <c r="J956" s="4">
        <f>(LookupRef[[#This Row],[Total Craft Points]]+LookupRef[[#This Row],[DC]])*10</f>
        <v>0</v>
      </c>
      <c r="K956" s="4">
        <f>LookupRef[[#This Row],[Price Per Craft Point]]*LookupRef[[#This Row],[Total Craft Points]]</f>
        <v>0</v>
      </c>
      <c r="L956" s="4">
        <f>Fullmath[[#This Row],[Mat Cost]]</f>
        <v>0</v>
      </c>
      <c r="M956" s="4">
        <f>Fullmath[[#This Row],[Total CP]]</f>
        <v>0</v>
      </c>
      <c r="N956" s="4">
        <f>Fullmath[[#This Row],[DC]]</f>
        <v>0</v>
      </c>
      <c r="O956" s="4" cm="1">
        <f t="array" ref="O956">LookupRef[[#This Row],[DC]]+(PPCP[Base])</f>
        <v>50</v>
      </c>
    </row>
    <row r="957" spans="1:15" x14ac:dyDescent="0.2">
      <c r="A957" s="4">
        <f>Fullmath[[#This Row],[Craft]]</f>
        <v>0</v>
      </c>
      <c r="B957" s="4">
        <f>Fullmath[[#This Row],[Type]]</f>
        <v>0</v>
      </c>
      <c r="C957" s="4">
        <f>Fullmath[[#This Row],[Subtype]]</f>
        <v>0</v>
      </c>
      <c r="D957" s="2">
        <f>Fullmath[[#This Row],[ID]]</f>
        <v>0</v>
      </c>
      <c r="E957" s="4">
        <f>Fullmath[[#This Row],[Name]]</f>
        <v>0</v>
      </c>
      <c r="F957" s="4">
        <f>Fullmath[[#This Row],[Quantity]]</f>
        <v>0</v>
      </c>
      <c r="G957" s="4">
        <f>LookupRef[[#This Row],[Labor Costs]]+LookupRef[[#This Row],[Material Costs]]</f>
        <v>0</v>
      </c>
      <c r="H957" s="4" t="e">
        <f>LookupRef[[#This Row],[Total Price]]/LookupRef[[#This Row],[Quantity]]</f>
        <v>#DIV/0!</v>
      </c>
      <c r="I957" s="4">
        <f>LookupRef[[#This Row],[Total Price]]-LookupRef[[#This Row],[Material Costs]]</f>
        <v>0</v>
      </c>
      <c r="J957" s="4">
        <f>(LookupRef[[#This Row],[Total Craft Points]]+LookupRef[[#This Row],[DC]])*10</f>
        <v>0</v>
      </c>
      <c r="K957" s="4">
        <f>LookupRef[[#This Row],[Price Per Craft Point]]*LookupRef[[#This Row],[Total Craft Points]]</f>
        <v>0</v>
      </c>
      <c r="L957" s="4">
        <f>Fullmath[[#This Row],[Mat Cost]]</f>
        <v>0</v>
      </c>
      <c r="M957" s="4">
        <f>Fullmath[[#This Row],[Total CP]]</f>
        <v>0</v>
      </c>
      <c r="N957" s="4">
        <f>Fullmath[[#This Row],[DC]]</f>
        <v>0</v>
      </c>
      <c r="O957" s="4" cm="1">
        <f t="array" ref="O957">LookupRef[[#This Row],[DC]]+(PPCP[Base])</f>
        <v>50</v>
      </c>
    </row>
    <row r="958" spans="1:15" x14ac:dyDescent="0.2">
      <c r="A958" s="4">
        <f>Fullmath[[#This Row],[Craft]]</f>
        <v>0</v>
      </c>
      <c r="B958" s="4">
        <f>Fullmath[[#This Row],[Type]]</f>
        <v>0</v>
      </c>
      <c r="C958" s="4">
        <f>Fullmath[[#This Row],[Subtype]]</f>
        <v>0</v>
      </c>
      <c r="D958" s="2">
        <f>Fullmath[[#This Row],[ID]]</f>
        <v>0</v>
      </c>
      <c r="E958" s="4">
        <f>Fullmath[[#This Row],[Name]]</f>
        <v>0</v>
      </c>
      <c r="F958" s="4">
        <f>Fullmath[[#This Row],[Quantity]]</f>
        <v>0</v>
      </c>
      <c r="G958" s="4">
        <f>LookupRef[[#This Row],[Labor Costs]]+LookupRef[[#This Row],[Material Costs]]</f>
        <v>0</v>
      </c>
      <c r="H958" s="4" t="e">
        <f>LookupRef[[#This Row],[Total Price]]/LookupRef[[#This Row],[Quantity]]</f>
        <v>#DIV/0!</v>
      </c>
      <c r="I958" s="4">
        <f>LookupRef[[#This Row],[Total Price]]-LookupRef[[#This Row],[Material Costs]]</f>
        <v>0</v>
      </c>
      <c r="J958" s="4">
        <f>(LookupRef[[#This Row],[Total Craft Points]]+LookupRef[[#This Row],[DC]])*10</f>
        <v>0</v>
      </c>
      <c r="K958" s="4">
        <f>LookupRef[[#This Row],[Price Per Craft Point]]*LookupRef[[#This Row],[Total Craft Points]]</f>
        <v>0</v>
      </c>
      <c r="L958" s="4">
        <f>Fullmath[[#This Row],[Mat Cost]]</f>
        <v>0</v>
      </c>
      <c r="M958" s="4">
        <f>Fullmath[[#This Row],[Total CP]]</f>
        <v>0</v>
      </c>
      <c r="N958" s="4">
        <f>Fullmath[[#This Row],[DC]]</f>
        <v>0</v>
      </c>
      <c r="O958" s="4" cm="1">
        <f t="array" ref="O958">LookupRef[[#This Row],[DC]]+(PPCP[Base])</f>
        <v>50</v>
      </c>
    </row>
    <row r="959" spans="1:15" x14ac:dyDescent="0.2">
      <c r="A959" s="4">
        <f>Fullmath[[#This Row],[Craft]]</f>
        <v>0</v>
      </c>
      <c r="B959" s="4">
        <f>Fullmath[[#This Row],[Type]]</f>
        <v>0</v>
      </c>
      <c r="C959" s="4">
        <f>Fullmath[[#This Row],[Subtype]]</f>
        <v>0</v>
      </c>
      <c r="D959" s="2">
        <f>Fullmath[[#This Row],[ID]]</f>
        <v>0</v>
      </c>
      <c r="E959" s="4">
        <f>Fullmath[[#This Row],[Name]]</f>
        <v>0</v>
      </c>
      <c r="F959" s="4">
        <f>Fullmath[[#This Row],[Quantity]]</f>
        <v>0</v>
      </c>
      <c r="G959" s="4">
        <f>LookupRef[[#This Row],[Labor Costs]]+LookupRef[[#This Row],[Material Costs]]</f>
        <v>0</v>
      </c>
      <c r="H959" s="4" t="e">
        <f>LookupRef[[#This Row],[Total Price]]/LookupRef[[#This Row],[Quantity]]</f>
        <v>#DIV/0!</v>
      </c>
      <c r="I959" s="4">
        <f>LookupRef[[#This Row],[Total Price]]-LookupRef[[#This Row],[Material Costs]]</f>
        <v>0</v>
      </c>
      <c r="J959" s="4">
        <f>(LookupRef[[#This Row],[Total Craft Points]]+LookupRef[[#This Row],[DC]])*10</f>
        <v>0</v>
      </c>
      <c r="K959" s="4">
        <f>LookupRef[[#This Row],[Price Per Craft Point]]*LookupRef[[#This Row],[Total Craft Points]]</f>
        <v>0</v>
      </c>
      <c r="L959" s="4">
        <f>Fullmath[[#This Row],[Mat Cost]]</f>
        <v>0</v>
      </c>
      <c r="M959" s="4">
        <f>Fullmath[[#This Row],[Total CP]]</f>
        <v>0</v>
      </c>
      <c r="N959" s="4">
        <f>Fullmath[[#This Row],[DC]]</f>
        <v>0</v>
      </c>
      <c r="O959" s="4" cm="1">
        <f t="array" ref="O959">LookupRef[[#This Row],[DC]]+(PPCP[Base])</f>
        <v>50</v>
      </c>
    </row>
    <row r="960" spans="1:15" x14ac:dyDescent="0.2">
      <c r="A960" s="4">
        <f>Fullmath[[#This Row],[Craft]]</f>
        <v>0</v>
      </c>
      <c r="B960" s="4">
        <f>Fullmath[[#This Row],[Type]]</f>
        <v>0</v>
      </c>
      <c r="C960" s="4">
        <f>Fullmath[[#This Row],[Subtype]]</f>
        <v>0</v>
      </c>
      <c r="D960" s="2">
        <f>Fullmath[[#This Row],[ID]]</f>
        <v>0</v>
      </c>
      <c r="E960" s="4">
        <f>Fullmath[[#This Row],[Name]]</f>
        <v>0</v>
      </c>
      <c r="F960" s="4">
        <f>Fullmath[[#This Row],[Quantity]]</f>
        <v>0</v>
      </c>
      <c r="G960" s="4">
        <f>LookupRef[[#This Row],[Labor Costs]]+LookupRef[[#This Row],[Material Costs]]</f>
        <v>0</v>
      </c>
      <c r="H960" s="4" t="e">
        <f>LookupRef[[#This Row],[Total Price]]/LookupRef[[#This Row],[Quantity]]</f>
        <v>#DIV/0!</v>
      </c>
      <c r="I960" s="4">
        <f>LookupRef[[#This Row],[Total Price]]-LookupRef[[#This Row],[Material Costs]]</f>
        <v>0</v>
      </c>
      <c r="J960" s="4">
        <f>(LookupRef[[#This Row],[Total Craft Points]]+LookupRef[[#This Row],[DC]])*10</f>
        <v>0</v>
      </c>
      <c r="K960" s="4">
        <f>LookupRef[[#This Row],[Price Per Craft Point]]*LookupRef[[#This Row],[Total Craft Points]]</f>
        <v>0</v>
      </c>
      <c r="L960" s="4">
        <f>Fullmath[[#This Row],[Mat Cost]]</f>
        <v>0</v>
      </c>
      <c r="M960" s="4">
        <f>Fullmath[[#This Row],[Total CP]]</f>
        <v>0</v>
      </c>
      <c r="N960" s="4">
        <f>Fullmath[[#This Row],[DC]]</f>
        <v>0</v>
      </c>
      <c r="O960" s="4" cm="1">
        <f t="array" ref="O960">LookupRef[[#This Row],[DC]]+(PPCP[Base])</f>
        <v>50</v>
      </c>
    </row>
    <row r="961" spans="1:15" x14ac:dyDescent="0.2">
      <c r="A961" s="4">
        <f>Fullmath[[#This Row],[Craft]]</f>
        <v>0</v>
      </c>
      <c r="B961" s="4">
        <f>Fullmath[[#This Row],[Type]]</f>
        <v>0</v>
      </c>
      <c r="C961" s="4">
        <f>Fullmath[[#This Row],[Subtype]]</f>
        <v>0</v>
      </c>
      <c r="D961" s="2">
        <f>Fullmath[[#This Row],[ID]]</f>
        <v>0</v>
      </c>
      <c r="E961" s="4">
        <f>Fullmath[[#This Row],[Name]]</f>
        <v>0</v>
      </c>
      <c r="F961" s="4">
        <f>Fullmath[[#This Row],[Quantity]]</f>
        <v>0</v>
      </c>
      <c r="G961" s="4">
        <f>LookupRef[[#This Row],[Labor Costs]]+LookupRef[[#This Row],[Material Costs]]</f>
        <v>0</v>
      </c>
      <c r="H961" s="4" t="e">
        <f>LookupRef[[#This Row],[Total Price]]/LookupRef[[#This Row],[Quantity]]</f>
        <v>#DIV/0!</v>
      </c>
      <c r="I961" s="4">
        <f>LookupRef[[#This Row],[Total Price]]-LookupRef[[#This Row],[Material Costs]]</f>
        <v>0</v>
      </c>
      <c r="J961" s="4">
        <f>(LookupRef[[#This Row],[Total Craft Points]]+LookupRef[[#This Row],[DC]])*10</f>
        <v>0</v>
      </c>
      <c r="K961" s="4">
        <f>LookupRef[[#This Row],[Price Per Craft Point]]*LookupRef[[#This Row],[Total Craft Points]]</f>
        <v>0</v>
      </c>
      <c r="L961" s="4">
        <f>Fullmath[[#This Row],[Mat Cost]]</f>
        <v>0</v>
      </c>
      <c r="M961" s="4">
        <f>Fullmath[[#This Row],[Total CP]]</f>
        <v>0</v>
      </c>
      <c r="N961" s="4">
        <f>Fullmath[[#This Row],[DC]]</f>
        <v>0</v>
      </c>
      <c r="O961" s="4" cm="1">
        <f t="array" ref="O961">LookupRef[[#This Row],[DC]]+(PPCP[Base])</f>
        <v>50</v>
      </c>
    </row>
    <row r="962" spans="1:15" x14ac:dyDescent="0.2">
      <c r="A962" s="4">
        <f>Fullmath[[#This Row],[Craft]]</f>
        <v>0</v>
      </c>
      <c r="B962" s="4">
        <f>Fullmath[[#This Row],[Type]]</f>
        <v>0</v>
      </c>
      <c r="C962" s="4">
        <f>Fullmath[[#This Row],[Subtype]]</f>
        <v>0</v>
      </c>
      <c r="D962" s="2">
        <f>Fullmath[[#This Row],[ID]]</f>
        <v>0</v>
      </c>
      <c r="E962" s="4">
        <f>Fullmath[[#This Row],[Name]]</f>
        <v>0</v>
      </c>
      <c r="F962" s="4">
        <f>Fullmath[[#This Row],[Quantity]]</f>
        <v>0</v>
      </c>
      <c r="G962" s="4">
        <f>LookupRef[[#This Row],[Labor Costs]]+LookupRef[[#This Row],[Material Costs]]</f>
        <v>0</v>
      </c>
      <c r="H962" s="4" t="e">
        <f>LookupRef[[#This Row],[Total Price]]/LookupRef[[#This Row],[Quantity]]</f>
        <v>#DIV/0!</v>
      </c>
      <c r="I962" s="4">
        <f>LookupRef[[#This Row],[Total Price]]-LookupRef[[#This Row],[Material Costs]]</f>
        <v>0</v>
      </c>
      <c r="J962" s="4">
        <f>(LookupRef[[#This Row],[Total Craft Points]]+LookupRef[[#This Row],[DC]])*10</f>
        <v>0</v>
      </c>
      <c r="K962" s="4">
        <f>LookupRef[[#This Row],[Price Per Craft Point]]*LookupRef[[#This Row],[Total Craft Points]]</f>
        <v>0</v>
      </c>
      <c r="L962" s="4">
        <f>Fullmath[[#This Row],[Mat Cost]]</f>
        <v>0</v>
      </c>
      <c r="M962" s="4">
        <f>Fullmath[[#This Row],[Total CP]]</f>
        <v>0</v>
      </c>
      <c r="N962" s="4">
        <f>Fullmath[[#This Row],[DC]]</f>
        <v>0</v>
      </c>
      <c r="O962" s="4" cm="1">
        <f t="array" ref="O962">LookupRef[[#This Row],[DC]]+(PPCP[Base])</f>
        <v>50</v>
      </c>
    </row>
    <row r="963" spans="1:15" x14ac:dyDescent="0.2">
      <c r="A963" s="4">
        <f>Fullmath[[#This Row],[Craft]]</f>
        <v>0</v>
      </c>
      <c r="B963" s="4">
        <f>Fullmath[[#This Row],[Type]]</f>
        <v>0</v>
      </c>
      <c r="C963" s="4">
        <f>Fullmath[[#This Row],[Subtype]]</f>
        <v>0</v>
      </c>
      <c r="D963" s="2">
        <f>Fullmath[[#This Row],[ID]]</f>
        <v>0</v>
      </c>
      <c r="E963" s="4">
        <f>Fullmath[[#This Row],[Name]]</f>
        <v>0</v>
      </c>
      <c r="F963" s="4">
        <f>Fullmath[[#This Row],[Quantity]]</f>
        <v>0</v>
      </c>
      <c r="G963" s="4">
        <f>LookupRef[[#This Row],[Labor Costs]]+LookupRef[[#This Row],[Material Costs]]</f>
        <v>0</v>
      </c>
      <c r="H963" s="4" t="e">
        <f>LookupRef[[#This Row],[Total Price]]/LookupRef[[#This Row],[Quantity]]</f>
        <v>#DIV/0!</v>
      </c>
      <c r="I963" s="4">
        <f>LookupRef[[#This Row],[Total Price]]-LookupRef[[#This Row],[Material Costs]]</f>
        <v>0</v>
      </c>
      <c r="J963" s="4">
        <f>(LookupRef[[#This Row],[Total Craft Points]]+LookupRef[[#This Row],[DC]])*10</f>
        <v>0</v>
      </c>
      <c r="K963" s="4">
        <f>LookupRef[[#This Row],[Price Per Craft Point]]*LookupRef[[#This Row],[Total Craft Points]]</f>
        <v>0</v>
      </c>
      <c r="L963" s="4">
        <f>Fullmath[[#This Row],[Mat Cost]]</f>
        <v>0</v>
      </c>
      <c r="M963" s="4">
        <f>Fullmath[[#This Row],[Total CP]]</f>
        <v>0</v>
      </c>
      <c r="N963" s="4">
        <f>Fullmath[[#This Row],[DC]]</f>
        <v>0</v>
      </c>
      <c r="O963" s="4" cm="1">
        <f t="array" ref="O963">LookupRef[[#This Row],[DC]]+(PPCP[Base])</f>
        <v>50</v>
      </c>
    </row>
    <row r="964" spans="1:15" x14ac:dyDescent="0.2">
      <c r="A964" s="4">
        <f>Fullmath[[#This Row],[Craft]]</f>
        <v>0</v>
      </c>
      <c r="B964" s="4">
        <f>Fullmath[[#This Row],[Type]]</f>
        <v>0</v>
      </c>
      <c r="C964" s="4">
        <f>Fullmath[[#This Row],[Subtype]]</f>
        <v>0</v>
      </c>
      <c r="D964" s="2">
        <f>Fullmath[[#This Row],[ID]]</f>
        <v>0</v>
      </c>
      <c r="E964" s="4">
        <f>Fullmath[[#This Row],[Name]]</f>
        <v>0</v>
      </c>
      <c r="F964" s="4">
        <f>Fullmath[[#This Row],[Quantity]]</f>
        <v>0</v>
      </c>
      <c r="G964" s="4">
        <f>LookupRef[[#This Row],[Labor Costs]]+LookupRef[[#This Row],[Material Costs]]</f>
        <v>0</v>
      </c>
      <c r="H964" s="4" t="e">
        <f>LookupRef[[#This Row],[Total Price]]/LookupRef[[#This Row],[Quantity]]</f>
        <v>#DIV/0!</v>
      </c>
      <c r="I964" s="4">
        <f>LookupRef[[#This Row],[Total Price]]-LookupRef[[#This Row],[Material Costs]]</f>
        <v>0</v>
      </c>
      <c r="J964" s="4">
        <f>(LookupRef[[#This Row],[Total Craft Points]]+LookupRef[[#This Row],[DC]])*10</f>
        <v>0</v>
      </c>
      <c r="K964" s="4">
        <f>LookupRef[[#This Row],[Price Per Craft Point]]*LookupRef[[#This Row],[Total Craft Points]]</f>
        <v>0</v>
      </c>
      <c r="L964" s="4">
        <f>Fullmath[[#This Row],[Mat Cost]]</f>
        <v>0</v>
      </c>
      <c r="M964" s="4">
        <f>Fullmath[[#This Row],[Total CP]]</f>
        <v>0</v>
      </c>
      <c r="N964" s="4">
        <f>Fullmath[[#This Row],[DC]]</f>
        <v>0</v>
      </c>
      <c r="O964" s="4" cm="1">
        <f t="array" ref="O964">LookupRef[[#This Row],[DC]]+(PPCP[Base])</f>
        <v>50</v>
      </c>
    </row>
    <row r="965" spans="1:15" x14ac:dyDescent="0.2">
      <c r="A965" s="4">
        <f>Fullmath[[#This Row],[Craft]]</f>
        <v>0</v>
      </c>
      <c r="B965" s="4">
        <f>Fullmath[[#This Row],[Type]]</f>
        <v>0</v>
      </c>
      <c r="C965" s="4">
        <f>Fullmath[[#This Row],[Subtype]]</f>
        <v>0</v>
      </c>
      <c r="D965" s="2">
        <f>Fullmath[[#This Row],[ID]]</f>
        <v>0</v>
      </c>
      <c r="E965" s="4">
        <f>Fullmath[[#This Row],[Name]]</f>
        <v>0</v>
      </c>
      <c r="F965" s="4">
        <f>Fullmath[[#This Row],[Quantity]]</f>
        <v>0</v>
      </c>
      <c r="G965" s="4">
        <f>LookupRef[[#This Row],[Labor Costs]]+LookupRef[[#This Row],[Material Costs]]</f>
        <v>0</v>
      </c>
      <c r="H965" s="4" t="e">
        <f>LookupRef[[#This Row],[Total Price]]/LookupRef[[#This Row],[Quantity]]</f>
        <v>#DIV/0!</v>
      </c>
      <c r="I965" s="4">
        <f>LookupRef[[#This Row],[Total Price]]-LookupRef[[#This Row],[Material Costs]]</f>
        <v>0</v>
      </c>
      <c r="J965" s="4">
        <f>(LookupRef[[#This Row],[Total Craft Points]]+LookupRef[[#This Row],[DC]])*10</f>
        <v>0</v>
      </c>
      <c r="K965" s="4">
        <f>LookupRef[[#This Row],[Price Per Craft Point]]*LookupRef[[#This Row],[Total Craft Points]]</f>
        <v>0</v>
      </c>
      <c r="L965" s="4">
        <f>Fullmath[[#This Row],[Mat Cost]]</f>
        <v>0</v>
      </c>
      <c r="M965" s="4">
        <f>Fullmath[[#This Row],[Total CP]]</f>
        <v>0</v>
      </c>
      <c r="N965" s="4">
        <f>Fullmath[[#This Row],[DC]]</f>
        <v>0</v>
      </c>
      <c r="O965" s="4" cm="1">
        <f t="array" ref="O965">LookupRef[[#This Row],[DC]]+(PPCP[Base])</f>
        <v>50</v>
      </c>
    </row>
    <row r="966" spans="1:15" x14ac:dyDescent="0.2">
      <c r="A966" s="4">
        <f>Fullmath[[#This Row],[Craft]]</f>
        <v>0</v>
      </c>
      <c r="B966" s="4">
        <f>Fullmath[[#This Row],[Type]]</f>
        <v>0</v>
      </c>
      <c r="C966" s="4">
        <f>Fullmath[[#This Row],[Subtype]]</f>
        <v>0</v>
      </c>
      <c r="D966" s="2">
        <f>Fullmath[[#This Row],[ID]]</f>
        <v>0</v>
      </c>
      <c r="E966" s="4">
        <f>Fullmath[[#This Row],[Name]]</f>
        <v>0</v>
      </c>
      <c r="F966" s="4">
        <f>Fullmath[[#This Row],[Quantity]]</f>
        <v>0</v>
      </c>
      <c r="G966" s="4">
        <f>LookupRef[[#This Row],[Labor Costs]]+LookupRef[[#This Row],[Material Costs]]</f>
        <v>0</v>
      </c>
      <c r="H966" s="4" t="e">
        <f>LookupRef[[#This Row],[Total Price]]/LookupRef[[#This Row],[Quantity]]</f>
        <v>#DIV/0!</v>
      </c>
      <c r="I966" s="4">
        <f>LookupRef[[#This Row],[Total Price]]-LookupRef[[#This Row],[Material Costs]]</f>
        <v>0</v>
      </c>
      <c r="J966" s="4">
        <f>(LookupRef[[#This Row],[Total Craft Points]]+LookupRef[[#This Row],[DC]])*10</f>
        <v>0</v>
      </c>
      <c r="K966" s="4">
        <f>LookupRef[[#This Row],[Price Per Craft Point]]*LookupRef[[#This Row],[Total Craft Points]]</f>
        <v>0</v>
      </c>
      <c r="L966" s="4">
        <f>Fullmath[[#This Row],[Mat Cost]]</f>
        <v>0</v>
      </c>
      <c r="M966" s="4">
        <f>Fullmath[[#This Row],[Total CP]]</f>
        <v>0</v>
      </c>
      <c r="N966" s="4">
        <f>Fullmath[[#This Row],[DC]]</f>
        <v>0</v>
      </c>
      <c r="O966" s="4" cm="1">
        <f t="array" ref="O966">LookupRef[[#This Row],[DC]]+(PPCP[Base])</f>
        <v>50</v>
      </c>
    </row>
    <row r="967" spans="1:15" x14ac:dyDescent="0.2">
      <c r="A967" s="4">
        <f>Fullmath[[#This Row],[Craft]]</f>
        <v>0</v>
      </c>
      <c r="B967" s="4">
        <f>Fullmath[[#This Row],[Type]]</f>
        <v>0</v>
      </c>
      <c r="C967" s="4">
        <f>Fullmath[[#This Row],[Subtype]]</f>
        <v>0</v>
      </c>
      <c r="D967" s="2">
        <f>Fullmath[[#This Row],[ID]]</f>
        <v>0</v>
      </c>
      <c r="E967" s="4">
        <f>Fullmath[[#This Row],[Name]]</f>
        <v>0</v>
      </c>
      <c r="F967" s="4">
        <f>Fullmath[[#This Row],[Quantity]]</f>
        <v>0</v>
      </c>
      <c r="G967" s="4">
        <f>LookupRef[[#This Row],[Labor Costs]]+LookupRef[[#This Row],[Material Costs]]</f>
        <v>0</v>
      </c>
      <c r="H967" s="4" t="e">
        <f>LookupRef[[#This Row],[Total Price]]/LookupRef[[#This Row],[Quantity]]</f>
        <v>#DIV/0!</v>
      </c>
      <c r="I967" s="4">
        <f>LookupRef[[#This Row],[Total Price]]-LookupRef[[#This Row],[Material Costs]]</f>
        <v>0</v>
      </c>
      <c r="J967" s="4">
        <f>(LookupRef[[#This Row],[Total Craft Points]]+LookupRef[[#This Row],[DC]])*10</f>
        <v>0</v>
      </c>
      <c r="K967" s="4">
        <f>LookupRef[[#This Row],[Price Per Craft Point]]*LookupRef[[#This Row],[Total Craft Points]]</f>
        <v>0</v>
      </c>
      <c r="L967" s="4">
        <f>Fullmath[[#This Row],[Mat Cost]]</f>
        <v>0</v>
      </c>
      <c r="M967" s="4">
        <f>Fullmath[[#This Row],[Total CP]]</f>
        <v>0</v>
      </c>
      <c r="N967" s="4">
        <f>Fullmath[[#This Row],[DC]]</f>
        <v>0</v>
      </c>
      <c r="O967" s="4" cm="1">
        <f t="array" ref="O967">LookupRef[[#This Row],[DC]]+(PPCP[Base])</f>
        <v>50</v>
      </c>
    </row>
    <row r="968" spans="1:15" x14ac:dyDescent="0.2">
      <c r="A968" s="4">
        <f>Fullmath[[#This Row],[Craft]]</f>
        <v>0</v>
      </c>
      <c r="B968" s="4">
        <f>Fullmath[[#This Row],[Type]]</f>
        <v>0</v>
      </c>
      <c r="C968" s="4">
        <f>Fullmath[[#This Row],[Subtype]]</f>
        <v>0</v>
      </c>
      <c r="D968" s="2">
        <f>Fullmath[[#This Row],[ID]]</f>
        <v>0</v>
      </c>
      <c r="E968" s="4">
        <f>Fullmath[[#This Row],[Name]]</f>
        <v>0</v>
      </c>
      <c r="F968" s="4">
        <f>Fullmath[[#This Row],[Quantity]]</f>
        <v>0</v>
      </c>
      <c r="G968" s="4">
        <f>LookupRef[[#This Row],[Labor Costs]]+LookupRef[[#This Row],[Material Costs]]</f>
        <v>0</v>
      </c>
      <c r="H968" s="4" t="e">
        <f>LookupRef[[#This Row],[Total Price]]/LookupRef[[#This Row],[Quantity]]</f>
        <v>#DIV/0!</v>
      </c>
      <c r="I968" s="4">
        <f>LookupRef[[#This Row],[Total Price]]-LookupRef[[#This Row],[Material Costs]]</f>
        <v>0</v>
      </c>
      <c r="J968" s="4">
        <f>(LookupRef[[#This Row],[Total Craft Points]]+LookupRef[[#This Row],[DC]])*10</f>
        <v>0</v>
      </c>
      <c r="K968" s="4">
        <f>LookupRef[[#This Row],[Price Per Craft Point]]*LookupRef[[#This Row],[Total Craft Points]]</f>
        <v>0</v>
      </c>
      <c r="L968" s="4">
        <f>Fullmath[[#This Row],[Mat Cost]]</f>
        <v>0</v>
      </c>
      <c r="M968" s="4">
        <f>Fullmath[[#This Row],[Total CP]]</f>
        <v>0</v>
      </c>
      <c r="N968" s="4">
        <f>Fullmath[[#This Row],[DC]]</f>
        <v>0</v>
      </c>
      <c r="O968" s="4" cm="1">
        <f t="array" ref="O968">LookupRef[[#This Row],[DC]]+(PPCP[Base])</f>
        <v>50</v>
      </c>
    </row>
    <row r="969" spans="1:15" x14ac:dyDescent="0.2">
      <c r="A969" s="4">
        <f>Fullmath[[#This Row],[Craft]]</f>
        <v>0</v>
      </c>
      <c r="B969" s="4">
        <f>Fullmath[[#This Row],[Type]]</f>
        <v>0</v>
      </c>
      <c r="C969" s="4">
        <f>Fullmath[[#This Row],[Subtype]]</f>
        <v>0</v>
      </c>
      <c r="D969" s="2">
        <f>Fullmath[[#This Row],[ID]]</f>
        <v>0</v>
      </c>
      <c r="E969" s="4">
        <f>Fullmath[[#This Row],[Name]]</f>
        <v>0</v>
      </c>
      <c r="F969" s="4">
        <f>Fullmath[[#This Row],[Quantity]]</f>
        <v>0</v>
      </c>
      <c r="G969" s="4">
        <f>LookupRef[[#This Row],[Labor Costs]]+LookupRef[[#This Row],[Material Costs]]</f>
        <v>0</v>
      </c>
      <c r="H969" s="4" t="e">
        <f>LookupRef[[#This Row],[Total Price]]/LookupRef[[#This Row],[Quantity]]</f>
        <v>#DIV/0!</v>
      </c>
      <c r="I969" s="4">
        <f>LookupRef[[#This Row],[Total Price]]-LookupRef[[#This Row],[Material Costs]]</f>
        <v>0</v>
      </c>
      <c r="J969" s="4">
        <f>(LookupRef[[#This Row],[Total Craft Points]]+LookupRef[[#This Row],[DC]])*10</f>
        <v>0</v>
      </c>
      <c r="K969" s="4">
        <f>LookupRef[[#This Row],[Price Per Craft Point]]*LookupRef[[#This Row],[Total Craft Points]]</f>
        <v>0</v>
      </c>
      <c r="L969" s="4">
        <f>Fullmath[[#This Row],[Mat Cost]]</f>
        <v>0</v>
      </c>
      <c r="M969" s="4">
        <f>Fullmath[[#This Row],[Total CP]]</f>
        <v>0</v>
      </c>
      <c r="N969" s="4">
        <f>Fullmath[[#This Row],[DC]]</f>
        <v>0</v>
      </c>
      <c r="O969" s="4" cm="1">
        <f t="array" ref="O969">LookupRef[[#This Row],[DC]]+(PPCP[Base])</f>
        <v>50</v>
      </c>
    </row>
    <row r="970" spans="1:15" x14ac:dyDescent="0.2">
      <c r="A970" s="4">
        <f>Fullmath[[#This Row],[Craft]]</f>
        <v>0</v>
      </c>
      <c r="B970" s="4">
        <f>Fullmath[[#This Row],[Type]]</f>
        <v>0</v>
      </c>
      <c r="C970" s="4">
        <f>Fullmath[[#This Row],[Subtype]]</f>
        <v>0</v>
      </c>
      <c r="D970" s="2">
        <f>Fullmath[[#This Row],[ID]]</f>
        <v>0</v>
      </c>
      <c r="E970" s="4">
        <f>Fullmath[[#This Row],[Name]]</f>
        <v>0</v>
      </c>
      <c r="F970" s="4">
        <f>Fullmath[[#This Row],[Quantity]]</f>
        <v>0</v>
      </c>
      <c r="G970" s="4">
        <f>LookupRef[[#This Row],[Labor Costs]]+LookupRef[[#This Row],[Material Costs]]</f>
        <v>0</v>
      </c>
      <c r="H970" s="4" t="e">
        <f>LookupRef[[#This Row],[Total Price]]/LookupRef[[#This Row],[Quantity]]</f>
        <v>#DIV/0!</v>
      </c>
      <c r="I970" s="4">
        <f>LookupRef[[#This Row],[Total Price]]-LookupRef[[#This Row],[Material Costs]]</f>
        <v>0</v>
      </c>
      <c r="J970" s="4">
        <f>(LookupRef[[#This Row],[Total Craft Points]]+LookupRef[[#This Row],[DC]])*10</f>
        <v>0</v>
      </c>
      <c r="K970" s="4">
        <f>LookupRef[[#This Row],[Price Per Craft Point]]*LookupRef[[#This Row],[Total Craft Points]]</f>
        <v>0</v>
      </c>
      <c r="L970" s="4">
        <f>Fullmath[[#This Row],[Mat Cost]]</f>
        <v>0</v>
      </c>
      <c r="M970" s="4">
        <f>Fullmath[[#This Row],[Total CP]]</f>
        <v>0</v>
      </c>
      <c r="N970" s="4">
        <f>Fullmath[[#This Row],[DC]]</f>
        <v>0</v>
      </c>
      <c r="O970" s="4" cm="1">
        <f t="array" ref="O970">LookupRef[[#This Row],[DC]]+(PPCP[Base])</f>
        <v>50</v>
      </c>
    </row>
    <row r="971" spans="1:15" x14ac:dyDescent="0.2">
      <c r="A971" s="4">
        <f>Fullmath[[#This Row],[Craft]]</f>
        <v>0</v>
      </c>
      <c r="B971" s="4">
        <f>Fullmath[[#This Row],[Type]]</f>
        <v>0</v>
      </c>
      <c r="C971" s="4">
        <f>Fullmath[[#This Row],[Subtype]]</f>
        <v>0</v>
      </c>
      <c r="D971" s="2">
        <f>Fullmath[[#This Row],[ID]]</f>
        <v>0</v>
      </c>
      <c r="E971" s="4">
        <f>Fullmath[[#This Row],[Name]]</f>
        <v>0</v>
      </c>
      <c r="F971" s="4">
        <f>Fullmath[[#This Row],[Quantity]]</f>
        <v>0</v>
      </c>
      <c r="G971" s="4">
        <f>LookupRef[[#This Row],[Labor Costs]]+LookupRef[[#This Row],[Material Costs]]</f>
        <v>0</v>
      </c>
      <c r="H971" s="4" t="e">
        <f>LookupRef[[#This Row],[Total Price]]/LookupRef[[#This Row],[Quantity]]</f>
        <v>#DIV/0!</v>
      </c>
      <c r="I971" s="4">
        <f>LookupRef[[#This Row],[Total Price]]-LookupRef[[#This Row],[Material Costs]]</f>
        <v>0</v>
      </c>
      <c r="J971" s="4">
        <f>(LookupRef[[#This Row],[Total Craft Points]]+LookupRef[[#This Row],[DC]])*10</f>
        <v>0</v>
      </c>
      <c r="K971" s="4">
        <f>LookupRef[[#This Row],[Price Per Craft Point]]*LookupRef[[#This Row],[Total Craft Points]]</f>
        <v>0</v>
      </c>
      <c r="L971" s="4">
        <f>Fullmath[[#This Row],[Mat Cost]]</f>
        <v>0</v>
      </c>
      <c r="M971" s="4">
        <f>Fullmath[[#This Row],[Total CP]]</f>
        <v>0</v>
      </c>
      <c r="N971" s="4">
        <f>Fullmath[[#This Row],[DC]]</f>
        <v>0</v>
      </c>
      <c r="O971" s="4" cm="1">
        <f t="array" ref="O971">LookupRef[[#This Row],[DC]]+(PPCP[Base])</f>
        <v>50</v>
      </c>
    </row>
    <row r="972" spans="1:15" x14ac:dyDescent="0.2">
      <c r="A972" s="4">
        <f>Fullmath[[#This Row],[Craft]]</f>
        <v>0</v>
      </c>
      <c r="B972" s="4">
        <f>Fullmath[[#This Row],[Type]]</f>
        <v>0</v>
      </c>
      <c r="C972" s="4">
        <f>Fullmath[[#This Row],[Subtype]]</f>
        <v>0</v>
      </c>
      <c r="D972" s="2">
        <f>Fullmath[[#This Row],[ID]]</f>
        <v>0</v>
      </c>
      <c r="E972" s="4">
        <f>Fullmath[[#This Row],[Name]]</f>
        <v>0</v>
      </c>
      <c r="F972" s="4">
        <f>Fullmath[[#This Row],[Quantity]]</f>
        <v>0</v>
      </c>
      <c r="G972" s="4">
        <f>LookupRef[[#This Row],[Labor Costs]]+LookupRef[[#This Row],[Material Costs]]</f>
        <v>0</v>
      </c>
      <c r="H972" s="4" t="e">
        <f>LookupRef[[#This Row],[Total Price]]/LookupRef[[#This Row],[Quantity]]</f>
        <v>#DIV/0!</v>
      </c>
      <c r="I972" s="4">
        <f>LookupRef[[#This Row],[Total Price]]-LookupRef[[#This Row],[Material Costs]]</f>
        <v>0</v>
      </c>
      <c r="J972" s="4">
        <f>(LookupRef[[#This Row],[Total Craft Points]]+LookupRef[[#This Row],[DC]])*10</f>
        <v>0</v>
      </c>
      <c r="K972" s="4">
        <f>LookupRef[[#This Row],[Price Per Craft Point]]*LookupRef[[#This Row],[Total Craft Points]]</f>
        <v>0</v>
      </c>
      <c r="L972" s="4">
        <f>Fullmath[[#This Row],[Mat Cost]]</f>
        <v>0</v>
      </c>
      <c r="M972" s="4">
        <f>Fullmath[[#This Row],[Total CP]]</f>
        <v>0</v>
      </c>
      <c r="N972" s="4">
        <f>Fullmath[[#This Row],[DC]]</f>
        <v>0</v>
      </c>
      <c r="O972" s="4" cm="1">
        <f t="array" ref="O972">LookupRef[[#This Row],[DC]]+(PPCP[Base])</f>
        <v>50</v>
      </c>
    </row>
    <row r="973" spans="1:15" x14ac:dyDescent="0.2">
      <c r="A973" s="4">
        <f>Fullmath[[#This Row],[Craft]]</f>
        <v>0</v>
      </c>
      <c r="B973" s="4">
        <f>Fullmath[[#This Row],[Type]]</f>
        <v>0</v>
      </c>
      <c r="C973" s="4">
        <f>Fullmath[[#This Row],[Subtype]]</f>
        <v>0</v>
      </c>
      <c r="D973" s="2">
        <f>Fullmath[[#This Row],[ID]]</f>
        <v>0</v>
      </c>
      <c r="E973" s="4">
        <f>Fullmath[[#This Row],[Name]]</f>
        <v>0</v>
      </c>
      <c r="F973" s="4">
        <f>Fullmath[[#This Row],[Quantity]]</f>
        <v>0</v>
      </c>
      <c r="G973" s="4">
        <f>LookupRef[[#This Row],[Labor Costs]]+LookupRef[[#This Row],[Material Costs]]</f>
        <v>0</v>
      </c>
      <c r="H973" s="4" t="e">
        <f>LookupRef[[#This Row],[Total Price]]/LookupRef[[#This Row],[Quantity]]</f>
        <v>#DIV/0!</v>
      </c>
      <c r="I973" s="4">
        <f>LookupRef[[#This Row],[Total Price]]-LookupRef[[#This Row],[Material Costs]]</f>
        <v>0</v>
      </c>
      <c r="J973" s="4">
        <f>(LookupRef[[#This Row],[Total Craft Points]]+LookupRef[[#This Row],[DC]])*10</f>
        <v>0</v>
      </c>
      <c r="K973" s="4">
        <f>LookupRef[[#This Row],[Price Per Craft Point]]*LookupRef[[#This Row],[Total Craft Points]]</f>
        <v>0</v>
      </c>
      <c r="L973" s="4">
        <f>Fullmath[[#This Row],[Mat Cost]]</f>
        <v>0</v>
      </c>
      <c r="M973" s="4">
        <f>Fullmath[[#This Row],[Total CP]]</f>
        <v>0</v>
      </c>
      <c r="N973" s="4">
        <f>Fullmath[[#This Row],[DC]]</f>
        <v>0</v>
      </c>
      <c r="O973" s="4" cm="1">
        <f t="array" ref="O973">LookupRef[[#This Row],[DC]]+(PPCP[Base])</f>
        <v>50</v>
      </c>
    </row>
    <row r="974" spans="1:15" x14ac:dyDescent="0.2">
      <c r="A974" s="4">
        <f>Fullmath[[#This Row],[Craft]]</f>
        <v>0</v>
      </c>
      <c r="B974" s="4">
        <f>Fullmath[[#This Row],[Type]]</f>
        <v>0</v>
      </c>
      <c r="C974" s="4">
        <f>Fullmath[[#This Row],[Subtype]]</f>
        <v>0</v>
      </c>
      <c r="D974" s="2">
        <f>Fullmath[[#This Row],[ID]]</f>
        <v>0</v>
      </c>
      <c r="E974" s="4">
        <f>Fullmath[[#This Row],[Name]]</f>
        <v>0</v>
      </c>
      <c r="F974" s="4">
        <f>Fullmath[[#This Row],[Quantity]]</f>
        <v>0</v>
      </c>
      <c r="G974" s="4">
        <f>LookupRef[[#This Row],[Labor Costs]]+LookupRef[[#This Row],[Material Costs]]</f>
        <v>0</v>
      </c>
      <c r="H974" s="4" t="e">
        <f>LookupRef[[#This Row],[Total Price]]/LookupRef[[#This Row],[Quantity]]</f>
        <v>#DIV/0!</v>
      </c>
      <c r="I974" s="4">
        <f>LookupRef[[#This Row],[Total Price]]-LookupRef[[#This Row],[Material Costs]]</f>
        <v>0</v>
      </c>
      <c r="J974" s="4">
        <f>(LookupRef[[#This Row],[Total Craft Points]]+LookupRef[[#This Row],[DC]])*10</f>
        <v>0</v>
      </c>
      <c r="K974" s="4">
        <f>LookupRef[[#This Row],[Price Per Craft Point]]*LookupRef[[#This Row],[Total Craft Points]]</f>
        <v>0</v>
      </c>
      <c r="L974" s="4">
        <f>Fullmath[[#This Row],[Mat Cost]]</f>
        <v>0</v>
      </c>
      <c r="M974" s="4">
        <f>Fullmath[[#This Row],[Total CP]]</f>
        <v>0</v>
      </c>
      <c r="N974" s="4">
        <f>Fullmath[[#This Row],[DC]]</f>
        <v>0</v>
      </c>
      <c r="O974" s="4" cm="1">
        <f t="array" ref="O974">LookupRef[[#This Row],[DC]]+(PPCP[Base])</f>
        <v>50</v>
      </c>
    </row>
    <row r="975" spans="1:15" x14ac:dyDescent="0.2">
      <c r="A975" s="4">
        <f>Fullmath[[#This Row],[Craft]]</f>
        <v>0</v>
      </c>
      <c r="B975" s="4">
        <f>Fullmath[[#This Row],[Type]]</f>
        <v>0</v>
      </c>
      <c r="C975" s="4">
        <f>Fullmath[[#This Row],[Subtype]]</f>
        <v>0</v>
      </c>
      <c r="D975" s="2">
        <f>Fullmath[[#This Row],[ID]]</f>
        <v>0</v>
      </c>
      <c r="E975" s="4">
        <f>Fullmath[[#This Row],[Name]]</f>
        <v>0</v>
      </c>
      <c r="F975" s="4">
        <f>Fullmath[[#This Row],[Quantity]]</f>
        <v>0</v>
      </c>
      <c r="G975" s="4">
        <f>LookupRef[[#This Row],[Labor Costs]]+LookupRef[[#This Row],[Material Costs]]</f>
        <v>0</v>
      </c>
      <c r="H975" s="4" t="e">
        <f>LookupRef[[#This Row],[Total Price]]/LookupRef[[#This Row],[Quantity]]</f>
        <v>#DIV/0!</v>
      </c>
      <c r="I975" s="4">
        <f>LookupRef[[#This Row],[Total Price]]-LookupRef[[#This Row],[Material Costs]]</f>
        <v>0</v>
      </c>
      <c r="J975" s="4">
        <f>(LookupRef[[#This Row],[Total Craft Points]]+LookupRef[[#This Row],[DC]])*10</f>
        <v>0</v>
      </c>
      <c r="K975" s="4">
        <f>LookupRef[[#This Row],[Price Per Craft Point]]*LookupRef[[#This Row],[Total Craft Points]]</f>
        <v>0</v>
      </c>
      <c r="L975" s="4">
        <f>Fullmath[[#This Row],[Mat Cost]]</f>
        <v>0</v>
      </c>
      <c r="M975" s="4">
        <f>Fullmath[[#This Row],[Total CP]]</f>
        <v>0</v>
      </c>
      <c r="N975" s="4">
        <f>Fullmath[[#This Row],[DC]]</f>
        <v>0</v>
      </c>
      <c r="O975" s="4" cm="1">
        <f t="array" ref="O975">LookupRef[[#This Row],[DC]]+(PPCP[Base])</f>
        <v>50</v>
      </c>
    </row>
    <row r="976" spans="1:15" x14ac:dyDescent="0.2">
      <c r="A976" s="4">
        <f>Fullmath[[#This Row],[Craft]]</f>
        <v>0</v>
      </c>
      <c r="B976" s="4">
        <f>Fullmath[[#This Row],[Type]]</f>
        <v>0</v>
      </c>
      <c r="C976" s="4">
        <f>Fullmath[[#This Row],[Subtype]]</f>
        <v>0</v>
      </c>
      <c r="D976" s="2">
        <f>Fullmath[[#This Row],[ID]]</f>
        <v>0</v>
      </c>
      <c r="E976" s="4">
        <f>Fullmath[[#This Row],[Name]]</f>
        <v>0</v>
      </c>
      <c r="F976" s="4">
        <f>Fullmath[[#This Row],[Quantity]]</f>
        <v>0</v>
      </c>
      <c r="G976" s="4">
        <f>LookupRef[[#This Row],[Labor Costs]]+LookupRef[[#This Row],[Material Costs]]</f>
        <v>0</v>
      </c>
      <c r="H976" s="4" t="e">
        <f>LookupRef[[#This Row],[Total Price]]/LookupRef[[#This Row],[Quantity]]</f>
        <v>#DIV/0!</v>
      </c>
      <c r="I976" s="4">
        <f>LookupRef[[#This Row],[Total Price]]-LookupRef[[#This Row],[Material Costs]]</f>
        <v>0</v>
      </c>
      <c r="J976" s="4">
        <f>(LookupRef[[#This Row],[Total Craft Points]]+LookupRef[[#This Row],[DC]])*10</f>
        <v>0</v>
      </c>
      <c r="K976" s="4">
        <f>LookupRef[[#This Row],[Price Per Craft Point]]*LookupRef[[#This Row],[Total Craft Points]]</f>
        <v>0</v>
      </c>
      <c r="L976" s="4">
        <f>Fullmath[[#This Row],[Mat Cost]]</f>
        <v>0</v>
      </c>
      <c r="M976" s="4">
        <f>Fullmath[[#This Row],[Total CP]]</f>
        <v>0</v>
      </c>
      <c r="N976" s="4">
        <f>Fullmath[[#This Row],[DC]]</f>
        <v>0</v>
      </c>
      <c r="O976" s="4" cm="1">
        <f t="array" ref="O976">LookupRef[[#This Row],[DC]]+(PPCP[Base])</f>
        <v>50</v>
      </c>
    </row>
    <row r="977" spans="1:15" x14ac:dyDescent="0.2">
      <c r="A977" s="4">
        <f>Fullmath[[#This Row],[Craft]]</f>
        <v>0</v>
      </c>
      <c r="B977" s="4">
        <f>Fullmath[[#This Row],[Type]]</f>
        <v>0</v>
      </c>
      <c r="C977" s="4">
        <f>Fullmath[[#This Row],[Subtype]]</f>
        <v>0</v>
      </c>
      <c r="D977" s="2">
        <f>Fullmath[[#This Row],[ID]]</f>
        <v>0</v>
      </c>
      <c r="E977" s="4">
        <f>Fullmath[[#This Row],[Name]]</f>
        <v>0</v>
      </c>
      <c r="F977" s="4">
        <f>Fullmath[[#This Row],[Quantity]]</f>
        <v>0</v>
      </c>
      <c r="G977" s="4">
        <f>LookupRef[[#This Row],[Labor Costs]]+LookupRef[[#This Row],[Material Costs]]</f>
        <v>0</v>
      </c>
      <c r="H977" s="4" t="e">
        <f>LookupRef[[#This Row],[Total Price]]/LookupRef[[#This Row],[Quantity]]</f>
        <v>#DIV/0!</v>
      </c>
      <c r="I977" s="4">
        <f>LookupRef[[#This Row],[Total Price]]-LookupRef[[#This Row],[Material Costs]]</f>
        <v>0</v>
      </c>
      <c r="J977" s="4">
        <f>(LookupRef[[#This Row],[Total Craft Points]]+LookupRef[[#This Row],[DC]])*10</f>
        <v>0</v>
      </c>
      <c r="K977" s="4">
        <f>LookupRef[[#This Row],[Price Per Craft Point]]*LookupRef[[#This Row],[Total Craft Points]]</f>
        <v>0</v>
      </c>
      <c r="L977" s="4">
        <f>Fullmath[[#This Row],[Mat Cost]]</f>
        <v>0</v>
      </c>
      <c r="M977" s="4">
        <f>Fullmath[[#This Row],[Total CP]]</f>
        <v>0</v>
      </c>
      <c r="N977" s="4">
        <f>Fullmath[[#This Row],[DC]]</f>
        <v>0</v>
      </c>
      <c r="O977" s="4" cm="1">
        <f t="array" ref="O977">LookupRef[[#This Row],[DC]]+(PPCP[Base])</f>
        <v>50</v>
      </c>
    </row>
    <row r="978" spans="1:15" x14ac:dyDescent="0.2">
      <c r="A978" s="4">
        <f>Fullmath[[#This Row],[Craft]]</f>
        <v>0</v>
      </c>
      <c r="B978" s="4">
        <f>Fullmath[[#This Row],[Type]]</f>
        <v>0</v>
      </c>
      <c r="C978" s="4">
        <f>Fullmath[[#This Row],[Subtype]]</f>
        <v>0</v>
      </c>
      <c r="D978" s="2">
        <f>Fullmath[[#This Row],[ID]]</f>
        <v>0</v>
      </c>
      <c r="E978" s="4">
        <f>Fullmath[[#This Row],[Name]]</f>
        <v>0</v>
      </c>
      <c r="F978" s="4">
        <f>Fullmath[[#This Row],[Quantity]]</f>
        <v>0</v>
      </c>
      <c r="G978" s="4">
        <f>LookupRef[[#This Row],[Labor Costs]]+LookupRef[[#This Row],[Material Costs]]</f>
        <v>0</v>
      </c>
      <c r="H978" s="4" t="e">
        <f>LookupRef[[#This Row],[Total Price]]/LookupRef[[#This Row],[Quantity]]</f>
        <v>#DIV/0!</v>
      </c>
      <c r="I978" s="4">
        <f>LookupRef[[#This Row],[Total Price]]-LookupRef[[#This Row],[Material Costs]]</f>
        <v>0</v>
      </c>
      <c r="J978" s="4">
        <f>(LookupRef[[#This Row],[Total Craft Points]]+LookupRef[[#This Row],[DC]])*10</f>
        <v>0</v>
      </c>
      <c r="K978" s="4">
        <f>LookupRef[[#This Row],[Price Per Craft Point]]*LookupRef[[#This Row],[Total Craft Points]]</f>
        <v>0</v>
      </c>
      <c r="L978" s="4">
        <f>Fullmath[[#This Row],[Mat Cost]]</f>
        <v>0</v>
      </c>
      <c r="M978" s="4">
        <f>Fullmath[[#This Row],[Total CP]]</f>
        <v>0</v>
      </c>
      <c r="N978" s="4">
        <f>Fullmath[[#This Row],[DC]]</f>
        <v>0</v>
      </c>
      <c r="O978" s="4" cm="1">
        <f t="array" ref="O978">LookupRef[[#This Row],[DC]]+(PPCP[Base])</f>
        <v>50</v>
      </c>
    </row>
    <row r="979" spans="1:15" x14ac:dyDescent="0.2">
      <c r="A979" s="4">
        <f>Fullmath[[#This Row],[Craft]]</f>
        <v>0</v>
      </c>
      <c r="B979" s="4">
        <f>Fullmath[[#This Row],[Type]]</f>
        <v>0</v>
      </c>
      <c r="C979" s="4">
        <f>Fullmath[[#This Row],[Subtype]]</f>
        <v>0</v>
      </c>
      <c r="D979" s="2">
        <f>Fullmath[[#This Row],[ID]]</f>
        <v>0</v>
      </c>
      <c r="E979" s="4">
        <f>Fullmath[[#This Row],[Name]]</f>
        <v>0</v>
      </c>
      <c r="F979" s="4">
        <f>Fullmath[[#This Row],[Quantity]]</f>
        <v>0</v>
      </c>
      <c r="G979" s="4">
        <f>LookupRef[[#This Row],[Labor Costs]]+LookupRef[[#This Row],[Material Costs]]</f>
        <v>0</v>
      </c>
      <c r="H979" s="4" t="e">
        <f>LookupRef[[#This Row],[Total Price]]/LookupRef[[#This Row],[Quantity]]</f>
        <v>#DIV/0!</v>
      </c>
      <c r="I979" s="4">
        <f>LookupRef[[#This Row],[Total Price]]-LookupRef[[#This Row],[Material Costs]]</f>
        <v>0</v>
      </c>
      <c r="J979" s="4">
        <f>(LookupRef[[#This Row],[Total Craft Points]]+LookupRef[[#This Row],[DC]])*10</f>
        <v>0</v>
      </c>
      <c r="K979" s="4">
        <f>LookupRef[[#This Row],[Price Per Craft Point]]*LookupRef[[#This Row],[Total Craft Points]]</f>
        <v>0</v>
      </c>
      <c r="L979" s="4">
        <f>Fullmath[[#This Row],[Mat Cost]]</f>
        <v>0</v>
      </c>
      <c r="M979" s="4">
        <f>Fullmath[[#This Row],[Total CP]]</f>
        <v>0</v>
      </c>
      <c r="N979" s="4">
        <f>Fullmath[[#This Row],[DC]]</f>
        <v>0</v>
      </c>
      <c r="O979" s="4" cm="1">
        <f t="array" ref="O979">LookupRef[[#This Row],[DC]]+(PPCP[Base])</f>
        <v>50</v>
      </c>
    </row>
    <row r="980" spans="1:15" x14ac:dyDescent="0.2">
      <c r="A980" s="4">
        <f>Fullmath[[#This Row],[Craft]]</f>
        <v>0</v>
      </c>
      <c r="B980" s="4">
        <f>Fullmath[[#This Row],[Type]]</f>
        <v>0</v>
      </c>
      <c r="C980" s="4">
        <f>Fullmath[[#This Row],[Subtype]]</f>
        <v>0</v>
      </c>
      <c r="D980" s="2">
        <f>Fullmath[[#This Row],[ID]]</f>
        <v>0</v>
      </c>
      <c r="E980" s="4">
        <f>Fullmath[[#This Row],[Name]]</f>
        <v>0</v>
      </c>
      <c r="F980" s="4">
        <f>Fullmath[[#This Row],[Quantity]]</f>
        <v>0</v>
      </c>
      <c r="G980" s="4">
        <f>LookupRef[[#This Row],[Labor Costs]]+LookupRef[[#This Row],[Material Costs]]</f>
        <v>0</v>
      </c>
      <c r="H980" s="4" t="e">
        <f>LookupRef[[#This Row],[Total Price]]/LookupRef[[#This Row],[Quantity]]</f>
        <v>#DIV/0!</v>
      </c>
      <c r="I980" s="4">
        <f>LookupRef[[#This Row],[Total Price]]-LookupRef[[#This Row],[Material Costs]]</f>
        <v>0</v>
      </c>
      <c r="J980" s="4">
        <f>(LookupRef[[#This Row],[Total Craft Points]]+LookupRef[[#This Row],[DC]])*10</f>
        <v>0</v>
      </c>
      <c r="K980" s="4">
        <f>LookupRef[[#This Row],[Price Per Craft Point]]*LookupRef[[#This Row],[Total Craft Points]]</f>
        <v>0</v>
      </c>
      <c r="L980" s="4">
        <f>Fullmath[[#This Row],[Mat Cost]]</f>
        <v>0</v>
      </c>
      <c r="M980" s="4">
        <f>Fullmath[[#This Row],[Total CP]]</f>
        <v>0</v>
      </c>
      <c r="N980" s="4">
        <f>Fullmath[[#This Row],[DC]]</f>
        <v>0</v>
      </c>
      <c r="O980" s="4" cm="1">
        <f t="array" ref="O980">LookupRef[[#This Row],[DC]]+(PPCP[Base])</f>
        <v>50</v>
      </c>
    </row>
    <row r="981" spans="1:15" x14ac:dyDescent="0.2">
      <c r="A981" s="4">
        <f>Fullmath[[#This Row],[Craft]]</f>
        <v>0</v>
      </c>
      <c r="B981" s="4">
        <f>Fullmath[[#This Row],[Type]]</f>
        <v>0</v>
      </c>
      <c r="C981" s="4">
        <f>Fullmath[[#This Row],[Subtype]]</f>
        <v>0</v>
      </c>
      <c r="D981" s="2">
        <f>Fullmath[[#This Row],[ID]]</f>
        <v>0</v>
      </c>
      <c r="E981" s="4">
        <f>Fullmath[[#This Row],[Name]]</f>
        <v>0</v>
      </c>
      <c r="F981" s="4">
        <f>Fullmath[[#This Row],[Quantity]]</f>
        <v>0</v>
      </c>
      <c r="G981" s="4">
        <f>LookupRef[[#This Row],[Labor Costs]]+LookupRef[[#This Row],[Material Costs]]</f>
        <v>0</v>
      </c>
      <c r="H981" s="4" t="e">
        <f>LookupRef[[#This Row],[Total Price]]/LookupRef[[#This Row],[Quantity]]</f>
        <v>#DIV/0!</v>
      </c>
      <c r="I981" s="4">
        <f>LookupRef[[#This Row],[Total Price]]-LookupRef[[#This Row],[Material Costs]]</f>
        <v>0</v>
      </c>
      <c r="J981" s="4">
        <f>(LookupRef[[#This Row],[Total Craft Points]]+LookupRef[[#This Row],[DC]])*10</f>
        <v>0</v>
      </c>
      <c r="K981" s="4">
        <f>LookupRef[[#This Row],[Price Per Craft Point]]*LookupRef[[#This Row],[Total Craft Points]]</f>
        <v>0</v>
      </c>
      <c r="L981" s="4">
        <f>Fullmath[[#This Row],[Mat Cost]]</f>
        <v>0</v>
      </c>
      <c r="M981" s="4">
        <f>Fullmath[[#This Row],[Total CP]]</f>
        <v>0</v>
      </c>
      <c r="N981" s="4">
        <f>Fullmath[[#This Row],[DC]]</f>
        <v>0</v>
      </c>
      <c r="O981" s="4" cm="1">
        <f t="array" ref="O981">LookupRef[[#This Row],[DC]]+(PPCP[Base])</f>
        <v>50</v>
      </c>
    </row>
    <row r="982" spans="1:15" x14ac:dyDescent="0.2">
      <c r="A982" s="4">
        <f>Fullmath[[#This Row],[Craft]]</f>
        <v>0</v>
      </c>
      <c r="B982" s="4">
        <f>Fullmath[[#This Row],[Type]]</f>
        <v>0</v>
      </c>
      <c r="C982" s="4">
        <f>Fullmath[[#This Row],[Subtype]]</f>
        <v>0</v>
      </c>
      <c r="D982" s="2">
        <f>Fullmath[[#This Row],[ID]]</f>
        <v>0</v>
      </c>
      <c r="E982" s="4">
        <f>Fullmath[[#This Row],[Name]]</f>
        <v>0</v>
      </c>
      <c r="F982" s="4">
        <f>Fullmath[[#This Row],[Quantity]]</f>
        <v>0</v>
      </c>
      <c r="G982" s="4">
        <f>LookupRef[[#This Row],[Labor Costs]]+LookupRef[[#This Row],[Material Costs]]</f>
        <v>0</v>
      </c>
      <c r="H982" s="4" t="e">
        <f>LookupRef[[#This Row],[Total Price]]/LookupRef[[#This Row],[Quantity]]</f>
        <v>#DIV/0!</v>
      </c>
      <c r="I982" s="4">
        <f>LookupRef[[#This Row],[Total Price]]-LookupRef[[#This Row],[Material Costs]]</f>
        <v>0</v>
      </c>
      <c r="J982" s="4">
        <f>(LookupRef[[#This Row],[Total Craft Points]]+LookupRef[[#This Row],[DC]])*10</f>
        <v>0</v>
      </c>
      <c r="K982" s="4">
        <f>LookupRef[[#This Row],[Price Per Craft Point]]*LookupRef[[#This Row],[Total Craft Points]]</f>
        <v>0</v>
      </c>
      <c r="L982" s="4">
        <f>Fullmath[[#This Row],[Mat Cost]]</f>
        <v>0</v>
      </c>
      <c r="M982" s="4">
        <f>Fullmath[[#This Row],[Total CP]]</f>
        <v>0</v>
      </c>
      <c r="N982" s="4">
        <f>Fullmath[[#This Row],[DC]]</f>
        <v>0</v>
      </c>
      <c r="O982" s="4" cm="1">
        <f t="array" ref="O982">LookupRef[[#This Row],[DC]]+(PPCP[Base])</f>
        <v>50</v>
      </c>
    </row>
    <row r="983" spans="1:15" x14ac:dyDescent="0.2">
      <c r="A983" s="4">
        <f>Fullmath[[#This Row],[Craft]]</f>
        <v>0</v>
      </c>
      <c r="B983" s="4">
        <f>Fullmath[[#This Row],[Type]]</f>
        <v>0</v>
      </c>
      <c r="C983" s="4">
        <f>Fullmath[[#This Row],[Subtype]]</f>
        <v>0</v>
      </c>
      <c r="D983" s="2">
        <f>Fullmath[[#This Row],[ID]]</f>
        <v>0</v>
      </c>
      <c r="E983" s="4">
        <f>Fullmath[[#This Row],[Name]]</f>
        <v>0</v>
      </c>
      <c r="F983" s="4">
        <f>Fullmath[[#This Row],[Quantity]]</f>
        <v>0</v>
      </c>
      <c r="G983" s="4">
        <f>LookupRef[[#This Row],[Labor Costs]]+LookupRef[[#This Row],[Material Costs]]</f>
        <v>0</v>
      </c>
      <c r="H983" s="4" t="e">
        <f>LookupRef[[#This Row],[Total Price]]/LookupRef[[#This Row],[Quantity]]</f>
        <v>#DIV/0!</v>
      </c>
      <c r="I983" s="4">
        <f>LookupRef[[#This Row],[Total Price]]-LookupRef[[#This Row],[Material Costs]]</f>
        <v>0</v>
      </c>
      <c r="J983" s="4">
        <f>(LookupRef[[#This Row],[Total Craft Points]]+LookupRef[[#This Row],[DC]])*10</f>
        <v>0</v>
      </c>
      <c r="K983" s="4">
        <f>LookupRef[[#This Row],[Price Per Craft Point]]*LookupRef[[#This Row],[Total Craft Points]]</f>
        <v>0</v>
      </c>
      <c r="L983" s="4">
        <f>Fullmath[[#This Row],[Mat Cost]]</f>
        <v>0</v>
      </c>
      <c r="M983" s="4">
        <f>Fullmath[[#This Row],[Total CP]]</f>
        <v>0</v>
      </c>
      <c r="N983" s="4">
        <f>Fullmath[[#This Row],[DC]]</f>
        <v>0</v>
      </c>
      <c r="O983" s="4" cm="1">
        <f t="array" ref="O983">LookupRef[[#This Row],[DC]]+(PPCP[Base])</f>
        <v>50</v>
      </c>
    </row>
    <row r="984" spans="1:15" x14ac:dyDescent="0.2">
      <c r="A984" s="4">
        <f>Fullmath[[#This Row],[Craft]]</f>
        <v>0</v>
      </c>
      <c r="B984" s="4">
        <f>Fullmath[[#This Row],[Type]]</f>
        <v>0</v>
      </c>
      <c r="C984" s="4">
        <f>Fullmath[[#This Row],[Subtype]]</f>
        <v>0</v>
      </c>
      <c r="D984" s="2">
        <f>Fullmath[[#This Row],[ID]]</f>
        <v>0</v>
      </c>
      <c r="E984" s="4">
        <f>Fullmath[[#This Row],[Name]]</f>
        <v>0</v>
      </c>
      <c r="F984" s="4">
        <f>Fullmath[[#This Row],[Quantity]]</f>
        <v>0</v>
      </c>
      <c r="G984" s="4">
        <f>LookupRef[[#This Row],[Labor Costs]]+LookupRef[[#This Row],[Material Costs]]</f>
        <v>0</v>
      </c>
      <c r="H984" s="4" t="e">
        <f>LookupRef[[#This Row],[Total Price]]/LookupRef[[#This Row],[Quantity]]</f>
        <v>#DIV/0!</v>
      </c>
      <c r="I984" s="4">
        <f>LookupRef[[#This Row],[Total Price]]-LookupRef[[#This Row],[Material Costs]]</f>
        <v>0</v>
      </c>
      <c r="J984" s="4">
        <f>(LookupRef[[#This Row],[Total Craft Points]]+LookupRef[[#This Row],[DC]])*10</f>
        <v>0</v>
      </c>
      <c r="K984" s="4">
        <f>LookupRef[[#This Row],[Price Per Craft Point]]*LookupRef[[#This Row],[Total Craft Points]]</f>
        <v>0</v>
      </c>
      <c r="L984" s="4">
        <f>Fullmath[[#This Row],[Mat Cost]]</f>
        <v>0</v>
      </c>
      <c r="M984" s="4">
        <f>Fullmath[[#This Row],[Total CP]]</f>
        <v>0</v>
      </c>
      <c r="N984" s="4">
        <f>Fullmath[[#This Row],[DC]]</f>
        <v>0</v>
      </c>
      <c r="O984" s="4" cm="1">
        <f t="array" ref="O984">LookupRef[[#This Row],[DC]]+(PPCP[Base])</f>
        <v>50</v>
      </c>
    </row>
    <row r="985" spans="1:15" x14ac:dyDescent="0.2">
      <c r="A985" s="4">
        <f>Fullmath[[#This Row],[Craft]]</f>
        <v>0</v>
      </c>
      <c r="B985" s="4">
        <f>Fullmath[[#This Row],[Type]]</f>
        <v>0</v>
      </c>
      <c r="C985" s="4">
        <f>Fullmath[[#This Row],[Subtype]]</f>
        <v>0</v>
      </c>
      <c r="D985" s="2">
        <f>Fullmath[[#This Row],[ID]]</f>
        <v>0</v>
      </c>
      <c r="E985" s="4">
        <f>Fullmath[[#This Row],[Name]]</f>
        <v>0</v>
      </c>
      <c r="F985" s="4">
        <f>Fullmath[[#This Row],[Quantity]]</f>
        <v>0</v>
      </c>
      <c r="G985" s="4">
        <f>LookupRef[[#This Row],[Labor Costs]]+LookupRef[[#This Row],[Material Costs]]</f>
        <v>0</v>
      </c>
      <c r="H985" s="4" t="e">
        <f>LookupRef[[#This Row],[Total Price]]/LookupRef[[#This Row],[Quantity]]</f>
        <v>#DIV/0!</v>
      </c>
      <c r="I985" s="4">
        <f>LookupRef[[#This Row],[Total Price]]-LookupRef[[#This Row],[Material Costs]]</f>
        <v>0</v>
      </c>
      <c r="J985" s="4">
        <f>(LookupRef[[#This Row],[Total Craft Points]]+LookupRef[[#This Row],[DC]])*10</f>
        <v>0</v>
      </c>
      <c r="K985" s="4">
        <f>LookupRef[[#This Row],[Price Per Craft Point]]*LookupRef[[#This Row],[Total Craft Points]]</f>
        <v>0</v>
      </c>
      <c r="L985" s="4">
        <f>Fullmath[[#This Row],[Mat Cost]]</f>
        <v>0</v>
      </c>
      <c r="M985" s="4">
        <f>Fullmath[[#This Row],[Total CP]]</f>
        <v>0</v>
      </c>
      <c r="N985" s="4">
        <f>Fullmath[[#This Row],[DC]]</f>
        <v>0</v>
      </c>
      <c r="O985" s="4" cm="1">
        <f t="array" ref="O985">LookupRef[[#This Row],[DC]]+(PPCP[Base])</f>
        <v>50</v>
      </c>
    </row>
    <row r="986" spans="1:15" x14ac:dyDescent="0.2">
      <c r="A986" s="4">
        <f>Fullmath[[#This Row],[Craft]]</f>
        <v>0</v>
      </c>
      <c r="B986" s="4">
        <f>Fullmath[[#This Row],[Type]]</f>
        <v>0</v>
      </c>
      <c r="C986" s="4">
        <f>Fullmath[[#This Row],[Subtype]]</f>
        <v>0</v>
      </c>
      <c r="D986" s="2">
        <f>Fullmath[[#This Row],[ID]]</f>
        <v>0</v>
      </c>
      <c r="E986" s="4">
        <f>Fullmath[[#This Row],[Name]]</f>
        <v>0</v>
      </c>
      <c r="F986" s="4">
        <f>Fullmath[[#This Row],[Quantity]]</f>
        <v>0</v>
      </c>
      <c r="G986" s="4">
        <f>LookupRef[[#This Row],[Labor Costs]]+LookupRef[[#This Row],[Material Costs]]</f>
        <v>0</v>
      </c>
      <c r="H986" s="4" t="e">
        <f>LookupRef[[#This Row],[Total Price]]/LookupRef[[#This Row],[Quantity]]</f>
        <v>#DIV/0!</v>
      </c>
      <c r="I986" s="4">
        <f>LookupRef[[#This Row],[Total Price]]-LookupRef[[#This Row],[Material Costs]]</f>
        <v>0</v>
      </c>
      <c r="J986" s="4">
        <f>(LookupRef[[#This Row],[Total Craft Points]]+LookupRef[[#This Row],[DC]])*10</f>
        <v>0</v>
      </c>
      <c r="K986" s="4">
        <f>LookupRef[[#This Row],[Price Per Craft Point]]*LookupRef[[#This Row],[Total Craft Points]]</f>
        <v>0</v>
      </c>
      <c r="L986" s="4">
        <f>Fullmath[[#This Row],[Mat Cost]]</f>
        <v>0</v>
      </c>
      <c r="M986" s="4">
        <f>Fullmath[[#This Row],[Total CP]]</f>
        <v>0</v>
      </c>
      <c r="N986" s="4">
        <f>Fullmath[[#This Row],[DC]]</f>
        <v>0</v>
      </c>
      <c r="O986" s="4" cm="1">
        <f t="array" ref="O986">LookupRef[[#This Row],[DC]]+(PPCP[Base])</f>
        <v>50</v>
      </c>
    </row>
    <row r="987" spans="1:15" x14ac:dyDescent="0.2">
      <c r="A987" s="4">
        <f>Fullmath[[#This Row],[Craft]]</f>
        <v>0</v>
      </c>
      <c r="B987" s="4">
        <f>Fullmath[[#This Row],[Type]]</f>
        <v>0</v>
      </c>
      <c r="C987" s="4">
        <f>Fullmath[[#This Row],[Subtype]]</f>
        <v>0</v>
      </c>
      <c r="D987" s="2">
        <f>Fullmath[[#This Row],[ID]]</f>
        <v>0</v>
      </c>
      <c r="E987" s="4">
        <f>Fullmath[[#This Row],[Name]]</f>
        <v>0</v>
      </c>
      <c r="F987" s="4">
        <f>Fullmath[[#This Row],[Quantity]]</f>
        <v>0</v>
      </c>
      <c r="G987" s="4">
        <f>LookupRef[[#This Row],[Labor Costs]]+LookupRef[[#This Row],[Material Costs]]</f>
        <v>0</v>
      </c>
      <c r="H987" s="4" t="e">
        <f>LookupRef[[#This Row],[Total Price]]/LookupRef[[#This Row],[Quantity]]</f>
        <v>#DIV/0!</v>
      </c>
      <c r="I987" s="4">
        <f>LookupRef[[#This Row],[Total Price]]-LookupRef[[#This Row],[Material Costs]]</f>
        <v>0</v>
      </c>
      <c r="J987" s="4">
        <f>(LookupRef[[#This Row],[Total Craft Points]]+LookupRef[[#This Row],[DC]])*10</f>
        <v>0</v>
      </c>
      <c r="K987" s="4">
        <f>LookupRef[[#This Row],[Price Per Craft Point]]*LookupRef[[#This Row],[Total Craft Points]]</f>
        <v>0</v>
      </c>
      <c r="L987" s="4">
        <f>Fullmath[[#This Row],[Mat Cost]]</f>
        <v>0</v>
      </c>
      <c r="M987" s="4">
        <f>Fullmath[[#This Row],[Total CP]]</f>
        <v>0</v>
      </c>
      <c r="N987" s="4">
        <f>Fullmath[[#This Row],[DC]]</f>
        <v>0</v>
      </c>
      <c r="O987" s="4" cm="1">
        <f t="array" ref="O987">LookupRef[[#This Row],[DC]]+(PPCP[Base])</f>
        <v>50</v>
      </c>
    </row>
    <row r="988" spans="1:15" x14ac:dyDescent="0.2">
      <c r="A988" s="4">
        <f>Fullmath[[#This Row],[Craft]]</f>
        <v>0</v>
      </c>
      <c r="B988" s="4">
        <f>Fullmath[[#This Row],[Type]]</f>
        <v>0</v>
      </c>
      <c r="C988" s="4">
        <f>Fullmath[[#This Row],[Subtype]]</f>
        <v>0</v>
      </c>
      <c r="D988" s="2">
        <f>Fullmath[[#This Row],[ID]]</f>
        <v>0</v>
      </c>
      <c r="E988" s="4">
        <f>Fullmath[[#This Row],[Name]]</f>
        <v>0</v>
      </c>
      <c r="F988" s="4">
        <f>Fullmath[[#This Row],[Quantity]]</f>
        <v>0</v>
      </c>
      <c r="G988" s="4">
        <f>LookupRef[[#This Row],[Labor Costs]]+LookupRef[[#This Row],[Material Costs]]</f>
        <v>0</v>
      </c>
      <c r="H988" s="4" t="e">
        <f>LookupRef[[#This Row],[Total Price]]/LookupRef[[#This Row],[Quantity]]</f>
        <v>#DIV/0!</v>
      </c>
      <c r="I988" s="4">
        <f>LookupRef[[#This Row],[Total Price]]-LookupRef[[#This Row],[Material Costs]]</f>
        <v>0</v>
      </c>
      <c r="J988" s="4">
        <f>(LookupRef[[#This Row],[Total Craft Points]]+LookupRef[[#This Row],[DC]])*10</f>
        <v>0</v>
      </c>
      <c r="K988" s="4">
        <f>LookupRef[[#This Row],[Price Per Craft Point]]*LookupRef[[#This Row],[Total Craft Points]]</f>
        <v>0</v>
      </c>
      <c r="L988" s="4">
        <f>Fullmath[[#This Row],[Mat Cost]]</f>
        <v>0</v>
      </c>
      <c r="M988" s="4">
        <f>Fullmath[[#This Row],[Total CP]]</f>
        <v>0</v>
      </c>
      <c r="N988" s="4">
        <f>Fullmath[[#This Row],[DC]]</f>
        <v>0</v>
      </c>
      <c r="O988" s="4" cm="1">
        <f t="array" ref="O988">LookupRef[[#This Row],[DC]]+(PPCP[Base])</f>
        <v>50</v>
      </c>
    </row>
    <row r="989" spans="1:15" x14ac:dyDescent="0.2">
      <c r="A989" s="4">
        <f>Fullmath[[#This Row],[Craft]]</f>
        <v>0</v>
      </c>
      <c r="B989" s="4">
        <f>Fullmath[[#This Row],[Type]]</f>
        <v>0</v>
      </c>
      <c r="C989" s="4">
        <f>Fullmath[[#This Row],[Subtype]]</f>
        <v>0</v>
      </c>
      <c r="D989" s="2">
        <f>Fullmath[[#This Row],[ID]]</f>
        <v>0</v>
      </c>
      <c r="E989" s="4">
        <f>Fullmath[[#This Row],[Name]]</f>
        <v>0</v>
      </c>
      <c r="F989" s="4">
        <f>Fullmath[[#This Row],[Quantity]]</f>
        <v>0</v>
      </c>
      <c r="G989" s="4">
        <f>LookupRef[[#This Row],[Labor Costs]]+LookupRef[[#This Row],[Material Costs]]</f>
        <v>0</v>
      </c>
      <c r="H989" s="4" t="e">
        <f>LookupRef[[#This Row],[Total Price]]/LookupRef[[#This Row],[Quantity]]</f>
        <v>#DIV/0!</v>
      </c>
      <c r="I989" s="4">
        <f>LookupRef[[#This Row],[Total Price]]-LookupRef[[#This Row],[Material Costs]]</f>
        <v>0</v>
      </c>
      <c r="J989" s="4">
        <f>(LookupRef[[#This Row],[Total Craft Points]]+LookupRef[[#This Row],[DC]])*10</f>
        <v>0</v>
      </c>
      <c r="K989" s="4">
        <f>LookupRef[[#This Row],[Price Per Craft Point]]*LookupRef[[#This Row],[Total Craft Points]]</f>
        <v>0</v>
      </c>
      <c r="L989" s="4">
        <f>Fullmath[[#This Row],[Mat Cost]]</f>
        <v>0</v>
      </c>
      <c r="M989" s="4">
        <f>Fullmath[[#This Row],[Total CP]]</f>
        <v>0</v>
      </c>
      <c r="N989" s="4">
        <f>Fullmath[[#This Row],[DC]]</f>
        <v>0</v>
      </c>
      <c r="O989" s="4" cm="1">
        <f t="array" ref="O989">LookupRef[[#This Row],[DC]]+(PPCP[Base])</f>
        <v>50</v>
      </c>
    </row>
    <row r="990" spans="1:15" x14ac:dyDescent="0.2">
      <c r="A990" s="4">
        <f>Fullmath[[#This Row],[Craft]]</f>
        <v>0</v>
      </c>
      <c r="B990" s="4">
        <f>Fullmath[[#This Row],[Type]]</f>
        <v>0</v>
      </c>
      <c r="C990" s="4">
        <f>Fullmath[[#This Row],[Subtype]]</f>
        <v>0</v>
      </c>
      <c r="D990" s="2">
        <f>Fullmath[[#This Row],[ID]]</f>
        <v>0</v>
      </c>
      <c r="E990" s="4">
        <f>Fullmath[[#This Row],[Name]]</f>
        <v>0</v>
      </c>
      <c r="F990" s="4">
        <f>Fullmath[[#This Row],[Quantity]]</f>
        <v>0</v>
      </c>
      <c r="G990" s="4">
        <f>LookupRef[[#This Row],[Labor Costs]]+LookupRef[[#This Row],[Material Costs]]</f>
        <v>0</v>
      </c>
      <c r="H990" s="4" t="e">
        <f>LookupRef[[#This Row],[Total Price]]/LookupRef[[#This Row],[Quantity]]</f>
        <v>#DIV/0!</v>
      </c>
      <c r="I990" s="4">
        <f>LookupRef[[#This Row],[Total Price]]-LookupRef[[#This Row],[Material Costs]]</f>
        <v>0</v>
      </c>
      <c r="J990" s="4">
        <f>(LookupRef[[#This Row],[Total Craft Points]]+LookupRef[[#This Row],[DC]])*10</f>
        <v>0</v>
      </c>
      <c r="K990" s="4">
        <f>LookupRef[[#This Row],[Price Per Craft Point]]*LookupRef[[#This Row],[Total Craft Points]]</f>
        <v>0</v>
      </c>
      <c r="L990" s="4">
        <f>Fullmath[[#This Row],[Mat Cost]]</f>
        <v>0</v>
      </c>
      <c r="M990" s="4">
        <f>Fullmath[[#This Row],[Total CP]]</f>
        <v>0</v>
      </c>
      <c r="N990" s="4">
        <f>Fullmath[[#This Row],[DC]]</f>
        <v>0</v>
      </c>
      <c r="O990" s="4" cm="1">
        <f t="array" ref="O990">LookupRef[[#This Row],[DC]]+(PPCP[Base])</f>
        <v>50</v>
      </c>
    </row>
    <row r="991" spans="1:15" x14ac:dyDescent="0.2">
      <c r="A991" s="4">
        <f>Fullmath[[#This Row],[Craft]]</f>
        <v>0</v>
      </c>
      <c r="B991" s="4">
        <f>Fullmath[[#This Row],[Type]]</f>
        <v>0</v>
      </c>
      <c r="C991" s="4">
        <f>Fullmath[[#This Row],[Subtype]]</f>
        <v>0</v>
      </c>
      <c r="D991" s="2">
        <f>Fullmath[[#This Row],[ID]]</f>
        <v>0</v>
      </c>
      <c r="E991" s="4">
        <f>Fullmath[[#This Row],[Name]]</f>
        <v>0</v>
      </c>
      <c r="F991" s="4">
        <f>Fullmath[[#This Row],[Quantity]]</f>
        <v>0</v>
      </c>
      <c r="G991" s="4">
        <f>LookupRef[[#This Row],[Labor Costs]]+LookupRef[[#This Row],[Material Costs]]</f>
        <v>0</v>
      </c>
      <c r="H991" s="4" t="e">
        <f>LookupRef[[#This Row],[Total Price]]/LookupRef[[#This Row],[Quantity]]</f>
        <v>#DIV/0!</v>
      </c>
      <c r="I991" s="4">
        <f>LookupRef[[#This Row],[Total Price]]-LookupRef[[#This Row],[Material Costs]]</f>
        <v>0</v>
      </c>
      <c r="J991" s="4">
        <f>(LookupRef[[#This Row],[Total Craft Points]]+LookupRef[[#This Row],[DC]])*10</f>
        <v>0</v>
      </c>
      <c r="K991" s="4">
        <f>LookupRef[[#This Row],[Price Per Craft Point]]*LookupRef[[#This Row],[Total Craft Points]]</f>
        <v>0</v>
      </c>
      <c r="L991" s="4">
        <f>Fullmath[[#This Row],[Mat Cost]]</f>
        <v>0</v>
      </c>
      <c r="M991" s="4">
        <f>Fullmath[[#This Row],[Total CP]]</f>
        <v>0</v>
      </c>
      <c r="N991" s="4">
        <f>Fullmath[[#This Row],[DC]]</f>
        <v>0</v>
      </c>
      <c r="O991" s="4" cm="1">
        <f t="array" ref="O991">LookupRef[[#This Row],[DC]]+(PPCP[Base])</f>
        <v>50</v>
      </c>
    </row>
    <row r="992" spans="1:15" x14ac:dyDescent="0.2">
      <c r="A992" s="4">
        <f>Fullmath[[#This Row],[Craft]]</f>
        <v>0</v>
      </c>
      <c r="B992" s="4">
        <f>Fullmath[[#This Row],[Type]]</f>
        <v>0</v>
      </c>
      <c r="C992" s="4">
        <f>Fullmath[[#This Row],[Subtype]]</f>
        <v>0</v>
      </c>
      <c r="D992" s="2">
        <f>Fullmath[[#This Row],[ID]]</f>
        <v>0</v>
      </c>
      <c r="E992" s="4">
        <f>Fullmath[[#This Row],[Name]]</f>
        <v>0</v>
      </c>
      <c r="F992" s="4">
        <f>Fullmath[[#This Row],[Quantity]]</f>
        <v>0</v>
      </c>
      <c r="G992" s="4">
        <f>LookupRef[[#This Row],[Labor Costs]]+LookupRef[[#This Row],[Material Costs]]</f>
        <v>0</v>
      </c>
      <c r="H992" s="4" t="e">
        <f>LookupRef[[#This Row],[Total Price]]/LookupRef[[#This Row],[Quantity]]</f>
        <v>#DIV/0!</v>
      </c>
      <c r="I992" s="4">
        <f>LookupRef[[#This Row],[Total Price]]-LookupRef[[#This Row],[Material Costs]]</f>
        <v>0</v>
      </c>
      <c r="J992" s="4">
        <f>(LookupRef[[#This Row],[Total Craft Points]]+LookupRef[[#This Row],[DC]])*10</f>
        <v>0</v>
      </c>
      <c r="K992" s="4">
        <f>LookupRef[[#This Row],[Price Per Craft Point]]*LookupRef[[#This Row],[Total Craft Points]]</f>
        <v>0</v>
      </c>
      <c r="L992" s="4">
        <f>Fullmath[[#This Row],[Mat Cost]]</f>
        <v>0</v>
      </c>
      <c r="M992" s="4">
        <f>Fullmath[[#This Row],[Total CP]]</f>
        <v>0</v>
      </c>
      <c r="N992" s="4">
        <f>Fullmath[[#This Row],[DC]]</f>
        <v>0</v>
      </c>
      <c r="O992" s="4" cm="1">
        <f t="array" ref="O992">LookupRef[[#This Row],[DC]]+(PPCP[Base])</f>
        <v>50</v>
      </c>
    </row>
    <row r="993" spans="1:15" x14ac:dyDescent="0.2">
      <c r="A993" s="4">
        <f>Fullmath[[#This Row],[Craft]]</f>
        <v>0</v>
      </c>
      <c r="B993" s="4">
        <f>Fullmath[[#This Row],[Type]]</f>
        <v>0</v>
      </c>
      <c r="C993" s="4">
        <f>Fullmath[[#This Row],[Subtype]]</f>
        <v>0</v>
      </c>
      <c r="D993" s="2">
        <f>Fullmath[[#This Row],[ID]]</f>
        <v>0</v>
      </c>
      <c r="E993" s="4">
        <f>Fullmath[[#This Row],[Name]]</f>
        <v>0</v>
      </c>
      <c r="F993" s="4">
        <f>Fullmath[[#This Row],[Quantity]]</f>
        <v>0</v>
      </c>
      <c r="G993" s="4">
        <f>LookupRef[[#This Row],[Labor Costs]]+LookupRef[[#This Row],[Material Costs]]</f>
        <v>0</v>
      </c>
      <c r="H993" s="4" t="e">
        <f>LookupRef[[#This Row],[Total Price]]/LookupRef[[#This Row],[Quantity]]</f>
        <v>#DIV/0!</v>
      </c>
      <c r="I993" s="4">
        <f>LookupRef[[#This Row],[Total Price]]-LookupRef[[#This Row],[Material Costs]]</f>
        <v>0</v>
      </c>
      <c r="J993" s="4">
        <f>(LookupRef[[#This Row],[Total Craft Points]]+LookupRef[[#This Row],[DC]])*10</f>
        <v>0</v>
      </c>
      <c r="K993" s="4">
        <f>LookupRef[[#This Row],[Price Per Craft Point]]*LookupRef[[#This Row],[Total Craft Points]]</f>
        <v>0</v>
      </c>
      <c r="L993" s="4">
        <f>Fullmath[[#This Row],[Mat Cost]]</f>
        <v>0</v>
      </c>
      <c r="M993" s="4">
        <f>Fullmath[[#This Row],[Total CP]]</f>
        <v>0</v>
      </c>
      <c r="N993" s="4">
        <f>Fullmath[[#This Row],[DC]]</f>
        <v>0</v>
      </c>
      <c r="O993" s="4" cm="1">
        <f t="array" ref="O993">LookupRef[[#This Row],[DC]]+(PPCP[Base])</f>
        <v>50</v>
      </c>
    </row>
    <row r="994" spans="1:15" x14ac:dyDescent="0.2">
      <c r="A994" s="4">
        <f>Fullmath[[#This Row],[Craft]]</f>
        <v>0</v>
      </c>
      <c r="B994" s="4">
        <f>Fullmath[[#This Row],[Type]]</f>
        <v>0</v>
      </c>
      <c r="C994" s="4">
        <f>Fullmath[[#This Row],[Subtype]]</f>
        <v>0</v>
      </c>
      <c r="D994" s="2">
        <f>Fullmath[[#This Row],[ID]]</f>
        <v>0</v>
      </c>
      <c r="E994" s="4">
        <f>Fullmath[[#This Row],[Name]]</f>
        <v>0</v>
      </c>
      <c r="F994" s="4">
        <f>Fullmath[[#This Row],[Quantity]]</f>
        <v>0</v>
      </c>
      <c r="G994" s="4">
        <f>LookupRef[[#This Row],[Labor Costs]]+LookupRef[[#This Row],[Material Costs]]</f>
        <v>0</v>
      </c>
      <c r="H994" s="4" t="e">
        <f>LookupRef[[#This Row],[Total Price]]/LookupRef[[#This Row],[Quantity]]</f>
        <v>#DIV/0!</v>
      </c>
      <c r="I994" s="4">
        <f>LookupRef[[#This Row],[Total Price]]-LookupRef[[#This Row],[Material Costs]]</f>
        <v>0</v>
      </c>
      <c r="J994" s="4">
        <f>(LookupRef[[#This Row],[Total Craft Points]]+LookupRef[[#This Row],[DC]])*10</f>
        <v>0</v>
      </c>
      <c r="K994" s="4">
        <f>LookupRef[[#This Row],[Price Per Craft Point]]*LookupRef[[#This Row],[Total Craft Points]]</f>
        <v>0</v>
      </c>
      <c r="L994" s="4">
        <f>Fullmath[[#This Row],[Mat Cost]]</f>
        <v>0</v>
      </c>
      <c r="M994" s="4">
        <f>Fullmath[[#This Row],[Total CP]]</f>
        <v>0</v>
      </c>
      <c r="N994" s="4">
        <f>Fullmath[[#This Row],[DC]]</f>
        <v>0</v>
      </c>
      <c r="O994" s="4" cm="1">
        <f t="array" ref="O994">LookupRef[[#This Row],[DC]]+(PPCP[Base])</f>
        <v>50</v>
      </c>
    </row>
    <row r="995" spans="1:15" x14ac:dyDescent="0.2">
      <c r="A995" s="4">
        <f>Fullmath[[#This Row],[Craft]]</f>
        <v>0</v>
      </c>
      <c r="B995" s="4">
        <f>Fullmath[[#This Row],[Type]]</f>
        <v>0</v>
      </c>
      <c r="C995" s="4">
        <f>Fullmath[[#This Row],[Subtype]]</f>
        <v>0</v>
      </c>
      <c r="D995" s="2">
        <f>Fullmath[[#This Row],[ID]]</f>
        <v>0</v>
      </c>
      <c r="E995" s="4">
        <f>Fullmath[[#This Row],[Name]]</f>
        <v>0</v>
      </c>
      <c r="F995" s="4">
        <f>Fullmath[[#This Row],[Quantity]]</f>
        <v>0</v>
      </c>
      <c r="G995" s="4">
        <f>LookupRef[[#This Row],[Labor Costs]]+LookupRef[[#This Row],[Material Costs]]</f>
        <v>0</v>
      </c>
      <c r="H995" s="4" t="e">
        <f>LookupRef[[#This Row],[Total Price]]/LookupRef[[#This Row],[Quantity]]</f>
        <v>#DIV/0!</v>
      </c>
      <c r="I995" s="4">
        <f>LookupRef[[#This Row],[Total Price]]-LookupRef[[#This Row],[Material Costs]]</f>
        <v>0</v>
      </c>
      <c r="J995" s="4">
        <f>(LookupRef[[#This Row],[Total Craft Points]]+LookupRef[[#This Row],[DC]])*10</f>
        <v>0</v>
      </c>
      <c r="K995" s="4">
        <f>LookupRef[[#This Row],[Price Per Craft Point]]*LookupRef[[#This Row],[Total Craft Points]]</f>
        <v>0</v>
      </c>
      <c r="L995" s="4">
        <f>Fullmath[[#This Row],[Mat Cost]]</f>
        <v>0</v>
      </c>
      <c r="M995" s="4">
        <f>Fullmath[[#This Row],[Total CP]]</f>
        <v>0</v>
      </c>
      <c r="N995" s="4">
        <f>Fullmath[[#This Row],[DC]]</f>
        <v>0</v>
      </c>
      <c r="O995" s="4" cm="1">
        <f t="array" ref="O995">LookupRef[[#This Row],[DC]]+(PPCP[Base])</f>
        <v>50</v>
      </c>
    </row>
    <row r="996" spans="1:15" x14ac:dyDescent="0.2">
      <c r="A996" s="4">
        <f>Fullmath[[#This Row],[Craft]]</f>
        <v>0</v>
      </c>
      <c r="B996" s="4">
        <f>Fullmath[[#This Row],[Type]]</f>
        <v>0</v>
      </c>
      <c r="C996" s="4">
        <f>Fullmath[[#This Row],[Subtype]]</f>
        <v>0</v>
      </c>
      <c r="D996" s="2">
        <f>Fullmath[[#This Row],[ID]]</f>
        <v>0</v>
      </c>
      <c r="E996" s="4">
        <f>Fullmath[[#This Row],[Name]]</f>
        <v>0</v>
      </c>
      <c r="F996" s="4">
        <f>Fullmath[[#This Row],[Quantity]]</f>
        <v>0</v>
      </c>
      <c r="G996" s="4">
        <f>LookupRef[[#This Row],[Labor Costs]]+LookupRef[[#This Row],[Material Costs]]</f>
        <v>0</v>
      </c>
      <c r="H996" s="4" t="e">
        <f>LookupRef[[#This Row],[Total Price]]/LookupRef[[#This Row],[Quantity]]</f>
        <v>#DIV/0!</v>
      </c>
      <c r="I996" s="4">
        <f>LookupRef[[#This Row],[Total Price]]-LookupRef[[#This Row],[Material Costs]]</f>
        <v>0</v>
      </c>
      <c r="J996" s="4">
        <f>(LookupRef[[#This Row],[Total Craft Points]]+LookupRef[[#This Row],[DC]])*10</f>
        <v>0</v>
      </c>
      <c r="K996" s="4">
        <f>LookupRef[[#This Row],[Price Per Craft Point]]*LookupRef[[#This Row],[Total Craft Points]]</f>
        <v>0</v>
      </c>
      <c r="L996" s="4">
        <f>Fullmath[[#This Row],[Mat Cost]]</f>
        <v>0</v>
      </c>
      <c r="M996" s="4">
        <f>Fullmath[[#This Row],[Total CP]]</f>
        <v>0</v>
      </c>
      <c r="N996" s="4">
        <f>Fullmath[[#This Row],[DC]]</f>
        <v>0</v>
      </c>
      <c r="O996" s="4" cm="1">
        <f t="array" ref="O996">LookupRef[[#This Row],[DC]]+(PPCP[Base])</f>
        <v>50</v>
      </c>
    </row>
    <row r="997" spans="1:15" x14ac:dyDescent="0.2">
      <c r="A997" s="4">
        <f>Fullmath[[#This Row],[Craft]]</f>
        <v>0</v>
      </c>
      <c r="B997" s="4">
        <f>Fullmath[[#This Row],[Type]]</f>
        <v>0</v>
      </c>
      <c r="C997" s="4">
        <f>Fullmath[[#This Row],[Subtype]]</f>
        <v>0</v>
      </c>
      <c r="D997" s="2">
        <f>Fullmath[[#This Row],[ID]]</f>
        <v>0</v>
      </c>
      <c r="E997" s="4">
        <f>Fullmath[[#This Row],[Name]]</f>
        <v>0</v>
      </c>
      <c r="F997" s="4">
        <f>Fullmath[[#This Row],[Quantity]]</f>
        <v>0</v>
      </c>
      <c r="G997" s="4">
        <f>LookupRef[[#This Row],[Labor Costs]]+LookupRef[[#This Row],[Material Costs]]</f>
        <v>0</v>
      </c>
      <c r="H997" s="4" t="e">
        <f>LookupRef[[#This Row],[Total Price]]/LookupRef[[#This Row],[Quantity]]</f>
        <v>#DIV/0!</v>
      </c>
      <c r="I997" s="4">
        <f>LookupRef[[#This Row],[Total Price]]-LookupRef[[#This Row],[Material Costs]]</f>
        <v>0</v>
      </c>
      <c r="J997" s="4">
        <f>(LookupRef[[#This Row],[Total Craft Points]]+LookupRef[[#This Row],[DC]])*10</f>
        <v>0</v>
      </c>
      <c r="K997" s="4">
        <f>LookupRef[[#This Row],[Price Per Craft Point]]*LookupRef[[#This Row],[Total Craft Points]]</f>
        <v>0</v>
      </c>
      <c r="L997" s="4">
        <f>Fullmath[[#This Row],[Mat Cost]]</f>
        <v>0</v>
      </c>
      <c r="M997" s="4">
        <f>Fullmath[[#This Row],[Total CP]]</f>
        <v>0</v>
      </c>
      <c r="N997" s="4">
        <f>Fullmath[[#This Row],[DC]]</f>
        <v>0</v>
      </c>
      <c r="O997" s="4" cm="1">
        <f t="array" ref="O997">LookupRef[[#This Row],[DC]]+(PPCP[Base])</f>
        <v>50</v>
      </c>
    </row>
    <row r="998" spans="1:15" x14ac:dyDescent="0.2">
      <c r="A998" s="4">
        <f>Fullmath[[#This Row],[Craft]]</f>
        <v>0</v>
      </c>
      <c r="B998" s="4">
        <f>Fullmath[[#This Row],[Type]]</f>
        <v>0</v>
      </c>
      <c r="C998" s="4">
        <f>Fullmath[[#This Row],[Subtype]]</f>
        <v>0</v>
      </c>
      <c r="D998" s="2">
        <f>Fullmath[[#This Row],[ID]]</f>
        <v>0</v>
      </c>
      <c r="E998" s="4">
        <f>Fullmath[[#This Row],[Name]]</f>
        <v>0</v>
      </c>
      <c r="F998" s="4">
        <f>Fullmath[[#This Row],[Quantity]]</f>
        <v>0</v>
      </c>
      <c r="G998" s="4">
        <f>LookupRef[[#This Row],[Labor Costs]]+LookupRef[[#This Row],[Material Costs]]</f>
        <v>0</v>
      </c>
      <c r="H998" s="4" t="e">
        <f>LookupRef[[#This Row],[Total Price]]/LookupRef[[#This Row],[Quantity]]</f>
        <v>#DIV/0!</v>
      </c>
      <c r="I998" s="4">
        <f>LookupRef[[#This Row],[Total Price]]-LookupRef[[#This Row],[Material Costs]]</f>
        <v>0</v>
      </c>
      <c r="J998" s="4">
        <f>(LookupRef[[#This Row],[Total Craft Points]]+LookupRef[[#This Row],[DC]])*10</f>
        <v>0</v>
      </c>
      <c r="K998" s="4">
        <f>LookupRef[[#This Row],[Price Per Craft Point]]*LookupRef[[#This Row],[Total Craft Points]]</f>
        <v>0</v>
      </c>
      <c r="L998" s="4">
        <f>Fullmath[[#This Row],[Mat Cost]]</f>
        <v>0</v>
      </c>
      <c r="M998" s="4">
        <f>Fullmath[[#This Row],[Total CP]]</f>
        <v>0</v>
      </c>
      <c r="N998" s="4">
        <f>Fullmath[[#This Row],[DC]]</f>
        <v>0</v>
      </c>
      <c r="O998" s="4" cm="1">
        <f t="array" ref="O998">LookupRef[[#This Row],[DC]]+(PPCP[Base])</f>
        <v>50</v>
      </c>
    </row>
    <row r="999" spans="1:15" x14ac:dyDescent="0.2">
      <c r="A999" s="4">
        <f>Fullmath[[#This Row],[Craft]]</f>
        <v>0</v>
      </c>
      <c r="B999" s="4">
        <f>Fullmath[[#This Row],[Type]]</f>
        <v>0</v>
      </c>
      <c r="C999" s="4">
        <f>Fullmath[[#This Row],[Subtype]]</f>
        <v>0</v>
      </c>
      <c r="D999" s="2">
        <f>Fullmath[[#This Row],[ID]]</f>
        <v>0</v>
      </c>
      <c r="E999" s="4">
        <f>Fullmath[[#This Row],[Name]]</f>
        <v>0</v>
      </c>
      <c r="F999" s="4">
        <f>Fullmath[[#This Row],[Quantity]]</f>
        <v>0</v>
      </c>
      <c r="G999" s="4">
        <f>LookupRef[[#This Row],[Labor Costs]]+LookupRef[[#This Row],[Material Costs]]</f>
        <v>0</v>
      </c>
      <c r="H999" s="4" t="e">
        <f>LookupRef[[#This Row],[Total Price]]/LookupRef[[#This Row],[Quantity]]</f>
        <v>#DIV/0!</v>
      </c>
      <c r="I999" s="4">
        <f>LookupRef[[#This Row],[Total Price]]-LookupRef[[#This Row],[Material Costs]]</f>
        <v>0</v>
      </c>
      <c r="J999" s="4">
        <f>(LookupRef[[#This Row],[Total Craft Points]]+LookupRef[[#This Row],[DC]])*10</f>
        <v>0</v>
      </c>
      <c r="K999" s="4">
        <f>LookupRef[[#This Row],[Price Per Craft Point]]*LookupRef[[#This Row],[Total Craft Points]]</f>
        <v>0</v>
      </c>
      <c r="L999" s="4">
        <f>Fullmath[[#This Row],[Mat Cost]]</f>
        <v>0</v>
      </c>
      <c r="M999" s="4">
        <f>Fullmath[[#This Row],[Total CP]]</f>
        <v>0</v>
      </c>
      <c r="N999" s="4">
        <f>Fullmath[[#This Row],[DC]]</f>
        <v>0</v>
      </c>
      <c r="O999" s="4" cm="1">
        <f t="array" ref="O999">LookupRef[[#This Row],[DC]]+(PPCP[Base])</f>
        <v>50</v>
      </c>
    </row>
    <row r="1000" spans="1:15" x14ac:dyDescent="0.2">
      <c r="A1000" s="4">
        <f>Fullmath[[#This Row],[Craft]]</f>
        <v>0</v>
      </c>
      <c r="B1000" s="4">
        <f>Fullmath[[#This Row],[Type]]</f>
        <v>0</v>
      </c>
      <c r="C1000" s="4">
        <f>Fullmath[[#This Row],[Subtype]]</f>
        <v>0</v>
      </c>
      <c r="D1000" s="2">
        <f>Fullmath[[#This Row],[ID]]</f>
        <v>0</v>
      </c>
      <c r="E1000" s="4">
        <f>Fullmath[[#This Row],[Name]]</f>
        <v>0</v>
      </c>
      <c r="F1000" s="4">
        <f>Fullmath[[#This Row],[Quantity]]</f>
        <v>0</v>
      </c>
      <c r="G1000" s="4">
        <f>LookupRef[[#This Row],[Labor Costs]]+LookupRef[[#This Row],[Material Costs]]</f>
        <v>0</v>
      </c>
      <c r="H1000" s="4" t="e">
        <f>LookupRef[[#This Row],[Total Price]]/LookupRef[[#This Row],[Quantity]]</f>
        <v>#DIV/0!</v>
      </c>
      <c r="I1000" s="4">
        <f>LookupRef[[#This Row],[Total Price]]-LookupRef[[#This Row],[Material Costs]]</f>
        <v>0</v>
      </c>
      <c r="J1000" s="4">
        <f>(LookupRef[[#This Row],[Total Craft Points]]+LookupRef[[#This Row],[DC]])*10</f>
        <v>0</v>
      </c>
      <c r="K1000" s="4">
        <f>LookupRef[[#This Row],[Price Per Craft Point]]*LookupRef[[#This Row],[Total Craft Points]]</f>
        <v>0</v>
      </c>
      <c r="L1000" s="4">
        <f>Fullmath[[#This Row],[Mat Cost]]</f>
        <v>0</v>
      </c>
      <c r="M1000" s="4">
        <f>Fullmath[[#This Row],[Total CP]]</f>
        <v>0</v>
      </c>
      <c r="N1000" s="4">
        <f>Fullmath[[#This Row],[DC]]</f>
        <v>0</v>
      </c>
      <c r="O1000" s="4" cm="1">
        <f t="array" ref="O1000">LookupRef[[#This Row],[DC]]+(PPCP[Base])</f>
        <v>50</v>
      </c>
    </row>
    <row r="1001" spans="1:15" x14ac:dyDescent="0.2">
      <c r="A1001" s="4">
        <f>Fullmath[[#This Row],[Craft]]</f>
        <v>0</v>
      </c>
      <c r="B1001" s="4">
        <f>Fullmath[[#This Row],[Type]]</f>
        <v>0</v>
      </c>
      <c r="C1001" s="4">
        <f>Fullmath[[#This Row],[Subtype]]</f>
        <v>0</v>
      </c>
      <c r="D1001" s="2">
        <f>Fullmath[[#This Row],[ID]]</f>
        <v>0</v>
      </c>
      <c r="E1001" s="4">
        <f>Fullmath[[#This Row],[Name]]</f>
        <v>0</v>
      </c>
      <c r="F1001" s="4">
        <f>Fullmath[[#This Row],[Quantity]]</f>
        <v>0</v>
      </c>
      <c r="G1001" s="4">
        <f>LookupRef[[#This Row],[Labor Costs]]+LookupRef[[#This Row],[Material Costs]]</f>
        <v>0</v>
      </c>
      <c r="H1001" s="4" t="e">
        <f>LookupRef[[#This Row],[Total Price]]/LookupRef[[#This Row],[Quantity]]</f>
        <v>#DIV/0!</v>
      </c>
      <c r="I1001" s="4">
        <f>LookupRef[[#This Row],[Total Price]]-LookupRef[[#This Row],[Material Costs]]</f>
        <v>0</v>
      </c>
      <c r="J1001" s="4">
        <f>(LookupRef[[#This Row],[Total Craft Points]]+LookupRef[[#This Row],[DC]])*10</f>
        <v>0</v>
      </c>
      <c r="K1001" s="4">
        <f>LookupRef[[#This Row],[Price Per Craft Point]]*LookupRef[[#This Row],[Total Craft Points]]</f>
        <v>0</v>
      </c>
      <c r="L1001" s="4">
        <f>Fullmath[[#This Row],[Mat Cost]]</f>
        <v>0</v>
      </c>
      <c r="M1001" s="4">
        <f>Fullmath[[#This Row],[Total CP]]</f>
        <v>0</v>
      </c>
      <c r="N1001" s="4">
        <f>Fullmath[[#This Row],[DC]]</f>
        <v>0</v>
      </c>
      <c r="O1001" s="4" cm="1">
        <f t="array" ref="O1001">LookupRef[[#This Row],[DC]]+(PPCP[Base])</f>
        <v>50</v>
      </c>
    </row>
    <row r="1002" spans="1:15" x14ac:dyDescent="0.2">
      <c r="A1002" s="4">
        <f>Fullmath[[#This Row],[Craft]]</f>
        <v>0</v>
      </c>
      <c r="B1002" s="4">
        <f>Fullmath[[#This Row],[Type]]</f>
        <v>0</v>
      </c>
      <c r="C1002" s="4">
        <f>Fullmath[[#This Row],[Subtype]]</f>
        <v>0</v>
      </c>
      <c r="D1002" s="2">
        <f>Fullmath[[#This Row],[ID]]</f>
        <v>0</v>
      </c>
      <c r="E1002" s="4">
        <f>Fullmath[[#This Row],[Name]]</f>
        <v>0</v>
      </c>
      <c r="F1002" s="4">
        <f>Fullmath[[#This Row],[Quantity]]</f>
        <v>0</v>
      </c>
      <c r="G1002" s="4">
        <f>LookupRef[[#This Row],[Labor Costs]]+LookupRef[[#This Row],[Material Costs]]</f>
        <v>0</v>
      </c>
      <c r="H1002" s="4" t="e">
        <f>LookupRef[[#This Row],[Total Price]]/LookupRef[[#This Row],[Quantity]]</f>
        <v>#DIV/0!</v>
      </c>
      <c r="I1002" s="4">
        <f>LookupRef[[#This Row],[Total Price]]-LookupRef[[#This Row],[Material Costs]]</f>
        <v>0</v>
      </c>
      <c r="J1002" s="4">
        <f>(LookupRef[[#This Row],[Total Craft Points]]+LookupRef[[#This Row],[DC]])*10</f>
        <v>0</v>
      </c>
      <c r="K1002" s="4">
        <f>LookupRef[[#This Row],[Price Per Craft Point]]*LookupRef[[#This Row],[Total Craft Points]]</f>
        <v>0</v>
      </c>
      <c r="L1002" s="4">
        <f>Fullmath[[#This Row],[Mat Cost]]</f>
        <v>0</v>
      </c>
      <c r="M1002" s="4">
        <f>Fullmath[[#This Row],[Total CP]]</f>
        <v>0</v>
      </c>
      <c r="N1002" s="4">
        <f>Fullmath[[#This Row],[DC]]</f>
        <v>0</v>
      </c>
      <c r="O1002" s="4" cm="1">
        <f t="array" ref="O1002">LookupRef[[#This Row],[DC]]+(PPCP[Base])</f>
        <v>50</v>
      </c>
    </row>
    <row r="1003" spans="1:15" x14ac:dyDescent="0.2">
      <c r="A1003" s="4">
        <f>Fullmath[[#This Row],[Craft]]</f>
        <v>0</v>
      </c>
      <c r="B1003" s="4">
        <f>Fullmath[[#This Row],[Type]]</f>
        <v>0</v>
      </c>
      <c r="C1003" s="4">
        <f>Fullmath[[#This Row],[Subtype]]</f>
        <v>0</v>
      </c>
      <c r="D1003" s="2">
        <f>Fullmath[[#This Row],[ID]]</f>
        <v>0</v>
      </c>
      <c r="E1003" s="4">
        <f>Fullmath[[#This Row],[Name]]</f>
        <v>0</v>
      </c>
      <c r="F1003" s="4">
        <f>Fullmath[[#This Row],[Quantity]]</f>
        <v>0</v>
      </c>
      <c r="G1003" s="4">
        <f>LookupRef[[#This Row],[Labor Costs]]+LookupRef[[#This Row],[Material Costs]]</f>
        <v>0</v>
      </c>
      <c r="H1003" s="4" t="e">
        <f>LookupRef[[#This Row],[Total Price]]/LookupRef[[#This Row],[Quantity]]</f>
        <v>#DIV/0!</v>
      </c>
      <c r="I1003" s="4">
        <f>LookupRef[[#This Row],[Total Price]]-LookupRef[[#This Row],[Material Costs]]</f>
        <v>0</v>
      </c>
      <c r="J1003" s="4">
        <f>(LookupRef[[#This Row],[Total Craft Points]]+LookupRef[[#This Row],[DC]])*10</f>
        <v>0</v>
      </c>
      <c r="K1003" s="4">
        <f>LookupRef[[#This Row],[Price Per Craft Point]]*LookupRef[[#This Row],[Total Craft Points]]</f>
        <v>0</v>
      </c>
      <c r="L1003" s="4">
        <f>Fullmath[[#This Row],[Mat Cost]]</f>
        <v>0</v>
      </c>
      <c r="M1003" s="4">
        <f>Fullmath[[#This Row],[Total CP]]</f>
        <v>0</v>
      </c>
      <c r="N1003" s="4">
        <f>Fullmath[[#This Row],[DC]]</f>
        <v>0</v>
      </c>
      <c r="O1003" s="4" cm="1">
        <f t="array" ref="O1003">LookupRef[[#This Row],[DC]]+(PPCP[Base])</f>
        <v>50</v>
      </c>
    </row>
    <row r="1004" spans="1:15" x14ac:dyDescent="0.2">
      <c r="A1004" s="4">
        <f>Fullmath[[#This Row],[Craft]]</f>
        <v>0</v>
      </c>
      <c r="B1004" s="4">
        <f>Fullmath[[#This Row],[Type]]</f>
        <v>0</v>
      </c>
      <c r="C1004" s="4">
        <f>Fullmath[[#This Row],[Subtype]]</f>
        <v>0</v>
      </c>
      <c r="D1004" s="2">
        <f>Fullmath[[#This Row],[ID]]</f>
        <v>0</v>
      </c>
      <c r="E1004" s="4">
        <f>Fullmath[[#This Row],[Name]]</f>
        <v>0</v>
      </c>
      <c r="F1004" s="4">
        <f>Fullmath[[#This Row],[Quantity]]</f>
        <v>0</v>
      </c>
      <c r="G1004" s="4">
        <f>LookupRef[[#This Row],[Labor Costs]]+LookupRef[[#This Row],[Material Costs]]</f>
        <v>0</v>
      </c>
      <c r="H1004" s="4" t="e">
        <f>LookupRef[[#This Row],[Total Price]]/LookupRef[[#This Row],[Quantity]]</f>
        <v>#DIV/0!</v>
      </c>
      <c r="I1004" s="4">
        <f>LookupRef[[#This Row],[Total Price]]-LookupRef[[#This Row],[Material Costs]]</f>
        <v>0</v>
      </c>
      <c r="J1004" s="4">
        <f>(LookupRef[[#This Row],[Total Craft Points]]+LookupRef[[#This Row],[DC]])*10</f>
        <v>0</v>
      </c>
      <c r="K1004" s="4">
        <f>LookupRef[[#This Row],[Price Per Craft Point]]*LookupRef[[#This Row],[Total Craft Points]]</f>
        <v>0</v>
      </c>
      <c r="L1004" s="4">
        <f>Fullmath[[#This Row],[Mat Cost]]</f>
        <v>0</v>
      </c>
      <c r="M1004" s="4">
        <f>Fullmath[[#This Row],[Total CP]]</f>
        <v>0</v>
      </c>
      <c r="N1004" s="4">
        <f>Fullmath[[#This Row],[DC]]</f>
        <v>0</v>
      </c>
      <c r="O1004" s="4" cm="1">
        <f t="array" ref="O1004">LookupRef[[#This Row],[DC]]+(PPCP[Base])</f>
        <v>50</v>
      </c>
    </row>
    <row r="1005" spans="1:15" x14ac:dyDescent="0.2">
      <c r="A1005" s="4">
        <f>Fullmath[[#This Row],[Craft]]</f>
        <v>0</v>
      </c>
      <c r="B1005" s="4">
        <f>Fullmath[[#This Row],[Type]]</f>
        <v>0</v>
      </c>
      <c r="C1005" s="4">
        <f>Fullmath[[#This Row],[Subtype]]</f>
        <v>0</v>
      </c>
      <c r="D1005" s="2">
        <f>Fullmath[[#This Row],[ID]]</f>
        <v>0</v>
      </c>
      <c r="E1005" s="4">
        <f>Fullmath[[#This Row],[Name]]</f>
        <v>0</v>
      </c>
      <c r="F1005" s="4">
        <f>Fullmath[[#This Row],[Quantity]]</f>
        <v>0</v>
      </c>
      <c r="G1005" s="4">
        <f>LookupRef[[#This Row],[Labor Costs]]+LookupRef[[#This Row],[Material Costs]]</f>
        <v>0</v>
      </c>
      <c r="H1005" s="4" t="e">
        <f>LookupRef[[#This Row],[Total Price]]/LookupRef[[#This Row],[Quantity]]</f>
        <v>#DIV/0!</v>
      </c>
      <c r="I1005" s="4">
        <f>LookupRef[[#This Row],[Total Price]]-LookupRef[[#This Row],[Material Costs]]</f>
        <v>0</v>
      </c>
      <c r="J1005" s="4">
        <f>(LookupRef[[#This Row],[Total Craft Points]]+LookupRef[[#This Row],[DC]])*10</f>
        <v>0</v>
      </c>
      <c r="K1005" s="4">
        <f>LookupRef[[#This Row],[Price Per Craft Point]]*LookupRef[[#This Row],[Total Craft Points]]</f>
        <v>0</v>
      </c>
      <c r="L1005" s="4">
        <f>Fullmath[[#This Row],[Mat Cost]]</f>
        <v>0</v>
      </c>
      <c r="M1005" s="4">
        <f>Fullmath[[#This Row],[Total CP]]</f>
        <v>0</v>
      </c>
      <c r="N1005" s="4">
        <f>Fullmath[[#This Row],[DC]]</f>
        <v>0</v>
      </c>
      <c r="O1005" s="4" cm="1">
        <f t="array" ref="O1005">LookupRef[[#This Row],[DC]]+(PPCP[Base])</f>
        <v>50</v>
      </c>
    </row>
    <row r="1006" spans="1:15" x14ac:dyDescent="0.2">
      <c r="A1006" s="4">
        <f>Fullmath[[#This Row],[Craft]]</f>
        <v>0</v>
      </c>
      <c r="B1006" s="4">
        <f>Fullmath[[#This Row],[Type]]</f>
        <v>0</v>
      </c>
      <c r="C1006" s="4">
        <f>Fullmath[[#This Row],[Subtype]]</f>
        <v>0</v>
      </c>
      <c r="D1006" s="2">
        <f>Fullmath[[#This Row],[ID]]</f>
        <v>0</v>
      </c>
      <c r="E1006" s="4">
        <f>Fullmath[[#This Row],[Name]]</f>
        <v>0</v>
      </c>
      <c r="F1006" s="4">
        <f>Fullmath[[#This Row],[Quantity]]</f>
        <v>0</v>
      </c>
      <c r="G1006" s="4">
        <f>LookupRef[[#This Row],[Labor Costs]]+LookupRef[[#This Row],[Material Costs]]</f>
        <v>0</v>
      </c>
      <c r="H1006" s="4" t="e">
        <f>LookupRef[[#This Row],[Total Price]]/LookupRef[[#This Row],[Quantity]]</f>
        <v>#DIV/0!</v>
      </c>
      <c r="I1006" s="4">
        <f>LookupRef[[#This Row],[Total Price]]-LookupRef[[#This Row],[Material Costs]]</f>
        <v>0</v>
      </c>
      <c r="J1006" s="4">
        <f>(LookupRef[[#This Row],[Total Craft Points]]+LookupRef[[#This Row],[DC]])*10</f>
        <v>0</v>
      </c>
      <c r="K1006" s="4">
        <f>LookupRef[[#This Row],[Price Per Craft Point]]*LookupRef[[#This Row],[Total Craft Points]]</f>
        <v>0</v>
      </c>
      <c r="L1006" s="4">
        <f>Fullmath[[#This Row],[Mat Cost]]</f>
        <v>0</v>
      </c>
      <c r="M1006" s="4">
        <f>Fullmath[[#This Row],[Total CP]]</f>
        <v>0</v>
      </c>
      <c r="N1006" s="4">
        <f>Fullmath[[#This Row],[DC]]</f>
        <v>0</v>
      </c>
      <c r="O1006" s="4" cm="1">
        <f t="array" ref="O1006">LookupRef[[#This Row],[DC]]+(PPCP[Base])</f>
        <v>50</v>
      </c>
    </row>
    <row r="1007" spans="1:15" x14ac:dyDescent="0.2">
      <c r="A1007" s="4">
        <f>Fullmath[[#This Row],[Craft]]</f>
        <v>0</v>
      </c>
      <c r="B1007" s="4">
        <f>Fullmath[[#This Row],[Type]]</f>
        <v>0</v>
      </c>
      <c r="C1007" s="4">
        <f>Fullmath[[#This Row],[Subtype]]</f>
        <v>0</v>
      </c>
      <c r="D1007" s="2">
        <f>Fullmath[[#This Row],[ID]]</f>
        <v>0</v>
      </c>
      <c r="E1007" s="4">
        <f>Fullmath[[#This Row],[Name]]</f>
        <v>0</v>
      </c>
      <c r="F1007" s="4">
        <f>Fullmath[[#This Row],[Quantity]]</f>
        <v>0</v>
      </c>
      <c r="G1007" s="4">
        <f>LookupRef[[#This Row],[Labor Costs]]+LookupRef[[#This Row],[Material Costs]]</f>
        <v>0</v>
      </c>
      <c r="H1007" s="4" t="e">
        <f>LookupRef[[#This Row],[Total Price]]/LookupRef[[#This Row],[Quantity]]</f>
        <v>#DIV/0!</v>
      </c>
      <c r="I1007" s="4">
        <f>LookupRef[[#This Row],[Total Price]]-LookupRef[[#This Row],[Material Costs]]</f>
        <v>0</v>
      </c>
      <c r="J1007" s="4">
        <f>(LookupRef[[#This Row],[Total Craft Points]]+LookupRef[[#This Row],[DC]])*10</f>
        <v>0</v>
      </c>
      <c r="K1007" s="4">
        <f>LookupRef[[#This Row],[Price Per Craft Point]]*LookupRef[[#This Row],[Total Craft Points]]</f>
        <v>0</v>
      </c>
      <c r="L1007" s="4">
        <f>Fullmath[[#This Row],[Mat Cost]]</f>
        <v>0</v>
      </c>
      <c r="M1007" s="4">
        <f>Fullmath[[#This Row],[Total CP]]</f>
        <v>0</v>
      </c>
      <c r="N1007" s="4">
        <f>Fullmath[[#This Row],[DC]]</f>
        <v>0</v>
      </c>
      <c r="O1007" s="4" cm="1">
        <f t="array" ref="O1007">LookupRef[[#This Row],[DC]]+(PPCP[Base])</f>
        <v>50</v>
      </c>
    </row>
    <row r="1008" spans="1:15" x14ac:dyDescent="0.2">
      <c r="A1008" s="4">
        <f>Fullmath[[#This Row],[Craft]]</f>
        <v>0</v>
      </c>
      <c r="B1008" s="4">
        <f>Fullmath[[#This Row],[Type]]</f>
        <v>0</v>
      </c>
      <c r="C1008" s="4">
        <f>Fullmath[[#This Row],[Subtype]]</f>
        <v>0</v>
      </c>
      <c r="D1008" s="2">
        <f>Fullmath[[#This Row],[ID]]</f>
        <v>0</v>
      </c>
      <c r="E1008" s="4">
        <f>Fullmath[[#This Row],[Name]]</f>
        <v>0</v>
      </c>
      <c r="F1008" s="4">
        <f>Fullmath[[#This Row],[Quantity]]</f>
        <v>0</v>
      </c>
      <c r="G1008" s="4">
        <f>LookupRef[[#This Row],[Labor Costs]]+LookupRef[[#This Row],[Material Costs]]</f>
        <v>0</v>
      </c>
      <c r="H1008" s="4" t="e">
        <f>LookupRef[[#This Row],[Total Price]]/LookupRef[[#This Row],[Quantity]]</f>
        <v>#DIV/0!</v>
      </c>
      <c r="I1008" s="4">
        <f>LookupRef[[#This Row],[Total Price]]-LookupRef[[#This Row],[Material Costs]]</f>
        <v>0</v>
      </c>
      <c r="J1008" s="4">
        <f>(LookupRef[[#This Row],[Total Craft Points]]+LookupRef[[#This Row],[DC]])*10</f>
        <v>0</v>
      </c>
      <c r="K1008" s="4">
        <f>LookupRef[[#This Row],[Price Per Craft Point]]*LookupRef[[#This Row],[Total Craft Points]]</f>
        <v>0</v>
      </c>
      <c r="L1008" s="4">
        <f>Fullmath[[#This Row],[Mat Cost]]</f>
        <v>0</v>
      </c>
      <c r="M1008" s="4">
        <f>Fullmath[[#This Row],[Total CP]]</f>
        <v>0</v>
      </c>
      <c r="N1008" s="4">
        <f>Fullmath[[#This Row],[DC]]</f>
        <v>0</v>
      </c>
      <c r="O1008" s="4" cm="1">
        <f t="array" ref="O1008">LookupRef[[#This Row],[DC]]+(PPCP[Base])</f>
        <v>50</v>
      </c>
    </row>
    <row r="1009" spans="1:15" x14ac:dyDescent="0.2">
      <c r="A1009" s="4">
        <f>Fullmath[[#This Row],[Craft]]</f>
        <v>0</v>
      </c>
      <c r="B1009" s="4">
        <f>Fullmath[[#This Row],[Type]]</f>
        <v>0</v>
      </c>
      <c r="C1009" s="4">
        <f>Fullmath[[#This Row],[Subtype]]</f>
        <v>0</v>
      </c>
      <c r="D1009" s="2">
        <f>Fullmath[[#This Row],[ID]]</f>
        <v>0</v>
      </c>
      <c r="E1009" s="4">
        <f>Fullmath[[#This Row],[Name]]</f>
        <v>0</v>
      </c>
      <c r="F1009" s="4">
        <f>Fullmath[[#This Row],[Quantity]]</f>
        <v>0</v>
      </c>
      <c r="G1009" s="4">
        <f>LookupRef[[#This Row],[Labor Costs]]+LookupRef[[#This Row],[Material Costs]]</f>
        <v>0</v>
      </c>
      <c r="H1009" s="4" t="e">
        <f>LookupRef[[#This Row],[Total Price]]/LookupRef[[#This Row],[Quantity]]</f>
        <v>#DIV/0!</v>
      </c>
      <c r="I1009" s="4">
        <f>LookupRef[[#This Row],[Total Price]]-LookupRef[[#This Row],[Material Costs]]</f>
        <v>0</v>
      </c>
      <c r="J1009" s="4">
        <f>(LookupRef[[#This Row],[Total Craft Points]]+LookupRef[[#This Row],[DC]])*10</f>
        <v>0</v>
      </c>
      <c r="K1009" s="4">
        <f>LookupRef[[#This Row],[Price Per Craft Point]]*LookupRef[[#This Row],[Total Craft Points]]</f>
        <v>0</v>
      </c>
      <c r="L1009" s="4">
        <f>Fullmath[[#This Row],[Mat Cost]]</f>
        <v>0</v>
      </c>
      <c r="M1009" s="4">
        <f>Fullmath[[#This Row],[Total CP]]</f>
        <v>0</v>
      </c>
      <c r="N1009" s="4">
        <f>Fullmath[[#This Row],[DC]]</f>
        <v>0</v>
      </c>
      <c r="O1009" s="4" cm="1">
        <f t="array" ref="O1009">LookupRef[[#This Row],[DC]]+(PPCP[Base])</f>
        <v>50</v>
      </c>
    </row>
    <row r="1010" spans="1:15" x14ac:dyDescent="0.2">
      <c r="A1010" s="4">
        <f>Fullmath[[#This Row],[Craft]]</f>
        <v>0</v>
      </c>
      <c r="B1010" s="4">
        <f>Fullmath[[#This Row],[Type]]</f>
        <v>0</v>
      </c>
      <c r="C1010" s="4">
        <f>Fullmath[[#This Row],[Subtype]]</f>
        <v>0</v>
      </c>
      <c r="D1010" s="2">
        <f>Fullmath[[#This Row],[ID]]</f>
        <v>0</v>
      </c>
      <c r="E1010" s="4">
        <f>Fullmath[[#This Row],[Name]]</f>
        <v>0</v>
      </c>
      <c r="F1010" s="4">
        <f>Fullmath[[#This Row],[Quantity]]</f>
        <v>0</v>
      </c>
      <c r="G1010" s="4">
        <f>LookupRef[[#This Row],[Labor Costs]]+LookupRef[[#This Row],[Material Costs]]</f>
        <v>0</v>
      </c>
      <c r="H1010" s="4" t="e">
        <f>LookupRef[[#This Row],[Total Price]]/LookupRef[[#This Row],[Quantity]]</f>
        <v>#DIV/0!</v>
      </c>
      <c r="I1010" s="4">
        <f>LookupRef[[#This Row],[Total Price]]-LookupRef[[#This Row],[Material Costs]]</f>
        <v>0</v>
      </c>
      <c r="J1010" s="4">
        <f>(LookupRef[[#This Row],[Total Craft Points]]+LookupRef[[#This Row],[DC]])*10</f>
        <v>0</v>
      </c>
      <c r="K1010" s="4">
        <f>LookupRef[[#This Row],[Price Per Craft Point]]*LookupRef[[#This Row],[Total Craft Points]]</f>
        <v>0</v>
      </c>
      <c r="L1010" s="4">
        <f>Fullmath[[#This Row],[Mat Cost]]</f>
        <v>0</v>
      </c>
      <c r="M1010" s="4">
        <f>Fullmath[[#This Row],[Total CP]]</f>
        <v>0</v>
      </c>
      <c r="N1010" s="4">
        <f>Fullmath[[#This Row],[DC]]</f>
        <v>0</v>
      </c>
      <c r="O1010" s="4" cm="1">
        <f t="array" ref="O1010">LookupRef[[#This Row],[DC]]+(PPCP[Base])</f>
        <v>50</v>
      </c>
    </row>
    <row r="1011" spans="1:15" x14ac:dyDescent="0.2">
      <c r="A1011" s="4">
        <f>Fullmath[[#This Row],[Craft]]</f>
        <v>0</v>
      </c>
      <c r="B1011" s="4">
        <f>Fullmath[[#This Row],[Type]]</f>
        <v>0</v>
      </c>
      <c r="C1011" s="4">
        <f>Fullmath[[#This Row],[Subtype]]</f>
        <v>0</v>
      </c>
      <c r="D1011" s="2">
        <f>Fullmath[[#This Row],[ID]]</f>
        <v>0</v>
      </c>
      <c r="E1011" s="4">
        <f>Fullmath[[#This Row],[Name]]</f>
        <v>0</v>
      </c>
      <c r="F1011" s="4">
        <f>Fullmath[[#This Row],[Quantity]]</f>
        <v>0</v>
      </c>
      <c r="G1011" s="4">
        <f>LookupRef[[#This Row],[Labor Costs]]+LookupRef[[#This Row],[Material Costs]]</f>
        <v>0</v>
      </c>
      <c r="H1011" s="4" t="e">
        <f>LookupRef[[#This Row],[Total Price]]/LookupRef[[#This Row],[Quantity]]</f>
        <v>#DIV/0!</v>
      </c>
      <c r="I1011" s="4">
        <f>LookupRef[[#This Row],[Total Price]]-LookupRef[[#This Row],[Material Costs]]</f>
        <v>0</v>
      </c>
      <c r="J1011" s="4">
        <f>(LookupRef[[#This Row],[Total Craft Points]]+LookupRef[[#This Row],[DC]])*10</f>
        <v>0</v>
      </c>
      <c r="K1011" s="4">
        <f>LookupRef[[#This Row],[Price Per Craft Point]]*LookupRef[[#This Row],[Total Craft Points]]</f>
        <v>0</v>
      </c>
      <c r="L1011" s="4">
        <f>Fullmath[[#This Row],[Mat Cost]]</f>
        <v>0</v>
      </c>
      <c r="M1011" s="4">
        <f>Fullmath[[#This Row],[Total CP]]</f>
        <v>0</v>
      </c>
      <c r="N1011" s="4">
        <f>Fullmath[[#This Row],[DC]]</f>
        <v>0</v>
      </c>
      <c r="O1011" s="4" cm="1">
        <f t="array" ref="O1011">LookupRef[[#This Row],[DC]]+(PPCP[Base])</f>
        <v>50</v>
      </c>
    </row>
    <row r="1012" spans="1:15" x14ac:dyDescent="0.2">
      <c r="A1012" s="4">
        <f>Fullmath[[#This Row],[Craft]]</f>
        <v>0</v>
      </c>
      <c r="B1012" s="4">
        <f>Fullmath[[#This Row],[Type]]</f>
        <v>0</v>
      </c>
      <c r="C1012" s="4">
        <f>Fullmath[[#This Row],[Subtype]]</f>
        <v>0</v>
      </c>
      <c r="D1012" s="2">
        <f>Fullmath[[#This Row],[ID]]</f>
        <v>0</v>
      </c>
      <c r="E1012" s="4">
        <f>Fullmath[[#This Row],[Name]]</f>
        <v>0</v>
      </c>
      <c r="F1012" s="4">
        <f>Fullmath[[#This Row],[Quantity]]</f>
        <v>0</v>
      </c>
      <c r="G1012" s="4">
        <f>LookupRef[[#This Row],[Labor Costs]]+LookupRef[[#This Row],[Material Costs]]</f>
        <v>0</v>
      </c>
      <c r="H1012" s="4" t="e">
        <f>LookupRef[[#This Row],[Total Price]]/LookupRef[[#This Row],[Quantity]]</f>
        <v>#DIV/0!</v>
      </c>
      <c r="I1012" s="4">
        <f>LookupRef[[#This Row],[Total Price]]-LookupRef[[#This Row],[Material Costs]]</f>
        <v>0</v>
      </c>
      <c r="J1012" s="4">
        <f>(LookupRef[[#This Row],[Total Craft Points]]+LookupRef[[#This Row],[DC]])*10</f>
        <v>0</v>
      </c>
      <c r="K1012" s="4">
        <f>LookupRef[[#This Row],[Price Per Craft Point]]*LookupRef[[#This Row],[Total Craft Points]]</f>
        <v>0</v>
      </c>
      <c r="L1012" s="4">
        <f>Fullmath[[#This Row],[Mat Cost]]</f>
        <v>0</v>
      </c>
      <c r="M1012" s="4">
        <f>Fullmath[[#This Row],[Total CP]]</f>
        <v>0</v>
      </c>
      <c r="N1012" s="4">
        <f>Fullmath[[#This Row],[DC]]</f>
        <v>0</v>
      </c>
      <c r="O1012" s="4" cm="1">
        <f t="array" ref="O1012">LookupRef[[#This Row],[DC]]+(PPCP[Base])</f>
        <v>50</v>
      </c>
    </row>
    <row r="1013" spans="1:15" x14ac:dyDescent="0.2">
      <c r="A1013" s="4">
        <f>Fullmath[[#This Row],[Craft]]</f>
        <v>0</v>
      </c>
      <c r="B1013" s="4">
        <f>Fullmath[[#This Row],[Type]]</f>
        <v>0</v>
      </c>
      <c r="C1013" s="4">
        <f>Fullmath[[#This Row],[Subtype]]</f>
        <v>0</v>
      </c>
      <c r="D1013" s="2">
        <f>Fullmath[[#This Row],[ID]]</f>
        <v>0</v>
      </c>
      <c r="E1013" s="4">
        <f>Fullmath[[#This Row],[Name]]</f>
        <v>0</v>
      </c>
      <c r="F1013" s="4">
        <f>Fullmath[[#This Row],[Quantity]]</f>
        <v>0</v>
      </c>
      <c r="G1013" s="4">
        <f>LookupRef[[#This Row],[Labor Costs]]+LookupRef[[#This Row],[Material Costs]]</f>
        <v>0</v>
      </c>
      <c r="H1013" s="4" t="e">
        <f>LookupRef[[#This Row],[Total Price]]/LookupRef[[#This Row],[Quantity]]</f>
        <v>#DIV/0!</v>
      </c>
      <c r="I1013" s="4">
        <f>LookupRef[[#This Row],[Total Price]]-LookupRef[[#This Row],[Material Costs]]</f>
        <v>0</v>
      </c>
      <c r="J1013" s="4">
        <f>(LookupRef[[#This Row],[Total Craft Points]]+LookupRef[[#This Row],[DC]])*10</f>
        <v>0</v>
      </c>
      <c r="K1013" s="4">
        <f>LookupRef[[#This Row],[Price Per Craft Point]]*LookupRef[[#This Row],[Total Craft Points]]</f>
        <v>0</v>
      </c>
      <c r="L1013" s="4">
        <f>Fullmath[[#This Row],[Mat Cost]]</f>
        <v>0</v>
      </c>
      <c r="M1013" s="4">
        <f>Fullmath[[#This Row],[Total CP]]</f>
        <v>0</v>
      </c>
      <c r="N1013" s="4">
        <f>Fullmath[[#This Row],[DC]]</f>
        <v>0</v>
      </c>
      <c r="O1013" s="4" cm="1">
        <f t="array" ref="O1013">LookupRef[[#This Row],[DC]]+(PPCP[Base])</f>
        <v>50</v>
      </c>
    </row>
    <row r="1014" spans="1:15" x14ac:dyDescent="0.2">
      <c r="A1014" s="4">
        <f>Fullmath[[#This Row],[Craft]]</f>
        <v>0</v>
      </c>
      <c r="B1014" s="4">
        <f>Fullmath[[#This Row],[Type]]</f>
        <v>0</v>
      </c>
      <c r="C1014" s="4">
        <f>Fullmath[[#This Row],[Subtype]]</f>
        <v>0</v>
      </c>
      <c r="D1014" s="2">
        <f>Fullmath[[#This Row],[ID]]</f>
        <v>0</v>
      </c>
      <c r="E1014" s="4">
        <f>Fullmath[[#This Row],[Name]]</f>
        <v>0</v>
      </c>
      <c r="F1014" s="4">
        <f>Fullmath[[#This Row],[Quantity]]</f>
        <v>0</v>
      </c>
      <c r="G1014" s="4">
        <f>LookupRef[[#This Row],[Labor Costs]]+LookupRef[[#This Row],[Material Costs]]</f>
        <v>0</v>
      </c>
      <c r="H1014" s="4" t="e">
        <f>LookupRef[[#This Row],[Total Price]]/LookupRef[[#This Row],[Quantity]]</f>
        <v>#DIV/0!</v>
      </c>
      <c r="I1014" s="4">
        <f>LookupRef[[#This Row],[Total Price]]-LookupRef[[#This Row],[Material Costs]]</f>
        <v>0</v>
      </c>
      <c r="J1014" s="4">
        <f>(LookupRef[[#This Row],[Total Craft Points]]+LookupRef[[#This Row],[DC]])*10</f>
        <v>0</v>
      </c>
      <c r="K1014" s="4">
        <f>LookupRef[[#This Row],[Price Per Craft Point]]*LookupRef[[#This Row],[Total Craft Points]]</f>
        <v>0</v>
      </c>
      <c r="L1014" s="4">
        <f>Fullmath[[#This Row],[Mat Cost]]</f>
        <v>0</v>
      </c>
      <c r="M1014" s="4">
        <f>Fullmath[[#This Row],[Total CP]]</f>
        <v>0</v>
      </c>
      <c r="N1014" s="4">
        <f>Fullmath[[#This Row],[DC]]</f>
        <v>0</v>
      </c>
      <c r="O1014" s="4" cm="1">
        <f t="array" ref="O1014">LookupRef[[#This Row],[DC]]+(PPCP[Base])</f>
        <v>50</v>
      </c>
    </row>
    <row r="1015" spans="1:15" x14ac:dyDescent="0.2">
      <c r="A1015" s="4">
        <f>Fullmath[[#This Row],[Craft]]</f>
        <v>0</v>
      </c>
      <c r="B1015" s="4">
        <f>Fullmath[[#This Row],[Type]]</f>
        <v>0</v>
      </c>
      <c r="C1015" s="4">
        <f>Fullmath[[#This Row],[Subtype]]</f>
        <v>0</v>
      </c>
      <c r="D1015" s="2">
        <f>Fullmath[[#This Row],[ID]]</f>
        <v>0</v>
      </c>
      <c r="E1015" s="4">
        <f>Fullmath[[#This Row],[Name]]</f>
        <v>0</v>
      </c>
      <c r="F1015" s="4">
        <f>Fullmath[[#This Row],[Quantity]]</f>
        <v>0</v>
      </c>
      <c r="G1015" s="4">
        <f>LookupRef[[#This Row],[Labor Costs]]+LookupRef[[#This Row],[Material Costs]]</f>
        <v>0</v>
      </c>
      <c r="H1015" s="4" t="e">
        <f>LookupRef[[#This Row],[Total Price]]/LookupRef[[#This Row],[Quantity]]</f>
        <v>#DIV/0!</v>
      </c>
      <c r="I1015" s="4">
        <f>LookupRef[[#This Row],[Total Price]]-LookupRef[[#This Row],[Material Costs]]</f>
        <v>0</v>
      </c>
      <c r="J1015" s="4">
        <f>(LookupRef[[#This Row],[Total Craft Points]]+LookupRef[[#This Row],[DC]])*10</f>
        <v>0</v>
      </c>
      <c r="K1015" s="4">
        <f>LookupRef[[#This Row],[Price Per Craft Point]]*LookupRef[[#This Row],[Total Craft Points]]</f>
        <v>0</v>
      </c>
      <c r="L1015" s="4">
        <f>Fullmath[[#This Row],[Mat Cost]]</f>
        <v>0</v>
      </c>
      <c r="M1015" s="4">
        <f>Fullmath[[#This Row],[Total CP]]</f>
        <v>0</v>
      </c>
      <c r="N1015" s="4">
        <f>Fullmath[[#This Row],[DC]]</f>
        <v>0</v>
      </c>
      <c r="O1015" s="4" cm="1">
        <f t="array" ref="O1015">LookupRef[[#This Row],[DC]]+(PPCP[Base])</f>
        <v>50</v>
      </c>
    </row>
    <row r="1016" spans="1:15" x14ac:dyDescent="0.2">
      <c r="A1016" s="4">
        <f>Fullmath[[#This Row],[Craft]]</f>
        <v>0</v>
      </c>
      <c r="B1016" s="4">
        <f>Fullmath[[#This Row],[Type]]</f>
        <v>0</v>
      </c>
      <c r="C1016" s="4">
        <f>Fullmath[[#This Row],[Subtype]]</f>
        <v>0</v>
      </c>
      <c r="D1016" s="2">
        <f>Fullmath[[#This Row],[ID]]</f>
        <v>0</v>
      </c>
      <c r="E1016" s="4">
        <f>Fullmath[[#This Row],[Name]]</f>
        <v>0</v>
      </c>
      <c r="F1016" s="4">
        <f>Fullmath[[#This Row],[Quantity]]</f>
        <v>0</v>
      </c>
      <c r="G1016" s="4">
        <f>LookupRef[[#This Row],[Labor Costs]]+LookupRef[[#This Row],[Material Costs]]</f>
        <v>0</v>
      </c>
      <c r="H1016" s="4" t="e">
        <f>LookupRef[[#This Row],[Total Price]]/LookupRef[[#This Row],[Quantity]]</f>
        <v>#DIV/0!</v>
      </c>
      <c r="I1016" s="4">
        <f>LookupRef[[#This Row],[Total Price]]-LookupRef[[#This Row],[Material Costs]]</f>
        <v>0</v>
      </c>
      <c r="J1016" s="4">
        <f>(LookupRef[[#This Row],[Total Craft Points]]+LookupRef[[#This Row],[DC]])*10</f>
        <v>0</v>
      </c>
      <c r="K1016" s="4">
        <f>LookupRef[[#This Row],[Price Per Craft Point]]*LookupRef[[#This Row],[Total Craft Points]]</f>
        <v>0</v>
      </c>
      <c r="L1016" s="4">
        <f>Fullmath[[#This Row],[Mat Cost]]</f>
        <v>0</v>
      </c>
      <c r="M1016" s="4">
        <f>Fullmath[[#This Row],[Total CP]]</f>
        <v>0</v>
      </c>
      <c r="N1016" s="4">
        <f>Fullmath[[#This Row],[DC]]</f>
        <v>0</v>
      </c>
      <c r="O1016" s="4" cm="1">
        <f t="array" ref="O1016">LookupRef[[#This Row],[DC]]+(PPCP[Base])</f>
        <v>50</v>
      </c>
    </row>
    <row r="1017" spans="1:15" x14ac:dyDescent="0.2">
      <c r="A1017" s="4">
        <f>Fullmath[[#This Row],[Craft]]</f>
        <v>0</v>
      </c>
      <c r="B1017" s="4">
        <f>Fullmath[[#This Row],[Type]]</f>
        <v>0</v>
      </c>
      <c r="C1017" s="4">
        <f>Fullmath[[#This Row],[Subtype]]</f>
        <v>0</v>
      </c>
      <c r="D1017" s="2">
        <f>Fullmath[[#This Row],[ID]]</f>
        <v>0</v>
      </c>
      <c r="E1017" s="4">
        <f>Fullmath[[#This Row],[Name]]</f>
        <v>0</v>
      </c>
      <c r="F1017" s="4">
        <f>Fullmath[[#This Row],[Quantity]]</f>
        <v>0</v>
      </c>
      <c r="G1017" s="4">
        <f>LookupRef[[#This Row],[Labor Costs]]+LookupRef[[#This Row],[Material Costs]]</f>
        <v>0</v>
      </c>
      <c r="H1017" s="4" t="e">
        <f>LookupRef[[#This Row],[Total Price]]/LookupRef[[#This Row],[Quantity]]</f>
        <v>#DIV/0!</v>
      </c>
      <c r="I1017" s="4">
        <f>LookupRef[[#This Row],[Total Price]]-LookupRef[[#This Row],[Material Costs]]</f>
        <v>0</v>
      </c>
      <c r="J1017" s="4">
        <f>(LookupRef[[#This Row],[Total Craft Points]]+LookupRef[[#This Row],[DC]])*10</f>
        <v>0</v>
      </c>
      <c r="K1017" s="4">
        <f>LookupRef[[#This Row],[Price Per Craft Point]]*LookupRef[[#This Row],[Total Craft Points]]</f>
        <v>0</v>
      </c>
      <c r="L1017" s="4">
        <f>Fullmath[[#This Row],[Mat Cost]]</f>
        <v>0</v>
      </c>
      <c r="M1017" s="4">
        <f>Fullmath[[#This Row],[Total CP]]</f>
        <v>0</v>
      </c>
      <c r="N1017" s="4">
        <f>Fullmath[[#This Row],[DC]]</f>
        <v>0</v>
      </c>
      <c r="O1017" s="4" cm="1">
        <f t="array" ref="O1017">LookupRef[[#This Row],[DC]]+(PPCP[Base])</f>
        <v>50</v>
      </c>
    </row>
    <row r="1018" spans="1:15" x14ac:dyDescent="0.2">
      <c r="A1018" s="4">
        <f>Fullmath[[#This Row],[Craft]]</f>
        <v>0</v>
      </c>
      <c r="B1018" s="4">
        <f>Fullmath[[#This Row],[Type]]</f>
        <v>0</v>
      </c>
      <c r="C1018" s="4">
        <f>Fullmath[[#This Row],[Subtype]]</f>
        <v>0</v>
      </c>
      <c r="D1018" s="2">
        <f>Fullmath[[#This Row],[ID]]</f>
        <v>0</v>
      </c>
      <c r="E1018" s="4">
        <f>Fullmath[[#This Row],[Name]]</f>
        <v>0</v>
      </c>
      <c r="F1018" s="4">
        <f>Fullmath[[#This Row],[Quantity]]</f>
        <v>0</v>
      </c>
      <c r="G1018" s="4">
        <f>LookupRef[[#This Row],[Labor Costs]]+LookupRef[[#This Row],[Material Costs]]</f>
        <v>0</v>
      </c>
      <c r="H1018" s="4" t="e">
        <f>LookupRef[[#This Row],[Total Price]]/LookupRef[[#This Row],[Quantity]]</f>
        <v>#DIV/0!</v>
      </c>
      <c r="I1018" s="4">
        <f>LookupRef[[#This Row],[Total Price]]-LookupRef[[#This Row],[Material Costs]]</f>
        <v>0</v>
      </c>
      <c r="J1018" s="4">
        <f>(LookupRef[[#This Row],[Total Craft Points]]+LookupRef[[#This Row],[DC]])*10</f>
        <v>0</v>
      </c>
      <c r="K1018" s="4">
        <f>LookupRef[[#This Row],[Price Per Craft Point]]*LookupRef[[#This Row],[Total Craft Points]]</f>
        <v>0</v>
      </c>
      <c r="L1018" s="4">
        <f>Fullmath[[#This Row],[Mat Cost]]</f>
        <v>0</v>
      </c>
      <c r="M1018" s="4">
        <f>Fullmath[[#This Row],[Total CP]]</f>
        <v>0</v>
      </c>
      <c r="N1018" s="4">
        <f>Fullmath[[#This Row],[DC]]</f>
        <v>0</v>
      </c>
      <c r="O1018" s="4" cm="1">
        <f t="array" ref="O1018">LookupRef[[#This Row],[DC]]+(PPCP[Base])</f>
        <v>50</v>
      </c>
    </row>
    <row r="1019" spans="1:15" x14ac:dyDescent="0.2">
      <c r="A1019" s="4">
        <f>Fullmath[[#This Row],[Craft]]</f>
        <v>0</v>
      </c>
      <c r="B1019" s="4">
        <f>Fullmath[[#This Row],[Type]]</f>
        <v>0</v>
      </c>
      <c r="C1019" s="4">
        <f>Fullmath[[#This Row],[Subtype]]</f>
        <v>0</v>
      </c>
      <c r="D1019" s="2">
        <f>Fullmath[[#This Row],[ID]]</f>
        <v>0</v>
      </c>
      <c r="E1019" s="4">
        <f>Fullmath[[#This Row],[Name]]</f>
        <v>0</v>
      </c>
      <c r="F1019" s="4">
        <f>Fullmath[[#This Row],[Quantity]]</f>
        <v>0</v>
      </c>
      <c r="G1019" s="4">
        <f>LookupRef[[#This Row],[Labor Costs]]+LookupRef[[#This Row],[Material Costs]]</f>
        <v>0</v>
      </c>
      <c r="H1019" s="4" t="e">
        <f>LookupRef[[#This Row],[Total Price]]/LookupRef[[#This Row],[Quantity]]</f>
        <v>#DIV/0!</v>
      </c>
      <c r="I1019" s="4">
        <f>LookupRef[[#This Row],[Total Price]]-LookupRef[[#This Row],[Material Costs]]</f>
        <v>0</v>
      </c>
      <c r="J1019" s="4">
        <f>(LookupRef[[#This Row],[Total Craft Points]]+LookupRef[[#This Row],[DC]])*10</f>
        <v>0</v>
      </c>
      <c r="K1019" s="4">
        <f>LookupRef[[#This Row],[Price Per Craft Point]]*LookupRef[[#This Row],[Total Craft Points]]</f>
        <v>0</v>
      </c>
      <c r="L1019" s="4">
        <f>Fullmath[[#This Row],[Mat Cost]]</f>
        <v>0</v>
      </c>
      <c r="M1019" s="4">
        <f>Fullmath[[#This Row],[Total CP]]</f>
        <v>0</v>
      </c>
      <c r="N1019" s="4">
        <f>Fullmath[[#This Row],[DC]]</f>
        <v>0</v>
      </c>
      <c r="O1019" s="4" cm="1">
        <f t="array" ref="O1019">LookupRef[[#This Row],[DC]]+(PPCP[Base])</f>
        <v>50</v>
      </c>
    </row>
    <row r="1020" spans="1:15" x14ac:dyDescent="0.2">
      <c r="A1020" s="4">
        <f>Fullmath[[#This Row],[Craft]]</f>
        <v>0</v>
      </c>
      <c r="B1020" s="4">
        <f>Fullmath[[#This Row],[Type]]</f>
        <v>0</v>
      </c>
      <c r="C1020" s="4">
        <f>Fullmath[[#This Row],[Subtype]]</f>
        <v>0</v>
      </c>
      <c r="D1020" s="2">
        <f>Fullmath[[#This Row],[ID]]</f>
        <v>0</v>
      </c>
      <c r="E1020" s="4">
        <f>Fullmath[[#This Row],[Name]]</f>
        <v>0</v>
      </c>
      <c r="F1020" s="4">
        <f>Fullmath[[#This Row],[Quantity]]</f>
        <v>0</v>
      </c>
      <c r="G1020" s="4">
        <f>LookupRef[[#This Row],[Labor Costs]]+LookupRef[[#This Row],[Material Costs]]</f>
        <v>0</v>
      </c>
      <c r="H1020" s="4" t="e">
        <f>LookupRef[[#This Row],[Total Price]]/LookupRef[[#This Row],[Quantity]]</f>
        <v>#DIV/0!</v>
      </c>
      <c r="I1020" s="4">
        <f>LookupRef[[#This Row],[Total Price]]-LookupRef[[#This Row],[Material Costs]]</f>
        <v>0</v>
      </c>
      <c r="J1020" s="4">
        <f>(LookupRef[[#This Row],[Total Craft Points]]+LookupRef[[#This Row],[DC]])*10</f>
        <v>0</v>
      </c>
      <c r="K1020" s="4">
        <f>LookupRef[[#This Row],[Price Per Craft Point]]*LookupRef[[#This Row],[Total Craft Points]]</f>
        <v>0</v>
      </c>
      <c r="L1020" s="4">
        <f>Fullmath[[#This Row],[Mat Cost]]</f>
        <v>0</v>
      </c>
      <c r="M1020" s="4">
        <f>Fullmath[[#This Row],[Total CP]]</f>
        <v>0</v>
      </c>
      <c r="N1020" s="4">
        <f>Fullmath[[#This Row],[DC]]</f>
        <v>0</v>
      </c>
      <c r="O1020" s="4" cm="1">
        <f t="array" ref="O1020">LookupRef[[#This Row],[DC]]+(PPCP[Base])</f>
        <v>50</v>
      </c>
    </row>
    <row r="1021" spans="1:15" x14ac:dyDescent="0.2">
      <c r="A1021" s="4">
        <f>Fullmath[[#This Row],[Craft]]</f>
        <v>0</v>
      </c>
      <c r="B1021" s="4">
        <f>Fullmath[[#This Row],[Type]]</f>
        <v>0</v>
      </c>
      <c r="C1021" s="4">
        <f>Fullmath[[#This Row],[Subtype]]</f>
        <v>0</v>
      </c>
      <c r="D1021" s="2">
        <f>Fullmath[[#This Row],[ID]]</f>
        <v>0</v>
      </c>
      <c r="E1021" s="4">
        <f>Fullmath[[#This Row],[Name]]</f>
        <v>0</v>
      </c>
      <c r="F1021" s="4">
        <f>Fullmath[[#This Row],[Quantity]]</f>
        <v>0</v>
      </c>
      <c r="G1021" s="4">
        <f>LookupRef[[#This Row],[Labor Costs]]+LookupRef[[#This Row],[Material Costs]]</f>
        <v>0</v>
      </c>
      <c r="H1021" s="4" t="e">
        <f>LookupRef[[#This Row],[Total Price]]/LookupRef[[#This Row],[Quantity]]</f>
        <v>#DIV/0!</v>
      </c>
      <c r="I1021" s="4">
        <f>LookupRef[[#This Row],[Total Price]]-LookupRef[[#This Row],[Material Costs]]</f>
        <v>0</v>
      </c>
      <c r="J1021" s="4">
        <f>(LookupRef[[#This Row],[Total Craft Points]]+LookupRef[[#This Row],[DC]])*10</f>
        <v>0</v>
      </c>
      <c r="K1021" s="4">
        <f>LookupRef[[#This Row],[Price Per Craft Point]]*LookupRef[[#This Row],[Total Craft Points]]</f>
        <v>0</v>
      </c>
      <c r="L1021" s="4">
        <f>Fullmath[[#This Row],[Mat Cost]]</f>
        <v>0</v>
      </c>
      <c r="M1021" s="4">
        <f>Fullmath[[#This Row],[Total CP]]</f>
        <v>0</v>
      </c>
      <c r="N1021" s="4">
        <f>Fullmath[[#This Row],[DC]]</f>
        <v>0</v>
      </c>
      <c r="O1021" s="4" cm="1">
        <f t="array" ref="O1021">LookupRef[[#This Row],[DC]]+(PPCP[Base])</f>
        <v>50</v>
      </c>
    </row>
    <row r="1022" spans="1:15" x14ac:dyDescent="0.2">
      <c r="A1022" s="4">
        <f>Fullmath[[#This Row],[Craft]]</f>
        <v>0</v>
      </c>
      <c r="B1022" s="4">
        <f>Fullmath[[#This Row],[Type]]</f>
        <v>0</v>
      </c>
      <c r="C1022" s="4">
        <f>Fullmath[[#This Row],[Subtype]]</f>
        <v>0</v>
      </c>
      <c r="D1022" s="2">
        <f>Fullmath[[#This Row],[ID]]</f>
        <v>0</v>
      </c>
      <c r="E1022" s="4">
        <f>Fullmath[[#This Row],[Name]]</f>
        <v>0</v>
      </c>
      <c r="F1022" s="4">
        <f>Fullmath[[#This Row],[Quantity]]</f>
        <v>0</v>
      </c>
      <c r="G1022" s="4">
        <f>LookupRef[[#This Row],[Labor Costs]]+LookupRef[[#This Row],[Material Costs]]</f>
        <v>0</v>
      </c>
      <c r="H1022" s="4" t="e">
        <f>LookupRef[[#This Row],[Total Price]]/LookupRef[[#This Row],[Quantity]]</f>
        <v>#DIV/0!</v>
      </c>
      <c r="I1022" s="4">
        <f>LookupRef[[#This Row],[Total Price]]-LookupRef[[#This Row],[Material Costs]]</f>
        <v>0</v>
      </c>
      <c r="J1022" s="4">
        <f>(LookupRef[[#This Row],[Total Craft Points]]+LookupRef[[#This Row],[DC]])*10</f>
        <v>0</v>
      </c>
      <c r="K1022" s="4">
        <f>LookupRef[[#This Row],[Price Per Craft Point]]*LookupRef[[#This Row],[Total Craft Points]]</f>
        <v>0</v>
      </c>
      <c r="L1022" s="4">
        <f>Fullmath[[#This Row],[Mat Cost]]</f>
        <v>0</v>
      </c>
      <c r="M1022" s="4">
        <f>Fullmath[[#This Row],[Total CP]]</f>
        <v>0</v>
      </c>
      <c r="N1022" s="4">
        <f>Fullmath[[#This Row],[DC]]</f>
        <v>0</v>
      </c>
      <c r="O1022" s="4" cm="1">
        <f t="array" ref="O1022">LookupRef[[#This Row],[DC]]+(PPCP[Base])</f>
        <v>50</v>
      </c>
    </row>
    <row r="1023" spans="1:15" x14ac:dyDescent="0.2">
      <c r="A1023" s="4">
        <f>Fullmath[[#This Row],[Craft]]</f>
        <v>0</v>
      </c>
      <c r="B1023" s="4">
        <f>Fullmath[[#This Row],[Type]]</f>
        <v>0</v>
      </c>
      <c r="C1023" s="4">
        <f>Fullmath[[#This Row],[Subtype]]</f>
        <v>0</v>
      </c>
      <c r="D1023" s="2">
        <f>Fullmath[[#This Row],[ID]]</f>
        <v>0</v>
      </c>
      <c r="E1023" s="4">
        <f>Fullmath[[#This Row],[Name]]</f>
        <v>0</v>
      </c>
      <c r="F1023" s="4">
        <f>Fullmath[[#This Row],[Quantity]]</f>
        <v>0</v>
      </c>
      <c r="G1023" s="4">
        <f>LookupRef[[#This Row],[Labor Costs]]+LookupRef[[#This Row],[Material Costs]]</f>
        <v>0</v>
      </c>
      <c r="H1023" s="4" t="e">
        <f>LookupRef[[#This Row],[Total Price]]/LookupRef[[#This Row],[Quantity]]</f>
        <v>#DIV/0!</v>
      </c>
      <c r="I1023" s="4">
        <f>LookupRef[[#This Row],[Total Price]]-LookupRef[[#This Row],[Material Costs]]</f>
        <v>0</v>
      </c>
      <c r="J1023" s="4">
        <f>(LookupRef[[#This Row],[Total Craft Points]]+LookupRef[[#This Row],[DC]])*10</f>
        <v>0</v>
      </c>
      <c r="K1023" s="4">
        <f>LookupRef[[#This Row],[Price Per Craft Point]]*LookupRef[[#This Row],[Total Craft Points]]</f>
        <v>0</v>
      </c>
      <c r="L1023" s="4">
        <f>Fullmath[[#This Row],[Mat Cost]]</f>
        <v>0</v>
      </c>
      <c r="M1023" s="4">
        <f>Fullmath[[#This Row],[Total CP]]</f>
        <v>0</v>
      </c>
      <c r="N1023" s="4">
        <f>Fullmath[[#This Row],[DC]]</f>
        <v>0</v>
      </c>
      <c r="O1023" s="4" cm="1">
        <f t="array" ref="O1023">LookupRef[[#This Row],[DC]]+(PPCP[Base])</f>
        <v>50</v>
      </c>
    </row>
    <row r="1024" spans="1:15" x14ac:dyDescent="0.2">
      <c r="A1024" s="4">
        <f>Fullmath[[#This Row],[Craft]]</f>
        <v>0</v>
      </c>
      <c r="B1024" s="4">
        <f>Fullmath[[#This Row],[Type]]</f>
        <v>0</v>
      </c>
      <c r="C1024" s="4">
        <f>Fullmath[[#This Row],[Subtype]]</f>
        <v>0</v>
      </c>
      <c r="D1024" s="2">
        <f>Fullmath[[#This Row],[ID]]</f>
        <v>0</v>
      </c>
      <c r="E1024" s="4">
        <f>Fullmath[[#This Row],[Name]]</f>
        <v>0</v>
      </c>
      <c r="F1024" s="4">
        <f>Fullmath[[#This Row],[Quantity]]</f>
        <v>0</v>
      </c>
      <c r="G1024" s="4">
        <f>LookupRef[[#This Row],[Labor Costs]]+LookupRef[[#This Row],[Material Costs]]</f>
        <v>0</v>
      </c>
      <c r="H1024" s="4" t="e">
        <f>LookupRef[[#This Row],[Total Price]]/LookupRef[[#This Row],[Quantity]]</f>
        <v>#DIV/0!</v>
      </c>
      <c r="I1024" s="4">
        <f>LookupRef[[#This Row],[Total Price]]-LookupRef[[#This Row],[Material Costs]]</f>
        <v>0</v>
      </c>
      <c r="J1024" s="4">
        <f>(LookupRef[[#This Row],[Total Craft Points]]+LookupRef[[#This Row],[DC]])*10</f>
        <v>0</v>
      </c>
      <c r="K1024" s="4">
        <f>LookupRef[[#This Row],[Price Per Craft Point]]*LookupRef[[#This Row],[Total Craft Points]]</f>
        <v>0</v>
      </c>
      <c r="L1024" s="4">
        <f>Fullmath[[#This Row],[Mat Cost]]</f>
        <v>0</v>
      </c>
      <c r="M1024" s="4">
        <f>Fullmath[[#This Row],[Total CP]]</f>
        <v>0</v>
      </c>
      <c r="N1024" s="4">
        <f>Fullmath[[#This Row],[DC]]</f>
        <v>0</v>
      </c>
      <c r="O1024" s="4" cm="1">
        <f t="array" ref="O1024">LookupRef[[#This Row],[DC]]+(PPCP[Base])</f>
        <v>50</v>
      </c>
    </row>
    <row r="1025" spans="1:15" x14ac:dyDescent="0.2">
      <c r="A1025" s="4">
        <f>Fullmath[[#This Row],[Craft]]</f>
        <v>0</v>
      </c>
      <c r="B1025" s="4">
        <f>Fullmath[[#This Row],[Type]]</f>
        <v>0</v>
      </c>
      <c r="C1025" s="4">
        <f>Fullmath[[#This Row],[Subtype]]</f>
        <v>0</v>
      </c>
      <c r="D1025" s="2">
        <f>Fullmath[[#This Row],[ID]]</f>
        <v>0</v>
      </c>
      <c r="E1025" s="4">
        <f>Fullmath[[#This Row],[Name]]</f>
        <v>0</v>
      </c>
      <c r="F1025" s="4">
        <f>Fullmath[[#This Row],[Quantity]]</f>
        <v>0</v>
      </c>
      <c r="G1025" s="4">
        <f>LookupRef[[#This Row],[Labor Costs]]+LookupRef[[#This Row],[Material Costs]]</f>
        <v>0</v>
      </c>
      <c r="H1025" s="4" t="e">
        <f>LookupRef[[#This Row],[Total Price]]/LookupRef[[#This Row],[Quantity]]</f>
        <v>#DIV/0!</v>
      </c>
      <c r="I1025" s="4">
        <f>LookupRef[[#This Row],[Total Price]]-LookupRef[[#This Row],[Material Costs]]</f>
        <v>0</v>
      </c>
      <c r="J1025" s="4">
        <f>(LookupRef[[#This Row],[Total Craft Points]]+LookupRef[[#This Row],[DC]])*10</f>
        <v>0</v>
      </c>
      <c r="K1025" s="4">
        <f>LookupRef[[#This Row],[Price Per Craft Point]]*LookupRef[[#This Row],[Total Craft Points]]</f>
        <v>0</v>
      </c>
      <c r="L1025" s="4">
        <f>Fullmath[[#This Row],[Mat Cost]]</f>
        <v>0</v>
      </c>
      <c r="M1025" s="4">
        <f>Fullmath[[#This Row],[Total CP]]</f>
        <v>0</v>
      </c>
      <c r="N1025" s="4">
        <f>Fullmath[[#This Row],[DC]]</f>
        <v>0</v>
      </c>
      <c r="O1025" s="4" cm="1">
        <f t="array" ref="O1025">LookupRef[[#This Row],[DC]]+(PPCP[Base])</f>
        <v>50</v>
      </c>
    </row>
    <row r="1026" spans="1:15" x14ac:dyDescent="0.2">
      <c r="A1026" s="4">
        <f>Fullmath[[#This Row],[Craft]]</f>
        <v>0</v>
      </c>
      <c r="B1026" s="4">
        <f>Fullmath[[#This Row],[Type]]</f>
        <v>0</v>
      </c>
      <c r="C1026" s="4">
        <f>Fullmath[[#This Row],[Subtype]]</f>
        <v>0</v>
      </c>
      <c r="D1026" s="2">
        <f>Fullmath[[#This Row],[ID]]</f>
        <v>0</v>
      </c>
      <c r="E1026" s="4">
        <f>Fullmath[[#This Row],[Name]]</f>
        <v>0</v>
      </c>
      <c r="F1026" s="4">
        <f>Fullmath[[#This Row],[Quantity]]</f>
        <v>0</v>
      </c>
      <c r="G1026" s="4">
        <f>LookupRef[[#This Row],[Labor Costs]]+LookupRef[[#This Row],[Material Costs]]</f>
        <v>0</v>
      </c>
      <c r="H1026" s="4" t="e">
        <f>LookupRef[[#This Row],[Total Price]]/LookupRef[[#This Row],[Quantity]]</f>
        <v>#DIV/0!</v>
      </c>
      <c r="I1026" s="4">
        <f>LookupRef[[#This Row],[Total Price]]-LookupRef[[#This Row],[Material Costs]]</f>
        <v>0</v>
      </c>
      <c r="J1026" s="4">
        <f>(LookupRef[[#This Row],[Total Craft Points]]+LookupRef[[#This Row],[DC]])*10</f>
        <v>0</v>
      </c>
      <c r="K1026" s="4">
        <f>LookupRef[[#This Row],[Price Per Craft Point]]*LookupRef[[#This Row],[Total Craft Points]]</f>
        <v>0</v>
      </c>
      <c r="L1026" s="4">
        <f>Fullmath[[#This Row],[Mat Cost]]</f>
        <v>0</v>
      </c>
      <c r="M1026" s="4">
        <f>Fullmath[[#This Row],[Total CP]]</f>
        <v>0</v>
      </c>
      <c r="N1026" s="4">
        <f>Fullmath[[#This Row],[DC]]</f>
        <v>0</v>
      </c>
      <c r="O1026" s="4" cm="1">
        <f t="array" ref="O1026">LookupRef[[#This Row],[DC]]+(PPCP[Base])</f>
        <v>50</v>
      </c>
    </row>
    <row r="1027" spans="1:15" x14ac:dyDescent="0.2">
      <c r="A1027" s="4">
        <f>Fullmath[[#This Row],[Craft]]</f>
        <v>0</v>
      </c>
      <c r="B1027" s="4">
        <f>Fullmath[[#This Row],[Type]]</f>
        <v>0</v>
      </c>
      <c r="C1027" s="4">
        <f>Fullmath[[#This Row],[Subtype]]</f>
        <v>0</v>
      </c>
      <c r="D1027" s="2">
        <f>Fullmath[[#This Row],[ID]]</f>
        <v>0</v>
      </c>
      <c r="E1027" s="4">
        <f>Fullmath[[#This Row],[Name]]</f>
        <v>0</v>
      </c>
      <c r="F1027" s="4">
        <f>Fullmath[[#This Row],[Quantity]]</f>
        <v>0</v>
      </c>
      <c r="G1027" s="4">
        <f>LookupRef[[#This Row],[Labor Costs]]+LookupRef[[#This Row],[Material Costs]]</f>
        <v>0</v>
      </c>
      <c r="H1027" s="4" t="e">
        <f>LookupRef[[#This Row],[Total Price]]/LookupRef[[#This Row],[Quantity]]</f>
        <v>#DIV/0!</v>
      </c>
      <c r="I1027" s="4">
        <f>LookupRef[[#This Row],[Total Price]]-LookupRef[[#This Row],[Material Costs]]</f>
        <v>0</v>
      </c>
      <c r="J1027" s="4">
        <f>(LookupRef[[#This Row],[Total Craft Points]]+LookupRef[[#This Row],[DC]])*10</f>
        <v>0</v>
      </c>
      <c r="K1027" s="4">
        <f>LookupRef[[#This Row],[Price Per Craft Point]]*LookupRef[[#This Row],[Total Craft Points]]</f>
        <v>0</v>
      </c>
      <c r="L1027" s="4">
        <f>Fullmath[[#This Row],[Mat Cost]]</f>
        <v>0</v>
      </c>
      <c r="M1027" s="4">
        <f>Fullmath[[#This Row],[Total CP]]</f>
        <v>0</v>
      </c>
      <c r="N1027" s="4">
        <f>Fullmath[[#This Row],[DC]]</f>
        <v>0</v>
      </c>
      <c r="O1027" s="4" cm="1">
        <f t="array" ref="O1027">LookupRef[[#This Row],[DC]]+(PPCP[Base])</f>
        <v>50</v>
      </c>
    </row>
    <row r="1028" spans="1:15" x14ac:dyDescent="0.2">
      <c r="A1028" s="4">
        <f>Fullmath[[#This Row],[Craft]]</f>
        <v>0</v>
      </c>
      <c r="B1028" s="4">
        <f>Fullmath[[#This Row],[Type]]</f>
        <v>0</v>
      </c>
      <c r="C1028" s="4">
        <f>Fullmath[[#This Row],[Subtype]]</f>
        <v>0</v>
      </c>
      <c r="D1028" s="2">
        <f>Fullmath[[#This Row],[ID]]</f>
        <v>0</v>
      </c>
      <c r="E1028" s="4">
        <f>Fullmath[[#This Row],[Name]]</f>
        <v>0</v>
      </c>
      <c r="F1028" s="4">
        <f>Fullmath[[#This Row],[Quantity]]</f>
        <v>0</v>
      </c>
      <c r="G1028" s="4">
        <f>LookupRef[[#This Row],[Labor Costs]]+LookupRef[[#This Row],[Material Costs]]</f>
        <v>0</v>
      </c>
      <c r="H1028" s="4" t="e">
        <f>LookupRef[[#This Row],[Total Price]]/LookupRef[[#This Row],[Quantity]]</f>
        <v>#DIV/0!</v>
      </c>
      <c r="I1028" s="4">
        <f>LookupRef[[#This Row],[Total Price]]-LookupRef[[#This Row],[Material Costs]]</f>
        <v>0</v>
      </c>
      <c r="J1028" s="4">
        <f>(LookupRef[[#This Row],[Total Craft Points]]+LookupRef[[#This Row],[DC]])*10</f>
        <v>0</v>
      </c>
      <c r="K1028" s="4">
        <f>LookupRef[[#This Row],[Price Per Craft Point]]*LookupRef[[#This Row],[Total Craft Points]]</f>
        <v>0</v>
      </c>
      <c r="L1028" s="4">
        <f>Fullmath[[#This Row],[Mat Cost]]</f>
        <v>0</v>
      </c>
      <c r="M1028" s="4">
        <f>Fullmath[[#This Row],[Total CP]]</f>
        <v>0</v>
      </c>
      <c r="N1028" s="4">
        <f>Fullmath[[#This Row],[DC]]</f>
        <v>0</v>
      </c>
      <c r="O1028" s="4" cm="1">
        <f t="array" ref="O1028">LookupRef[[#This Row],[DC]]+(PPCP[Base])</f>
        <v>50</v>
      </c>
    </row>
    <row r="1029" spans="1:15" x14ac:dyDescent="0.2">
      <c r="A1029" s="4">
        <f>Fullmath[[#This Row],[Craft]]</f>
        <v>0</v>
      </c>
      <c r="B1029" s="4">
        <f>Fullmath[[#This Row],[Type]]</f>
        <v>0</v>
      </c>
      <c r="C1029" s="4">
        <f>Fullmath[[#This Row],[Subtype]]</f>
        <v>0</v>
      </c>
      <c r="D1029" s="2">
        <f>Fullmath[[#This Row],[ID]]</f>
        <v>0</v>
      </c>
      <c r="E1029" s="4">
        <f>Fullmath[[#This Row],[Name]]</f>
        <v>0</v>
      </c>
      <c r="F1029" s="4">
        <f>Fullmath[[#This Row],[Quantity]]</f>
        <v>0</v>
      </c>
      <c r="G1029" s="4">
        <f>LookupRef[[#This Row],[Labor Costs]]+LookupRef[[#This Row],[Material Costs]]</f>
        <v>0</v>
      </c>
      <c r="H1029" s="4" t="e">
        <f>LookupRef[[#This Row],[Total Price]]/LookupRef[[#This Row],[Quantity]]</f>
        <v>#DIV/0!</v>
      </c>
      <c r="I1029" s="4">
        <f>LookupRef[[#This Row],[Total Price]]-LookupRef[[#This Row],[Material Costs]]</f>
        <v>0</v>
      </c>
      <c r="J1029" s="4">
        <f>(LookupRef[[#This Row],[Total Craft Points]]+LookupRef[[#This Row],[DC]])*10</f>
        <v>0</v>
      </c>
      <c r="K1029" s="4">
        <f>LookupRef[[#This Row],[Price Per Craft Point]]*LookupRef[[#This Row],[Total Craft Points]]</f>
        <v>0</v>
      </c>
      <c r="L1029" s="4">
        <f>Fullmath[[#This Row],[Mat Cost]]</f>
        <v>0</v>
      </c>
      <c r="M1029" s="4">
        <f>Fullmath[[#This Row],[Total CP]]</f>
        <v>0</v>
      </c>
      <c r="N1029" s="4">
        <f>Fullmath[[#This Row],[DC]]</f>
        <v>0</v>
      </c>
      <c r="O1029" s="4" cm="1">
        <f t="array" ref="O1029">LookupRef[[#This Row],[DC]]+(PPCP[Base])</f>
        <v>50</v>
      </c>
    </row>
    <row r="1030" spans="1:15" x14ac:dyDescent="0.2">
      <c r="A1030" s="4">
        <f>Fullmath[[#This Row],[Craft]]</f>
        <v>0</v>
      </c>
      <c r="B1030" s="4">
        <f>Fullmath[[#This Row],[Type]]</f>
        <v>0</v>
      </c>
      <c r="C1030" s="4">
        <f>Fullmath[[#This Row],[Subtype]]</f>
        <v>0</v>
      </c>
      <c r="D1030" s="2">
        <f>Fullmath[[#This Row],[ID]]</f>
        <v>0</v>
      </c>
      <c r="E1030" s="4">
        <f>Fullmath[[#This Row],[Name]]</f>
        <v>0</v>
      </c>
      <c r="F1030" s="4">
        <f>Fullmath[[#This Row],[Quantity]]</f>
        <v>0</v>
      </c>
      <c r="G1030" s="4">
        <f>LookupRef[[#This Row],[Labor Costs]]+LookupRef[[#This Row],[Material Costs]]</f>
        <v>0</v>
      </c>
      <c r="H1030" s="4" t="e">
        <f>LookupRef[[#This Row],[Total Price]]/LookupRef[[#This Row],[Quantity]]</f>
        <v>#DIV/0!</v>
      </c>
      <c r="I1030" s="4">
        <f>LookupRef[[#This Row],[Total Price]]-LookupRef[[#This Row],[Material Costs]]</f>
        <v>0</v>
      </c>
      <c r="J1030" s="4">
        <f>(LookupRef[[#This Row],[Total Craft Points]]+LookupRef[[#This Row],[DC]])*10</f>
        <v>0</v>
      </c>
      <c r="K1030" s="4">
        <f>LookupRef[[#This Row],[Price Per Craft Point]]*LookupRef[[#This Row],[Total Craft Points]]</f>
        <v>0</v>
      </c>
      <c r="L1030" s="4">
        <f>Fullmath[[#This Row],[Mat Cost]]</f>
        <v>0</v>
      </c>
      <c r="M1030" s="4">
        <f>Fullmath[[#This Row],[Total CP]]</f>
        <v>0</v>
      </c>
      <c r="N1030" s="4">
        <f>Fullmath[[#This Row],[DC]]</f>
        <v>0</v>
      </c>
      <c r="O1030" s="4" cm="1">
        <f t="array" ref="O1030">LookupRef[[#This Row],[DC]]+(PPCP[Base])</f>
        <v>50</v>
      </c>
    </row>
    <row r="1031" spans="1:15" x14ac:dyDescent="0.2">
      <c r="A1031" s="4">
        <f>Fullmath[[#This Row],[Craft]]</f>
        <v>0</v>
      </c>
      <c r="B1031" s="4">
        <f>Fullmath[[#This Row],[Type]]</f>
        <v>0</v>
      </c>
      <c r="C1031" s="4">
        <f>Fullmath[[#This Row],[Subtype]]</f>
        <v>0</v>
      </c>
      <c r="D1031" s="2">
        <f>Fullmath[[#This Row],[ID]]</f>
        <v>0</v>
      </c>
      <c r="E1031" s="4">
        <f>Fullmath[[#This Row],[Name]]</f>
        <v>0</v>
      </c>
      <c r="F1031" s="4">
        <f>Fullmath[[#This Row],[Quantity]]</f>
        <v>0</v>
      </c>
      <c r="G1031" s="4">
        <f>LookupRef[[#This Row],[Labor Costs]]+LookupRef[[#This Row],[Material Costs]]</f>
        <v>0</v>
      </c>
      <c r="H1031" s="4" t="e">
        <f>LookupRef[[#This Row],[Total Price]]/LookupRef[[#This Row],[Quantity]]</f>
        <v>#DIV/0!</v>
      </c>
      <c r="I1031" s="4">
        <f>LookupRef[[#This Row],[Total Price]]-LookupRef[[#This Row],[Material Costs]]</f>
        <v>0</v>
      </c>
      <c r="J1031" s="4">
        <f>(LookupRef[[#This Row],[Total Craft Points]]+LookupRef[[#This Row],[DC]])*10</f>
        <v>0</v>
      </c>
      <c r="K1031" s="4">
        <f>LookupRef[[#This Row],[Price Per Craft Point]]*LookupRef[[#This Row],[Total Craft Points]]</f>
        <v>0</v>
      </c>
      <c r="L1031" s="4">
        <f>Fullmath[[#This Row],[Mat Cost]]</f>
        <v>0</v>
      </c>
      <c r="M1031" s="4">
        <f>Fullmath[[#This Row],[Total CP]]</f>
        <v>0</v>
      </c>
      <c r="N1031" s="4">
        <f>Fullmath[[#This Row],[DC]]</f>
        <v>0</v>
      </c>
      <c r="O1031" s="4" cm="1">
        <f t="array" ref="O1031">LookupRef[[#This Row],[DC]]+(PPCP[Base])</f>
        <v>50</v>
      </c>
    </row>
    <row r="1032" spans="1:15" x14ac:dyDescent="0.2">
      <c r="A1032" s="4">
        <f>Fullmath[[#This Row],[Craft]]</f>
        <v>0</v>
      </c>
      <c r="B1032" s="4">
        <f>Fullmath[[#This Row],[Type]]</f>
        <v>0</v>
      </c>
      <c r="C1032" s="4">
        <f>Fullmath[[#This Row],[Subtype]]</f>
        <v>0</v>
      </c>
      <c r="D1032" s="2">
        <f>Fullmath[[#This Row],[ID]]</f>
        <v>0</v>
      </c>
      <c r="E1032" s="4">
        <f>Fullmath[[#This Row],[Name]]</f>
        <v>0</v>
      </c>
      <c r="F1032" s="4">
        <f>Fullmath[[#This Row],[Quantity]]</f>
        <v>0</v>
      </c>
      <c r="G1032" s="4">
        <f>LookupRef[[#This Row],[Labor Costs]]+LookupRef[[#This Row],[Material Costs]]</f>
        <v>0</v>
      </c>
      <c r="H1032" s="4" t="e">
        <f>LookupRef[[#This Row],[Total Price]]/LookupRef[[#This Row],[Quantity]]</f>
        <v>#DIV/0!</v>
      </c>
      <c r="I1032" s="4">
        <f>LookupRef[[#This Row],[Total Price]]-LookupRef[[#This Row],[Material Costs]]</f>
        <v>0</v>
      </c>
      <c r="J1032" s="4">
        <f>(LookupRef[[#This Row],[Total Craft Points]]+LookupRef[[#This Row],[DC]])*10</f>
        <v>0</v>
      </c>
      <c r="K1032" s="4">
        <f>LookupRef[[#This Row],[Price Per Craft Point]]*LookupRef[[#This Row],[Total Craft Points]]</f>
        <v>0</v>
      </c>
      <c r="L1032" s="4">
        <f>Fullmath[[#This Row],[Mat Cost]]</f>
        <v>0</v>
      </c>
      <c r="M1032" s="4">
        <f>Fullmath[[#This Row],[Total CP]]</f>
        <v>0</v>
      </c>
      <c r="N1032" s="4">
        <f>Fullmath[[#This Row],[DC]]</f>
        <v>0</v>
      </c>
      <c r="O1032" s="4" cm="1">
        <f t="array" ref="O1032">LookupRef[[#This Row],[DC]]+(PPCP[Base])</f>
        <v>50</v>
      </c>
    </row>
    <row r="1033" spans="1:15" x14ac:dyDescent="0.2">
      <c r="A1033" s="4">
        <f>Fullmath[[#This Row],[Craft]]</f>
        <v>0</v>
      </c>
      <c r="B1033" s="4">
        <f>Fullmath[[#This Row],[Type]]</f>
        <v>0</v>
      </c>
      <c r="C1033" s="4">
        <f>Fullmath[[#This Row],[Subtype]]</f>
        <v>0</v>
      </c>
      <c r="D1033" s="2">
        <f>Fullmath[[#This Row],[ID]]</f>
        <v>0</v>
      </c>
      <c r="E1033" s="4">
        <f>Fullmath[[#This Row],[Name]]</f>
        <v>0</v>
      </c>
      <c r="F1033" s="4">
        <f>Fullmath[[#This Row],[Quantity]]</f>
        <v>0</v>
      </c>
      <c r="G1033" s="4">
        <f>LookupRef[[#This Row],[Labor Costs]]+LookupRef[[#This Row],[Material Costs]]</f>
        <v>0</v>
      </c>
      <c r="H1033" s="4" t="e">
        <f>LookupRef[[#This Row],[Total Price]]/LookupRef[[#This Row],[Quantity]]</f>
        <v>#DIV/0!</v>
      </c>
      <c r="I1033" s="4">
        <f>LookupRef[[#This Row],[Total Price]]-LookupRef[[#This Row],[Material Costs]]</f>
        <v>0</v>
      </c>
      <c r="J1033" s="4">
        <f>(LookupRef[[#This Row],[Total Craft Points]]+LookupRef[[#This Row],[DC]])*10</f>
        <v>0</v>
      </c>
      <c r="K1033" s="4">
        <f>LookupRef[[#This Row],[Price Per Craft Point]]*LookupRef[[#This Row],[Total Craft Points]]</f>
        <v>0</v>
      </c>
      <c r="L1033" s="4">
        <f>Fullmath[[#This Row],[Mat Cost]]</f>
        <v>0</v>
      </c>
      <c r="M1033" s="4">
        <f>Fullmath[[#This Row],[Total CP]]</f>
        <v>0</v>
      </c>
      <c r="N1033" s="4">
        <f>Fullmath[[#This Row],[DC]]</f>
        <v>0</v>
      </c>
      <c r="O1033" s="4" cm="1">
        <f t="array" ref="O1033">LookupRef[[#This Row],[DC]]+(PPCP[Base])</f>
        <v>50</v>
      </c>
    </row>
    <row r="1034" spans="1:15" x14ac:dyDescent="0.2">
      <c r="A1034" s="4">
        <f>Fullmath[[#This Row],[Craft]]</f>
        <v>0</v>
      </c>
      <c r="B1034" s="4">
        <f>Fullmath[[#This Row],[Type]]</f>
        <v>0</v>
      </c>
      <c r="C1034" s="4">
        <f>Fullmath[[#This Row],[Subtype]]</f>
        <v>0</v>
      </c>
      <c r="D1034" s="2">
        <f>Fullmath[[#This Row],[ID]]</f>
        <v>0</v>
      </c>
      <c r="E1034" s="4">
        <f>Fullmath[[#This Row],[Name]]</f>
        <v>0</v>
      </c>
      <c r="F1034" s="4">
        <f>Fullmath[[#This Row],[Quantity]]</f>
        <v>0</v>
      </c>
      <c r="G1034" s="4">
        <f>LookupRef[[#This Row],[Labor Costs]]+LookupRef[[#This Row],[Material Costs]]</f>
        <v>0</v>
      </c>
      <c r="H1034" s="4" t="e">
        <f>LookupRef[[#This Row],[Total Price]]/LookupRef[[#This Row],[Quantity]]</f>
        <v>#DIV/0!</v>
      </c>
      <c r="I1034" s="4">
        <f>LookupRef[[#This Row],[Total Price]]-LookupRef[[#This Row],[Material Costs]]</f>
        <v>0</v>
      </c>
      <c r="J1034" s="4">
        <f>(LookupRef[[#This Row],[Total Craft Points]]+LookupRef[[#This Row],[DC]])*10</f>
        <v>0</v>
      </c>
      <c r="K1034" s="4">
        <f>LookupRef[[#This Row],[Price Per Craft Point]]*LookupRef[[#This Row],[Total Craft Points]]</f>
        <v>0</v>
      </c>
      <c r="L1034" s="4">
        <f>Fullmath[[#This Row],[Mat Cost]]</f>
        <v>0</v>
      </c>
      <c r="M1034" s="4">
        <f>Fullmath[[#This Row],[Total CP]]</f>
        <v>0</v>
      </c>
      <c r="N1034" s="4">
        <f>Fullmath[[#This Row],[DC]]</f>
        <v>0</v>
      </c>
      <c r="O1034" s="4" cm="1">
        <f t="array" ref="O1034">LookupRef[[#This Row],[DC]]+(PPCP[Base])</f>
        <v>50</v>
      </c>
    </row>
    <row r="1035" spans="1:15" x14ac:dyDescent="0.2">
      <c r="A1035" s="4">
        <f>Fullmath[[#This Row],[Craft]]</f>
        <v>0</v>
      </c>
      <c r="B1035" s="4">
        <f>Fullmath[[#This Row],[Type]]</f>
        <v>0</v>
      </c>
      <c r="C1035" s="4">
        <f>Fullmath[[#This Row],[Subtype]]</f>
        <v>0</v>
      </c>
      <c r="D1035" s="2">
        <f>Fullmath[[#This Row],[ID]]</f>
        <v>0</v>
      </c>
      <c r="E1035" s="4">
        <f>Fullmath[[#This Row],[Name]]</f>
        <v>0</v>
      </c>
      <c r="F1035" s="4">
        <f>Fullmath[[#This Row],[Quantity]]</f>
        <v>0</v>
      </c>
      <c r="G1035" s="4">
        <f>LookupRef[[#This Row],[Labor Costs]]+LookupRef[[#This Row],[Material Costs]]</f>
        <v>0</v>
      </c>
      <c r="H1035" s="4" t="e">
        <f>LookupRef[[#This Row],[Total Price]]/LookupRef[[#This Row],[Quantity]]</f>
        <v>#DIV/0!</v>
      </c>
      <c r="I1035" s="4">
        <f>LookupRef[[#This Row],[Total Price]]-LookupRef[[#This Row],[Material Costs]]</f>
        <v>0</v>
      </c>
      <c r="J1035" s="4">
        <f>(LookupRef[[#This Row],[Total Craft Points]]+LookupRef[[#This Row],[DC]])*10</f>
        <v>0</v>
      </c>
      <c r="K1035" s="4">
        <f>LookupRef[[#This Row],[Price Per Craft Point]]*LookupRef[[#This Row],[Total Craft Points]]</f>
        <v>0</v>
      </c>
      <c r="L1035" s="4">
        <f>Fullmath[[#This Row],[Mat Cost]]</f>
        <v>0</v>
      </c>
      <c r="M1035" s="4">
        <f>Fullmath[[#This Row],[Total CP]]</f>
        <v>0</v>
      </c>
      <c r="N1035" s="4">
        <f>Fullmath[[#This Row],[DC]]</f>
        <v>0</v>
      </c>
      <c r="O1035" s="4" cm="1">
        <f t="array" ref="O1035">LookupRef[[#This Row],[DC]]+(PPCP[Base])</f>
        <v>50</v>
      </c>
    </row>
    <row r="1036" spans="1:15" x14ac:dyDescent="0.2">
      <c r="A1036" s="4">
        <f>Fullmath[[#This Row],[Craft]]</f>
        <v>0</v>
      </c>
      <c r="B1036" s="4">
        <f>Fullmath[[#This Row],[Type]]</f>
        <v>0</v>
      </c>
      <c r="C1036" s="4">
        <f>Fullmath[[#This Row],[Subtype]]</f>
        <v>0</v>
      </c>
      <c r="D1036" s="2">
        <f>Fullmath[[#This Row],[ID]]</f>
        <v>0</v>
      </c>
      <c r="E1036" s="4">
        <f>Fullmath[[#This Row],[Name]]</f>
        <v>0</v>
      </c>
      <c r="F1036" s="4">
        <f>Fullmath[[#This Row],[Quantity]]</f>
        <v>0</v>
      </c>
      <c r="G1036" s="4">
        <f>LookupRef[[#This Row],[Labor Costs]]+LookupRef[[#This Row],[Material Costs]]</f>
        <v>0</v>
      </c>
      <c r="H1036" s="4" t="e">
        <f>LookupRef[[#This Row],[Total Price]]/LookupRef[[#This Row],[Quantity]]</f>
        <v>#DIV/0!</v>
      </c>
      <c r="I1036" s="4">
        <f>LookupRef[[#This Row],[Total Price]]-LookupRef[[#This Row],[Material Costs]]</f>
        <v>0</v>
      </c>
      <c r="J1036" s="4">
        <f>(LookupRef[[#This Row],[Total Craft Points]]+LookupRef[[#This Row],[DC]])*10</f>
        <v>0</v>
      </c>
      <c r="K1036" s="4">
        <f>LookupRef[[#This Row],[Price Per Craft Point]]*LookupRef[[#This Row],[Total Craft Points]]</f>
        <v>0</v>
      </c>
      <c r="L1036" s="4">
        <f>Fullmath[[#This Row],[Mat Cost]]</f>
        <v>0</v>
      </c>
      <c r="M1036" s="4">
        <f>Fullmath[[#This Row],[Total CP]]</f>
        <v>0</v>
      </c>
      <c r="N1036" s="4">
        <f>Fullmath[[#This Row],[DC]]</f>
        <v>0</v>
      </c>
      <c r="O1036" s="4" cm="1">
        <f t="array" ref="O1036">LookupRef[[#This Row],[DC]]+(PPCP[Base])</f>
        <v>50</v>
      </c>
    </row>
    <row r="1037" spans="1:15" x14ac:dyDescent="0.2">
      <c r="A1037" s="4">
        <f>Fullmath[[#This Row],[Craft]]</f>
        <v>0</v>
      </c>
      <c r="B1037" s="4">
        <f>Fullmath[[#This Row],[Type]]</f>
        <v>0</v>
      </c>
      <c r="C1037" s="4">
        <f>Fullmath[[#This Row],[Subtype]]</f>
        <v>0</v>
      </c>
      <c r="D1037" s="2">
        <f>Fullmath[[#This Row],[ID]]</f>
        <v>0</v>
      </c>
      <c r="E1037" s="4">
        <f>Fullmath[[#This Row],[Name]]</f>
        <v>0</v>
      </c>
      <c r="F1037" s="4">
        <f>Fullmath[[#This Row],[Quantity]]</f>
        <v>0</v>
      </c>
      <c r="G1037" s="4">
        <f>LookupRef[[#This Row],[Labor Costs]]+LookupRef[[#This Row],[Material Costs]]</f>
        <v>0</v>
      </c>
      <c r="H1037" s="4" t="e">
        <f>LookupRef[[#This Row],[Total Price]]/LookupRef[[#This Row],[Quantity]]</f>
        <v>#DIV/0!</v>
      </c>
      <c r="I1037" s="4">
        <f>LookupRef[[#This Row],[Total Price]]-LookupRef[[#This Row],[Material Costs]]</f>
        <v>0</v>
      </c>
      <c r="J1037" s="4">
        <f>(LookupRef[[#This Row],[Total Craft Points]]+LookupRef[[#This Row],[DC]])*10</f>
        <v>0</v>
      </c>
      <c r="K1037" s="4">
        <f>LookupRef[[#This Row],[Price Per Craft Point]]*LookupRef[[#This Row],[Total Craft Points]]</f>
        <v>0</v>
      </c>
      <c r="L1037" s="4">
        <f>Fullmath[[#This Row],[Mat Cost]]</f>
        <v>0</v>
      </c>
      <c r="M1037" s="4">
        <f>Fullmath[[#This Row],[Total CP]]</f>
        <v>0</v>
      </c>
      <c r="N1037" s="4">
        <f>Fullmath[[#This Row],[DC]]</f>
        <v>0</v>
      </c>
      <c r="O1037" s="4" cm="1">
        <f t="array" ref="O1037">LookupRef[[#This Row],[DC]]+(PPCP[Base])</f>
        <v>50</v>
      </c>
    </row>
    <row r="1038" spans="1:15" x14ac:dyDescent="0.2">
      <c r="A1038" s="4">
        <f>Fullmath[[#This Row],[Craft]]</f>
        <v>0</v>
      </c>
      <c r="B1038" s="4">
        <f>Fullmath[[#This Row],[Type]]</f>
        <v>0</v>
      </c>
      <c r="C1038" s="4">
        <f>Fullmath[[#This Row],[Subtype]]</f>
        <v>0</v>
      </c>
      <c r="D1038" s="2">
        <f>Fullmath[[#This Row],[ID]]</f>
        <v>0</v>
      </c>
      <c r="E1038" s="4">
        <f>Fullmath[[#This Row],[Name]]</f>
        <v>0</v>
      </c>
      <c r="F1038" s="4">
        <f>Fullmath[[#This Row],[Quantity]]</f>
        <v>0</v>
      </c>
      <c r="G1038" s="4">
        <f>LookupRef[[#This Row],[Labor Costs]]+LookupRef[[#This Row],[Material Costs]]</f>
        <v>0</v>
      </c>
      <c r="H1038" s="4" t="e">
        <f>LookupRef[[#This Row],[Total Price]]/LookupRef[[#This Row],[Quantity]]</f>
        <v>#DIV/0!</v>
      </c>
      <c r="I1038" s="4">
        <f>LookupRef[[#This Row],[Total Price]]-LookupRef[[#This Row],[Material Costs]]</f>
        <v>0</v>
      </c>
      <c r="J1038" s="4">
        <f>(LookupRef[[#This Row],[Total Craft Points]]+LookupRef[[#This Row],[DC]])*10</f>
        <v>0</v>
      </c>
      <c r="K1038" s="4">
        <f>LookupRef[[#This Row],[Price Per Craft Point]]*LookupRef[[#This Row],[Total Craft Points]]</f>
        <v>0</v>
      </c>
      <c r="L1038" s="4">
        <f>Fullmath[[#This Row],[Mat Cost]]</f>
        <v>0</v>
      </c>
      <c r="M1038" s="4">
        <f>Fullmath[[#This Row],[Total CP]]</f>
        <v>0</v>
      </c>
      <c r="N1038" s="4">
        <f>Fullmath[[#This Row],[DC]]</f>
        <v>0</v>
      </c>
      <c r="O1038" s="4" cm="1">
        <f t="array" ref="O1038">LookupRef[[#This Row],[DC]]+(PPCP[Base])</f>
        <v>50</v>
      </c>
    </row>
    <row r="1039" spans="1:15" x14ac:dyDescent="0.2">
      <c r="A1039" s="4">
        <f>Fullmath[[#This Row],[Craft]]</f>
        <v>0</v>
      </c>
      <c r="B1039" s="4">
        <f>Fullmath[[#This Row],[Type]]</f>
        <v>0</v>
      </c>
      <c r="C1039" s="4">
        <f>Fullmath[[#This Row],[Subtype]]</f>
        <v>0</v>
      </c>
      <c r="D1039" s="2">
        <f>Fullmath[[#This Row],[ID]]</f>
        <v>0</v>
      </c>
      <c r="E1039" s="4">
        <f>Fullmath[[#This Row],[Name]]</f>
        <v>0</v>
      </c>
      <c r="F1039" s="4">
        <f>Fullmath[[#This Row],[Quantity]]</f>
        <v>0</v>
      </c>
      <c r="G1039" s="4">
        <f>LookupRef[[#This Row],[Labor Costs]]+LookupRef[[#This Row],[Material Costs]]</f>
        <v>0</v>
      </c>
      <c r="H1039" s="4" t="e">
        <f>LookupRef[[#This Row],[Total Price]]/LookupRef[[#This Row],[Quantity]]</f>
        <v>#DIV/0!</v>
      </c>
      <c r="I1039" s="4">
        <f>LookupRef[[#This Row],[Total Price]]-LookupRef[[#This Row],[Material Costs]]</f>
        <v>0</v>
      </c>
      <c r="J1039" s="4">
        <f>(LookupRef[[#This Row],[Total Craft Points]]+LookupRef[[#This Row],[DC]])*10</f>
        <v>0</v>
      </c>
      <c r="K1039" s="4">
        <f>LookupRef[[#This Row],[Price Per Craft Point]]*LookupRef[[#This Row],[Total Craft Points]]</f>
        <v>0</v>
      </c>
      <c r="L1039" s="4">
        <f>Fullmath[[#This Row],[Mat Cost]]</f>
        <v>0</v>
      </c>
      <c r="M1039" s="4">
        <f>Fullmath[[#This Row],[Total CP]]</f>
        <v>0</v>
      </c>
      <c r="N1039" s="4">
        <f>Fullmath[[#This Row],[DC]]</f>
        <v>0</v>
      </c>
      <c r="O1039" s="4" cm="1">
        <f t="array" ref="O1039">LookupRef[[#This Row],[DC]]+(PPCP[Base])</f>
        <v>50</v>
      </c>
    </row>
    <row r="1040" spans="1:15" x14ac:dyDescent="0.2">
      <c r="A1040" s="4">
        <f>Fullmath[[#This Row],[Craft]]</f>
        <v>0</v>
      </c>
      <c r="B1040" s="4">
        <f>Fullmath[[#This Row],[Type]]</f>
        <v>0</v>
      </c>
      <c r="C1040" s="4">
        <f>Fullmath[[#This Row],[Subtype]]</f>
        <v>0</v>
      </c>
      <c r="D1040" s="2">
        <f>Fullmath[[#This Row],[ID]]</f>
        <v>0</v>
      </c>
      <c r="E1040" s="4">
        <f>Fullmath[[#This Row],[Name]]</f>
        <v>0</v>
      </c>
      <c r="F1040" s="4">
        <f>Fullmath[[#This Row],[Quantity]]</f>
        <v>0</v>
      </c>
      <c r="G1040" s="4">
        <f>LookupRef[[#This Row],[Labor Costs]]+LookupRef[[#This Row],[Material Costs]]</f>
        <v>0</v>
      </c>
      <c r="H1040" s="4" t="e">
        <f>LookupRef[[#This Row],[Total Price]]/LookupRef[[#This Row],[Quantity]]</f>
        <v>#DIV/0!</v>
      </c>
      <c r="I1040" s="4">
        <f>LookupRef[[#This Row],[Total Price]]-LookupRef[[#This Row],[Material Costs]]</f>
        <v>0</v>
      </c>
      <c r="J1040" s="4">
        <f>(LookupRef[[#This Row],[Total Craft Points]]+LookupRef[[#This Row],[DC]])*10</f>
        <v>0</v>
      </c>
      <c r="K1040" s="4">
        <f>LookupRef[[#This Row],[Price Per Craft Point]]*LookupRef[[#This Row],[Total Craft Points]]</f>
        <v>0</v>
      </c>
      <c r="L1040" s="4">
        <f>Fullmath[[#This Row],[Mat Cost]]</f>
        <v>0</v>
      </c>
      <c r="M1040" s="4">
        <f>Fullmath[[#This Row],[Total CP]]</f>
        <v>0</v>
      </c>
      <c r="N1040" s="4">
        <f>Fullmath[[#This Row],[DC]]</f>
        <v>0</v>
      </c>
      <c r="O1040" s="4" cm="1">
        <f t="array" ref="O1040">LookupRef[[#This Row],[DC]]+(PPCP[Base])</f>
        <v>50</v>
      </c>
    </row>
    <row r="1041" spans="1:15" x14ac:dyDescent="0.2">
      <c r="A1041" s="4">
        <f>Fullmath[[#This Row],[Craft]]</f>
        <v>0</v>
      </c>
      <c r="B1041" s="4">
        <f>Fullmath[[#This Row],[Type]]</f>
        <v>0</v>
      </c>
      <c r="C1041" s="4">
        <f>Fullmath[[#This Row],[Subtype]]</f>
        <v>0</v>
      </c>
      <c r="D1041" s="2">
        <f>Fullmath[[#This Row],[ID]]</f>
        <v>0</v>
      </c>
      <c r="E1041" s="4">
        <f>Fullmath[[#This Row],[Name]]</f>
        <v>0</v>
      </c>
      <c r="F1041" s="4">
        <f>Fullmath[[#This Row],[Quantity]]</f>
        <v>0</v>
      </c>
      <c r="G1041" s="4">
        <f>LookupRef[[#This Row],[Labor Costs]]+LookupRef[[#This Row],[Material Costs]]</f>
        <v>0</v>
      </c>
      <c r="H1041" s="4" t="e">
        <f>LookupRef[[#This Row],[Total Price]]/LookupRef[[#This Row],[Quantity]]</f>
        <v>#DIV/0!</v>
      </c>
      <c r="I1041" s="4">
        <f>LookupRef[[#This Row],[Total Price]]-LookupRef[[#This Row],[Material Costs]]</f>
        <v>0</v>
      </c>
      <c r="J1041" s="4">
        <f>(LookupRef[[#This Row],[Total Craft Points]]+LookupRef[[#This Row],[DC]])*10</f>
        <v>0</v>
      </c>
      <c r="K1041" s="4">
        <f>LookupRef[[#This Row],[Price Per Craft Point]]*LookupRef[[#This Row],[Total Craft Points]]</f>
        <v>0</v>
      </c>
      <c r="L1041" s="4">
        <f>Fullmath[[#This Row],[Mat Cost]]</f>
        <v>0</v>
      </c>
      <c r="M1041" s="4">
        <f>Fullmath[[#This Row],[Total CP]]</f>
        <v>0</v>
      </c>
      <c r="N1041" s="4">
        <f>Fullmath[[#This Row],[DC]]</f>
        <v>0</v>
      </c>
      <c r="O1041" s="4" cm="1">
        <f t="array" ref="O1041">LookupRef[[#This Row],[DC]]+(PPCP[Base])</f>
        <v>50</v>
      </c>
    </row>
    <row r="1042" spans="1:15" x14ac:dyDescent="0.2">
      <c r="A1042" s="4">
        <f>Fullmath[[#This Row],[Craft]]</f>
        <v>0</v>
      </c>
      <c r="B1042" s="4">
        <f>Fullmath[[#This Row],[Type]]</f>
        <v>0</v>
      </c>
      <c r="C1042" s="4">
        <f>Fullmath[[#This Row],[Subtype]]</f>
        <v>0</v>
      </c>
      <c r="D1042" s="2">
        <f>Fullmath[[#This Row],[ID]]</f>
        <v>0</v>
      </c>
      <c r="E1042" s="4">
        <f>Fullmath[[#This Row],[Name]]</f>
        <v>0</v>
      </c>
      <c r="F1042" s="4">
        <f>Fullmath[[#This Row],[Quantity]]</f>
        <v>0</v>
      </c>
      <c r="G1042" s="4">
        <f>LookupRef[[#This Row],[Labor Costs]]+LookupRef[[#This Row],[Material Costs]]</f>
        <v>0</v>
      </c>
      <c r="H1042" s="4" t="e">
        <f>LookupRef[[#This Row],[Total Price]]/LookupRef[[#This Row],[Quantity]]</f>
        <v>#DIV/0!</v>
      </c>
      <c r="I1042" s="4">
        <f>LookupRef[[#This Row],[Total Price]]-LookupRef[[#This Row],[Material Costs]]</f>
        <v>0</v>
      </c>
      <c r="J1042" s="4">
        <f>(LookupRef[[#This Row],[Total Craft Points]]+LookupRef[[#This Row],[DC]])*10</f>
        <v>0</v>
      </c>
      <c r="K1042" s="4">
        <f>LookupRef[[#This Row],[Price Per Craft Point]]*LookupRef[[#This Row],[Total Craft Points]]</f>
        <v>0</v>
      </c>
      <c r="L1042" s="4">
        <f>Fullmath[[#This Row],[Mat Cost]]</f>
        <v>0</v>
      </c>
      <c r="M1042" s="4">
        <f>Fullmath[[#This Row],[Total CP]]</f>
        <v>0</v>
      </c>
      <c r="N1042" s="4">
        <f>Fullmath[[#This Row],[DC]]</f>
        <v>0</v>
      </c>
      <c r="O1042" s="4" cm="1">
        <f t="array" ref="O1042">LookupRef[[#This Row],[DC]]+(PPCP[Base])</f>
        <v>50</v>
      </c>
    </row>
    <row r="1043" spans="1:15" x14ac:dyDescent="0.2">
      <c r="A1043" s="4">
        <f>Fullmath[[#This Row],[Craft]]</f>
        <v>0</v>
      </c>
      <c r="B1043" s="4">
        <f>Fullmath[[#This Row],[Type]]</f>
        <v>0</v>
      </c>
      <c r="C1043" s="4">
        <f>Fullmath[[#This Row],[Subtype]]</f>
        <v>0</v>
      </c>
      <c r="D1043" s="2">
        <f>Fullmath[[#This Row],[ID]]</f>
        <v>0</v>
      </c>
      <c r="E1043" s="4">
        <f>Fullmath[[#This Row],[Name]]</f>
        <v>0</v>
      </c>
      <c r="F1043" s="4">
        <f>Fullmath[[#This Row],[Quantity]]</f>
        <v>0</v>
      </c>
      <c r="G1043" s="4">
        <f>LookupRef[[#This Row],[Labor Costs]]+LookupRef[[#This Row],[Material Costs]]</f>
        <v>0</v>
      </c>
      <c r="H1043" s="4" t="e">
        <f>LookupRef[[#This Row],[Total Price]]/LookupRef[[#This Row],[Quantity]]</f>
        <v>#DIV/0!</v>
      </c>
      <c r="I1043" s="4">
        <f>LookupRef[[#This Row],[Total Price]]-LookupRef[[#This Row],[Material Costs]]</f>
        <v>0</v>
      </c>
      <c r="J1043" s="4">
        <f>(LookupRef[[#This Row],[Total Craft Points]]+LookupRef[[#This Row],[DC]])*10</f>
        <v>0</v>
      </c>
      <c r="K1043" s="4">
        <f>LookupRef[[#This Row],[Price Per Craft Point]]*LookupRef[[#This Row],[Total Craft Points]]</f>
        <v>0</v>
      </c>
      <c r="L1043" s="4">
        <f>Fullmath[[#This Row],[Mat Cost]]</f>
        <v>0</v>
      </c>
      <c r="M1043" s="4">
        <f>Fullmath[[#This Row],[Total CP]]</f>
        <v>0</v>
      </c>
      <c r="N1043" s="4">
        <f>Fullmath[[#This Row],[DC]]</f>
        <v>0</v>
      </c>
      <c r="O1043" s="4" cm="1">
        <f t="array" ref="O1043">LookupRef[[#This Row],[DC]]+(PPCP[Base])</f>
        <v>50</v>
      </c>
    </row>
    <row r="1044" spans="1:15" x14ac:dyDescent="0.2">
      <c r="A1044" s="4">
        <f>Fullmath[[#This Row],[Craft]]</f>
        <v>0</v>
      </c>
      <c r="B1044" s="4">
        <f>Fullmath[[#This Row],[Type]]</f>
        <v>0</v>
      </c>
      <c r="C1044" s="4">
        <f>Fullmath[[#This Row],[Subtype]]</f>
        <v>0</v>
      </c>
      <c r="D1044" s="2">
        <f>Fullmath[[#This Row],[ID]]</f>
        <v>0</v>
      </c>
      <c r="E1044" s="4">
        <f>Fullmath[[#This Row],[Name]]</f>
        <v>0</v>
      </c>
      <c r="F1044" s="4">
        <f>Fullmath[[#This Row],[Quantity]]</f>
        <v>0</v>
      </c>
      <c r="G1044" s="4">
        <f>LookupRef[[#This Row],[Labor Costs]]+LookupRef[[#This Row],[Material Costs]]</f>
        <v>0</v>
      </c>
      <c r="H1044" s="4" t="e">
        <f>LookupRef[[#This Row],[Total Price]]/LookupRef[[#This Row],[Quantity]]</f>
        <v>#DIV/0!</v>
      </c>
      <c r="I1044" s="4">
        <f>LookupRef[[#This Row],[Total Price]]-LookupRef[[#This Row],[Material Costs]]</f>
        <v>0</v>
      </c>
      <c r="J1044" s="4">
        <f>(LookupRef[[#This Row],[Total Craft Points]]+LookupRef[[#This Row],[DC]])*10</f>
        <v>0</v>
      </c>
      <c r="K1044" s="4">
        <f>LookupRef[[#This Row],[Price Per Craft Point]]*LookupRef[[#This Row],[Total Craft Points]]</f>
        <v>0</v>
      </c>
      <c r="L1044" s="4">
        <f>Fullmath[[#This Row],[Mat Cost]]</f>
        <v>0</v>
      </c>
      <c r="M1044" s="4">
        <f>Fullmath[[#This Row],[Total CP]]</f>
        <v>0</v>
      </c>
      <c r="N1044" s="4">
        <f>Fullmath[[#This Row],[DC]]</f>
        <v>0</v>
      </c>
      <c r="O1044" s="4" cm="1">
        <f t="array" ref="O1044">LookupRef[[#This Row],[DC]]+(PPCP[Base])</f>
        <v>50</v>
      </c>
    </row>
    <row r="1045" spans="1:15" x14ac:dyDescent="0.2">
      <c r="A1045" s="4">
        <f>Fullmath[[#This Row],[Craft]]</f>
        <v>0</v>
      </c>
      <c r="B1045" s="4">
        <f>Fullmath[[#This Row],[Type]]</f>
        <v>0</v>
      </c>
      <c r="C1045" s="4">
        <f>Fullmath[[#This Row],[Subtype]]</f>
        <v>0</v>
      </c>
      <c r="D1045" s="2">
        <f>Fullmath[[#This Row],[ID]]</f>
        <v>0</v>
      </c>
      <c r="E1045" s="4">
        <f>Fullmath[[#This Row],[Name]]</f>
        <v>0</v>
      </c>
      <c r="F1045" s="4">
        <f>Fullmath[[#This Row],[Quantity]]</f>
        <v>0</v>
      </c>
      <c r="G1045" s="4">
        <f>LookupRef[[#This Row],[Labor Costs]]+LookupRef[[#This Row],[Material Costs]]</f>
        <v>0</v>
      </c>
      <c r="H1045" s="4" t="e">
        <f>LookupRef[[#This Row],[Total Price]]/LookupRef[[#This Row],[Quantity]]</f>
        <v>#DIV/0!</v>
      </c>
      <c r="I1045" s="4">
        <f>LookupRef[[#This Row],[Total Price]]-LookupRef[[#This Row],[Material Costs]]</f>
        <v>0</v>
      </c>
      <c r="J1045" s="4">
        <f>(LookupRef[[#This Row],[Total Craft Points]]+LookupRef[[#This Row],[DC]])*10</f>
        <v>0</v>
      </c>
      <c r="K1045" s="4">
        <f>LookupRef[[#This Row],[Price Per Craft Point]]*LookupRef[[#This Row],[Total Craft Points]]</f>
        <v>0</v>
      </c>
      <c r="L1045" s="4">
        <f>Fullmath[[#This Row],[Mat Cost]]</f>
        <v>0</v>
      </c>
      <c r="M1045" s="4">
        <f>Fullmath[[#This Row],[Total CP]]</f>
        <v>0</v>
      </c>
      <c r="N1045" s="4">
        <f>Fullmath[[#This Row],[DC]]</f>
        <v>0</v>
      </c>
      <c r="O1045" s="4" cm="1">
        <f t="array" ref="O1045">LookupRef[[#This Row],[DC]]+(PPCP[Base])</f>
        <v>50</v>
      </c>
    </row>
    <row r="1046" spans="1:15" x14ac:dyDescent="0.2">
      <c r="A1046" s="4">
        <f>Fullmath[[#This Row],[Craft]]</f>
        <v>0</v>
      </c>
      <c r="B1046" s="4">
        <f>Fullmath[[#This Row],[Type]]</f>
        <v>0</v>
      </c>
      <c r="C1046" s="4">
        <f>Fullmath[[#This Row],[Subtype]]</f>
        <v>0</v>
      </c>
      <c r="D1046" s="2">
        <f>Fullmath[[#This Row],[ID]]</f>
        <v>0</v>
      </c>
      <c r="E1046" s="4">
        <f>Fullmath[[#This Row],[Name]]</f>
        <v>0</v>
      </c>
      <c r="F1046" s="4">
        <f>Fullmath[[#This Row],[Quantity]]</f>
        <v>0</v>
      </c>
      <c r="G1046" s="4">
        <f>LookupRef[[#This Row],[Labor Costs]]+LookupRef[[#This Row],[Material Costs]]</f>
        <v>0</v>
      </c>
      <c r="H1046" s="4" t="e">
        <f>LookupRef[[#This Row],[Total Price]]/LookupRef[[#This Row],[Quantity]]</f>
        <v>#DIV/0!</v>
      </c>
      <c r="I1046" s="4">
        <f>LookupRef[[#This Row],[Total Price]]-LookupRef[[#This Row],[Material Costs]]</f>
        <v>0</v>
      </c>
      <c r="J1046" s="4">
        <f>(LookupRef[[#This Row],[Total Craft Points]]+LookupRef[[#This Row],[DC]])*10</f>
        <v>0</v>
      </c>
      <c r="K1046" s="4">
        <f>LookupRef[[#This Row],[Price Per Craft Point]]*LookupRef[[#This Row],[Total Craft Points]]</f>
        <v>0</v>
      </c>
      <c r="L1046" s="4">
        <f>Fullmath[[#This Row],[Mat Cost]]</f>
        <v>0</v>
      </c>
      <c r="M1046" s="4">
        <f>Fullmath[[#This Row],[Total CP]]</f>
        <v>0</v>
      </c>
      <c r="N1046" s="4">
        <f>Fullmath[[#This Row],[DC]]</f>
        <v>0</v>
      </c>
      <c r="O1046" s="4" cm="1">
        <f t="array" ref="O1046">LookupRef[[#This Row],[DC]]+(PPCP[Base])</f>
        <v>50</v>
      </c>
    </row>
    <row r="1047" spans="1:15" x14ac:dyDescent="0.2">
      <c r="A1047" s="4">
        <f>Fullmath[[#This Row],[Craft]]</f>
        <v>0</v>
      </c>
      <c r="B1047" s="4">
        <f>Fullmath[[#This Row],[Type]]</f>
        <v>0</v>
      </c>
      <c r="C1047" s="4">
        <f>Fullmath[[#This Row],[Subtype]]</f>
        <v>0</v>
      </c>
      <c r="D1047" s="2">
        <f>Fullmath[[#This Row],[ID]]</f>
        <v>0</v>
      </c>
      <c r="E1047" s="4">
        <f>Fullmath[[#This Row],[Name]]</f>
        <v>0</v>
      </c>
      <c r="F1047" s="4">
        <f>Fullmath[[#This Row],[Quantity]]</f>
        <v>0</v>
      </c>
      <c r="G1047" s="4">
        <f>LookupRef[[#This Row],[Labor Costs]]+LookupRef[[#This Row],[Material Costs]]</f>
        <v>0</v>
      </c>
      <c r="H1047" s="4" t="e">
        <f>LookupRef[[#This Row],[Total Price]]/LookupRef[[#This Row],[Quantity]]</f>
        <v>#DIV/0!</v>
      </c>
      <c r="I1047" s="4">
        <f>LookupRef[[#This Row],[Total Price]]-LookupRef[[#This Row],[Material Costs]]</f>
        <v>0</v>
      </c>
      <c r="J1047" s="4">
        <f>(LookupRef[[#This Row],[Total Craft Points]]+LookupRef[[#This Row],[DC]])*10</f>
        <v>0</v>
      </c>
      <c r="K1047" s="4">
        <f>LookupRef[[#This Row],[Price Per Craft Point]]*LookupRef[[#This Row],[Total Craft Points]]</f>
        <v>0</v>
      </c>
      <c r="L1047" s="4">
        <f>Fullmath[[#This Row],[Mat Cost]]</f>
        <v>0</v>
      </c>
      <c r="M1047" s="4">
        <f>Fullmath[[#This Row],[Total CP]]</f>
        <v>0</v>
      </c>
      <c r="N1047" s="4">
        <f>Fullmath[[#This Row],[DC]]</f>
        <v>0</v>
      </c>
      <c r="O1047" s="4" cm="1">
        <f t="array" ref="O1047">LookupRef[[#This Row],[DC]]+(PPCP[Base])</f>
        <v>50</v>
      </c>
    </row>
    <row r="1048" spans="1:15" x14ac:dyDescent="0.2">
      <c r="A1048" s="4">
        <f>Fullmath[[#This Row],[Craft]]</f>
        <v>0</v>
      </c>
      <c r="B1048" s="4">
        <f>Fullmath[[#This Row],[Type]]</f>
        <v>0</v>
      </c>
      <c r="C1048" s="4">
        <f>Fullmath[[#This Row],[Subtype]]</f>
        <v>0</v>
      </c>
      <c r="D1048" s="2">
        <f>Fullmath[[#This Row],[ID]]</f>
        <v>0</v>
      </c>
      <c r="E1048" s="4">
        <f>Fullmath[[#This Row],[Name]]</f>
        <v>0</v>
      </c>
      <c r="F1048" s="4">
        <f>Fullmath[[#This Row],[Quantity]]</f>
        <v>0</v>
      </c>
      <c r="G1048" s="4">
        <f>LookupRef[[#This Row],[Labor Costs]]+LookupRef[[#This Row],[Material Costs]]</f>
        <v>0</v>
      </c>
      <c r="H1048" s="4" t="e">
        <f>LookupRef[[#This Row],[Total Price]]/LookupRef[[#This Row],[Quantity]]</f>
        <v>#DIV/0!</v>
      </c>
      <c r="I1048" s="4">
        <f>LookupRef[[#This Row],[Total Price]]-LookupRef[[#This Row],[Material Costs]]</f>
        <v>0</v>
      </c>
      <c r="J1048" s="4">
        <f>(LookupRef[[#This Row],[Total Craft Points]]+LookupRef[[#This Row],[DC]])*10</f>
        <v>0</v>
      </c>
      <c r="K1048" s="4">
        <f>LookupRef[[#This Row],[Price Per Craft Point]]*LookupRef[[#This Row],[Total Craft Points]]</f>
        <v>0</v>
      </c>
      <c r="L1048" s="4">
        <f>Fullmath[[#This Row],[Mat Cost]]</f>
        <v>0</v>
      </c>
      <c r="M1048" s="4">
        <f>Fullmath[[#This Row],[Total CP]]</f>
        <v>0</v>
      </c>
      <c r="N1048" s="4">
        <f>Fullmath[[#This Row],[DC]]</f>
        <v>0</v>
      </c>
      <c r="O1048" s="4" cm="1">
        <f t="array" ref="O1048">LookupRef[[#This Row],[DC]]+(PPCP[Base])</f>
        <v>50</v>
      </c>
    </row>
    <row r="1049" spans="1:15" x14ac:dyDescent="0.2">
      <c r="A1049" s="4">
        <f>Fullmath[[#This Row],[Craft]]</f>
        <v>0</v>
      </c>
      <c r="B1049" s="4">
        <f>Fullmath[[#This Row],[Type]]</f>
        <v>0</v>
      </c>
      <c r="C1049" s="4">
        <f>Fullmath[[#This Row],[Subtype]]</f>
        <v>0</v>
      </c>
      <c r="D1049" s="2">
        <f>Fullmath[[#This Row],[ID]]</f>
        <v>0</v>
      </c>
      <c r="E1049" s="4">
        <f>Fullmath[[#This Row],[Name]]</f>
        <v>0</v>
      </c>
      <c r="F1049" s="4">
        <f>Fullmath[[#This Row],[Quantity]]</f>
        <v>0</v>
      </c>
      <c r="G1049" s="4">
        <f>LookupRef[[#This Row],[Labor Costs]]+LookupRef[[#This Row],[Material Costs]]</f>
        <v>0</v>
      </c>
      <c r="H1049" s="4" t="e">
        <f>LookupRef[[#This Row],[Total Price]]/LookupRef[[#This Row],[Quantity]]</f>
        <v>#DIV/0!</v>
      </c>
      <c r="I1049" s="4">
        <f>LookupRef[[#This Row],[Total Price]]-LookupRef[[#This Row],[Material Costs]]</f>
        <v>0</v>
      </c>
      <c r="J1049" s="4">
        <f>(LookupRef[[#This Row],[Total Craft Points]]+LookupRef[[#This Row],[DC]])*10</f>
        <v>0</v>
      </c>
      <c r="K1049" s="4">
        <f>LookupRef[[#This Row],[Price Per Craft Point]]*LookupRef[[#This Row],[Total Craft Points]]</f>
        <v>0</v>
      </c>
      <c r="L1049" s="4">
        <f>Fullmath[[#This Row],[Mat Cost]]</f>
        <v>0</v>
      </c>
      <c r="M1049" s="4">
        <f>Fullmath[[#This Row],[Total CP]]</f>
        <v>0</v>
      </c>
      <c r="N1049" s="4">
        <f>Fullmath[[#This Row],[DC]]</f>
        <v>0</v>
      </c>
      <c r="O1049" s="4" cm="1">
        <f t="array" ref="O1049">LookupRef[[#This Row],[DC]]+(PPCP[Base])</f>
        <v>50</v>
      </c>
    </row>
    <row r="1050" spans="1:15" x14ac:dyDescent="0.2">
      <c r="A1050" s="4">
        <f>Fullmath[[#This Row],[Craft]]</f>
        <v>0</v>
      </c>
      <c r="B1050" s="4">
        <f>Fullmath[[#This Row],[Type]]</f>
        <v>0</v>
      </c>
      <c r="C1050" s="4">
        <f>Fullmath[[#This Row],[Subtype]]</f>
        <v>0</v>
      </c>
      <c r="D1050" s="2">
        <f>Fullmath[[#This Row],[ID]]</f>
        <v>0</v>
      </c>
      <c r="E1050" s="4">
        <f>Fullmath[[#This Row],[Name]]</f>
        <v>0</v>
      </c>
      <c r="F1050" s="4">
        <f>Fullmath[[#This Row],[Quantity]]</f>
        <v>0</v>
      </c>
      <c r="G1050" s="4">
        <f>LookupRef[[#This Row],[Labor Costs]]+LookupRef[[#This Row],[Material Costs]]</f>
        <v>0</v>
      </c>
      <c r="H1050" s="4" t="e">
        <f>LookupRef[[#This Row],[Total Price]]/LookupRef[[#This Row],[Quantity]]</f>
        <v>#DIV/0!</v>
      </c>
      <c r="I1050" s="4">
        <f>LookupRef[[#This Row],[Total Price]]-LookupRef[[#This Row],[Material Costs]]</f>
        <v>0</v>
      </c>
      <c r="J1050" s="4">
        <f>(LookupRef[[#This Row],[Total Craft Points]]+LookupRef[[#This Row],[DC]])*10</f>
        <v>0</v>
      </c>
      <c r="K1050" s="4">
        <f>LookupRef[[#This Row],[Price Per Craft Point]]*LookupRef[[#This Row],[Total Craft Points]]</f>
        <v>0</v>
      </c>
      <c r="L1050" s="4">
        <f>Fullmath[[#This Row],[Mat Cost]]</f>
        <v>0</v>
      </c>
      <c r="M1050" s="4">
        <f>Fullmath[[#This Row],[Total CP]]</f>
        <v>0</v>
      </c>
      <c r="N1050" s="4">
        <f>Fullmath[[#This Row],[DC]]</f>
        <v>0</v>
      </c>
      <c r="O1050" s="4" cm="1">
        <f t="array" ref="O1050">LookupRef[[#This Row],[DC]]+(PPCP[Base])</f>
        <v>50</v>
      </c>
    </row>
    <row r="1051" spans="1:15" x14ac:dyDescent="0.2">
      <c r="A1051" s="4">
        <f>Fullmath[[#This Row],[Craft]]</f>
        <v>0</v>
      </c>
      <c r="B1051" s="4">
        <f>Fullmath[[#This Row],[Type]]</f>
        <v>0</v>
      </c>
      <c r="C1051" s="4">
        <f>Fullmath[[#This Row],[Subtype]]</f>
        <v>0</v>
      </c>
      <c r="D1051" s="2">
        <f>Fullmath[[#This Row],[ID]]</f>
        <v>0</v>
      </c>
      <c r="E1051" s="4">
        <f>Fullmath[[#This Row],[Name]]</f>
        <v>0</v>
      </c>
      <c r="F1051" s="4">
        <f>Fullmath[[#This Row],[Quantity]]</f>
        <v>0</v>
      </c>
      <c r="G1051" s="4">
        <f>LookupRef[[#This Row],[Labor Costs]]+LookupRef[[#This Row],[Material Costs]]</f>
        <v>0</v>
      </c>
      <c r="H1051" s="4" t="e">
        <f>LookupRef[[#This Row],[Total Price]]/LookupRef[[#This Row],[Quantity]]</f>
        <v>#DIV/0!</v>
      </c>
      <c r="I1051" s="4">
        <f>LookupRef[[#This Row],[Total Price]]-LookupRef[[#This Row],[Material Costs]]</f>
        <v>0</v>
      </c>
      <c r="J1051" s="4">
        <f>(LookupRef[[#This Row],[Total Craft Points]]+LookupRef[[#This Row],[DC]])*10</f>
        <v>0</v>
      </c>
      <c r="K1051" s="4">
        <f>LookupRef[[#This Row],[Price Per Craft Point]]*LookupRef[[#This Row],[Total Craft Points]]</f>
        <v>0</v>
      </c>
      <c r="L1051" s="4">
        <f>Fullmath[[#This Row],[Mat Cost]]</f>
        <v>0</v>
      </c>
      <c r="M1051" s="4">
        <f>Fullmath[[#This Row],[Total CP]]</f>
        <v>0</v>
      </c>
      <c r="N1051" s="4">
        <f>Fullmath[[#This Row],[DC]]</f>
        <v>0</v>
      </c>
      <c r="O1051" s="4" cm="1">
        <f t="array" ref="O1051">LookupRef[[#This Row],[DC]]+(PPCP[Base])</f>
        <v>50</v>
      </c>
    </row>
    <row r="1052" spans="1:15" x14ac:dyDescent="0.2">
      <c r="A1052" s="4">
        <f>Fullmath[[#This Row],[Craft]]</f>
        <v>0</v>
      </c>
      <c r="B1052" s="4">
        <f>Fullmath[[#This Row],[Type]]</f>
        <v>0</v>
      </c>
      <c r="C1052" s="4">
        <f>Fullmath[[#This Row],[Subtype]]</f>
        <v>0</v>
      </c>
      <c r="D1052" s="2">
        <f>Fullmath[[#This Row],[ID]]</f>
        <v>0</v>
      </c>
      <c r="E1052" s="4">
        <f>Fullmath[[#This Row],[Name]]</f>
        <v>0</v>
      </c>
      <c r="F1052" s="4">
        <f>Fullmath[[#This Row],[Quantity]]</f>
        <v>0</v>
      </c>
      <c r="G1052" s="4">
        <f>LookupRef[[#This Row],[Labor Costs]]+LookupRef[[#This Row],[Material Costs]]</f>
        <v>0</v>
      </c>
      <c r="H1052" s="4" t="e">
        <f>LookupRef[[#This Row],[Total Price]]/LookupRef[[#This Row],[Quantity]]</f>
        <v>#DIV/0!</v>
      </c>
      <c r="I1052" s="4">
        <f>LookupRef[[#This Row],[Total Price]]-LookupRef[[#This Row],[Material Costs]]</f>
        <v>0</v>
      </c>
      <c r="J1052" s="4">
        <f>(LookupRef[[#This Row],[Total Craft Points]]+LookupRef[[#This Row],[DC]])*10</f>
        <v>0</v>
      </c>
      <c r="K1052" s="4">
        <f>LookupRef[[#This Row],[Price Per Craft Point]]*LookupRef[[#This Row],[Total Craft Points]]</f>
        <v>0</v>
      </c>
      <c r="L1052" s="4">
        <f>Fullmath[[#This Row],[Mat Cost]]</f>
        <v>0</v>
      </c>
      <c r="M1052" s="4">
        <f>Fullmath[[#This Row],[Total CP]]</f>
        <v>0</v>
      </c>
      <c r="N1052" s="4">
        <f>Fullmath[[#This Row],[DC]]</f>
        <v>0</v>
      </c>
      <c r="O1052" s="4" cm="1">
        <f t="array" ref="O1052">LookupRef[[#This Row],[DC]]+(PPCP[Base])</f>
        <v>50</v>
      </c>
    </row>
    <row r="1053" spans="1:15" x14ac:dyDescent="0.2">
      <c r="A1053" s="4">
        <f>Fullmath[[#This Row],[Craft]]</f>
        <v>0</v>
      </c>
      <c r="B1053" s="4">
        <f>Fullmath[[#This Row],[Type]]</f>
        <v>0</v>
      </c>
      <c r="C1053" s="4">
        <f>Fullmath[[#This Row],[Subtype]]</f>
        <v>0</v>
      </c>
      <c r="D1053" s="2">
        <f>Fullmath[[#This Row],[ID]]</f>
        <v>0</v>
      </c>
      <c r="E1053" s="4">
        <f>Fullmath[[#This Row],[Name]]</f>
        <v>0</v>
      </c>
      <c r="F1053" s="4">
        <f>Fullmath[[#This Row],[Quantity]]</f>
        <v>0</v>
      </c>
      <c r="G1053" s="4">
        <f>LookupRef[[#This Row],[Labor Costs]]+LookupRef[[#This Row],[Material Costs]]</f>
        <v>0</v>
      </c>
      <c r="H1053" s="4" t="e">
        <f>LookupRef[[#This Row],[Total Price]]/LookupRef[[#This Row],[Quantity]]</f>
        <v>#DIV/0!</v>
      </c>
      <c r="I1053" s="4">
        <f>LookupRef[[#This Row],[Total Price]]-LookupRef[[#This Row],[Material Costs]]</f>
        <v>0</v>
      </c>
      <c r="J1053" s="4">
        <f>(LookupRef[[#This Row],[Total Craft Points]]+LookupRef[[#This Row],[DC]])*10</f>
        <v>0</v>
      </c>
      <c r="K1053" s="4">
        <f>LookupRef[[#This Row],[Price Per Craft Point]]*LookupRef[[#This Row],[Total Craft Points]]</f>
        <v>0</v>
      </c>
      <c r="L1053" s="4">
        <f>Fullmath[[#This Row],[Mat Cost]]</f>
        <v>0</v>
      </c>
      <c r="M1053" s="4">
        <f>Fullmath[[#This Row],[Total CP]]</f>
        <v>0</v>
      </c>
      <c r="N1053" s="4">
        <f>Fullmath[[#This Row],[DC]]</f>
        <v>0</v>
      </c>
      <c r="O1053" s="4" cm="1">
        <f t="array" ref="O1053">LookupRef[[#This Row],[DC]]+(PPCP[Base])</f>
        <v>50</v>
      </c>
    </row>
    <row r="1054" spans="1:15" x14ac:dyDescent="0.2">
      <c r="A1054" s="4">
        <f>Fullmath[[#This Row],[Craft]]</f>
        <v>0</v>
      </c>
      <c r="B1054" s="4">
        <f>Fullmath[[#This Row],[Type]]</f>
        <v>0</v>
      </c>
      <c r="C1054" s="4">
        <f>Fullmath[[#This Row],[Subtype]]</f>
        <v>0</v>
      </c>
      <c r="D1054" s="2">
        <f>Fullmath[[#This Row],[ID]]</f>
        <v>0</v>
      </c>
      <c r="E1054" s="4">
        <f>Fullmath[[#This Row],[Name]]</f>
        <v>0</v>
      </c>
      <c r="F1054" s="4">
        <f>Fullmath[[#This Row],[Quantity]]</f>
        <v>0</v>
      </c>
      <c r="G1054" s="4">
        <f>LookupRef[[#This Row],[Labor Costs]]+LookupRef[[#This Row],[Material Costs]]</f>
        <v>0</v>
      </c>
      <c r="H1054" s="4" t="e">
        <f>LookupRef[[#This Row],[Total Price]]/LookupRef[[#This Row],[Quantity]]</f>
        <v>#DIV/0!</v>
      </c>
      <c r="I1054" s="4">
        <f>LookupRef[[#This Row],[Total Price]]-LookupRef[[#This Row],[Material Costs]]</f>
        <v>0</v>
      </c>
      <c r="J1054" s="4">
        <f>(LookupRef[[#This Row],[Total Craft Points]]+LookupRef[[#This Row],[DC]])*10</f>
        <v>0</v>
      </c>
      <c r="K1054" s="4">
        <f>LookupRef[[#This Row],[Price Per Craft Point]]*LookupRef[[#This Row],[Total Craft Points]]</f>
        <v>0</v>
      </c>
      <c r="L1054" s="4">
        <f>Fullmath[[#This Row],[Mat Cost]]</f>
        <v>0</v>
      </c>
      <c r="M1054" s="4">
        <f>Fullmath[[#This Row],[Total CP]]</f>
        <v>0</v>
      </c>
      <c r="N1054" s="4">
        <f>Fullmath[[#This Row],[DC]]</f>
        <v>0</v>
      </c>
      <c r="O1054" s="4" cm="1">
        <f t="array" ref="O1054">LookupRef[[#This Row],[DC]]+(PPCP[Base])</f>
        <v>50</v>
      </c>
    </row>
    <row r="1055" spans="1:15" x14ac:dyDescent="0.2">
      <c r="A1055" s="4">
        <f>Fullmath[[#This Row],[Craft]]</f>
        <v>0</v>
      </c>
      <c r="B1055" s="4">
        <f>Fullmath[[#This Row],[Type]]</f>
        <v>0</v>
      </c>
      <c r="C1055" s="4">
        <f>Fullmath[[#This Row],[Subtype]]</f>
        <v>0</v>
      </c>
      <c r="D1055" s="2">
        <f>Fullmath[[#This Row],[ID]]</f>
        <v>0</v>
      </c>
      <c r="E1055" s="4">
        <f>Fullmath[[#This Row],[Name]]</f>
        <v>0</v>
      </c>
      <c r="F1055" s="4">
        <f>Fullmath[[#This Row],[Quantity]]</f>
        <v>0</v>
      </c>
      <c r="G1055" s="4">
        <f>LookupRef[[#This Row],[Labor Costs]]+LookupRef[[#This Row],[Material Costs]]</f>
        <v>0</v>
      </c>
      <c r="H1055" s="4" t="e">
        <f>LookupRef[[#This Row],[Total Price]]/LookupRef[[#This Row],[Quantity]]</f>
        <v>#DIV/0!</v>
      </c>
      <c r="I1055" s="4">
        <f>LookupRef[[#This Row],[Total Price]]-LookupRef[[#This Row],[Material Costs]]</f>
        <v>0</v>
      </c>
      <c r="J1055" s="4">
        <f>(LookupRef[[#This Row],[Total Craft Points]]+LookupRef[[#This Row],[DC]])*10</f>
        <v>0</v>
      </c>
      <c r="K1055" s="4">
        <f>LookupRef[[#This Row],[Price Per Craft Point]]*LookupRef[[#This Row],[Total Craft Points]]</f>
        <v>0</v>
      </c>
      <c r="L1055" s="4">
        <f>Fullmath[[#This Row],[Mat Cost]]</f>
        <v>0</v>
      </c>
      <c r="M1055" s="4">
        <f>Fullmath[[#This Row],[Total CP]]</f>
        <v>0</v>
      </c>
      <c r="N1055" s="4">
        <f>Fullmath[[#This Row],[DC]]</f>
        <v>0</v>
      </c>
      <c r="O1055" s="4" cm="1">
        <f t="array" ref="O1055">LookupRef[[#This Row],[DC]]+(PPCP[Base])</f>
        <v>50</v>
      </c>
    </row>
    <row r="1056" spans="1:15" x14ac:dyDescent="0.2">
      <c r="A1056" s="4">
        <f>Fullmath[[#This Row],[Craft]]</f>
        <v>0</v>
      </c>
      <c r="B1056" s="4">
        <f>Fullmath[[#This Row],[Type]]</f>
        <v>0</v>
      </c>
      <c r="C1056" s="4">
        <f>Fullmath[[#This Row],[Subtype]]</f>
        <v>0</v>
      </c>
      <c r="D1056" s="2">
        <f>Fullmath[[#This Row],[ID]]</f>
        <v>0</v>
      </c>
      <c r="E1056" s="4">
        <f>Fullmath[[#This Row],[Name]]</f>
        <v>0</v>
      </c>
      <c r="F1056" s="4">
        <f>Fullmath[[#This Row],[Quantity]]</f>
        <v>0</v>
      </c>
      <c r="G1056" s="4">
        <f>LookupRef[[#This Row],[Labor Costs]]+LookupRef[[#This Row],[Material Costs]]</f>
        <v>0</v>
      </c>
      <c r="H1056" s="4" t="e">
        <f>LookupRef[[#This Row],[Total Price]]/LookupRef[[#This Row],[Quantity]]</f>
        <v>#DIV/0!</v>
      </c>
      <c r="I1056" s="4">
        <f>LookupRef[[#This Row],[Total Price]]-LookupRef[[#This Row],[Material Costs]]</f>
        <v>0</v>
      </c>
      <c r="J1056" s="4">
        <f>(LookupRef[[#This Row],[Total Craft Points]]+LookupRef[[#This Row],[DC]])*10</f>
        <v>0</v>
      </c>
      <c r="K1056" s="4">
        <f>LookupRef[[#This Row],[Price Per Craft Point]]*LookupRef[[#This Row],[Total Craft Points]]</f>
        <v>0</v>
      </c>
      <c r="L1056" s="4">
        <f>Fullmath[[#This Row],[Mat Cost]]</f>
        <v>0</v>
      </c>
      <c r="M1056" s="4">
        <f>Fullmath[[#This Row],[Total CP]]</f>
        <v>0</v>
      </c>
      <c r="N1056" s="4">
        <f>Fullmath[[#This Row],[DC]]</f>
        <v>0</v>
      </c>
      <c r="O1056" s="4" cm="1">
        <f t="array" ref="O1056">LookupRef[[#This Row],[DC]]+(PPCP[Base])</f>
        <v>50</v>
      </c>
    </row>
    <row r="1057" spans="1:15" x14ac:dyDescent="0.2">
      <c r="A1057" s="4">
        <f>Fullmath[[#This Row],[Craft]]</f>
        <v>0</v>
      </c>
      <c r="B1057" s="4">
        <f>Fullmath[[#This Row],[Type]]</f>
        <v>0</v>
      </c>
      <c r="C1057" s="4">
        <f>Fullmath[[#This Row],[Subtype]]</f>
        <v>0</v>
      </c>
      <c r="D1057" s="2">
        <f>Fullmath[[#This Row],[ID]]</f>
        <v>0</v>
      </c>
      <c r="E1057" s="4">
        <f>Fullmath[[#This Row],[Name]]</f>
        <v>0</v>
      </c>
      <c r="F1057" s="4">
        <f>Fullmath[[#This Row],[Quantity]]</f>
        <v>0</v>
      </c>
      <c r="G1057" s="4">
        <f>LookupRef[[#This Row],[Labor Costs]]+LookupRef[[#This Row],[Material Costs]]</f>
        <v>0</v>
      </c>
      <c r="H1057" s="4" t="e">
        <f>LookupRef[[#This Row],[Total Price]]/LookupRef[[#This Row],[Quantity]]</f>
        <v>#DIV/0!</v>
      </c>
      <c r="I1057" s="4">
        <f>LookupRef[[#This Row],[Total Price]]-LookupRef[[#This Row],[Material Costs]]</f>
        <v>0</v>
      </c>
      <c r="J1057" s="4">
        <f>(LookupRef[[#This Row],[Total Craft Points]]+LookupRef[[#This Row],[DC]])*10</f>
        <v>0</v>
      </c>
      <c r="K1057" s="4">
        <f>LookupRef[[#This Row],[Price Per Craft Point]]*LookupRef[[#This Row],[Total Craft Points]]</f>
        <v>0</v>
      </c>
      <c r="L1057" s="4">
        <f>Fullmath[[#This Row],[Mat Cost]]</f>
        <v>0</v>
      </c>
      <c r="M1057" s="4">
        <f>Fullmath[[#This Row],[Total CP]]</f>
        <v>0</v>
      </c>
      <c r="N1057" s="4">
        <f>Fullmath[[#This Row],[DC]]</f>
        <v>0</v>
      </c>
      <c r="O1057" s="4" cm="1">
        <f t="array" ref="O1057">LookupRef[[#This Row],[DC]]+(PPCP[Base])</f>
        <v>50</v>
      </c>
    </row>
    <row r="1058" spans="1:15" x14ac:dyDescent="0.2">
      <c r="A1058" s="4">
        <f>Fullmath[[#This Row],[Craft]]</f>
        <v>0</v>
      </c>
      <c r="B1058" s="4">
        <f>Fullmath[[#This Row],[Type]]</f>
        <v>0</v>
      </c>
      <c r="C1058" s="4">
        <f>Fullmath[[#This Row],[Subtype]]</f>
        <v>0</v>
      </c>
      <c r="D1058" s="2">
        <f>Fullmath[[#This Row],[ID]]</f>
        <v>0</v>
      </c>
      <c r="E1058" s="4">
        <f>Fullmath[[#This Row],[Name]]</f>
        <v>0</v>
      </c>
      <c r="F1058" s="4">
        <f>Fullmath[[#This Row],[Quantity]]</f>
        <v>0</v>
      </c>
      <c r="G1058" s="4">
        <f>LookupRef[[#This Row],[Labor Costs]]+LookupRef[[#This Row],[Material Costs]]</f>
        <v>0</v>
      </c>
      <c r="H1058" s="4" t="e">
        <f>LookupRef[[#This Row],[Total Price]]/LookupRef[[#This Row],[Quantity]]</f>
        <v>#DIV/0!</v>
      </c>
      <c r="I1058" s="4">
        <f>LookupRef[[#This Row],[Total Price]]-LookupRef[[#This Row],[Material Costs]]</f>
        <v>0</v>
      </c>
      <c r="J1058" s="4">
        <f>(LookupRef[[#This Row],[Total Craft Points]]+LookupRef[[#This Row],[DC]])*10</f>
        <v>0</v>
      </c>
      <c r="K1058" s="4">
        <f>LookupRef[[#This Row],[Price Per Craft Point]]*LookupRef[[#This Row],[Total Craft Points]]</f>
        <v>0</v>
      </c>
      <c r="L1058" s="4">
        <f>Fullmath[[#This Row],[Mat Cost]]</f>
        <v>0</v>
      </c>
      <c r="M1058" s="4">
        <f>Fullmath[[#This Row],[Total CP]]</f>
        <v>0</v>
      </c>
      <c r="N1058" s="4">
        <f>Fullmath[[#This Row],[DC]]</f>
        <v>0</v>
      </c>
      <c r="O1058" s="4" cm="1">
        <f t="array" ref="O1058">LookupRef[[#This Row],[DC]]+(PPCP[Base])</f>
        <v>50</v>
      </c>
    </row>
    <row r="1059" spans="1:15" x14ac:dyDescent="0.2">
      <c r="A1059" s="4">
        <f>Fullmath[[#This Row],[Craft]]</f>
        <v>0</v>
      </c>
      <c r="B1059" s="4">
        <f>Fullmath[[#This Row],[Type]]</f>
        <v>0</v>
      </c>
      <c r="C1059" s="4">
        <f>Fullmath[[#This Row],[Subtype]]</f>
        <v>0</v>
      </c>
      <c r="D1059" s="2">
        <f>Fullmath[[#This Row],[ID]]</f>
        <v>0</v>
      </c>
      <c r="E1059" s="4">
        <f>Fullmath[[#This Row],[Name]]</f>
        <v>0</v>
      </c>
      <c r="F1059" s="4">
        <f>Fullmath[[#This Row],[Quantity]]</f>
        <v>0</v>
      </c>
      <c r="G1059" s="4">
        <f>LookupRef[[#This Row],[Labor Costs]]+LookupRef[[#This Row],[Material Costs]]</f>
        <v>0</v>
      </c>
      <c r="H1059" s="4" t="e">
        <f>LookupRef[[#This Row],[Total Price]]/LookupRef[[#This Row],[Quantity]]</f>
        <v>#DIV/0!</v>
      </c>
      <c r="I1059" s="4">
        <f>LookupRef[[#This Row],[Total Price]]-LookupRef[[#This Row],[Material Costs]]</f>
        <v>0</v>
      </c>
      <c r="J1059" s="4">
        <f>(LookupRef[[#This Row],[Total Craft Points]]+LookupRef[[#This Row],[DC]])*10</f>
        <v>0</v>
      </c>
      <c r="K1059" s="4">
        <f>LookupRef[[#This Row],[Price Per Craft Point]]*LookupRef[[#This Row],[Total Craft Points]]</f>
        <v>0</v>
      </c>
      <c r="L1059" s="4">
        <f>Fullmath[[#This Row],[Mat Cost]]</f>
        <v>0</v>
      </c>
      <c r="M1059" s="4">
        <f>Fullmath[[#This Row],[Total CP]]</f>
        <v>0</v>
      </c>
      <c r="N1059" s="4">
        <f>Fullmath[[#This Row],[DC]]</f>
        <v>0</v>
      </c>
      <c r="O1059" s="4" cm="1">
        <f t="array" ref="O1059">LookupRef[[#This Row],[DC]]+(PPCP[Base])</f>
        <v>50</v>
      </c>
    </row>
    <row r="1060" spans="1:15" x14ac:dyDescent="0.2">
      <c r="A1060" s="4">
        <f>Fullmath[[#This Row],[Craft]]</f>
        <v>0</v>
      </c>
      <c r="B1060" s="4">
        <f>Fullmath[[#This Row],[Type]]</f>
        <v>0</v>
      </c>
      <c r="C1060" s="4">
        <f>Fullmath[[#This Row],[Subtype]]</f>
        <v>0</v>
      </c>
      <c r="D1060" s="2">
        <f>Fullmath[[#This Row],[ID]]</f>
        <v>0</v>
      </c>
      <c r="E1060" s="4">
        <f>Fullmath[[#This Row],[Name]]</f>
        <v>0</v>
      </c>
      <c r="F1060" s="4">
        <f>Fullmath[[#This Row],[Quantity]]</f>
        <v>0</v>
      </c>
      <c r="G1060" s="4">
        <f>LookupRef[[#This Row],[Labor Costs]]+LookupRef[[#This Row],[Material Costs]]</f>
        <v>0</v>
      </c>
      <c r="H1060" s="4" t="e">
        <f>LookupRef[[#This Row],[Total Price]]/LookupRef[[#This Row],[Quantity]]</f>
        <v>#DIV/0!</v>
      </c>
      <c r="I1060" s="4">
        <f>LookupRef[[#This Row],[Total Price]]-LookupRef[[#This Row],[Material Costs]]</f>
        <v>0</v>
      </c>
      <c r="J1060" s="4">
        <f>(LookupRef[[#This Row],[Total Craft Points]]+LookupRef[[#This Row],[DC]])*10</f>
        <v>0</v>
      </c>
      <c r="K1060" s="4">
        <f>LookupRef[[#This Row],[Price Per Craft Point]]*LookupRef[[#This Row],[Total Craft Points]]</f>
        <v>0</v>
      </c>
      <c r="L1060" s="4">
        <f>Fullmath[[#This Row],[Mat Cost]]</f>
        <v>0</v>
      </c>
      <c r="M1060" s="4">
        <f>Fullmath[[#This Row],[Total CP]]</f>
        <v>0</v>
      </c>
      <c r="N1060" s="4">
        <f>Fullmath[[#This Row],[DC]]</f>
        <v>0</v>
      </c>
      <c r="O1060" s="4" cm="1">
        <f t="array" ref="O1060">LookupRef[[#This Row],[DC]]+(PPCP[Base])</f>
        <v>50</v>
      </c>
    </row>
    <row r="1061" spans="1:15" x14ac:dyDescent="0.2">
      <c r="A1061" s="4">
        <f>Fullmath[[#This Row],[Craft]]</f>
        <v>0</v>
      </c>
      <c r="B1061" s="4">
        <f>Fullmath[[#This Row],[Type]]</f>
        <v>0</v>
      </c>
      <c r="C1061" s="4">
        <f>Fullmath[[#This Row],[Subtype]]</f>
        <v>0</v>
      </c>
      <c r="D1061" s="2">
        <f>Fullmath[[#This Row],[ID]]</f>
        <v>0</v>
      </c>
      <c r="E1061" s="4">
        <f>Fullmath[[#This Row],[Name]]</f>
        <v>0</v>
      </c>
      <c r="F1061" s="4">
        <f>Fullmath[[#This Row],[Quantity]]</f>
        <v>0</v>
      </c>
      <c r="G1061" s="4">
        <f>LookupRef[[#This Row],[Labor Costs]]+LookupRef[[#This Row],[Material Costs]]</f>
        <v>0</v>
      </c>
      <c r="H1061" s="4" t="e">
        <f>LookupRef[[#This Row],[Total Price]]/LookupRef[[#This Row],[Quantity]]</f>
        <v>#DIV/0!</v>
      </c>
      <c r="I1061" s="4">
        <f>LookupRef[[#This Row],[Total Price]]-LookupRef[[#This Row],[Material Costs]]</f>
        <v>0</v>
      </c>
      <c r="J1061" s="4">
        <f>(LookupRef[[#This Row],[Total Craft Points]]+LookupRef[[#This Row],[DC]])*10</f>
        <v>0</v>
      </c>
      <c r="K1061" s="4">
        <f>LookupRef[[#This Row],[Price Per Craft Point]]*LookupRef[[#This Row],[Total Craft Points]]</f>
        <v>0</v>
      </c>
      <c r="L1061" s="4">
        <f>Fullmath[[#This Row],[Mat Cost]]</f>
        <v>0</v>
      </c>
      <c r="M1061" s="4">
        <f>Fullmath[[#This Row],[Total CP]]</f>
        <v>0</v>
      </c>
      <c r="N1061" s="4">
        <f>Fullmath[[#This Row],[DC]]</f>
        <v>0</v>
      </c>
      <c r="O1061" s="4" cm="1">
        <f t="array" ref="O1061">LookupRef[[#This Row],[DC]]+(PPCP[Base])</f>
        <v>50</v>
      </c>
    </row>
    <row r="1062" spans="1:15" x14ac:dyDescent="0.2">
      <c r="A1062" s="4">
        <f>Fullmath[[#This Row],[Craft]]</f>
        <v>0</v>
      </c>
      <c r="B1062" s="4">
        <f>Fullmath[[#This Row],[Type]]</f>
        <v>0</v>
      </c>
      <c r="C1062" s="4">
        <f>Fullmath[[#This Row],[Subtype]]</f>
        <v>0</v>
      </c>
      <c r="D1062" s="2">
        <f>Fullmath[[#This Row],[ID]]</f>
        <v>0</v>
      </c>
      <c r="E1062" s="4">
        <f>Fullmath[[#This Row],[Name]]</f>
        <v>0</v>
      </c>
      <c r="F1062" s="4">
        <f>Fullmath[[#This Row],[Quantity]]</f>
        <v>0</v>
      </c>
      <c r="G1062" s="4">
        <f>LookupRef[[#This Row],[Labor Costs]]+LookupRef[[#This Row],[Material Costs]]</f>
        <v>0</v>
      </c>
      <c r="H1062" s="4" t="e">
        <f>LookupRef[[#This Row],[Total Price]]/LookupRef[[#This Row],[Quantity]]</f>
        <v>#DIV/0!</v>
      </c>
      <c r="I1062" s="4">
        <f>LookupRef[[#This Row],[Total Price]]-LookupRef[[#This Row],[Material Costs]]</f>
        <v>0</v>
      </c>
      <c r="J1062" s="4">
        <f>(LookupRef[[#This Row],[Total Craft Points]]+LookupRef[[#This Row],[DC]])*10</f>
        <v>0</v>
      </c>
      <c r="K1062" s="4">
        <f>LookupRef[[#This Row],[Price Per Craft Point]]*LookupRef[[#This Row],[Total Craft Points]]</f>
        <v>0</v>
      </c>
      <c r="L1062" s="4">
        <f>Fullmath[[#This Row],[Mat Cost]]</f>
        <v>0</v>
      </c>
      <c r="M1062" s="4">
        <f>Fullmath[[#This Row],[Total CP]]</f>
        <v>0</v>
      </c>
      <c r="N1062" s="4">
        <f>Fullmath[[#This Row],[DC]]</f>
        <v>0</v>
      </c>
      <c r="O1062" s="4" cm="1">
        <f t="array" ref="O1062">LookupRef[[#This Row],[DC]]+(PPCP[Base])</f>
        <v>50</v>
      </c>
    </row>
    <row r="1063" spans="1:15" x14ac:dyDescent="0.2">
      <c r="A1063" s="4">
        <f>Fullmath[[#This Row],[Craft]]</f>
        <v>0</v>
      </c>
      <c r="B1063" s="4">
        <f>Fullmath[[#This Row],[Type]]</f>
        <v>0</v>
      </c>
      <c r="C1063" s="4">
        <f>Fullmath[[#This Row],[Subtype]]</f>
        <v>0</v>
      </c>
      <c r="D1063" s="2">
        <f>Fullmath[[#This Row],[ID]]</f>
        <v>0</v>
      </c>
      <c r="E1063" s="4">
        <f>Fullmath[[#This Row],[Name]]</f>
        <v>0</v>
      </c>
      <c r="F1063" s="4">
        <f>Fullmath[[#This Row],[Quantity]]</f>
        <v>0</v>
      </c>
      <c r="G1063" s="4">
        <f>LookupRef[[#This Row],[Labor Costs]]+LookupRef[[#This Row],[Material Costs]]</f>
        <v>0</v>
      </c>
      <c r="H1063" s="4" t="e">
        <f>LookupRef[[#This Row],[Total Price]]/LookupRef[[#This Row],[Quantity]]</f>
        <v>#DIV/0!</v>
      </c>
      <c r="I1063" s="4">
        <f>LookupRef[[#This Row],[Total Price]]-LookupRef[[#This Row],[Material Costs]]</f>
        <v>0</v>
      </c>
      <c r="J1063" s="4">
        <f>(LookupRef[[#This Row],[Total Craft Points]]+LookupRef[[#This Row],[DC]])*10</f>
        <v>0</v>
      </c>
      <c r="K1063" s="4">
        <f>LookupRef[[#This Row],[Price Per Craft Point]]*LookupRef[[#This Row],[Total Craft Points]]</f>
        <v>0</v>
      </c>
      <c r="L1063" s="4">
        <f>Fullmath[[#This Row],[Mat Cost]]</f>
        <v>0</v>
      </c>
      <c r="M1063" s="4">
        <f>Fullmath[[#This Row],[Total CP]]</f>
        <v>0</v>
      </c>
      <c r="N1063" s="4">
        <f>Fullmath[[#This Row],[DC]]</f>
        <v>0</v>
      </c>
      <c r="O1063" s="4" cm="1">
        <f t="array" ref="O1063">LookupRef[[#This Row],[DC]]+(PPCP[Base])</f>
        <v>50</v>
      </c>
    </row>
    <row r="1064" spans="1:15" x14ac:dyDescent="0.2">
      <c r="A1064" s="4">
        <f>Fullmath[[#This Row],[Craft]]</f>
        <v>0</v>
      </c>
      <c r="B1064" s="4">
        <f>Fullmath[[#This Row],[Type]]</f>
        <v>0</v>
      </c>
      <c r="C1064" s="4">
        <f>Fullmath[[#This Row],[Subtype]]</f>
        <v>0</v>
      </c>
      <c r="D1064" s="2">
        <f>Fullmath[[#This Row],[ID]]</f>
        <v>0</v>
      </c>
      <c r="E1064" s="4">
        <f>Fullmath[[#This Row],[Name]]</f>
        <v>0</v>
      </c>
      <c r="F1064" s="4">
        <f>Fullmath[[#This Row],[Quantity]]</f>
        <v>0</v>
      </c>
      <c r="G1064" s="4">
        <f>LookupRef[[#This Row],[Labor Costs]]+LookupRef[[#This Row],[Material Costs]]</f>
        <v>0</v>
      </c>
      <c r="H1064" s="4" t="e">
        <f>LookupRef[[#This Row],[Total Price]]/LookupRef[[#This Row],[Quantity]]</f>
        <v>#DIV/0!</v>
      </c>
      <c r="I1064" s="4">
        <f>LookupRef[[#This Row],[Total Price]]-LookupRef[[#This Row],[Material Costs]]</f>
        <v>0</v>
      </c>
      <c r="J1064" s="4">
        <f>(LookupRef[[#This Row],[Total Craft Points]]+LookupRef[[#This Row],[DC]])*10</f>
        <v>0</v>
      </c>
      <c r="K1064" s="4">
        <f>LookupRef[[#This Row],[Price Per Craft Point]]*LookupRef[[#This Row],[Total Craft Points]]</f>
        <v>0</v>
      </c>
      <c r="L1064" s="4">
        <f>Fullmath[[#This Row],[Mat Cost]]</f>
        <v>0</v>
      </c>
      <c r="M1064" s="4">
        <f>Fullmath[[#This Row],[Total CP]]</f>
        <v>0</v>
      </c>
      <c r="N1064" s="4">
        <f>Fullmath[[#This Row],[DC]]</f>
        <v>0</v>
      </c>
      <c r="O1064" s="4" cm="1">
        <f t="array" ref="O1064">LookupRef[[#This Row],[DC]]+(PPCP[Base])</f>
        <v>50</v>
      </c>
    </row>
    <row r="1065" spans="1:15" x14ac:dyDescent="0.2">
      <c r="A1065" s="4">
        <f>Fullmath[[#This Row],[Craft]]</f>
        <v>0</v>
      </c>
      <c r="B1065" s="4">
        <f>Fullmath[[#This Row],[Type]]</f>
        <v>0</v>
      </c>
      <c r="C1065" s="4">
        <f>Fullmath[[#This Row],[Subtype]]</f>
        <v>0</v>
      </c>
      <c r="D1065" s="2">
        <f>Fullmath[[#This Row],[ID]]</f>
        <v>0</v>
      </c>
      <c r="E1065" s="4">
        <f>Fullmath[[#This Row],[Name]]</f>
        <v>0</v>
      </c>
      <c r="F1065" s="4">
        <f>Fullmath[[#This Row],[Quantity]]</f>
        <v>0</v>
      </c>
      <c r="G1065" s="4">
        <f>LookupRef[[#This Row],[Labor Costs]]+LookupRef[[#This Row],[Material Costs]]</f>
        <v>0</v>
      </c>
      <c r="H1065" s="4" t="e">
        <f>LookupRef[[#This Row],[Total Price]]/LookupRef[[#This Row],[Quantity]]</f>
        <v>#DIV/0!</v>
      </c>
      <c r="I1065" s="4">
        <f>LookupRef[[#This Row],[Total Price]]-LookupRef[[#This Row],[Material Costs]]</f>
        <v>0</v>
      </c>
      <c r="J1065" s="4">
        <f>(LookupRef[[#This Row],[Total Craft Points]]+LookupRef[[#This Row],[DC]])*10</f>
        <v>0</v>
      </c>
      <c r="K1065" s="4">
        <f>LookupRef[[#This Row],[Price Per Craft Point]]*LookupRef[[#This Row],[Total Craft Points]]</f>
        <v>0</v>
      </c>
      <c r="L1065" s="4">
        <f>Fullmath[[#This Row],[Mat Cost]]</f>
        <v>0</v>
      </c>
      <c r="M1065" s="4">
        <f>Fullmath[[#This Row],[Total CP]]</f>
        <v>0</v>
      </c>
      <c r="N1065" s="4">
        <f>Fullmath[[#This Row],[DC]]</f>
        <v>0</v>
      </c>
      <c r="O1065" s="4" cm="1">
        <f t="array" ref="O1065">LookupRef[[#This Row],[DC]]+(PPCP[Base])</f>
        <v>50</v>
      </c>
    </row>
    <row r="1066" spans="1:15" x14ac:dyDescent="0.2">
      <c r="A1066" s="4">
        <f>Fullmath[[#This Row],[Craft]]</f>
        <v>0</v>
      </c>
      <c r="B1066" s="4">
        <f>Fullmath[[#This Row],[Type]]</f>
        <v>0</v>
      </c>
      <c r="C1066" s="4">
        <f>Fullmath[[#This Row],[Subtype]]</f>
        <v>0</v>
      </c>
      <c r="D1066" s="2">
        <f>Fullmath[[#This Row],[ID]]</f>
        <v>0</v>
      </c>
      <c r="E1066" s="4">
        <f>Fullmath[[#This Row],[Name]]</f>
        <v>0</v>
      </c>
      <c r="F1066" s="4">
        <f>Fullmath[[#This Row],[Quantity]]</f>
        <v>0</v>
      </c>
      <c r="G1066" s="4">
        <f>LookupRef[[#This Row],[Labor Costs]]+LookupRef[[#This Row],[Material Costs]]</f>
        <v>0</v>
      </c>
      <c r="H1066" s="4" t="e">
        <f>LookupRef[[#This Row],[Total Price]]/LookupRef[[#This Row],[Quantity]]</f>
        <v>#DIV/0!</v>
      </c>
      <c r="I1066" s="4">
        <f>LookupRef[[#This Row],[Total Price]]-LookupRef[[#This Row],[Material Costs]]</f>
        <v>0</v>
      </c>
      <c r="J1066" s="4">
        <f>(LookupRef[[#This Row],[Total Craft Points]]+LookupRef[[#This Row],[DC]])*10</f>
        <v>0</v>
      </c>
      <c r="K1066" s="4">
        <f>LookupRef[[#This Row],[Price Per Craft Point]]*LookupRef[[#This Row],[Total Craft Points]]</f>
        <v>0</v>
      </c>
      <c r="L1066" s="4">
        <f>Fullmath[[#This Row],[Mat Cost]]</f>
        <v>0</v>
      </c>
      <c r="M1066" s="4">
        <f>Fullmath[[#This Row],[Total CP]]</f>
        <v>0</v>
      </c>
      <c r="N1066" s="4">
        <f>Fullmath[[#This Row],[DC]]</f>
        <v>0</v>
      </c>
      <c r="O1066" s="4" cm="1">
        <f t="array" ref="O1066">LookupRef[[#This Row],[DC]]+(PPCP[Base])</f>
        <v>50</v>
      </c>
    </row>
    <row r="1067" spans="1:15" x14ac:dyDescent="0.2">
      <c r="A1067" s="4">
        <f>Fullmath[[#This Row],[Craft]]</f>
        <v>0</v>
      </c>
      <c r="B1067" s="4">
        <f>Fullmath[[#This Row],[Type]]</f>
        <v>0</v>
      </c>
      <c r="C1067" s="4">
        <f>Fullmath[[#This Row],[Subtype]]</f>
        <v>0</v>
      </c>
      <c r="D1067" s="2">
        <f>Fullmath[[#This Row],[ID]]</f>
        <v>0</v>
      </c>
      <c r="E1067" s="4">
        <f>Fullmath[[#This Row],[Name]]</f>
        <v>0</v>
      </c>
      <c r="F1067" s="4">
        <f>Fullmath[[#This Row],[Quantity]]</f>
        <v>0</v>
      </c>
      <c r="G1067" s="4">
        <f>LookupRef[[#This Row],[Labor Costs]]+LookupRef[[#This Row],[Material Costs]]</f>
        <v>0</v>
      </c>
      <c r="H1067" s="4" t="e">
        <f>LookupRef[[#This Row],[Total Price]]/LookupRef[[#This Row],[Quantity]]</f>
        <v>#DIV/0!</v>
      </c>
      <c r="I1067" s="4">
        <f>LookupRef[[#This Row],[Total Price]]-LookupRef[[#This Row],[Material Costs]]</f>
        <v>0</v>
      </c>
      <c r="J1067" s="4">
        <f>(LookupRef[[#This Row],[Total Craft Points]]+LookupRef[[#This Row],[DC]])*10</f>
        <v>0</v>
      </c>
      <c r="K1067" s="4">
        <f>LookupRef[[#This Row],[Price Per Craft Point]]*LookupRef[[#This Row],[Total Craft Points]]</f>
        <v>0</v>
      </c>
      <c r="L1067" s="4">
        <f>Fullmath[[#This Row],[Mat Cost]]</f>
        <v>0</v>
      </c>
      <c r="M1067" s="4">
        <f>Fullmath[[#This Row],[Total CP]]</f>
        <v>0</v>
      </c>
      <c r="N1067" s="4">
        <f>Fullmath[[#This Row],[DC]]</f>
        <v>0</v>
      </c>
      <c r="O1067" s="4" cm="1">
        <f t="array" ref="O1067">LookupRef[[#This Row],[DC]]+(PPCP[Base])</f>
        <v>50</v>
      </c>
    </row>
    <row r="1068" spans="1:15" x14ac:dyDescent="0.2">
      <c r="A1068" s="4">
        <f>Fullmath[[#This Row],[Craft]]</f>
        <v>0</v>
      </c>
      <c r="B1068" s="4">
        <f>Fullmath[[#This Row],[Type]]</f>
        <v>0</v>
      </c>
      <c r="C1068" s="4">
        <f>Fullmath[[#This Row],[Subtype]]</f>
        <v>0</v>
      </c>
      <c r="D1068" s="2">
        <f>Fullmath[[#This Row],[ID]]</f>
        <v>0</v>
      </c>
      <c r="E1068" s="4">
        <f>Fullmath[[#This Row],[Name]]</f>
        <v>0</v>
      </c>
      <c r="F1068" s="4">
        <f>Fullmath[[#This Row],[Quantity]]</f>
        <v>0</v>
      </c>
      <c r="G1068" s="4">
        <f>LookupRef[[#This Row],[Labor Costs]]+LookupRef[[#This Row],[Material Costs]]</f>
        <v>0</v>
      </c>
      <c r="H1068" s="4" t="e">
        <f>LookupRef[[#This Row],[Total Price]]/LookupRef[[#This Row],[Quantity]]</f>
        <v>#DIV/0!</v>
      </c>
      <c r="I1068" s="4">
        <f>LookupRef[[#This Row],[Total Price]]-LookupRef[[#This Row],[Material Costs]]</f>
        <v>0</v>
      </c>
      <c r="J1068" s="4">
        <f>(LookupRef[[#This Row],[Total Craft Points]]+LookupRef[[#This Row],[DC]])*10</f>
        <v>0</v>
      </c>
      <c r="K1068" s="4">
        <f>LookupRef[[#This Row],[Price Per Craft Point]]*LookupRef[[#This Row],[Total Craft Points]]</f>
        <v>0</v>
      </c>
      <c r="L1068" s="4">
        <f>Fullmath[[#This Row],[Mat Cost]]</f>
        <v>0</v>
      </c>
      <c r="M1068" s="4">
        <f>Fullmath[[#This Row],[Total CP]]</f>
        <v>0</v>
      </c>
      <c r="N1068" s="4">
        <f>Fullmath[[#This Row],[DC]]</f>
        <v>0</v>
      </c>
      <c r="O1068" s="4" cm="1">
        <f t="array" ref="O1068">LookupRef[[#This Row],[DC]]+(PPCP[Base])</f>
        <v>50</v>
      </c>
    </row>
    <row r="1069" spans="1:15" x14ac:dyDescent="0.2">
      <c r="A1069" s="4">
        <f>Fullmath[[#This Row],[Craft]]</f>
        <v>0</v>
      </c>
      <c r="B1069" s="4">
        <f>Fullmath[[#This Row],[Type]]</f>
        <v>0</v>
      </c>
      <c r="C1069" s="4">
        <f>Fullmath[[#This Row],[Subtype]]</f>
        <v>0</v>
      </c>
      <c r="D1069" s="2">
        <f>Fullmath[[#This Row],[ID]]</f>
        <v>0</v>
      </c>
      <c r="E1069" s="4">
        <f>Fullmath[[#This Row],[Name]]</f>
        <v>0</v>
      </c>
      <c r="F1069" s="4">
        <f>Fullmath[[#This Row],[Quantity]]</f>
        <v>0</v>
      </c>
      <c r="G1069" s="4">
        <f>LookupRef[[#This Row],[Labor Costs]]+LookupRef[[#This Row],[Material Costs]]</f>
        <v>0</v>
      </c>
      <c r="H1069" s="4" t="e">
        <f>LookupRef[[#This Row],[Total Price]]/LookupRef[[#This Row],[Quantity]]</f>
        <v>#DIV/0!</v>
      </c>
      <c r="I1069" s="4">
        <f>LookupRef[[#This Row],[Total Price]]-LookupRef[[#This Row],[Material Costs]]</f>
        <v>0</v>
      </c>
      <c r="J1069" s="4">
        <f>(LookupRef[[#This Row],[Total Craft Points]]+LookupRef[[#This Row],[DC]])*10</f>
        <v>0</v>
      </c>
      <c r="K1069" s="4">
        <f>LookupRef[[#This Row],[Price Per Craft Point]]*LookupRef[[#This Row],[Total Craft Points]]</f>
        <v>0</v>
      </c>
      <c r="L1069" s="4">
        <f>Fullmath[[#This Row],[Mat Cost]]</f>
        <v>0</v>
      </c>
      <c r="M1069" s="4">
        <f>Fullmath[[#This Row],[Total CP]]</f>
        <v>0</v>
      </c>
      <c r="N1069" s="4">
        <f>Fullmath[[#This Row],[DC]]</f>
        <v>0</v>
      </c>
      <c r="O1069" s="4" cm="1">
        <f t="array" ref="O1069">LookupRef[[#This Row],[DC]]+(PPCP[Base])</f>
        <v>50</v>
      </c>
    </row>
    <row r="1070" spans="1:15" x14ac:dyDescent="0.2">
      <c r="A1070" s="4">
        <f>Fullmath[[#This Row],[Craft]]</f>
        <v>0</v>
      </c>
      <c r="B1070" s="4">
        <f>Fullmath[[#This Row],[Type]]</f>
        <v>0</v>
      </c>
      <c r="C1070" s="4">
        <f>Fullmath[[#This Row],[Subtype]]</f>
        <v>0</v>
      </c>
      <c r="D1070" s="2">
        <f>Fullmath[[#This Row],[ID]]</f>
        <v>0</v>
      </c>
      <c r="E1070" s="4">
        <f>Fullmath[[#This Row],[Name]]</f>
        <v>0</v>
      </c>
      <c r="F1070" s="4">
        <f>Fullmath[[#This Row],[Quantity]]</f>
        <v>0</v>
      </c>
      <c r="G1070" s="4">
        <f>LookupRef[[#This Row],[Labor Costs]]+LookupRef[[#This Row],[Material Costs]]</f>
        <v>0</v>
      </c>
      <c r="H1070" s="4" t="e">
        <f>LookupRef[[#This Row],[Total Price]]/LookupRef[[#This Row],[Quantity]]</f>
        <v>#DIV/0!</v>
      </c>
      <c r="I1070" s="4">
        <f>LookupRef[[#This Row],[Total Price]]-LookupRef[[#This Row],[Material Costs]]</f>
        <v>0</v>
      </c>
      <c r="J1070" s="4">
        <f>(LookupRef[[#This Row],[Total Craft Points]]+LookupRef[[#This Row],[DC]])*10</f>
        <v>0</v>
      </c>
      <c r="K1070" s="4">
        <f>LookupRef[[#This Row],[Price Per Craft Point]]*LookupRef[[#This Row],[Total Craft Points]]</f>
        <v>0</v>
      </c>
      <c r="L1070" s="4">
        <f>Fullmath[[#This Row],[Mat Cost]]</f>
        <v>0</v>
      </c>
      <c r="M1070" s="4">
        <f>Fullmath[[#This Row],[Total CP]]</f>
        <v>0</v>
      </c>
      <c r="N1070" s="4">
        <f>Fullmath[[#This Row],[DC]]</f>
        <v>0</v>
      </c>
      <c r="O1070" s="4" cm="1">
        <f t="array" ref="O1070">LookupRef[[#This Row],[DC]]+(PPCP[Base])</f>
        <v>50</v>
      </c>
    </row>
    <row r="1071" spans="1:15" x14ac:dyDescent="0.2">
      <c r="A1071" s="4">
        <f>Fullmath[[#This Row],[Craft]]</f>
        <v>0</v>
      </c>
      <c r="B1071" s="4">
        <f>Fullmath[[#This Row],[Type]]</f>
        <v>0</v>
      </c>
      <c r="C1071" s="4">
        <f>Fullmath[[#This Row],[Subtype]]</f>
        <v>0</v>
      </c>
      <c r="D1071" s="2">
        <f>Fullmath[[#This Row],[ID]]</f>
        <v>0</v>
      </c>
      <c r="E1071" s="4">
        <f>Fullmath[[#This Row],[Name]]</f>
        <v>0</v>
      </c>
      <c r="F1071" s="4">
        <f>Fullmath[[#This Row],[Quantity]]</f>
        <v>0</v>
      </c>
      <c r="G1071" s="4">
        <f>LookupRef[[#This Row],[Labor Costs]]+LookupRef[[#This Row],[Material Costs]]</f>
        <v>0</v>
      </c>
      <c r="H1071" s="4" t="e">
        <f>LookupRef[[#This Row],[Total Price]]/LookupRef[[#This Row],[Quantity]]</f>
        <v>#DIV/0!</v>
      </c>
      <c r="I1071" s="4">
        <f>LookupRef[[#This Row],[Total Price]]-LookupRef[[#This Row],[Material Costs]]</f>
        <v>0</v>
      </c>
      <c r="J1071" s="4">
        <f>(LookupRef[[#This Row],[Total Craft Points]]+LookupRef[[#This Row],[DC]])*10</f>
        <v>0</v>
      </c>
      <c r="K1071" s="4">
        <f>LookupRef[[#This Row],[Price Per Craft Point]]*LookupRef[[#This Row],[Total Craft Points]]</f>
        <v>0</v>
      </c>
      <c r="L1071" s="4">
        <f>Fullmath[[#This Row],[Mat Cost]]</f>
        <v>0</v>
      </c>
      <c r="M1071" s="4">
        <f>Fullmath[[#This Row],[Total CP]]</f>
        <v>0</v>
      </c>
      <c r="N1071" s="4">
        <f>Fullmath[[#This Row],[DC]]</f>
        <v>0</v>
      </c>
      <c r="O1071" s="4" cm="1">
        <f t="array" ref="O1071">LookupRef[[#This Row],[DC]]+(PPCP[Base])</f>
        <v>50</v>
      </c>
    </row>
    <row r="1072" spans="1:15" x14ac:dyDescent="0.2">
      <c r="A1072" s="4">
        <f>Fullmath[[#This Row],[Craft]]</f>
        <v>0</v>
      </c>
      <c r="B1072" s="4">
        <f>Fullmath[[#This Row],[Type]]</f>
        <v>0</v>
      </c>
      <c r="C1072" s="4">
        <f>Fullmath[[#This Row],[Subtype]]</f>
        <v>0</v>
      </c>
      <c r="D1072" s="2">
        <f>Fullmath[[#This Row],[ID]]</f>
        <v>0</v>
      </c>
      <c r="E1072" s="4">
        <f>Fullmath[[#This Row],[Name]]</f>
        <v>0</v>
      </c>
      <c r="F1072" s="4">
        <f>Fullmath[[#This Row],[Quantity]]</f>
        <v>0</v>
      </c>
      <c r="G1072" s="4">
        <f>LookupRef[[#This Row],[Labor Costs]]+LookupRef[[#This Row],[Material Costs]]</f>
        <v>0</v>
      </c>
      <c r="H1072" s="4" t="e">
        <f>LookupRef[[#This Row],[Total Price]]/LookupRef[[#This Row],[Quantity]]</f>
        <v>#DIV/0!</v>
      </c>
      <c r="I1072" s="4">
        <f>LookupRef[[#This Row],[Total Price]]-LookupRef[[#This Row],[Material Costs]]</f>
        <v>0</v>
      </c>
      <c r="J1072" s="4">
        <f>(LookupRef[[#This Row],[Total Craft Points]]+LookupRef[[#This Row],[DC]])*10</f>
        <v>0</v>
      </c>
      <c r="K1072" s="4">
        <f>LookupRef[[#This Row],[Price Per Craft Point]]*LookupRef[[#This Row],[Total Craft Points]]</f>
        <v>0</v>
      </c>
      <c r="L1072" s="4">
        <f>Fullmath[[#This Row],[Mat Cost]]</f>
        <v>0</v>
      </c>
      <c r="M1072" s="4">
        <f>Fullmath[[#This Row],[Total CP]]</f>
        <v>0</v>
      </c>
      <c r="N1072" s="4">
        <f>Fullmath[[#This Row],[DC]]</f>
        <v>0</v>
      </c>
      <c r="O1072" s="4" cm="1">
        <f t="array" ref="O1072">LookupRef[[#This Row],[DC]]+(PPCP[Base])</f>
        <v>50</v>
      </c>
    </row>
    <row r="1073" spans="1:15" x14ac:dyDescent="0.2">
      <c r="A1073" s="4">
        <f>Fullmath[[#This Row],[Craft]]</f>
        <v>0</v>
      </c>
      <c r="B1073" s="4">
        <f>Fullmath[[#This Row],[Type]]</f>
        <v>0</v>
      </c>
      <c r="C1073" s="4">
        <f>Fullmath[[#This Row],[Subtype]]</f>
        <v>0</v>
      </c>
      <c r="D1073" s="2">
        <f>Fullmath[[#This Row],[ID]]</f>
        <v>0</v>
      </c>
      <c r="E1073" s="4">
        <f>Fullmath[[#This Row],[Name]]</f>
        <v>0</v>
      </c>
      <c r="F1073" s="4">
        <f>Fullmath[[#This Row],[Quantity]]</f>
        <v>0</v>
      </c>
      <c r="G1073" s="4">
        <f>LookupRef[[#This Row],[Labor Costs]]+LookupRef[[#This Row],[Material Costs]]</f>
        <v>0</v>
      </c>
      <c r="H1073" s="4" t="e">
        <f>LookupRef[[#This Row],[Total Price]]/LookupRef[[#This Row],[Quantity]]</f>
        <v>#DIV/0!</v>
      </c>
      <c r="I1073" s="4">
        <f>LookupRef[[#This Row],[Total Price]]-LookupRef[[#This Row],[Material Costs]]</f>
        <v>0</v>
      </c>
      <c r="J1073" s="4">
        <f>(LookupRef[[#This Row],[Total Craft Points]]+LookupRef[[#This Row],[DC]])*10</f>
        <v>0</v>
      </c>
      <c r="K1073" s="4">
        <f>LookupRef[[#This Row],[Price Per Craft Point]]*LookupRef[[#This Row],[Total Craft Points]]</f>
        <v>0</v>
      </c>
      <c r="L1073" s="4">
        <f>Fullmath[[#This Row],[Mat Cost]]</f>
        <v>0</v>
      </c>
      <c r="M1073" s="4">
        <f>Fullmath[[#This Row],[Total CP]]</f>
        <v>0</v>
      </c>
      <c r="N1073" s="4">
        <f>Fullmath[[#This Row],[DC]]</f>
        <v>0</v>
      </c>
      <c r="O1073" s="4" cm="1">
        <f t="array" ref="O1073">LookupRef[[#This Row],[DC]]+(PPCP[Base])</f>
        <v>50</v>
      </c>
    </row>
    <row r="1074" spans="1:15" x14ac:dyDescent="0.2">
      <c r="A1074" s="4">
        <f>Fullmath[[#This Row],[Craft]]</f>
        <v>0</v>
      </c>
      <c r="B1074" s="4">
        <f>Fullmath[[#This Row],[Type]]</f>
        <v>0</v>
      </c>
      <c r="C1074" s="4">
        <f>Fullmath[[#This Row],[Subtype]]</f>
        <v>0</v>
      </c>
      <c r="D1074" s="2">
        <f>Fullmath[[#This Row],[ID]]</f>
        <v>0</v>
      </c>
      <c r="E1074" s="4">
        <f>Fullmath[[#This Row],[Name]]</f>
        <v>0</v>
      </c>
      <c r="F1074" s="4">
        <f>Fullmath[[#This Row],[Quantity]]</f>
        <v>0</v>
      </c>
      <c r="G1074" s="4">
        <f>LookupRef[[#This Row],[Labor Costs]]+LookupRef[[#This Row],[Material Costs]]</f>
        <v>0</v>
      </c>
      <c r="H1074" s="4" t="e">
        <f>LookupRef[[#This Row],[Total Price]]/LookupRef[[#This Row],[Quantity]]</f>
        <v>#DIV/0!</v>
      </c>
      <c r="I1074" s="4">
        <f>LookupRef[[#This Row],[Total Price]]-LookupRef[[#This Row],[Material Costs]]</f>
        <v>0</v>
      </c>
      <c r="J1074" s="4">
        <f>(LookupRef[[#This Row],[Total Craft Points]]+LookupRef[[#This Row],[DC]])*10</f>
        <v>0</v>
      </c>
      <c r="K1074" s="4">
        <f>LookupRef[[#This Row],[Price Per Craft Point]]*LookupRef[[#This Row],[Total Craft Points]]</f>
        <v>0</v>
      </c>
      <c r="L1074" s="4">
        <f>Fullmath[[#This Row],[Mat Cost]]</f>
        <v>0</v>
      </c>
      <c r="M1074" s="4">
        <f>Fullmath[[#This Row],[Total CP]]</f>
        <v>0</v>
      </c>
      <c r="N1074" s="4">
        <f>Fullmath[[#This Row],[DC]]</f>
        <v>0</v>
      </c>
      <c r="O1074" s="4" cm="1">
        <f t="array" ref="O1074">LookupRef[[#This Row],[DC]]+(PPCP[Base])</f>
        <v>50</v>
      </c>
    </row>
    <row r="1075" spans="1:15" x14ac:dyDescent="0.2">
      <c r="A1075" s="4">
        <f>Fullmath[[#This Row],[Craft]]</f>
        <v>0</v>
      </c>
      <c r="B1075" s="4">
        <f>Fullmath[[#This Row],[Type]]</f>
        <v>0</v>
      </c>
      <c r="C1075" s="4">
        <f>Fullmath[[#This Row],[Subtype]]</f>
        <v>0</v>
      </c>
      <c r="D1075" s="2">
        <f>Fullmath[[#This Row],[ID]]</f>
        <v>0</v>
      </c>
      <c r="E1075" s="4">
        <f>Fullmath[[#This Row],[Name]]</f>
        <v>0</v>
      </c>
      <c r="F1075" s="4">
        <f>Fullmath[[#This Row],[Quantity]]</f>
        <v>0</v>
      </c>
      <c r="G1075" s="4">
        <f>LookupRef[[#This Row],[Labor Costs]]+LookupRef[[#This Row],[Material Costs]]</f>
        <v>0</v>
      </c>
      <c r="H1075" s="4" t="e">
        <f>LookupRef[[#This Row],[Total Price]]/LookupRef[[#This Row],[Quantity]]</f>
        <v>#DIV/0!</v>
      </c>
      <c r="I1075" s="4">
        <f>LookupRef[[#This Row],[Total Price]]-LookupRef[[#This Row],[Material Costs]]</f>
        <v>0</v>
      </c>
      <c r="J1075" s="4">
        <f>(LookupRef[[#This Row],[Total Craft Points]]+LookupRef[[#This Row],[DC]])*10</f>
        <v>0</v>
      </c>
      <c r="K1075" s="4">
        <f>LookupRef[[#This Row],[Price Per Craft Point]]*LookupRef[[#This Row],[Total Craft Points]]</f>
        <v>0</v>
      </c>
      <c r="L1075" s="4">
        <f>Fullmath[[#This Row],[Mat Cost]]</f>
        <v>0</v>
      </c>
      <c r="M1075" s="4">
        <f>Fullmath[[#This Row],[Total CP]]</f>
        <v>0</v>
      </c>
      <c r="N1075" s="4">
        <f>Fullmath[[#This Row],[DC]]</f>
        <v>0</v>
      </c>
      <c r="O1075" s="4" cm="1">
        <f t="array" ref="O1075">LookupRef[[#This Row],[DC]]+(PPCP[Base])</f>
        <v>50</v>
      </c>
    </row>
    <row r="1076" spans="1:15" x14ac:dyDescent="0.2">
      <c r="A1076" s="4">
        <f>Fullmath[[#This Row],[Craft]]</f>
        <v>0</v>
      </c>
      <c r="B1076" s="4">
        <f>Fullmath[[#This Row],[Type]]</f>
        <v>0</v>
      </c>
      <c r="C1076" s="4">
        <f>Fullmath[[#This Row],[Subtype]]</f>
        <v>0</v>
      </c>
      <c r="D1076" s="2">
        <f>Fullmath[[#This Row],[ID]]</f>
        <v>0</v>
      </c>
      <c r="E1076" s="4">
        <f>Fullmath[[#This Row],[Name]]</f>
        <v>0</v>
      </c>
      <c r="F1076" s="4">
        <f>Fullmath[[#This Row],[Quantity]]</f>
        <v>0</v>
      </c>
      <c r="G1076" s="4">
        <f>LookupRef[[#This Row],[Labor Costs]]+LookupRef[[#This Row],[Material Costs]]</f>
        <v>0</v>
      </c>
      <c r="H1076" s="4" t="e">
        <f>LookupRef[[#This Row],[Total Price]]/LookupRef[[#This Row],[Quantity]]</f>
        <v>#DIV/0!</v>
      </c>
      <c r="I1076" s="4">
        <f>LookupRef[[#This Row],[Total Price]]-LookupRef[[#This Row],[Material Costs]]</f>
        <v>0</v>
      </c>
      <c r="J1076" s="4">
        <f>(LookupRef[[#This Row],[Total Craft Points]]+LookupRef[[#This Row],[DC]])*10</f>
        <v>0</v>
      </c>
      <c r="K1076" s="4">
        <f>LookupRef[[#This Row],[Price Per Craft Point]]*LookupRef[[#This Row],[Total Craft Points]]</f>
        <v>0</v>
      </c>
      <c r="L1076" s="4">
        <f>Fullmath[[#This Row],[Mat Cost]]</f>
        <v>0</v>
      </c>
      <c r="M1076" s="4">
        <f>Fullmath[[#This Row],[Total CP]]</f>
        <v>0</v>
      </c>
      <c r="N1076" s="4">
        <f>Fullmath[[#This Row],[DC]]</f>
        <v>0</v>
      </c>
      <c r="O1076" s="4" cm="1">
        <f t="array" ref="O1076">LookupRef[[#This Row],[DC]]+(PPCP[Base])</f>
        <v>50</v>
      </c>
    </row>
    <row r="1077" spans="1:15" x14ac:dyDescent="0.2">
      <c r="A1077" s="4">
        <f>Fullmath[[#This Row],[Craft]]</f>
        <v>0</v>
      </c>
      <c r="B1077" s="4">
        <f>Fullmath[[#This Row],[Type]]</f>
        <v>0</v>
      </c>
      <c r="C1077" s="4">
        <f>Fullmath[[#This Row],[Subtype]]</f>
        <v>0</v>
      </c>
      <c r="D1077" s="2">
        <f>Fullmath[[#This Row],[ID]]</f>
        <v>0</v>
      </c>
      <c r="E1077" s="4">
        <f>Fullmath[[#This Row],[Name]]</f>
        <v>0</v>
      </c>
      <c r="F1077" s="4">
        <f>Fullmath[[#This Row],[Quantity]]</f>
        <v>0</v>
      </c>
      <c r="G1077" s="4">
        <f>LookupRef[[#This Row],[Labor Costs]]+LookupRef[[#This Row],[Material Costs]]</f>
        <v>0</v>
      </c>
      <c r="H1077" s="4" t="e">
        <f>LookupRef[[#This Row],[Total Price]]/LookupRef[[#This Row],[Quantity]]</f>
        <v>#DIV/0!</v>
      </c>
      <c r="I1077" s="4">
        <f>LookupRef[[#This Row],[Total Price]]-LookupRef[[#This Row],[Material Costs]]</f>
        <v>0</v>
      </c>
      <c r="J1077" s="4">
        <f>(LookupRef[[#This Row],[Total Craft Points]]+LookupRef[[#This Row],[DC]])*10</f>
        <v>0</v>
      </c>
      <c r="K1077" s="4">
        <f>LookupRef[[#This Row],[Price Per Craft Point]]*LookupRef[[#This Row],[Total Craft Points]]</f>
        <v>0</v>
      </c>
      <c r="L1077" s="4">
        <f>Fullmath[[#This Row],[Mat Cost]]</f>
        <v>0</v>
      </c>
      <c r="M1077" s="4">
        <f>Fullmath[[#This Row],[Total CP]]</f>
        <v>0</v>
      </c>
      <c r="N1077" s="4">
        <f>Fullmath[[#This Row],[DC]]</f>
        <v>0</v>
      </c>
      <c r="O1077" s="4" cm="1">
        <f t="array" ref="O1077">LookupRef[[#This Row],[DC]]+(PPCP[Base])</f>
        <v>50</v>
      </c>
    </row>
    <row r="1078" spans="1:15" x14ac:dyDescent="0.2">
      <c r="A1078" s="4">
        <f>Fullmath[[#This Row],[Craft]]</f>
        <v>0</v>
      </c>
      <c r="B1078" s="4">
        <f>Fullmath[[#This Row],[Type]]</f>
        <v>0</v>
      </c>
      <c r="C1078" s="4">
        <f>Fullmath[[#This Row],[Subtype]]</f>
        <v>0</v>
      </c>
      <c r="D1078" s="2">
        <f>Fullmath[[#This Row],[ID]]</f>
        <v>0</v>
      </c>
      <c r="E1078" s="4">
        <f>Fullmath[[#This Row],[Name]]</f>
        <v>0</v>
      </c>
      <c r="F1078" s="4">
        <f>Fullmath[[#This Row],[Quantity]]</f>
        <v>0</v>
      </c>
      <c r="G1078" s="4">
        <f>LookupRef[[#This Row],[Labor Costs]]+LookupRef[[#This Row],[Material Costs]]</f>
        <v>0</v>
      </c>
      <c r="H1078" s="4" t="e">
        <f>LookupRef[[#This Row],[Total Price]]/LookupRef[[#This Row],[Quantity]]</f>
        <v>#DIV/0!</v>
      </c>
      <c r="I1078" s="4">
        <f>LookupRef[[#This Row],[Total Price]]-LookupRef[[#This Row],[Material Costs]]</f>
        <v>0</v>
      </c>
      <c r="J1078" s="4">
        <f>(LookupRef[[#This Row],[Total Craft Points]]+LookupRef[[#This Row],[DC]])*10</f>
        <v>0</v>
      </c>
      <c r="K1078" s="4">
        <f>LookupRef[[#This Row],[Price Per Craft Point]]*LookupRef[[#This Row],[Total Craft Points]]</f>
        <v>0</v>
      </c>
      <c r="L1078" s="4">
        <f>Fullmath[[#This Row],[Mat Cost]]</f>
        <v>0</v>
      </c>
      <c r="M1078" s="4">
        <f>Fullmath[[#This Row],[Total CP]]</f>
        <v>0</v>
      </c>
      <c r="N1078" s="4">
        <f>Fullmath[[#This Row],[DC]]</f>
        <v>0</v>
      </c>
      <c r="O1078" s="4" cm="1">
        <f t="array" ref="O1078">LookupRef[[#This Row],[DC]]+(PPCP[Base])</f>
        <v>50</v>
      </c>
    </row>
    <row r="1079" spans="1:15" x14ac:dyDescent="0.2">
      <c r="A1079" s="4">
        <f>Fullmath[[#This Row],[Craft]]</f>
        <v>0</v>
      </c>
      <c r="B1079" s="4">
        <f>Fullmath[[#This Row],[Type]]</f>
        <v>0</v>
      </c>
      <c r="C1079" s="4">
        <f>Fullmath[[#This Row],[Subtype]]</f>
        <v>0</v>
      </c>
      <c r="D1079" s="2">
        <f>Fullmath[[#This Row],[ID]]</f>
        <v>0</v>
      </c>
      <c r="E1079" s="4">
        <f>Fullmath[[#This Row],[Name]]</f>
        <v>0</v>
      </c>
      <c r="F1079" s="4">
        <f>Fullmath[[#This Row],[Quantity]]</f>
        <v>0</v>
      </c>
      <c r="G1079" s="4">
        <f>LookupRef[[#This Row],[Labor Costs]]+LookupRef[[#This Row],[Material Costs]]</f>
        <v>0</v>
      </c>
      <c r="H1079" s="4" t="e">
        <f>LookupRef[[#This Row],[Total Price]]/LookupRef[[#This Row],[Quantity]]</f>
        <v>#DIV/0!</v>
      </c>
      <c r="I1079" s="4">
        <f>LookupRef[[#This Row],[Total Price]]-LookupRef[[#This Row],[Material Costs]]</f>
        <v>0</v>
      </c>
      <c r="J1079" s="4">
        <f>(LookupRef[[#This Row],[Total Craft Points]]+LookupRef[[#This Row],[DC]])*10</f>
        <v>0</v>
      </c>
      <c r="K1079" s="4">
        <f>LookupRef[[#This Row],[Price Per Craft Point]]*LookupRef[[#This Row],[Total Craft Points]]</f>
        <v>0</v>
      </c>
      <c r="L1079" s="4">
        <f>Fullmath[[#This Row],[Mat Cost]]</f>
        <v>0</v>
      </c>
      <c r="M1079" s="4">
        <f>Fullmath[[#This Row],[Total CP]]</f>
        <v>0</v>
      </c>
      <c r="N1079" s="4">
        <f>Fullmath[[#This Row],[DC]]</f>
        <v>0</v>
      </c>
      <c r="O1079" s="4" cm="1">
        <f t="array" ref="O1079">LookupRef[[#This Row],[DC]]+(PPCP[Base])</f>
        <v>50</v>
      </c>
    </row>
    <row r="1080" spans="1:15" x14ac:dyDescent="0.2">
      <c r="A1080" s="4">
        <f>Fullmath[[#This Row],[Craft]]</f>
        <v>0</v>
      </c>
      <c r="B1080" s="4">
        <f>Fullmath[[#This Row],[Type]]</f>
        <v>0</v>
      </c>
      <c r="C1080" s="4">
        <f>Fullmath[[#This Row],[Subtype]]</f>
        <v>0</v>
      </c>
      <c r="D1080" s="2">
        <f>Fullmath[[#This Row],[ID]]</f>
        <v>0</v>
      </c>
      <c r="E1080" s="4">
        <f>Fullmath[[#This Row],[Name]]</f>
        <v>0</v>
      </c>
      <c r="F1080" s="4">
        <f>Fullmath[[#This Row],[Quantity]]</f>
        <v>0</v>
      </c>
      <c r="G1080" s="4">
        <f>LookupRef[[#This Row],[Labor Costs]]+LookupRef[[#This Row],[Material Costs]]</f>
        <v>0</v>
      </c>
      <c r="H1080" s="4" t="e">
        <f>LookupRef[[#This Row],[Total Price]]/LookupRef[[#This Row],[Quantity]]</f>
        <v>#DIV/0!</v>
      </c>
      <c r="I1080" s="4">
        <f>LookupRef[[#This Row],[Total Price]]-LookupRef[[#This Row],[Material Costs]]</f>
        <v>0</v>
      </c>
      <c r="J1080" s="4">
        <f>(LookupRef[[#This Row],[Total Craft Points]]+LookupRef[[#This Row],[DC]])*10</f>
        <v>0</v>
      </c>
      <c r="K1080" s="4">
        <f>LookupRef[[#This Row],[Price Per Craft Point]]*LookupRef[[#This Row],[Total Craft Points]]</f>
        <v>0</v>
      </c>
      <c r="L1080" s="4">
        <f>Fullmath[[#This Row],[Mat Cost]]</f>
        <v>0</v>
      </c>
      <c r="M1080" s="4">
        <f>Fullmath[[#This Row],[Total CP]]</f>
        <v>0</v>
      </c>
      <c r="N1080" s="4">
        <f>Fullmath[[#This Row],[DC]]</f>
        <v>0</v>
      </c>
      <c r="O1080" s="4" cm="1">
        <f t="array" ref="O1080">LookupRef[[#This Row],[DC]]+(PPCP[Base])</f>
        <v>50</v>
      </c>
    </row>
    <row r="1081" spans="1:15" x14ac:dyDescent="0.2">
      <c r="A1081" s="4">
        <f>Fullmath[[#This Row],[Craft]]</f>
        <v>0</v>
      </c>
      <c r="B1081" s="4">
        <f>Fullmath[[#This Row],[Type]]</f>
        <v>0</v>
      </c>
      <c r="C1081" s="4">
        <f>Fullmath[[#This Row],[Subtype]]</f>
        <v>0</v>
      </c>
      <c r="D1081" s="2">
        <f>Fullmath[[#This Row],[ID]]</f>
        <v>0</v>
      </c>
      <c r="E1081" s="4">
        <f>Fullmath[[#This Row],[Name]]</f>
        <v>0</v>
      </c>
      <c r="F1081" s="4">
        <f>Fullmath[[#This Row],[Quantity]]</f>
        <v>0</v>
      </c>
      <c r="G1081" s="4">
        <f>LookupRef[[#This Row],[Labor Costs]]+LookupRef[[#This Row],[Material Costs]]</f>
        <v>0</v>
      </c>
      <c r="H1081" s="4" t="e">
        <f>LookupRef[[#This Row],[Total Price]]/LookupRef[[#This Row],[Quantity]]</f>
        <v>#DIV/0!</v>
      </c>
      <c r="I1081" s="4">
        <f>LookupRef[[#This Row],[Total Price]]-LookupRef[[#This Row],[Material Costs]]</f>
        <v>0</v>
      </c>
      <c r="J1081" s="4">
        <f>(LookupRef[[#This Row],[Total Craft Points]]+LookupRef[[#This Row],[DC]])*10</f>
        <v>0</v>
      </c>
      <c r="K1081" s="4">
        <f>LookupRef[[#This Row],[Price Per Craft Point]]*LookupRef[[#This Row],[Total Craft Points]]</f>
        <v>0</v>
      </c>
      <c r="L1081" s="4">
        <f>Fullmath[[#This Row],[Mat Cost]]</f>
        <v>0</v>
      </c>
      <c r="M1081" s="4">
        <f>Fullmath[[#This Row],[Total CP]]</f>
        <v>0</v>
      </c>
      <c r="N1081" s="4">
        <f>Fullmath[[#This Row],[DC]]</f>
        <v>0</v>
      </c>
      <c r="O1081" s="4" cm="1">
        <f t="array" ref="O1081">LookupRef[[#This Row],[DC]]+(PPCP[Base])</f>
        <v>50</v>
      </c>
    </row>
    <row r="1082" spans="1:15" x14ac:dyDescent="0.2">
      <c r="A1082" s="4">
        <f>Fullmath[[#This Row],[Craft]]</f>
        <v>0</v>
      </c>
      <c r="B1082" s="4">
        <f>Fullmath[[#This Row],[Type]]</f>
        <v>0</v>
      </c>
      <c r="C1082" s="4">
        <f>Fullmath[[#This Row],[Subtype]]</f>
        <v>0</v>
      </c>
      <c r="D1082" s="2">
        <f>Fullmath[[#This Row],[ID]]</f>
        <v>0</v>
      </c>
      <c r="E1082" s="4">
        <f>Fullmath[[#This Row],[Name]]</f>
        <v>0</v>
      </c>
      <c r="F1082" s="4">
        <f>Fullmath[[#This Row],[Quantity]]</f>
        <v>0</v>
      </c>
      <c r="G1082" s="4">
        <f>LookupRef[[#This Row],[Labor Costs]]+LookupRef[[#This Row],[Material Costs]]</f>
        <v>0</v>
      </c>
      <c r="H1082" s="4" t="e">
        <f>LookupRef[[#This Row],[Total Price]]/LookupRef[[#This Row],[Quantity]]</f>
        <v>#DIV/0!</v>
      </c>
      <c r="I1082" s="4">
        <f>LookupRef[[#This Row],[Total Price]]-LookupRef[[#This Row],[Material Costs]]</f>
        <v>0</v>
      </c>
      <c r="J1082" s="4">
        <f>(LookupRef[[#This Row],[Total Craft Points]]+LookupRef[[#This Row],[DC]])*10</f>
        <v>0</v>
      </c>
      <c r="K1082" s="4">
        <f>LookupRef[[#This Row],[Price Per Craft Point]]*LookupRef[[#This Row],[Total Craft Points]]</f>
        <v>0</v>
      </c>
      <c r="L1082" s="4">
        <f>Fullmath[[#This Row],[Mat Cost]]</f>
        <v>0</v>
      </c>
      <c r="M1082" s="4">
        <f>Fullmath[[#This Row],[Total CP]]</f>
        <v>0</v>
      </c>
      <c r="N1082" s="4">
        <f>Fullmath[[#This Row],[DC]]</f>
        <v>0</v>
      </c>
      <c r="O1082" s="4" cm="1">
        <f t="array" ref="O1082">LookupRef[[#This Row],[DC]]+(PPCP[Base])</f>
        <v>50</v>
      </c>
    </row>
    <row r="1083" spans="1:15" x14ac:dyDescent="0.2">
      <c r="A1083" s="4">
        <f>Fullmath[[#This Row],[Craft]]</f>
        <v>0</v>
      </c>
      <c r="B1083" s="4">
        <f>Fullmath[[#This Row],[Type]]</f>
        <v>0</v>
      </c>
      <c r="C1083" s="4">
        <f>Fullmath[[#This Row],[Subtype]]</f>
        <v>0</v>
      </c>
      <c r="D1083" s="2">
        <f>Fullmath[[#This Row],[ID]]</f>
        <v>0</v>
      </c>
      <c r="E1083" s="4">
        <f>Fullmath[[#This Row],[Name]]</f>
        <v>0</v>
      </c>
      <c r="F1083" s="4">
        <f>Fullmath[[#This Row],[Quantity]]</f>
        <v>0</v>
      </c>
      <c r="G1083" s="4">
        <f>LookupRef[[#This Row],[Labor Costs]]+LookupRef[[#This Row],[Material Costs]]</f>
        <v>0</v>
      </c>
      <c r="H1083" s="4" t="e">
        <f>LookupRef[[#This Row],[Total Price]]/LookupRef[[#This Row],[Quantity]]</f>
        <v>#DIV/0!</v>
      </c>
      <c r="I1083" s="4">
        <f>LookupRef[[#This Row],[Total Price]]-LookupRef[[#This Row],[Material Costs]]</f>
        <v>0</v>
      </c>
      <c r="J1083" s="4">
        <f>(LookupRef[[#This Row],[Total Craft Points]]+LookupRef[[#This Row],[DC]])*10</f>
        <v>0</v>
      </c>
      <c r="K1083" s="4">
        <f>LookupRef[[#This Row],[Price Per Craft Point]]*LookupRef[[#This Row],[Total Craft Points]]</f>
        <v>0</v>
      </c>
      <c r="L1083" s="4">
        <f>Fullmath[[#This Row],[Mat Cost]]</f>
        <v>0</v>
      </c>
      <c r="M1083" s="4">
        <f>Fullmath[[#This Row],[Total CP]]</f>
        <v>0</v>
      </c>
      <c r="N1083" s="4">
        <f>Fullmath[[#This Row],[DC]]</f>
        <v>0</v>
      </c>
      <c r="O1083" s="4" cm="1">
        <f t="array" ref="O1083">LookupRef[[#This Row],[DC]]+(PPCP[Base])</f>
        <v>50</v>
      </c>
    </row>
    <row r="1084" spans="1:15" x14ac:dyDescent="0.2">
      <c r="A1084" s="4">
        <f>Fullmath[[#This Row],[Craft]]</f>
        <v>0</v>
      </c>
      <c r="B1084" s="4">
        <f>Fullmath[[#This Row],[Type]]</f>
        <v>0</v>
      </c>
      <c r="C1084" s="4">
        <f>Fullmath[[#This Row],[Subtype]]</f>
        <v>0</v>
      </c>
      <c r="D1084" s="2">
        <f>Fullmath[[#This Row],[ID]]</f>
        <v>0</v>
      </c>
      <c r="E1084" s="4">
        <f>Fullmath[[#This Row],[Name]]</f>
        <v>0</v>
      </c>
      <c r="F1084" s="4">
        <f>Fullmath[[#This Row],[Quantity]]</f>
        <v>0</v>
      </c>
      <c r="G1084" s="4">
        <f>LookupRef[[#This Row],[Labor Costs]]+LookupRef[[#This Row],[Material Costs]]</f>
        <v>0</v>
      </c>
      <c r="H1084" s="4" t="e">
        <f>LookupRef[[#This Row],[Total Price]]/LookupRef[[#This Row],[Quantity]]</f>
        <v>#DIV/0!</v>
      </c>
      <c r="I1084" s="4">
        <f>LookupRef[[#This Row],[Total Price]]-LookupRef[[#This Row],[Material Costs]]</f>
        <v>0</v>
      </c>
      <c r="J1084" s="4">
        <f>(LookupRef[[#This Row],[Total Craft Points]]+LookupRef[[#This Row],[DC]])*10</f>
        <v>0</v>
      </c>
      <c r="K1084" s="4">
        <f>LookupRef[[#This Row],[Price Per Craft Point]]*LookupRef[[#This Row],[Total Craft Points]]</f>
        <v>0</v>
      </c>
      <c r="L1084" s="4">
        <f>Fullmath[[#This Row],[Mat Cost]]</f>
        <v>0</v>
      </c>
      <c r="M1084" s="4">
        <f>Fullmath[[#This Row],[Total CP]]</f>
        <v>0</v>
      </c>
      <c r="N1084" s="4">
        <f>Fullmath[[#This Row],[DC]]</f>
        <v>0</v>
      </c>
      <c r="O1084" s="4" cm="1">
        <f t="array" ref="O1084">LookupRef[[#This Row],[DC]]+(PPCP[Base])</f>
        <v>50</v>
      </c>
    </row>
    <row r="1085" spans="1:15" x14ac:dyDescent="0.2">
      <c r="A1085" s="4">
        <f>Fullmath[[#This Row],[Craft]]</f>
        <v>0</v>
      </c>
      <c r="B1085" s="4">
        <f>Fullmath[[#This Row],[Type]]</f>
        <v>0</v>
      </c>
      <c r="C1085" s="4">
        <f>Fullmath[[#This Row],[Subtype]]</f>
        <v>0</v>
      </c>
      <c r="D1085" s="2">
        <f>Fullmath[[#This Row],[ID]]</f>
        <v>0</v>
      </c>
      <c r="E1085" s="4">
        <f>Fullmath[[#This Row],[Name]]</f>
        <v>0</v>
      </c>
      <c r="F1085" s="4">
        <f>Fullmath[[#This Row],[Quantity]]</f>
        <v>0</v>
      </c>
      <c r="G1085" s="4">
        <f>LookupRef[[#This Row],[Labor Costs]]+LookupRef[[#This Row],[Material Costs]]</f>
        <v>0</v>
      </c>
      <c r="H1085" s="4" t="e">
        <f>LookupRef[[#This Row],[Total Price]]/LookupRef[[#This Row],[Quantity]]</f>
        <v>#DIV/0!</v>
      </c>
      <c r="I1085" s="4">
        <f>LookupRef[[#This Row],[Total Price]]-LookupRef[[#This Row],[Material Costs]]</f>
        <v>0</v>
      </c>
      <c r="J1085" s="4">
        <f>(LookupRef[[#This Row],[Total Craft Points]]+LookupRef[[#This Row],[DC]])*10</f>
        <v>0</v>
      </c>
      <c r="K1085" s="4">
        <f>LookupRef[[#This Row],[Price Per Craft Point]]*LookupRef[[#This Row],[Total Craft Points]]</f>
        <v>0</v>
      </c>
      <c r="L1085" s="4">
        <f>Fullmath[[#This Row],[Mat Cost]]</f>
        <v>0</v>
      </c>
      <c r="M1085" s="4">
        <f>Fullmath[[#This Row],[Total CP]]</f>
        <v>0</v>
      </c>
      <c r="N1085" s="4">
        <f>Fullmath[[#This Row],[DC]]</f>
        <v>0</v>
      </c>
      <c r="O1085" s="4" cm="1">
        <f t="array" ref="O1085">LookupRef[[#This Row],[DC]]+(PPCP[Base])</f>
        <v>50</v>
      </c>
    </row>
    <row r="1086" spans="1:15" x14ac:dyDescent="0.2">
      <c r="A1086" s="4">
        <f>Fullmath[[#This Row],[Craft]]</f>
        <v>0</v>
      </c>
      <c r="B1086" s="4">
        <f>Fullmath[[#This Row],[Type]]</f>
        <v>0</v>
      </c>
      <c r="C1086" s="4">
        <f>Fullmath[[#This Row],[Subtype]]</f>
        <v>0</v>
      </c>
      <c r="D1086" s="2">
        <f>Fullmath[[#This Row],[ID]]</f>
        <v>0</v>
      </c>
      <c r="E1086" s="4">
        <f>Fullmath[[#This Row],[Name]]</f>
        <v>0</v>
      </c>
      <c r="F1086" s="4">
        <f>Fullmath[[#This Row],[Quantity]]</f>
        <v>0</v>
      </c>
      <c r="G1086" s="4">
        <f>LookupRef[[#This Row],[Labor Costs]]+LookupRef[[#This Row],[Material Costs]]</f>
        <v>0</v>
      </c>
      <c r="H1086" s="4" t="e">
        <f>LookupRef[[#This Row],[Total Price]]/LookupRef[[#This Row],[Quantity]]</f>
        <v>#DIV/0!</v>
      </c>
      <c r="I1086" s="4">
        <f>LookupRef[[#This Row],[Total Price]]-LookupRef[[#This Row],[Material Costs]]</f>
        <v>0</v>
      </c>
      <c r="J1086" s="4">
        <f>(LookupRef[[#This Row],[Total Craft Points]]+LookupRef[[#This Row],[DC]])*10</f>
        <v>0</v>
      </c>
      <c r="K1086" s="4">
        <f>LookupRef[[#This Row],[Price Per Craft Point]]*LookupRef[[#This Row],[Total Craft Points]]</f>
        <v>0</v>
      </c>
      <c r="L1086" s="4">
        <f>Fullmath[[#This Row],[Mat Cost]]</f>
        <v>0</v>
      </c>
      <c r="M1086" s="4">
        <f>Fullmath[[#This Row],[Total CP]]</f>
        <v>0</v>
      </c>
      <c r="N1086" s="4">
        <f>Fullmath[[#This Row],[DC]]</f>
        <v>0</v>
      </c>
      <c r="O1086" s="4" cm="1">
        <f t="array" ref="O1086">LookupRef[[#This Row],[DC]]+(PPCP[Base])</f>
        <v>50</v>
      </c>
    </row>
    <row r="1087" spans="1:15" x14ac:dyDescent="0.2">
      <c r="A1087" s="4">
        <f>Fullmath[[#This Row],[Craft]]</f>
        <v>0</v>
      </c>
      <c r="B1087" s="4">
        <f>Fullmath[[#This Row],[Type]]</f>
        <v>0</v>
      </c>
      <c r="C1087" s="4">
        <f>Fullmath[[#This Row],[Subtype]]</f>
        <v>0</v>
      </c>
      <c r="D1087" s="2">
        <f>Fullmath[[#This Row],[ID]]</f>
        <v>0</v>
      </c>
      <c r="E1087" s="4">
        <f>Fullmath[[#This Row],[Name]]</f>
        <v>0</v>
      </c>
      <c r="F1087" s="4">
        <f>Fullmath[[#This Row],[Quantity]]</f>
        <v>0</v>
      </c>
      <c r="G1087" s="4">
        <f>LookupRef[[#This Row],[Labor Costs]]+LookupRef[[#This Row],[Material Costs]]</f>
        <v>0</v>
      </c>
      <c r="H1087" s="4" t="e">
        <f>LookupRef[[#This Row],[Total Price]]/LookupRef[[#This Row],[Quantity]]</f>
        <v>#DIV/0!</v>
      </c>
      <c r="I1087" s="4">
        <f>LookupRef[[#This Row],[Total Price]]-LookupRef[[#This Row],[Material Costs]]</f>
        <v>0</v>
      </c>
      <c r="J1087" s="4">
        <f>(LookupRef[[#This Row],[Total Craft Points]]+LookupRef[[#This Row],[DC]])*10</f>
        <v>0</v>
      </c>
      <c r="K1087" s="4">
        <f>LookupRef[[#This Row],[Price Per Craft Point]]*LookupRef[[#This Row],[Total Craft Points]]</f>
        <v>0</v>
      </c>
      <c r="L1087" s="4">
        <f>Fullmath[[#This Row],[Mat Cost]]</f>
        <v>0</v>
      </c>
      <c r="M1087" s="4">
        <f>Fullmath[[#This Row],[Total CP]]</f>
        <v>0</v>
      </c>
      <c r="N1087" s="4">
        <f>Fullmath[[#This Row],[DC]]</f>
        <v>0</v>
      </c>
      <c r="O1087" s="4" cm="1">
        <f t="array" ref="O1087">LookupRef[[#This Row],[DC]]+(PPCP[Base])</f>
        <v>50</v>
      </c>
    </row>
    <row r="1088" spans="1:15" x14ac:dyDescent="0.2">
      <c r="A1088" s="4">
        <f>Fullmath[[#This Row],[Craft]]</f>
        <v>0</v>
      </c>
      <c r="B1088" s="4">
        <f>Fullmath[[#This Row],[Type]]</f>
        <v>0</v>
      </c>
      <c r="C1088" s="4">
        <f>Fullmath[[#This Row],[Subtype]]</f>
        <v>0</v>
      </c>
      <c r="D1088" s="2">
        <f>Fullmath[[#This Row],[ID]]</f>
        <v>0</v>
      </c>
      <c r="E1088" s="4">
        <f>Fullmath[[#This Row],[Name]]</f>
        <v>0</v>
      </c>
      <c r="F1088" s="4">
        <f>Fullmath[[#This Row],[Quantity]]</f>
        <v>0</v>
      </c>
      <c r="G1088" s="4">
        <f>LookupRef[[#This Row],[Labor Costs]]+LookupRef[[#This Row],[Material Costs]]</f>
        <v>0</v>
      </c>
      <c r="H1088" s="4" t="e">
        <f>LookupRef[[#This Row],[Total Price]]/LookupRef[[#This Row],[Quantity]]</f>
        <v>#DIV/0!</v>
      </c>
      <c r="I1088" s="4">
        <f>LookupRef[[#This Row],[Total Price]]-LookupRef[[#This Row],[Material Costs]]</f>
        <v>0</v>
      </c>
      <c r="J1088" s="4">
        <f>(LookupRef[[#This Row],[Total Craft Points]]+LookupRef[[#This Row],[DC]])*10</f>
        <v>0</v>
      </c>
      <c r="K1088" s="4">
        <f>LookupRef[[#This Row],[Price Per Craft Point]]*LookupRef[[#This Row],[Total Craft Points]]</f>
        <v>0</v>
      </c>
      <c r="L1088" s="4">
        <f>Fullmath[[#This Row],[Mat Cost]]</f>
        <v>0</v>
      </c>
      <c r="M1088" s="4">
        <f>Fullmath[[#This Row],[Total CP]]</f>
        <v>0</v>
      </c>
      <c r="N1088" s="4">
        <f>Fullmath[[#This Row],[DC]]</f>
        <v>0</v>
      </c>
      <c r="O1088" s="4" cm="1">
        <f t="array" ref="O1088">LookupRef[[#This Row],[DC]]+(PPCP[Base])</f>
        <v>50</v>
      </c>
    </row>
    <row r="1089" spans="1:15" x14ac:dyDescent="0.2">
      <c r="A1089" s="4">
        <f>Fullmath[[#This Row],[Craft]]</f>
        <v>0</v>
      </c>
      <c r="B1089" s="4">
        <f>Fullmath[[#This Row],[Type]]</f>
        <v>0</v>
      </c>
      <c r="C1089" s="4">
        <f>Fullmath[[#This Row],[Subtype]]</f>
        <v>0</v>
      </c>
      <c r="D1089" s="2">
        <f>Fullmath[[#This Row],[ID]]</f>
        <v>0</v>
      </c>
      <c r="E1089" s="4">
        <f>Fullmath[[#This Row],[Name]]</f>
        <v>0</v>
      </c>
      <c r="F1089" s="4">
        <f>Fullmath[[#This Row],[Quantity]]</f>
        <v>0</v>
      </c>
      <c r="G1089" s="4">
        <f>LookupRef[[#This Row],[Labor Costs]]+LookupRef[[#This Row],[Material Costs]]</f>
        <v>0</v>
      </c>
      <c r="H1089" s="4" t="e">
        <f>LookupRef[[#This Row],[Total Price]]/LookupRef[[#This Row],[Quantity]]</f>
        <v>#DIV/0!</v>
      </c>
      <c r="I1089" s="4">
        <f>LookupRef[[#This Row],[Total Price]]-LookupRef[[#This Row],[Material Costs]]</f>
        <v>0</v>
      </c>
      <c r="J1089" s="4">
        <f>(LookupRef[[#This Row],[Total Craft Points]]+LookupRef[[#This Row],[DC]])*10</f>
        <v>0</v>
      </c>
      <c r="K1089" s="4">
        <f>LookupRef[[#This Row],[Price Per Craft Point]]*LookupRef[[#This Row],[Total Craft Points]]</f>
        <v>0</v>
      </c>
      <c r="L1089" s="4">
        <f>Fullmath[[#This Row],[Mat Cost]]</f>
        <v>0</v>
      </c>
      <c r="M1089" s="4">
        <f>Fullmath[[#This Row],[Total CP]]</f>
        <v>0</v>
      </c>
      <c r="N1089" s="4">
        <f>Fullmath[[#This Row],[DC]]</f>
        <v>0</v>
      </c>
      <c r="O1089" s="4" cm="1">
        <f t="array" ref="O1089">LookupRef[[#This Row],[DC]]+(PPCP[Base])</f>
        <v>50</v>
      </c>
    </row>
    <row r="1090" spans="1:15" x14ac:dyDescent="0.2">
      <c r="A1090" s="4">
        <f>Fullmath[[#This Row],[Craft]]</f>
        <v>0</v>
      </c>
      <c r="B1090" s="4">
        <f>Fullmath[[#This Row],[Type]]</f>
        <v>0</v>
      </c>
      <c r="C1090" s="4">
        <f>Fullmath[[#This Row],[Subtype]]</f>
        <v>0</v>
      </c>
      <c r="D1090" s="2">
        <f>Fullmath[[#This Row],[ID]]</f>
        <v>0</v>
      </c>
      <c r="E1090" s="4">
        <f>Fullmath[[#This Row],[Name]]</f>
        <v>0</v>
      </c>
      <c r="F1090" s="4">
        <f>Fullmath[[#This Row],[Quantity]]</f>
        <v>0</v>
      </c>
      <c r="G1090" s="4">
        <f>LookupRef[[#This Row],[Labor Costs]]+LookupRef[[#This Row],[Material Costs]]</f>
        <v>0</v>
      </c>
      <c r="H1090" s="4" t="e">
        <f>LookupRef[[#This Row],[Total Price]]/LookupRef[[#This Row],[Quantity]]</f>
        <v>#DIV/0!</v>
      </c>
      <c r="I1090" s="4">
        <f>LookupRef[[#This Row],[Total Price]]-LookupRef[[#This Row],[Material Costs]]</f>
        <v>0</v>
      </c>
      <c r="J1090" s="4">
        <f>(LookupRef[[#This Row],[Total Craft Points]]+LookupRef[[#This Row],[DC]])*10</f>
        <v>0</v>
      </c>
      <c r="K1090" s="4">
        <f>LookupRef[[#This Row],[Price Per Craft Point]]*LookupRef[[#This Row],[Total Craft Points]]</f>
        <v>0</v>
      </c>
      <c r="L1090" s="4">
        <f>Fullmath[[#This Row],[Mat Cost]]</f>
        <v>0</v>
      </c>
      <c r="M1090" s="4">
        <f>Fullmath[[#This Row],[Total CP]]</f>
        <v>0</v>
      </c>
      <c r="N1090" s="4">
        <f>Fullmath[[#This Row],[DC]]</f>
        <v>0</v>
      </c>
      <c r="O1090" s="4" cm="1">
        <f t="array" ref="O1090">LookupRef[[#This Row],[DC]]+(PPCP[Base])</f>
        <v>50</v>
      </c>
    </row>
    <row r="1091" spans="1:15" x14ac:dyDescent="0.2">
      <c r="A1091" s="4">
        <f>Fullmath[[#This Row],[Craft]]</f>
        <v>0</v>
      </c>
      <c r="B1091" s="4">
        <f>Fullmath[[#This Row],[Type]]</f>
        <v>0</v>
      </c>
      <c r="C1091" s="4">
        <f>Fullmath[[#This Row],[Subtype]]</f>
        <v>0</v>
      </c>
      <c r="D1091" s="2">
        <f>Fullmath[[#This Row],[ID]]</f>
        <v>0</v>
      </c>
      <c r="E1091" s="4">
        <f>Fullmath[[#This Row],[Name]]</f>
        <v>0</v>
      </c>
      <c r="F1091" s="4">
        <f>Fullmath[[#This Row],[Quantity]]</f>
        <v>0</v>
      </c>
      <c r="G1091" s="4">
        <f>LookupRef[[#This Row],[Labor Costs]]+LookupRef[[#This Row],[Material Costs]]</f>
        <v>0</v>
      </c>
      <c r="H1091" s="4" t="e">
        <f>LookupRef[[#This Row],[Total Price]]/LookupRef[[#This Row],[Quantity]]</f>
        <v>#DIV/0!</v>
      </c>
      <c r="I1091" s="4">
        <f>LookupRef[[#This Row],[Total Price]]-LookupRef[[#This Row],[Material Costs]]</f>
        <v>0</v>
      </c>
      <c r="J1091" s="4">
        <f>(LookupRef[[#This Row],[Total Craft Points]]+LookupRef[[#This Row],[DC]])*10</f>
        <v>0</v>
      </c>
      <c r="K1091" s="4">
        <f>LookupRef[[#This Row],[Price Per Craft Point]]*LookupRef[[#This Row],[Total Craft Points]]</f>
        <v>0</v>
      </c>
      <c r="L1091" s="4">
        <f>Fullmath[[#This Row],[Mat Cost]]</f>
        <v>0</v>
      </c>
      <c r="M1091" s="4">
        <f>Fullmath[[#This Row],[Total CP]]</f>
        <v>0</v>
      </c>
      <c r="N1091" s="4">
        <f>Fullmath[[#This Row],[DC]]</f>
        <v>0</v>
      </c>
      <c r="O1091" s="4" cm="1">
        <f t="array" ref="O1091">LookupRef[[#This Row],[DC]]+(PPCP[Base])</f>
        <v>50</v>
      </c>
    </row>
    <row r="1092" spans="1:15" x14ac:dyDescent="0.2">
      <c r="A1092" s="4">
        <f>Fullmath[[#This Row],[Craft]]</f>
        <v>0</v>
      </c>
      <c r="B1092" s="4">
        <f>Fullmath[[#This Row],[Type]]</f>
        <v>0</v>
      </c>
      <c r="C1092" s="4">
        <f>Fullmath[[#This Row],[Subtype]]</f>
        <v>0</v>
      </c>
      <c r="D1092" s="2">
        <f>Fullmath[[#This Row],[ID]]</f>
        <v>0</v>
      </c>
      <c r="E1092" s="4">
        <f>Fullmath[[#This Row],[Name]]</f>
        <v>0</v>
      </c>
      <c r="F1092" s="4">
        <f>Fullmath[[#This Row],[Quantity]]</f>
        <v>0</v>
      </c>
      <c r="G1092" s="4">
        <f>LookupRef[[#This Row],[Labor Costs]]+LookupRef[[#This Row],[Material Costs]]</f>
        <v>0</v>
      </c>
      <c r="H1092" s="4" t="e">
        <f>LookupRef[[#This Row],[Total Price]]/LookupRef[[#This Row],[Quantity]]</f>
        <v>#DIV/0!</v>
      </c>
      <c r="I1092" s="4">
        <f>LookupRef[[#This Row],[Total Price]]-LookupRef[[#This Row],[Material Costs]]</f>
        <v>0</v>
      </c>
      <c r="J1092" s="4">
        <f>(LookupRef[[#This Row],[Total Craft Points]]+LookupRef[[#This Row],[DC]])*10</f>
        <v>0</v>
      </c>
      <c r="K1092" s="4">
        <f>LookupRef[[#This Row],[Price Per Craft Point]]*LookupRef[[#This Row],[Total Craft Points]]</f>
        <v>0</v>
      </c>
      <c r="L1092" s="4">
        <f>Fullmath[[#This Row],[Mat Cost]]</f>
        <v>0</v>
      </c>
      <c r="M1092" s="4">
        <f>Fullmath[[#This Row],[Total CP]]</f>
        <v>0</v>
      </c>
      <c r="N1092" s="4">
        <f>Fullmath[[#This Row],[DC]]</f>
        <v>0</v>
      </c>
      <c r="O1092" s="4" cm="1">
        <f t="array" ref="O1092">LookupRef[[#This Row],[DC]]+(PPCP[Base])</f>
        <v>50</v>
      </c>
    </row>
    <row r="1093" spans="1:15" x14ac:dyDescent="0.2">
      <c r="A1093" s="4">
        <f>Fullmath[[#This Row],[Craft]]</f>
        <v>0</v>
      </c>
      <c r="B1093" s="4">
        <f>Fullmath[[#This Row],[Type]]</f>
        <v>0</v>
      </c>
      <c r="C1093" s="4">
        <f>Fullmath[[#This Row],[Subtype]]</f>
        <v>0</v>
      </c>
      <c r="D1093" s="2">
        <f>Fullmath[[#This Row],[ID]]</f>
        <v>0</v>
      </c>
      <c r="E1093" s="4">
        <f>Fullmath[[#This Row],[Name]]</f>
        <v>0</v>
      </c>
      <c r="F1093" s="4">
        <f>Fullmath[[#This Row],[Quantity]]</f>
        <v>0</v>
      </c>
      <c r="G1093" s="4">
        <f>LookupRef[[#This Row],[Labor Costs]]+LookupRef[[#This Row],[Material Costs]]</f>
        <v>0</v>
      </c>
      <c r="H1093" s="4" t="e">
        <f>LookupRef[[#This Row],[Total Price]]/LookupRef[[#This Row],[Quantity]]</f>
        <v>#DIV/0!</v>
      </c>
      <c r="I1093" s="4">
        <f>LookupRef[[#This Row],[Total Price]]-LookupRef[[#This Row],[Material Costs]]</f>
        <v>0</v>
      </c>
      <c r="J1093" s="4">
        <f>(LookupRef[[#This Row],[Total Craft Points]]+LookupRef[[#This Row],[DC]])*10</f>
        <v>0</v>
      </c>
      <c r="K1093" s="4">
        <f>LookupRef[[#This Row],[Price Per Craft Point]]*LookupRef[[#This Row],[Total Craft Points]]</f>
        <v>0</v>
      </c>
      <c r="L1093" s="4">
        <f>Fullmath[[#This Row],[Mat Cost]]</f>
        <v>0</v>
      </c>
      <c r="M1093" s="4">
        <f>Fullmath[[#This Row],[Total CP]]</f>
        <v>0</v>
      </c>
      <c r="N1093" s="4">
        <f>Fullmath[[#This Row],[DC]]</f>
        <v>0</v>
      </c>
      <c r="O1093" s="4" cm="1">
        <f t="array" ref="O1093">LookupRef[[#This Row],[DC]]+(PPCP[Base])</f>
        <v>50</v>
      </c>
    </row>
    <row r="1094" spans="1:15" x14ac:dyDescent="0.2">
      <c r="A1094" s="4">
        <f>Fullmath[[#This Row],[Craft]]</f>
        <v>0</v>
      </c>
      <c r="B1094" s="4">
        <f>Fullmath[[#This Row],[Type]]</f>
        <v>0</v>
      </c>
      <c r="C1094" s="4">
        <f>Fullmath[[#This Row],[Subtype]]</f>
        <v>0</v>
      </c>
      <c r="D1094" s="2">
        <f>Fullmath[[#This Row],[ID]]</f>
        <v>0</v>
      </c>
      <c r="E1094" s="4">
        <f>Fullmath[[#This Row],[Name]]</f>
        <v>0</v>
      </c>
      <c r="F1094" s="4">
        <f>Fullmath[[#This Row],[Quantity]]</f>
        <v>0</v>
      </c>
      <c r="G1094" s="4">
        <f>LookupRef[[#This Row],[Labor Costs]]+LookupRef[[#This Row],[Material Costs]]</f>
        <v>0</v>
      </c>
      <c r="H1094" s="4" t="e">
        <f>LookupRef[[#This Row],[Total Price]]/LookupRef[[#This Row],[Quantity]]</f>
        <v>#DIV/0!</v>
      </c>
      <c r="I1094" s="4">
        <f>LookupRef[[#This Row],[Total Price]]-LookupRef[[#This Row],[Material Costs]]</f>
        <v>0</v>
      </c>
      <c r="J1094" s="4">
        <f>(LookupRef[[#This Row],[Total Craft Points]]+LookupRef[[#This Row],[DC]])*10</f>
        <v>0</v>
      </c>
      <c r="K1094" s="4">
        <f>LookupRef[[#This Row],[Price Per Craft Point]]*LookupRef[[#This Row],[Total Craft Points]]</f>
        <v>0</v>
      </c>
      <c r="L1094" s="4">
        <f>Fullmath[[#This Row],[Mat Cost]]</f>
        <v>0</v>
      </c>
      <c r="M1094" s="4">
        <f>Fullmath[[#This Row],[Total CP]]</f>
        <v>0</v>
      </c>
      <c r="N1094" s="4">
        <f>Fullmath[[#This Row],[DC]]</f>
        <v>0</v>
      </c>
      <c r="O1094" s="4" cm="1">
        <f t="array" ref="O1094">LookupRef[[#This Row],[DC]]+(PPCP[Base])</f>
        <v>50</v>
      </c>
    </row>
    <row r="1095" spans="1:15" x14ac:dyDescent="0.2">
      <c r="A1095" s="4">
        <f>Fullmath[[#This Row],[Craft]]</f>
        <v>0</v>
      </c>
      <c r="B1095" s="4">
        <f>Fullmath[[#This Row],[Type]]</f>
        <v>0</v>
      </c>
      <c r="C1095" s="4">
        <f>Fullmath[[#This Row],[Subtype]]</f>
        <v>0</v>
      </c>
      <c r="D1095" s="2">
        <f>Fullmath[[#This Row],[ID]]</f>
        <v>0</v>
      </c>
      <c r="E1095" s="4">
        <f>Fullmath[[#This Row],[Name]]</f>
        <v>0</v>
      </c>
      <c r="F1095" s="4">
        <f>Fullmath[[#This Row],[Quantity]]</f>
        <v>0</v>
      </c>
      <c r="G1095" s="4">
        <f>LookupRef[[#This Row],[Labor Costs]]+LookupRef[[#This Row],[Material Costs]]</f>
        <v>0</v>
      </c>
      <c r="H1095" s="4" t="e">
        <f>LookupRef[[#This Row],[Total Price]]/LookupRef[[#This Row],[Quantity]]</f>
        <v>#DIV/0!</v>
      </c>
      <c r="I1095" s="4">
        <f>LookupRef[[#This Row],[Total Price]]-LookupRef[[#This Row],[Material Costs]]</f>
        <v>0</v>
      </c>
      <c r="J1095" s="4">
        <f>(LookupRef[[#This Row],[Total Craft Points]]+LookupRef[[#This Row],[DC]])*10</f>
        <v>0</v>
      </c>
      <c r="K1095" s="4">
        <f>LookupRef[[#This Row],[Price Per Craft Point]]*LookupRef[[#This Row],[Total Craft Points]]</f>
        <v>0</v>
      </c>
      <c r="L1095" s="4">
        <f>Fullmath[[#This Row],[Mat Cost]]</f>
        <v>0</v>
      </c>
      <c r="M1095" s="4">
        <f>Fullmath[[#This Row],[Total CP]]</f>
        <v>0</v>
      </c>
      <c r="N1095" s="4">
        <f>Fullmath[[#This Row],[DC]]</f>
        <v>0</v>
      </c>
      <c r="O1095" s="4" cm="1">
        <f t="array" ref="O1095">LookupRef[[#This Row],[DC]]+(PPCP[Base])</f>
        <v>50</v>
      </c>
    </row>
    <row r="1096" spans="1:15" x14ac:dyDescent="0.2">
      <c r="A1096" s="4">
        <f>Fullmath[[#This Row],[Craft]]</f>
        <v>0</v>
      </c>
      <c r="B1096" s="4">
        <f>Fullmath[[#This Row],[Type]]</f>
        <v>0</v>
      </c>
      <c r="C1096" s="4">
        <f>Fullmath[[#This Row],[Subtype]]</f>
        <v>0</v>
      </c>
      <c r="D1096" s="2">
        <f>Fullmath[[#This Row],[ID]]</f>
        <v>0</v>
      </c>
      <c r="E1096" s="4">
        <f>Fullmath[[#This Row],[Name]]</f>
        <v>0</v>
      </c>
      <c r="F1096" s="4">
        <f>Fullmath[[#This Row],[Quantity]]</f>
        <v>0</v>
      </c>
      <c r="G1096" s="4">
        <f>LookupRef[[#This Row],[Labor Costs]]+LookupRef[[#This Row],[Material Costs]]</f>
        <v>0</v>
      </c>
      <c r="H1096" s="4" t="e">
        <f>LookupRef[[#This Row],[Total Price]]/LookupRef[[#This Row],[Quantity]]</f>
        <v>#DIV/0!</v>
      </c>
      <c r="I1096" s="4">
        <f>LookupRef[[#This Row],[Total Price]]-LookupRef[[#This Row],[Material Costs]]</f>
        <v>0</v>
      </c>
      <c r="J1096" s="4">
        <f>(LookupRef[[#This Row],[Total Craft Points]]+LookupRef[[#This Row],[DC]])*10</f>
        <v>0</v>
      </c>
      <c r="K1096" s="4">
        <f>LookupRef[[#This Row],[Price Per Craft Point]]*LookupRef[[#This Row],[Total Craft Points]]</f>
        <v>0</v>
      </c>
      <c r="L1096" s="4">
        <f>Fullmath[[#This Row],[Mat Cost]]</f>
        <v>0</v>
      </c>
      <c r="M1096" s="4">
        <f>Fullmath[[#This Row],[Total CP]]</f>
        <v>0</v>
      </c>
      <c r="N1096" s="4">
        <f>Fullmath[[#This Row],[DC]]</f>
        <v>0</v>
      </c>
      <c r="O1096" s="4" cm="1">
        <f t="array" ref="O1096">LookupRef[[#This Row],[DC]]+(PPCP[Base])</f>
        <v>50</v>
      </c>
    </row>
    <row r="1097" spans="1:15" x14ac:dyDescent="0.2">
      <c r="A1097" s="4">
        <f>Fullmath[[#This Row],[Craft]]</f>
        <v>0</v>
      </c>
      <c r="B1097" s="4">
        <f>Fullmath[[#This Row],[Type]]</f>
        <v>0</v>
      </c>
      <c r="C1097" s="4">
        <f>Fullmath[[#This Row],[Subtype]]</f>
        <v>0</v>
      </c>
      <c r="D1097" s="2">
        <f>Fullmath[[#This Row],[ID]]</f>
        <v>0</v>
      </c>
      <c r="E1097" s="4">
        <f>Fullmath[[#This Row],[Name]]</f>
        <v>0</v>
      </c>
      <c r="F1097" s="4">
        <f>Fullmath[[#This Row],[Quantity]]</f>
        <v>0</v>
      </c>
      <c r="G1097" s="4">
        <f>LookupRef[[#This Row],[Labor Costs]]+LookupRef[[#This Row],[Material Costs]]</f>
        <v>0</v>
      </c>
      <c r="H1097" s="4" t="e">
        <f>LookupRef[[#This Row],[Total Price]]/LookupRef[[#This Row],[Quantity]]</f>
        <v>#DIV/0!</v>
      </c>
      <c r="I1097" s="4">
        <f>LookupRef[[#This Row],[Total Price]]-LookupRef[[#This Row],[Material Costs]]</f>
        <v>0</v>
      </c>
      <c r="J1097" s="4">
        <f>(LookupRef[[#This Row],[Total Craft Points]]+LookupRef[[#This Row],[DC]])*10</f>
        <v>0</v>
      </c>
      <c r="K1097" s="4">
        <f>LookupRef[[#This Row],[Price Per Craft Point]]*LookupRef[[#This Row],[Total Craft Points]]</f>
        <v>0</v>
      </c>
      <c r="L1097" s="4">
        <f>Fullmath[[#This Row],[Mat Cost]]</f>
        <v>0</v>
      </c>
      <c r="M1097" s="4">
        <f>Fullmath[[#This Row],[Total CP]]</f>
        <v>0</v>
      </c>
      <c r="N1097" s="4">
        <f>Fullmath[[#This Row],[DC]]</f>
        <v>0</v>
      </c>
      <c r="O1097" s="4" cm="1">
        <f t="array" ref="O1097">LookupRef[[#This Row],[DC]]+(PPCP[Base])</f>
        <v>50</v>
      </c>
    </row>
    <row r="1098" spans="1:15" x14ac:dyDescent="0.2">
      <c r="A1098" s="4">
        <f>Fullmath[[#This Row],[Craft]]</f>
        <v>0</v>
      </c>
      <c r="B1098" s="4">
        <f>Fullmath[[#This Row],[Type]]</f>
        <v>0</v>
      </c>
      <c r="C1098" s="4">
        <f>Fullmath[[#This Row],[Subtype]]</f>
        <v>0</v>
      </c>
      <c r="D1098" s="2">
        <f>Fullmath[[#This Row],[ID]]</f>
        <v>0</v>
      </c>
      <c r="E1098" s="4">
        <f>Fullmath[[#This Row],[Name]]</f>
        <v>0</v>
      </c>
      <c r="F1098" s="4">
        <f>Fullmath[[#This Row],[Quantity]]</f>
        <v>0</v>
      </c>
      <c r="G1098" s="4">
        <f>LookupRef[[#This Row],[Labor Costs]]+LookupRef[[#This Row],[Material Costs]]</f>
        <v>0</v>
      </c>
      <c r="H1098" s="4" t="e">
        <f>LookupRef[[#This Row],[Total Price]]/LookupRef[[#This Row],[Quantity]]</f>
        <v>#DIV/0!</v>
      </c>
      <c r="I1098" s="4">
        <f>LookupRef[[#This Row],[Total Price]]-LookupRef[[#This Row],[Material Costs]]</f>
        <v>0</v>
      </c>
      <c r="J1098" s="4">
        <f>(LookupRef[[#This Row],[Total Craft Points]]+LookupRef[[#This Row],[DC]])*10</f>
        <v>0</v>
      </c>
      <c r="K1098" s="4">
        <f>LookupRef[[#This Row],[Price Per Craft Point]]*LookupRef[[#This Row],[Total Craft Points]]</f>
        <v>0</v>
      </c>
      <c r="L1098" s="4">
        <f>Fullmath[[#This Row],[Mat Cost]]</f>
        <v>0</v>
      </c>
      <c r="M1098" s="4">
        <f>Fullmath[[#This Row],[Total CP]]</f>
        <v>0</v>
      </c>
      <c r="N1098" s="4">
        <f>Fullmath[[#This Row],[DC]]</f>
        <v>0</v>
      </c>
      <c r="O1098" s="4" cm="1">
        <f t="array" ref="O1098">LookupRef[[#This Row],[DC]]+(PPCP[Base])</f>
        <v>50</v>
      </c>
    </row>
    <row r="1099" spans="1:15" x14ac:dyDescent="0.2">
      <c r="A1099" s="4">
        <f>Fullmath[[#This Row],[Craft]]</f>
        <v>0</v>
      </c>
      <c r="B1099" s="4">
        <f>Fullmath[[#This Row],[Type]]</f>
        <v>0</v>
      </c>
      <c r="C1099" s="4">
        <f>Fullmath[[#This Row],[Subtype]]</f>
        <v>0</v>
      </c>
      <c r="D1099" s="2">
        <f>Fullmath[[#This Row],[ID]]</f>
        <v>0</v>
      </c>
      <c r="E1099" s="4">
        <f>Fullmath[[#This Row],[Name]]</f>
        <v>0</v>
      </c>
      <c r="F1099" s="4">
        <f>Fullmath[[#This Row],[Quantity]]</f>
        <v>0</v>
      </c>
      <c r="G1099" s="4">
        <f>LookupRef[[#This Row],[Labor Costs]]+LookupRef[[#This Row],[Material Costs]]</f>
        <v>0</v>
      </c>
      <c r="H1099" s="4" t="e">
        <f>LookupRef[[#This Row],[Total Price]]/LookupRef[[#This Row],[Quantity]]</f>
        <v>#DIV/0!</v>
      </c>
      <c r="I1099" s="4">
        <f>LookupRef[[#This Row],[Total Price]]-LookupRef[[#This Row],[Material Costs]]</f>
        <v>0</v>
      </c>
      <c r="J1099" s="4">
        <f>(LookupRef[[#This Row],[Total Craft Points]]+LookupRef[[#This Row],[DC]])*10</f>
        <v>0</v>
      </c>
      <c r="K1099" s="4">
        <f>LookupRef[[#This Row],[Price Per Craft Point]]*LookupRef[[#This Row],[Total Craft Points]]</f>
        <v>0</v>
      </c>
      <c r="L1099" s="4">
        <f>Fullmath[[#This Row],[Mat Cost]]</f>
        <v>0</v>
      </c>
      <c r="M1099" s="4">
        <f>Fullmath[[#This Row],[Total CP]]</f>
        <v>0</v>
      </c>
      <c r="N1099" s="4">
        <f>Fullmath[[#This Row],[DC]]</f>
        <v>0</v>
      </c>
      <c r="O1099" s="4" cm="1">
        <f t="array" ref="O1099">LookupRef[[#This Row],[DC]]+(PPCP[Base])</f>
        <v>50</v>
      </c>
    </row>
    <row r="1100" spans="1:15" x14ac:dyDescent="0.2">
      <c r="A1100" s="4">
        <f>Fullmath[[#This Row],[Craft]]</f>
        <v>0</v>
      </c>
      <c r="B1100" s="4">
        <f>Fullmath[[#This Row],[Type]]</f>
        <v>0</v>
      </c>
      <c r="C1100" s="4">
        <f>Fullmath[[#This Row],[Subtype]]</f>
        <v>0</v>
      </c>
      <c r="D1100" s="2">
        <f>Fullmath[[#This Row],[ID]]</f>
        <v>0</v>
      </c>
      <c r="E1100" s="4">
        <f>Fullmath[[#This Row],[Name]]</f>
        <v>0</v>
      </c>
      <c r="F1100" s="4">
        <f>Fullmath[[#This Row],[Quantity]]</f>
        <v>0</v>
      </c>
      <c r="G1100" s="4">
        <f>LookupRef[[#This Row],[Labor Costs]]+LookupRef[[#This Row],[Material Costs]]</f>
        <v>0</v>
      </c>
      <c r="H1100" s="4" t="e">
        <f>LookupRef[[#This Row],[Total Price]]/LookupRef[[#This Row],[Quantity]]</f>
        <v>#DIV/0!</v>
      </c>
      <c r="I1100" s="4">
        <f>LookupRef[[#This Row],[Total Price]]-LookupRef[[#This Row],[Material Costs]]</f>
        <v>0</v>
      </c>
      <c r="J1100" s="4">
        <f>(LookupRef[[#This Row],[Total Craft Points]]+LookupRef[[#This Row],[DC]])*10</f>
        <v>0</v>
      </c>
      <c r="K1100" s="4">
        <f>LookupRef[[#This Row],[Price Per Craft Point]]*LookupRef[[#This Row],[Total Craft Points]]</f>
        <v>0</v>
      </c>
      <c r="L1100" s="4">
        <f>Fullmath[[#This Row],[Mat Cost]]</f>
        <v>0</v>
      </c>
      <c r="M1100" s="4">
        <f>Fullmath[[#This Row],[Total CP]]</f>
        <v>0</v>
      </c>
      <c r="N1100" s="4">
        <f>Fullmath[[#This Row],[DC]]</f>
        <v>0</v>
      </c>
      <c r="O1100" s="4" cm="1">
        <f t="array" ref="O1100">LookupRef[[#This Row],[DC]]+(PPCP[Base])</f>
        <v>50</v>
      </c>
    </row>
    <row r="1101" spans="1:15" x14ac:dyDescent="0.2">
      <c r="A1101" s="4">
        <f>Fullmath[[#This Row],[Craft]]</f>
        <v>0</v>
      </c>
      <c r="B1101" s="4">
        <f>Fullmath[[#This Row],[Type]]</f>
        <v>0</v>
      </c>
      <c r="C1101" s="4">
        <f>Fullmath[[#This Row],[Subtype]]</f>
        <v>0</v>
      </c>
      <c r="D1101" s="2">
        <f>Fullmath[[#This Row],[ID]]</f>
        <v>0</v>
      </c>
      <c r="E1101" s="4">
        <f>Fullmath[[#This Row],[Name]]</f>
        <v>0</v>
      </c>
      <c r="F1101" s="4">
        <f>Fullmath[[#This Row],[Quantity]]</f>
        <v>0</v>
      </c>
      <c r="G1101" s="4">
        <f>LookupRef[[#This Row],[Labor Costs]]+LookupRef[[#This Row],[Material Costs]]</f>
        <v>0</v>
      </c>
      <c r="H1101" s="4" t="e">
        <f>LookupRef[[#This Row],[Total Price]]/LookupRef[[#This Row],[Quantity]]</f>
        <v>#DIV/0!</v>
      </c>
      <c r="I1101" s="4">
        <f>LookupRef[[#This Row],[Total Price]]-LookupRef[[#This Row],[Material Costs]]</f>
        <v>0</v>
      </c>
      <c r="J1101" s="4">
        <f>(LookupRef[[#This Row],[Total Craft Points]]+LookupRef[[#This Row],[DC]])*10</f>
        <v>0</v>
      </c>
      <c r="K1101" s="4">
        <f>LookupRef[[#This Row],[Price Per Craft Point]]*LookupRef[[#This Row],[Total Craft Points]]</f>
        <v>0</v>
      </c>
      <c r="L1101" s="4">
        <f>Fullmath[[#This Row],[Mat Cost]]</f>
        <v>0</v>
      </c>
      <c r="M1101" s="4">
        <f>Fullmath[[#This Row],[Total CP]]</f>
        <v>0</v>
      </c>
      <c r="N1101" s="4">
        <f>Fullmath[[#This Row],[DC]]</f>
        <v>0</v>
      </c>
      <c r="O1101" s="4" cm="1">
        <f t="array" ref="O1101">LookupRef[[#This Row],[DC]]+(PPCP[Base])</f>
        <v>50</v>
      </c>
    </row>
    <row r="1102" spans="1:15" x14ac:dyDescent="0.2">
      <c r="A1102" s="4">
        <f>Fullmath[[#This Row],[Craft]]</f>
        <v>0</v>
      </c>
      <c r="B1102" s="4">
        <f>Fullmath[[#This Row],[Type]]</f>
        <v>0</v>
      </c>
      <c r="C1102" s="4">
        <f>Fullmath[[#This Row],[Subtype]]</f>
        <v>0</v>
      </c>
      <c r="D1102" s="2">
        <f>Fullmath[[#This Row],[ID]]</f>
        <v>0</v>
      </c>
      <c r="E1102" s="4">
        <f>Fullmath[[#This Row],[Name]]</f>
        <v>0</v>
      </c>
      <c r="F1102" s="4">
        <f>Fullmath[[#This Row],[Quantity]]</f>
        <v>0</v>
      </c>
      <c r="G1102" s="4">
        <f>LookupRef[[#This Row],[Labor Costs]]+LookupRef[[#This Row],[Material Costs]]</f>
        <v>0</v>
      </c>
      <c r="H1102" s="4" t="e">
        <f>LookupRef[[#This Row],[Total Price]]/LookupRef[[#This Row],[Quantity]]</f>
        <v>#DIV/0!</v>
      </c>
      <c r="I1102" s="4">
        <f>LookupRef[[#This Row],[Total Price]]-LookupRef[[#This Row],[Material Costs]]</f>
        <v>0</v>
      </c>
      <c r="J1102" s="4">
        <f>(LookupRef[[#This Row],[Total Craft Points]]+LookupRef[[#This Row],[DC]])*10</f>
        <v>0</v>
      </c>
      <c r="K1102" s="4">
        <f>LookupRef[[#This Row],[Price Per Craft Point]]*LookupRef[[#This Row],[Total Craft Points]]</f>
        <v>0</v>
      </c>
      <c r="L1102" s="4">
        <f>Fullmath[[#This Row],[Mat Cost]]</f>
        <v>0</v>
      </c>
      <c r="M1102" s="4">
        <f>Fullmath[[#This Row],[Total CP]]</f>
        <v>0</v>
      </c>
      <c r="N1102" s="4">
        <f>Fullmath[[#This Row],[DC]]</f>
        <v>0</v>
      </c>
      <c r="O1102" s="4" cm="1">
        <f t="array" ref="O1102">LookupRef[[#This Row],[DC]]+(PPCP[Base])</f>
        <v>50</v>
      </c>
    </row>
    <row r="1103" spans="1:15" x14ac:dyDescent="0.2">
      <c r="A1103" s="4">
        <f>Fullmath[[#This Row],[Craft]]</f>
        <v>0</v>
      </c>
      <c r="B1103" s="4">
        <f>Fullmath[[#This Row],[Type]]</f>
        <v>0</v>
      </c>
      <c r="C1103" s="4">
        <f>Fullmath[[#This Row],[Subtype]]</f>
        <v>0</v>
      </c>
      <c r="D1103" s="2">
        <f>Fullmath[[#This Row],[ID]]</f>
        <v>0</v>
      </c>
      <c r="E1103" s="4">
        <f>Fullmath[[#This Row],[Name]]</f>
        <v>0</v>
      </c>
      <c r="F1103" s="4">
        <f>Fullmath[[#This Row],[Quantity]]</f>
        <v>0</v>
      </c>
      <c r="G1103" s="4">
        <f>LookupRef[[#This Row],[Labor Costs]]+LookupRef[[#This Row],[Material Costs]]</f>
        <v>0</v>
      </c>
      <c r="H1103" s="4" t="e">
        <f>LookupRef[[#This Row],[Total Price]]/LookupRef[[#This Row],[Quantity]]</f>
        <v>#DIV/0!</v>
      </c>
      <c r="I1103" s="4">
        <f>LookupRef[[#This Row],[Total Price]]-LookupRef[[#This Row],[Material Costs]]</f>
        <v>0</v>
      </c>
      <c r="J1103" s="4">
        <f>(LookupRef[[#This Row],[Total Craft Points]]+LookupRef[[#This Row],[DC]])*10</f>
        <v>0</v>
      </c>
      <c r="K1103" s="4">
        <f>LookupRef[[#This Row],[Price Per Craft Point]]*LookupRef[[#This Row],[Total Craft Points]]</f>
        <v>0</v>
      </c>
      <c r="L1103" s="4">
        <f>Fullmath[[#This Row],[Mat Cost]]</f>
        <v>0</v>
      </c>
      <c r="M1103" s="4">
        <f>Fullmath[[#This Row],[Total CP]]</f>
        <v>0</v>
      </c>
      <c r="N1103" s="4">
        <f>Fullmath[[#This Row],[DC]]</f>
        <v>0</v>
      </c>
      <c r="O1103" s="4" cm="1">
        <f t="array" ref="O1103">LookupRef[[#This Row],[DC]]+(PPCP[Base])</f>
        <v>50</v>
      </c>
    </row>
    <row r="1104" spans="1:15" x14ac:dyDescent="0.2">
      <c r="A1104" s="4">
        <f>Fullmath[[#This Row],[Craft]]</f>
        <v>0</v>
      </c>
      <c r="B1104" s="4">
        <f>Fullmath[[#This Row],[Type]]</f>
        <v>0</v>
      </c>
      <c r="C1104" s="4">
        <f>Fullmath[[#This Row],[Subtype]]</f>
        <v>0</v>
      </c>
      <c r="D1104" s="2">
        <f>Fullmath[[#This Row],[ID]]</f>
        <v>0</v>
      </c>
      <c r="E1104" s="4">
        <f>Fullmath[[#This Row],[Name]]</f>
        <v>0</v>
      </c>
      <c r="F1104" s="4">
        <f>Fullmath[[#This Row],[Quantity]]</f>
        <v>0</v>
      </c>
      <c r="G1104" s="4">
        <f>LookupRef[[#This Row],[Labor Costs]]+LookupRef[[#This Row],[Material Costs]]</f>
        <v>0</v>
      </c>
      <c r="H1104" s="4" t="e">
        <f>LookupRef[[#This Row],[Total Price]]/LookupRef[[#This Row],[Quantity]]</f>
        <v>#DIV/0!</v>
      </c>
      <c r="I1104" s="4">
        <f>LookupRef[[#This Row],[Total Price]]-LookupRef[[#This Row],[Material Costs]]</f>
        <v>0</v>
      </c>
      <c r="J1104" s="4">
        <f>(LookupRef[[#This Row],[Total Craft Points]]+LookupRef[[#This Row],[DC]])*10</f>
        <v>0</v>
      </c>
      <c r="K1104" s="4">
        <f>LookupRef[[#This Row],[Price Per Craft Point]]*LookupRef[[#This Row],[Total Craft Points]]</f>
        <v>0</v>
      </c>
      <c r="L1104" s="4">
        <f>Fullmath[[#This Row],[Mat Cost]]</f>
        <v>0</v>
      </c>
      <c r="M1104" s="4">
        <f>Fullmath[[#This Row],[Total CP]]</f>
        <v>0</v>
      </c>
      <c r="N1104" s="4">
        <f>Fullmath[[#This Row],[DC]]</f>
        <v>0</v>
      </c>
      <c r="O1104" s="4" cm="1">
        <f t="array" ref="O1104">LookupRef[[#This Row],[DC]]+(PPCP[Base])</f>
        <v>50</v>
      </c>
    </row>
    <row r="1105" spans="1:15" x14ac:dyDescent="0.2">
      <c r="A1105" s="4">
        <f>Fullmath[[#This Row],[Craft]]</f>
        <v>0</v>
      </c>
      <c r="B1105" s="4">
        <f>Fullmath[[#This Row],[Type]]</f>
        <v>0</v>
      </c>
      <c r="C1105" s="4">
        <f>Fullmath[[#This Row],[Subtype]]</f>
        <v>0</v>
      </c>
      <c r="D1105" s="2">
        <f>Fullmath[[#This Row],[ID]]</f>
        <v>0</v>
      </c>
      <c r="E1105" s="4">
        <f>Fullmath[[#This Row],[Name]]</f>
        <v>0</v>
      </c>
      <c r="F1105" s="4">
        <f>Fullmath[[#This Row],[Quantity]]</f>
        <v>0</v>
      </c>
      <c r="G1105" s="4">
        <f>LookupRef[[#This Row],[Labor Costs]]+LookupRef[[#This Row],[Material Costs]]</f>
        <v>0</v>
      </c>
      <c r="H1105" s="4" t="e">
        <f>LookupRef[[#This Row],[Total Price]]/LookupRef[[#This Row],[Quantity]]</f>
        <v>#DIV/0!</v>
      </c>
      <c r="I1105" s="4">
        <f>LookupRef[[#This Row],[Total Price]]-LookupRef[[#This Row],[Material Costs]]</f>
        <v>0</v>
      </c>
      <c r="J1105" s="4">
        <f>(LookupRef[[#This Row],[Total Craft Points]]+LookupRef[[#This Row],[DC]])*10</f>
        <v>0</v>
      </c>
      <c r="K1105" s="4">
        <f>LookupRef[[#This Row],[Price Per Craft Point]]*LookupRef[[#This Row],[Total Craft Points]]</f>
        <v>0</v>
      </c>
      <c r="L1105" s="4">
        <f>Fullmath[[#This Row],[Mat Cost]]</f>
        <v>0</v>
      </c>
      <c r="M1105" s="4">
        <f>Fullmath[[#This Row],[Total CP]]</f>
        <v>0</v>
      </c>
      <c r="N1105" s="4">
        <f>Fullmath[[#This Row],[DC]]</f>
        <v>0</v>
      </c>
      <c r="O1105" s="4" cm="1">
        <f t="array" ref="O1105">LookupRef[[#This Row],[DC]]+(PPCP[Base])</f>
        <v>50</v>
      </c>
    </row>
    <row r="1106" spans="1:15" x14ac:dyDescent="0.2">
      <c r="A1106" s="4">
        <f>Fullmath[[#This Row],[Craft]]</f>
        <v>0</v>
      </c>
      <c r="B1106" s="4">
        <f>Fullmath[[#This Row],[Type]]</f>
        <v>0</v>
      </c>
      <c r="C1106" s="4">
        <f>Fullmath[[#This Row],[Subtype]]</f>
        <v>0</v>
      </c>
      <c r="D1106" s="2">
        <f>Fullmath[[#This Row],[ID]]</f>
        <v>0</v>
      </c>
      <c r="E1106" s="4">
        <f>Fullmath[[#This Row],[Name]]</f>
        <v>0</v>
      </c>
      <c r="F1106" s="4">
        <f>Fullmath[[#This Row],[Quantity]]</f>
        <v>0</v>
      </c>
      <c r="G1106" s="4">
        <f>LookupRef[[#This Row],[Labor Costs]]+LookupRef[[#This Row],[Material Costs]]</f>
        <v>0</v>
      </c>
      <c r="H1106" s="4" t="e">
        <f>LookupRef[[#This Row],[Total Price]]/LookupRef[[#This Row],[Quantity]]</f>
        <v>#DIV/0!</v>
      </c>
      <c r="I1106" s="4">
        <f>LookupRef[[#This Row],[Total Price]]-LookupRef[[#This Row],[Material Costs]]</f>
        <v>0</v>
      </c>
      <c r="J1106" s="4">
        <f>(LookupRef[[#This Row],[Total Craft Points]]+LookupRef[[#This Row],[DC]])*10</f>
        <v>0</v>
      </c>
      <c r="K1106" s="4">
        <f>LookupRef[[#This Row],[Price Per Craft Point]]*LookupRef[[#This Row],[Total Craft Points]]</f>
        <v>0</v>
      </c>
      <c r="L1106" s="4">
        <f>Fullmath[[#This Row],[Mat Cost]]</f>
        <v>0</v>
      </c>
      <c r="M1106" s="4">
        <f>Fullmath[[#This Row],[Total CP]]</f>
        <v>0</v>
      </c>
      <c r="N1106" s="4">
        <f>Fullmath[[#This Row],[DC]]</f>
        <v>0</v>
      </c>
      <c r="O1106" s="4" cm="1">
        <f t="array" ref="O1106">LookupRef[[#This Row],[DC]]+(PPCP[Base])</f>
        <v>50</v>
      </c>
    </row>
    <row r="1107" spans="1:15" x14ac:dyDescent="0.2">
      <c r="A1107" s="4">
        <f>Fullmath[[#This Row],[Craft]]</f>
        <v>0</v>
      </c>
      <c r="B1107" s="4">
        <f>Fullmath[[#This Row],[Type]]</f>
        <v>0</v>
      </c>
      <c r="C1107" s="4">
        <f>Fullmath[[#This Row],[Subtype]]</f>
        <v>0</v>
      </c>
      <c r="D1107" s="2">
        <f>Fullmath[[#This Row],[ID]]</f>
        <v>0</v>
      </c>
      <c r="E1107" s="4">
        <f>Fullmath[[#This Row],[Name]]</f>
        <v>0</v>
      </c>
      <c r="F1107" s="4">
        <f>Fullmath[[#This Row],[Quantity]]</f>
        <v>0</v>
      </c>
      <c r="G1107" s="4">
        <f>LookupRef[[#This Row],[Labor Costs]]+LookupRef[[#This Row],[Material Costs]]</f>
        <v>0</v>
      </c>
      <c r="H1107" s="4" t="e">
        <f>LookupRef[[#This Row],[Total Price]]/LookupRef[[#This Row],[Quantity]]</f>
        <v>#DIV/0!</v>
      </c>
      <c r="I1107" s="4">
        <f>LookupRef[[#This Row],[Total Price]]-LookupRef[[#This Row],[Material Costs]]</f>
        <v>0</v>
      </c>
      <c r="J1107" s="4">
        <f>(LookupRef[[#This Row],[Total Craft Points]]+LookupRef[[#This Row],[DC]])*10</f>
        <v>0</v>
      </c>
      <c r="K1107" s="4">
        <f>LookupRef[[#This Row],[Price Per Craft Point]]*LookupRef[[#This Row],[Total Craft Points]]</f>
        <v>0</v>
      </c>
      <c r="L1107" s="4">
        <f>Fullmath[[#This Row],[Mat Cost]]</f>
        <v>0</v>
      </c>
      <c r="M1107" s="4">
        <f>Fullmath[[#This Row],[Total CP]]</f>
        <v>0</v>
      </c>
      <c r="N1107" s="4">
        <f>Fullmath[[#This Row],[DC]]</f>
        <v>0</v>
      </c>
      <c r="O1107" s="4" cm="1">
        <f t="array" ref="O1107">LookupRef[[#This Row],[DC]]+(PPCP[Base])</f>
        <v>50</v>
      </c>
    </row>
    <row r="1108" spans="1:15" x14ac:dyDescent="0.2">
      <c r="A1108" s="4">
        <f>Fullmath[[#This Row],[Craft]]</f>
        <v>0</v>
      </c>
      <c r="B1108" s="4">
        <f>Fullmath[[#This Row],[Type]]</f>
        <v>0</v>
      </c>
      <c r="C1108" s="4">
        <f>Fullmath[[#This Row],[Subtype]]</f>
        <v>0</v>
      </c>
      <c r="D1108" s="2">
        <f>Fullmath[[#This Row],[ID]]</f>
        <v>0</v>
      </c>
      <c r="E1108" s="4">
        <f>Fullmath[[#This Row],[Name]]</f>
        <v>0</v>
      </c>
      <c r="F1108" s="4">
        <f>Fullmath[[#This Row],[Quantity]]</f>
        <v>0</v>
      </c>
      <c r="G1108" s="4">
        <f>LookupRef[[#This Row],[Labor Costs]]+LookupRef[[#This Row],[Material Costs]]</f>
        <v>0</v>
      </c>
      <c r="H1108" s="4" t="e">
        <f>LookupRef[[#This Row],[Total Price]]/LookupRef[[#This Row],[Quantity]]</f>
        <v>#DIV/0!</v>
      </c>
      <c r="I1108" s="4">
        <f>LookupRef[[#This Row],[Total Price]]-LookupRef[[#This Row],[Material Costs]]</f>
        <v>0</v>
      </c>
      <c r="J1108" s="4">
        <f>(LookupRef[[#This Row],[Total Craft Points]]+LookupRef[[#This Row],[DC]])*10</f>
        <v>0</v>
      </c>
      <c r="K1108" s="4">
        <f>LookupRef[[#This Row],[Price Per Craft Point]]*LookupRef[[#This Row],[Total Craft Points]]</f>
        <v>0</v>
      </c>
      <c r="L1108" s="4">
        <f>Fullmath[[#This Row],[Mat Cost]]</f>
        <v>0</v>
      </c>
      <c r="M1108" s="4">
        <f>Fullmath[[#This Row],[Total CP]]</f>
        <v>0</v>
      </c>
      <c r="N1108" s="4">
        <f>Fullmath[[#This Row],[DC]]</f>
        <v>0</v>
      </c>
      <c r="O1108" s="4" cm="1">
        <f t="array" ref="O1108">LookupRef[[#This Row],[DC]]+(PPCP[Base])</f>
        <v>50</v>
      </c>
    </row>
    <row r="1109" spans="1:15" x14ac:dyDescent="0.2">
      <c r="A1109" s="4">
        <f>Fullmath[[#This Row],[Craft]]</f>
        <v>0</v>
      </c>
      <c r="B1109" s="4">
        <f>Fullmath[[#This Row],[Type]]</f>
        <v>0</v>
      </c>
      <c r="C1109" s="4">
        <f>Fullmath[[#This Row],[Subtype]]</f>
        <v>0</v>
      </c>
      <c r="D1109" s="2">
        <f>Fullmath[[#This Row],[ID]]</f>
        <v>0</v>
      </c>
      <c r="E1109" s="4">
        <f>Fullmath[[#This Row],[Name]]</f>
        <v>0</v>
      </c>
      <c r="F1109" s="4">
        <f>Fullmath[[#This Row],[Quantity]]</f>
        <v>0</v>
      </c>
      <c r="G1109" s="4">
        <f>LookupRef[[#This Row],[Labor Costs]]+LookupRef[[#This Row],[Material Costs]]</f>
        <v>0</v>
      </c>
      <c r="H1109" s="4" t="e">
        <f>LookupRef[[#This Row],[Total Price]]/LookupRef[[#This Row],[Quantity]]</f>
        <v>#DIV/0!</v>
      </c>
      <c r="I1109" s="4">
        <f>LookupRef[[#This Row],[Total Price]]-LookupRef[[#This Row],[Material Costs]]</f>
        <v>0</v>
      </c>
      <c r="J1109" s="4">
        <f>(LookupRef[[#This Row],[Total Craft Points]]+LookupRef[[#This Row],[DC]])*10</f>
        <v>0</v>
      </c>
      <c r="K1109" s="4">
        <f>LookupRef[[#This Row],[Price Per Craft Point]]*LookupRef[[#This Row],[Total Craft Points]]</f>
        <v>0</v>
      </c>
      <c r="L1109" s="4">
        <f>Fullmath[[#This Row],[Mat Cost]]</f>
        <v>0</v>
      </c>
      <c r="M1109" s="4">
        <f>Fullmath[[#This Row],[Total CP]]</f>
        <v>0</v>
      </c>
      <c r="N1109" s="4">
        <f>Fullmath[[#This Row],[DC]]</f>
        <v>0</v>
      </c>
      <c r="O1109" s="4" cm="1">
        <f t="array" ref="O1109">LookupRef[[#This Row],[DC]]+(PPCP[Base])</f>
        <v>50</v>
      </c>
    </row>
    <row r="1110" spans="1:15" x14ac:dyDescent="0.2">
      <c r="A1110" s="4">
        <f>Fullmath[[#This Row],[Craft]]</f>
        <v>0</v>
      </c>
      <c r="B1110" s="4">
        <f>Fullmath[[#This Row],[Type]]</f>
        <v>0</v>
      </c>
      <c r="C1110" s="4">
        <f>Fullmath[[#This Row],[Subtype]]</f>
        <v>0</v>
      </c>
      <c r="D1110" s="2">
        <f>Fullmath[[#This Row],[ID]]</f>
        <v>0</v>
      </c>
      <c r="E1110" s="4">
        <f>Fullmath[[#This Row],[Name]]</f>
        <v>0</v>
      </c>
      <c r="F1110" s="4">
        <f>Fullmath[[#This Row],[Quantity]]</f>
        <v>0</v>
      </c>
      <c r="G1110" s="4">
        <f>LookupRef[[#This Row],[Labor Costs]]+LookupRef[[#This Row],[Material Costs]]</f>
        <v>0</v>
      </c>
      <c r="H1110" s="4" t="e">
        <f>LookupRef[[#This Row],[Total Price]]/LookupRef[[#This Row],[Quantity]]</f>
        <v>#DIV/0!</v>
      </c>
      <c r="I1110" s="4">
        <f>LookupRef[[#This Row],[Total Price]]-LookupRef[[#This Row],[Material Costs]]</f>
        <v>0</v>
      </c>
      <c r="J1110" s="4">
        <f>(LookupRef[[#This Row],[Total Craft Points]]+LookupRef[[#This Row],[DC]])*10</f>
        <v>0</v>
      </c>
      <c r="K1110" s="4">
        <f>LookupRef[[#This Row],[Price Per Craft Point]]*LookupRef[[#This Row],[Total Craft Points]]</f>
        <v>0</v>
      </c>
      <c r="L1110" s="4">
        <f>Fullmath[[#This Row],[Mat Cost]]</f>
        <v>0</v>
      </c>
      <c r="M1110" s="4">
        <f>Fullmath[[#This Row],[Total CP]]</f>
        <v>0</v>
      </c>
      <c r="N1110" s="4">
        <f>Fullmath[[#This Row],[DC]]</f>
        <v>0</v>
      </c>
      <c r="O1110" s="4" cm="1">
        <f t="array" ref="O1110">LookupRef[[#This Row],[DC]]+(PPCP[Base])</f>
        <v>50</v>
      </c>
    </row>
    <row r="1111" spans="1:15" x14ac:dyDescent="0.2">
      <c r="A1111" s="4">
        <f>Fullmath[[#This Row],[Craft]]</f>
        <v>0</v>
      </c>
      <c r="B1111" s="4">
        <f>Fullmath[[#This Row],[Type]]</f>
        <v>0</v>
      </c>
      <c r="C1111" s="4">
        <f>Fullmath[[#This Row],[Subtype]]</f>
        <v>0</v>
      </c>
      <c r="D1111" s="2">
        <f>Fullmath[[#This Row],[ID]]</f>
        <v>0</v>
      </c>
      <c r="E1111" s="4">
        <f>Fullmath[[#This Row],[Name]]</f>
        <v>0</v>
      </c>
      <c r="F1111" s="4">
        <f>Fullmath[[#This Row],[Quantity]]</f>
        <v>0</v>
      </c>
      <c r="G1111" s="4">
        <f>LookupRef[[#This Row],[Labor Costs]]+LookupRef[[#This Row],[Material Costs]]</f>
        <v>0</v>
      </c>
      <c r="H1111" s="4" t="e">
        <f>LookupRef[[#This Row],[Total Price]]/LookupRef[[#This Row],[Quantity]]</f>
        <v>#DIV/0!</v>
      </c>
      <c r="I1111" s="4">
        <f>LookupRef[[#This Row],[Total Price]]-LookupRef[[#This Row],[Material Costs]]</f>
        <v>0</v>
      </c>
      <c r="J1111" s="4">
        <f>(LookupRef[[#This Row],[Total Craft Points]]+LookupRef[[#This Row],[DC]])*10</f>
        <v>0</v>
      </c>
      <c r="K1111" s="4">
        <f>LookupRef[[#This Row],[Price Per Craft Point]]*LookupRef[[#This Row],[Total Craft Points]]</f>
        <v>0</v>
      </c>
      <c r="L1111" s="4">
        <f>Fullmath[[#This Row],[Mat Cost]]</f>
        <v>0</v>
      </c>
      <c r="M1111" s="4">
        <f>Fullmath[[#This Row],[Total CP]]</f>
        <v>0</v>
      </c>
      <c r="N1111" s="4">
        <f>Fullmath[[#This Row],[DC]]</f>
        <v>0</v>
      </c>
      <c r="O1111" s="4" cm="1">
        <f t="array" ref="O1111">LookupRef[[#This Row],[DC]]+(PPCP[Base])</f>
        <v>50</v>
      </c>
    </row>
    <row r="1112" spans="1:15" x14ac:dyDescent="0.2">
      <c r="A1112" s="4">
        <f>Fullmath[[#This Row],[Craft]]</f>
        <v>0</v>
      </c>
      <c r="B1112" s="4">
        <f>Fullmath[[#This Row],[Type]]</f>
        <v>0</v>
      </c>
      <c r="C1112" s="4">
        <f>Fullmath[[#This Row],[Subtype]]</f>
        <v>0</v>
      </c>
      <c r="D1112" s="2">
        <f>Fullmath[[#This Row],[ID]]</f>
        <v>0</v>
      </c>
      <c r="E1112" s="4">
        <f>Fullmath[[#This Row],[Name]]</f>
        <v>0</v>
      </c>
      <c r="F1112" s="4">
        <f>Fullmath[[#This Row],[Quantity]]</f>
        <v>0</v>
      </c>
      <c r="G1112" s="4">
        <f>LookupRef[[#This Row],[Labor Costs]]+LookupRef[[#This Row],[Material Costs]]</f>
        <v>0</v>
      </c>
      <c r="H1112" s="4" t="e">
        <f>LookupRef[[#This Row],[Total Price]]/LookupRef[[#This Row],[Quantity]]</f>
        <v>#DIV/0!</v>
      </c>
      <c r="I1112" s="4">
        <f>LookupRef[[#This Row],[Total Price]]-LookupRef[[#This Row],[Material Costs]]</f>
        <v>0</v>
      </c>
      <c r="J1112" s="4">
        <f>(LookupRef[[#This Row],[Total Craft Points]]+LookupRef[[#This Row],[DC]])*10</f>
        <v>0</v>
      </c>
      <c r="K1112" s="4">
        <f>LookupRef[[#This Row],[Price Per Craft Point]]*LookupRef[[#This Row],[Total Craft Points]]</f>
        <v>0</v>
      </c>
      <c r="L1112" s="4">
        <f>Fullmath[[#This Row],[Mat Cost]]</f>
        <v>0</v>
      </c>
      <c r="M1112" s="4">
        <f>Fullmath[[#This Row],[Total CP]]</f>
        <v>0</v>
      </c>
      <c r="N1112" s="4">
        <f>Fullmath[[#This Row],[DC]]</f>
        <v>0</v>
      </c>
      <c r="O1112" s="4" cm="1">
        <f t="array" ref="O1112">LookupRef[[#This Row],[DC]]+(PPCP[Base])</f>
        <v>50</v>
      </c>
    </row>
    <row r="1113" spans="1:15" x14ac:dyDescent="0.2">
      <c r="A1113" s="4">
        <f>Fullmath[[#This Row],[Craft]]</f>
        <v>0</v>
      </c>
      <c r="B1113" s="4">
        <f>Fullmath[[#This Row],[Type]]</f>
        <v>0</v>
      </c>
      <c r="C1113" s="4">
        <f>Fullmath[[#This Row],[Subtype]]</f>
        <v>0</v>
      </c>
      <c r="D1113" s="2">
        <f>Fullmath[[#This Row],[ID]]</f>
        <v>0</v>
      </c>
      <c r="E1113" s="4">
        <f>Fullmath[[#This Row],[Name]]</f>
        <v>0</v>
      </c>
      <c r="F1113" s="4">
        <f>Fullmath[[#This Row],[Quantity]]</f>
        <v>0</v>
      </c>
      <c r="G1113" s="4">
        <f>LookupRef[[#This Row],[Labor Costs]]+LookupRef[[#This Row],[Material Costs]]</f>
        <v>0</v>
      </c>
      <c r="H1113" s="4" t="e">
        <f>LookupRef[[#This Row],[Total Price]]/LookupRef[[#This Row],[Quantity]]</f>
        <v>#DIV/0!</v>
      </c>
      <c r="I1113" s="4">
        <f>LookupRef[[#This Row],[Total Price]]-LookupRef[[#This Row],[Material Costs]]</f>
        <v>0</v>
      </c>
      <c r="J1113" s="4">
        <f>(LookupRef[[#This Row],[Total Craft Points]]+LookupRef[[#This Row],[DC]])*10</f>
        <v>0</v>
      </c>
      <c r="K1113" s="4">
        <f>LookupRef[[#This Row],[Price Per Craft Point]]*LookupRef[[#This Row],[Total Craft Points]]</f>
        <v>0</v>
      </c>
      <c r="L1113" s="4">
        <f>Fullmath[[#This Row],[Mat Cost]]</f>
        <v>0</v>
      </c>
      <c r="M1113" s="4">
        <f>Fullmath[[#This Row],[Total CP]]</f>
        <v>0</v>
      </c>
      <c r="N1113" s="4">
        <f>Fullmath[[#This Row],[DC]]</f>
        <v>0</v>
      </c>
      <c r="O1113" s="4" cm="1">
        <f t="array" ref="O1113">LookupRef[[#This Row],[DC]]+(PPCP[Base])</f>
        <v>50</v>
      </c>
    </row>
    <row r="1114" spans="1:15" x14ac:dyDescent="0.2">
      <c r="A1114" s="4">
        <f>Fullmath[[#This Row],[Craft]]</f>
        <v>0</v>
      </c>
      <c r="B1114" s="4">
        <f>Fullmath[[#This Row],[Type]]</f>
        <v>0</v>
      </c>
      <c r="C1114" s="4">
        <f>Fullmath[[#This Row],[Subtype]]</f>
        <v>0</v>
      </c>
      <c r="D1114" s="2">
        <f>Fullmath[[#This Row],[ID]]</f>
        <v>0</v>
      </c>
      <c r="E1114" s="4">
        <f>Fullmath[[#This Row],[Name]]</f>
        <v>0</v>
      </c>
      <c r="F1114" s="4">
        <f>Fullmath[[#This Row],[Quantity]]</f>
        <v>0</v>
      </c>
      <c r="G1114" s="4">
        <f>LookupRef[[#This Row],[Labor Costs]]+LookupRef[[#This Row],[Material Costs]]</f>
        <v>0</v>
      </c>
      <c r="H1114" s="4" t="e">
        <f>LookupRef[[#This Row],[Total Price]]/LookupRef[[#This Row],[Quantity]]</f>
        <v>#DIV/0!</v>
      </c>
      <c r="I1114" s="4">
        <f>LookupRef[[#This Row],[Total Price]]-LookupRef[[#This Row],[Material Costs]]</f>
        <v>0</v>
      </c>
      <c r="J1114" s="4">
        <f>(LookupRef[[#This Row],[Total Craft Points]]+LookupRef[[#This Row],[DC]])*10</f>
        <v>0</v>
      </c>
      <c r="K1114" s="4">
        <f>LookupRef[[#This Row],[Price Per Craft Point]]*LookupRef[[#This Row],[Total Craft Points]]</f>
        <v>0</v>
      </c>
      <c r="L1114" s="4">
        <f>Fullmath[[#This Row],[Mat Cost]]</f>
        <v>0</v>
      </c>
      <c r="M1114" s="4">
        <f>Fullmath[[#This Row],[Total CP]]</f>
        <v>0</v>
      </c>
      <c r="N1114" s="4">
        <f>Fullmath[[#This Row],[DC]]</f>
        <v>0</v>
      </c>
      <c r="O1114" s="4" cm="1">
        <f t="array" ref="O1114">LookupRef[[#This Row],[DC]]+(PPCP[Base])</f>
        <v>50</v>
      </c>
    </row>
    <row r="1115" spans="1:15" x14ac:dyDescent="0.2">
      <c r="A1115" s="4">
        <f>Fullmath[[#This Row],[Craft]]</f>
        <v>0</v>
      </c>
      <c r="B1115" s="4">
        <f>Fullmath[[#This Row],[Type]]</f>
        <v>0</v>
      </c>
      <c r="C1115" s="4">
        <f>Fullmath[[#This Row],[Subtype]]</f>
        <v>0</v>
      </c>
      <c r="D1115" s="2">
        <f>Fullmath[[#This Row],[ID]]</f>
        <v>0</v>
      </c>
      <c r="E1115" s="4">
        <f>Fullmath[[#This Row],[Name]]</f>
        <v>0</v>
      </c>
      <c r="F1115" s="4">
        <f>Fullmath[[#This Row],[Quantity]]</f>
        <v>0</v>
      </c>
      <c r="G1115" s="4">
        <f>LookupRef[[#This Row],[Labor Costs]]+LookupRef[[#This Row],[Material Costs]]</f>
        <v>0</v>
      </c>
      <c r="H1115" s="4" t="e">
        <f>LookupRef[[#This Row],[Total Price]]/LookupRef[[#This Row],[Quantity]]</f>
        <v>#DIV/0!</v>
      </c>
      <c r="I1115" s="4">
        <f>LookupRef[[#This Row],[Total Price]]-LookupRef[[#This Row],[Material Costs]]</f>
        <v>0</v>
      </c>
      <c r="J1115" s="4">
        <f>(LookupRef[[#This Row],[Total Craft Points]]+LookupRef[[#This Row],[DC]])*10</f>
        <v>0</v>
      </c>
      <c r="K1115" s="4">
        <f>LookupRef[[#This Row],[Price Per Craft Point]]*LookupRef[[#This Row],[Total Craft Points]]</f>
        <v>0</v>
      </c>
      <c r="L1115" s="4">
        <f>Fullmath[[#This Row],[Mat Cost]]</f>
        <v>0</v>
      </c>
      <c r="M1115" s="4">
        <f>Fullmath[[#This Row],[Total CP]]</f>
        <v>0</v>
      </c>
      <c r="N1115" s="4">
        <f>Fullmath[[#This Row],[DC]]</f>
        <v>0</v>
      </c>
      <c r="O1115" s="4" cm="1">
        <f t="array" ref="O1115">LookupRef[[#This Row],[DC]]+(PPCP[Base])</f>
        <v>50</v>
      </c>
    </row>
    <row r="1116" spans="1:15" x14ac:dyDescent="0.2">
      <c r="A1116" s="4">
        <f>Fullmath[[#This Row],[Craft]]</f>
        <v>0</v>
      </c>
      <c r="B1116" s="4">
        <f>Fullmath[[#This Row],[Type]]</f>
        <v>0</v>
      </c>
      <c r="C1116" s="4">
        <f>Fullmath[[#This Row],[Subtype]]</f>
        <v>0</v>
      </c>
      <c r="D1116" s="2">
        <f>Fullmath[[#This Row],[ID]]</f>
        <v>0</v>
      </c>
      <c r="E1116" s="4">
        <f>Fullmath[[#This Row],[Name]]</f>
        <v>0</v>
      </c>
      <c r="F1116" s="4">
        <f>Fullmath[[#This Row],[Quantity]]</f>
        <v>0</v>
      </c>
      <c r="G1116" s="4">
        <f>LookupRef[[#This Row],[Labor Costs]]+LookupRef[[#This Row],[Material Costs]]</f>
        <v>0</v>
      </c>
      <c r="H1116" s="4" t="e">
        <f>LookupRef[[#This Row],[Total Price]]/LookupRef[[#This Row],[Quantity]]</f>
        <v>#DIV/0!</v>
      </c>
      <c r="I1116" s="4">
        <f>LookupRef[[#This Row],[Total Price]]-LookupRef[[#This Row],[Material Costs]]</f>
        <v>0</v>
      </c>
      <c r="J1116" s="4">
        <f>(LookupRef[[#This Row],[Total Craft Points]]+LookupRef[[#This Row],[DC]])*10</f>
        <v>0</v>
      </c>
      <c r="K1116" s="4">
        <f>LookupRef[[#This Row],[Price Per Craft Point]]*LookupRef[[#This Row],[Total Craft Points]]</f>
        <v>0</v>
      </c>
      <c r="L1116" s="4">
        <f>Fullmath[[#This Row],[Mat Cost]]</f>
        <v>0</v>
      </c>
      <c r="M1116" s="4">
        <f>Fullmath[[#This Row],[Total CP]]</f>
        <v>0</v>
      </c>
      <c r="N1116" s="4">
        <f>Fullmath[[#This Row],[DC]]</f>
        <v>0</v>
      </c>
      <c r="O1116" s="4" cm="1">
        <f t="array" ref="O1116">LookupRef[[#This Row],[DC]]+(PPCP[Base])</f>
        <v>50</v>
      </c>
    </row>
    <row r="1117" spans="1:15" x14ac:dyDescent="0.2">
      <c r="A1117" s="4">
        <f>Fullmath[[#This Row],[Craft]]</f>
        <v>0</v>
      </c>
      <c r="B1117" s="4">
        <f>Fullmath[[#This Row],[Type]]</f>
        <v>0</v>
      </c>
      <c r="C1117" s="4">
        <f>Fullmath[[#This Row],[Subtype]]</f>
        <v>0</v>
      </c>
      <c r="D1117" s="2">
        <f>Fullmath[[#This Row],[ID]]</f>
        <v>0</v>
      </c>
      <c r="E1117" s="4">
        <f>Fullmath[[#This Row],[Name]]</f>
        <v>0</v>
      </c>
      <c r="F1117" s="4">
        <f>Fullmath[[#This Row],[Quantity]]</f>
        <v>0</v>
      </c>
      <c r="G1117" s="4">
        <f>LookupRef[[#This Row],[Labor Costs]]+LookupRef[[#This Row],[Material Costs]]</f>
        <v>0</v>
      </c>
      <c r="H1117" s="4" t="e">
        <f>LookupRef[[#This Row],[Total Price]]/LookupRef[[#This Row],[Quantity]]</f>
        <v>#DIV/0!</v>
      </c>
      <c r="I1117" s="4">
        <f>LookupRef[[#This Row],[Total Price]]-LookupRef[[#This Row],[Material Costs]]</f>
        <v>0</v>
      </c>
      <c r="J1117" s="4">
        <f>(LookupRef[[#This Row],[Total Craft Points]]+LookupRef[[#This Row],[DC]])*10</f>
        <v>0</v>
      </c>
      <c r="K1117" s="4">
        <f>LookupRef[[#This Row],[Price Per Craft Point]]*LookupRef[[#This Row],[Total Craft Points]]</f>
        <v>0</v>
      </c>
      <c r="L1117" s="4">
        <f>Fullmath[[#This Row],[Mat Cost]]</f>
        <v>0</v>
      </c>
      <c r="M1117" s="4">
        <f>Fullmath[[#This Row],[Total CP]]</f>
        <v>0</v>
      </c>
      <c r="N1117" s="4">
        <f>Fullmath[[#This Row],[DC]]</f>
        <v>0</v>
      </c>
      <c r="O1117" s="4" cm="1">
        <f t="array" ref="O1117">LookupRef[[#This Row],[DC]]+(PPCP[Base])</f>
        <v>50</v>
      </c>
    </row>
    <row r="1118" spans="1:15" x14ac:dyDescent="0.2">
      <c r="A1118" s="4">
        <f>Fullmath[[#This Row],[Craft]]</f>
        <v>0</v>
      </c>
      <c r="B1118" s="4">
        <f>Fullmath[[#This Row],[Type]]</f>
        <v>0</v>
      </c>
      <c r="C1118" s="4">
        <f>Fullmath[[#This Row],[Subtype]]</f>
        <v>0</v>
      </c>
      <c r="D1118" s="2">
        <f>Fullmath[[#This Row],[ID]]</f>
        <v>0</v>
      </c>
      <c r="E1118" s="4">
        <f>Fullmath[[#This Row],[Name]]</f>
        <v>0</v>
      </c>
      <c r="F1118" s="4">
        <f>Fullmath[[#This Row],[Quantity]]</f>
        <v>0</v>
      </c>
      <c r="G1118" s="4">
        <f>LookupRef[[#This Row],[Labor Costs]]+LookupRef[[#This Row],[Material Costs]]</f>
        <v>0</v>
      </c>
      <c r="H1118" s="4" t="e">
        <f>LookupRef[[#This Row],[Total Price]]/LookupRef[[#This Row],[Quantity]]</f>
        <v>#DIV/0!</v>
      </c>
      <c r="I1118" s="4">
        <f>LookupRef[[#This Row],[Total Price]]-LookupRef[[#This Row],[Material Costs]]</f>
        <v>0</v>
      </c>
      <c r="J1118" s="4">
        <f>(LookupRef[[#This Row],[Total Craft Points]]+LookupRef[[#This Row],[DC]])*10</f>
        <v>0</v>
      </c>
      <c r="K1118" s="4">
        <f>LookupRef[[#This Row],[Price Per Craft Point]]*LookupRef[[#This Row],[Total Craft Points]]</f>
        <v>0</v>
      </c>
      <c r="L1118" s="4">
        <f>Fullmath[[#This Row],[Mat Cost]]</f>
        <v>0</v>
      </c>
      <c r="M1118" s="4">
        <f>Fullmath[[#This Row],[Total CP]]</f>
        <v>0</v>
      </c>
      <c r="N1118" s="4">
        <f>Fullmath[[#This Row],[DC]]</f>
        <v>0</v>
      </c>
      <c r="O1118" s="4" cm="1">
        <f t="array" ref="O1118">LookupRef[[#This Row],[DC]]+(PPCP[Base])</f>
        <v>50</v>
      </c>
    </row>
    <row r="1119" spans="1:15" x14ac:dyDescent="0.2">
      <c r="A1119" s="4">
        <f>Fullmath[[#This Row],[Craft]]</f>
        <v>0</v>
      </c>
      <c r="B1119" s="4">
        <f>Fullmath[[#This Row],[Type]]</f>
        <v>0</v>
      </c>
      <c r="C1119" s="4">
        <f>Fullmath[[#This Row],[Subtype]]</f>
        <v>0</v>
      </c>
      <c r="D1119" s="2">
        <f>Fullmath[[#This Row],[ID]]</f>
        <v>0</v>
      </c>
      <c r="E1119" s="4">
        <f>Fullmath[[#This Row],[Name]]</f>
        <v>0</v>
      </c>
      <c r="F1119" s="4">
        <f>Fullmath[[#This Row],[Quantity]]</f>
        <v>0</v>
      </c>
      <c r="G1119" s="4">
        <f>LookupRef[[#This Row],[Labor Costs]]+LookupRef[[#This Row],[Material Costs]]</f>
        <v>0</v>
      </c>
      <c r="H1119" s="4" t="e">
        <f>LookupRef[[#This Row],[Total Price]]/LookupRef[[#This Row],[Quantity]]</f>
        <v>#DIV/0!</v>
      </c>
      <c r="I1119" s="4">
        <f>LookupRef[[#This Row],[Total Price]]-LookupRef[[#This Row],[Material Costs]]</f>
        <v>0</v>
      </c>
      <c r="J1119" s="4">
        <f>(LookupRef[[#This Row],[Total Craft Points]]+LookupRef[[#This Row],[DC]])*10</f>
        <v>0</v>
      </c>
      <c r="K1119" s="4">
        <f>LookupRef[[#This Row],[Price Per Craft Point]]*LookupRef[[#This Row],[Total Craft Points]]</f>
        <v>0</v>
      </c>
      <c r="L1119" s="4">
        <f>Fullmath[[#This Row],[Mat Cost]]</f>
        <v>0</v>
      </c>
      <c r="M1119" s="4">
        <f>Fullmath[[#This Row],[Total CP]]</f>
        <v>0</v>
      </c>
      <c r="N1119" s="4">
        <f>Fullmath[[#This Row],[DC]]</f>
        <v>0</v>
      </c>
      <c r="O1119" s="4" cm="1">
        <f t="array" ref="O1119">LookupRef[[#This Row],[DC]]+(PPCP[Base])</f>
        <v>50</v>
      </c>
    </row>
    <row r="1120" spans="1:15" x14ac:dyDescent="0.2">
      <c r="A1120" s="4">
        <f>Fullmath[[#This Row],[Craft]]</f>
        <v>0</v>
      </c>
      <c r="B1120" s="4">
        <f>Fullmath[[#This Row],[Type]]</f>
        <v>0</v>
      </c>
      <c r="C1120" s="4">
        <f>Fullmath[[#This Row],[Subtype]]</f>
        <v>0</v>
      </c>
      <c r="D1120" s="2">
        <f>Fullmath[[#This Row],[ID]]</f>
        <v>0</v>
      </c>
      <c r="E1120" s="4">
        <f>Fullmath[[#This Row],[Name]]</f>
        <v>0</v>
      </c>
      <c r="F1120" s="4">
        <f>Fullmath[[#This Row],[Quantity]]</f>
        <v>0</v>
      </c>
      <c r="G1120" s="4">
        <f>LookupRef[[#This Row],[Labor Costs]]+LookupRef[[#This Row],[Material Costs]]</f>
        <v>0</v>
      </c>
      <c r="H1120" s="4" t="e">
        <f>LookupRef[[#This Row],[Total Price]]/LookupRef[[#This Row],[Quantity]]</f>
        <v>#DIV/0!</v>
      </c>
      <c r="I1120" s="4">
        <f>LookupRef[[#This Row],[Total Price]]-LookupRef[[#This Row],[Material Costs]]</f>
        <v>0</v>
      </c>
      <c r="J1120" s="4">
        <f>(LookupRef[[#This Row],[Total Craft Points]]+LookupRef[[#This Row],[DC]])*10</f>
        <v>0</v>
      </c>
      <c r="K1120" s="4">
        <f>LookupRef[[#This Row],[Price Per Craft Point]]*LookupRef[[#This Row],[Total Craft Points]]</f>
        <v>0</v>
      </c>
      <c r="L1120" s="4">
        <f>Fullmath[[#This Row],[Mat Cost]]</f>
        <v>0</v>
      </c>
      <c r="M1120" s="4">
        <f>Fullmath[[#This Row],[Total CP]]</f>
        <v>0</v>
      </c>
      <c r="N1120" s="4">
        <f>Fullmath[[#This Row],[DC]]</f>
        <v>0</v>
      </c>
      <c r="O1120" s="4" cm="1">
        <f t="array" ref="O1120">LookupRef[[#This Row],[DC]]+(PPCP[Base])</f>
        <v>50</v>
      </c>
    </row>
    <row r="1121" spans="1:15" x14ac:dyDescent="0.2">
      <c r="A1121" s="4">
        <f>Fullmath[[#This Row],[Craft]]</f>
        <v>0</v>
      </c>
      <c r="B1121" s="4">
        <f>Fullmath[[#This Row],[Type]]</f>
        <v>0</v>
      </c>
      <c r="C1121" s="4">
        <f>Fullmath[[#This Row],[Subtype]]</f>
        <v>0</v>
      </c>
      <c r="D1121" s="2">
        <f>Fullmath[[#This Row],[ID]]</f>
        <v>0</v>
      </c>
      <c r="E1121" s="4">
        <f>Fullmath[[#This Row],[Name]]</f>
        <v>0</v>
      </c>
      <c r="F1121" s="4">
        <f>Fullmath[[#This Row],[Quantity]]</f>
        <v>0</v>
      </c>
      <c r="G1121" s="4">
        <f>LookupRef[[#This Row],[Labor Costs]]+LookupRef[[#This Row],[Material Costs]]</f>
        <v>0</v>
      </c>
      <c r="H1121" s="4" t="e">
        <f>LookupRef[[#This Row],[Total Price]]/LookupRef[[#This Row],[Quantity]]</f>
        <v>#DIV/0!</v>
      </c>
      <c r="I1121" s="4">
        <f>LookupRef[[#This Row],[Total Price]]-LookupRef[[#This Row],[Material Costs]]</f>
        <v>0</v>
      </c>
      <c r="J1121" s="4">
        <f>(LookupRef[[#This Row],[Total Craft Points]]+LookupRef[[#This Row],[DC]])*10</f>
        <v>0</v>
      </c>
      <c r="K1121" s="4">
        <f>LookupRef[[#This Row],[Price Per Craft Point]]*LookupRef[[#This Row],[Total Craft Points]]</f>
        <v>0</v>
      </c>
      <c r="L1121" s="4">
        <f>Fullmath[[#This Row],[Mat Cost]]</f>
        <v>0</v>
      </c>
      <c r="M1121" s="4">
        <f>Fullmath[[#This Row],[Total CP]]</f>
        <v>0</v>
      </c>
      <c r="N1121" s="4">
        <f>Fullmath[[#This Row],[DC]]</f>
        <v>0</v>
      </c>
      <c r="O1121" s="4" cm="1">
        <f t="array" ref="O1121">LookupRef[[#This Row],[DC]]+(PPCP[Base])</f>
        <v>50</v>
      </c>
    </row>
    <row r="1122" spans="1:15" x14ac:dyDescent="0.2">
      <c r="A1122" s="4">
        <f>Fullmath[[#This Row],[Craft]]</f>
        <v>0</v>
      </c>
      <c r="B1122" s="4">
        <f>Fullmath[[#This Row],[Type]]</f>
        <v>0</v>
      </c>
      <c r="C1122" s="4">
        <f>Fullmath[[#This Row],[Subtype]]</f>
        <v>0</v>
      </c>
      <c r="D1122" s="2">
        <f>Fullmath[[#This Row],[ID]]</f>
        <v>0</v>
      </c>
      <c r="E1122" s="4">
        <f>Fullmath[[#This Row],[Name]]</f>
        <v>0</v>
      </c>
      <c r="F1122" s="4">
        <f>Fullmath[[#This Row],[Quantity]]</f>
        <v>0</v>
      </c>
      <c r="G1122" s="4">
        <f>LookupRef[[#This Row],[Labor Costs]]+LookupRef[[#This Row],[Material Costs]]</f>
        <v>0</v>
      </c>
      <c r="H1122" s="4" t="e">
        <f>LookupRef[[#This Row],[Total Price]]/LookupRef[[#This Row],[Quantity]]</f>
        <v>#DIV/0!</v>
      </c>
      <c r="I1122" s="4">
        <f>LookupRef[[#This Row],[Total Price]]-LookupRef[[#This Row],[Material Costs]]</f>
        <v>0</v>
      </c>
      <c r="J1122" s="4">
        <f>(LookupRef[[#This Row],[Total Craft Points]]+LookupRef[[#This Row],[DC]])*10</f>
        <v>0</v>
      </c>
      <c r="K1122" s="4">
        <f>LookupRef[[#This Row],[Price Per Craft Point]]*LookupRef[[#This Row],[Total Craft Points]]</f>
        <v>0</v>
      </c>
      <c r="L1122" s="4">
        <f>Fullmath[[#This Row],[Mat Cost]]</f>
        <v>0</v>
      </c>
      <c r="M1122" s="4">
        <f>Fullmath[[#This Row],[Total CP]]</f>
        <v>0</v>
      </c>
      <c r="N1122" s="4">
        <f>Fullmath[[#This Row],[DC]]</f>
        <v>0</v>
      </c>
      <c r="O1122" s="4" cm="1">
        <f t="array" ref="O1122">LookupRef[[#This Row],[DC]]+(PPCP[Base])</f>
        <v>50</v>
      </c>
    </row>
    <row r="1123" spans="1:15" x14ac:dyDescent="0.2">
      <c r="A1123" s="4">
        <f>Fullmath[[#This Row],[Craft]]</f>
        <v>0</v>
      </c>
      <c r="B1123" s="4">
        <f>Fullmath[[#This Row],[Type]]</f>
        <v>0</v>
      </c>
      <c r="C1123" s="4">
        <f>Fullmath[[#This Row],[Subtype]]</f>
        <v>0</v>
      </c>
      <c r="D1123" s="2">
        <f>Fullmath[[#This Row],[ID]]</f>
        <v>0</v>
      </c>
      <c r="E1123" s="4">
        <f>Fullmath[[#This Row],[Name]]</f>
        <v>0</v>
      </c>
      <c r="F1123" s="4">
        <f>Fullmath[[#This Row],[Quantity]]</f>
        <v>0</v>
      </c>
      <c r="G1123" s="4">
        <f>LookupRef[[#This Row],[Labor Costs]]+LookupRef[[#This Row],[Material Costs]]</f>
        <v>0</v>
      </c>
      <c r="H1123" s="4" t="e">
        <f>LookupRef[[#This Row],[Total Price]]/LookupRef[[#This Row],[Quantity]]</f>
        <v>#DIV/0!</v>
      </c>
      <c r="I1123" s="4">
        <f>LookupRef[[#This Row],[Total Price]]-LookupRef[[#This Row],[Material Costs]]</f>
        <v>0</v>
      </c>
      <c r="J1123" s="4">
        <f>(LookupRef[[#This Row],[Total Craft Points]]+LookupRef[[#This Row],[DC]])*10</f>
        <v>0</v>
      </c>
      <c r="K1123" s="4">
        <f>LookupRef[[#This Row],[Price Per Craft Point]]*LookupRef[[#This Row],[Total Craft Points]]</f>
        <v>0</v>
      </c>
      <c r="L1123" s="4">
        <f>Fullmath[[#This Row],[Mat Cost]]</f>
        <v>0</v>
      </c>
      <c r="M1123" s="4">
        <f>Fullmath[[#This Row],[Total CP]]</f>
        <v>0</v>
      </c>
      <c r="N1123" s="4">
        <f>Fullmath[[#This Row],[DC]]</f>
        <v>0</v>
      </c>
      <c r="O1123" s="4" cm="1">
        <f t="array" ref="O1123">LookupRef[[#This Row],[DC]]+(PPCP[Base])</f>
        <v>50</v>
      </c>
    </row>
    <row r="1124" spans="1:15" x14ac:dyDescent="0.2">
      <c r="A1124" s="4">
        <f>Fullmath[[#This Row],[Craft]]</f>
        <v>0</v>
      </c>
      <c r="B1124" s="4">
        <f>Fullmath[[#This Row],[Type]]</f>
        <v>0</v>
      </c>
      <c r="C1124" s="4">
        <f>Fullmath[[#This Row],[Subtype]]</f>
        <v>0</v>
      </c>
      <c r="D1124" s="2">
        <f>Fullmath[[#This Row],[ID]]</f>
        <v>0</v>
      </c>
      <c r="E1124" s="4">
        <f>Fullmath[[#This Row],[Name]]</f>
        <v>0</v>
      </c>
      <c r="F1124" s="4">
        <f>Fullmath[[#This Row],[Quantity]]</f>
        <v>0</v>
      </c>
      <c r="G1124" s="4">
        <f>LookupRef[[#This Row],[Labor Costs]]+LookupRef[[#This Row],[Material Costs]]</f>
        <v>0</v>
      </c>
      <c r="H1124" s="4" t="e">
        <f>LookupRef[[#This Row],[Total Price]]/LookupRef[[#This Row],[Quantity]]</f>
        <v>#DIV/0!</v>
      </c>
      <c r="I1124" s="4">
        <f>LookupRef[[#This Row],[Total Price]]-LookupRef[[#This Row],[Material Costs]]</f>
        <v>0</v>
      </c>
      <c r="J1124" s="4">
        <f>(LookupRef[[#This Row],[Total Craft Points]]+LookupRef[[#This Row],[DC]])*10</f>
        <v>0</v>
      </c>
      <c r="K1124" s="4">
        <f>LookupRef[[#This Row],[Price Per Craft Point]]*LookupRef[[#This Row],[Total Craft Points]]</f>
        <v>0</v>
      </c>
      <c r="L1124" s="4">
        <f>Fullmath[[#This Row],[Mat Cost]]</f>
        <v>0</v>
      </c>
      <c r="M1124" s="4">
        <f>Fullmath[[#This Row],[Total CP]]</f>
        <v>0</v>
      </c>
      <c r="N1124" s="4">
        <f>Fullmath[[#This Row],[DC]]</f>
        <v>0</v>
      </c>
      <c r="O1124" s="4" cm="1">
        <f t="array" ref="O1124">LookupRef[[#This Row],[DC]]+(PPCP[Base])</f>
        <v>50</v>
      </c>
    </row>
    <row r="1125" spans="1:15" x14ac:dyDescent="0.2">
      <c r="A1125" s="4">
        <f>Fullmath[[#This Row],[Craft]]</f>
        <v>0</v>
      </c>
      <c r="B1125" s="4">
        <f>Fullmath[[#This Row],[Type]]</f>
        <v>0</v>
      </c>
      <c r="C1125" s="4">
        <f>Fullmath[[#This Row],[Subtype]]</f>
        <v>0</v>
      </c>
      <c r="D1125" s="2">
        <f>Fullmath[[#This Row],[ID]]</f>
        <v>0</v>
      </c>
      <c r="E1125" s="4">
        <f>Fullmath[[#This Row],[Name]]</f>
        <v>0</v>
      </c>
      <c r="F1125" s="4">
        <f>Fullmath[[#This Row],[Quantity]]</f>
        <v>0</v>
      </c>
      <c r="G1125" s="4">
        <f>LookupRef[[#This Row],[Labor Costs]]+LookupRef[[#This Row],[Material Costs]]</f>
        <v>0</v>
      </c>
      <c r="H1125" s="4" t="e">
        <f>LookupRef[[#This Row],[Total Price]]/LookupRef[[#This Row],[Quantity]]</f>
        <v>#DIV/0!</v>
      </c>
      <c r="I1125" s="4">
        <f>LookupRef[[#This Row],[Total Price]]-LookupRef[[#This Row],[Material Costs]]</f>
        <v>0</v>
      </c>
      <c r="J1125" s="4">
        <f>(LookupRef[[#This Row],[Total Craft Points]]+LookupRef[[#This Row],[DC]])*10</f>
        <v>0</v>
      </c>
      <c r="K1125" s="4">
        <f>LookupRef[[#This Row],[Price Per Craft Point]]*LookupRef[[#This Row],[Total Craft Points]]</f>
        <v>0</v>
      </c>
      <c r="L1125" s="4">
        <f>Fullmath[[#This Row],[Mat Cost]]</f>
        <v>0</v>
      </c>
      <c r="M1125" s="4">
        <f>Fullmath[[#This Row],[Total CP]]</f>
        <v>0</v>
      </c>
      <c r="N1125" s="4">
        <f>Fullmath[[#This Row],[DC]]</f>
        <v>0</v>
      </c>
      <c r="O1125" s="4" cm="1">
        <f t="array" ref="O1125">LookupRef[[#This Row],[DC]]+(PPCP[Base])</f>
        <v>50</v>
      </c>
    </row>
    <row r="1126" spans="1:15" x14ac:dyDescent="0.2">
      <c r="A1126" s="4">
        <f>Fullmath[[#This Row],[Craft]]</f>
        <v>0</v>
      </c>
      <c r="B1126" s="4">
        <f>Fullmath[[#This Row],[Type]]</f>
        <v>0</v>
      </c>
      <c r="C1126" s="4">
        <f>Fullmath[[#This Row],[Subtype]]</f>
        <v>0</v>
      </c>
      <c r="D1126" s="2">
        <f>Fullmath[[#This Row],[ID]]</f>
        <v>0</v>
      </c>
      <c r="E1126" s="4">
        <f>Fullmath[[#This Row],[Name]]</f>
        <v>0</v>
      </c>
      <c r="F1126" s="4">
        <f>Fullmath[[#This Row],[Quantity]]</f>
        <v>0</v>
      </c>
      <c r="G1126" s="4">
        <f>LookupRef[[#This Row],[Labor Costs]]+LookupRef[[#This Row],[Material Costs]]</f>
        <v>0</v>
      </c>
      <c r="H1126" s="4" t="e">
        <f>LookupRef[[#This Row],[Total Price]]/LookupRef[[#This Row],[Quantity]]</f>
        <v>#DIV/0!</v>
      </c>
      <c r="I1126" s="4">
        <f>LookupRef[[#This Row],[Total Price]]-LookupRef[[#This Row],[Material Costs]]</f>
        <v>0</v>
      </c>
      <c r="J1126" s="4">
        <f>(LookupRef[[#This Row],[Total Craft Points]]+LookupRef[[#This Row],[DC]])*10</f>
        <v>0</v>
      </c>
      <c r="K1126" s="4">
        <f>LookupRef[[#This Row],[Price Per Craft Point]]*LookupRef[[#This Row],[Total Craft Points]]</f>
        <v>0</v>
      </c>
      <c r="L1126" s="4">
        <f>Fullmath[[#This Row],[Mat Cost]]</f>
        <v>0</v>
      </c>
      <c r="M1126" s="4">
        <f>Fullmath[[#This Row],[Total CP]]</f>
        <v>0</v>
      </c>
      <c r="N1126" s="4">
        <f>Fullmath[[#This Row],[DC]]</f>
        <v>0</v>
      </c>
      <c r="O1126" s="4" cm="1">
        <f t="array" ref="O1126">LookupRef[[#This Row],[DC]]+(PPCP[Base])</f>
        <v>50</v>
      </c>
    </row>
    <row r="1127" spans="1:15" x14ac:dyDescent="0.2">
      <c r="A1127" s="4">
        <f>Fullmath[[#This Row],[Craft]]</f>
        <v>0</v>
      </c>
      <c r="B1127" s="4">
        <f>Fullmath[[#This Row],[Type]]</f>
        <v>0</v>
      </c>
      <c r="C1127" s="4">
        <f>Fullmath[[#This Row],[Subtype]]</f>
        <v>0</v>
      </c>
      <c r="D1127" s="2">
        <f>Fullmath[[#This Row],[ID]]</f>
        <v>0</v>
      </c>
      <c r="E1127" s="4">
        <f>Fullmath[[#This Row],[Name]]</f>
        <v>0</v>
      </c>
      <c r="F1127" s="4">
        <f>Fullmath[[#This Row],[Quantity]]</f>
        <v>0</v>
      </c>
      <c r="G1127" s="4">
        <f>LookupRef[[#This Row],[Labor Costs]]+LookupRef[[#This Row],[Material Costs]]</f>
        <v>0</v>
      </c>
      <c r="H1127" s="4" t="e">
        <f>LookupRef[[#This Row],[Total Price]]/LookupRef[[#This Row],[Quantity]]</f>
        <v>#DIV/0!</v>
      </c>
      <c r="I1127" s="4">
        <f>LookupRef[[#This Row],[Total Price]]-LookupRef[[#This Row],[Material Costs]]</f>
        <v>0</v>
      </c>
      <c r="J1127" s="4">
        <f>(LookupRef[[#This Row],[Total Craft Points]]+LookupRef[[#This Row],[DC]])*10</f>
        <v>0</v>
      </c>
      <c r="K1127" s="4">
        <f>LookupRef[[#This Row],[Price Per Craft Point]]*LookupRef[[#This Row],[Total Craft Points]]</f>
        <v>0</v>
      </c>
      <c r="L1127" s="4">
        <f>Fullmath[[#This Row],[Mat Cost]]</f>
        <v>0</v>
      </c>
      <c r="M1127" s="4">
        <f>Fullmath[[#This Row],[Total CP]]</f>
        <v>0</v>
      </c>
      <c r="N1127" s="4">
        <f>Fullmath[[#This Row],[DC]]</f>
        <v>0</v>
      </c>
      <c r="O1127" s="4" cm="1">
        <f t="array" ref="O1127">LookupRef[[#This Row],[DC]]+(PPCP[Base])</f>
        <v>50</v>
      </c>
    </row>
    <row r="1128" spans="1:15" x14ac:dyDescent="0.2">
      <c r="A1128" s="4">
        <f>Fullmath[[#This Row],[Craft]]</f>
        <v>0</v>
      </c>
      <c r="B1128" s="4">
        <f>Fullmath[[#This Row],[Type]]</f>
        <v>0</v>
      </c>
      <c r="C1128" s="4">
        <f>Fullmath[[#This Row],[Subtype]]</f>
        <v>0</v>
      </c>
      <c r="D1128" s="2">
        <f>Fullmath[[#This Row],[ID]]</f>
        <v>0</v>
      </c>
      <c r="E1128" s="4">
        <f>Fullmath[[#This Row],[Name]]</f>
        <v>0</v>
      </c>
      <c r="F1128" s="4">
        <f>Fullmath[[#This Row],[Quantity]]</f>
        <v>0</v>
      </c>
      <c r="G1128" s="4">
        <f>LookupRef[[#This Row],[Labor Costs]]+LookupRef[[#This Row],[Material Costs]]</f>
        <v>0</v>
      </c>
      <c r="H1128" s="4" t="e">
        <f>LookupRef[[#This Row],[Total Price]]/LookupRef[[#This Row],[Quantity]]</f>
        <v>#DIV/0!</v>
      </c>
      <c r="I1128" s="4">
        <f>LookupRef[[#This Row],[Total Price]]-LookupRef[[#This Row],[Material Costs]]</f>
        <v>0</v>
      </c>
      <c r="J1128" s="4">
        <f>(LookupRef[[#This Row],[Total Craft Points]]+LookupRef[[#This Row],[DC]])*10</f>
        <v>0</v>
      </c>
      <c r="K1128" s="4">
        <f>LookupRef[[#This Row],[Price Per Craft Point]]*LookupRef[[#This Row],[Total Craft Points]]</f>
        <v>0</v>
      </c>
      <c r="L1128" s="4">
        <f>Fullmath[[#This Row],[Mat Cost]]</f>
        <v>0</v>
      </c>
      <c r="M1128" s="4">
        <f>Fullmath[[#This Row],[Total CP]]</f>
        <v>0</v>
      </c>
      <c r="N1128" s="4">
        <f>Fullmath[[#This Row],[DC]]</f>
        <v>0</v>
      </c>
      <c r="O1128" s="4" cm="1">
        <f t="array" ref="O1128">LookupRef[[#This Row],[DC]]+(PPCP[Base])</f>
        <v>50</v>
      </c>
    </row>
    <row r="1129" spans="1:15" x14ac:dyDescent="0.2">
      <c r="A1129" s="4">
        <f>Fullmath[[#This Row],[Craft]]</f>
        <v>0</v>
      </c>
      <c r="B1129" s="4">
        <f>Fullmath[[#This Row],[Type]]</f>
        <v>0</v>
      </c>
      <c r="C1129" s="4">
        <f>Fullmath[[#This Row],[Subtype]]</f>
        <v>0</v>
      </c>
      <c r="D1129" s="2">
        <f>Fullmath[[#This Row],[ID]]</f>
        <v>0</v>
      </c>
      <c r="E1129" s="4">
        <f>Fullmath[[#This Row],[Name]]</f>
        <v>0</v>
      </c>
      <c r="F1129" s="4">
        <f>Fullmath[[#This Row],[Quantity]]</f>
        <v>0</v>
      </c>
      <c r="G1129" s="4">
        <f>LookupRef[[#This Row],[Labor Costs]]+LookupRef[[#This Row],[Material Costs]]</f>
        <v>0</v>
      </c>
      <c r="H1129" s="4" t="e">
        <f>LookupRef[[#This Row],[Total Price]]/LookupRef[[#This Row],[Quantity]]</f>
        <v>#DIV/0!</v>
      </c>
      <c r="I1129" s="4">
        <f>LookupRef[[#This Row],[Total Price]]-LookupRef[[#This Row],[Material Costs]]</f>
        <v>0</v>
      </c>
      <c r="J1129" s="4">
        <f>(LookupRef[[#This Row],[Total Craft Points]]+LookupRef[[#This Row],[DC]])*10</f>
        <v>0</v>
      </c>
      <c r="K1129" s="4">
        <f>LookupRef[[#This Row],[Price Per Craft Point]]*LookupRef[[#This Row],[Total Craft Points]]</f>
        <v>0</v>
      </c>
      <c r="L1129" s="4">
        <f>Fullmath[[#This Row],[Mat Cost]]</f>
        <v>0</v>
      </c>
      <c r="M1129" s="4">
        <f>Fullmath[[#This Row],[Total CP]]</f>
        <v>0</v>
      </c>
      <c r="N1129" s="4">
        <f>Fullmath[[#This Row],[DC]]</f>
        <v>0</v>
      </c>
      <c r="O1129" s="4" cm="1">
        <f t="array" ref="O1129">LookupRef[[#This Row],[DC]]+(PPCP[Base])</f>
        <v>50</v>
      </c>
    </row>
    <row r="1130" spans="1:15" x14ac:dyDescent="0.2">
      <c r="A1130" s="4">
        <f>Fullmath[[#This Row],[Craft]]</f>
        <v>0</v>
      </c>
      <c r="B1130" s="4">
        <f>Fullmath[[#This Row],[Type]]</f>
        <v>0</v>
      </c>
      <c r="C1130" s="4">
        <f>Fullmath[[#This Row],[Subtype]]</f>
        <v>0</v>
      </c>
      <c r="D1130" s="2">
        <f>Fullmath[[#This Row],[ID]]</f>
        <v>0</v>
      </c>
      <c r="E1130" s="4">
        <f>Fullmath[[#This Row],[Name]]</f>
        <v>0</v>
      </c>
      <c r="F1130" s="4">
        <f>Fullmath[[#This Row],[Quantity]]</f>
        <v>0</v>
      </c>
      <c r="G1130" s="4">
        <f>LookupRef[[#This Row],[Labor Costs]]+LookupRef[[#This Row],[Material Costs]]</f>
        <v>0</v>
      </c>
      <c r="H1130" s="4" t="e">
        <f>LookupRef[[#This Row],[Total Price]]/LookupRef[[#This Row],[Quantity]]</f>
        <v>#DIV/0!</v>
      </c>
      <c r="I1130" s="4">
        <f>LookupRef[[#This Row],[Total Price]]-LookupRef[[#This Row],[Material Costs]]</f>
        <v>0</v>
      </c>
      <c r="J1130" s="4">
        <f>(LookupRef[[#This Row],[Total Craft Points]]+LookupRef[[#This Row],[DC]])*10</f>
        <v>0</v>
      </c>
      <c r="K1130" s="4">
        <f>LookupRef[[#This Row],[Price Per Craft Point]]*LookupRef[[#This Row],[Total Craft Points]]</f>
        <v>0</v>
      </c>
      <c r="L1130" s="4">
        <f>Fullmath[[#This Row],[Mat Cost]]</f>
        <v>0</v>
      </c>
      <c r="M1130" s="4">
        <f>Fullmath[[#This Row],[Total CP]]</f>
        <v>0</v>
      </c>
      <c r="N1130" s="4">
        <f>Fullmath[[#This Row],[DC]]</f>
        <v>0</v>
      </c>
      <c r="O1130" s="4" cm="1">
        <f t="array" ref="O1130">LookupRef[[#This Row],[DC]]+(PPCP[Base])</f>
        <v>50</v>
      </c>
    </row>
    <row r="1131" spans="1:15" x14ac:dyDescent="0.2">
      <c r="A1131" s="4">
        <f>Fullmath[[#This Row],[Craft]]</f>
        <v>0</v>
      </c>
      <c r="B1131" s="4">
        <f>Fullmath[[#This Row],[Type]]</f>
        <v>0</v>
      </c>
      <c r="C1131" s="4">
        <f>Fullmath[[#This Row],[Subtype]]</f>
        <v>0</v>
      </c>
      <c r="D1131" s="2">
        <f>Fullmath[[#This Row],[ID]]</f>
        <v>0</v>
      </c>
      <c r="E1131" s="4">
        <f>Fullmath[[#This Row],[Name]]</f>
        <v>0</v>
      </c>
      <c r="F1131" s="4">
        <f>Fullmath[[#This Row],[Quantity]]</f>
        <v>0</v>
      </c>
      <c r="G1131" s="4">
        <f>LookupRef[[#This Row],[Labor Costs]]+LookupRef[[#This Row],[Material Costs]]</f>
        <v>0</v>
      </c>
      <c r="H1131" s="4" t="e">
        <f>LookupRef[[#This Row],[Total Price]]/LookupRef[[#This Row],[Quantity]]</f>
        <v>#DIV/0!</v>
      </c>
      <c r="I1131" s="4">
        <f>LookupRef[[#This Row],[Total Price]]-LookupRef[[#This Row],[Material Costs]]</f>
        <v>0</v>
      </c>
      <c r="J1131" s="4">
        <f>(LookupRef[[#This Row],[Total Craft Points]]+LookupRef[[#This Row],[DC]])*10</f>
        <v>0</v>
      </c>
      <c r="K1131" s="4">
        <f>LookupRef[[#This Row],[Price Per Craft Point]]*LookupRef[[#This Row],[Total Craft Points]]</f>
        <v>0</v>
      </c>
      <c r="L1131" s="4">
        <f>Fullmath[[#This Row],[Mat Cost]]</f>
        <v>0</v>
      </c>
      <c r="M1131" s="4">
        <f>Fullmath[[#This Row],[Total CP]]</f>
        <v>0</v>
      </c>
      <c r="N1131" s="4">
        <f>Fullmath[[#This Row],[DC]]</f>
        <v>0</v>
      </c>
      <c r="O1131" s="4" cm="1">
        <f t="array" ref="O1131">LookupRef[[#This Row],[DC]]+(PPCP[Base])</f>
        <v>50</v>
      </c>
    </row>
    <row r="1132" spans="1:15" x14ac:dyDescent="0.2">
      <c r="A1132" s="4">
        <f>Fullmath[[#This Row],[Craft]]</f>
        <v>0</v>
      </c>
      <c r="B1132" s="4">
        <f>Fullmath[[#This Row],[Type]]</f>
        <v>0</v>
      </c>
      <c r="C1132" s="4">
        <f>Fullmath[[#This Row],[Subtype]]</f>
        <v>0</v>
      </c>
      <c r="D1132" s="2">
        <f>Fullmath[[#This Row],[ID]]</f>
        <v>0</v>
      </c>
      <c r="E1132" s="4">
        <f>Fullmath[[#This Row],[Name]]</f>
        <v>0</v>
      </c>
      <c r="F1132" s="4">
        <f>Fullmath[[#This Row],[Quantity]]</f>
        <v>0</v>
      </c>
      <c r="G1132" s="4">
        <f>LookupRef[[#This Row],[Labor Costs]]+LookupRef[[#This Row],[Material Costs]]</f>
        <v>0</v>
      </c>
      <c r="H1132" s="4" t="e">
        <f>LookupRef[[#This Row],[Total Price]]/LookupRef[[#This Row],[Quantity]]</f>
        <v>#DIV/0!</v>
      </c>
      <c r="I1132" s="4">
        <f>LookupRef[[#This Row],[Total Price]]-LookupRef[[#This Row],[Material Costs]]</f>
        <v>0</v>
      </c>
      <c r="J1132" s="4">
        <f>(LookupRef[[#This Row],[Total Craft Points]]+LookupRef[[#This Row],[DC]])*10</f>
        <v>0</v>
      </c>
      <c r="K1132" s="4">
        <f>LookupRef[[#This Row],[Price Per Craft Point]]*LookupRef[[#This Row],[Total Craft Points]]</f>
        <v>0</v>
      </c>
      <c r="L1132" s="4">
        <f>Fullmath[[#This Row],[Mat Cost]]</f>
        <v>0</v>
      </c>
      <c r="M1132" s="4">
        <f>Fullmath[[#This Row],[Total CP]]</f>
        <v>0</v>
      </c>
      <c r="N1132" s="4">
        <f>Fullmath[[#This Row],[DC]]</f>
        <v>0</v>
      </c>
      <c r="O1132" s="4" cm="1">
        <f t="array" ref="O1132">LookupRef[[#This Row],[DC]]+(PPCP[Base])</f>
        <v>50</v>
      </c>
    </row>
    <row r="1133" spans="1:15" x14ac:dyDescent="0.2">
      <c r="A1133" s="4">
        <f>Fullmath[[#This Row],[Craft]]</f>
        <v>0</v>
      </c>
      <c r="B1133" s="4">
        <f>Fullmath[[#This Row],[Type]]</f>
        <v>0</v>
      </c>
      <c r="C1133" s="4">
        <f>Fullmath[[#This Row],[Subtype]]</f>
        <v>0</v>
      </c>
      <c r="D1133" s="2">
        <f>Fullmath[[#This Row],[ID]]</f>
        <v>0</v>
      </c>
      <c r="E1133" s="4">
        <f>Fullmath[[#This Row],[Name]]</f>
        <v>0</v>
      </c>
      <c r="F1133" s="4">
        <f>Fullmath[[#This Row],[Quantity]]</f>
        <v>0</v>
      </c>
      <c r="G1133" s="4">
        <f>LookupRef[[#This Row],[Labor Costs]]+LookupRef[[#This Row],[Material Costs]]</f>
        <v>0</v>
      </c>
      <c r="H1133" s="4" t="e">
        <f>LookupRef[[#This Row],[Total Price]]/LookupRef[[#This Row],[Quantity]]</f>
        <v>#DIV/0!</v>
      </c>
      <c r="I1133" s="4">
        <f>LookupRef[[#This Row],[Total Price]]-LookupRef[[#This Row],[Material Costs]]</f>
        <v>0</v>
      </c>
      <c r="J1133" s="4">
        <f>(LookupRef[[#This Row],[Total Craft Points]]+LookupRef[[#This Row],[DC]])*10</f>
        <v>0</v>
      </c>
      <c r="K1133" s="4">
        <f>LookupRef[[#This Row],[Price Per Craft Point]]*LookupRef[[#This Row],[Total Craft Points]]</f>
        <v>0</v>
      </c>
      <c r="L1133" s="4">
        <f>Fullmath[[#This Row],[Mat Cost]]</f>
        <v>0</v>
      </c>
      <c r="M1133" s="4">
        <f>Fullmath[[#This Row],[Total CP]]</f>
        <v>0</v>
      </c>
      <c r="N1133" s="4">
        <f>Fullmath[[#This Row],[DC]]</f>
        <v>0</v>
      </c>
      <c r="O1133" s="4" cm="1">
        <f t="array" ref="O1133">LookupRef[[#This Row],[DC]]+(PPCP[Base])</f>
        <v>50</v>
      </c>
    </row>
    <row r="1134" spans="1:15" x14ac:dyDescent="0.2">
      <c r="A1134" s="4">
        <f>Fullmath[[#This Row],[Craft]]</f>
        <v>0</v>
      </c>
      <c r="B1134" s="4">
        <f>Fullmath[[#This Row],[Type]]</f>
        <v>0</v>
      </c>
      <c r="C1134" s="4">
        <f>Fullmath[[#This Row],[Subtype]]</f>
        <v>0</v>
      </c>
      <c r="D1134" s="2">
        <f>Fullmath[[#This Row],[ID]]</f>
        <v>0</v>
      </c>
      <c r="E1134" s="4">
        <f>Fullmath[[#This Row],[Name]]</f>
        <v>0</v>
      </c>
      <c r="F1134" s="4">
        <f>Fullmath[[#This Row],[Quantity]]</f>
        <v>0</v>
      </c>
      <c r="G1134" s="4">
        <f>LookupRef[[#This Row],[Labor Costs]]+LookupRef[[#This Row],[Material Costs]]</f>
        <v>0</v>
      </c>
      <c r="H1134" s="4" t="e">
        <f>LookupRef[[#This Row],[Total Price]]/LookupRef[[#This Row],[Quantity]]</f>
        <v>#DIV/0!</v>
      </c>
      <c r="I1134" s="4">
        <f>LookupRef[[#This Row],[Total Price]]-LookupRef[[#This Row],[Material Costs]]</f>
        <v>0</v>
      </c>
      <c r="J1134" s="4">
        <f>(LookupRef[[#This Row],[Total Craft Points]]+LookupRef[[#This Row],[DC]])*10</f>
        <v>0</v>
      </c>
      <c r="K1134" s="4">
        <f>LookupRef[[#This Row],[Price Per Craft Point]]*LookupRef[[#This Row],[Total Craft Points]]</f>
        <v>0</v>
      </c>
      <c r="L1134" s="4">
        <f>Fullmath[[#This Row],[Mat Cost]]</f>
        <v>0</v>
      </c>
      <c r="M1134" s="4">
        <f>Fullmath[[#This Row],[Total CP]]</f>
        <v>0</v>
      </c>
      <c r="N1134" s="4">
        <f>Fullmath[[#This Row],[DC]]</f>
        <v>0</v>
      </c>
      <c r="O1134" s="4" cm="1">
        <f t="array" ref="O1134">LookupRef[[#This Row],[DC]]+(PPCP[Base])</f>
        <v>50</v>
      </c>
    </row>
    <row r="1135" spans="1:15" x14ac:dyDescent="0.2">
      <c r="A1135" s="4">
        <f>Fullmath[[#This Row],[Craft]]</f>
        <v>0</v>
      </c>
      <c r="B1135" s="4">
        <f>Fullmath[[#This Row],[Type]]</f>
        <v>0</v>
      </c>
      <c r="C1135" s="4">
        <f>Fullmath[[#This Row],[Subtype]]</f>
        <v>0</v>
      </c>
      <c r="D1135" s="2">
        <f>Fullmath[[#This Row],[ID]]</f>
        <v>0</v>
      </c>
      <c r="E1135" s="4">
        <f>Fullmath[[#This Row],[Name]]</f>
        <v>0</v>
      </c>
      <c r="F1135" s="4">
        <f>Fullmath[[#This Row],[Quantity]]</f>
        <v>0</v>
      </c>
      <c r="G1135" s="4">
        <f>LookupRef[[#This Row],[Labor Costs]]+LookupRef[[#This Row],[Material Costs]]</f>
        <v>0</v>
      </c>
      <c r="H1135" s="4" t="e">
        <f>LookupRef[[#This Row],[Total Price]]/LookupRef[[#This Row],[Quantity]]</f>
        <v>#DIV/0!</v>
      </c>
      <c r="I1135" s="4">
        <f>LookupRef[[#This Row],[Total Price]]-LookupRef[[#This Row],[Material Costs]]</f>
        <v>0</v>
      </c>
      <c r="J1135" s="4">
        <f>(LookupRef[[#This Row],[Total Craft Points]]+LookupRef[[#This Row],[DC]])*10</f>
        <v>0</v>
      </c>
      <c r="K1135" s="4">
        <f>LookupRef[[#This Row],[Price Per Craft Point]]*LookupRef[[#This Row],[Total Craft Points]]</f>
        <v>0</v>
      </c>
      <c r="L1135" s="4">
        <f>Fullmath[[#This Row],[Mat Cost]]</f>
        <v>0</v>
      </c>
      <c r="M1135" s="4">
        <f>Fullmath[[#This Row],[Total CP]]</f>
        <v>0</v>
      </c>
      <c r="N1135" s="4">
        <f>Fullmath[[#This Row],[DC]]</f>
        <v>0</v>
      </c>
      <c r="O1135" s="4" cm="1">
        <f t="array" ref="O1135">LookupRef[[#This Row],[DC]]+(PPCP[Base])</f>
        <v>50</v>
      </c>
    </row>
    <row r="1136" spans="1:15" x14ac:dyDescent="0.2">
      <c r="A1136" s="4">
        <f>Fullmath[[#This Row],[Craft]]</f>
        <v>0</v>
      </c>
      <c r="B1136" s="4">
        <f>Fullmath[[#This Row],[Type]]</f>
        <v>0</v>
      </c>
      <c r="C1136" s="4">
        <f>Fullmath[[#This Row],[Subtype]]</f>
        <v>0</v>
      </c>
      <c r="D1136" s="2">
        <f>Fullmath[[#This Row],[ID]]</f>
        <v>0</v>
      </c>
      <c r="E1136" s="4">
        <f>Fullmath[[#This Row],[Name]]</f>
        <v>0</v>
      </c>
      <c r="F1136" s="4">
        <f>Fullmath[[#This Row],[Quantity]]</f>
        <v>0</v>
      </c>
      <c r="G1136" s="4">
        <f>LookupRef[[#This Row],[Labor Costs]]+LookupRef[[#This Row],[Material Costs]]</f>
        <v>0</v>
      </c>
      <c r="H1136" s="4" t="e">
        <f>LookupRef[[#This Row],[Total Price]]/LookupRef[[#This Row],[Quantity]]</f>
        <v>#DIV/0!</v>
      </c>
      <c r="I1136" s="4">
        <f>LookupRef[[#This Row],[Total Price]]-LookupRef[[#This Row],[Material Costs]]</f>
        <v>0</v>
      </c>
      <c r="J1136" s="4">
        <f>(LookupRef[[#This Row],[Total Craft Points]]+LookupRef[[#This Row],[DC]])*10</f>
        <v>0</v>
      </c>
      <c r="K1136" s="4">
        <f>LookupRef[[#This Row],[Price Per Craft Point]]*LookupRef[[#This Row],[Total Craft Points]]</f>
        <v>0</v>
      </c>
      <c r="L1136" s="4">
        <f>Fullmath[[#This Row],[Mat Cost]]</f>
        <v>0</v>
      </c>
      <c r="M1136" s="4">
        <f>Fullmath[[#This Row],[Total CP]]</f>
        <v>0</v>
      </c>
      <c r="N1136" s="4">
        <f>Fullmath[[#This Row],[DC]]</f>
        <v>0</v>
      </c>
      <c r="O1136" s="4" cm="1">
        <f t="array" ref="O1136">LookupRef[[#This Row],[DC]]+(PPCP[Base])</f>
        <v>50</v>
      </c>
    </row>
    <row r="1137" spans="1:15" x14ac:dyDescent="0.2">
      <c r="A1137" s="4">
        <f>Fullmath[[#This Row],[Craft]]</f>
        <v>0</v>
      </c>
      <c r="B1137" s="4">
        <f>Fullmath[[#This Row],[Type]]</f>
        <v>0</v>
      </c>
      <c r="C1137" s="4">
        <f>Fullmath[[#This Row],[Subtype]]</f>
        <v>0</v>
      </c>
      <c r="D1137" s="2">
        <f>Fullmath[[#This Row],[ID]]</f>
        <v>0</v>
      </c>
      <c r="E1137" s="4">
        <f>Fullmath[[#This Row],[Name]]</f>
        <v>0</v>
      </c>
      <c r="F1137" s="4">
        <f>Fullmath[[#This Row],[Quantity]]</f>
        <v>0</v>
      </c>
      <c r="G1137" s="4">
        <f>LookupRef[[#This Row],[Labor Costs]]+LookupRef[[#This Row],[Material Costs]]</f>
        <v>0</v>
      </c>
      <c r="H1137" s="4" t="e">
        <f>LookupRef[[#This Row],[Total Price]]/LookupRef[[#This Row],[Quantity]]</f>
        <v>#DIV/0!</v>
      </c>
      <c r="I1137" s="4">
        <f>LookupRef[[#This Row],[Total Price]]-LookupRef[[#This Row],[Material Costs]]</f>
        <v>0</v>
      </c>
      <c r="J1137" s="4">
        <f>(LookupRef[[#This Row],[Total Craft Points]]+LookupRef[[#This Row],[DC]])*10</f>
        <v>0</v>
      </c>
      <c r="K1137" s="4">
        <f>LookupRef[[#This Row],[Price Per Craft Point]]*LookupRef[[#This Row],[Total Craft Points]]</f>
        <v>0</v>
      </c>
      <c r="L1137" s="4">
        <f>Fullmath[[#This Row],[Mat Cost]]</f>
        <v>0</v>
      </c>
      <c r="M1137" s="4">
        <f>Fullmath[[#This Row],[Total CP]]</f>
        <v>0</v>
      </c>
      <c r="N1137" s="4">
        <f>Fullmath[[#This Row],[DC]]</f>
        <v>0</v>
      </c>
      <c r="O1137" s="4" cm="1">
        <f t="array" ref="O1137">LookupRef[[#This Row],[DC]]+(PPCP[Base])</f>
        <v>50</v>
      </c>
    </row>
    <row r="1138" spans="1:15" x14ac:dyDescent="0.2">
      <c r="A1138" s="4">
        <f>Fullmath[[#This Row],[Craft]]</f>
        <v>0</v>
      </c>
      <c r="B1138" s="4">
        <f>Fullmath[[#This Row],[Type]]</f>
        <v>0</v>
      </c>
      <c r="C1138" s="4">
        <f>Fullmath[[#This Row],[Subtype]]</f>
        <v>0</v>
      </c>
      <c r="D1138" s="2">
        <f>Fullmath[[#This Row],[ID]]</f>
        <v>0</v>
      </c>
      <c r="E1138" s="4">
        <f>Fullmath[[#This Row],[Name]]</f>
        <v>0</v>
      </c>
      <c r="F1138" s="4">
        <f>Fullmath[[#This Row],[Quantity]]</f>
        <v>0</v>
      </c>
      <c r="G1138" s="4">
        <f>LookupRef[[#This Row],[Labor Costs]]+LookupRef[[#This Row],[Material Costs]]</f>
        <v>0</v>
      </c>
      <c r="H1138" s="4" t="e">
        <f>LookupRef[[#This Row],[Total Price]]/LookupRef[[#This Row],[Quantity]]</f>
        <v>#DIV/0!</v>
      </c>
      <c r="I1138" s="4">
        <f>LookupRef[[#This Row],[Total Price]]-LookupRef[[#This Row],[Material Costs]]</f>
        <v>0</v>
      </c>
      <c r="J1138" s="4">
        <f>(LookupRef[[#This Row],[Total Craft Points]]+LookupRef[[#This Row],[DC]])*10</f>
        <v>0</v>
      </c>
      <c r="K1138" s="4">
        <f>LookupRef[[#This Row],[Price Per Craft Point]]*LookupRef[[#This Row],[Total Craft Points]]</f>
        <v>0</v>
      </c>
      <c r="L1138" s="4">
        <f>Fullmath[[#This Row],[Mat Cost]]</f>
        <v>0</v>
      </c>
      <c r="M1138" s="4">
        <f>Fullmath[[#This Row],[Total CP]]</f>
        <v>0</v>
      </c>
      <c r="N1138" s="4">
        <f>Fullmath[[#This Row],[DC]]</f>
        <v>0</v>
      </c>
      <c r="O1138" s="4" cm="1">
        <f t="array" ref="O1138">LookupRef[[#This Row],[DC]]+(PPCP[Base])</f>
        <v>50</v>
      </c>
    </row>
    <row r="1139" spans="1:15" x14ac:dyDescent="0.2">
      <c r="A1139" s="4">
        <f>Fullmath[[#This Row],[Craft]]</f>
        <v>0</v>
      </c>
      <c r="B1139" s="4">
        <f>Fullmath[[#This Row],[Type]]</f>
        <v>0</v>
      </c>
      <c r="C1139" s="4">
        <f>Fullmath[[#This Row],[Subtype]]</f>
        <v>0</v>
      </c>
      <c r="D1139" s="2">
        <f>Fullmath[[#This Row],[ID]]</f>
        <v>0</v>
      </c>
      <c r="E1139" s="4">
        <f>Fullmath[[#This Row],[Name]]</f>
        <v>0</v>
      </c>
      <c r="F1139" s="4">
        <f>Fullmath[[#This Row],[Quantity]]</f>
        <v>0</v>
      </c>
      <c r="G1139" s="4">
        <f>LookupRef[[#This Row],[Labor Costs]]+LookupRef[[#This Row],[Material Costs]]</f>
        <v>0</v>
      </c>
      <c r="H1139" s="4" t="e">
        <f>LookupRef[[#This Row],[Total Price]]/LookupRef[[#This Row],[Quantity]]</f>
        <v>#DIV/0!</v>
      </c>
      <c r="I1139" s="4">
        <f>LookupRef[[#This Row],[Total Price]]-LookupRef[[#This Row],[Material Costs]]</f>
        <v>0</v>
      </c>
      <c r="J1139" s="4">
        <f>(LookupRef[[#This Row],[Total Craft Points]]+LookupRef[[#This Row],[DC]])*10</f>
        <v>0</v>
      </c>
      <c r="K1139" s="4">
        <f>LookupRef[[#This Row],[Price Per Craft Point]]*LookupRef[[#This Row],[Total Craft Points]]</f>
        <v>0</v>
      </c>
      <c r="L1139" s="4">
        <f>Fullmath[[#This Row],[Mat Cost]]</f>
        <v>0</v>
      </c>
      <c r="M1139" s="4">
        <f>Fullmath[[#This Row],[Total CP]]</f>
        <v>0</v>
      </c>
      <c r="N1139" s="4">
        <f>Fullmath[[#This Row],[DC]]</f>
        <v>0</v>
      </c>
      <c r="O1139" s="4" cm="1">
        <f t="array" ref="O1139">LookupRef[[#This Row],[DC]]+(PPCP[Base])</f>
        <v>50</v>
      </c>
    </row>
    <row r="1140" spans="1:15" x14ac:dyDescent="0.2">
      <c r="A1140" s="4">
        <f>Fullmath[[#This Row],[Craft]]</f>
        <v>0</v>
      </c>
      <c r="B1140" s="4">
        <f>Fullmath[[#This Row],[Type]]</f>
        <v>0</v>
      </c>
      <c r="C1140" s="4">
        <f>Fullmath[[#This Row],[Subtype]]</f>
        <v>0</v>
      </c>
      <c r="D1140" s="2">
        <f>Fullmath[[#This Row],[ID]]</f>
        <v>0</v>
      </c>
      <c r="E1140" s="4">
        <f>Fullmath[[#This Row],[Name]]</f>
        <v>0</v>
      </c>
      <c r="F1140" s="4">
        <f>Fullmath[[#This Row],[Quantity]]</f>
        <v>0</v>
      </c>
      <c r="G1140" s="4">
        <f>LookupRef[[#This Row],[Labor Costs]]+LookupRef[[#This Row],[Material Costs]]</f>
        <v>0</v>
      </c>
      <c r="H1140" s="4" t="e">
        <f>LookupRef[[#This Row],[Total Price]]/LookupRef[[#This Row],[Quantity]]</f>
        <v>#DIV/0!</v>
      </c>
      <c r="I1140" s="4">
        <f>LookupRef[[#This Row],[Total Price]]-LookupRef[[#This Row],[Material Costs]]</f>
        <v>0</v>
      </c>
      <c r="J1140" s="4">
        <f>(LookupRef[[#This Row],[Total Craft Points]]+LookupRef[[#This Row],[DC]])*10</f>
        <v>0</v>
      </c>
      <c r="K1140" s="4">
        <f>LookupRef[[#This Row],[Price Per Craft Point]]*LookupRef[[#This Row],[Total Craft Points]]</f>
        <v>0</v>
      </c>
      <c r="L1140" s="4">
        <f>Fullmath[[#This Row],[Mat Cost]]</f>
        <v>0</v>
      </c>
      <c r="M1140" s="4">
        <f>Fullmath[[#This Row],[Total CP]]</f>
        <v>0</v>
      </c>
      <c r="N1140" s="4">
        <f>Fullmath[[#This Row],[DC]]</f>
        <v>0</v>
      </c>
      <c r="O1140" s="4" cm="1">
        <f t="array" ref="O1140">LookupRef[[#This Row],[DC]]+(PPCP[Base])</f>
        <v>50</v>
      </c>
    </row>
    <row r="1141" spans="1:15" x14ac:dyDescent="0.2">
      <c r="A1141" s="4">
        <f>Fullmath[[#This Row],[Craft]]</f>
        <v>0</v>
      </c>
      <c r="B1141" s="4">
        <f>Fullmath[[#This Row],[Type]]</f>
        <v>0</v>
      </c>
      <c r="C1141" s="4">
        <f>Fullmath[[#This Row],[Subtype]]</f>
        <v>0</v>
      </c>
      <c r="D1141" s="2">
        <f>Fullmath[[#This Row],[ID]]</f>
        <v>0</v>
      </c>
      <c r="E1141" s="4">
        <f>Fullmath[[#This Row],[Name]]</f>
        <v>0</v>
      </c>
      <c r="F1141" s="4">
        <f>Fullmath[[#This Row],[Quantity]]</f>
        <v>0</v>
      </c>
      <c r="G1141" s="4">
        <f>LookupRef[[#This Row],[Labor Costs]]+LookupRef[[#This Row],[Material Costs]]</f>
        <v>0</v>
      </c>
      <c r="H1141" s="4" t="e">
        <f>LookupRef[[#This Row],[Total Price]]/LookupRef[[#This Row],[Quantity]]</f>
        <v>#DIV/0!</v>
      </c>
      <c r="I1141" s="4">
        <f>LookupRef[[#This Row],[Total Price]]-LookupRef[[#This Row],[Material Costs]]</f>
        <v>0</v>
      </c>
      <c r="J1141" s="4">
        <f>(LookupRef[[#This Row],[Total Craft Points]]+LookupRef[[#This Row],[DC]])*10</f>
        <v>0</v>
      </c>
      <c r="K1141" s="4">
        <f>LookupRef[[#This Row],[Price Per Craft Point]]*LookupRef[[#This Row],[Total Craft Points]]</f>
        <v>0</v>
      </c>
      <c r="L1141" s="4">
        <f>Fullmath[[#This Row],[Mat Cost]]</f>
        <v>0</v>
      </c>
      <c r="M1141" s="4">
        <f>Fullmath[[#This Row],[Total CP]]</f>
        <v>0</v>
      </c>
      <c r="N1141" s="4">
        <f>Fullmath[[#This Row],[DC]]</f>
        <v>0</v>
      </c>
      <c r="O1141" s="4" cm="1">
        <f t="array" ref="O1141">LookupRef[[#This Row],[DC]]+(PPCP[Base])</f>
        <v>50</v>
      </c>
    </row>
    <row r="1142" spans="1:15" x14ac:dyDescent="0.2">
      <c r="A1142" s="4">
        <f>Fullmath[[#This Row],[Craft]]</f>
        <v>0</v>
      </c>
      <c r="B1142" s="4">
        <f>Fullmath[[#This Row],[Type]]</f>
        <v>0</v>
      </c>
      <c r="C1142" s="4">
        <f>Fullmath[[#This Row],[Subtype]]</f>
        <v>0</v>
      </c>
      <c r="D1142" s="2">
        <f>Fullmath[[#This Row],[ID]]</f>
        <v>0</v>
      </c>
      <c r="E1142" s="4">
        <f>Fullmath[[#This Row],[Name]]</f>
        <v>0</v>
      </c>
      <c r="F1142" s="4">
        <f>Fullmath[[#This Row],[Quantity]]</f>
        <v>0</v>
      </c>
      <c r="G1142" s="4">
        <f>LookupRef[[#This Row],[Labor Costs]]+LookupRef[[#This Row],[Material Costs]]</f>
        <v>0</v>
      </c>
      <c r="H1142" s="4" t="e">
        <f>LookupRef[[#This Row],[Total Price]]/LookupRef[[#This Row],[Quantity]]</f>
        <v>#DIV/0!</v>
      </c>
      <c r="I1142" s="4">
        <f>LookupRef[[#This Row],[Total Price]]-LookupRef[[#This Row],[Material Costs]]</f>
        <v>0</v>
      </c>
      <c r="J1142" s="4">
        <f>(LookupRef[[#This Row],[Total Craft Points]]+LookupRef[[#This Row],[DC]])*10</f>
        <v>0</v>
      </c>
      <c r="K1142" s="4">
        <f>LookupRef[[#This Row],[Price Per Craft Point]]*LookupRef[[#This Row],[Total Craft Points]]</f>
        <v>0</v>
      </c>
      <c r="L1142" s="4">
        <f>Fullmath[[#This Row],[Mat Cost]]</f>
        <v>0</v>
      </c>
      <c r="M1142" s="4">
        <f>Fullmath[[#This Row],[Total CP]]</f>
        <v>0</v>
      </c>
      <c r="N1142" s="4">
        <f>Fullmath[[#This Row],[DC]]</f>
        <v>0</v>
      </c>
      <c r="O1142" s="4" cm="1">
        <f t="array" ref="O1142">LookupRef[[#This Row],[DC]]+(PPCP[Base])</f>
        <v>50</v>
      </c>
    </row>
    <row r="1143" spans="1:15" x14ac:dyDescent="0.2">
      <c r="A1143" s="4">
        <f>Fullmath[[#This Row],[Craft]]</f>
        <v>0</v>
      </c>
      <c r="B1143" s="4">
        <f>Fullmath[[#This Row],[Type]]</f>
        <v>0</v>
      </c>
      <c r="C1143" s="4">
        <f>Fullmath[[#This Row],[Subtype]]</f>
        <v>0</v>
      </c>
      <c r="D1143" s="2">
        <f>Fullmath[[#This Row],[ID]]</f>
        <v>0</v>
      </c>
      <c r="E1143" s="4">
        <f>Fullmath[[#This Row],[Name]]</f>
        <v>0</v>
      </c>
      <c r="F1143" s="4">
        <f>Fullmath[[#This Row],[Quantity]]</f>
        <v>0</v>
      </c>
      <c r="G1143" s="4">
        <f>LookupRef[[#This Row],[Labor Costs]]+LookupRef[[#This Row],[Material Costs]]</f>
        <v>0</v>
      </c>
      <c r="H1143" s="4" t="e">
        <f>LookupRef[[#This Row],[Total Price]]/LookupRef[[#This Row],[Quantity]]</f>
        <v>#DIV/0!</v>
      </c>
      <c r="I1143" s="4">
        <f>LookupRef[[#This Row],[Total Price]]-LookupRef[[#This Row],[Material Costs]]</f>
        <v>0</v>
      </c>
      <c r="J1143" s="4">
        <f>(LookupRef[[#This Row],[Total Craft Points]]+LookupRef[[#This Row],[DC]])*10</f>
        <v>0</v>
      </c>
      <c r="K1143" s="4">
        <f>LookupRef[[#This Row],[Price Per Craft Point]]*LookupRef[[#This Row],[Total Craft Points]]</f>
        <v>0</v>
      </c>
      <c r="L1143" s="4">
        <f>Fullmath[[#This Row],[Mat Cost]]</f>
        <v>0</v>
      </c>
      <c r="M1143" s="4">
        <f>Fullmath[[#This Row],[Total CP]]</f>
        <v>0</v>
      </c>
      <c r="N1143" s="4">
        <f>Fullmath[[#This Row],[DC]]</f>
        <v>0</v>
      </c>
      <c r="O1143" s="4" cm="1">
        <f t="array" ref="O1143">LookupRef[[#This Row],[DC]]+(PPCP[Base])</f>
        <v>50</v>
      </c>
    </row>
    <row r="1144" spans="1:15" x14ac:dyDescent="0.2">
      <c r="A1144" s="4">
        <f>Fullmath[[#This Row],[Craft]]</f>
        <v>0</v>
      </c>
      <c r="B1144" s="4">
        <f>Fullmath[[#This Row],[Type]]</f>
        <v>0</v>
      </c>
      <c r="C1144" s="4">
        <f>Fullmath[[#This Row],[Subtype]]</f>
        <v>0</v>
      </c>
      <c r="D1144" s="2">
        <f>Fullmath[[#This Row],[ID]]</f>
        <v>0</v>
      </c>
      <c r="E1144" s="4">
        <f>Fullmath[[#This Row],[Name]]</f>
        <v>0</v>
      </c>
      <c r="F1144" s="4">
        <f>Fullmath[[#This Row],[Quantity]]</f>
        <v>0</v>
      </c>
      <c r="G1144" s="4">
        <f>LookupRef[[#This Row],[Labor Costs]]+LookupRef[[#This Row],[Material Costs]]</f>
        <v>0</v>
      </c>
      <c r="H1144" s="4" t="e">
        <f>LookupRef[[#This Row],[Total Price]]/LookupRef[[#This Row],[Quantity]]</f>
        <v>#DIV/0!</v>
      </c>
      <c r="I1144" s="4">
        <f>LookupRef[[#This Row],[Total Price]]-LookupRef[[#This Row],[Material Costs]]</f>
        <v>0</v>
      </c>
      <c r="J1144" s="4">
        <f>(LookupRef[[#This Row],[Total Craft Points]]+LookupRef[[#This Row],[DC]])*10</f>
        <v>0</v>
      </c>
      <c r="K1144" s="4">
        <f>LookupRef[[#This Row],[Price Per Craft Point]]*LookupRef[[#This Row],[Total Craft Points]]</f>
        <v>0</v>
      </c>
      <c r="L1144" s="4">
        <f>Fullmath[[#This Row],[Mat Cost]]</f>
        <v>0</v>
      </c>
      <c r="M1144" s="4">
        <f>Fullmath[[#This Row],[Total CP]]</f>
        <v>0</v>
      </c>
      <c r="N1144" s="4">
        <f>Fullmath[[#This Row],[DC]]</f>
        <v>0</v>
      </c>
      <c r="O1144" s="4" cm="1">
        <f t="array" ref="O1144">LookupRef[[#This Row],[DC]]+(PPCP[Base])</f>
        <v>50</v>
      </c>
    </row>
    <row r="1145" spans="1:15" x14ac:dyDescent="0.2">
      <c r="A1145" s="4">
        <f>Fullmath[[#This Row],[Craft]]</f>
        <v>0</v>
      </c>
      <c r="B1145" s="4">
        <f>Fullmath[[#This Row],[Type]]</f>
        <v>0</v>
      </c>
      <c r="C1145" s="4">
        <f>Fullmath[[#This Row],[Subtype]]</f>
        <v>0</v>
      </c>
      <c r="D1145" s="2">
        <f>Fullmath[[#This Row],[ID]]</f>
        <v>0</v>
      </c>
      <c r="E1145" s="4">
        <f>Fullmath[[#This Row],[Name]]</f>
        <v>0</v>
      </c>
      <c r="F1145" s="4">
        <f>Fullmath[[#This Row],[Quantity]]</f>
        <v>0</v>
      </c>
      <c r="G1145" s="4">
        <f>LookupRef[[#This Row],[Labor Costs]]+LookupRef[[#This Row],[Material Costs]]</f>
        <v>0</v>
      </c>
      <c r="H1145" s="4" t="e">
        <f>LookupRef[[#This Row],[Total Price]]/LookupRef[[#This Row],[Quantity]]</f>
        <v>#DIV/0!</v>
      </c>
      <c r="I1145" s="4">
        <f>LookupRef[[#This Row],[Total Price]]-LookupRef[[#This Row],[Material Costs]]</f>
        <v>0</v>
      </c>
      <c r="J1145" s="4">
        <f>(LookupRef[[#This Row],[Total Craft Points]]+LookupRef[[#This Row],[DC]])*10</f>
        <v>0</v>
      </c>
      <c r="K1145" s="4">
        <f>LookupRef[[#This Row],[Price Per Craft Point]]*LookupRef[[#This Row],[Total Craft Points]]</f>
        <v>0</v>
      </c>
      <c r="L1145" s="4">
        <f>Fullmath[[#This Row],[Mat Cost]]</f>
        <v>0</v>
      </c>
      <c r="M1145" s="4">
        <f>Fullmath[[#This Row],[Total CP]]</f>
        <v>0</v>
      </c>
      <c r="N1145" s="4">
        <f>Fullmath[[#This Row],[DC]]</f>
        <v>0</v>
      </c>
      <c r="O1145" s="4" cm="1">
        <f t="array" ref="O1145">LookupRef[[#This Row],[DC]]+(PPCP[Base])</f>
        <v>50</v>
      </c>
    </row>
    <row r="1146" spans="1:15" x14ac:dyDescent="0.2">
      <c r="A1146" s="4">
        <f>Fullmath[[#This Row],[Craft]]</f>
        <v>0</v>
      </c>
      <c r="B1146" s="4">
        <f>Fullmath[[#This Row],[Type]]</f>
        <v>0</v>
      </c>
      <c r="C1146" s="4">
        <f>Fullmath[[#This Row],[Subtype]]</f>
        <v>0</v>
      </c>
      <c r="D1146" s="2">
        <f>Fullmath[[#This Row],[ID]]</f>
        <v>0</v>
      </c>
      <c r="E1146" s="4">
        <f>Fullmath[[#This Row],[Name]]</f>
        <v>0</v>
      </c>
      <c r="F1146" s="4">
        <f>Fullmath[[#This Row],[Quantity]]</f>
        <v>0</v>
      </c>
      <c r="G1146" s="4">
        <f>LookupRef[[#This Row],[Labor Costs]]+LookupRef[[#This Row],[Material Costs]]</f>
        <v>0</v>
      </c>
      <c r="H1146" s="4" t="e">
        <f>LookupRef[[#This Row],[Total Price]]/LookupRef[[#This Row],[Quantity]]</f>
        <v>#DIV/0!</v>
      </c>
      <c r="I1146" s="4">
        <f>LookupRef[[#This Row],[Total Price]]-LookupRef[[#This Row],[Material Costs]]</f>
        <v>0</v>
      </c>
      <c r="J1146" s="4">
        <f>(LookupRef[[#This Row],[Total Craft Points]]+LookupRef[[#This Row],[DC]])*10</f>
        <v>0</v>
      </c>
      <c r="K1146" s="4">
        <f>LookupRef[[#This Row],[Price Per Craft Point]]*LookupRef[[#This Row],[Total Craft Points]]</f>
        <v>0</v>
      </c>
      <c r="L1146" s="4">
        <f>Fullmath[[#This Row],[Mat Cost]]</f>
        <v>0</v>
      </c>
      <c r="M1146" s="4">
        <f>Fullmath[[#This Row],[Total CP]]</f>
        <v>0</v>
      </c>
      <c r="N1146" s="4">
        <f>Fullmath[[#This Row],[DC]]</f>
        <v>0</v>
      </c>
      <c r="O1146" s="4" cm="1">
        <f t="array" ref="O1146">LookupRef[[#This Row],[DC]]+(PPCP[Base])</f>
        <v>50</v>
      </c>
    </row>
    <row r="1147" spans="1:15" x14ac:dyDescent="0.2">
      <c r="A1147" s="4">
        <f>Fullmath[[#This Row],[Craft]]</f>
        <v>0</v>
      </c>
      <c r="B1147" s="4">
        <f>Fullmath[[#This Row],[Type]]</f>
        <v>0</v>
      </c>
      <c r="C1147" s="4">
        <f>Fullmath[[#This Row],[Subtype]]</f>
        <v>0</v>
      </c>
      <c r="D1147" s="2">
        <f>Fullmath[[#This Row],[ID]]</f>
        <v>0</v>
      </c>
      <c r="E1147" s="4">
        <f>Fullmath[[#This Row],[Name]]</f>
        <v>0</v>
      </c>
      <c r="F1147" s="4">
        <f>Fullmath[[#This Row],[Quantity]]</f>
        <v>0</v>
      </c>
      <c r="G1147" s="4">
        <f>LookupRef[[#This Row],[Labor Costs]]+LookupRef[[#This Row],[Material Costs]]</f>
        <v>0</v>
      </c>
      <c r="H1147" s="4" t="e">
        <f>LookupRef[[#This Row],[Total Price]]/LookupRef[[#This Row],[Quantity]]</f>
        <v>#DIV/0!</v>
      </c>
      <c r="I1147" s="4">
        <f>LookupRef[[#This Row],[Total Price]]-LookupRef[[#This Row],[Material Costs]]</f>
        <v>0</v>
      </c>
      <c r="J1147" s="4">
        <f>(LookupRef[[#This Row],[Total Craft Points]]+LookupRef[[#This Row],[DC]])*10</f>
        <v>0</v>
      </c>
      <c r="K1147" s="4">
        <f>LookupRef[[#This Row],[Price Per Craft Point]]*LookupRef[[#This Row],[Total Craft Points]]</f>
        <v>0</v>
      </c>
      <c r="L1147" s="4">
        <f>Fullmath[[#This Row],[Mat Cost]]</f>
        <v>0</v>
      </c>
      <c r="M1147" s="4">
        <f>Fullmath[[#This Row],[Total CP]]</f>
        <v>0</v>
      </c>
      <c r="N1147" s="4">
        <f>Fullmath[[#This Row],[DC]]</f>
        <v>0</v>
      </c>
      <c r="O1147" s="4" cm="1">
        <f t="array" ref="O1147">LookupRef[[#This Row],[DC]]+(PPCP[Base])</f>
        <v>50</v>
      </c>
    </row>
    <row r="1148" spans="1:15" x14ac:dyDescent="0.2">
      <c r="A1148" s="4">
        <f>Fullmath[[#This Row],[Craft]]</f>
        <v>0</v>
      </c>
      <c r="B1148" s="4">
        <f>Fullmath[[#This Row],[Type]]</f>
        <v>0</v>
      </c>
      <c r="C1148" s="4">
        <f>Fullmath[[#This Row],[Subtype]]</f>
        <v>0</v>
      </c>
      <c r="D1148" s="2">
        <f>Fullmath[[#This Row],[ID]]</f>
        <v>0</v>
      </c>
      <c r="E1148" s="4">
        <f>Fullmath[[#This Row],[Name]]</f>
        <v>0</v>
      </c>
      <c r="F1148" s="4">
        <f>Fullmath[[#This Row],[Quantity]]</f>
        <v>0</v>
      </c>
      <c r="G1148" s="4">
        <f>LookupRef[[#This Row],[Labor Costs]]+LookupRef[[#This Row],[Material Costs]]</f>
        <v>0</v>
      </c>
      <c r="H1148" s="4" t="e">
        <f>LookupRef[[#This Row],[Total Price]]/LookupRef[[#This Row],[Quantity]]</f>
        <v>#DIV/0!</v>
      </c>
      <c r="I1148" s="4">
        <f>LookupRef[[#This Row],[Total Price]]-LookupRef[[#This Row],[Material Costs]]</f>
        <v>0</v>
      </c>
      <c r="J1148" s="4">
        <f>(LookupRef[[#This Row],[Total Craft Points]]+LookupRef[[#This Row],[DC]])*10</f>
        <v>0</v>
      </c>
      <c r="K1148" s="4">
        <f>LookupRef[[#This Row],[Price Per Craft Point]]*LookupRef[[#This Row],[Total Craft Points]]</f>
        <v>0</v>
      </c>
      <c r="L1148" s="4">
        <f>Fullmath[[#This Row],[Mat Cost]]</f>
        <v>0</v>
      </c>
      <c r="M1148" s="4">
        <f>Fullmath[[#This Row],[Total CP]]</f>
        <v>0</v>
      </c>
      <c r="N1148" s="4">
        <f>Fullmath[[#This Row],[DC]]</f>
        <v>0</v>
      </c>
      <c r="O1148" s="4" cm="1">
        <f t="array" ref="O1148">LookupRef[[#This Row],[DC]]+(PPCP[Base])</f>
        <v>50</v>
      </c>
    </row>
    <row r="1149" spans="1:15" x14ac:dyDescent="0.2">
      <c r="A1149" s="4">
        <f>Fullmath[[#This Row],[Craft]]</f>
        <v>0</v>
      </c>
      <c r="B1149" s="4">
        <f>Fullmath[[#This Row],[Type]]</f>
        <v>0</v>
      </c>
      <c r="C1149" s="4">
        <f>Fullmath[[#This Row],[Subtype]]</f>
        <v>0</v>
      </c>
      <c r="D1149" s="2">
        <f>Fullmath[[#This Row],[ID]]</f>
        <v>0</v>
      </c>
      <c r="E1149" s="4">
        <f>Fullmath[[#This Row],[Name]]</f>
        <v>0</v>
      </c>
      <c r="F1149" s="4">
        <f>Fullmath[[#This Row],[Quantity]]</f>
        <v>0</v>
      </c>
      <c r="G1149" s="4">
        <f>LookupRef[[#This Row],[Labor Costs]]+LookupRef[[#This Row],[Material Costs]]</f>
        <v>0</v>
      </c>
      <c r="H1149" s="4" t="e">
        <f>LookupRef[[#This Row],[Total Price]]/LookupRef[[#This Row],[Quantity]]</f>
        <v>#DIV/0!</v>
      </c>
      <c r="I1149" s="4">
        <f>LookupRef[[#This Row],[Total Price]]-LookupRef[[#This Row],[Material Costs]]</f>
        <v>0</v>
      </c>
      <c r="J1149" s="4">
        <f>(LookupRef[[#This Row],[Total Craft Points]]+LookupRef[[#This Row],[DC]])*10</f>
        <v>0</v>
      </c>
      <c r="K1149" s="4">
        <f>LookupRef[[#This Row],[Price Per Craft Point]]*LookupRef[[#This Row],[Total Craft Points]]</f>
        <v>0</v>
      </c>
      <c r="L1149" s="4">
        <f>Fullmath[[#This Row],[Mat Cost]]</f>
        <v>0</v>
      </c>
      <c r="M1149" s="4">
        <f>Fullmath[[#This Row],[Total CP]]</f>
        <v>0</v>
      </c>
      <c r="N1149" s="4">
        <f>Fullmath[[#This Row],[DC]]</f>
        <v>0</v>
      </c>
      <c r="O1149" s="4" cm="1">
        <f t="array" ref="O1149">LookupRef[[#This Row],[DC]]+(PPCP[Base])</f>
        <v>50</v>
      </c>
    </row>
    <row r="1150" spans="1:15" x14ac:dyDescent="0.2">
      <c r="A1150" s="4">
        <f>Fullmath[[#This Row],[Craft]]</f>
        <v>0</v>
      </c>
      <c r="B1150" s="4">
        <f>Fullmath[[#This Row],[Type]]</f>
        <v>0</v>
      </c>
      <c r="C1150" s="4">
        <f>Fullmath[[#This Row],[Subtype]]</f>
        <v>0</v>
      </c>
      <c r="D1150" s="2">
        <f>Fullmath[[#This Row],[ID]]</f>
        <v>0</v>
      </c>
      <c r="E1150" s="4">
        <f>Fullmath[[#This Row],[Name]]</f>
        <v>0</v>
      </c>
      <c r="F1150" s="4">
        <f>Fullmath[[#This Row],[Quantity]]</f>
        <v>0</v>
      </c>
      <c r="G1150" s="4">
        <f>LookupRef[[#This Row],[Labor Costs]]+LookupRef[[#This Row],[Material Costs]]</f>
        <v>0</v>
      </c>
      <c r="H1150" s="4" t="e">
        <f>LookupRef[[#This Row],[Total Price]]/LookupRef[[#This Row],[Quantity]]</f>
        <v>#DIV/0!</v>
      </c>
      <c r="I1150" s="4">
        <f>LookupRef[[#This Row],[Total Price]]-LookupRef[[#This Row],[Material Costs]]</f>
        <v>0</v>
      </c>
      <c r="J1150" s="4">
        <f>(LookupRef[[#This Row],[Total Craft Points]]+LookupRef[[#This Row],[DC]])*10</f>
        <v>0</v>
      </c>
      <c r="K1150" s="4">
        <f>LookupRef[[#This Row],[Price Per Craft Point]]*LookupRef[[#This Row],[Total Craft Points]]</f>
        <v>0</v>
      </c>
      <c r="L1150" s="4">
        <f>Fullmath[[#This Row],[Mat Cost]]</f>
        <v>0</v>
      </c>
      <c r="M1150" s="4">
        <f>Fullmath[[#This Row],[Total CP]]</f>
        <v>0</v>
      </c>
      <c r="N1150" s="4">
        <f>Fullmath[[#This Row],[DC]]</f>
        <v>0</v>
      </c>
      <c r="O1150" s="4" cm="1">
        <f t="array" ref="O1150">LookupRef[[#This Row],[DC]]+(PPCP[Base])</f>
        <v>50</v>
      </c>
    </row>
    <row r="1151" spans="1:15" x14ac:dyDescent="0.2">
      <c r="A1151" s="4">
        <f>Fullmath[[#This Row],[Craft]]</f>
        <v>0</v>
      </c>
      <c r="B1151" s="4">
        <f>Fullmath[[#This Row],[Type]]</f>
        <v>0</v>
      </c>
      <c r="C1151" s="4">
        <f>Fullmath[[#This Row],[Subtype]]</f>
        <v>0</v>
      </c>
      <c r="D1151" s="2">
        <f>Fullmath[[#This Row],[ID]]</f>
        <v>0</v>
      </c>
      <c r="E1151" s="4">
        <f>Fullmath[[#This Row],[Name]]</f>
        <v>0</v>
      </c>
      <c r="F1151" s="4">
        <f>Fullmath[[#This Row],[Quantity]]</f>
        <v>0</v>
      </c>
      <c r="G1151" s="4">
        <f>LookupRef[[#This Row],[Labor Costs]]+LookupRef[[#This Row],[Material Costs]]</f>
        <v>0</v>
      </c>
      <c r="H1151" s="4" t="e">
        <f>LookupRef[[#This Row],[Total Price]]/LookupRef[[#This Row],[Quantity]]</f>
        <v>#DIV/0!</v>
      </c>
      <c r="I1151" s="4">
        <f>LookupRef[[#This Row],[Total Price]]-LookupRef[[#This Row],[Material Costs]]</f>
        <v>0</v>
      </c>
      <c r="J1151" s="4">
        <f>(LookupRef[[#This Row],[Total Craft Points]]+LookupRef[[#This Row],[DC]])*10</f>
        <v>0</v>
      </c>
      <c r="K1151" s="4">
        <f>LookupRef[[#This Row],[Price Per Craft Point]]*LookupRef[[#This Row],[Total Craft Points]]</f>
        <v>0</v>
      </c>
      <c r="L1151" s="4">
        <f>Fullmath[[#This Row],[Mat Cost]]</f>
        <v>0</v>
      </c>
      <c r="M1151" s="4">
        <f>Fullmath[[#This Row],[Total CP]]</f>
        <v>0</v>
      </c>
      <c r="N1151" s="4">
        <f>Fullmath[[#This Row],[DC]]</f>
        <v>0</v>
      </c>
      <c r="O1151" s="4" cm="1">
        <f t="array" ref="O1151">LookupRef[[#This Row],[DC]]+(PPCP[Base])</f>
        <v>50</v>
      </c>
    </row>
    <row r="1152" spans="1:15" x14ac:dyDescent="0.2">
      <c r="A1152" s="4">
        <f>Fullmath[[#This Row],[Craft]]</f>
        <v>0</v>
      </c>
      <c r="B1152" s="4">
        <f>Fullmath[[#This Row],[Type]]</f>
        <v>0</v>
      </c>
      <c r="C1152" s="4">
        <f>Fullmath[[#This Row],[Subtype]]</f>
        <v>0</v>
      </c>
      <c r="D1152" s="2">
        <f>Fullmath[[#This Row],[ID]]</f>
        <v>0</v>
      </c>
      <c r="E1152" s="4">
        <f>Fullmath[[#This Row],[Name]]</f>
        <v>0</v>
      </c>
      <c r="F1152" s="4">
        <f>Fullmath[[#This Row],[Quantity]]</f>
        <v>0</v>
      </c>
      <c r="G1152" s="4">
        <f>LookupRef[[#This Row],[Labor Costs]]+LookupRef[[#This Row],[Material Costs]]</f>
        <v>0</v>
      </c>
      <c r="H1152" s="4" t="e">
        <f>LookupRef[[#This Row],[Total Price]]/LookupRef[[#This Row],[Quantity]]</f>
        <v>#DIV/0!</v>
      </c>
      <c r="I1152" s="4">
        <f>LookupRef[[#This Row],[Total Price]]-LookupRef[[#This Row],[Material Costs]]</f>
        <v>0</v>
      </c>
      <c r="J1152" s="4">
        <f>(LookupRef[[#This Row],[Total Craft Points]]+LookupRef[[#This Row],[DC]])*10</f>
        <v>0</v>
      </c>
      <c r="K1152" s="4">
        <f>LookupRef[[#This Row],[Price Per Craft Point]]*LookupRef[[#This Row],[Total Craft Points]]</f>
        <v>0</v>
      </c>
      <c r="L1152" s="4">
        <f>Fullmath[[#This Row],[Mat Cost]]</f>
        <v>0</v>
      </c>
      <c r="M1152" s="4">
        <f>Fullmath[[#This Row],[Total CP]]</f>
        <v>0</v>
      </c>
      <c r="N1152" s="4">
        <f>Fullmath[[#This Row],[DC]]</f>
        <v>0</v>
      </c>
      <c r="O1152" s="4" cm="1">
        <f t="array" ref="O1152">LookupRef[[#This Row],[DC]]+(PPCP[Base])</f>
        <v>50</v>
      </c>
    </row>
    <row r="1153" spans="1:15" x14ac:dyDescent="0.2">
      <c r="A1153" s="4">
        <f>Fullmath[[#This Row],[Craft]]</f>
        <v>0</v>
      </c>
      <c r="B1153" s="4">
        <f>Fullmath[[#This Row],[Type]]</f>
        <v>0</v>
      </c>
      <c r="C1153" s="4">
        <f>Fullmath[[#This Row],[Subtype]]</f>
        <v>0</v>
      </c>
      <c r="D1153" s="2">
        <f>Fullmath[[#This Row],[ID]]</f>
        <v>0</v>
      </c>
      <c r="E1153" s="4">
        <f>Fullmath[[#This Row],[Name]]</f>
        <v>0</v>
      </c>
      <c r="F1153" s="4">
        <f>Fullmath[[#This Row],[Quantity]]</f>
        <v>0</v>
      </c>
      <c r="G1153" s="4">
        <f>LookupRef[[#This Row],[Labor Costs]]+LookupRef[[#This Row],[Material Costs]]</f>
        <v>0</v>
      </c>
      <c r="H1153" s="4" t="e">
        <f>LookupRef[[#This Row],[Total Price]]/LookupRef[[#This Row],[Quantity]]</f>
        <v>#DIV/0!</v>
      </c>
      <c r="I1153" s="4">
        <f>LookupRef[[#This Row],[Total Price]]-LookupRef[[#This Row],[Material Costs]]</f>
        <v>0</v>
      </c>
      <c r="J1153" s="4">
        <f>(LookupRef[[#This Row],[Total Craft Points]]+LookupRef[[#This Row],[DC]])*10</f>
        <v>0</v>
      </c>
      <c r="K1153" s="4">
        <f>LookupRef[[#This Row],[Price Per Craft Point]]*LookupRef[[#This Row],[Total Craft Points]]</f>
        <v>0</v>
      </c>
      <c r="L1153" s="4">
        <f>Fullmath[[#This Row],[Mat Cost]]</f>
        <v>0</v>
      </c>
      <c r="M1153" s="4">
        <f>Fullmath[[#This Row],[Total CP]]</f>
        <v>0</v>
      </c>
      <c r="N1153" s="4">
        <f>Fullmath[[#This Row],[DC]]</f>
        <v>0</v>
      </c>
      <c r="O1153" s="4" cm="1">
        <f t="array" ref="O1153">LookupRef[[#This Row],[DC]]+(PPCP[Base])</f>
        <v>50</v>
      </c>
    </row>
    <row r="1154" spans="1:15" x14ac:dyDescent="0.2">
      <c r="A1154" s="4">
        <f>Fullmath[[#This Row],[Craft]]</f>
        <v>0</v>
      </c>
      <c r="B1154" s="4">
        <f>Fullmath[[#This Row],[Type]]</f>
        <v>0</v>
      </c>
      <c r="C1154" s="4">
        <f>Fullmath[[#This Row],[Subtype]]</f>
        <v>0</v>
      </c>
      <c r="D1154" s="2">
        <f>Fullmath[[#This Row],[ID]]</f>
        <v>0</v>
      </c>
      <c r="E1154" s="4">
        <f>Fullmath[[#This Row],[Name]]</f>
        <v>0</v>
      </c>
      <c r="F1154" s="4">
        <f>Fullmath[[#This Row],[Quantity]]</f>
        <v>0</v>
      </c>
      <c r="G1154" s="4">
        <f>LookupRef[[#This Row],[Labor Costs]]+LookupRef[[#This Row],[Material Costs]]</f>
        <v>0</v>
      </c>
      <c r="H1154" s="4" t="e">
        <f>LookupRef[[#This Row],[Total Price]]/LookupRef[[#This Row],[Quantity]]</f>
        <v>#DIV/0!</v>
      </c>
      <c r="I1154" s="4">
        <f>LookupRef[[#This Row],[Total Price]]-LookupRef[[#This Row],[Material Costs]]</f>
        <v>0</v>
      </c>
      <c r="J1154" s="4">
        <f>(LookupRef[[#This Row],[Total Craft Points]]+LookupRef[[#This Row],[DC]])*10</f>
        <v>0</v>
      </c>
      <c r="K1154" s="4">
        <f>LookupRef[[#This Row],[Price Per Craft Point]]*LookupRef[[#This Row],[Total Craft Points]]</f>
        <v>0</v>
      </c>
      <c r="L1154" s="4">
        <f>Fullmath[[#This Row],[Mat Cost]]</f>
        <v>0</v>
      </c>
      <c r="M1154" s="4">
        <f>Fullmath[[#This Row],[Total CP]]</f>
        <v>0</v>
      </c>
      <c r="N1154" s="4">
        <f>Fullmath[[#This Row],[DC]]</f>
        <v>0</v>
      </c>
      <c r="O1154" s="4" cm="1">
        <f t="array" ref="O1154">LookupRef[[#This Row],[DC]]+(PPCP[Base])</f>
        <v>50</v>
      </c>
    </row>
    <row r="1155" spans="1:15" x14ac:dyDescent="0.2">
      <c r="A1155" s="4">
        <f>Fullmath[[#This Row],[Craft]]</f>
        <v>0</v>
      </c>
      <c r="B1155" s="4">
        <f>Fullmath[[#This Row],[Type]]</f>
        <v>0</v>
      </c>
      <c r="C1155" s="4">
        <f>Fullmath[[#This Row],[Subtype]]</f>
        <v>0</v>
      </c>
      <c r="D1155" s="2">
        <f>Fullmath[[#This Row],[ID]]</f>
        <v>0</v>
      </c>
      <c r="E1155" s="4">
        <f>Fullmath[[#This Row],[Name]]</f>
        <v>0</v>
      </c>
      <c r="F1155" s="4">
        <f>Fullmath[[#This Row],[Quantity]]</f>
        <v>0</v>
      </c>
      <c r="G1155" s="4">
        <f>LookupRef[[#This Row],[Labor Costs]]+LookupRef[[#This Row],[Material Costs]]</f>
        <v>0</v>
      </c>
      <c r="H1155" s="4" t="e">
        <f>LookupRef[[#This Row],[Total Price]]/LookupRef[[#This Row],[Quantity]]</f>
        <v>#DIV/0!</v>
      </c>
      <c r="I1155" s="4">
        <f>LookupRef[[#This Row],[Total Price]]-LookupRef[[#This Row],[Material Costs]]</f>
        <v>0</v>
      </c>
      <c r="J1155" s="4">
        <f>(LookupRef[[#This Row],[Total Craft Points]]+LookupRef[[#This Row],[DC]])*10</f>
        <v>0</v>
      </c>
      <c r="K1155" s="4">
        <f>LookupRef[[#This Row],[Price Per Craft Point]]*LookupRef[[#This Row],[Total Craft Points]]</f>
        <v>0</v>
      </c>
      <c r="L1155" s="4">
        <f>Fullmath[[#This Row],[Mat Cost]]</f>
        <v>0</v>
      </c>
      <c r="M1155" s="4">
        <f>Fullmath[[#This Row],[Total CP]]</f>
        <v>0</v>
      </c>
      <c r="N1155" s="4">
        <f>Fullmath[[#This Row],[DC]]</f>
        <v>0</v>
      </c>
      <c r="O1155" s="4" cm="1">
        <f t="array" ref="O1155">LookupRef[[#This Row],[DC]]+(PPCP[Base])</f>
        <v>50</v>
      </c>
    </row>
    <row r="1156" spans="1:15" x14ac:dyDescent="0.2">
      <c r="A1156" s="4">
        <f>Fullmath[[#This Row],[Craft]]</f>
        <v>0</v>
      </c>
      <c r="B1156" s="4">
        <f>Fullmath[[#This Row],[Type]]</f>
        <v>0</v>
      </c>
      <c r="C1156" s="4">
        <f>Fullmath[[#This Row],[Subtype]]</f>
        <v>0</v>
      </c>
      <c r="D1156" s="2">
        <f>Fullmath[[#This Row],[ID]]</f>
        <v>0</v>
      </c>
      <c r="E1156" s="4">
        <f>Fullmath[[#This Row],[Name]]</f>
        <v>0</v>
      </c>
      <c r="F1156" s="4">
        <f>Fullmath[[#This Row],[Quantity]]</f>
        <v>0</v>
      </c>
      <c r="G1156" s="4">
        <f>LookupRef[[#This Row],[Labor Costs]]+LookupRef[[#This Row],[Material Costs]]</f>
        <v>0</v>
      </c>
      <c r="H1156" s="4" t="e">
        <f>LookupRef[[#This Row],[Total Price]]/LookupRef[[#This Row],[Quantity]]</f>
        <v>#DIV/0!</v>
      </c>
      <c r="I1156" s="4">
        <f>LookupRef[[#This Row],[Total Price]]-LookupRef[[#This Row],[Material Costs]]</f>
        <v>0</v>
      </c>
      <c r="J1156" s="4">
        <f>(LookupRef[[#This Row],[Total Craft Points]]+LookupRef[[#This Row],[DC]])*10</f>
        <v>0</v>
      </c>
      <c r="K1156" s="4">
        <f>LookupRef[[#This Row],[Price Per Craft Point]]*LookupRef[[#This Row],[Total Craft Points]]</f>
        <v>0</v>
      </c>
      <c r="L1156" s="4">
        <f>Fullmath[[#This Row],[Mat Cost]]</f>
        <v>0</v>
      </c>
      <c r="M1156" s="4">
        <f>Fullmath[[#This Row],[Total CP]]</f>
        <v>0</v>
      </c>
      <c r="N1156" s="4">
        <f>Fullmath[[#This Row],[DC]]</f>
        <v>0</v>
      </c>
      <c r="O1156" s="4" cm="1">
        <f t="array" ref="O1156">LookupRef[[#This Row],[DC]]+(PPCP[Base])</f>
        <v>50</v>
      </c>
    </row>
    <row r="1157" spans="1:15" x14ac:dyDescent="0.2">
      <c r="A1157" s="4">
        <f>Fullmath[[#This Row],[Craft]]</f>
        <v>0</v>
      </c>
      <c r="B1157" s="4">
        <f>Fullmath[[#This Row],[Type]]</f>
        <v>0</v>
      </c>
      <c r="C1157" s="4">
        <f>Fullmath[[#This Row],[Subtype]]</f>
        <v>0</v>
      </c>
      <c r="D1157" s="2">
        <f>Fullmath[[#This Row],[ID]]</f>
        <v>0</v>
      </c>
      <c r="E1157" s="4">
        <f>Fullmath[[#This Row],[Name]]</f>
        <v>0</v>
      </c>
      <c r="F1157" s="4">
        <f>Fullmath[[#This Row],[Quantity]]</f>
        <v>0</v>
      </c>
      <c r="G1157" s="4">
        <f>LookupRef[[#This Row],[Labor Costs]]+LookupRef[[#This Row],[Material Costs]]</f>
        <v>0</v>
      </c>
      <c r="H1157" s="4" t="e">
        <f>LookupRef[[#This Row],[Total Price]]/LookupRef[[#This Row],[Quantity]]</f>
        <v>#DIV/0!</v>
      </c>
      <c r="I1157" s="4">
        <f>LookupRef[[#This Row],[Total Price]]-LookupRef[[#This Row],[Material Costs]]</f>
        <v>0</v>
      </c>
      <c r="J1157" s="4">
        <f>(LookupRef[[#This Row],[Total Craft Points]]+LookupRef[[#This Row],[DC]])*10</f>
        <v>0</v>
      </c>
      <c r="K1157" s="4">
        <f>LookupRef[[#This Row],[Price Per Craft Point]]*LookupRef[[#This Row],[Total Craft Points]]</f>
        <v>0</v>
      </c>
      <c r="L1157" s="4">
        <f>Fullmath[[#This Row],[Mat Cost]]</f>
        <v>0</v>
      </c>
      <c r="M1157" s="4">
        <f>Fullmath[[#This Row],[Total CP]]</f>
        <v>0</v>
      </c>
      <c r="N1157" s="4">
        <f>Fullmath[[#This Row],[DC]]</f>
        <v>0</v>
      </c>
      <c r="O1157" s="4" cm="1">
        <f t="array" ref="O1157">LookupRef[[#This Row],[DC]]+(PPCP[Base])</f>
        <v>50</v>
      </c>
    </row>
    <row r="1158" spans="1:15" x14ac:dyDescent="0.2">
      <c r="A1158" s="4">
        <f>Fullmath[[#This Row],[Craft]]</f>
        <v>0</v>
      </c>
      <c r="B1158" s="4">
        <f>Fullmath[[#This Row],[Type]]</f>
        <v>0</v>
      </c>
      <c r="C1158" s="4">
        <f>Fullmath[[#This Row],[Subtype]]</f>
        <v>0</v>
      </c>
      <c r="D1158" s="2">
        <f>Fullmath[[#This Row],[ID]]</f>
        <v>0</v>
      </c>
      <c r="E1158" s="4">
        <f>Fullmath[[#This Row],[Name]]</f>
        <v>0</v>
      </c>
      <c r="F1158" s="4">
        <f>Fullmath[[#This Row],[Quantity]]</f>
        <v>0</v>
      </c>
      <c r="G1158" s="4">
        <f>LookupRef[[#This Row],[Labor Costs]]+LookupRef[[#This Row],[Material Costs]]</f>
        <v>0</v>
      </c>
      <c r="H1158" s="4" t="e">
        <f>LookupRef[[#This Row],[Total Price]]/LookupRef[[#This Row],[Quantity]]</f>
        <v>#DIV/0!</v>
      </c>
      <c r="I1158" s="4">
        <f>LookupRef[[#This Row],[Total Price]]-LookupRef[[#This Row],[Material Costs]]</f>
        <v>0</v>
      </c>
      <c r="J1158" s="4">
        <f>(LookupRef[[#This Row],[Total Craft Points]]+LookupRef[[#This Row],[DC]])*10</f>
        <v>0</v>
      </c>
      <c r="K1158" s="4">
        <f>LookupRef[[#This Row],[Price Per Craft Point]]*LookupRef[[#This Row],[Total Craft Points]]</f>
        <v>0</v>
      </c>
      <c r="L1158" s="4">
        <f>Fullmath[[#This Row],[Mat Cost]]</f>
        <v>0</v>
      </c>
      <c r="M1158" s="4">
        <f>Fullmath[[#This Row],[Total CP]]</f>
        <v>0</v>
      </c>
      <c r="N1158" s="4">
        <f>Fullmath[[#This Row],[DC]]</f>
        <v>0</v>
      </c>
      <c r="O1158" s="4" cm="1">
        <f t="array" ref="O1158">LookupRef[[#This Row],[DC]]+(PPCP[Base])</f>
        <v>50</v>
      </c>
    </row>
    <row r="1159" spans="1:15" x14ac:dyDescent="0.2">
      <c r="A1159" s="4">
        <f>Fullmath[[#This Row],[Craft]]</f>
        <v>0</v>
      </c>
      <c r="B1159" s="4">
        <f>Fullmath[[#This Row],[Type]]</f>
        <v>0</v>
      </c>
      <c r="C1159" s="4">
        <f>Fullmath[[#This Row],[Subtype]]</f>
        <v>0</v>
      </c>
      <c r="D1159" s="2">
        <f>Fullmath[[#This Row],[ID]]</f>
        <v>0</v>
      </c>
      <c r="E1159" s="4">
        <f>Fullmath[[#This Row],[Name]]</f>
        <v>0</v>
      </c>
      <c r="F1159" s="4">
        <f>Fullmath[[#This Row],[Quantity]]</f>
        <v>0</v>
      </c>
      <c r="G1159" s="4">
        <f>LookupRef[[#This Row],[Labor Costs]]+LookupRef[[#This Row],[Material Costs]]</f>
        <v>0</v>
      </c>
      <c r="H1159" s="4" t="e">
        <f>LookupRef[[#This Row],[Total Price]]/LookupRef[[#This Row],[Quantity]]</f>
        <v>#DIV/0!</v>
      </c>
      <c r="I1159" s="4">
        <f>LookupRef[[#This Row],[Total Price]]-LookupRef[[#This Row],[Material Costs]]</f>
        <v>0</v>
      </c>
      <c r="J1159" s="4">
        <f>(LookupRef[[#This Row],[Total Craft Points]]+LookupRef[[#This Row],[DC]])*10</f>
        <v>0</v>
      </c>
      <c r="K1159" s="4">
        <f>LookupRef[[#This Row],[Price Per Craft Point]]*LookupRef[[#This Row],[Total Craft Points]]</f>
        <v>0</v>
      </c>
      <c r="L1159" s="4">
        <f>Fullmath[[#This Row],[Mat Cost]]</f>
        <v>0</v>
      </c>
      <c r="M1159" s="4">
        <f>Fullmath[[#This Row],[Total CP]]</f>
        <v>0</v>
      </c>
      <c r="N1159" s="4">
        <f>Fullmath[[#This Row],[DC]]</f>
        <v>0</v>
      </c>
      <c r="O1159" s="4" cm="1">
        <f t="array" ref="O1159">LookupRef[[#This Row],[DC]]+(PPCP[Base])</f>
        <v>50</v>
      </c>
    </row>
    <row r="1160" spans="1:15" x14ac:dyDescent="0.2">
      <c r="A1160" s="4">
        <f>Fullmath[[#This Row],[Craft]]</f>
        <v>0</v>
      </c>
      <c r="B1160" s="4">
        <f>Fullmath[[#This Row],[Type]]</f>
        <v>0</v>
      </c>
      <c r="C1160" s="4">
        <f>Fullmath[[#This Row],[Subtype]]</f>
        <v>0</v>
      </c>
      <c r="D1160" s="2">
        <f>Fullmath[[#This Row],[ID]]</f>
        <v>0</v>
      </c>
      <c r="E1160" s="4">
        <f>Fullmath[[#This Row],[Name]]</f>
        <v>0</v>
      </c>
      <c r="F1160" s="4">
        <f>Fullmath[[#This Row],[Quantity]]</f>
        <v>0</v>
      </c>
      <c r="G1160" s="4">
        <f>LookupRef[[#This Row],[Labor Costs]]+LookupRef[[#This Row],[Material Costs]]</f>
        <v>0</v>
      </c>
      <c r="H1160" s="4" t="e">
        <f>LookupRef[[#This Row],[Total Price]]/LookupRef[[#This Row],[Quantity]]</f>
        <v>#DIV/0!</v>
      </c>
      <c r="I1160" s="4">
        <f>LookupRef[[#This Row],[Total Price]]-LookupRef[[#This Row],[Material Costs]]</f>
        <v>0</v>
      </c>
      <c r="J1160" s="4">
        <f>(LookupRef[[#This Row],[Total Craft Points]]+LookupRef[[#This Row],[DC]])*10</f>
        <v>0</v>
      </c>
      <c r="K1160" s="4">
        <f>LookupRef[[#This Row],[Price Per Craft Point]]*LookupRef[[#This Row],[Total Craft Points]]</f>
        <v>0</v>
      </c>
      <c r="L1160" s="4">
        <f>Fullmath[[#This Row],[Mat Cost]]</f>
        <v>0</v>
      </c>
      <c r="M1160" s="4">
        <f>Fullmath[[#This Row],[Total CP]]</f>
        <v>0</v>
      </c>
      <c r="N1160" s="4">
        <f>Fullmath[[#This Row],[DC]]</f>
        <v>0</v>
      </c>
      <c r="O1160" s="4" cm="1">
        <f t="array" ref="O1160">LookupRef[[#This Row],[DC]]+(PPCP[Base])</f>
        <v>50</v>
      </c>
    </row>
    <row r="1161" spans="1:15" x14ac:dyDescent="0.2">
      <c r="A1161" s="4">
        <f>Fullmath[[#This Row],[Craft]]</f>
        <v>0</v>
      </c>
      <c r="B1161" s="4">
        <f>Fullmath[[#This Row],[Type]]</f>
        <v>0</v>
      </c>
      <c r="C1161" s="4">
        <f>Fullmath[[#This Row],[Subtype]]</f>
        <v>0</v>
      </c>
      <c r="D1161" s="2">
        <f>Fullmath[[#This Row],[ID]]</f>
        <v>0</v>
      </c>
      <c r="E1161" s="4">
        <f>Fullmath[[#This Row],[Name]]</f>
        <v>0</v>
      </c>
      <c r="F1161" s="4">
        <f>Fullmath[[#This Row],[Quantity]]</f>
        <v>0</v>
      </c>
      <c r="G1161" s="4">
        <f>LookupRef[[#This Row],[Labor Costs]]+LookupRef[[#This Row],[Material Costs]]</f>
        <v>0</v>
      </c>
      <c r="H1161" s="4" t="e">
        <f>LookupRef[[#This Row],[Total Price]]/LookupRef[[#This Row],[Quantity]]</f>
        <v>#DIV/0!</v>
      </c>
      <c r="I1161" s="4">
        <f>LookupRef[[#This Row],[Total Price]]-LookupRef[[#This Row],[Material Costs]]</f>
        <v>0</v>
      </c>
      <c r="J1161" s="4">
        <f>(LookupRef[[#This Row],[Total Craft Points]]+LookupRef[[#This Row],[DC]])*10</f>
        <v>0</v>
      </c>
      <c r="K1161" s="4">
        <f>LookupRef[[#This Row],[Price Per Craft Point]]*LookupRef[[#This Row],[Total Craft Points]]</f>
        <v>0</v>
      </c>
      <c r="L1161" s="4">
        <f>Fullmath[[#This Row],[Mat Cost]]</f>
        <v>0</v>
      </c>
      <c r="M1161" s="4">
        <f>Fullmath[[#This Row],[Total CP]]</f>
        <v>0</v>
      </c>
      <c r="N1161" s="4">
        <f>Fullmath[[#This Row],[DC]]</f>
        <v>0</v>
      </c>
      <c r="O1161" s="4" cm="1">
        <f t="array" ref="O1161">LookupRef[[#This Row],[DC]]+(PPCP[Base])</f>
        <v>50</v>
      </c>
    </row>
    <row r="1162" spans="1:15" x14ac:dyDescent="0.2">
      <c r="A1162" s="4">
        <f>Fullmath[[#This Row],[Craft]]</f>
        <v>0</v>
      </c>
      <c r="B1162" s="4">
        <f>Fullmath[[#This Row],[Type]]</f>
        <v>0</v>
      </c>
      <c r="C1162" s="4">
        <f>Fullmath[[#This Row],[Subtype]]</f>
        <v>0</v>
      </c>
      <c r="D1162" s="2">
        <f>Fullmath[[#This Row],[ID]]</f>
        <v>0</v>
      </c>
      <c r="E1162" s="4">
        <f>Fullmath[[#This Row],[Name]]</f>
        <v>0</v>
      </c>
      <c r="F1162" s="4">
        <f>Fullmath[[#This Row],[Quantity]]</f>
        <v>0</v>
      </c>
      <c r="G1162" s="4">
        <f>LookupRef[[#This Row],[Labor Costs]]+LookupRef[[#This Row],[Material Costs]]</f>
        <v>0</v>
      </c>
      <c r="H1162" s="4" t="e">
        <f>LookupRef[[#This Row],[Total Price]]/LookupRef[[#This Row],[Quantity]]</f>
        <v>#DIV/0!</v>
      </c>
      <c r="I1162" s="4">
        <f>LookupRef[[#This Row],[Total Price]]-LookupRef[[#This Row],[Material Costs]]</f>
        <v>0</v>
      </c>
      <c r="J1162" s="4">
        <f>(LookupRef[[#This Row],[Total Craft Points]]+LookupRef[[#This Row],[DC]])*10</f>
        <v>0</v>
      </c>
      <c r="K1162" s="4">
        <f>LookupRef[[#This Row],[Price Per Craft Point]]*LookupRef[[#This Row],[Total Craft Points]]</f>
        <v>0</v>
      </c>
      <c r="L1162" s="4">
        <f>Fullmath[[#This Row],[Mat Cost]]</f>
        <v>0</v>
      </c>
      <c r="M1162" s="4">
        <f>Fullmath[[#This Row],[Total CP]]</f>
        <v>0</v>
      </c>
      <c r="N1162" s="4">
        <f>Fullmath[[#This Row],[DC]]</f>
        <v>0</v>
      </c>
      <c r="O1162" s="4" cm="1">
        <f t="array" ref="O1162">LookupRef[[#This Row],[DC]]+(PPCP[Base])</f>
        <v>50</v>
      </c>
    </row>
    <row r="1163" spans="1:15" x14ac:dyDescent="0.2">
      <c r="A1163" s="4">
        <f>Fullmath[[#This Row],[Craft]]</f>
        <v>0</v>
      </c>
      <c r="B1163" s="4">
        <f>Fullmath[[#This Row],[Type]]</f>
        <v>0</v>
      </c>
      <c r="C1163" s="4">
        <f>Fullmath[[#This Row],[Subtype]]</f>
        <v>0</v>
      </c>
      <c r="D1163" s="2">
        <f>Fullmath[[#This Row],[ID]]</f>
        <v>0</v>
      </c>
      <c r="E1163" s="4">
        <f>Fullmath[[#This Row],[Name]]</f>
        <v>0</v>
      </c>
      <c r="F1163" s="4">
        <f>Fullmath[[#This Row],[Quantity]]</f>
        <v>0</v>
      </c>
      <c r="G1163" s="4">
        <f>LookupRef[[#This Row],[Labor Costs]]+LookupRef[[#This Row],[Material Costs]]</f>
        <v>0</v>
      </c>
      <c r="H1163" s="4" t="e">
        <f>LookupRef[[#This Row],[Total Price]]/LookupRef[[#This Row],[Quantity]]</f>
        <v>#DIV/0!</v>
      </c>
      <c r="I1163" s="4">
        <f>LookupRef[[#This Row],[Total Price]]-LookupRef[[#This Row],[Material Costs]]</f>
        <v>0</v>
      </c>
      <c r="J1163" s="4">
        <f>(LookupRef[[#This Row],[Total Craft Points]]+LookupRef[[#This Row],[DC]])*10</f>
        <v>0</v>
      </c>
      <c r="K1163" s="4">
        <f>LookupRef[[#This Row],[Price Per Craft Point]]*LookupRef[[#This Row],[Total Craft Points]]</f>
        <v>0</v>
      </c>
      <c r="L1163" s="4">
        <f>Fullmath[[#This Row],[Mat Cost]]</f>
        <v>0</v>
      </c>
      <c r="M1163" s="4">
        <f>Fullmath[[#This Row],[Total CP]]</f>
        <v>0</v>
      </c>
      <c r="N1163" s="4">
        <f>Fullmath[[#This Row],[DC]]</f>
        <v>0</v>
      </c>
      <c r="O1163" s="4" cm="1">
        <f t="array" ref="O1163">LookupRef[[#This Row],[DC]]+(PPCP[Base])</f>
        <v>50</v>
      </c>
    </row>
    <row r="1164" spans="1:15" x14ac:dyDescent="0.2">
      <c r="A1164" s="4">
        <f>Fullmath[[#This Row],[Craft]]</f>
        <v>0</v>
      </c>
      <c r="B1164" s="4">
        <f>Fullmath[[#This Row],[Type]]</f>
        <v>0</v>
      </c>
      <c r="C1164" s="4">
        <f>Fullmath[[#This Row],[Subtype]]</f>
        <v>0</v>
      </c>
      <c r="D1164" s="2">
        <f>Fullmath[[#This Row],[ID]]</f>
        <v>0</v>
      </c>
      <c r="E1164" s="4">
        <f>Fullmath[[#This Row],[Name]]</f>
        <v>0</v>
      </c>
      <c r="F1164" s="4">
        <f>Fullmath[[#This Row],[Quantity]]</f>
        <v>0</v>
      </c>
      <c r="G1164" s="4">
        <f>LookupRef[[#This Row],[Labor Costs]]+LookupRef[[#This Row],[Material Costs]]</f>
        <v>0</v>
      </c>
      <c r="H1164" s="4" t="e">
        <f>LookupRef[[#This Row],[Total Price]]/LookupRef[[#This Row],[Quantity]]</f>
        <v>#DIV/0!</v>
      </c>
      <c r="I1164" s="4">
        <f>LookupRef[[#This Row],[Total Price]]-LookupRef[[#This Row],[Material Costs]]</f>
        <v>0</v>
      </c>
      <c r="J1164" s="4">
        <f>(LookupRef[[#This Row],[Total Craft Points]]+LookupRef[[#This Row],[DC]])*10</f>
        <v>0</v>
      </c>
      <c r="K1164" s="4">
        <f>LookupRef[[#This Row],[Price Per Craft Point]]*LookupRef[[#This Row],[Total Craft Points]]</f>
        <v>0</v>
      </c>
      <c r="L1164" s="4">
        <f>Fullmath[[#This Row],[Mat Cost]]</f>
        <v>0</v>
      </c>
      <c r="M1164" s="4">
        <f>Fullmath[[#This Row],[Total CP]]</f>
        <v>0</v>
      </c>
      <c r="N1164" s="4">
        <f>Fullmath[[#This Row],[DC]]</f>
        <v>0</v>
      </c>
      <c r="O1164" s="4" cm="1">
        <f t="array" ref="O1164">LookupRef[[#This Row],[DC]]+(PPCP[Base])</f>
        <v>50</v>
      </c>
    </row>
    <row r="1165" spans="1:15" x14ac:dyDescent="0.2">
      <c r="A1165" s="4">
        <f>Fullmath[[#This Row],[Craft]]</f>
        <v>0</v>
      </c>
      <c r="B1165" s="4">
        <f>Fullmath[[#This Row],[Type]]</f>
        <v>0</v>
      </c>
      <c r="C1165" s="4">
        <f>Fullmath[[#This Row],[Subtype]]</f>
        <v>0</v>
      </c>
      <c r="D1165" s="2">
        <f>Fullmath[[#This Row],[ID]]</f>
        <v>0</v>
      </c>
      <c r="E1165" s="4">
        <f>Fullmath[[#This Row],[Name]]</f>
        <v>0</v>
      </c>
      <c r="F1165" s="4">
        <f>Fullmath[[#This Row],[Quantity]]</f>
        <v>0</v>
      </c>
      <c r="G1165" s="4">
        <f>LookupRef[[#This Row],[Labor Costs]]+LookupRef[[#This Row],[Material Costs]]</f>
        <v>0</v>
      </c>
      <c r="H1165" s="4" t="e">
        <f>LookupRef[[#This Row],[Total Price]]/LookupRef[[#This Row],[Quantity]]</f>
        <v>#DIV/0!</v>
      </c>
      <c r="I1165" s="4">
        <f>LookupRef[[#This Row],[Total Price]]-LookupRef[[#This Row],[Material Costs]]</f>
        <v>0</v>
      </c>
      <c r="J1165" s="4">
        <f>(LookupRef[[#This Row],[Total Craft Points]]+LookupRef[[#This Row],[DC]])*10</f>
        <v>0</v>
      </c>
      <c r="K1165" s="4">
        <f>LookupRef[[#This Row],[Price Per Craft Point]]*LookupRef[[#This Row],[Total Craft Points]]</f>
        <v>0</v>
      </c>
      <c r="L1165" s="4">
        <f>Fullmath[[#This Row],[Mat Cost]]</f>
        <v>0</v>
      </c>
      <c r="M1165" s="4">
        <f>Fullmath[[#This Row],[Total CP]]</f>
        <v>0</v>
      </c>
      <c r="N1165" s="4">
        <f>Fullmath[[#This Row],[DC]]</f>
        <v>0</v>
      </c>
      <c r="O1165" s="4" cm="1">
        <f t="array" ref="O1165">LookupRef[[#This Row],[DC]]+(PPCP[Base])</f>
        <v>50</v>
      </c>
    </row>
    <row r="1166" spans="1:15" x14ac:dyDescent="0.2">
      <c r="A1166" s="4">
        <f>Fullmath[[#This Row],[Craft]]</f>
        <v>0</v>
      </c>
      <c r="B1166" s="4">
        <f>Fullmath[[#This Row],[Type]]</f>
        <v>0</v>
      </c>
      <c r="C1166" s="4">
        <f>Fullmath[[#This Row],[Subtype]]</f>
        <v>0</v>
      </c>
      <c r="D1166" s="2">
        <f>Fullmath[[#This Row],[ID]]</f>
        <v>0</v>
      </c>
      <c r="E1166" s="4">
        <f>Fullmath[[#This Row],[Name]]</f>
        <v>0</v>
      </c>
      <c r="F1166" s="4">
        <f>Fullmath[[#This Row],[Quantity]]</f>
        <v>0</v>
      </c>
      <c r="G1166" s="4">
        <f>LookupRef[[#This Row],[Labor Costs]]+LookupRef[[#This Row],[Material Costs]]</f>
        <v>0</v>
      </c>
      <c r="H1166" s="4" t="e">
        <f>LookupRef[[#This Row],[Total Price]]/LookupRef[[#This Row],[Quantity]]</f>
        <v>#DIV/0!</v>
      </c>
      <c r="I1166" s="4">
        <f>LookupRef[[#This Row],[Total Price]]-LookupRef[[#This Row],[Material Costs]]</f>
        <v>0</v>
      </c>
      <c r="J1166" s="4">
        <f>(LookupRef[[#This Row],[Total Craft Points]]+LookupRef[[#This Row],[DC]])*10</f>
        <v>0</v>
      </c>
      <c r="K1166" s="4">
        <f>LookupRef[[#This Row],[Price Per Craft Point]]*LookupRef[[#This Row],[Total Craft Points]]</f>
        <v>0</v>
      </c>
      <c r="L1166" s="4">
        <f>Fullmath[[#This Row],[Mat Cost]]</f>
        <v>0</v>
      </c>
      <c r="M1166" s="4">
        <f>Fullmath[[#This Row],[Total CP]]</f>
        <v>0</v>
      </c>
      <c r="N1166" s="4">
        <f>Fullmath[[#This Row],[DC]]</f>
        <v>0</v>
      </c>
      <c r="O1166" s="4" cm="1">
        <f t="array" ref="O1166">LookupRef[[#This Row],[DC]]+(PPCP[Base])</f>
        <v>50</v>
      </c>
    </row>
    <row r="1167" spans="1:15" x14ac:dyDescent="0.2">
      <c r="A1167" s="4">
        <f>Fullmath[[#This Row],[Craft]]</f>
        <v>0</v>
      </c>
      <c r="B1167" s="4">
        <f>Fullmath[[#This Row],[Type]]</f>
        <v>0</v>
      </c>
      <c r="C1167" s="4">
        <f>Fullmath[[#This Row],[Subtype]]</f>
        <v>0</v>
      </c>
      <c r="D1167" s="2">
        <f>Fullmath[[#This Row],[ID]]</f>
        <v>0</v>
      </c>
      <c r="E1167" s="4">
        <f>Fullmath[[#This Row],[Name]]</f>
        <v>0</v>
      </c>
      <c r="F1167" s="4">
        <f>Fullmath[[#This Row],[Quantity]]</f>
        <v>0</v>
      </c>
      <c r="G1167" s="4">
        <f>LookupRef[[#This Row],[Labor Costs]]+LookupRef[[#This Row],[Material Costs]]</f>
        <v>0</v>
      </c>
      <c r="H1167" s="4" t="e">
        <f>LookupRef[[#This Row],[Total Price]]/LookupRef[[#This Row],[Quantity]]</f>
        <v>#DIV/0!</v>
      </c>
      <c r="I1167" s="4">
        <f>LookupRef[[#This Row],[Total Price]]-LookupRef[[#This Row],[Material Costs]]</f>
        <v>0</v>
      </c>
      <c r="J1167" s="4">
        <f>(LookupRef[[#This Row],[Total Craft Points]]+LookupRef[[#This Row],[DC]])*10</f>
        <v>0</v>
      </c>
      <c r="K1167" s="4">
        <f>LookupRef[[#This Row],[Price Per Craft Point]]*LookupRef[[#This Row],[Total Craft Points]]</f>
        <v>0</v>
      </c>
      <c r="L1167" s="4">
        <f>Fullmath[[#This Row],[Mat Cost]]</f>
        <v>0</v>
      </c>
      <c r="M1167" s="4">
        <f>Fullmath[[#This Row],[Total CP]]</f>
        <v>0</v>
      </c>
      <c r="N1167" s="4">
        <f>Fullmath[[#This Row],[DC]]</f>
        <v>0</v>
      </c>
      <c r="O1167" s="4" cm="1">
        <f t="array" ref="O1167">LookupRef[[#This Row],[DC]]+(PPCP[Base])</f>
        <v>50</v>
      </c>
    </row>
    <row r="1168" spans="1:15" x14ac:dyDescent="0.2">
      <c r="A1168" s="4">
        <f>Fullmath[[#This Row],[Craft]]</f>
        <v>0</v>
      </c>
      <c r="B1168" s="4">
        <f>Fullmath[[#This Row],[Type]]</f>
        <v>0</v>
      </c>
      <c r="C1168" s="4">
        <f>Fullmath[[#This Row],[Subtype]]</f>
        <v>0</v>
      </c>
      <c r="D1168" s="2">
        <f>Fullmath[[#This Row],[ID]]</f>
        <v>0</v>
      </c>
      <c r="E1168" s="4">
        <f>Fullmath[[#This Row],[Name]]</f>
        <v>0</v>
      </c>
      <c r="F1168" s="4">
        <f>Fullmath[[#This Row],[Quantity]]</f>
        <v>0</v>
      </c>
      <c r="G1168" s="4">
        <f>LookupRef[[#This Row],[Labor Costs]]+LookupRef[[#This Row],[Material Costs]]</f>
        <v>0</v>
      </c>
      <c r="H1168" s="4" t="e">
        <f>LookupRef[[#This Row],[Total Price]]/LookupRef[[#This Row],[Quantity]]</f>
        <v>#DIV/0!</v>
      </c>
      <c r="I1168" s="4">
        <f>LookupRef[[#This Row],[Total Price]]-LookupRef[[#This Row],[Material Costs]]</f>
        <v>0</v>
      </c>
      <c r="J1168" s="4">
        <f>(LookupRef[[#This Row],[Total Craft Points]]+LookupRef[[#This Row],[DC]])*10</f>
        <v>0</v>
      </c>
      <c r="K1168" s="4">
        <f>LookupRef[[#This Row],[Price Per Craft Point]]*LookupRef[[#This Row],[Total Craft Points]]</f>
        <v>0</v>
      </c>
      <c r="L1168" s="4">
        <f>Fullmath[[#This Row],[Mat Cost]]</f>
        <v>0</v>
      </c>
      <c r="M1168" s="4">
        <f>Fullmath[[#This Row],[Total CP]]</f>
        <v>0</v>
      </c>
      <c r="N1168" s="4">
        <f>Fullmath[[#This Row],[DC]]</f>
        <v>0</v>
      </c>
      <c r="O1168" s="4" cm="1">
        <f t="array" ref="O1168">LookupRef[[#This Row],[DC]]+(PPCP[Base])</f>
        <v>50</v>
      </c>
    </row>
    <row r="1169" spans="1:15" x14ac:dyDescent="0.2">
      <c r="A1169" s="4">
        <f>Fullmath[[#This Row],[Craft]]</f>
        <v>0</v>
      </c>
      <c r="B1169" s="4">
        <f>Fullmath[[#This Row],[Type]]</f>
        <v>0</v>
      </c>
      <c r="C1169" s="4">
        <f>Fullmath[[#This Row],[Subtype]]</f>
        <v>0</v>
      </c>
      <c r="D1169" s="2">
        <f>Fullmath[[#This Row],[ID]]</f>
        <v>0</v>
      </c>
      <c r="E1169" s="4">
        <f>Fullmath[[#This Row],[Name]]</f>
        <v>0</v>
      </c>
      <c r="F1169" s="4">
        <f>Fullmath[[#This Row],[Quantity]]</f>
        <v>0</v>
      </c>
      <c r="G1169" s="4">
        <f>LookupRef[[#This Row],[Labor Costs]]+LookupRef[[#This Row],[Material Costs]]</f>
        <v>0</v>
      </c>
      <c r="H1169" s="4" t="e">
        <f>LookupRef[[#This Row],[Total Price]]/LookupRef[[#This Row],[Quantity]]</f>
        <v>#DIV/0!</v>
      </c>
      <c r="I1169" s="4">
        <f>LookupRef[[#This Row],[Total Price]]-LookupRef[[#This Row],[Material Costs]]</f>
        <v>0</v>
      </c>
      <c r="J1169" s="4">
        <f>(LookupRef[[#This Row],[Total Craft Points]]+LookupRef[[#This Row],[DC]])*10</f>
        <v>0</v>
      </c>
      <c r="K1169" s="4">
        <f>LookupRef[[#This Row],[Price Per Craft Point]]*LookupRef[[#This Row],[Total Craft Points]]</f>
        <v>0</v>
      </c>
      <c r="L1169" s="4">
        <f>Fullmath[[#This Row],[Mat Cost]]</f>
        <v>0</v>
      </c>
      <c r="M1169" s="4">
        <f>Fullmath[[#This Row],[Total CP]]</f>
        <v>0</v>
      </c>
      <c r="N1169" s="4">
        <f>Fullmath[[#This Row],[DC]]</f>
        <v>0</v>
      </c>
      <c r="O1169" s="4" cm="1">
        <f t="array" ref="O1169">LookupRef[[#This Row],[DC]]+(PPCP[Base])</f>
        <v>50</v>
      </c>
    </row>
    <row r="1170" spans="1:15" x14ac:dyDescent="0.2">
      <c r="A1170" s="4">
        <f>Fullmath[[#This Row],[Craft]]</f>
        <v>0</v>
      </c>
      <c r="B1170" s="4">
        <f>Fullmath[[#This Row],[Type]]</f>
        <v>0</v>
      </c>
      <c r="C1170" s="4">
        <f>Fullmath[[#This Row],[Subtype]]</f>
        <v>0</v>
      </c>
      <c r="D1170" s="2">
        <f>Fullmath[[#This Row],[ID]]</f>
        <v>0</v>
      </c>
      <c r="E1170" s="4">
        <f>Fullmath[[#This Row],[Name]]</f>
        <v>0</v>
      </c>
      <c r="F1170" s="4">
        <f>Fullmath[[#This Row],[Quantity]]</f>
        <v>0</v>
      </c>
      <c r="G1170" s="4">
        <f>LookupRef[[#This Row],[Labor Costs]]+LookupRef[[#This Row],[Material Costs]]</f>
        <v>0</v>
      </c>
      <c r="H1170" s="4" t="e">
        <f>LookupRef[[#This Row],[Total Price]]/LookupRef[[#This Row],[Quantity]]</f>
        <v>#DIV/0!</v>
      </c>
      <c r="I1170" s="4">
        <f>LookupRef[[#This Row],[Total Price]]-LookupRef[[#This Row],[Material Costs]]</f>
        <v>0</v>
      </c>
      <c r="J1170" s="4">
        <f>(LookupRef[[#This Row],[Total Craft Points]]+LookupRef[[#This Row],[DC]])*10</f>
        <v>0</v>
      </c>
      <c r="K1170" s="4">
        <f>LookupRef[[#This Row],[Price Per Craft Point]]*LookupRef[[#This Row],[Total Craft Points]]</f>
        <v>0</v>
      </c>
      <c r="L1170" s="4">
        <f>Fullmath[[#This Row],[Mat Cost]]</f>
        <v>0</v>
      </c>
      <c r="M1170" s="4">
        <f>Fullmath[[#This Row],[Total CP]]</f>
        <v>0</v>
      </c>
      <c r="N1170" s="4">
        <f>Fullmath[[#This Row],[DC]]</f>
        <v>0</v>
      </c>
      <c r="O1170" s="4" cm="1">
        <f t="array" ref="O1170">LookupRef[[#This Row],[DC]]+(PPCP[Base])</f>
        <v>50</v>
      </c>
    </row>
    <row r="1171" spans="1:15" x14ac:dyDescent="0.2">
      <c r="A1171" s="4">
        <f>Fullmath[[#This Row],[Craft]]</f>
        <v>0</v>
      </c>
      <c r="B1171" s="4">
        <f>Fullmath[[#This Row],[Type]]</f>
        <v>0</v>
      </c>
      <c r="C1171" s="4">
        <f>Fullmath[[#This Row],[Subtype]]</f>
        <v>0</v>
      </c>
      <c r="D1171" s="2">
        <f>Fullmath[[#This Row],[ID]]</f>
        <v>0</v>
      </c>
      <c r="E1171" s="4">
        <f>Fullmath[[#This Row],[Name]]</f>
        <v>0</v>
      </c>
      <c r="F1171" s="4">
        <f>Fullmath[[#This Row],[Quantity]]</f>
        <v>0</v>
      </c>
      <c r="G1171" s="4">
        <f>LookupRef[[#This Row],[Labor Costs]]+LookupRef[[#This Row],[Material Costs]]</f>
        <v>0</v>
      </c>
      <c r="H1171" s="4" t="e">
        <f>LookupRef[[#This Row],[Total Price]]/LookupRef[[#This Row],[Quantity]]</f>
        <v>#DIV/0!</v>
      </c>
      <c r="I1171" s="4">
        <f>LookupRef[[#This Row],[Total Price]]-LookupRef[[#This Row],[Material Costs]]</f>
        <v>0</v>
      </c>
      <c r="J1171" s="4">
        <f>(LookupRef[[#This Row],[Total Craft Points]]+LookupRef[[#This Row],[DC]])*10</f>
        <v>0</v>
      </c>
      <c r="K1171" s="4">
        <f>LookupRef[[#This Row],[Price Per Craft Point]]*LookupRef[[#This Row],[Total Craft Points]]</f>
        <v>0</v>
      </c>
      <c r="L1171" s="4">
        <f>Fullmath[[#This Row],[Mat Cost]]</f>
        <v>0</v>
      </c>
      <c r="M1171" s="4">
        <f>Fullmath[[#This Row],[Total CP]]</f>
        <v>0</v>
      </c>
      <c r="N1171" s="4">
        <f>Fullmath[[#This Row],[DC]]</f>
        <v>0</v>
      </c>
      <c r="O1171" s="4" cm="1">
        <f t="array" ref="O1171">LookupRef[[#This Row],[DC]]+(PPCP[Base])</f>
        <v>50</v>
      </c>
    </row>
    <row r="1172" spans="1:15" x14ac:dyDescent="0.2">
      <c r="A1172" s="4">
        <f>Fullmath[[#This Row],[Craft]]</f>
        <v>0</v>
      </c>
      <c r="B1172" s="4">
        <f>Fullmath[[#This Row],[Type]]</f>
        <v>0</v>
      </c>
      <c r="C1172" s="4">
        <f>Fullmath[[#This Row],[Subtype]]</f>
        <v>0</v>
      </c>
      <c r="D1172" s="2">
        <f>Fullmath[[#This Row],[ID]]</f>
        <v>0</v>
      </c>
      <c r="E1172" s="4">
        <f>Fullmath[[#This Row],[Name]]</f>
        <v>0</v>
      </c>
      <c r="F1172" s="4">
        <f>Fullmath[[#This Row],[Quantity]]</f>
        <v>0</v>
      </c>
      <c r="G1172" s="4">
        <f>LookupRef[[#This Row],[Labor Costs]]+LookupRef[[#This Row],[Material Costs]]</f>
        <v>0</v>
      </c>
      <c r="H1172" s="4" t="e">
        <f>LookupRef[[#This Row],[Total Price]]/LookupRef[[#This Row],[Quantity]]</f>
        <v>#DIV/0!</v>
      </c>
      <c r="I1172" s="4">
        <f>LookupRef[[#This Row],[Total Price]]-LookupRef[[#This Row],[Material Costs]]</f>
        <v>0</v>
      </c>
      <c r="J1172" s="4">
        <f>(LookupRef[[#This Row],[Total Craft Points]]+LookupRef[[#This Row],[DC]])*10</f>
        <v>0</v>
      </c>
      <c r="K1172" s="4">
        <f>LookupRef[[#This Row],[Price Per Craft Point]]*LookupRef[[#This Row],[Total Craft Points]]</f>
        <v>0</v>
      </c>
      <c r="L1172" s="4">
        <f>Fullmath[[#This Row],[Mat Cost]]</f>
        <v>0</v>
      </c>
      <c r="M1172" s="4">
        <f>Fullmath[[#This Row],[Total CP]]</f>
        <v>0</v>
      </c>
      <c r="N1172" s="4">
        <f>Fullmath[[#This Row],[DC]]</f>
        <v>0</v>
      </c>
      <c r="O1172" s="4" cm="1">
        <f t="array" ref="O1172">LookupRef[[#This Row],[DC]]+(PPCP[Base])</f>
        <v>50</v>
      </c>
    </row>
    <row r="1173" spans="1:15" x14ac:dyDescent="0.2">
      <c r="A1173" s="4">
        <f>Fullmath[[#This Row],[Craft]]</f>
        <v>0</v>
      </c>
      <c r="B1173" s="4">
        <f>Fullmath[[#This Row],[Type]]</f>
        <v>0</v>
      </c>
      <c r="C1173" s="4">
        <f>Fullmath[[#This Row],[Subtype]]</f>
        <v>0</v>
      </c>
      <c r="D1173" s="2">
        <f>Fullmath[[#This Row],[ID]]</f>
        <v>0</v>
      </c>
      <c r="E1173" s="4">
        <f>Fullmath[[#This Row],[Name]]</f>
        <v>0</v>
      </c>
      <c r="F1173" s="4">
        <f>Fullmath[[#This Row],[Quantity]]</f>
        <v>0</v>
      </c>
      <c r="G1173" s="4">
        <f>LookupRef[[#This Row],[Labor Costs]]+LookupRef[[#This Row],[Material Costs]]</f>
        <v>0</v>
      </c>
      <c r="H1173" s="4" t="e">
        <f>LookupRef[[#This Row],[Total Price]]/LookupRef[[#This Row],[Quantity]]</f>
        <v>#DIV/0!</v>
      </c>
      <c r="I1173" s="4">
        <f>LookupRef[[#This Row],[Total Price]]-LookupRef[[#This Row],[Material Costs]]</f>
        <v>0</v>
      </c>
      <c r="J1173" s="4">
        <f>(LookupRef[[#This Row],[Total Craft Points]]+LookupRef[[#This Row],[DC]])*10</f>
        <v>0</v>
      </c>
      <c r="K1173" s="4">
        <f>LookupRef[[#This Row],[Price Per Craft Point]]*LookupRef[[#This Row],[Total Craft Points]]</f>
        <v>0</v>
      </c>
      <c r="L1173" s="4">
        <f>Fullmath[[#This Row],[Mat Cost]]</f>
        <v>0</v>
      </c>
      <c r="M1173" s="4">
        <f>Fullmath[[#This Row],[Total CP]]</f>
        <v>0</v>
      </c>
      <c r="N1173" s="4">
        <f>Fullmath[[#This Row],[DC]]</f>
        <v>0</v>
      </c>
      <c r="O1173" s="4" cm="1">
        <f t="array" ref="O1173">LookupRef[[#This Row],[DC]]+(PPCP[Base])</f>
        <v>50</v>
      </c>
    </row>
    <row r="1174" spans="1:15" x14ac:dyDescent="0.2">
      <c r="A1174" s="4">
        <f>Fullmath[[#This Row],[Craft]]</f>
        <v>0</v>
      </c>
      <c r="B1174" s="4">
        <f>Fullmath[[#This Row],[Type]]</f>
        <v>0</v>
      </c>
      <c r="C1174" s="4">
        <f>Fullmath[[#This Row],[Subtype]]</f>
        <v>0</v>
      </c>
      <c r="D1174" s="2">
        <f>Fullmath[[#This Row],[ID]]</f>
        <v>0</v>
      </c>
      <c r="E1174" s="4">
        <f>Fullmath[[#This Row],[Name]]</f>
        <v>0</v>
      </c>
      <c r="F1174" s="4">
        <f>Fullmath[[#This Row],[Quantity]]</f>
        <v>0</v>
      </c>
      <c r="G1174" s="4">
        <f>LookupRef[[#This Row],[Labor Costs]]+LookupRef[[#This Row],[Material Costs]]</f>
        <v>0</v>
      </c>
      <c r="H1174" s="4" t="e">
        <f>LookupRef[[#This Row],[Total Price]]/LookupRef[[#This Row],[Quantity]]</f>
        <v>#DIV/0!</v>
      </c>
      <c r="I1174" s="4">
        <f>LookupRef[[#This Row],[Total Price]]-LookupRef[[#This Row],[Material Costs]]</f>
        <v>0</v>
      </c>
      <c r="J1174" s="4">
        <f>(LookupRef[[#This Row],[Total Craft Points]]+LookupRef[[#This Row],[DC]])*10</f>
        <v>0</v>
      </c>
      <c r="K1174" s="4">
        <f>LookupRef[[#This Row],[Price Per Craft Point]]*LookupRef[[#This Row],[Total Craft Points]]</f>
        <v>0</v>
      </c>
      <c r="L1174" s="4">
        <f>Fullmath[[#This Row],[Mat Cost]]</f>
        <v>0</v>
      </c>
      <c r="M1174" s="4">
        <f>Fullmath[[#This Row],[Total CP]]</f>
        <v>0</v>
      </c>
      <c r="N1174" s="4">
        <f>Fullmath[[#This Row],[DC]]</f>
        <v>0</v>
      </c>
      <c r="O1174" s="4" cm="1">
        <f t="array" ref="O1174">LookupRef[[#This Row],[DC]]+(PPCP[Base])</f>
        <v>50</v>
      </c>
    </row>
    <row r="1175" spans="1:15" x14ac:dyDescent="0.2">
      <c r="A1175" s="4">
        <f>Fullmath[[#This Row],[Craft]]</f>
        <v>0</v>
      </c>
      <c r="B1175" s="4">
        <f>Fullmath[[#This Row],[Type]]</f>
        <v>0</v>
      </c>
      <c r="C1175" s="4">
        <f>Fullmath[[#This Row],[Subtype]]</f>
        <v>0</v>
      </c>
      <c r="D1175" s="2">
        <f>Fullmath[[#This Row],[ID]]</f>
        <v>0</v>
      </c>
      <c r="E1175" s="4">
        <f>Fullmath[[#This Row],[Name]]</f>
        <v>0</v>
      </c>
      <c r="F1175" s="4">
        <f>Fullmath[[#This Row],[Quantity]]</f>
        <v>0</v>
      </c>
      <c r="G1175" s="4">
        <f>LookupRef[[#This Row],[Labor Costs]]+LookupRef[[#This Row],[Material Costs]]</f>
        <v>0</v>
      </c>
      <c r="H1175" s="4" t="e">
        <f>LookupRef[[#This Row],[Total Price]]/LookupRef[[#This Row],[Quantity]]</f>
        <v>#DIV/0!</v>
      </c>
      <c r="I1175" s="4">
        <f>LookupRef[[#This Row],[Total Price]]-LookupRef[[#This Row],[Material Costs]]</f>
        <v>0</v>
      </c>
      <c r="J1175" s="4">
        <f>(LookupRef[[#This Row],[Total Craft Points]]+LookupRef[[#This Row],[DC]])*10</f>
        <v>0</v>
      </c>
      <c r="K1175" s="4">
        <f>LookupRef[[#This Row],[Price Per Craft Point]]*LookupRef[[#This Row],[Total Craft Points]]</f>
        <v>0</v>
      </c>
      <c r="L1175" s="4">
        <f>Fullmath[[#This Row],[Mat Cost]]</f>
        <v>0</v>
      </c>
      <c r="M1175" s="4">
        <f>Fullmath[[#This Row],[Total CP]]</f>
        <v>0</v>
      </c>
      <c r="N1175" s="4">
        <f>Fullmath[[#This Row],[DC]]</f>
        <v>0</v>
      </c>
      <c r="O1175" s="4" cm="1">
        <f t="array" ref="O1175">LookupRef[[#This Row],[DC]]+(PPCP[Base])</f>
        <v>50</v>
      </c>
    </row>
    <row r="1176" spans="1:15" x14ac:dyDescent="0.2">
      <c r="A1176" s="4">
        <f>Fullmath[[#This Row],[Craft]]</f>
        <v>0</v>
      </c>
      <c r="B1176" s="4">
        <f>Fullmath[[#This Row],[Type]]</f>
        <v>0</v>
      </c>
      <c r="C1176" s="4">
        <f>Fullmath[[#This Row],[Subtype]]</f>
        <v>0</v>
      </c>
      <c r="D1176" s="2">
        <f>Fullmath[[#This Row],[ID]]</f>
        <v>0</v>
      </c>
      <c r="E1176" s="4">
        <f>Fullmath[[#This Row],[Name]]</f>
        <v>0</v>
      </c>
      <c r="F1176" s="4">
        <f>Fullmath[[#This Row],[Quantity]]</f>
        <v>0</v>
      </c>
      <c r="G1176" s="4">
        <f>LookupRef[[#This Row],[Labor Costs]]+LookupRef[[#This Row],[Material Costs]]</f>
        <v>0</v>
      </c>
      <c r="H1176" s="4" t="e">
        <f>LookupRef[[#This Row],[Total Price]]/LookupRef[[#This Row],[Quantity]]</f>
        <v>#DIV/0!</v>
      </c>
      <c r="I1176" s="4">
        <f>LookupRef[[#This Row],[Total Price]]-LookupRef[[#This Row],[Material Costs]]</f>
        <v>0</v>
      </c>
      <c r="J1176" s="4">
        <f>(LookupRef[[#This Row],[Total Craft Points]]+LookupRef[[#This Row],[DC]])*10</f>
        <v>0</v>
      </c>
      <c r="K1176" s="4">
        <f>LookupRef[[#This Row],[Price Per Craft Point]]*LookupRef[[#This Row],[Total Craft Points]]</f>
        <v>0</v>
      </c>
      <c r="L1176" s="4">
        <f>Fullmath[[#This Row],[Mat Cost]]</f>
        <v>0</v>
      </c>
      <c r="M1176" s="4">
        <f>Fullmath[[#This Row],[Total CP]]</f>
        <v>0</v>
      </c>
      <c r="N1176" s="4">
        <f>Fullmath[[#This Row],[DC]]</f>
        <v>0</v>
      </c>
      <c r="O1176" s="4" cm="1">
        <f t="array" ref="O1176">LookupRef[[#This Row],[DC]]+(PPCP[Base])</f>
        <v>50</v>
      </c>
    </row>
    <row r="1177" spans="1:15" x14ac:dyDescent="0.2">
      <c r="A1177" s="4">
        <f>Fullmath[[#This Row],[Craft]]</f>
        <v>0</v>
      </c>
      <c r="B1177" s="4">
        <f>Fullmath[[#This Row],[Type]]</f>
        <v>0</v>
      </c>
      <c r="C1177" s="4">
        <f>Fullmath[[#This Row],[Subtype]]</f>
        <v>0</v>
      </c>
      <c r="D1177" s="2">
        <f>Fullmath[[#This Row],[ID]]</f>
        <v>0</v>
      </c>
      <c r="E1177" s="4">
        <f>Fullmath[[#This Row],[Name]]</f>
        <v>0</v>
      </c>
      <c r="F1177" s="4">
        <f>Fullmath[[#This Row],[Quantity]]</f>
        <v>0</v>
      </c>
      <c r="G1177" s="4">
        <f>LookupRef[[#This Row],[Labor Costs]]+LookupRef[[#This Row],[Material Costs]]</f>
        <v>0</v>
      </c>
      <c r="H1177" s="4" t="e">
        <f>LookupRef[[#This Row],[Total Price]]/LookupRef[[#This Row],[Quantity]]</f>
        <v>#DIV/0!</v>
      </c>
      <c r="I1177" s="4">
        <f>LookupRef[[#This Row],[Total Price]]-LookupRef[[#This Row],[Material Costs]]</f>
        <v>0</v>
      </c>
      <c r="J1177" s="4">
        <f>(LookupRef[[#This Row],[Total Craft Points]]+LookupRef[[#This Row],[DC]])*10</f>
        <v>0</v>
      </c>
      <c r="K1177" s="4">
        <f>LookupRef[[#This Row],[Price Per Craft Point]]*LookupRef[[#This Row],[Total Craft Points]]</f>
        <v>0</v>
      </c>
      <c r="L1177" s="4">
        <f>Fullmath[[#This Row],[Mat Cost]]</f>
        <v>0</v>
      </c>
      <c r="M1177" s="4">
        <f>Fullmath[[#This Row],[Total CP]]</f>
        <v>0</v>
      </c>
      <c r="N1177" s="4">
        <f>Fullmath[[#This Row],[DC]]</f>
        <v>0</v>
      </c>
      <c r="O1177" s="4" cm="1">
        <f t="array" ref="O1177">LookupRef[[#This Row],[DC]]+(PPCP[Base])</f>
        <v>50</v>
      </c>
    </row>
    <row r="1178" spans="1:15" x14ac:dyDescent="0.2">
      <c r="A1178" s="4">
        <f>Fullmath[[#This Row],[Craft]]</f>
        <v>0</v>
      </c>
      <c r="B1178" s="4">
        <f>Fullmath[[#This Row],[Type]]</f>
        <v>0</v>
      </c>
      <c r="C1178" s="4">
        <f>Fullmath[[#This Row],[Subtype]]</f>
        <v>0</v>
      </c>
      <c r="D1178" s="2">
        <f>Fullmath[[#This Row],[ID]]</f>
        <v>0</v>
      </c>
      <c r="E1178" s="4">
        <f>Fullmath[[#This Row],[Name]]</f>
        <v>0</v>
      </c>
      <c r="F1178" s="4">
        <f>Fullmath[[#This Row],[Quantity]]</f>
        <v>0</v>
      </c>
      <c r="G1178" s="4">
        <f>LookupRef[[#This Row],[Labor Costs]]+LookupRef[[#This Row],[Material Costs]]</f>
        <v>0</v>
      </c>
      <c r="H1178" s="4" t="e">
        <f>LookupRef[[#This Row],[Total Price]]/LookupRef[[#This Row],[Quantity]]</f>
        <v>#DIV/0!</v>
      </c>
      <c r="I1178" s="4">
        <f>LookupRef[[#This Row],[Total Price]]-LookupRef[[#This Row],[Material Costs]]</f>
        <v>0</v>
      </c>
      <c r="J1178" s="4">
        <f>(LookupRef[[#This Row],[Total Craft Points]]+LookupRef[[#This Row],[DC]])*10</f>
        <v>0</v>
      </c>
      <c r="K1178" s="4">
        <f>LookupRef[[#This Row],[Price Per Craft Point]]*LookupRef[[#This Row],[Total Craft Points]]</f>
        <v>0</v>
      </c>
      <c r="L1178" s="4">
        <f>Fullmath[[#This Row],[Mat Cost]]</f>
        <v>0</v>
      </c>
      <c r="M1178" s="4">
        <f>Fullmath[[#This Row],[Total CP]]</f>
        <v>0</v>
      </c>
      <c r="N1178" s="4">
        <f>Fullmath[[#This Row],[DC]]</f>
        <v>0</v>
      </c>
      <c r="O1178" s="4" cm="1">
        <f t="array" ref="O1178">LookupRef[[#This Row],[DC]]+(PPCP[Base])</f>
        <v>50</v>
      </c>
    </row>
    <row r="1179" spans="1:15" x14ac:dyDescent="0.2">
      <c r="A1179" s="4">
        <f>Fullmath[[#This Row],[Craft]]</f>
        <v>0</v>
      </c>
      <c r="B1179" s="4">
        <f>Fullmath[[#This Row],[Type]]</f>
        <v>0</v>
      </c>
      <c r="C1179" s="4">
        <f>Fullmath[[#This Row],[Subtype]]</f>
        <v>0</v>
      </c>
      <c r="D1179" s="2">
        <f>Fullmath[[#This Row],[ID]]</f>
        <v>0</v>
      </c>
      <c r="E1179" s="4">
        <f>Fullmath[[#This Row],[Name]]</f>
        <v>0</v>
      </c>
      <c r="F1179" s="4">
        <f>Fullmath[[#This Row],[Quantity]]</f>
        <v>0</v>
      </c>
      <c r="G1179" s="4">
        <f>LookupRef[[#This Row],[Labor Costs]]+LookupRef[[#This Row],[Material Costs]]</f>
        <v>0</v>
      </c>
      <c r="H1179" s="4" t="e">
        <f>LookupRef[[#This Row],[Total Price]]/LookupRef[[#This Row],[Quantity]]</f>
        <v>#DIV/0!</v>
      </c>
      <c r="I1179" s="4">
        <f>LookupRef[[#This Row],[Total Price]]-LookupRef[[#This Row],[Material Costs]]</f>
        <v>0</v>
      </c>
      <c r="J1179" s="4">
        <f>(LookupRef[[#This Row],[Total Craft Points]]+LookupRef[[#This Row],[DC]])*10</f>
        <v>0</v>
      </c>
      <c r="K1179" s="4">
        <f>LookupRef[[#This Row],[Price Per Craft Point]]*LookupRef[[#This Row],[Total Craft Points]]</f>
        <v>0</v>
      </c>
      <c r="L1179" s="4">
        <f>Fullmath[[#This Row],[Mat Cost]]</f>
        <v>0</v>
      </c>
      <c r="M1179" s="4">
        <f>Fullmath[[#This Row],[Total CP]]</f>
        <v>0</v>
      </c>
      <c r="N1179" s="4">
        <f>Fullmath[[#This Row],[DC]]</f>
        <v>0</v>
      </c>
      <c r="O1179" s="4" cm="1">
        <f t="array" ref="O1179">LookupRef[[#This Row],[DC]]+(PPCP[Base])</f>
        <v>50</v>
      </c>
    </row>
    <row r="1180" spans="1:15" x14ac:dyDescent="0.2">
      <c r="A1180" s="4">
        <f>Fullmath[[#This Row],[Craft]]</f>
        <v>0</v>
      </c>
      <c r="B1180" s="4">
        <f>Fullmath[[#This Row],[Type]]</f>
        <v>0</v>
      </c>
      <c r="C1180" s="4">
        <f>Fullmath[[#This Row],[Subtype]]</f>
        <v>0</v>
      </c>
      <c r="D1180" s="2">
        <f>Fullmath[[#This Row],[ID]]</f>
        <v>0</v>
      </c>
      <c r="E1180" s="4">
        <f>Fullmath[[#This Row],[Name]]</f>
        <v>0</v>
      </c>
      <c r="F1180" s="4">
        <f>Fullmath[[#This Row],[Quantity]]</f>
        <v>0</v>
      </c>
      <c r="G1180" s="4">
        <f>LookupRef[[#This Row],[Labor Costs]]+LookupRef[[#This Row],[Material Costs]]</f>
        <v>0</v>
      </c>
      <c r="H1180" s="4" t="e">
        <f>LookupRef[[#This Row],[Total Price]]/LookupRef[[#This Row],[Quantity]]</f>
        <v>#DIV/0!</v>
      </c>
      <c r="I1180" s="4">
        <f>LookupRef[[#This Row],[Total Price]]-LookupRef[[#This Row],[Material Costs]]</f>
        <v>0</v>
      </c>
      <c r="J1180" s="4">
        <f>(LookupRef[[#This Row],[Total Craft Points]]+LookupRef[[#This Row],[DC]])*10</f>
        <v>0</v>
      </c>
      <c r="K1180" s="4">
        <f>LookupRef[[#This Row],[Price Per Craft Point]]*LookupRef[[#This Row],[Total Craft Points]]</f>
        <v>0</v>
      </c>
      <c r="L1180" s="4">
        <f>Fullmath[[#This Row],[Mat Cost]]</f>
        <v>0</v>
      </c>
      <c r="M1180" s="4">
        <f>Fullmath[[#This Row],[Total CP]]</f>
        <v>0</v>
      </c>
      <c r="N1180" s="4">
        <f>Fullmath[[#This Row],[DC]]</f>
        <v>0</v>
      </c>
      <c r="O1180" s="4" cm="1">
        <f t="array" ref="O1180">LookupRef[[#This Row],[DC]]+(PPCP[Base])</f>
        <v>50</v>
      </c>
    </row>
    <row r="1181" spans="1:15" x14ac:dyDescent="0.2">
      <c r="A1181" s="4">
        <f>Fullmath[[#This Row],[Craft]]</f>
        <v>0</v>
      </c>
      <c r="B1181" s="4">
        <f>Fullmath[[#This Row],[Type]]</f>
        <v>0</v>
      </c>
      <c r="C1181" s="4">
        <f>Fullmath[[#This Row],[Subtype]]</f>
        <v>0</v>
      </c>
      <c r="D1181" s="2">
        <f>Fullmath[[#This Row],[ID]]</f>
        <v>0</v>
      </c>
      <c r="E1181" s="4">
        <f>Fullmath[[#This Row],[Name]]</f>
        <v>0</v>
      </c>
      <c r="F1181" s="4">
        <f>Fullmath[[#This Row],[Quantity]]</f>
        <v>0</v>
      </c>
      <c r="G1181" s="4">
        <f>LookupRef[[#This Row],[Labor Costs]]+LookupRef[[#This Row],[Material Costs]]</f>
        <v>0</v>
      </c>
      <c r="H1181" s="4" t="e">
        <f>LookupRef[[#This Row],[Total Price]]/LookupRef[[#This Row],[Quantity]]</f>
        <v>#DIV/0!</v>
      </c>
      <c r="I1181" s="4">
        <f>LookupRef[[#This Row],[Total Price]]-LookupRef[[#This Row],[Material Costs]]</f>
        <v>0</v>
      </c>
      <c r="J1181" s="4">
        <f>(LookupRef[[#This Row],[Total Craft Points]]+LookupRef[[#This Row],[DC]])*10</f>
        <v>0</v>
      </c>
      <c r="K1181" s="4">
        <f>LookupRef[[#This Row],[Price Per Craft Point]]*LookupRef[[#This Row],[Total Craft Points]]</f>
        <v>0</v>
      </c>
      <c r="L1181" s="4">
        <f>Fullmath[[#This Row],[Mat Cost]]</f>
        <v>0</v>
      </c>
      <c r="M1181" s="4">
        <f>Fullmath[[#This Row],[Total CP]]</f>
        <v>0</v>
      </c>
      <c r="N1181" s="4">
        <f>Fullmath[[#This Row],[DC]]</f>
        <v>0</v>
      </c>
      <c r="O1181" s="4" cm="1">
        <f t="array" ref="O1181">LookupRef[[#This Row],[DC]]+(PPCP[Base])</f>
        <v>50</v>
      </c>
    </row>
    <row r="1182" spans="1:15" x14ac:dyDescent="0.2">
      <c r="A1182" s="4">
        <f>Fullmath[[#This Row],[Craft]]</f>
        <v>0</v>
      </c>
      <c r="B1182" s="4">
        <f>Fullmath[[#This Row],[Type]]</f>
        <v>0</v>
      </c>
      <c r="C1182" s="4">
        <f>Fullmath[[#This Row],[Subtype]]</f>
        <v>0</v>
      </c>
      <c r="D1182" s="2">
        <f>Fullmath[[#This Row],[ID]]</f>
        <v>0</v>
      </c>
      <c r="E1182" s="4">
        <f>Fullmath[[#This Row],[Name]]</f>
        <v>0</v>
      </c>
      <c r="F1182" s="4">
        <f>Fullmath[[#This Row],[Quantity]]</f>
        <v>0</v>
      </c>
      <c r="G1182" s="4">
        <f>LookupRef[[#This Row],[Labor Costs]]+LookupRef[[#This Row],[Material Costs]]</f>
        <v>0</v>
      </c>
      <c r="H1182" s="4" t="e">
        <f>LookupRef[[#This Row],[Total Price]]/LookupRef[[#This Row],[Quantity]]</f>
        <v>#DIV/0!</v>
      </c>
      <c r="I1182" s="4">
        <f>LookupRef[[#This Row],[Total Price]]-LookupRef[[#This Row],[Material Costs]]</f>
        <v>0</v>
      </c>
      <c r="J1182" s="4">
        <f>(LookupRef[[#This Row],[Total Craft Points]]+LookupRef[[#This Row],[DC]])*10</f>
        <v>0</v>
      </c>
      <c r="K1182" s="4">
        <f>LookupRef[[#This Row],[Price Per Craft Point]]*LookupRef[[#This Row],[Total Craft Points]]</f>
        <v>0</v>
      </c>
      <c r="L1182" s="4">
        <f>Fullmath[[#This Row],[Mat Cost]]</f>
        <v>0</v>
      </c>
      <c r="M1182" s="4">
        <f>Fullmath[[#This Row],[Total CP]]</f>
        <v>0</v>
      </c>
      <c r="N1182" s="4">
        <f>Fullmath[[#This Row],[DC]]</f>
        <v>0</v>
      </c>
      <c r="O1182" s="4" cm="1">
        <f t="array" ref="O1182">LookupRef[[#This Row],[DC]]+(PPCP[Base])</f>
        <v>50</v>
      </c>
    </row>
    <row r="1183" spans="1:15" x14ac:dyDescent="0.2">
      <c r="A1183" s="4">
        <f>Fullmath[[#This Row],[Craft]]</f>
        <v>0</v>
      </c>
      <c r="B1183" s="4">
        <f>Fullmath[[#This Row],[Type]]</f>
        <v>0</v>
      </c>
      <c r="C1183" s="4">
        <f>Fullmath[[#This Row],[Subtype]]</f>
        <v>0</v>
      </c>
      <c r="D1183" s="2">
        <f>Fullmath[[#This Row],[ID]]</f>
        <v>0</v>
      </c>
      <c r="E1183" s="4">
        <f>Fullmath[[#This Row],[Name]]</f>
        <v>0</v>
      </c>
      <c r="F1183" s="4">
        <f>Fullmath[[#This Row],[Quantity]]</f>
        <v>0</v>
      </c>
      <c r="G1183" s="4">
        <f>LookupRef[[#This Row],[Labor Costs]]+LookupRef[[#This Row],[Material Costs]]</f>
        <v>0</v>
      </c>
      <c r="H1183" s="4" t="e">
        <f>LookupRef[[#This Row],[Total Price]]/LookupRef[[#This Row],[Quantity]]</f>
        <v>#DIV/0!</v>
      </c>
      <c r="I1183" s="4">
        <f>LookupRef[[#This Row],[Total Price]]-LookupRef[[#This Row],[Material Costs]]</f>
        <v>0</v>
      </c>
      <c r="J1183" s="4">
        <f>(LookupRef[[#This Row],[Total Craft Points]]+LookupRef[[#This Row],[DC]])*10</f>
        <v>0</v>
      </c>
      <c r="K1183" s="4">
        <f>LookupRef[[#This Row],[Price Per Craft Point]]*LookupRef[[#This Row],[Total Craft Points]]</f>
        <v>0</v>
      </c>
      <c r="L1183" s="4">
        <f>Fullmath[[#This Row],[Mat Cost]]</f>
        <v>0</v>
      </c>
      <c r="M1183" s="4">
        <f>Fullmath[[#This Row],[Total CP]]</f>
        <v>0</v>
      </c>
      <c r="N1183" s="4">
        <f>Fullmath[[#This Row],[DC]]</f>
        <v>0</v>
      </c>
      <c r="O1183" s="4" cm="1">
        <f t="array" ref="O1183">LookupRef[[#This Row],[DC]]+(PPCP[Base])</f>
        <v>50</v>
      </c>
    </row>
    <row r="1184" spans="1:15" x14ac:dyDescent="0.2">
      <c r="A1184" s="4">
        <f>Fullmath[[#This Row],[Craft]]</f>
        <v>0</v>
      </c>
      <c r="B1184" s="4">
        <f>Fullmath[[#This Row],[Type]]</f>
        <v>0</v>
      </c>
      <c r="C1184" s="4">
        <f>Fullmath[[#This Row],[Subtype]]</f>
        <v>0</v>
      </c>
      <c r="D1184" s="2">
        <f>Fullmath[[#This Row],[ID]]</f>
        <v>0</v>
      </c>
      <c r="E1184" s="4">
        <f>Fullmath[[#This Row],[Name]]</f>
        <v>0</v>
      </c>
      <c r="F1184" s="4">
        <f>Fullmath[[#This Row],[Quantity]]</f>
        <v>0</v>
      </c>
      <c r="G1184" s="4">
        <f>LookupRef[[#This Row],[Labor Costs]]+LookupRef[[#This Row],[Material Costs]]</f>
        <v>0</v>
      </c>
      <c r="H1184" s="4" t="e">
        <f>LookupRef[[#This Row],[Total Price]]/LookupRef[[#This Row],[Quantity]]</f>
        <v>#DIV/0!</v>
      </c>
      <c r="I1184" s="4">
        <f>LookupRef[[#This Row],[Total Price]]-LookupRef[[#This Row],[Material Costs]]</f>
        <v>0</v>
      </c>
      <c r="J1184" s="4">
        <f>(LookupRef[[#This Row],[Total Craft Points]]+LookupRef[[#This Row],[DC]])*10</f>
        <v>0</v>
      </c>
      <c r="K1184" s="4">
        <f>LookupRef[[#This Row],[Price Per Craft Point]]*LookupRef[[#This Row],[Total Craft Points]]</f>
        <v>0</v>
      </c>
      <c r="L1184" s="4">
        <f>Fullmath[[#This Row],[Mat Cost]]</f>
        <v>0</v>
      </c>
      <c r="M1184" s="4">
        <f>Fullmath[[#This Row],[Total CP]]</f>
        <v>0</v>
      </c>
      <c r="N1184" s="4">
        <f>Fullmath[[#This Row],[DC]]</f>
        <v>0</v>
      </c>
      <c r="O1184" s="4" cm="1">
        <f t="array" ref="O1184">LookupRef[[#This Row],[DC]]+(PPCP[Base])</f>
        <v>50</v>
      </c>
    </row>
    <row r="1185" spans="1:15" x14ac:dyDescent="0.2">
      <c r="A1185" s="4">
        <f>Fullmath[[#This Row],[Craft]]</f>
        <v>0</v>
      </c>
      <c r="B1185" s="4">
        <f>Fullmath[[#This Row],[Type]]</f>
        <v>0</v>
      </c>
      <c r="C1185" s="4">
        <f>Fullmath[[#This Row],[Subtype]]</f>
        <v>0</v>
      </c>
      <c r="D1185" s="2">
        <f>Fullmath[[#This Row],[ID]]</f>
        <v>0</v>
      </c>
      <c r="E1185" s="4">
        <f>Fullmath[[#This Row],[Name]]</f>
        <v>0</v>
      </c>
      <c r="F1185" s="4">
        <f>Fullmath[[#This Row],[Quantity]]</f>
        <v>0</v>
      </c>
      <c r="G1185" s="4">
        <f>LookupRef[[#This Row],[Labor Costs]]+LookupRef[[#This Row],[Material Costs]]</f>
        <v>0</v>
      </c>
      <c r="H1185" s="4" t="e">
        <f>LookupRef[[#This Row],[Total Price]]/LookupRef[[#This Row],[Quantity]]</f>
        <v>#DIV/0!</v>
      </c>
      <c r="I1185" s="4">
        <f>LookupRef[[#This Row],[Total Price]]-LookupRef[[#This Row],[Material Costs]]</f>
        <v>0</v>
      </c>
      <c r="J1185" s="4">
        <f>(LookupRef[[#This Row],[Total Craft Points]]+LookupRef[[#This Row],[DC]])*10</f>
        <v>0</v>
      </c>
      <c r="K1185" s="4">
        <f>LookupRef[[#This Row],[Price Per Craft Point]]*LookupRef[[#This Row],[Total Craft Points]]</f>
        <v>0</v>
      </c>
      <c r="L1185" s="4">
        <f>Fullmath[[#This Row],[Mat Cost]]</f>
        <v>0</v>
      </c>
      <c r="M1185" s="4">
        <f>Fullmath[[#This Row],[Total CP]]</f>
        <v>0</v>
      </c>
      <c r="N1185" s="4">
        <f>Fullmath[[#This Row],[DC]]</f>
        <v>0</v>
      </c>
      <c r="O1185" s="4" cm="1">
        <f t="array" ref="O1185">LookupRef[[#This Row],[DC]]+(PPCP[Base])</f>
        <v>50</v>
      </c>
    </row>
    <row r="1186" spans="1:15" x14ac:dyDescent="0.2">
      <c r="A1186" s="4">
        <f>Fullmath[[#This Row],[Craft]]</f>
        <v>0</v>
      </c>
      <c r="B1186" s="4">
        <f>Fullmath[[#This Row],[Type]]</f>
        <v>0</v>
      </c>
      <c r="C1186" s="4">
        <f>Fullmath[[#This Row],[Subtype]]</f>
        <v>0</v>
      </c>
      <c r="D1186" s="2">
        <f>Fullmath[[#This Row],[ID]]</f>
        <v>0</v>
      </c>
      <c r="E1186" s="4">
        <f>Fullmath[[#This Row],[Name]]</f>
        <v>0</v>
      </c>
      <c r="F1186" s="4">
        <f>Fullmath[[#This Row],[Quantity]]</f>
        <v>0</v>
      </c>
      <c r="G1186" s="4">
        <f>LookupRef[[#This Row],[Labor Costs]]+LookupRef[[#This Row],[Material Costs]]</f>
        <v>0</v>
      </c>
      <c r="H1186" s="4" t="e">
        <f>LookupRef[[#This Row],[Total Price]]/LookupRef[[#This Row],[Quantity]]</f>
        <v>#DIV/0!</v>
      </c>
      <c r="I1186" s="4">
        <f>LookupRef[[#This Row],[Total Price]]-LookupRef[[#This Row],[Material Costs]]</f>
        <v>0</v>
      </c>
      <c r="J1186" s="4">
        <f>(LookupRef[[#This Row],[Total Craft Points]]+LookupRef[[#This Row],[DC]])*10</f>
        <v>0</v>
      </c>
      <c r="K1186" s="4">
        <f>LookupRef[[#This Row],[Price Per Craft Point]]*LookupRef[[#This Row],[Total Craft Points]]</f>
        <v>0</v>
      </c>
      <c r="L1186" s="4">
        <f>Fullmath[[#This Row],[Mat Cost]]</f>
        <v>0</v>
      </c>
      <c r="M1186" s="4">
        <f>Fullmath[[#This Row],[Total CP]]</f>
        <v>0</v>
      </c>
      <c r="N1186" s="4">
        <f>Fullmath[[#This Row],[DC]]</f>
        <v>0</v>
      </c>
      <c r="O1186" s="4" cm="1">
        <f t="array" ref="O1186">LookupRef[[#This Row],[DC]]+(PPCP[Base])</f>
        <v>50</v>
      </c>
    </row>
    <row r="1187" spans="1:15" x14ac:dyDescent="0.2">
      <c r="A1187" s="4">
        <f>Fullmath[[#This Row],[Craft]]</f>
        <v>0</v>
      </c>
      <c r="B1187" s="4">
        <f>Fullmath[[#This Row],[Type]]</f>
        <v>0</v>
      </c>
      <c r="C1187" s="4">
        <f>Fullmath[[#This Row],[Subtype]]</f>
        <v>0</v>
      </c>
      <c r="D1187" s="2">
        <f>Fullmath[[#This Row],[ID]]</f>
        <v>0</v>
      </c>
      <c r="E1187" s="4">
        <f>Fullmath[[#This Row],[Name]]</f>
        <v>0</v>
      </c>
      <c r="F1187" s="4">
        <f>Fullmath[[#This Row],[Quantity]]</f>
        <v>0</v>
      </c>
      <c r="G1187" s="4">
        <f>LookupRef[[#This Row],[Labor Costs]]+LookupRef[[#This Row],[Material Costs]]</f>
        <v>0</v>
      </c>
      <c r="H1187" s="4" t="e">
        <f>LookupRef[[#This Row],[Total Price]]/LookupRef[[#This Row],[Quantity]]</f>
        <v>#DIV/0!</v>
      </c>
      <c r="I1187" s="4">
        <f>LookupRef[[#This Row],[Total Price]]-LookupRef[[#This Row],[Material Costs]]</f>
        <v>0</v>
      </c>
      <c r="J1187" s="4">
        <f>(LookupRef[[#This Row],[Total Craft Points]]+LookupRef[[#This Row],[DC]])*10</f>
        <v>0</v>
      </c>
      <c r="K1187" s="4">
        <f>LookupRef[[#This Row],[Price Per Craft Point]]*LookupRef[[#This Row],[Total Craft Points]]</f>
        <v>0</v>
      </c>
      <c r="L1187" s="4">
        <f>Fullmath[[#This Row],[Mat Cost]]</f>
        <v>0</v>
      </c>
      <c r="M1187" s="4">
        <f>Fullmath[[#This Row],[Total CP]]</f>
        <v>0</v>
      </c>
      <c r="N1187" s="4">
        <f>Fullmath[[#This Row],[DC]]</f>
        <v>0</v>
      </c>
      <c r="O1187" s="4" cm="1">
        <f t="array" ref="O1187">LookupRef[[#This Row],[DC]]+(PPCP[Base])</f>
        <v>50</v>
      </c>
    </row>
    <row r="1188" spans="1:15" x14ac:dyDescent="0.2">
      <c r="A1188" s="4">
        <f>Fullmath[[#This Row],[Craft]]</f>
        <v>0</v>
      </c>
      <c r="B1188" s="4">
        <f>Fullmath[[#This Row],[Type]]</f>
        <v>0</v>
      </c>
      <c r="C1188" s="4">
        <f>Fullmath[[#This Row],[Subtype]]</f>
        <v>0</v>
      </c>
      <c r="D1188" s="2">
        <f>Fullmath[[#This Row],[ID]]</f>
        <v>0</v>
      </c>
      <c r="E1188" s="4">
        <f>Fullmath[[#This Row],[Name]]</f>
        <v>0</v>
      </c>
      <c r="F1188" s="4">
        <f>Fullmath[[#This Row],[Quantity]]</f>
        <v>0</v>
      </c>
      <c r="G1188" s="4">
        <f>LookupRef[[#This Row],[Labor Costs]]+LookupRef[[#This Row],[Material Costs]]</f>
        <v>0</v>
      </c>
      <c r="H1188" s="4" t="e">
        <f>LookupRef[[#This Row],[Total Price]]/LookupRef[[#This Row],[Quantity]]</f>
        <v>#DIV/0!</v>
      </c>
      <c r="I1188" s="4">
        <f>LookupRef[[#This Row],[Total Price]]-LookupRef[[#This Row],[Material Costs]]</f>
        <v>0</v>
      </c>
      <c r="J1188" s="4">
        <f>(LookupRef[[#This Row],[Total Craft Points]]+LookupRef[[#This Row],[DC]])*10</f>
        <v>0</v>
      </c>
      <c r="K1188" s="4">
        <f>LookupRef[[#This Row],[Price Per Craft Point]]*LookupRef[[#This Row],[Total Craft Points]]</f>
        <v>0</v>
      </c>
      <c r="L1188" s="4">
        <f>Fullmath[[#This Row],[Mat Cost]]</f>
        <v>0</v>
      </c>
      <c r="M1188" s="4">
        <f>Fullmath[[#This Row],[Total CP]]</f>
        <v>0</v>
      </c>
      <c r="N1188" s="4">
        <f>Fullmath[[#This Row],[DC]]</f>
        <v>0</v>
      </c>
      <c r="O1188" s="4" cm="1">
        <f t="array" ref="O1188">LookupRef[[#This Row],[DC]]+(PPCP[Base])</f>
        <v>50</v>
      </c>
    </row>
    <row r="1189" spans="1:15" x14ac:dyDescent="0.2">
      <c r="A1189" s="4">
        <f>Fullmath[[#This Row],[Craft]]</f>
        <v>0</v>
      </c>
      <c r="B1189" s="4">
        <f>Fullmath[[#This Row],[Type]]</f>
        <v>0</v>
      </c>
      <c r="C1189" s="4">
        <f>Fullmath[[#This Row],[Subtype]]</f>
        <v>0</v>
      </c>
      <c r="D1189" s="2">
        <f>Fullmath[[#This Row],[ID]]</f>
        <v>0</v>
      </c>
      <c r="E1189" s="4">
        <f>Fullmath[[#This Row],[Name]]</f>
        <v>0</v>
      </c>
      <c r="F1189" s="4">
        <f>Fullmath[[#This Row],[Quantity]]</f>
        <v>0</v>
      </c>
      <c r="G1189" s="4">
        <f>LookupRef[[#This Row],[Labor Costs]]+LookupRef[[#This Row],[Material Costs]]</f>
        <v>0</v>
      </c>
      <c r="H1189" s="4" t="e">
        <f>LookupRef[[#This Row],[Total Price]]/LookupRef[[#This Row],[Quantity]]</f>
        <v>#DIV/0!</v>
      </c>
      <c r="I1189" s="4">
        <f>LookupRef[[#This Row],[Total Price]]-LookupRef[[#This Row],[Material Costs]]</f>
        <v>0</v>
      </c>
      <c r="J1189" s="4">
        <f>(LookupRef[[#This Row],[Total Craft Points]]+LookupRef[[#This Row],[DC]])*10</f>
        <v>0</v>
      </c>
      <c r="K1189" s="4">
        <f>LookupRef[[#This Row],[Price Per Craft Point]]*LookupRef[[#This Row],[Total Craft Points]]</f>
        <v>0</v>
      </c>
      <c r="L1189" s="4">
        <f>Fullmath[[#This Row],[Mat Cost]]</f>
        <v>0</v>
      </c>
      <c r="M1189" s="4">
        <f>Fullmath[[#This Row],[Total CP]]</f>
        <v>0</v>
      </c>
      <c r="N1189" s="4">
        <f>Fullmath[[#This Row],[DC]]</f>
        <v>0</v>
      </c>
      <c r="O1189" s="4" cm="1">
        <f t="array" ref="O1189">LookupRef[[#This Row],[DC]]+(PPCP[Base])</f>
        <v>50</v>
      </c>
    </row>
    <row r="1190" spans="1:15" x14ac:dyDescent="0.2">
      <c r="A1190" s="4">
        <f>Fullmath[[#This Row],[Craft]]</f>
        <v>0</v>
      </c>
      <c r="B1190" s="4">
        <f>Fullmath[[#This Row],[Type]]</f>
        <v>0</v>
      </c>
      <c r="C1190" s="4">
        <f>Fullmath[[#This Row],[Subtype]]</f>
        <v>0</v>
      </c>
      <c r="D1190" s="2">
        <f>Fullmath[[#This Row],[ID]]</f>
        <v>0</v>
      </c>
      <c r="E1190" s="4">
        <f>Fullmath[[#This Row],[Name]]</f>
        <v>0</v>
      </c>
      <c r="F1190" s="4">
        <f>Fullmath[[#This Row],[Quantity]]</f>
        <v>0</v>
      </c>
      <c r="G1190" s="4">
        <f>LookupRef[[#This Row],[Labor Costs]]+LookupRef[[#This Row],[Material Costs]]</f>
        <v>0</v>
      </c>
      <c r="H1190" s="4" t="e">
        <f>LookupRef[[#This Row],[Total Price]]/LookupRef[[#This Row],[Quantity]]</f>
        <v>#DIV/0!</v>
      </c>
      <c r="I1190" s="4">
        <f>LookupRef[[#This Row],[Total Price]]-LookupRef[[#This Row],[Material Costs]]</f>
        <v>0</v>
      </c>
      <c r="J1190" s="4">
        <f>(LookupRef[[#This Row],[Total Craft Points]]+LookupRef[[#This Row],[DC]])*10</f>
        <v>0</v>
      </c>
      <c r="K1190" s="4">
        <f>LookupRef[[#This Row],[Price Per Craft Point]]*LookupRef[[#This Row],[Total Craft Points]]</f>
        <v>0</v>
      </c>
      <c r="L1190" s="4">
        <f>Fullmath[[#This Row],[Mat Cost]]</f>
        <v>0</v>
      </c>
      <c r="M1190" s="4">
        <f>Fullmath[[#This Row],[Total CP]]</f>
        <v>0</v>
      </c>
      <c r="N1190" s="4">
        <f>Fullmath[[#This Row],[DC]]</f>
        <v>0</v>
      </c>
      <c r="O1190" s="4" cm="1">
        <f t="array" ref="O1190">LookupRef[[#This Row],[DC]]+(PPCP[Base])</f>
        <v>50</v>
      </c>
    </row>
    <row r="1191" spans="1:15" x14ac:dyDescent="0.2">
      <c r="A1191" s="4">
        <f>Fullmath[[#This Row],[Craft]]</f>
        <v>0</v>
      </c>
      <c r="B1191" s="4">
        <f>Fullmath[[#This Row],[Type]]</f>
        <v>0</v>
      </c>
      <c r="C1191" s="4">
        <f>Fullmath[[#This Row],[Subtype]]</f>
        <v>0</v>
      </c>
      <c r="D1191" s="2">
        <f>Fullmath[[#This Row],[ID]]</f>
        <v>0</v>
      </c>
      <c r="E1191" s="4">
        <f>Fullmath[[#This Row],[Name]]</f>
        <v>0</v>
      </c>
      <c r="F1191" s="4">
        <f>Fullmath[[#This Row],[Quantity]]</f>
        <v>0</v>
      </c>
      <c r="G1191" s="4">
        <f>LookupRef[[#This Row],[Labor Costs]]+LookupRef[[#This Row],[Material Costs]]</f>
        <v>0</v>
      </c>
      <c r="H1191" s="4" t="e">
        <f>LookupRef[[#This Row],[Total Price]]/LookupRef[[#This Row],[Quantity]]</f>
        <v>#DIV/0!</v>
      </c>
      <c r="I1191" s="4">
        <f>LookupRef[[#This Row],[Total Price]]-LookupRef[[#This Row],[Material Costs]]</f>
        <v>0</v>
      </c>
      <c r="J1191" s="4">
        <f>(LookupRef[[#This Row],[Total Craft Points]]+LookupRef[[#This Row],[DC]])*10</f>
        <v>0</v>
      </c>
      <c r="K1191" s="4">
        <f>LookupRef[[#This Row],[Price Per Craft Point]]*LookupRef[[#This Row],[Total Craft Points]]</f>
        <v>0</v>
      </c>
      <c r="L1191" s="4">
        <f>Fullmath[[#This Row],[Mat Cost]]</f>
        <v>0</v>
      </c>
      <c r="M1191" s="4">
        <f>Fullmath[[#This Row],[Total CP]]</f>
        <v>0</v>
      </c>
      <c r="N1191" s="4">
        <f>Fullmath[[#This Row],[DC]]</f>
        <v>0</v>
      </c>
      <c r="O1191" s="4" cm="1">
        <f t="array" ref="O1191">LookupRef[[#This Row],[DC]]+(PPCP[Base])</f>
        <v>50</v>
      </c>
    </row>
    <row r="1192" spans="1:15" x14ac:dyDescent="0.2">
      <c r="A1192" s="4">
        <f>Fullmath[[#This Row],[Craft]]</f>
        <v>0</v>
      </c>
      <c r="B1192" s="4">
        <f>Fullmath[[#This Row],[Type]]</f>
        <v>0</v>
      </c>
      <c r="C1192" s="4">
        <f>Fullmath[[#This Row],[Subtype]]</f>
        <v>0</v>
      </c>
      <c r="D1192" s="2">
        <f>Fullmath[[#This Row],[ID]]</f>
        <v>0</v>
      </c>
      <c r="E1192" s="4">
        <f>Fullmath[[#This Row],[Name]]</f>
        <v>0</v>
      </c>
      <c r="F1192" s="4">
        <f>Fullmath[[#This Row],[Quantity]]</f>
        <v>0</v>
      </c>
      <c r="G1192" s="4">
        <f>LookupRef[[#This Row],[Labor Costs]]+LookupRef[[#This Row],[Material Costs]]</f>
        <v>0</v>
      </c>
      <c r="H1192" s="4" t="e">
        <f>LookupRef[[#This Row],[Total Price]]/LookupRef[[#This Row],[Quantity]]</f>
        <v>#DIV/0!</v>
      </c>
      <c r="I1192" s="4">
        <f>LookupRef[[#This Row],[Total Price]]-LookupRef[[#This Row],[Material Costs]]</f>
        <v>0</v>
      </c>
      <c r="J1192" s="4">
        <f>(LookupRef[[#This Row],[Total Craft Points]]+LookupRef[[#This Row],[DC]])*10</f>
        <v>0</v>
      </c>
      <c r="K1192" s="4">
        <f>LookupRef[[#This Row],[Price Per Craft Point]]*LookupRef[[#This Row],[Total Craft Points]]</f>
        <v>0</v>
      </c>
      <c r="L1192" s="4">
        <f>Fullmath[[#This Row],[Mat Cost]]</f>
        <v>0</v>
      </c>
      <c r="M1192" s="4">
        <f>Fullmath[[#This Row],[Total CP]]</f>
        <v>0</v>
      </c>
      <c r="N1192" s="4">
        <f>Fullmath[[#This Row],[DC]]</f>
        <v>0</v>
      </c>
      <c r="O1192" s="4" cm="1">
        <f t="array" ref="O1192">LookupRef[[#This Row],[DC]]+(PPCP[Base])</f>
        <v>50</v>
      </c>
    </row>
    <row r="1193" spans="1:15" x14ac:dyDescent="0.2">
      <c r="A1193" s="4">
        <f>Fullmath[[#This Row],[Craft]]</f>
        <v>0</v>
      </c>
      <c r="B1193" s="4">
        <f>Fullmath[[#This Row],[Type]]</f>
        <v>0</v>
      </c>
      <c r="C1193" s="4">
        <f>Fullmath[[#This Row],[Subtype]]</f>
        <v>0</v>
      </c>
      <c r="D1193" s="2">
        <f>Fullmath[[#This Row],[ID]]</f>
        <v>0</v>
      </c>
      <c r="E1193" s="4">
        <f>Fullmath[[#This Row],[Name]]</f>
        <v>0</v>
      </c>
      <c r="F1193" s="4">
        <f>Fullmath[[#This Row],[Quantity]]</f>
        <v>0</v>
      </c>
      <c r="G1193" s="4">
        <f>LookupRef[[#This Row],[Labor Costs]]+LookupRef[[#This Row],[Material Costs]]</f>
        <v>0</v>
      </c>
      <c r="H1193" s="4" t="e">
        <f>LookupRef[[#This Row],[Total Price]]/LookupRef[[#This Row],[Quantity]]</f>
        <v>#DIV/0!</v>
      </c>
      <c r="I1193" s="4">
        <f>LookupRef[[#This Row],[Total Price]]-LookupRef[[#This Row],[Material Costs]]</f>
        <v>0</v>
      </c>
      <c r="J1193" s="4">
        <f>(LookupRef[[#This Row],[Total Craft Points]]+LookupRef[[#This Row],[DC]])*10</f>
        <v>0</v>
      </c>
      <c r="K1193" s="4">
        <f>LookupRef[[#This Row],[Price Per Craft Point]]*LookupRef[[#This Row],[Total Craft Points]]</f>
        <v>0</v>
      </c>
      <c r="L1193" s="4">
        <f>Fullmath[[#This Row],[Mat Cost]]</f>
        <v>0</v>
      </c>
      <c r="M1193" s="4">
        <f>Fullmath[[#This Row],[Total CP]]</f>
        <v>0</v>
      </c>
      <c r="N1193" s="4">
        <f>Fullmath[[#This Row],[DC]]</f>
        <v>0</v>
      </c>
      <c r="O1193" s="4" cm="1">
        <f t="array" ref="O1193">LookupRef[[#This Row],[DC]]+(PPCP[Base])</f>
        <v>50</v>
      </c>
    </row>
    <row r="1194" spans="1:15" x14ac:dyDescent="0.2">
      <c r="A1194" s="4">
        <f>Fullmath[[#This Row],[Craft]]</f>
        <v>0</v>
      </c>
      <c r="B1194" s="4">
        <f>Fullmath[[#This Row],[Type]]</f>
        <v>0</v>
      </c>
      <c r="C1194" s="4">
        <f>Fullmath[[#This Row],[Subtype]]</f>
        <v>0</v>
      </c>
      <c r="D1194" s="2">
        <f>Fullmath[[#This Row],[ID]]</f>
        <v>0</v>
      </c>
      <c r="E1194" s="4">
        <f>Fullmath[[#This Row],[Name]]</f>
        <v>0</v>
      </c>
      <c r="F1194" s="4">
        <f>Fullmath[[#This Row],[Quantity]]</f>
        <v>0</v>
      </c>
      <c r="G1194" s="4">
        <f>LookupRef[[#This Row],[Labor Costs]]+LookupRef[[#This Row],[Material Costs]]</f>
        <v>0</v>
      </c>
      <c r="H1194" s="4" t="e">
        <f>LookupRef[[#This Row],[Total Price]]/LookupRef[[#This Row],[Quantity]]</f>
        <v>#DIV/0!</v>
      </c>
      <c r="I1194" s="4">
        <f>LookupRef[[#This Row],[Total Price]]-LookupRef[[#This Row],[Material Costs]]</f>
        <v>0</v>
      </c>
      <c r="J1194" s="4">
        <f>(LookupRef[[#This Row],[Total Craft Points]]+LookupRef[[#This Row],[DC]])*10</f>
        <v>0</v>
      </c>
      <c r="K1194" s="4">
        <f>LookupRef[[#This Row],[Price Per Craft Point]]*LookupRef[[#This Row],[Total Craft Points]]</f>
        <v>0</v>
      </c>
      <c r="L1194" s="4">
        <f>Fullmath[[#This Row],[Mat Cost]]</f>
        <v>0</v>
      </c>
      <c r="M1194" s="4">
        <f>Fullmath[[#This Row],[Total CP]]</f>
        <v>0</v>
      </c>
      <c r="N1194" s="4">
        <f>Fullmath[[#This Row],[DC]]</f>
        <v>0</v>
      </c>
      <c r="O1194" s="4" cm="1">
        <f t="array" ref="O1194">LookupRef[[#This Row],[DC]]+(PPCP[Base])</f>
        <v>50</v>
      </c>
    </row>
    <row r="1195" spans="1:15" x14ac:dyDescent="0.2">
      <c r="A1195" s="4">
        <f>Fullmath[[#This Row],[Craft]]</f>
        <v>0</v>
      </c>
      <c r="B1195" s="4">
        <f>Fullmath[[#This Row],[Type]]</f>
        <v>0</v>
      </c>
      <c r="C1195" s="4">
        <f>Fullmath[[#This Row],[Subtype]]</f>
        <v>0</v>
      </c>
      <c r="D1195" s="2">
        <f>Fullmath[[#This Row],[ID]]</f>
        <v>0</v>
      </c>
      <c r="E1195" s="4">
        <f>Fullmath[[#This Row],[Name]]</f>
        <v>0</v>
      </c>
      <c r="F1195" s="4">
        <f>Fullmath[[#This Row],[Quantity]]</f>
        <v>0</v>
      </c>
      <c r="G1195" s="4">
        <f>LookupRef[[#This Row],[Labor Costs]]+LookupRef[[#This Row],[Material Costs]]</f>
        <v>0</v>
      </c>
      <c r="H1195" s="4" t="e">
        <f>LookupRef[[#This Row],[Total Price]]/LookupRef[[#This Row],[Quantity]]</f>
        <v>#DIV/0!</v>
      </c>
      <c r="I1195" s="4">
        <f>LookupRef[[#This Row],[Total Price]]-LookupRef[[#This Row],[Material Costs]]</f>
        <v>0</v>
      </c>
      <c r="J1195" s="4">
        <f>(LookupRef[[#This Row],[Total Craft Points]]+LookupRef[[#This Row],[DC]])*10</f>
        <v>0</v>
      </c>
      <c r="K1195" s="4">
        <f>LookupRef[[#This Row],[Price Per Craft Point]]*LookupRef[[#This Row],[Total Craft Points]]</f>
        <v>0</v>
      </c>
      <c r="L1195" s="4">
        <f>Fullmath[[#This Row],[Mat Cost]]</f>
        <v>0</v>
      </c>
      <c r="M1195" s="4">
        <f>Fullmath[[#This Row],[Total CP]]</f>
        <v>0</v>
      </c>
      <c r="N1195" s="4">
        <f>Fullmath[[#This Row],[DC]]</f>
        <v>0</v>
      </c>
      <c r="O1195" s="4" cm="1">
        <f t="array" ref="O1195">LookupRef[[#This Row],[DC]]+(PPCP[Base])</f>
        <v>50</v>
      </c>
    </row>
    <row r="1196" spans="1:15" x14ac:dyDescent="0.2">
      <c r="A1196" s="4">
        <f>Fullmath[[#This Row],[Craft]]</f>
        <v>0</v>
      </c>
      <c r="B1196" s="4">
        <f>Fullmath[[#This Row],[Type]]</f>
        <v>0</v>
      </c>
      <c r="C1196" s="4">
        <f>Fullmath[[#This Row],[Subtype]]</f>
        <v>0</v>
      </c>
      <c r="D1196" s="2">
        <f>Fullmath[[#This Row],[ID]]</f>
        <v>0</v>
      </c>
      <c r="E1196" s="4">
        <f>Fullmath[[#This Row],[Name]]</f>
        <v>0</v>
      </c>
      <c r="F1196" s="4">
        <f>Fullmath[[#This Row],[Quantity]]</f>
        <v>0</v>
      </c>
      <c r="G1196" s="4">
        <f>LookupRef[[#This Row],[Labor Costs]]+LookupRef[[#This Row],[Material Costs]]</f>
        <v>0</v>
      </c>
      <c r="H1196" s="4" t="e">
        <f>LookupRef[[#This Row],[Total Price]]/LookupRef[[#This Row],[Quantity]]</f>
        <v>#DIV/0!</v>
      </c>
      <c r="I1196" s="4">
        <f>LookupRef[[#This Row],[Total Price]]-LookupRef[[#This Row],[Material Costs]]</f>
        <v>0</v>
      </c>
      <c r="J1196" s="4">
        <f>(LookupRef[[#This Row],[Total Craft Points]]+LookupRef[[#This Row],[DC]])*10</f>
        <v>0</v>
      </c>
      <c r="K1196" s="4">
        <f>LookupRef[[#This Row],[Price Per Craft Point]]*LookupRef[[#This Row],[Total Craft Points]]</f>
        <v>0</v>
      </c>
      <c r="L1196" s="4">
        <f>Fullmath[[#This Row],[Mat Cost]]</f>
        <v>0</v>
      </c>
      <c r="M1196" s="4">
        <f>Fullmath[[#This Row],[Total CP]]</f>
        <v>0</v>
      </c>
      <c r="N1196" s="4">
        <f>Fullmath[[#This Row],[DC]]</f>
        <v>0</v>
      </c>
      <c r="O1196" s="4" cm="1">
        <f t="array" ref="O1196">LookupRef[[#This Row],[DC]]+(PPCP[Base])</f>
        <v>50</v>
      </c>
    </row>
    <row r="1197" spans="1:15" x14ac:dyDescent="0.2">
      <c r="A1197" s="4">
        <f>Fullmath[[#This Row],[Craft]]</f>
        <v>0</v>
      </c>
      <c r="B1197" s="4">
        <f>Fullmath[[#This Row],[Type]]</f>
        <v>0</v>
      </c>
      <c r="C1197" s="4">
        <f>Fullmath[[#This Row],[Subtype]]</f>
        <v>0</v>
      </c>
      <c r="D1197" s="2">
        <f>Fullmath[[#This Row],[ID]]</f>
        <v>0</v>
      </c>
      <c r="E1197" s="4">
        <f>Fullmath[[#This Row],[Name]]</f>
        <v>0</v>
      </c>
      <c r="F1197" s="4">
        <f>Fullmath[[#This Row],[Quantity]]</f>
        <v>0</v>
      </c>
      <c r="G1197" s="4">
        <f>LookupRef[[#This Row],[Labor Costs]]+LookupRef[[#This Row],[Material Costs]]</f>
        <v>0</v>
      </c>
      <c r="H1197" s="4" t="e">
        <f>LookupRef[[#This Row],[Total Price]]/LookupRef[[#This Row],[Quantity]]</f>
        <v>#DIV/0!</v>
      </c>
      <c r="I1197" s="4">
        <f>LookupRef[[#This Row],[Total Price]]-LookupRef[[#This Row],[Material Costs]]</f>
        <v>0</v>
      </c>
      <c r="J1197" s="4">
        <f>(LookupRef[[#This Row],[Total Craft Points]]+LookupRef[[#This Row],[DC]])*10</f>
        <v>0</v>
      </c>
      <c r="K1197" s="4">
        <f>LookupRef[[#This Row],[Price Per Craft Point]]*LookupRef[[#This Row],[Total Craft Points]]</f>
        <v>0</v>
      </c>
      <c r="L1197" s="4">
        <f>Fullmath[[#This Row],[Mat Cost]]</f>
        <v>0</v>
      </c>
      <c r="M1197" s="4">
        <f>Fullmath[[#This Row],[Total CP]]</f>
        <v>0</v>
      </c>
      <c r="N1197" s="4">
        <f>Fullmath[[#This Row],[DC]]</f>
        <v>0</v>
      </c>
      <c r="O1197" s="4" cm="1">
        <f t="array" ref="O1197">LookupRef[[#This Row],[DC]]+(PPCP[Base])</f>
        <v>50</v>
      </c>
    </row>
    <row r="1198" spans="1:15" x14ac:dyDescent="0.2">
      <c r="A1198" s="4">
        <f>Fullmath[[#This Row],[Craft]]</f>
        <v>0</v>
      </c>
      <c r="B1198" s="4">
        <f>Fullmath[[#This Row],[Type]]</f>
        <v>0</v>
      </c>
      <c r="C1198" s="4">
        <f>Fullmath[[#This Row],[Subtype]]</f>
        <v>0</v>
      </c>
      <c r="D1198" s="2">
        <f>Fullmath[[#This Row],[ID]]</f>
        <v>0</v>
      </c>
      <c r="E1198" s="4">
        <f>Fullmath[[#This Row],[Name]]</f>
        <v>0</v>
      </c>
      <c r="F1198" s="4">
        <f>Fullmath[[#This Row],[Quantity]]</f>
        <v>0</v>
      </c>
      <c r="G1198" s="4">
        <f>LookupRef[[#This Row],[Labor Costs]]+LookupRef[[#This Row],[Material Costs]]</f>
        <v>0</v>
      </c>
      <c r="H1198" s="4" t="e">
        <f>LookupRef[[#This Row],[Total Price]]/LookupRef[[#This Row],[Quantity]]</f>
        <v>#DIV/0!</v>
      </c>
      <c r="I1198" s="4">
        <f>LookupRef[[#This Row],[Total Price]]-LookupRef[[#This Row],[Material Costs]]</f>
        <v>0</v>
      </c>
      <c r="J1198" s="4">
        <f>(LookupRef[[#This Row],[Total Craft Points]]+LookupRef[[#This Row],[DC]])*10</f>
        <v>0</v>
      </c>
      <c r="K1198" s="4">
        <f>LookupRef[[#This Row],[Price Per Craft Point]]*LookupRef[[#This Row],[Total Craft Points]]</f>
        <v>0</v>
      </c>
      <c r="L1198" s="4">
        <f>Fullmath[[#This Row],[Mat Cost]]</f>
        <v>0</v>
      </c>
      <c r="M1198" s="4">
        <f>Fullmath[[#This Row],[Total CP]]</f>
        <v>0</v>
      </c>
      <c r="N1198" s="4">
        <f>Fullmath[[#This Row],[DC]]</f>
        <v>0</v>
      </c>
      <c r="O1198" s="4" cm="1">
        <f t="array" ref="O1198">LookupRef[[#This Row],[DC]]+(PPCP[Base])</f>
        <v>50</v>
      </c>
    </row>
    <row r="1199" spans="1:15" x14ac:dyDescent="0.2">
      <c r="A1199" s="4">
        <f>Fullmath[[#This Row],[Craft]]</f>
        <v>0</v>
      </c>
      <c r="B1199" s="4">
        <f>Fullmath[[#This Row],[Type]]</f>
        <v>0</v>
      </c>
      <c r="C1199" s="4">
        <f>Fullmath[[#This Row],[Subtype]]</f>
        <v>0</v>
      </c>
      <c r="D1199" s="2">
        <f>Fullmath[[#This Row],[ID]]</f>
        <v>0</v>
      </c>
      <c r="E1199" s="4">
        <f>Fullmath[[#This Row],[Name]]</f>
        <v>0</v>
      </c>
      <c r="F1199" s="4">
        <f>Fullmath[[#This Row],[Quantity]]</f>
        <v>0</v>
      </c>
      <c r="G1199" s="4">
        <f>LookupRef[[#This Row],[Labor Costs]]+LookupRef[[#This Row],[Material Costs]]</f>
        <v>0</v>
      </c>
      <c r="H1199" s="4" t="e">
        <f>LookupRef[[#This Row],[Total Price]]/LookupRef[[#This Row],[Quantity]]</f>
        <v>#DIV/0!</v>
      </c>
      <c r="I1199" s="4">
        <f>LookupRef[[#This Row],[Total Price]]-LookupRef[[#This Row],[Material Costs]]</f>
        <v>0</v>
      </c>
      <c r="J1199" s="4">
        <f>(LookupRef[[#This Row],[Total Craft Points]]+LookupRef[[#This Row],[DC]])*10</f>
        <v>0</v>
      </c>
      <c r="K1199" s="4">
        <f>LookupRef[[#This Row],[Price Per Craft Point]]*LookupRef[[#This Row],[Total Craft Points]]</f>
        <v>0</v>
      </c>
      <c r="L1199" s="4">
        <f>Fullmath[[#This Row],[Mat Cost]]</f>
        <v>0</v>
      </c>
      <c r="M1199" s="4">
        <f>Fullmath[[#This Row],[Total CP]]</f>
        <v>0</v>
      </c>
      <c r="N1199" s="4">
        <f>Fullmath[[#This Row],[DC]]</f>
        <v>0</v>
      </c>
      <c r="O1199" s="4" cm="1">
        <f t="array" ref="O1199">LookupRef[[#This Row],[DC]]+(PPCP[Base])</f>
        <v>50</v>
      </c>
    </row>
    <row r="1200" spans="1:15" x14ac:dyDescent="0.2">
      <c r="A1200" s="4">
        <f>Fullmath[[#This Row],[Craft]]</f>
        <v>0</v>
      </c>
      <c r="B1200" s="4">
        <f>Fullmath[[#This Row],[Type]]</f>
        <v>0</v>
      </c>
      <c r="C1200" s="4">
        <f>Fullmath[[#This Row],[Subtype]]</f>
        <v>0</v>
      </c>
      <c r="D1200" s="2">
        <f>Fullmath[[#This Row],[ID]]</f>
        <v>0</v>
      </c>
      <c r="E1200" s="4">
        <f>Fullmath[[#This Row],[Name]]</f>
        <v>0</v>
      </c>
      <c r="F1200" s="4">
        <f>Fullmath[[#This Row],[Quantity]]</f>
        <v>0</v>
      </c>
      <c r="G1200" s="4">
        <f>LookupRef[[#This Row],[Labor Costs]]+LookupRef[[#This Row],[Material Costs]]</f>
        <v>0</v>
      </c>
      <c r="H1200" s="4" t="e">
        <f>LookupRef[[#This Row],[Total Price]]/LookupRef[[#This Row],[Quantity]]</f>
        <v>#DIV/0!</v>
      </c>
      <c r="I1200" s="4">
        <f>LookupRef[[#This Row],[Total Price]]-LookupRef[[#This Row],[Material Costs]]</f>
        <v>0</v>
      </c>
      <c r="J1200" s="4">
        <f>(LookupRef[[#This Row],[Total Craft Points]]+LookupRef[[#This Row],[DC]])*10</f>
        <v>0</v>
      </c>
      <c r="K1200" s="4">
        <f>LookupRef[[#This Row],[Price Per Craft Point]]*LookupRef[[#This Row],[Total Craft Points]]</f>
        <v>0</v>
      </c>
      <c r="L1200" s="4">
        <f>Fullmath[[#This Row],[Mat Cost]]</f>
        <v>0</v>
      </c>
      <c r="M1200" s="4">
        <f>Fullmath[[#This Row],[Total CP]]</f>
        <v>0</v>
      </c>
      <c r="N1200" s="4">
        <f>Fullmath[[#This Row],[DC]]</f>
        <v>0</v>
      </c>
      <c r="O1200" s="4" cm="1">
        <f t="array" ref="O1200">LookupRef[[#This Row],[DC]]+(PPCP[Base])</f>
        <v>50</v>
      </c>
    </row>
    <row r="1201" spans="1:15" x14ac:dyDescent="0.2">
      <c r="A1201" s="4">
        <f>Fullmath[[#This Row],[Craft]]</f>
        <v>0</v>
      </c>
      <c r="B1201" s="4">
        <f>Fullmath[[#This Row],[Type]]</f>
        <v>0</v>
      </c>
      <c r="C1201" s="4">
        <f>Fullmath[[#This Row],[Subtype]]</f>
        <v>0</v>
      </c>
      <c r="D1201" s="2">
        <f>Fullmath[[#This Row],[ID]]</f>
        <v>0</v>
      </c>
      <c r="E1201" s="4">
        <f>Fullmath[[#This Row],[Name]]</f>
        <v>0</v>
      </c>
      <c r="F1201" s="4">
        <f>Fullmath[[#This Row],[Quantity]]</f>
        <v>0</v>
      </c>
      <c r="G1201" s="4">
        <f>LookupRef[[#This Row],[Labor Costs]]+LookupRef[[#This Row],[Material Costs]]</f>
        <v>0</v>
      </c>
      <c r="H1201" s="4" t="e">
        <f>LookupRef[[#This Row],[Total Price]]/LookupRef[[#This Row],[Quantity]]</f>
        <v>#DIV/0!</v>
      </c>
      <c r="I1201" s="4">
        <f>LookupRef[[#This Row],[Total Price]]-LookupRef[[#This Row],[Material Costs]]</f>
        <v>0</v>
      </c>
      <c r="J1201" s="4">
        <f>(LookupRef[[#This Row],[Total Craft Points]]+LookupRef[[#This Row],[DC]])*10</f>
        <v>0</v>
      </c>
      <c r="K1201" s="4">
        <f>LookupRef[[#This Row],[Price Per Craft Point]]*LookupRef[[#This Row],[Total Craft Points]]</f>
        <v>0</v>
      </c>
      <c r="L1201" s="4">
        <f>Fullmath[[#This Row],[Mat Cost]]</f>
        <v>0</v>
      </c>
      <c r="M1201" s="4">
        <f>Fullmath[[#This Row],[Total CP]]</f>
        <v>0</v>
      </c>
      <c r="N1201" s="4">
        <f>Fullmath[[#This Row],[DC]]</f>
        <v>0</v>
      </c>
      <c r="O1201" s="4" cm="1">
        <f t="array" ref="O1201">LookupRef[[#This Row],[DC]]+(PPCP[Base])</f>
        <v>50</v>
      </c>
    </row>
    <row r="1202" spans="1:15" x14ac:dyDescent="0.2">
      <c r="A1202" s="4">
        <f>Fullmath[[#This Row],[Craft]]</f>
        <v>0</v>
      </c>
      <c r="B1202" s="4">
        <f>Fullmath[[#This Row],[Type]]</f>
        <v>0</v>
      </c>
      <c r="C1202" s="4">
        <f>Fullmath[[#This Row],[Subtype]]</f>
        <v>0</v>
      </c>
      <c r="D1202" s="2">
        <f>Fullmath[[#This Row],[ID]]</f>
        <v>0</v>
      </c>
      <c r="E1202" s="4">
        <f>Fullmath[[#This Row],[Name]]</f>
        <v>0</v>
      </c>
      <c r="F1202" s="4">
        <f>Fullmath[[#This Row],[Quantity]]</f>
        <v>0</v>
      </c>
      <c r="G1202" s="4">
        <f>LookupRef[[#This Row],[Labor Costs]]+LookupRef[[#This Row],[Material Costs]]</f>
        <v>0</v>
      </c>
      <c r="H1202" s="4" t="e">
        <f>LookupRef[[#This Row],[Total Price]]/LookupRef[[#This Row],[Quantity]]</f>
        <v>#DIV/0!</v>
      </c>
      <c r="I1202" s="4">
        <f>LookupRef[[#This Row],[Total Price]]-LookupRef[[#This Row],[Material Costs]]</f>
        <v>0</v>
      </c>
      <c r="J1202" s="4">
        <f>(LookupRef[[#This Row],[Total Craft Points]]+LookupRef[[#This Row],[DC]])*10</f>
        <v>0</v>
      </c>
      <c r="K1202" s="4">
        <f>LookupRef[[#This Row],[Price Per Craft Point]]*LookupRef[[#This Row],[Total Craft Points]]</f>
        <v>0</v>
      </c>
      <c r="L1202" s="4">
        <f>Fullmath[[#This Row],[Mat Cost]]</f>
        <v>0</v>
      </c>
      <c r="M1202" s="4">
        <f>Fullmath[[#This Row],[Total CP]]</f>
        <v>0</v>
      </c>
      <c r="N1202" s="4">
        <f>Fullmath[[#This Row],[DC]]</f>
        <v>0</v>
      </c>
      <c r="O1202" s="4" cm="1">
        <f t="array" ref="O1202">LookupRef[[#This Row],[DC]]+(PPCP[Base])</f>
        <v>50</v>
      </c>
    </row>
    <row r="1203" spans="1:15" x14ac:dyDescent="0.2">
      <c r="A1203" s="4">
        <f>Fullmath[[#This Row],[Craft]]</f>
        <v>0</v>
      </c>
      <c r="B1203" s="4">
        <f>Fullmath[[#This Row],[Type]]</f>
        <v>0</v>
      </c>
      <c r="C1203" s="4">
        <f>Fullmath[[#This Row],[Subtype]]</f>
        <v>0</v>
      </c>
      <c r="D1203" s="2">
        <f>Fullmath[[#This Row],[ID]]</f>
        <v>0</v>
      </c>
      <c r="E1203" s="4">
        <f>Fullmath[[#This Row],[Name]]</f>
        <v>0</v>
      </c>
      <c r="F1203" s="4">
        <f>Fullmath[[#This Row],[Quantity]]</f>
        <v>0</v>
      </c>
      <c r="G1203" s="4">
        <f>LookupRef[[#This Row],[Labor Costs]]+LookupRef[[#This Row],[Material Costs]]</f>
        <v>0</v>
      </c>
      <c r="H1203" s="4" t="e">
        <f>LookupRef[[#This Row],[Total Price]]/LookupRef[[#This Row],[Quantity]]</f>
        <v>#DIV/0!</v>
      </c>
      <c r="I1203" s="4">
        <f>LookupRef[[#This Row],[Total Price]]-LookupRef[[#This Row],[Material Costs]]</f>
        <v>0</v>
      </c>
      <c r="J1203" s="4">
        <f>(LookupRef[[#This Row],[Total Craft Points]]+LookupRef[[#This Row],[DC]])*10</f>
        <v>0</v>
      </c>
      <c r="K1203" s="4">
        <f>LookupRef[[#This Row],[Price Per Craft Point]]*LookupRef[[#This Row],[Total Craft Points]]</f>
        <v>0</v>
      </c>
      <c r="L1203" s="4">
        <f>Fullmath[[#This Row],[Mat Cost]]</f>
        <v>0</v>
      </c>
      <c r="M1203" s="4">
        <f>Fullmath[[#This Row],[Total CP]]</f>
        <v>0</v>
      </c>
      <c r="N1203" s="4">
        <f>Fullmath[[#This Row],[DC]]</f>
        <v>0</v>
      </c>
      <c r="O1203" s="4" cm="1">
        <f t="array" ref="O1203">LookupRef[[#This Row],[DC]]+(PPCP[Base])</f>
        <v>50</v>
      </c>
    </row>
    <row r="1204" spans="1:15" x14ac:dyDescent="0.2">
      <c r="A1204" s="4">
        <f>Fullmath[[#This Row],[Craft]]</f>
        <v>0</v>
      </c>
      <c r="B1204" s="4">
        <f>Fullmath[[#This Row],[Type]]</f>
        <v>0</v>
      </c>
      <c r="C1204" s="4">
        <f>Fullmath[[#This Row],[Subtype]]</f>
        <v>0</v>
      </c>
      <c r="D1204" s="2">
        <f>Fullmath[[#This Row],[ID]]</f>
        <v>0</v>
      </c>
      <c r="E1204" s="4">
        <f>Fullmath[[#This Row],[Name]]</f>
        <v>0</v>
      </c>
      <c r="F1204" s="4">
        <f>Fullmath[[#This Row],[Quantity]]</f>
        <v>0</v>
      </c>
      <c r="G1204" s="4">
        <f>LookupRef[[#This Row],[Labor Costs]]+LookupRef[[#This Row],[Material Costs]]</f>
        <v>0</v>
      </c>
      <c r="H1204" s="4" t="e">
        <f>LookupRef[[#This Row],[Total Price]]/LookupRef[[#This Row],[Quantity]]</f>
        <v>#DIV/0!</v>
      </c>
      <c r="I1204" s="4">
        <f>LookupRef[[#This Row],[Total Price]]-LookupRef[[#This Row],[Material Costs]]</f>
        <v>0</v>
      </c>
      <c r="J1204" s="4">
        <f>(LookupRef[[#This Row],[Total Craft Points]]+LookupRef[[#This Row],[DC]])*10</f>
        <v>0</v>
      </c>
      <c r="K1204" s="4">
        <f>LookupRef[[#This Row],[Price Per Craft Point]]*LookupRef[[#This Row],[Total Craft Points]]</f>
        <v>0</v>
      </c>
      <c r="L1204" s="4">
        <f>Fullmath[[#This Row],[Mat Cost]]</f>
        <v>0</v>
      </c>
      <c r="M1204" s="4">
        <f>Fullmath[[#This Row],[Total CP]]</f>
        <v>0</v>
      </c>
      <c r="N1204" s="4">
        <f>Fullmath[[#This Row],[DC]]</f>
        <v>0</v>
      </c>
      <c r="O1204" s="4" cm="1">
        <f t="array" ref="O1204">LookupRef[[#This Row],[DC]]+(PPCP[Base])</f>
        <v>50</v>
      </c>
    </row>
    <row r="1205" spans="1:15" x14ac:dyDescent="0.2">
      <c r="A1205" s="4">
        <f>Fullmath[[#This Row],[Craft]]</f>
        <v>0</v>
      </c>
      <c r="B1205" s="4">
        <f>Fullmath[[#This Row],[Type]]</f>
        <v>0</v>
      </c>
      <c r="C1205" s="4">
        <f>Fullmath[[#This Row],[Subtype]]</f>
        <v>0</v>
      </c>
      <c r="D1205" s="2">
        <f>Fullmath[[#This Row],[ID]]</f>
        <v>0</v>
      </c>
      <c r="E1205" s="4">
        <f>Fullmath[[#This Row],[Name]]</f>
        <v>0</v>
      </c>
      <c r="F1205" s="4">
        <f>Fullmath[[#This Row],[Quantity]]</f>
        <v>0</v>
      </c>
      <c r="G1205" s="4">
        <f>LookupRef[[#This Row],[Labor Costs]]+LookupRef[[#This Row],[Material Costs]]</f>
        <v>0</v>
      </c>
      <c r="H1205" s="4" t="e">
        <f>LookupRef[[#This Row],[Total Price]]/LookupRef[[#This Row],[Quantity]]</f>
        <v>#DIV/0!</v>
      </c>
      <c r="I1205" s="4">
        <f>LookupRef[[#This Row],[Total Price]]-LookupRef[[#This Row],[Material Costs]]</f>
        <v>0</v>
      </c>
      <c r="J1205" s="4">
        <f>(LookupRef[[#This Row],[Total Craft Points]]+LookupRef[[#This Row],[DC]])*10</f>
        <v>0</v>
      </c>
      <c r="K1205" s="4">
        <f>LookupRef[[#This Row],[Price Per Craft Point]]*LookupRef[[#This Row],[Total Craft Points]]</f>
        <v>0</v>
      </c>
      <c r="L1205" s="4">
        <f>Fullmath[[#This Row],[Mat Cost]]</f>
        <v>0</v>
      </c>
      <c r="M1205" s="4">
        <f>Fullmath[[#This Row],[Total CP]]</f>
        <v>0</v>
      </c>
      <c r="N1205" s="4">
        <f>Fullmath[[#This Row],[DC]]</f>
        <v>0</v>
      </c>
      <c r="O1205" s="4" cm="1">
        <f t="array" ref="O1205">LookupRef[[#This Row],[DC]]+(PPCP[Base])</f>
        <v>50</v>
      </c>
    </row>
    <row r="1206" spans="1:15" x14ac:dyDescent="0.2">
      <c r="A1206" s="4">
        <f>Fullmath[[#This Row],[Craft]]</f>
        <v>0</v>
      </c>
      <c r="B1206" s="4">
        <f>Fullmath[[#This Row],[Type]]</f>
        <v>0</v>
      </c>
      <c r="C1206" s="4">
        <f>Fullmath[[#This Row],[Subtype]]</f>
        <v>0</v>
      </c>
      <c r="D1206" s="2">
        <f>Fullmath[[#This Row],[ID]]</f>
        <v>0</v>
      </c>
      <c r="E1206" s="4">
        <f>Fullmath[[#This Row],[Name]]</f>
        <v>0</v>
      </c>
      <c r="F1206" s="4">
        <f>Fullmath[[#This Row],[Quantity]]</f>
        <v>0</v>
      </c>
      <c r="G1206" s="4">
        <f>LookupRef[[#This Row],[Labor Costs]]+LookupRef[[#This Row],[Material Costs]]</f>
        <v>0</v>
      </c>
      <c r="H1206" s="4" t="e">
        <f>LookupRef[[#This Row],[Total Price]]/LookupRef[[#This Row],[Quantity]]</f>
        <v>#DIV/0!</v>
      </c>
      <c r="I1206" s="4">
        <f>LookupRef[[#This Row],[Total Price]]-LookupRef[[#This Row],[Material Costs]]</f>
        <v>0</v>
      </c>
      <c r="J1206" s="4">
        <f>(LookupRef[[#This Row],[Total Craft Points]]+LookupRef[[#This Row],[DC]])*10</f>
        <v>0</v>
      </c>
      <c r="K1206" s="4">
        <f>LookupRef[[#This Row],[Price Per Craft Point]]*LookupRef[[#This Row],[Total Craft Points]]</f>
        <v>0</v>
      </c>
      <c r="L1206" s="4">
        <f>Fullmath[[#This Row],[Mat Cost]]</f>
        <v>0</v>
      </c>
      <c r="M1206" s="4">
        <f>Fullmath[[#This Row],[Total CP]]</f>
        <v>0</v>
      </c>
      <c r="N1206" s="4">
        <f>Fullmath[[#This Row],[DC]]</f>
        <v>0</v>
      </c>
      <c r="O1206" s="4" cm="1">
        <f t="array" ref="O1206">LookupRef[[#This Row],[DC]]+(PPCP[Base])</f>
        <v>50</v>
      </c>
    </row>
    <row r="1207" spans="1:15" x14ac:dyDescent="0.2">
      <c r="A1207" s="4">
        <f>Fullmath[[#This Row],[Craft]]</f>
        <v>0</v>
      </c>
      <c r="B1207" s="4">
        <f>Fullmath[[#This Row],[Type]]</f>
        <v>0</v>
      </c>
      <c r="C1207" s="4">
        <f>Fullmath[[#This Row],[Subtype]]</f>
        <v>0</v>
      </c>
      <c r="D1207" s="2">
        <f>Fullmath[[#This Row],[ID]]</f>
        <v>0</v>
      </c>
      <c r="E1207" s="4">
        <f>Fullmath[[#This Row],[Name]]</f>
        <v>0</v>
      </c>
      <c r="F1207" s="4">
        <f>Fullmath[[#This Row],[Quantity]]</f>
        <v>0</v>
      </c>
      <c r="G1207" s="4">
        <f>LookupRef[[#This Row],[Labor Costs]]+LookupRef[[#This Row],[Material Costs]]</f>
        <v>0</v>
      </c>
      <c r="H1207" s="4" t="e">
        <f>LookupRef[[#This Row],[Total Price]]/LookupRef[[#This Row],[Quantity]]</f>
        <v>#DIV/0!</v>
      </c>
      <c r="I1207" s="4">
        <f>LookupRef[[#This Row],[Total Price]]-LookupRef[[#This Row],[Material Costs]]</f>
        <v>0</v>
      </c>
      <c r="J1207" s="4">
        <f>(LookupRef[[#This Row],[Total Craft Points]]+LookupRef[[#This Row],[DC]])*10</f>
        <v>0</v>
      </c>
      <c r="K1207" s="4">
        <f>LookupRef[[#This Row],[Price Per Craft Point]]*LookupRef[[#This Row],[Total Craft Points]]</f>
        <v>0</v>
      </c>
      <c r="L1207" s="4">
        <f>Fullmath[[#This Row],[Mat Cost]]</f>
        <v>0</v>
      </c>
      <c r="M1207" s="4">
        <f>Fullmath[[#This Row],[Total CP]]</f>
        <v>0</v>
      </c>
      <c r="N1207" s="4">
        <f>Fullmath[[#This Row],[DC]]</f>
        <v>0</v>
      </c>
      <c r="O1207" s="4" cm="1">
        <f t="array" ref="O1207">LookupRef[[#This Row],[DC]]+(PPCP[Base])</f>
        <v>50</v>
      </c>
    </row>
    <row r="1208" spans="1:15" x14ac:dyDescent="0.2">
      <c r="A1208" s="4">
        <f>Fullmath[[#This Row],[Craft]]</f>
        <v>0</v>
      </c>
      <c r="B1208" s="4">
        <f>Fullmath[[#This Row],[Type]]</f>
        <v>0</v>
      </c>
      <c r="C1208" s="4">
        <f>Fullmath[[#This Row],[Subtype]]</f>
        <v>0</v>
      </c>
      <c r="D1208" s="2">
        <f>Fullmath[[#This Row],[ID]]</f>
        <v>0</v>
      </c>
      <c r="E1208" s="4">
        <f>Fullmath[[#This Row],[Name]]</f>
        <v>0</v>
      </c>
      <c r="F1208" s="4">
        <f>Fullmath[[#This Row],[Quantity]]</f>
        <v>0</v>
      </c>
      <c r="G1208" s="4">
        <f>LookupRef[[#This Row],[Labor Costs]]+LookupRef[[#This Row],[Material Costs]]</f>
        <v>0</v>
      </c>
      <c r="H1208" s="4" t="e">
        <f>LookupRef[[#This Row],[Total Price]]/LookupRef[[#This Row],[Quantity]]</f>
        <v>#DIV/0!</v>
      </c>
      <c r="I1208" s="4">
        <f>LookupRef[[#This Row],[Total Price]]-LookupRef[[#This Row],[Material Costs]]</f>
        <v>0</v>
      </c>
      <c r="J1208" s="4">
        <f>(LookupRef[[#This Row],[Total Craft Points]]+LookupRef[[#This Row],[DC]])*10</f>
        <v>0</v>
      </c>
      <c r="K1208" s="4">
        <f>LookupRef[[#This Row],[Price Per Craft Point]]*LookupRef[[#This Row],[Total Craft Points]]</f>
        <v>0</v>
      </c>
      <c r="L1208" s="4">
        <f>Fullmath[[#This Row],[Mat Cost]]</f>
        <v>0</v>
      </c>
      <c r="M1208" s="4">
        <f>Fullmath[[#This Row],[Total CP]]</f>
        <v>0</v>
      </c>
      <c r="N1208" s="4">
        <f>Fullmath[[#This Row],[DC]]</f>
        <v>0</v>
      </c>
      <c r="O1208" s="4" cm="1">
        <f t="array" ref="O1208">LookupRef[[#This Row],[DC]]+(PPCP[Base])</f>
        <v>50</v>
      </c>
    </row>
    <row r="1209" spans="1:15" x14ac:dyDescent="0.2">
      <c r="A1209" s="4">
        <f>Fullmath[[#This Row],[Craft]]</f>
        <v>0</v>
      </c>
      <c r="B1209" s="4">
        <f>Fullmath[[#This Row],[Type]]</f>
        <v>0</v>
      </c>
      <c r="C1209" s="4">
        <f>Fullmath[[#This Row],[Subtype]]</f>
        <v>0</v>
      </c>
      <c r="D1209" s="2">
        <f>Fullmath[[#This Row],[ID]]</f>
        <v>0</v>
      </c>
      <c r="E1209" s="4">
        <f>Fullmath[[#This Row],[Name]]</f>
        <v>0</v>
      </c>
      <c r="F1209" s="4">
        <f>Fullmath[[#This Row],[Quantity]]</f>
        <v>0</v>
      </c>
      <c r="G1209" s="4">
        <f>LookupRef[[#This Row],[Labor Costs]]+LookupRef[[#This Row],[Material Costs]]</f>
        <v>0</v>
      </c>
      <c r="H1209" s="4" t="e">
        <f>LookupRef[[#This Row],[Total Price]]/LookupRef[[#This Row],[Quantity]]</f>
        <v>#DIV/0!</v>
      </c>
      <c r="I1209" s="4">
        <f>LookupRef[[#This Row],[Total Price]]-LookupRef[[#This Row],[Material Costs]]</f>
        <v>0</v>
      </c>
      <c r="J1209" s="4">
        <f>(LookupRef[[#This Row],[Total Craft Points]]+LookupRef[[#This Row],[DC]])*10</f>
        <v>0</v>
      </c>
      <c r="K1209" s="4">
        <f>LookupRef[[#This Row],[Price Per Craft Point]]*LookupRef[[#This Row],[Total Craft Points]]</f>
        <v>0</v>
      </c>
      <c r="L1209" s="4">
        <f>Fullmath[[#This Row],[Mat Cost]]</f>
        <v>0</v>
      </c>
      <c r="M1209" s="4">
        <f>Fullmath[[#This Row],[Total CP]]</f>
        <v>0</v>
      </c>
      <c r="N1209" s="4">
        <f>Fullmath[[#This Row],[DC]]</f>
        <v>0</v>
      </c>
      <c r="O1209" s="4" cm="1">
        <f t="array" ref="O1209">LookupRef[[#This Row],[DC]]+(PPCP[Base])</f>
        <v>50</v>
      </c>
    </row>
    <row r="1210" spans="1:15" x14ac:dyDescent="0.2">
      <c r="A1210" s="4">
        <f>Fullmath[[#This Row],[Craft]]</f>
        <v>0</v>
      </c>
      <c r="B1210" s="4">
        <f>Fullmath[[#This Row],[Type]]</f>
        <v>0</v>
      </c>
      <c r="C1210" s="4">
        <f>Fullmath[[#This Row],[Subtype]]</f>
        <v>0</v>
      </c>
      <c r="D1210" s="2">
        <f>Fullmath[[#This Row],[ID]]</f>
        <v>0</v>
      </c>
      <c r="E1210" s="4">
        <f>Fullmath[[#This Row],[Name]]</f>
        <v>0</v>
      </c>
      <c r="F1210" s="4">
        <f>Fullmath[[#This Row],[Quantity]]</f>
        <v>0</v>
      </c>
      <c r="G1210" s="4">
        <f>LookupRef[[#This Row],[Labor Costs]]+LookupRef[[#This Row],[Material Costs]]</f>
        <v>0</v>
      </c>
      <c r="H1210" s="4" t="e">
        <f>LookupRef[[#This Row],[Total Price]]/LookupRef[[#This Row],[Quantity]]</f>
        <v>#DIV/0!</v>
      </c>
      <c r="I1210" s="4">
        <f>LookupRef[[#This Row],[Total Price]]-LookupRef[[#This Row],[Material Costs]]</f>
        <v>0</v>
      </c>
      <c r="J1210" s="4">
        <f>(LookupRef[[#This Row],[Total Craft Points]]+LookupRef[[#This Row],[DC]])*10</f>
        <v>0</v>
      </c>
      <c r="K1210" s="4">
        <f>LookupRef[[#This Row],[Price Per Craft Point]]*LookupRef[[#This Row],[Total Craft Points]]</f>
        <v>0</v>
      </c>
      <c r="L1210" s="4">
        <f>Fullmath[[#This Row],[Mat Cost]]</f>
        <v>0</v>
      </c>
      <c r="M1210" s="4">
        <f>Fullmath[[#This Row],[Total CP]]</f>
        <v>0</v>
      </c>
      <c r="N1210" s="4">
        <f>Fullmath[[#This Row],[DC]]</f>
        <v>0</v>
      </c>
      <c r="O1210" s="4" cm="1">
        <f t="array" ref="O1210">LookupRef[[#This Row],[DC]]+(PPCP[Base])</f>
        <v>50</v>
      </c>
    </row>
    <row r="1211" spans="1:15" x14ac:dyDescent="0.2">
      <c r="A1211" s="4">
        <f>Fullmath[[#This Row],[Craft]]</f>
        <v>0</v>
      </c>
      <c r="B1211" s="4">
        <f>Fullmath[[#This Row],[Type]]</f>
        <v>0</v>
      </c>
      <c r="C1211" s="4">
        <f>Fullmath[[#This Row],[Subtype]]</f>
        <v>0</v>
      </c>
      <c r="D1211" s="2">
        <f>Fullmath[[#This Row],[ID]]</f>
        <v>0</v>
      </c>
      <c r="E1211" s="4">
        <f>Fullmath[[#This Row],[Name]]</f>
        <v>0</v>
      </c>
      <c r="F1211" s="4">
        <f>Fullmath[[#This Row],[Quantity]]</f>
        <v>0</v>
      </c>
      <c r="G1211" s="4">
        <f>LookupRef[[#This Row],[Labor Costs]]+LookupRef[[#This Row],[Material Costs]]</f>
        <v>0</v>
      </c>
      <c r="H1211" s="4" t="e">
        <f>LookupRef[[#This Row],[Total Price]]/LookupRef[[#This Row],[Quantity]]</f>
        <v>#DIV/0!</v>
      </c>
      <c r="I1211" s="4">
        <f>LookupRef[[#This Row],[Total Price]]-LookupRef[[#This Row],[Material Costs]]</f>
        <v>0</v>
      </c>
      <c r="J1211" s="4">
        <f>(LookupRef[[#This Row],[Total Craft Points]]+LookupRef[[#This Row],[DC]])*10</f>
        <v>0</v>
      </c>
      <c r="K1211" s="4">
        <f>LookupRef[[#This Row],[Price Per Craft Point]]*LookupRef[[#This Row],[Total Craft Points]]</f>
        <v>0</v>
      </c>
      <c r="L1211" s="4">
        <f>Fullmath[[#This Row],[Mat Cost]]</f>
        <v>0</v>
      </c>
      <c r="M1211" s="4">
        <f>Fullmath[[#This Row],[Total CP]]</f>
        <v>0</v>
      </c>
      <c r="N1211" s="4">
        <f>Fullmath[[#This Row],[DC]]</f>
        <v>0</v>
      </c>
      <c r="O1211" s="4" cm="1">
        <f t="array" ref="O1211">LookupRef[[#This Row],[DC]]+(PPCP[Base])</f>
        <v>50</v>
      </c>
    </row>
    <row r="1212" spans="1:15" x14ac:dyDescent="0.2">
      <c r="A1212" s="4">
        <f>Fullmath[[#This Row],[Craft]]</f>
        <v>0</v>
      </c>
      <c r="B1212" s="4">
        <f>Fullmath[[#This Row],[Type]]</f>
        <v>0</v>
      </c>
      <c r="C1212" s="4">
        <f>Fullmath[[#This Row],[Subtype]]</f>
        <v>0</v>
      </c>
      <c r="D1212" s="2">
        <f>Fullmath[[#This Row],[ID]]</f>
        <v>0</v>
      </c>
      <c r="E1212" s="4">
        <f>Fullmath[[#This Row],[Name]]</f>
        <v>0</v>
      </c>
      <c r="F1212" s="4">
        <f>Fullmath[[#This Row],[Quantity]]</f>
        <v>0</v>
      </c>
      <c r="G1212" s="4">
        <f>LookupRef[[#This Row],[Labor Costs]]+LookupRef[[#This Row],[Material Costs]]</f>
        <v>0</v>
      </c>
      <c r="H1212" s="4" t="e">
        <f>LookupRef[[#This Row],[Total Price]]/LookupRef[[#This Row],[Quantity]]</f>
        <v>#DIV/0!</v>
      </c>
      <c r="I1212" s="4">
        <f>LookupRef[[#This Row],[Total Price]]-LookupRef[[#This Row],[Material Costs]]</f>
        <v>0</v>
      </c>
      <c r="J1212" s="4">
        <f>(LookupRef[[#This Row],[Total Craft Points]]+LookupRef[[#This Row],[DC]])*10</f>
        <v>0</v>
      </c>
      <c r="K1212" s="4">
        <f>LookupRef[[#This Row],[Price Per Craft Point]]*LookupRef[[#This Row],[Total Craft Points]]</f>
        <v>0</v>
      </c>
      <c r="L1212" s="4">
        <f>Fullmath[[#This Row],[Mat Cost]]</f>
        <v>0</v>
      </c>
      <c r="M1212" s="4">
        <f>Fullmath[[#This Row],[Total CP]]</f>
        <v>0</v>
      </c>
      <c r="N1212" s="4">
        <f>Fullmath[[#This Row],[DC]]</f>
        <v>0</v>
      </c>
      <c r="O1212" s="4" cm="1">
        <f t="array" ref="O1212">LookupRef[[#This Row],[DC]]+(PPCP[Base])</f>
        <v>50</v>
      </c>
    </row>
    <row r="1213" spans="1:15" x14ac:dyDescent="0.2">
      <c r="A1213" s="4">
        <f>Fullmath[[#This Row],[Craft]]</f>
        <v>0</v>
      </c>
      <c r="B1213" s="4">
        <f>Fullmath[[#This Row],[Type]]</f>
        <v>0</v>
      </c>
      <c r="C1213" s="4">
        <f>Fullmath[[#This Row],[Subtype]]</f>
        <v>0</v>
      </c>
      <c r="D1213" s="2">
        <f>Fullmath[[#This Row],[ID]]</f>
        <v>0</v>
      </c>
      <c r="E1213" s="4">
        <f>Fullmath[[#This Row],[Name]]</f>
        <v>0</v>
      </c>
      <c r="F1213" s="4">
        <f>Fullmath[[#This Row],[Quantity]]</f>
        <v>0</v>
      </c>
      <c r="G1213" s="4">
        <f>LookupRef[[#This Row],[Labor Costs]]+LookupRef[[#This Row],[Material Costs]]</f>
        <v>0</v>
      </c>
      <c r="H1213" s="4" t="e">
        <f>LookupRef[[#This Row],[Total Price]]/LookupRef[[#This Row],[Quantity]]</f>
        <v>#DIV/0!</v>
      </c>
      <c r="I1213" s="4">
        <f>LookupRef[[#This Row],[Total Price]]-LookupRef[[#This Row],[Material Costs]]</f>
        <v>0</v>
      </c>
      <c r="J1213" s="4">
        <f>(LookupRef[[#This Row],[Total Craft Points]]+LookupRef[[#This Row],[DC]])*10</f>
        <v>0</v>
      </c>
      <c r="K1213" s="4">
        <f>LookupRef[[#This Row],[Price Per Craft Point]]*LookupRef[[#This Row],[Total Craft Points]]</f>
        <v>0</v>
      </c>
      <c r="L1213" s="4">
        <f>Fullmath[[#This Row],[Mat Cost]]</f>
        <v>0</v>
      </c>
      <c r="M1213" s="4">
        <f>Fullmath[[#This Row],[Total CP]]</f>
        <v>0</v>
      </c>
      <c r="N1213" s="4">
        <f>Fullmath[[#This Row],[DC]]</f>
        <v>0</v>
      </c>
      <c r="O1213" s="4" cm="1">
        <f t="array" ref="O1213">LookupRef[[#This Row],[DC]]+(PPCP[Base])</f>
        <v>50</v>
      </c>
    </row>
    <row r="1214" spans="1:15" x14ac:dyDescent="0.2">
      <c r="A1214" s="4">
        <f>Fullmath[[#This Row],[Craft]]</f>
        <v>0</v>
      </c>
      <c r="B1214" s="4">
        <f>Fullmath[[#This Row],[Type]]</f>
        <v>0</v>
      </c>
      <c r="C1214" s="4">
        <f>Fullmath[[#This Row],[Subtype]]</f>
        <v>0</v>
      </c>
      <c r="D1214" s="2">
        <f>Fullmath[[#This Row],[ID]]</f>
        <v>0</v>
      </c>
      <c r="E1214" s="4">
        <f>Fullmath[[#This Row],[Name]]</f>
        <v>0</v>
      </c>
      <c r="F1214" s="4">
        <f>Fullmath[[#This Row],[Quantity]]</f>
        <v>0</v>
      </c>
      <c r="G1214" s="4">
        <f>LookupRef[[#This Row],[Labor Costs]]+LookupRef[[#This Row],[Material Costs]]</f>
        <v>0</v>
      </c>
      <c r="H1214" s="4" t="e">
        <f>LookupRef[[#This Row],[Total Price]]/LookupRef[[#This Row],[Quantity]]</f>
        <v>#DIV/0!</v>
      </c>
      <c r="I1214" s="4">
        <f>LookupRef[[#This Row],[Total Price]]-LookupRef[[#This Row],[Material Costs]]</f>
        <v>0</v>
      </c>
      <c r="J1214" s="4">
        <f>(LookupRef[[#This Row],[Total Craft Points]]+LookupRef[[#This Row],[DC]])*10</f>
        <v>0</v>
      </c>
      <c r="K1214" s="4">
        <f>LookupRef[[#This Row],[Price Per Craft Point]]*LookupRef[[#This Row],[Total Craft Points]]</f>
        <v>0</v>
      </c>
      <c r="L1214" s="4">
        <f>Fullmath[[#This Row],[Mat Cost]]</f>
        <v>0</v>
      </c>
      <c r="M1214" s="4">
        <f>Fullmath[[#This Row],[Total CP]]</f>
        <v>0</v>
      </c>
      <c r="N1214" s="4">
        <f>Fullmath[[#This Row],[DC]]</f>
        <v>0</v>
      </c>
      <c r="O1214" s="4" cm="1">
        <f t="array" ref="O1214">LookupRef[[#This Row],[DC]]+(PPCP[Base])</f>
        <v>50</v>
      </c>
    </row>
    <row r="1215" spans="1:15" x14ac:dyDescent="0.2">
      <c r="A1215" s="4">
        <f>Fullmath[[#This Row],[Craft]]</f>
        <v>0</v>
      </c>
      <c r="B1215" s="4">
        <f>Fullmath[[#This Row],[Type]]</f>
        <v>0</v>
      </c>
      <c r="C1215" s="4">
        <f>Fullmath[[#This Row],[Subtype]]</f>
        <v>0</v>
      </c>
      <c r="D1215" s="2">
        <f>Fullmath[[#This Row],[ID]]</f>
        <v>0</v>
      </c>
      <c r="E1215" s="4">
        <f>Fullmath[[#This Row],[Name]]</f>
        <v>0</v>
      </c>
      <c r="F1215" s="4">
        <f>Fullmath[[#This Row],[Quantity]]</f>
        <v>0</v>
      </c>
      <c r="G1215" s="4">
        <f>LookupRef[[#This Row],[Labor Costs]]+LookupRef[[#This Row],[Material Costs]]</f>
        <v>0</v>
      </c>
      <c r="H1215" s="4" t="e">
        <f>LookupRef[[#This Row],[Total Price]]/LookupRef[[#This Row],[Quantity]]</f>
        <v>#DIV/0!</v>
      </c>
      <c r="I1215" s="4">
        <f>LookupRef[[#This Row],[Total Price]]-LookupRef[[#This Row],[Material Costs]]</f>
        <v>0</v>
      </c>
      <c r="J1215" s="4">
        <f>(LookupRef[[#This Row],[Total Craft Points]]+LookupRef[[#This Row],[DC]])*10</f>
        <v>0</v>
      </c>
      <c r="K1215" s="4">
        <f>LookupRef[[#This Row],[Price Per Craft Point]]*LookupRef[[#This Row],[Total Craft Points]]</f>
        <v>0</v>
      </c>
      <c r="L1215" s="4">
        <f>Fullmath[[#This Row],[Mat Cost]]</f>
        <v>0</v>
      </c>
      <c r="M1215" s="4">
        <f>Fullmath[[#This Row],[Total CP]]</f>
        <v>0</v>
      </c>
      <c r="N1215" s="4">
        <f>Fullmath[[#This Row],[DC]]</f>
        <v>0</v>
      </c>
      <c r="O1215" s="4" cm="1">
        <f t="array" ref="O1215">LookupRef[[#This Row],[DC]]+(PPCP[Base])</f>
        <v>50</v>
      </c>
    </row>
    <row r="1216" spans="1:15" x14ac:dyDescent="0.2">
      <c r="A1216" s="4">
        <f>Fullmath[[#This Row],[Craft]]</f>
        <v>0</v>
      </c>
      <c r="B1216" s="4">
        <f>Fullmath[[#This Row],[Type]]</f>
        <v>0</v>
      </c>
      <c r="C1216" s="4">
        <f>Fullmath[[#This Row],[Subtype]]</f>
        <v>0</v>
      </c>
      <c r="D1216" s="2">
        <f>Fullmath[[#This Row],[ID]]</f>
        <v>0</v>
      </c>
      <c r="E1216" s="4">
        <f>Fullmath[[#This Row],[Name]]</f>
        <v>0</v>
      </c>
      <c r="F1216" s="4">
        <f>Fullmath[[#This Row],[Quantity]]</f>
        <v>0</v>
      </c>
      <c r="G1216" s="4">
        <f>LookupRef[[#This Row],[Labor Costs]]+LookupRef[[#This Row],[Material Costs]]</f>
        <v>0</v>
      </c>
      <c r="H1216" s="4" t="e">
        <f>LookupRef[[#This Row],[Total Price]]/LookupRef[[#This Row],[Quantity]]</f>
        <v>#DIV/0!</v>
      </c>
      <c r="I1216" s="4">
        <f>LookupRef[[#This Row],[Total Price]]-LookupRef[[#This Row],[Material Costs]]</f>
        <v>0</v>
      </c>
      <c r="J1216" s="4">
        <f>(LookupRef[[#This Row],[Total Craft Points]]+LookupRef[[#This Row],[DC]])*10</f>
        <v>0</v>
      </c>
      <c r="K1216" s="4">
        <f>LookupRef[[#This Row],[Price Per Craft Point]]*LookupRef[[#This Row],[Total Craft Points]]</f>
        <v>0</v>
      </c>
      <c r="L1216" s="4">
        <f>Fullmath[[#This Row],[Mat Cost]]</f>
        <v>0</v>
      </c>
      <c r="M1216" s="4">
        <f>Fullmath[[#This Row],[Total CP]]</f>
        <v>0</v>
      </c>
      <c r="N1216" s="4">
        <f>Fullmath[[#This Row],[DC]]</f>
        <v>0</v>
      </c>
      <c r="O1216" s="4" cm="1">
        <f t="array" ref="O1216">LookupRef[[#This Row],[DC]]+(PPCP[Base])</f>
        <v>50</v>
      </c>
    </row>
    <row r="1217" spans="1:15" x14ac:dyDescent="0.2">
      <c r="A1217" s="4">
        <f>Fullmath[[#This Row],[Craft]]</f>
        <v>0</v>
      </c>
      <c r="B1217" s="4">
        <f>Fullmath[[#This Row],[Type]]</f>
        <v>0</v>
      </c>
      <c r="C1217" s="4">
        <f>Fullmath[[#This Row],[Subtype]]</f>
        <v>0</v>
      </c>
      <c r="D1217" s="2">
        <f>Fullmath[[#This Row],[ID]]</f>
        <v>0</v>
      </c>
      <c r="E1217" s="4">
        <f>Fullmath[[#This Row],[Name]]</f>
        <v>0</v>
      </c>
      <c r="F1217" s="4">
        <f>Fullmath[[#This Row],[Quantity]]</f>
        <v>0</v>
      </c>
      <c r="G1217" s="4">
        <f>LookupRef[[#This Row],[Labor Costs]]+LookupRef[[#This Row],[Material Costs]]</f>
        <v>0</v>
      </c>
      <c r="H1217" s="4" t="e">
        <f>LookupRef[[#This Row],[Total Price]]/LookupRef[[#This Row],[Quantity]]</f>
        <v>#DIV/0!</v>
      </c>
      <c r="I1217" s="4">
        <f>LookupRef[[#This Row],[Total Price]]-LookupRef[[#This Row],[Material Costs]]</f>
        <v>0</v>
      </c>
      <c r="J1217" s="4">
        <f>(LookupRef[[#This Row],[Total Craft Points]]+LookupRef[[#This Row],[DC]])*10</f>
        <v>0</v>
      </c>
      <c r="K1217" s="4">
        <f>LookupRef[[#This Row],[Price Per Craft Point]]*LookupRef[[#This Row],[Total Craft Points]]</f>
        <v>0</v>
      </c>
      <c r="L1217" s="4">
        <f>Fullmath[[#This Row],[Mat Cost]]</f>
        <v>0</v>
      </c>
      <c r="M1217" s="4">
        <f>Fullmath[[#This Row],[Total CP]]</f>
        <v>0</v>
      </c>
      <c r="N1217" s="4">
        <f>Fullmath[[#This Row],[DC]]</f>
        <v>0</v>
      </c>
      <c r="O1217" s="4" cm="1">
        <f t="array" ref="O1217">LookupRef[[#This Row],[DC]]+(PPCP[Base])</f>
        <v>50</v>
      </c>
    </row>
    <row r="1218" spans="1:15" x14ac:dyDescent="0.2">
      <c r="A1218" s="4">
        <f>Fullmath[[#This Row],[Craft]]</f>
        <v>0</v>
      </c>
      <c r="B1218" s="4">
        <f>Fullmath[[#This Row],[Type]]</f>
        <v>0</v>
      </c>
      <c r="C1218" s="4">
        <f>Fullmath[[#This Row],[Subtype]]</f>
        <v>0</v>
      </c>
      <c r="D1218" s="2">
        <f>Fullmath[[#This Row],[ID]]</f>
        <v>0</v>
      </c>
      <c r="E1218" s="4">
        <f>Fullmath[[#This Row],[Name]]</f>
        <v>0</v>
      </c>
      <c r="F1218" s="4">
        <f>Fullmath[[#This Row],[Quantity]]</f>
        <v>0</v>
      </c>
      <c r="G1218" s="4">
        <f>LookupRef[[#This Row],[Labor Costs]]+LookupRef[[#This Row],[Material Costs]]</f>
        <v>0</v>
      </c>
      <c r="H1218" s="4" t="e">
        <f>LookupRef[[#This Row],[Total Price]]/LookupRef[[#This Row],[Quantity]]</f>
        <v>#DIV/0!</v>
      </c>
      <c r="I1218" s="4">
        <f>LookupRef[[#This Row],[Total Price]]-LookupRef[[#This Row],[Material Costs]]</f>
        <v>0</v>
      </c>
      <c r="J1218" s="4">
        <f>(LookupRef[[#This Row],[Total Craft Points]]+LookupRef[[#This Row],[DC]])*10</f>
        <v>0</v>
      </c>
      <c r="K1218" s="4">
        <f>LookupRef[[#This Row],[Price Per Craft Point]]*LookupRef[[#This Row],[Total Craft Points]]</f>
        <v>0</v>
      </c>
      <c r="L1218" s="4">
        <f>Fullmath[[#This Row],[Mat Cost]]</f>
        <v>0</v>
      </c>
      <c r="M1218" s="4">
        <f>Fullmath[[#This Row],[Total CP]]</f>
        <v>0</v>
      </c>
      <c r="N1218" s="4">
        <f>Fullmath[[#This Row],[DC]]</f>
        <v>0</v>
      </c>
      <c r="O1218" s="4" cm="1">
        <f t="array" ref="O1218">LookupRef[[#This Row],[DC]]+(PPCP[Base])</f>
        <v>50</v>
      </c>
    </row>
    <row r="1219" spans="1:15" x14ac:dyDescent="0.2">
      <c r="A1219" s="4">
        <f>Fullmath[[#This Row],[Craft]]</f>
        <v>0</v>
      </c>
      <c r="B1219" s="4">
        <f>Fullmath[[#This Row],[Type]]</f>
        <v>0</v>
      </c>
      <c r="C1219" s="4">
        <f>Fullmath[[#This Row],[Subtype]]</f>
        <v>0</v>
      </c>
      <c r="D1219" s="2">
        <f>Fullmath[[#This Row],[ID]]</f>
        <v>0</v>
      </c>
      <c r="E1219" s="4">
        <f>Fullmath[[#This Row],[Name]]</f>
        <v>0</v>
      </c>
      <c r="F1219" s="4">
        <f>Fullmath[[#This Row],[Quantity]]</f>
        <v>0</v>
      </c>
      <c r="G1219" s="4">
        <f>LookupRef[[#This Row],[Labor Costs]]+LookupRef[[#This Row],[Material Costs]]</f>
        <v>0</v>
      </c>
      <c r="H1219" s="4" t="e">
        <f>LookupRef[[#This Row],[Total Price]]/LookupRef[[#This Row],[Quantity]]</f>
        <v>#DIV/0!</v>
      </c>
      <c r="I1219" s="4">
        <f>LookupRef[[#This Row],[Total Price]]-LookupRef[[#This Row],[Material Costs]]</f>
        <v>0</v>
      </c>
      <c r="J1219" s="4">
        <f>(LookupRef[[#This Row],[Total Craft Points]]+LookupRef[[#This Row],[DC]])*10</f>
        <v>0</v>
      </c>
      <c r="K1219" s="4">
        <f>LookupRef[[#This Row],[Price Per Craft Point]]*LookupRef[[#This Row],[Total Craft Points]]</f>
        <v>0</v>
      </c>
      <c r="L1219" s="4">
        <f>Fullmath[[#This Row],[Mat Cost]]</f>
        <v>0</v>
      </c>
      <c r="M1219" s="4">
        <f>Fullmath[[#This Row],[Total CP]]</f>
        <v>0</v>
      </c>
      <c r="N1219" s="4">
        <f>Fullmath[[#This Row],[DC]]</f>
        <v>0</v>
      </c>
      <c r="O1219" s="4" cm="1">
        <f t="array" ref="O1219">LookupRef[[#This Row],[DC]]+(PPCP[Base])</f>
        <v>50</v>
      </c>
    </row>
    <row r="1220" spans="1:15" x14ac:dyDescent="0.2">
      <c r="A1220" s="4">
        <f>Fullmath[[#This Row],[Craft]]</f>
        <v>0</v>
      </c>
      <c r="B1220" s="4">
        <f>Fullmath[[#This Row],[Type]]</f>
        <v>0</v>
      </c>
      <c r="C1220" s="4">
        <f>Fullmath[[#This Row],[Subtype]]</f>
        <v>0</v>
      </c>
      <c r="D1220" s="2">
        <f>Fullmath[[#This Row],[ID]]</f>
        <v>0</v>
      </c>
      <c r="E1220" s="4">
        <f>Fullmath[[#This Row],[Name]]</f>
        <v>0</v>
      </c>
      <c r="F1220" s="4">
        <f>Fullmath[[#This Row],[Quantity]]</f>
        <v>0</v>
      </c>
      <c r="G1220" s="4">
        <f>LookupRef[[#This Row],[Labor Costs]]+LookupRef[[#This Row],[Material Costs]]</f>
        <v>0</v>
      </c>
      <c r="H1220" s="4" t="e">
        <f>LookupRef[[#This Row],[Total Price]]/LookupRef[[#This Row],[Quantity]]</f>
        <v>#DIV/0!</v>
      </c>
      <c r="I1220" s="4">
        <f>LookupRef[[#This Row],[Total Price]]-LookupRef[[#This Row],[Material Costs]]</f>
        <v>0</v>
      </c>
      <c r="J1220" s="4">
        <f>(LookupRef[[#This Row],[Total Craft Points]]+LookupRef[[#This Row],[DC]])*10</f>
        <v>0</v>
      </c>
      <c r="K1220" s="4">
        <f>LookupRef[[#This Row],[Price Per Craft Point]]*LookupRef[[#This Row],[Total Craft Points]]</f>
        <v>0</v>
      </c>
      <c r="L1220" s="4">
        <f>Fullmath[[#This Row],[Mat Cost]]</f>
        <v>0</v>
      </c>
      <c r="M1220" s="4">
        <f>Fullmath[[#This Row],[Total CP]]</f>
        <v>0</v>
      </c>
      <c r="N1220" s="4">
        <f>Fullmath[[#This Row],[DC]]</f>
        <v>0</v>
      </c>
      <c r="O1220" s="4" cm="1">
        <f t="array" ref="O1220">LookupRef[[#This Row],[DC]]+(PPCP[Base])</f>
        <v>50</v>
      </c>
    </row>
    <row r="1221" spans="1:15" x14ac:dyDescent="0.2">
      <c r="A1221" s="4">
        <f>Fullmath[[#This Row],[Craft]]</f>
        <v>0</v>
      </c>
      <c r="B1221" s="4">
        <f>Fullmath[[#This Row],[Type]]</f>
        <v>0</v>
      </c>
      <c r="C1221" s="4">
        <f>Fullmath[[#This Row],[Subtype]]</f>
        <v>0</v>
      </c>
      <c r="D1221" s="2">
        <f>Fullmath[[#This Row],[ID]]</f>
        <v>0</v>
      </c>
      <c r="E1221" s="4">
        <f>Fullmath[[#This Row],[Name]]</f>
        <v>0</v>
      </c>
      <c r="F1221" s="4">
        <f>Fullmath[[#This Row],[Quantity]]</f>
        <v>0</v>
      </c>
      <c r="G1221" s="4">
        <f>LookupRef[[#This Row],[Labor Costs]]+LookupRef[[#This Row],[Material Costs]]</f>
        <v>0</v>
      </c>
      <c r="H1221" s="4" t="e">
        <f>LookupRef[[#This Row],[Total Price]]/LookupRef[[#This Row],[Quantity]]</f>
        <v>#DIV/0!</v>
      </c>
      <c r="I1221" s="4">
        <f>LookupRef[[#This Row],[Total Price]]-LookupRef[[#This Row],[Material Costs]]</f>
        <v>0</v>
      </c>
      <c r="J1221" s="4">
        <f>(LookupRef[[#This Row],[Total Craft Points]]+LookupRef[[#This Row],[DC]])*10</f>
        <v>0</v>
      </c>
      <c r="K1221" s="4">
        <f>LookupRef[[#This Row],[Price Per Craft Point]]*LookupRef[[#This Row],[Total Craft Points]]</f>
        <v>0</v>
      </c>
      <c r="L1221" s="4">
        <f>Fullmath[[#This Row],[Mat Cost]]</f>
        <v>0</v>
      </c>
      <c r="M1221" s="4">
        <f>Fullmath[[#This Row],[Total CP]]</f>
        <v>0</v>
      </c>
      <c r="N1221" s="4">
        <f>Fullmath[[#This Row],[DC]]</f>
        <v>0</v>
      </c>
      <c r="O1221" s="4" cm="1">
        <f t="array" ref="O1221">LookupRef[[#This Row],[DC]]+(PPCP[Base])</f>
        <v>50</v>
      </c>
    </row>
    <row r="1222" spans="1:15" x14ac:dyDescent="0.2">
      <c r="A1222" s="4">
        <f>Fullmath[[#This Row],[Craft]]</f>
        <v>0</v>
      </c>
      <c r="B1222" s="4">
        <f>Fullmath[[#This Row],[Type]]</f>
        <v>0</v>
      </c>
      <c r="C1222" s="4">
        <f>Fullmath[[#This Row],[Subtype]]</f>
        <v>0</v>
      </c>
      <c r="D1222" s="2">
        <f>Fullmath[[#This Row],[ID]]</f>
        <v>0</v>
      </c>
      <c r="E1222" s="4">
        <f>Fullmath[[#This Row],[Name]]</f>
        <v>0</v>
      </c>
      <c r="F1222" s="4">
        <f>Fullmath[[#This Row],[Quantity]]</f>
        <v>0</v>
      </c>
      <c r="G1222" s="4">
        <f>LookupRef[[#This Row],[Labor Costs]]+LookupRef[[#This Row],[Material Costs]]</f>
        <v>0</v>
      </c>
      <c r="H1222" s="4" t="e">
        <f>LookupRef[[#This Row],[Total Price]]/LookupRef[[#This Row],[Quantity]]</f>
        <v>#DIV/0!</v>
      </c>
      <c r="I1222" s="4">
        <f>LookupRef[[#This Row],[Total Price]]-LookupRef[[#This Row],[Material Costs]]</f>
        <v>0</v>
      </c>
      <c r="J1222" s="4">
        <f>(LookupRef[[#This Row],[Total Craft Points]]+LookupRef[[#This Row],[DC]])*10</f>
        <v>0</v>
      </c>
      <c r="K1222" s="4">
        <f>LookupRef[[#This Row],[Price Per Craft Point]]*LookupRef[[#This Row],[Total Craft Points]]</f>
        <v>0</v>
      </c>
      <c r="L1222" s="4">
        <f>Fullmath[[#This Row],[Mat Cost]]</f>
        <v>0</v>
      </c>
      <c r="M1222" s="4">
        <f>Fullmath[[#This Row],[Total CP]]</f>
        <v>0</v>
      </c>
      <c r="N1222" s="4">
        <f>Fullmath[[#This Row],[DC]]</f>
        <v>0</v>
      </c>
      <c r="O1222" s="4" cm="1">
        <f t="array" ref="O1222">LookupRef[[#This Row],[DC]]+(PPCP[Base])</f>
        <v>50</v>
      </c>
    </row>
    <row r="1223" spans="1:15" x14ac:dyDescent="0.2">
      <c r="A1223" s="4">
        <f>Fullmath[[#This Row],[Craft]]</f>
        <v>0</v>
      </c>
      <c r="B1223" s="4">
        <f>Fullmath[[#This Row],[Type]]</f>
        <v>0</v>
      </c>
      <c r="C1223" s="4">
        <f>Fullmath[[#This Row],[Subtype]]</f>
        <v>0</v>
      </c>
      <c r="D1223" s="2">
        <f>Fullmath[[#This Row],[ID]]</f>
        <v>0</v>
      </c>
      <c r="E1223" s="4">
        <f>Fullmath[[#This Row],[Name]]</f>
        <v>0</v>
      </c>
      <c r="F1223" s="4">
        <f>Fullmath[[#This Row],[Quantity]]</f>
        <v>0</v>
      </c>
      <c r="G1223" s="4">
        <f>LookupRef[[#This Row],[Labor Costs]]+LookupRef[[#This Row],[Material Costs]]</f>
        <v>0</v>
      </c>
      <c r="H1223" s="4" t="e">
        <f>LookupRef[[#This Row],[Total Price]]/LookupRef[[#This Row],[Quantity]]</f>
        <v>#DIV/0!</v>
      </c>
      <c r="I1223" s="4">
        <f>LookupRef[[#This Row],[Total Price]]-LookupRef[[#This Row],[Material Costs]]</f>
        <v>0</v>
      </c>
      <c r="J1223" s="4">
        <f>(LookupRef[[#This Row],[Total Craft Points]]+LookupRef[[#This Row],[DC]])*10</f>
        <v>0</v>
      </c>
      <c r="K1223" s="4">
        <f>LookupRef[[#This Row],[Price Per Craft Point]]*LookupRef[[#This Row],[Total Craft Points]]</f>
        <v>0</v>
      </c>
      <c r="L1223" s="4">
        <f>Fullmath[[#This Row],[Mat Cost]]</f>
        <v>0</v>
      </c>
      <c r="M1223" s="4">
        <f>Fullmath[[#This Row],[Total CP]]</f>
        <v>0</v>
      </c>
      <c r="N1223" s="4">
        <f>Fullmath[[#This Row],[DC]]</f>
        <v>0</v>
      </c>
      <c r="O1223" s="4" cm="1">
        <f t="array" ref="O1223">LookupRef[[#This Row],[DC]]+(PPCP[Base])</f>
        <v>50</v>
      </c>
    </row>
    <row r="1224" spans="1:15" x14ac:dyDescent="0.2">
      <c r="A1224" s="4">
        <f>Fullmath[[#This Row],[Craft]]</f>
        <v>0</v>
      </c>
      <c r="B1224" s="4">
        <f>Fullmath[[#This Row],[Type]]</f>
        <v>0</v>
      </c>
      <c r="C1224" s="4">
        <f>Fullmath[[#This Row],[Subtype]]</f>
        <v>0</v>
      </c>
      <c r="D1224" s="2">
        <f>Fullmath[[#This Row],[ID]]</f>
        <v>0</v>
      </c>
      <c r="E1224" s="4">
        <f>Fullmath[[#This Row],[Name]]</f>
        <v>0</v>
      </c>
      <c r="F1224" s="4">
        <f>Fullmath[[#This Row],[Quantity]]</f>
        <v>0</v>
      </c>
      <c r="G1224" s="4">
        <f>LookupRef[[#This Row],[Labor Costs]]+LookupRef[[#This Row],[Material Costs]]</f>
        <v>0</v>
      </c>
      <c r="H1224" s="4" t="e">
        <f>LookupRef[[#This Row],[Total Price]]/LookupRef[[#This Row],[Quantity]]</f>
        <v>#DIV/0!</v>
      </c>
      <c r="I1224" s="4">
        <f>LookupRef[[#This Row],[Total Price]]-LookupRef[[#This Row],[Material Costs]]</f>
        <v>0</v>
      </c>
      <c r="J1224" s="4">
        <f>(LookupRef[[#This Row],[Total Craft Points]]+LookupRef[[#This Row],[DC]])*10</f>
        <v>0</v>
      </c>
      <c r="K1224" s="4">
        <f>LookupRef[[#This Row],[Price Per Craft Point]]*LookupRef[[#This Row],[Total Craft Points]]</f>
        <v>0</v>
      </c>
      <c r="L1224" s="4">
        <f>Fullmath[[#This Row],[Mat Cost]]</f>
        <v>0</v>
      </c>
      <c r="M1224" s="4">
        <f>Fullmath[[#This Row],[Total CP]]</f>
        <v>0</v>
      </c>
      <c r="N1224" s="4">
        <f>Fullmath[[#This Row],[DC]]</f>
        <v>0</v>
      </c>
      <c r="O1224" s="4" cm="1">
        <f t="array" ref="O1224">LookupRef[[#This Row],[DC]]+(PPCP[Base])</f>
        <v>50</v>
      </c>
    </row>
    <row r="1225" spans="1:15" x14ac:dyDescent="0.2">
      <c r="A1225" s="4">
        <f>Fullmath[[#This Row],[Craft]]</f>
        <v>0</v>
      </c>
      <c r="B1225" s="4">
        <f>Fullmath[[#This Row],[Type]]</f>
        <v>0</v>
      </c>
      <c r="C1225" s="4">
        <f>Fullmath[[#This Row],[Subtype]]</f>
        <v>0</v>
      </c>
      <c r="D1225" s="2">
        <f>Fullmath[[#This Row],[ID]]</f>
        <v>0</v>
      </c>
      <c r="E1225" s="4">
        <f>Fullmath[[#This Row],[Name]]</f>
        <v>0</v>
      </c>
      <c r="F1225" s="4">
        <f>Fullmath[[#This Row],[Quantity]]</f>
        <v>0</v>
      </c>
      <c r="G1225" s="4">
        <f>LookupRef[[#This Row],[Labor Costs]]+LookupRef[[#This Row],[Material Costs]]</f>
        <v>0</v>
      </c>
      <c r="H1225" s="4" t="e">
        <f>LookupRef[[#This Row],[Total Price]]/LookupRef[[#This Row],[Quantity]]</f>
        <v>#DIV/0!</v>
      </c>
      <c r="I1225" s="4">
        <f>LookupRef[[#This Row],[Total Price]]-LookupRef[[#This Row],[Material Costs]]</f>
        <v>0</v>
      </c>
      <c r="J1225" s="4">
        <f>(LookupRef[[#This Row],[Total Craft Points]]+LookupRef[[#This Row],[DC]])*10</f>
        <v>0</v>
      </c>
      <c r="K1225" s="4">
        <f>LookupRef[[#This Row],[Price Per Craft Point]]*LookupRef[[#This Row],[Total Craft Points]]</f>
        <v>0</v>
      </c>
      <c r="L1225" s="4">
        <f>Fullmath[[#This Row],[Mat Cost]]</f>
        <v>0</v>
      </c>
      <c r="M1225" s="4">
        <f>Fullmath[[#This Row],[Total CP]]</f>
        <v>0</v>
      </c>
      <c r="N1225" s="4">
        <f>Fullmath[[#This Row],[DC]]</f>
        <v>0</v>
      </c>
      <c r="O1225" s="4" cm="1">
        <f t="array" ref="O1225">LookupRef[[#This Row],[DC]]+(PPCP[Base])</f>
        <v>50</v>
      </c>
    </row>
    <row r="1226" spans="1:15" x14ac:dyDescent="0.2">
      <c r="A1226" s="4">
        <f>Fullmath[[#This Row],[Craft]]</f>
        <v>0</v>
      </c>
      <c r="B1226" s="4">
        <f>Fullmath[[#This Row],[Type]]</f>
        <v>0</v>
      </c>
      <c r="C1226" s="4">
        <f>Fullmath[[#This Row],[Subtype]]</f>
        <v>0</v>
      </c>
      <c r="D1226" s="2">
        <f>Fullmath[[#This Row],[ID]]</f>
        <v>0</v>
      </c>
      <c r="E1226" s="4">
        <f>Fullmath[[#This Row],[Name]]</f>
        <v>0</v>
      </c>
      <c r="F1226" s="4">
        <f>Fullmath[[#This Row],[Quantity]]</f>
        <v>0</v>
      </c>
      <c r="G1226" s="4">
        <f>LookupRef[[#This Row],[Labor Costs]]+LookupRef[[#This Row],[Material Costs]]</f>
        <v>0</v>
      </c>
      <c r="H1226" s="4" t="e">
        <f>LookupRef[[#This Row],[Total Price]]/LookupRef[[#This Row],[Quantity]]</f>
        <v>#DIV/0!</v>
      </c>
      <c r="I1226" s="4">
        <f>LookupRef[[#This Row],[Total Price]]-LookupRef[[#This Row],[Material Costs]]</f>
        <v>0</v>
      </c>
      <c r="J1226" s="4">
        <f>(LookupRef[[#This Row],[Total Craft Points]]+LookupRef[[#This Row],[DC]])*10</f>
        <v>0</v>
      </c>
      <c r="K1226" s="4">
        <f>LookupRef[[#This Row],[Price Per Craft Point]]*LookupRef[[#This Row],[Total Craft Points]]</f>
        <v>0</v>
      </c>
      <c r="L1226" s="4">
        <f>Fullmath[[#This Row],[Mat Cost]]</f>
        <v>0</v>
      </c>
      <c r="M1226" s="4">
        <f>Fullmath[[#This Row],[Total CP]]</f>
        <v>0</v>
      </c>
      <c r="N1226" s="4">
        <f>Fullmath[[#This Row],[DC]]</f>
        <v>0</v>
      </c>
      <c r="O1226" s="4" cm="1">
        <f t="array" ref="O1226">LookupRef[[#This Row],[DC]]+(PPCP[Base])</f>
        <v>50</v>
      </c>
    </row>
    <row r="1227" spans="1:15" x14ac:dyDescent="0.2">
      <c r="A1227" s="4">
        <f>Fullmath[[#This Row],[Craft]]</f>
        <v>0</v>
      </c>
      <c r="B1227" s="4">
        <f>Fullmath[[#This Row],[Type]]</f>
        <v>0</v>
      </c>
      <c r="C1227" s="4">
        <f>Fullmath[[#This Row],[Subtype]]</f>
        <v>0</v>
      </c>
      <c r="D1227" s="2">
        <f>Fullmath[[#This Row],[ID]]</f>
        <v>0</v>
      </c>
      <c r="E1227" s="4">
        <f>Fullmath[[#This Row],[Name]]</f>
        <v>0</v>
      </c>
      <c r="F1227" s="4">
        <f>Fullmath[[#This Row],[Quantity]]</f>
        <v>0</v>
      </c>
      <c r="G1227" s="4">
        <f>LookupRef[[#This Row],[Labor Costs]]+LookupRef[[#This Row],[Material Costs]]</f>
        <v>0</v>
      </c>
      <c r="H1227" s="4" t="e">
        <f>LookupRef[[#This Row],[Total Price]]/LookupRef[[#This Row],[Quantity]]</f>
        <v>#DIV/0!</v>
      </c>
      <c r="I1227" s="4">
        <f>LookupRef[[#This Row],[Total Price]]-LookupRef[[#This Row],[Material Costs]]</f>
        <v>0</v>
      </c>
      <c r="J1227" s="4">
        <f>(LookupRef[[#This Row],[Total Craft Points]]+LookupRef[[#This Row],[DC]])*10</f>
        <v>0</v>
      </c>
      <c r="K1227" s="4">
        <f>LookupRef[[#This Row],[Price Per Craft Point]]*LookupRef[[#This Row],[Total Craft Points]]</f>
        <v>0</v>
      </c>
      <c r="L1227" s="4">
        <f>Fullmath[[#This Row],[Mat Cost]]</f>
        <v>0</v>
      </c>
      <c r="M1227" s="4">
        <f>Fullmath[[#This Row],[Total CP]]</f>
        <v>0</v>
      </c>
      <c r="N1227" s="4">
        <f>Fullmath[[#This Row],[DC]]</f>
        <v>0</v>
      </c>
      <c r="O1227" s="4" cm="1">
        <f t="array" ref="O1227">LookupRef[[#This Row],[DC]]+(PPCP[Base])</f>
        <v>50</v>
      </c>
    </row>
    <row r="1228" spans="1:15" x14ac:dyDescent="0.2">
      <c r="A1228" s="4">
        <f>Fullmath[[#This Row],[Craft]]</f>
        <v>0</v>
      </c>
      <c r="B1228" s="4">
        <f>Fullmath[[#This Row],[Type]]</f>
        <v>0</v>
      </c>
      <c r="C1228" s="4">
        <f>Fullmath[[#This Row],[Subtype]]</f>
        <v>0</v>
      </c>
      <c r="D1228" s="2">
        <f>Fullmath[[#This Row],[ID]]</f>
        <v>0</v>
      </c>
      <c r="E1228" s="4">
        <f>Fullmath[[#This Row],[Name]]</f>
        <v>0</v>
      </c>
      <c r="F1228" s="4">
        <f>Fullmath[[#This Row],[Quantity]]</f>
        <v>0</v>
      </c>
      <c r="G1228" s="4">
        <f>LookupRef[[#This Row],[Labor Costs]]+LookupRef[[#This Row],[Material Costs]]</f>
        <v>0</v>
      </c>
      <c r="H1228" s="4" t="e">
        <f>LookupRef[[#This Row],[Total Price]]/LookupRef[[#This Row],[Quantity]]</f>
        <v>#DIV/0!</v>
      </c>
      <c r="I1228" s="4">
        <f>LookupRef[[#This Row],[Total Price]]-LookupRef[[#This Row],[Material Costs]]</f>
        <v>0</v>
      </c>
      <c r="J1228" s="4">
        <f>(LookupRef[[#This Row],[Total Craft Points]]+LookupRef[[#This Row],[DC]])*10</f>
        <v>0</v>
      </c>
      <c r="K1228" s="4">
        <f>LookupRef[[#This Row],[Price Per Craft Point]]*LookupRef[[#This Row],[Total Craft Points]]</f>
        <v>0</v>
      </c>
      <c r="L1228" s="4">
        <f>Fullmath[[#This Row],[Mat Cost]]</f>
        <v>0</v>
      </c>
      <c r="M1228" s="4">
        <f>Fullmath[[#This Row],[Total CP]]</f>
        <v>0</v>
      </c>
      <c r="N1228" s="4">
        <f>Fullmath[[#This Row],[DC]]</f>
        <v>0</v>
      </c>
      <c r="O1228" s="4" cm="1">
        <f t="array" ref="O1228">LookupRef[[#This Row],[DC]]+(PPCP[Base])</f>
        <v>50</v>
      </c>
    </row>
    <row r="1229" spans="1:15" x14ac:dyDescent="0.2">
      <c r="A1229" s="4">
        <f>Fullmath[[#This Row],[Craft]]</f>
        <v>0</v>
      </c>
      <c r="B1229" s="4">
        <f>Fullmath[[#This Row],[Type]]</f>
        <v>0</v>
      </c>
      <c r="C1229" s="4">
        <f>Fullmath[[#This Row],[Subtype]]</f>
        <v>0</v>
      </c>
      <c r="D1229" s="2">
        <f>Fullmath[[#This Row],[ID]]</f>
        <v>0</v>
      </c>
      <c r="E1229" s="4">
        <f>Fullmath[[#This Row],[Name]]</f>
        <v>0</v>
      </c>
      <c r="F1229" s="4">
        <f>Fullmath[[#This Row],[Quantity]]</f>
        <v>0</v>
      </c>
      <c r="G1229" s="4">
        <f>LookupRef[[#This Row],[Labor Costs]]+LookupRef[[#This Row],[Material Costs]]</f>
        <v>0</v>
      </c>
      <c r="H1229" s="4" t="e">
        <f>LookupRef[[#This Row],[Total Price]]/LookupRef[[#This Row],[Quantity]]</f>
        <v>#DIV/0!</v>
      </c>
      <c r="I1229" s="4">
        <f>LookupRef[[#This Row],[Total Price]]-LookupRef[[#This Row],[Material Costs]]</f>
        <v>0</v>
      </c>
      <c r="J1229" s="4">
        <f>(LookupRef[[#This Row],[Total Craft Points]]+LookupRef[[#This Row],[DC]])*10</f>
        <v>0</v>
      </c>
      <c r="K1229" s="4">
        <f>LookupRef[[#This Row],[Price Per Craft Point]]*LookupRef[[#This Row],[Total Craft Points]]</f>
        <v>0</v>
      </c>
      <c r="L1229" s="4">
        <f>Fullmath[[#This Row],[Mat Cost]]</f>
        <v>0</v>
      </c>
      <c r="M1229" s="4">
        <f>Fullmath[[#This Row],[Total CP]]</f>
        <v>0</v>
      </c>
      <c r="N1229" s="4">
        <f>Fullmath[[#This Row],[DC]]</f>
        <v>0</v>
      </c>
      <c r="O1229" s="4" cm="1">
        <f t="array" ref="O1229">LookupRef[[#This Row],[DC]]+(PPCP[Base])</f>
        <v>50</v>
      </c>
    </row>
    <row r="1230" spans="1:15" x14ac:dyDescent="0.2">
      <c r="A1230" s="4">
        <f>Fullmath[[#This Row],[Craft]]</f>
        <v>0</v>
      </c>
      <c r="B1230" s="4">
        <f>Fullmath[[#This Row],[Type]]</f>
        <v>0</v>
      </c>
      <c r="C1230" s="4">
        <f>Fullmath[[#This Row],[Subtype]]</f>
        <v>0</v>
      </c>
      <c r="D1230" s="2">
        <f>Fullmath[[#This Row],[ID]]</f>
        <v>0</v>
      </c>
      <c r="E1230" s="4">
        <f>Fullmath[[#This Row],[Name]]</f>
        <v>0</v>
      </c>
      <c r="F1230" s="4">
        <f>Fullmath[[#This Row],[Quantity]]</f>
        <v>0</v>
      </c>
      <c r="G1230" s="4">
        <f>LookupRef[[#This Row],[Labor Costs]]+LookupRef[[#This Row],[Material Costs]]</f>
        <v>0</v>
      </c>
      <c r="H1230" s="4" t="e">
        <f>LookupRef[[#This Row],[Total Price]]/LookupRef[[#This Row],[Quantity]]</f>
        <v>#DIV/0!</v>
      </c>
      <c r="I1230" s="4">
        <f>LookupRef[[#This Row],[Total Price]]-LookupRef[[#This Row],[Material Costs]]</f>
        <v>0</v>
      </c>
      <c r="J1230" s="4">
        <f>(LookupRef[[#This Row],[Total Craft Points]]+LookupRef[[#This Row],[DC]])*10</f>
        <v>0</v>
      </c>
      <c r="K1230" s="4">
        <f>LookupRef[[#This Row],[Price Per Craft Point]]*LookupRef[[#This Row],[Total Craft Points]]</f>
        <v>0</v>
      </c>
      <c r="L1230" s="4">
        <f>Fullmath[[#This Row],[Mat Cost]]</f>
        <v>0</v>
      </c>
      <c r="M1230" s="4">
        <f>Fullmath[[#This Row],[Total CP]]</f>
        <v>0</v>
      </c>
      <c r="N1230" s="4">
        <f>Fullmath[[#This Row],[DC]]</f>
        <v>0</v>
      </c>
      <c r="O1230" s="4" cm="1">
        <f t="array" ref="O1230">LookupRef[[#This Row],[DC]]+(PPCP[Base])</f>
        <v>50</v>
      </c>
    </row>
    <row r="1231" spans="1:15" x14ac:dyDescent="0.2">
      <c r="A1231" s="4">
        <f>Fullmath[[#This Row],[Craft]]</f>
        <v>0</v>
      </c>
      <c r="B1231" s="4">
        <f>Fullmath[[#This Row],[Type]]</f>
        <v>0</v>
      </c>
      <c r="C1231" s="4">
        <f>Fullmath[[#This Row],[Subtype]]</f>
        <v>0</v>
      </c>
      <c r="D1231" s="2">
        <f>Fullmath[[#This Row],[ID]]</f>
        <v>0</v>
      </c>
      <c r="E1231" s="4">
        <f>Fullmath[[#This Row],[Name]]</f>
        <v>0</v>
      </c>
      <c r="F1231" s="4">
        <f>Fullmath[[#This Row],[Quantity]]</f>
        <v>0</v>
      </c>
      <c r="G1231" s="4">
        <f>LookupRef[[#This Row],[Labor Costs]]+LookupRef[[#This Row],[Material Costs]]</f>
        <v>0</v>
      </c>
      <c r="H1231" s="4" t="e">
        <f>LookupRef[[#This Row],[Total Price]]/LookupRef[[#This Row],[Quantity]]</f>
        <v>#DIV/0!</v>
      </c>
      <c r="I1231" s="4">
        <f>LookupRef[[#This Row],[Total Price]]-LookupRef[[#This Row],[Material Costs]]</f>
        <v>0</v>
      </c>
      <c r="J1231" s="4">
        <f>(LookupRef[[#This Row],[Total Craft Points]]+LookupRef[[#This Row],[DC]])*10</f>
        <v>0</v>
      </c>
      <c r="K1231" s="4">
        <f>LookupRef[[#This Row],[Price Per Craft Point]]*LookupRef[[#This Row],[Total Craft Points]]</f>
        <v>0</v>
      </c>
      <c r="L1231" s="4">
        <f>Fullmath[[#This Row],[Mat Cost]]</f>
        <v>0</v>
      </c>
      <c r="M1231" s="4">
        <f>Fullmath[[#This Row],[Total CP]]</f>
        <v>0</v>
      </c>
      <c r="N1231" s="4">
        <f>Fullmath[[#This Row],[DC]]</f>
        <v>0</v>
      </c>
      <c r="O1231" s="4" cm="1">
        <f t="array" ref="O1231">LookupRef[[#This Row],[DC]]+(PPCP[Base])</f>
        <v>50</v>
      </c>
    </row>
    <row r="1232" spans="1:15" x14ac:dyDescent="0.2">
      <c r="A1232" s="4">
        <f>Fullmath[[#This Row],[Craft]]</f>
        <v>0</v>
      </c>
      <c r="B1232" s="4">
        <f>Fullmath[[#This Row],[Type]]</f>
        <v>0</v>
      </c>
      <c r="C1232" s="4">
        <f>Fullmath[[#This Row],[Subtype]]</f>
        <v>0</v>
      </c>
      <c r="D1232" s="2">
        <f>Fullmath[[#This Row],[ID]]</f>
        <v>0</v>
      </c>
      <c r="E1232" s="4">
        <f>Fullmath[[#This Row],[Name]]</f>
        <v>0</v>
      </c>
      <c r="F1232" s="4">
        <f>Fullmath[[#This Row],[Quantity]]</f>
        <v>0</v>
      </c>
      <c r="G1232" s="4">
        <f>LookupRef[[#This Row],[Labor Costs]]+LookupRef[[#This Row],[Material Costs]]</f>
        <v>0</v>
      </c>
      <c r="H1232" s="4" t="e">
        <f>LookupRef[[#This Row],[Total Price]]/LookupRef[[#This Row],[Quantity]]</f>
        <v>#DIV/0!</v>
      </c>
      <c r="I1232" s="4">
        <f>LookupRef[[#This Row],[Total Price]]-LookupRef[[#This Row],[Material Costs]]</f>
        <v>0</v>
      </c>
      <c r="J1232" s="4">
        <f>(LookupRef[[#This Row],[Total Craft Points]]+LookupRef[[#This Row],[DC]])*10</f>
        <v>0</v>
      </c>
      <c r="K1232" s="4">
        <f>LookupRef[[#This Row],[Price Per Craft Point]]*LookupRef[[#This Row],[Total Craft Points]]</f>
        <v>0</v>
      </c>
      <c r="L1232" s="4">
        <f>Fullmath[[#This Row],[Mat Cost]]</f>
        <v>0</v>
      </c>
      <c r="M1232" s="4">
        <f>Fullmath[[#This Row],[Total CP]]</f>
        <v>0</v>
      </c>
      <c r="N1232" s="4">
        <f>Fullmath[[#This Row],[DC]]</f>
        <v>0</v>
      </c>
      <c r="O1232" s="4" cm="1">
        <f t="array" ref="O1232">LookupRef[[#This Row],[DC]]+(PPCP[Base])</f>
        <v>50</v>
      </c>
    </row>
    <row r="1233" spans="1:15" x14ac:dyDescent="0.2">
      <c r="A1233" s="4">
        <f>Fullmath[[#This Row],[Craft]]</f>
        <v>0</v>
      </c>
      <c r="B1233" s="4">
        <f>Fullmath[[#This Row],[Type]]</f>
        <v>0</v>
      </c>
      <c r="C1233" s="4">
        <f>Fullmath[[#This Row],[Subtype]]</f>
        <v>0</v>
      </c>
      <c r="D1233" s="2">
        <f>Fullmath[[#This Row],[ID]]</f>
        <v>0</v>
      </c>
      <c r="E1233" s="4">
        <f>Fullmath[[#This Row],[Name]]</f>
        <v>0</v>
      </c>
      <c r="F1233" s="4">
        <f>Fullmath[[#This Row],[Quantity]]</f>
        <v>0</v>
      </c>
      <c r="G1233" s="4">
        <f>LookupRef[[#This Row],[Labor Costs]]+LookupRef[[#This Row],[Material Costs]]</f>
        <v>0</v>
      </c>
      <c r="H1233" s="4" t="e">
        <f>LookupRef[[#This Row],[Total Price]]/LookupRef[[#This Row],[Quantity]]</f>
        <v>#DIV/0!</v>
      </c>
      <c r="I1233" s="4">
        <f>LookupRef[[#This Row],[Total Price]]-LookupRef[[#This Row],[Material Costs]]</f>
        <v>0</v>
      </c>
      <c r="J1233" s="4">
        <f>(LookupRef[[#This Row],[Total Craft Points]]+LookupRef[[#This Row],[DC]])*10</f>
        <v>0</v>
      </c>
      <c r="K1233" s="4">
        <f>LookupRef[[#This Row],[Price Per Craft Point]]*LookupRef[[#This Row],[Total Craft Points]]</f>
        <v>0</v>
      </c>
      <c r="L1233" s="4">
        <f>Fullmath[[#This Row],[Mat Cost]]</f>
        <v>0</v>
      </c>
      <c r="M1233" s="4">
        <f>Fullmath[[#This Row],[Total CP]]</f>
        <v>0</v>
      </c>
      <c r="N1233" s="4">
        <f>Fullmath[[#This Row],[DC]]</f>
        <v>0</v>
      </c>
      <c r="O1233" s="4" cm="1">
        <f t="array" ref="O1233">LookupRef[[#This Row],[DC]]+(PPCP[Base])</f>
        <v>50</v>
      </c>
    </row>
    <row r="1234" spans="1:15" x14ac:dyDescent="0.2">
      <c r="A1234" s="4">
        <f>Fullmath[[#This Row],[Craft]]</f>
        <v>0</v>
      </c>
      <c r="B1234" s="4">
        <f>Fullmath[[#This Row],[Type]]</f>
        <v>0</v>
      </c>
      <c r="C1234" s="4">
        <f>Fullmath[[#This Row],[Subtype]]</f>
        <v>0</v>
      </c>
      <c r="D1234" s="2">
        <f>Fullmath[[#This Row],[ID]]</f>
        <v>0</v>
      </c>
      <c r="E1234" s="4">
        <f>Fullmath[[#This Row],[Name]]</f>
        <v>0</v>
      </c>
      <c r="F1234" s="4">
        <f>Fullmath[[#This Row],[Quantity]]</f>
        <v>0</v>
      </c>
      <c r="G1234" s="4">
        <f>LookupRef[[#This Row],[Labor Costs]]+LookupRef[[#This Row],[Material Costs]]</f>
        <v>0</v>
      </c>
      <c r="H1234" s="4" t="e">
        <f>LookupRef[[#This Row],[Total Price]]/LookupRef[[#This Row],[Quantity]]</f>
        <v>#DIV/0!</v>
      </c>
      <c r="I1234" s="4">
        <f>LookupRef[[#This Row],[Total Price]]-LookupRef[[#This Row],[Material Costs]]</f>
        <v>0</v>
      </c>
      <c r="J1234" s="4">
        <f>(LookupRef[[#This Row],[Total Craft Points]]+LookupRef[[#This Row],[DC]])*10</f>
        <v>0</v>
      </c>
      <c r="K1234" s="4">
        <f>LookupRef[[#This Row],[Price Per Craft Point]]*LookupRef[[#This Row],[Total Craft Points]]</f>
        <v>0</v>
      </c>
      <c r="L1234" s="4">
        <f>Fullmath[[#This Row],[Mat Cost]]</f>
        <v>0</v>
      </c>
      <c r="M1234" s="4">
        <f>Fullmath[[#This Row],[Total CP]]</f>
        <v>0</v>
      </c>
      <c r="N1234" s="4">
        <f>Fullmath[[#This Row],[DC]]</f>
        <v>0</v>
      </c>
      <c r="O1234" s="4" cm="1">
        <f t="array" ref="O1234">LookupRef[[#This Row],[DC]]+(PPCP[Base])</f>
        <v>50</v>
      </c>
    </row>
    <row r="1235" spans="1:15" x14ac:dyDescent="0.2">
      <c r="A1235" s="4">
        <f>Fullmath[[#This Row],[Craft]]</f>
        <v>0</v>
      </c>
      <c r="B1235" s="4">
        <f>Fullmath[[#This Row],[Type]]</f>
        <v>0</v>
      </c>
      <c r="C1235" s="4">
        <f>Fullmath[[#This Row],[Subtype]]</f>
        <v>0</v>
      </c>
      <c r="D1235" s="2">
        <f>Fullmath[[#This Row],[ID]]</f>
        <v>0</v>
      </c>
      <c r="E1235" s="4">
        <f>Fullmath[[#This Row],[Name]]</f>
        <v>0</v>
      </c>
      <c r="F1235" s="4">
        <f>Fullmath[[#This Row],[Quantity]]</f>
        <v>0</v>
      </c>
      <c r="G1235" s="4">
        <f>LookupRef[[#This Row],[Labor Costs]]+LookupRef[[#This Row],[Material Costs]]</f>
        <v>0</v>
      </c>
      <c r="H1235" s="4" t="e">
        <f>LookupRef[[#This Row],[Total Price]]/LookupRef[[#This Row],[Quantity]]</f>
        <v>#DIV/0!</v>
      </c>
      <c r="I1235" s="4">
        <f>LookupRef[[#This Row],[Total Price]]-LookupRef[[#This Row],[Material Costs]]</f>
        <v>0</v>
      </c>
      <c r="J1235" s="4">
        <f>(LookupRef[[#This Row],[Total Craft Points]]+LookupRef[[#This Row],[DC]])*10</f>
        <v>0</v>
      </c>
      <c r="K1235" s="4">
        <f>LookupRef[[#This Row],[Price Per Craft Point]]*LookupRef[[#This Row],[Total Craft Points]]</f>
        <v>0</v>
      </c>
      <c r="L1235" s="4">
        <f>Fullmath[[#This Row],[Mat Cost]]</f>
        <v>0</v>
      </c>
      <c r="M1235" s="4">
        <f>Fullmath[[#This Row],[Total CP]]</f>
        <v>0</v>
      </c>
      <c r="N1235" s="4">
        <f>Fullmath[[#This Row],[DC]]</f>
        <v>0</v>
      </c>
      <c r="O1235" s="4" cm="1">
        <f t="array" ref="O1235">LookupRef[[#This Row],[DC]]+(PPCP[Base])</f>
        <v>50</v>
      </c>
    </row>
    <row r="1236" spans="1:15" x14ac:dyDescent="0.2">
      <c r="A1236" s="4">
        <f>Fullmath[[#This Row],[Craft]]</f>
        <v>0</v>
      </c>
      <c r="B1236" s="4">
        <f>Fullmath[[#This Row],[Type]]</f>
        <v>0</v>
      </c>
      <c r="C1236" s="4">
        <f>Fullmath[[#This Row],[Subtype]]</f>
        <v>0</v>
      </c>
      <c r="D1236" s="2">
        <f>Fullmath[[#This Row],[ID]]</f>
        <v>0</v>
      </c>
      <c r="E1236" s="4">
        <f>Fullmath[[#This Row],[Name]]</f>
        <v>0</v>
      </c>
      <c r="F1236" s="4">
        <f>Fullmath[[#This Row],[Quantity]]</f>
        <v>0</v>
      </c>
      <c r="G1236" s="4">
        <f>LookupRef[[#This Row],[Labor Costs]]+LookupRef[[#This Row],[Material Costs]]</f>
        <v>0</v>
      </c>
      <c r="H1236" s="4" t="e">
        <f>LookupRef[[#This Row],[Total Price]]/LookupRef[[#This Row],[Quantity]]</f>
        <v>#DIV/0!</v>
      </c>
      <c r="I1236" s="4">
        <f>LookupRef[[#This Row],[Total Price]]-LookupRef[[#This Row],[Material Costs]]</f>
        <v>0</v>
      </c>
      <c r="J1236" s="4">
        <f>(LookupRef[[#This Row],[Total Craft Points]]+LookupRef[[#This Row],[DC]])*10</f>
        <v>0</v>
      </c>
      <c r="K1236" s="4">
        <f>LookupRef[[#This Row],[Price Per Craft Point]]*LookupRef[[#This Row],[Total Craft Points]]</f>
        <v>0</v>
      </c>
      <c r="L1236" s="4">
        <f>Fullmath[[#This Row],[Mat Cost]]</f>
        <v>0</v>
      </c>
      <c r="M1236" s="4">
        <f>Fullmath[[#This Row],[Total CP]]</f>
        <v>0</v>
      </c>
      <c r="N1236" s="4">
        <f>Fullmath[[#This Row],[DC]]</f>
        <v>0</v>
      </c>
      <c r="O1236" s="4" cm="1">
        <f t="array" ref="O1236">LookupRef[[#This Row],[DC]]+(PPCP[Base])</f>
        <v>50</v>
      </c>
    </row>
    <row r="1237" spans="1:15" x14ac:dyDescent="0.2">
      <c r="A1237" s="4">
        <f>Fullmath[[#This Row],[Craft]]</f>
        <v>0</v>
      </c>
      <c r="B1237" s="4">
        <f>Fullmath[[#This Row],[Type]]</f>
        <v>0</v>
      </c>
      <c r="C1237" s="4">
        <f>Fullmath[[#This Row],[Subtype]]</f>
        <v>0</v>
      </c>
      <c r="D1237" s="2">
        <f>Fullmath[[#This Row],[ID]]</f>
        <v>0</v>
      </c>
      <c r="E1237" s="4">
        <f>Fullmath[[#This Row],[Name]]</f>
        <v>0</v>
      </c>
      <c r="F1237" s="4">
        <f>Fullmath[[#This Row],[Quantity]]</f>
        <v>0</v>
      </c>
      <c r="G1237" s="4">
        <f>LookupRef[[#This Row],[Labor Costs]]+LookupRef[[#This Row],[Material Costs]]</f>
        <v>0</v>
      </c>
      <c r="H1237" s="4" t="e">
        <f>LookupRef[[#This Row],[Total Price]]/LookupRef[[#This Row],[Quantity]]</f>
        <v>#DIV/0!</v>
      </c>
      <c r="I1237" s="4">
        <f>LookupRef[[#This Row],[Total Price]]-LookupRef[[#This Row],[Material Costs]]</f>
        <v>0</v>
      </c>
      <c r="J1237" s="4">
        <f>(LookupRef[[#This Row],[Total Craft Points]]+LookupRef[[#This Row],[DC]])*10</f>
        <v>0</v>
      </c>
      <c r="K1237" s="4">
        <f>LookupRef[[#This Row],[Price Per Craft Point]]*LookupRef[[#This Row],[Total Craft Points]]</f>
        <v>0</v>
      </c>
      <c r="L1237" s="4">
        <f>Fullmath[[#This Row],[Mat Cost]]</f>
        <v>0</v>
      </c>
      <c r="M1237" s="4">
        <f>Fullmath[[#This Row],[Total CP]]</f>
        <v>0</v>
      </c>
      <c r="N1237" s="4">
        <f>Fullmath[[#This Row],[DC]]</f>
        <v>0</v>
      </c>
      <c r="O1237" s="4" cm="1">
        <f t="array" ref="O1237">LookupRef[[#This Row],[DC]]+(PPCP[Base])</f>
        <v>50</v>
      </c>
    </row>
    <row r="1238" spans="1:15" x14ac:dyDescent="0.2">
      <c r="A1238" s="4">
        <f>Fullmath[[#This Row],[Craft]]</f>
        <v>0</v>
      </c>
      <c r="B1238" s="4">
        <f>Fullmath[[#This Row],[Type]]</f>
        <v>0</v>
      </c>
      <c r="C1238" s="4">
        <f>Fullmath[[#This Row],[Subtype]]</f>
        <v>0</v>
      </c>
      <c r="D1238" s="2">
        <f>Fullmath[[#This Row],[ID]]</f>
        <v>0</v>
      </c>
      <c r="E1238" s="4">
        <f>Fullmath[[#This Row],[Name]]</f>
        <v>0</v>
      </c>
      <c r="F1238" s="4">
        <f>Fullmath[[#This Row],[Quantity]]</f>
        <v>0</v>
      </c>
      <c r="G1238" s="4">
        <f>LookupRef[[#This Row],[Labor Costs]]+LookupRef[[#This Row],[Material Costs]]</f>
        <v>0</v>
      </c>
      <c r="H1238" s="4" t="e">
        <f>LookupRef[[#This Row],[Total Price]]/LookupRef[[#This Row],[Quantity]]</f>
        <v>#DIV/0!</v>
      </c>
      <c r="I1238" s="4">
        <f>LookupRef[[#This Row],[Total Price]]-LookupRef[[#This Row],[Material Costs]]</f>
        <v>0</v>
      </c>
      <c r="J1238" s="4">
        <f>(LookupRef[[#This Row],[Total Craft Points]]+LookupRef[[#This Row],[DC]])*10</f>
        <v>0</v>
      </c>
      <c r="K1238" s="4">
        <f>LookupRef[[#This Row],[Price Per Craft Point]]*LookupRef[[#This Row],[Total Craft Points]]</f>
        <v>0</v>
      </c>
      <c r="L1238" s="4">
        <f>Fullmath[[#This Row],[Mat Cost]]</f>
        <v>0</v>
      </c>
      <c r="M1238" s="4">
        <f>Fullmath[[#This Row],[Total CP]]</f>
        <v>0</v>
      </c>
      <c r="N1238" s="4">
        <f>Fullmath[[#This Row],[DC]]</f>
        <v>0</v>
      </c>
      <c r="O1238" s="4" cm="1">
        <f t="array" ref="O1238">LookupRef[[#This Row],[DC]]+(PPCP[Base])</f>
        <v>50</v>
      </c>
    </row>
    <row r="1239" spans="1:15" x14ac:dyDescent="0.2">
      <c r="A1239" s="4">
        <f>Fullmath[[#This Row],[Craft]]</f>
        <v>0</v>
      </c>
      <c r="B1239" s="4">
        <f>Fullmath[[#This Row],[Type]]</f>
        <v>0</v>
      </c>
      <c r="C1239" s="4">
        <f>Fullmath[[#This Row],[Subtype]]</f>
        <v>0</v>
      </c>
      <c r="D1239" s="2">
        <f>Fullmath[[#This Row],[ID]]</f>
        <v>0</v>
      </c>
      <c r="E1239" s="4">
        <f>Fullmath[[#This Row],[Name]]</f>
        <v>0</v>
      </c>
      <c r="F1239" s="4">
        <f>Fullmath[[#This Row],[Quantity]]</f>
        <v>0</v>
      </c>
      <c r="G1239" s="4">
        <f>LookupRef[[#This Row],[Labor Costs]]+LookupRef[[#This Row],[Material Costs]]</f>
        <v>0</v>
      </c>
      <c r="H1239" s="4" t="e">
        <f>LookupRef[[#This Row],[Total Price]]/LookupRef[[#This Row],[Quantity]]</f>
        <v>#DIV/0!</v>
      </c>
      <c r="I1239" s="4">
        <f>LookupRef[[#This Row],[Total Price]]-LookupRef[[#This Row],[Material Costs]]</f>
        <v>0</v>
      </c>
      <c r="J1239" s="4">
        <f>(LookupRef[[#This Row],[Total Craft Points]]+LookupRef[[#This Row],[DC]])*10</f>
        <v>0</v>
      </c>
      <c r="K1239" s="4">
        <f>LookupRef[[#This Row],[Price Per Craft Point]]*LookupRef[[#This Row],[Total Craft Points]]</f>
        <v>0</v>
      </c>
      <c r="L1239" s="4">
        <f>Fullmath[[#This Row],[Mat Cost]]</f>
        <v>0</v>
      </c>
      <c r="M1239" s="4">
        <f>Fullmath[[#This Row],[Total CP]]</f>
        <v>0</v>
      </c>
      <c r="N1239" s="4">
        <f>Fullmath[[#This Row],[DC]]</f>
        <v>0</v>
      </c>
      <c r="O1239" s="4" cm="1">
        <f t="array" ref="O1239">LookupRef[[#This Row],[DC]]+(PPCP[Base])</f>
        <v>50</v>
      </c>
    </row>
    <row r="1240" spans="1:15" x14ac:dyDescent="0.2">
      <c r="A1240" s="4">
        <f>Fullmath[[#This Row],[Craft]]</f>
        <v>0</v>
      </c>
      <c r="B1240" s="4">
        <f>Fullmath[[#This Row],[Type]]</f>
        <v>0</v>
      </c>
      <c r="C1240" s="4">
        <f>Fullmath[[#This Row],[Subtype]]</f>
        <v>0</v>
      </c>
      <c r="D1240" s="2">
        <f>Fullmath[[#This Row],[ID]]</f>
        <v>0</v>
      </c>
      <c r="E1240" s="4">
        <f>Fullmath[[#This Row],[Name]]</f>
        <v>0</v>
      </c>
      <c r="F1240" s="4">
        <f>Fullmath[[#This Row],[Quantity]]</f>
        <v>0</v>
      </c>
      <c r="G1240" s="4">
        <f>LookupRef[[#This Row],[Labor Costs]]+LookupRef[[#This Row],[Material Costs]]</f>
        <v>0</v>
      </c>
      <c r="H1240" s="4" t="e">
        <f>LookupRef[[#This Row],[Total Price]]/LookupRef[[#This Row],[Quantity]]</f>
        <v>#DIV/0!</v>
      </c>
      <c r="I1240" s="4">
        <f>LookupRef[[#This Row],[Total Price]]-LookupRef[[#This Row],[Material Costs]]</f>
        <v>0</v>
      </c>
      <c r="J1240" s="4">
        <f>(LookupRef[[#This Row],[Total Craft Points]]+LookupRef[[#This Row],[DC]])*10</f>
        <v>0</v>
      </c>
      <c r="K1240" s="4">
        <f>LookupRef[[#This Row],[Price Per Craft Point]]*LookupRef[[#This Row],[Total Craft Points]]</f>
        <v>0</v>
      </c>
      <c r="L1240" s="4">
        <f>Fullmath[[#This Row],[Mat Cost]]</f>
        <v>0</v>
      </c>
      <c r="M1240" s="4">
        <f>Fullmath[[#This Row],[Total CP]]</f>
        <v>0</v>
      </c>
      <c r="N1240" s="4">
        <f>Fullmath[[#This Row],[DC]]</f>
        <v>0</v>
      </c>
      <c r="O1240" s="4" cm="1">
        <f t="array" ref="O1240">LookupRef[[#This Row],[DC]]+(PPCP[Base])</f>
        <v>50</v>
      </c>
    </row>
    <row r="1241" spans="1:15" x14ac:dyDescent="0.2">
      <c r="A1241" s="4">
        <f>Fullmath[[#This Row],[Craft]]</f>
        <v>0</v>
      </c>
      <c r="B1241" s="4">
        <f>Fullmath[[#This Row],[Type]]</f>
        <v>0</v>
      </c>
      <c r="C1241" s="4">
        <f>Fullmath[[#This Row],[Subtype]]</f>
        <v>0</v>
      </c>
      <c r="D1241" s="2">
        <f>Fullmath[[#This Row],[ID]]</f>
        <v>0</v>
      </c>
      <c r="E1241" s="4">
        <f>Fullmath[[#This Row],[Name]]</f>
        <v>0</v>
      </c>
      <c r="F1241" s="4">
        <f>Fullmath[[#This Row],[Quantity]]</f>
        <v>0</v>
      </c>
      <c r="G1241" s="4">
        <f>LookupRef[[#This Row],[Labor Costs]]+LookupRef[[#This Row],[Material Costs]]</f>
        <v>0</v>
      </c>
      <c r="H1241" s="4" t="e">
        <f>LookupRef[[#This Row],[Total Price]]/LookupRef[[#This Row],[Quantity]]</f>
        <v>#DIV/0!</v>
      </c>
      <c r="I1241" s="4">
        <f>LookupRef[[#This Row],[Total Price]]-LookupRef[[#This Row],[Material Costs]]</f>
        <v>0</v>
      </c>
      <c r="J1241" s="4">
        <f>(LookupRef[[#This Row],[Total Craft Points]]+LookupRef[[#This Row],[DC]])*10</f>
        <v>0</v>
      </c>
      <c r="K1241" s="4">
        <f>LookupRef[[#This Row],[Price Per Craft Point]]*LookupRef[[#This Row],[Total Craft Points]]</f>
        <v>0</v>
      </c>
      <c r="L1241" s="4">
        <f>Fullmath[[#This Row],[Mat Cost]]</f>
        <v>0</v>
      </c>
      <c r="M1241" s="4">
        <f>Fullmath[[#This Row],[Total CP]]</f>
        <v>0</v>
      </c>
      <c r="N1241" s="4">
        <f>Fullmath[[#This Row],[DC]]</f>
        <v>0</v>
      </c>
      <c r="O1241" s="4" cm="1">
        <f t="array" ref="O1241">LookupRef[[#This Row],[DC]]+(PPCP[Base])</f>
        <v>50</v>
      </c>
    </row>
    <row r="1242" spans="1:15" x14ac:dyDescent="0.2">
      <c r="A1242" s="4">
        <f>Fullmath[[#This Row],[Craft]]</f>
        <v>0</v>
      </c>
      <c r="B1242" s="4">
        <f>Fullmath[[#This Row],[Type]]</f>
        <v>0</v>
      </c>
      <c r="C1242" s="4">
        <f>Fullmath[[#This Row],[Subtype]]</f>
        <v>0</v>
      </c>
      <c r="D1242" s="2">
        <f>Fullmath[[#This Row],[ID]]</f>
        <v>0</v>
      </c>
      <c r="E1242" s="4">
        <f>Fullmath[[#This Row],[Name]]</f>
        <v>0</v>
      </c>
      <c r="F1242" s="4">
        <f>Fullmath[[#This Row],[Quantity]]</f>
        <v>0</v>
      </c>
      <c r="G1242" s="4">
        <f>LookupRef[[#This Row],[Labor Costs]]+LookupRef[[#This Row],[Material Costs]]</f>
        <v>0</v>
      </c>
      <c r="H1242" s="4" t="e">
        <f>LookupRef[[#This Row],[Total Price]]/LookupRef[[#This Row],[Quantity]]</f>
        <v>#DIV/0!</v>
      </c>
      <c r="I1242" s="4">
        <f>LookupRef[[#This Row],[Total Price]]-LookupRef[[#This Row],[Material Costs]]</f>
        <v>0</v>
      </c>
      <c r="J1242" s="4">
        <f>(LookupRef[[#This Row],[Total Craft Points]]+LookupRef[[#This Row],[DC]])*10</f>
        <v>0</v>
      </c>
      <c r="K1242" s="4">
        <f>LookupRef[[#This Row],[Price Per Craft Point]]*LookupRef[[#This Row],[Total Craft Points]]</f>
        <v>0</v>
      </c>
      <c r="L1242" s="4">
        <f>Fullmath[[#This Row],[Mat Cost]]</f>
        <v>0</v>
      </c>
      <c r="M1242" s="4">
        <f>Fullmath[[#This Row],[Total CP]]</f>
        <v>0</v>
      </c>
      <c r="N1242" s="4">
        <f>Fullmath[[#This Row],[DC]]</f>
        <v>0</v>
      </c>
      <c r="O1242" s="4" cm="1">
        <f t="array" ref="O1242">LookupRef[[#This Row],[DC]]+(PPCP[Base])</f>
        <v>50</v>
      </c>
    </row>
    <row r="1243" spans="1:15" x14ac:dyDescent="0.2">
      <c r="A1243" s="4">
        <f>Fullmath[[#This Row],[Craft]]</f>
        <v>0</v>
      </c>
      <c r="B1243" s="4">
        <f>Fullmath[[#This Row],[Type]]</f>
        <v>0</v>
      </c>
      <c r="C1243" s="4">
        <f>Fullmath[[#This Row],[Subtype]]</f>
        <v>0</v>
      </c>
      <c r="D1243" s="2">
        <f>Fullmath[[#This Row],[ID]]</f>
        <v>0</v>
      </c>
      <c r="E1243" s="4">
        <f>Fullmath[[#This Row],[Name]]</f>
        <v>0</v>
      </c>
      <c r="F1243" s="4">
        <f>Fullmath[[#This Row],[Quantity]]</f>
        <v>0</v>
      </c>
      <c r="G1243" s="4">
        <f>LookupRef[[#This Row],[Labor Costs]]+LookupRef[[#This Row],[Material Costs]]</f>
        <v>0</v>
      </c>
      <c r="H1243" s="4" t="e">
        <f>LookupRef[[#This Row],[Total Price]]/LookupRef[[#This Row],[Quantity]]</f>
        <v>#DIV/0!</v>
      </c>
      <c r="I1243" s="4">
        <f>LookupRef[[#This Row],[Total Price]]-LookupRef[[#This Row],[Material Costs]]</f>
        <v>0</v>
      </c>
      <c r="J1243" s="4">
        <f>(LookupRef[[#This Row],[Total Craft Points]]+LookupRef[[#This Row],[DC]])*10</f>
        <v>0</v>
      </c>
      <c r="K1243" s="4">
        <f>LookupRef[[#This Row],[Price Per Craft Point]]*LookupRef[[#This Row],[Total Craft Points]]</f>
        <v>0</v>
      </c>
      <c r="L1243" s="4">
        <f>Fullmath[[#This Row],[Mat Cost]]</f>
        <v>0</v>
      </c>
      <c r="M1243" s="4">
        <f>Fullmath[[#This Row],[Total CP]]</f>
        <v>0</v>
      </c>
      <c r="N1243" s="4">
        <f>Fullmath[[#This Row],[DC]]</f>
        <v>0</v>
      </c>
      <c r="O1243" s="4" cm="1">
        <f t="array" ref="O1243">LookupRef[[#This Row],[DC]]+(PPCP[Base])</f>
        <v>50</v>
      </c>
    </row>
    <row r="1244" spans="1:15" x14ac:dyDescent="0.2">
      <c r="A1244" s="4">
        <f>Fullmath[[#This Row],[Craft]]</f>
        <v>0</v>
      </c>
      <c r="B1244" s="4">
        <f>Fullmath[[#This Row],[Type]]</f>
        <v>0</v>
      </c>
      <c r="C1244" s="4">
        <f>Fullmath[[#This Row],[Subtype]]</f>
        <v>0</v>
      </c>
      <c r="D1244" s="2">
        <f>Fullmath[[#This Row],[ID]]</f>
        <v>0</v>
      </c>
      <c r="E1244" s="4">
        <f>Fullmath[[#This Row],[Name]]</f>
        <v>0</v>
      </c>
      <c r="F1244" s="4">
        <f>Fullmath[[#This Row],[Quantity]]</f>
        <v>0</v>
      </c>
      <c r="G1244" s="4">
        <f>LookupRef[[#This Row],[Labor Costs]]+LookupRef[[#This Row],[Material Costs]]</f>
        <v>0</v>
      </c>
      <c r="H1244" s="4" t="e">
        <f>LookupRef[[#This Row],[Total Price]]/LookupRef[[#This Row],[Quantity]]</f>
        <v>#DIV/0!</v>
      </c>
      <c r="I1244" s="4">
        <f>LookupRef[[#This Row],[Total Price]]-LookupRef[[#This Row],[Material Costs]]</f>
        <v>0</v>
      </c>
      <c r="J1244" s="4">
        <f>(LookupRef[[#This Row],[Total Craft Points]]+LookupRef[[#This Row],[DC]])*10</f>
        <v>0</v>
      </c>
      <c r="K1244" s="4">
        <f>LookupRef[[#This Row],[Price Per Craft Point]]*LookupRef[[#This Row],[Total Craft Points]]</f>
        <v>0</v>
      </c>
      <c r="L1244" s="4">
        <f>Fullmath[[#This Row],[Mat Cost]]</f>
        <v>0</v>
      </c>
      <c r="M1244" s="4">
        <f>Fullmath[[#This Row],[Total CP]]</f>
        <v>0</v>
      </c>
      <c r="N1244" s="4">
        <f>Fullmath[[#This Row],[DC]]</f>
        <v>0</v>
      </c>
      <c r="O1244" s="4" cm="1">
        <f t="array" ref="O1244">LookupRef[[#This Row],[DC]]+(PPCP[Base])</f>
        <v>50</v>
      </c>
    </row>
    <row r="1245" spans="1:15" x14ac:dyDescent="0.2">
      <c r="A1245" s="4">
        <f>Fullmath[[#This Row],[Craft]]</f>
        <v>0</v>
      </c>
      <c r="B1245" s="4">
        <f>Fullmath[[#This Row],[Type]]</f>
        <v>0</v>
      </c>
      <c r="C1245" s="4">
        <f>Fullmath[[#This Row],[Subtype]]</f>
        <v>0</v>
      </c>
      <c r="D1245" s="2">
        <f>Fullmath[[#This Row],[ID]]</f>
        <v>0</v>
      </c>
      <c r="E1245" s="4">
        <f>Fullmath[[#This Row],[Name]]</f>
        <v>0</v>
      </c>
      <c r="F1245" s="4">
        <f>Fullmath[[#This Row],[Quantity]]</f>
        <v>0</v>
      </c>
      <c r="G1245" s="4">
        <f>LookupRef[[#This Row],[Labor Costs]]+LookupRef[[#This Row],[Material Costs]]</f>
        <v>0</v>
      </c>
      <c r="H1245" s="4" t="e">
        <f>LookupRef[[#This Row],[Total Price]]/LookupRef[[#This Row],[Quantity]]</f>
        <v>#DIV/0!</v>
      </c>
      <c r="I1245" s="4">
        <f>LookupRef[[#This Row],[Total Price]]-LookupRef[[#This Row],[Material Costs]]</f>
        <v>0</v>
      </c>
      <c r="J1245" s="4">
        <f>(LookupRef[[#This Row],[Total Craft Points]]+LookupRef[[#This Row],[DC]])*10</f>
        <v>0</v>
      </c>
      <c r="K1245" s="4">
        <f>LookupRef[[#This Row],[Price Per Craft Point]]*LookupRef[[#This Row],[Total Craft Points]]</f>
        <v>0</v>
      </c>
      <c r="L1245" s="4">
        <f>Fullmath[[#This Row],[Mat Cost]]</f>
        <v>0</v>
      </c>
      <c r="M1245" s="4">
        <f>Fullmath[[#This Row],[Total CP]]</f>
        <v>0</v>
      </c>
      <c r="N1245" s="4">
        <f>Fullmath[[#This Row],[DC]]</f>
        <v>0</v>
      </c>
      <c r="O1245" s="4" cm="1">
        <f t="array" ref="O1245">LookupRef[[#This Row],[DC]]+(PPCP[Base])</f>
        <v>50</v>
      </c>
    </row>
    <row r="1246" spans="1:15" x14ac:dyDescent="0.2">
      <c r="A1246" s="4">
        <f>Fullmath[[#This Row],[Craft]]</f>
        <v>0</v>
      </c>
      <c r="B1246" s="4">
        <f>Fullmath[[#This Row],[Type]]</f>
        <v>0</v>
      </c>
      <c r="C1246" s="4">
        <f>Fullmath[[#This Row],[Subtype]]</f>
        <v>0</v>
      </c>
      <c r="D1246" s="2">
        <f>Fullmath[[#This Row],[ID]]</f>
        <v>0</v>
      </c>
      <c r="E1246" s="4">
        <f>Fullmath[[#This Row],[Name]]</f>
        <v>0</v>
      </c>
      <c r="F1246" s="4">
        <f>Fullmath[[#This Row],[Quantity]]</f>
        <v>0</v>
      </c>
      <c r="G1246" s="4">
        <f>LookupRef[[#This Row],[Labor Costs]]+LookupRef[[#This Row],[Material Costs]]</f>
        <v>0</v>
      </c>
      <c r="H1246" s="4" t="e">
        <f>LookupRef[[#This Row],[Total Price]]/LookupRef[[#This Row],[Quantity]]</f>
        <v>#DIV/0!</v>
      </c>
      <c r="I1246" s="4">
        <f>LookupRef[[#This Row],[Total Price]]-LookupRef[[#This Row],[Material Costs]]</f>
        <v>0</v>
      </c>
      <c r="J1246" s="4">
        <f>(LookupRef[[#This Row],[Total Craft Points]]+LookupRef[[#This Row],[DC]])*10</f>
        <v>0</v>
      </c>
      <c r="K1246" s="4">
        <f>LookupRef[[#This Row],[Price Per Craft Point]]*LookupRef[[#This Row],[Total Craft Points]]</f>
        <v>0</v>
      </c>
      <c r="L1246" s="4">
        <f>Fullmath[[#This Row],[Mat Cost]]</f>
        <v>0</v>
      </c>
      <c r="M1246" s="4">
        <f>Fullmath[[#This Row],[Total CP]]</f>
        <v>0</v>
      </c>
      <c r="N1246" s="4">
        <f>Fullmath[[#This Row],[DC]]</f>
        <v>0</v>
      </c>
      <c r="O1246" s="4" cm="1">
        <f t="array" ref="O1246">LookupRef[[#This Row],[DC]]+(PPCP[Base])</f>
        <v>50</v>
      </c>
    </row>
    <row r="1247" spans="1:15" x14ac:dyDescent="0.2">
      <c r="A1247" s="4">
        <f>Fullmath[[#This Row],[Craft]]</f>
        <v>0</v>
      </c>
      <c r="B1247" s="4">
        <f>Fullmath[[#This Row],[Type]]</f>
        <v>0</v>
      </c>
      <c r="C1247" s="4">
        <f>Fullmath[[#This Row],[Subtype]]</f>
        <v>0</v>
      </c>
      <c r="D1247" s="2">
        <f>Fullmath[[#This Row],[ID]]</f>
        <v>0</v>
      </c>
      <c r="E1247" s="4">
        <f>Fullmath[[#This Row],[Name]]</f>
        <v>0</v>
      </c>
      <c r="F1247" s="4">
        <f>Fullmath[[#This Row],[Quantity]]</f>
        <v>0</v>
      </c>
      <c r="G1247" s="4">
        <f>LookupRef[[#This Row],[Labor Costs]]+LookupRef[[#This Row],[Material Costs]]</f>
        <v>0</v>
      </c>
      <c r="H1247" s="4" t="e">
        <f>LookupRef[[#This Row],[Total Price]]/LookupRef[[#This Row],[Quantity]]</f>
        <v>#DIV/0!</v>
      </c>
      <c r="I1247" s="4">
        <f>LookupRef[[#This Row],[Total Price]]-LookupRef[[#This Row],[Material Costs]]</f>
        <v>0</v>
      </c>
      <c r="J1247" s="4">
        <f>(LookupRef[[#This Row],[Total Craft Points]]+LookupRef[[#This Row],[DC]])*10</f>
        <v>0</v>
      </c>
      <c r="K1247" s="4">
        <f>LookupRef[[#This Row],[Price Per Craft Point]]*LookupRef[[#This Row],[Total Craft Points]]</f>
        <v>0</v>
      </c>
      <c r="L1247" s="4">
        <f>Fullmath[[#This Row],[Mat Cost]]</f>
        <v>0</v>
      </c>
      <c r="M1247" s="4">
        <f>Fullmath[[#This Row],[Total CP]]</f>
        <v>0</v>
      </c>
      <c r="N1247" s="4">
        <f>Fullmath[[#This Row],[DC]]</f>
        <v>0</v>
      </c>
      <c r="O1247" s="4" cm="1">
        <f t="array" ref="O1247">LookupRef[[#This Row],[DC]]+(PPCP[Base])</f>
        <v>50</v>
      </c>
    </row>
    <row r="1248" spans="1:15" x14ac:dyDescent="0.2">
      <c r="A1248" s="4">
        <f>Fullmath[[#This Row],[Craft]]</f>
        <v>0</v>
      </c>
      <c r="B1248" s="4">
        <f>Fullmath[[#This Row],[Type]]</f>
        <v>0</v>
      </c>
      <c r="C1248" s="4">
        <f>Fullmath[[#This Row],[Subtype]]</f>
        <v>0</v>
      </c>
      <c r="D1248" s="2">
        <f>Fullmath[[#This Row],[ID]]</f>
        <v>0</v>
      </c>
      <c r="E1248" s="4">
        <f>Fullmath[[#This Row],[Name]]</f>
        <v>0</v>
      </c>
      <c r="F1248" s="4">
        <f>Fullmath[[#This Row],[Quantity]]</f>
        <v>0</v>
      </c>
      <c r="G1248" s="4">
        <f>LookupRef[[#This Row],[Labor Costs]]+LookupRef[[#This Row],[Material Costs]]</f>
        <v>0</v>
      </c>
      <c r="H1248" s="4" t="e">
        <f>LookupRef[[#This Row],[Total Price]]/LookupRef[[#This Row],[Quantity]]</f>
        <v>#DIV/0!</v>
      </c>
      <c r="I1248" s="4">
        <f>LookupRef[[#This Row],[Total Price]]-LookupRef[[#This Row],[Material Costs]]</f>
        <v>0</v>
      </c>
      <c r="J1248" s="4">
        <f>(LookupRef[[#This Row],[Total Craft Points]]+LookupRef[[#This Row],[DC]])*10</f>
        <v>0</v>
      </c>
      <c r="K1248" s="4">
        <f>LookupRef[[#This Row],[Price Per Craft Point]]*LookupRef[[#This Row],[Total Craft Points]]</f>
        <v>0</v>
      </c>
      <c r="L1248" s="4">
        <f>Fullmath[[#This Row],[Mat Cost]]</f>
        <v>0</v>
      </c>
      <c r="M1248" s="4">
        <f>Fullmath[[#This Row],[Total CP]]</f>
        <v>0</v>
      </c>
      <c r="N1248" s="4">
        <f>Fullmath[[#This Row],[DC]]</f>
        <v>0</v>
      </c>
      <c r="O1248" s="4" cm="1">
        <f t="array" ref="O1248">LookupRef[[#This Row],[DC]]+(PPCP[Base])</f>
        <v>50</v>
      </c>
    </row>
    <row r="1249" spans="1:15" x14ac:dyDescent="0.2">
      <c r="A1249" s="4">
        <f>Fullmath[[#This Row],[Craft]]</f>
        <v>0</v>
      </c>
      <c r="B1249" s="4">
        <f>Fullmath[[#This Row],[Type]]</f>
        <v>0</v>
      </c>
      <c r="C1249" s="4">
        <f>Fullmath[[#This Row],[Subtype]]</f>
        <v>0</v>
      </c>
      <c r="D1249" s="2">
        <f>Fullmath[[#This Row],[ID]]</f>
        <v>0</v>
      </c>
      <c r="E1249" s="4">
        <f>Fullmath[[#This Row],[Name]]</f>
        <v>0</v>
      </c>
      <c r="F1249" s="4">
        <f>Fullmath[[#This Row],[Quantity]]</f>
        <v>0</v>
      </c>
      <c r="G1249" s="4">
        <f>LookupRef[[#This Row],[Labor Costs]]+LookupRef[[#This Row],[Material Costs]]</f>
        <v>0</v>
      </c>
      <c r="H1249" s="4" t="e">
        <f>LookupRef[[#This Row],[Total Price]]/LookupRef[[#This Row],[Quantity]]</f>
        <v>#DIV/0!</v>
      </c>
      <c r="I1249" s="4">
        <f>LookupRef[[#This Row],[Total Price]]-LookupRef[[#This Row],[Material Costs]]</f>
        <v>0</v>
      </c>
      <c r="J1249" s="4">
        <f>(LookupRef[[#This Row],[Total Craft Points]]+LookupRef[[#This Row],[DC]])*10</f>
        <v>0</v>
      </c>
      <c r="K1249" s="4">
        <f>LookupRef[[#This Row],[Price Per Craft Point]]*LookupRef[[#This Row],[Total Craft Points]]</f>
        <v>0</v>
      </c>
      <c r="L1249" s="4">
        <f>Fullmath[[#This Row],[Mat Cost]]</f>
        <v>0</v>
      </c>
      <c r="M1249" s="4">
        <f>Fullmath[[#This Row],[Total CP]]</f>
        <v>0</v>
      </c>
      <c r="N1249" s="4">
        <f>Fullmath[[#This Row],[DC]]</f>
        <v>0</v>
      </c>
      <c r="O1249" s="4" cm="1">
        <f t="array" ref="O1249">LookupRef[[#This Row],[DC]]+(PPCP[Base])</f>
        <v>50</v>
      </c>
    </row>
    <row r="1250" spans="1:15" x14ac:dyDescent="0.2">
      <c r="A1250" s="4">
        <f>Fullmath[[#This Row],[Craft]]</f>
        <v>0</v>
      </c>
      <c r="B1250" s="4">
        <f>Fullmath[[#This Row],[Type]]</f>
        <v>0</v>
      </c>
      <c r="C1250" s="4">
        <f>Fullmath[[#This Row],[Subtype]]</f>
        <v>0</v>
      </c>
      <c r="D1250" s="2">
        <f>Fullmath[[#This Row],[ID]]</f>
        <v>0</v>
      </c>
      <c r="E1250" s="4">
        <f>Fullmath[[#This Row],[Name]]</f>
        <v>0</v>
      </c>
      <c r="F1250" s="4">
        <f>Fullmath[[#This Row],[Quantity]]</f>
        <v>0</v>
      </c>
      <c r="G1250" s="4">
        <f>LookupRef[[#This Row],[Labor Costs]]+LookupRef[[#This Row],[Material Costs]]</f>
        <v>0</v>
      </c>
      <c r="H1250" s="4" t="e">
        <f>LookupRef[[#This Row],[Total Price]]/LookupRef[[#This Row],[Quantity]]</f>
        <v>#DIV/0!</v>
      </c>
      <c r="I1250" s="4">
        <f>LookupRef[[#This Row],[Total Price]]-LookupRef[[#This Row],[Material Costs]]</f>
        <v>0</v>
      </c>
      <c r="J1250" s="4">
        <f>(LookupRef[[#This Row],[Total Craft Points]]+LookupRef[[#This Row],[DC]])*10</f>
        <v>0</v>
      </c>
      <c r="K1250" s="4">
        <f>LookupRef[[#This Row],[Price Per Craft Point]]*LookupRef[[#This Row],[Total Craft Points]]</f>
        <v>0</v>
      </c>
      <c r="L1250" s="4">
        <f>Fullmath[[#This Row],[Mat Cost]]</f>
        <v>0</v>
      </c>
      <c r="M1250" s="4">
        <f>Fullmath[[#This Row],[Total CP]]</f>
        <v>0</v>
      </c>
      <c r="N1250" s="4">
        <f>Fullmath[[#This Row],[DC]]</f>
        <v>0</v>
      </c>
      <c r="O1250" s="4" cm="1">
        <f t="array" ref="O1250">LookupRef[[#This Row],[DC]]+(PPCP[Base])</f>
        <v>50</v>
      </c>
    </row>
    <row r="1251" spans="1:15" x14ac:dyDescent="0.2">
      <c r="A1251" s="4">
        <f>Fullmath[[#This Row],[Craft]]</f>
        <v>0</v>
      </c>
      <c r="B1251" s="4">
        <f>Fullmath[[#This Row],[Type]]</f>
        <v>0</v>
      </c>
      <c r="C1251" s="4">
        <f>Fullmath[[#This Row],[Subtype]]</f>
        <v>0</v>
      </c>
      <c r="D1251" s="2">
        <f>Fullmath[[#This Row],[ID]]</f>
        <v>0</v>
      </c>
      <c r="E1251" s="4">
        <f>Fullmath[[#This Row],[Name]]</f>
        <v>0</v>
      </c>
      <c r="F1251" s="4">
        <f>Fullmath[[#This Row],[Quantity]]</f>
        <v>0</v>
      </c>
      <c r="G1251" s="4">
        <f>LookupRef[[#This Row],[Labor Costs]]+LookupRef[[#This Row],[Material Costs]]</f>
        <v>0</v>
      </c>
      <c r="H1251" s="4" t="e">
        <f>LookupRef[[#This Row],[Total Price]]/LookupRef[[#This Row],[Quantity]]</f>
        <v>#DIV/0!</v>
      </c>
      <c r="I1251" s="4">
        <f>LookupRef[[#This Row],[Total Price]]-LookupRef[[#This Row],[Material Costs]]</f>
        <v>0</v>
      </c>
      <c r="J1251" s="4">
        <f>(LookupRef[[#This Row],[Total Craft Points]]+LookupRef[[#This Row],[DC]])*10</f>
        <v>0</v>
      </c>
      <c r="K1251" s="4">
        <f>LookupRef[[#This Row],[Price Per Craft Point]]*LookupRef[[#This Row],[Total Craft Points]]</f>
        <v>0</v>
      </c>
      <c r="L1251" s="4">
        <f>Fullmath[[#This Row],[Mat Cost]]</f>
        <v>0</v>
      </c>
      <c r="M1251" s="4">
        <f>Fullmath[[#This Row],[Total CP]]</f>
        <v>0</v>
      </c>
      <c r="N1251" s="4">
        <f>Fullmath[[#This Row],[DC]]</f>
        <v>0</v>
      </c>
      <c r="O1251" s="4" cm="1">
        <f t="array" ref="O1251">LookupRef[[#This Row],[DC]]+(PPCP[Base])</f>
        <v>50</v>
      </c>
    </row>
    <row r="1252" spans="1:15" x14ac:dyDescent="0.2">
      <c r="A1252" s="4">
        <f>Fullmath[[#This Row],[Craft]]</f>
        <v>0</v>
      </c>
      <c r="B1252" s="4">
        <f>Fullmath[[#This Row],[Type]]</f>
        <v>0</v>
      </c>
      <c r="C1252" s="4">
        <f>Fullmath[[#This Row],[Subtype]]</f>
        <v>0</v>
      </c>
      <c r="D1252" s="2">
        <f>Fullmath[[#This Row],[ID]]</f>
        <v>0</v>
      </c>
      <c r="E1252" s="4">
        <f>Fullmath[[#This Row],[Name]]</f>
        <v>0</v>
      </c>
      <c r="F1252" s="4">
        <f>Fullmath[[#This Row],[Quantity]]</f>
        <v>0</v>
      </c>
      <c r="G1252" s="4">
        <f>LookupRef[[#This Row],[Labor Costs]]+LookupRef[[#This Row],[Material Costs]]</f>
        <v>0</v>
      </c>
      <c r="H1252" s="4" t="e">
        <f>LookupRef[[#This Row],[Total Price]]/LookupRef[[#This Row],[Quantity]]</f>
        <v>#DIV/0!</v>
      </c>
      <c r="I1252" s="4">
        <f>LookupRef[[#This Row],[Total Price]]-LookupRef[[#This Row],[Material Costs]]</f>
        <v>0</v>
      </c>
      <c r="J1252" s="4">
        <f>(LookupRef[[#This Row],[Total Craft Points]]+LookupRef[[#This Row],[DC]])*10</f>
        <v>0</v>
      </c>
      <c r="K1252" s="4">
        <f>LookupRef[[#This Row],[Price Per Craft Point]]*LookupRef[[#This Row],[Total Craft Points]]</f>
        <v>0</v>
      </c>
      <c r="L1252" s="4">
        <f>Fullmath[[#This Row],[Mat Cost]]</f>
        <v>0</v>
      </c>
      <c r="M1252" s="4">
        <f>Fullmath[[#This Row],[Total CP]]</f>
        <v>0</v>
      </c>
      <c r="N1252" s="4">
        <f>Fullmath[[#This Row],[DC]]</f>
        <v>0</v>
      </c>
      <c r="O1252" s="4" cm="1">
        <f t="array" ref="O1252">LookupRef[[#This Row],[DC]]+(PPCP[Base])</f>
        <v>50</v>
      </c>
    </row>
    <row r="1253" spans="1:15" x14ac:dyDescent="0.2">
      <c r="A1253" s="4">
        <f>Fullmath[[#This Row],[Craft]]</f>
        <v>0</v>
      </c>
      <c r="B1253" s="4">
        <f>Fullmath[[#This Row],[Type]]</f>
        <v>0</v>
      </c>
      <c r="C1253" s="4">
        <f>Fullmath[[#This Row],[Subtype]]</f>
        <v>0</v>
      </c>
      <c r="D1253" s="2">
        <f>Fullmath[[#This Row],[ID]]</f>
        <v>0</v>
      </c>
      <c r="E1253" s="4">
        <f>Fullmath[[#This Row],[Name]]</f>
        <v>0</v>
      </c>
      <c r="F1253" s="4">
        <f>Fullmath[[#This Row],[Quantity]]</f>
        <v>0</v>
      </c>
      <c r="G1253" s="4">
        <f>LookupRef[[#This Row],[Labor Costs]]+LookupRef[[#This Row],[Material Costs]]</f>
        <v>0</v>
      </c>
      <c r="H1253" s="4" t="e">
        <f>LookupRef[[#This Row],[Total Price]]/LookupRef[[#This Row],[Quantity]]</f>
        <v>#DIV/0!</v>
      </c>
      <c r="I1253" s="4">
        <f>LookupRef[[#This Row],[Total Price]]-LookupRef[[#This Row],[Material Costs]]</f>
        <v>0</v>
      </c>
      <c r="J1253" s="4">
        <f>(LookupRef[[#This Row],[Total Craft Points]]+LookupRef[[#This Row],[DC]])*10</f>
        <v>0</v>
      </c>
      <c r="K1253" s="4">
        <f>LookupRef[[#This Row],[Price Per Craft Point]]*LookupRef[[#This Row],[Total Craft Points]]</f>
        <v>0</v>
      </c>
      <c r="L1253" s="4">
        <f>Fullmath[[#This Row],[Mat Cost]]</f>
        <v>0</v>
      </c>
      <c r="M1253" s="4">
        <f>Fullmath[[#This Row],[Total CP]]</f>
        <v>0</v>
      </c>
      <c r="N1253" s="4">
        <f>Fullmath[[#This Row],[DC]]</f>
        <v>0</v>
      </c>
      <c r="O1253" s="4" cm="1">
        <f t="array" ref="O1253">LookupRef[[#This Row],[DC]]+(PPCP[Base])</f>
        <v>50</v>
      </c>
    </row>
    <row r="1254" spans="1:15" x14ac:dyDescent="0.2">
      <c r="A1254" s="4">
        <f>Fullmath[[#This Row],[Craft]]</f>
        <v>0</v>
      </c>
      <c r="B1254" s="4">
        <f>Fullmath[[#This Row],[Type]]</f>
        <v>0</v>
      </c>
      <c r="C1254" s="4">
        <f>Fullmath[[#This Row],[Subtype]]</f>
        <v>0</v>
      </c>
      <c r="D1254" s="2">
        <f>Fullmath[[#This Row],[ID]]</f>
        <v>0</v>
      </c>
      <c r="E1254" s="4">
        <f>Fullmath[[#This Row],[Name]]</f>
        <v>0</v>
      </c>
      <c r="F1254" s="4">
        <f>Fullmath[[#This Row],[Quantity]]</f>
        <v>0</v>
      </c>
      <c r="G1254" s="4">
        <f>LookupRef[[#This Row],[Labor Costs]]+LookupRef[[#This Row],[Material Costs]]</f>
        <v>0</v>
      </c>
      <c r="H1254" s="4" t="e">
        <f>LookupRef[[#This Row],[Total Price]]/LookupRef[[#This Row],[Quantity]]</f>
        <v>#DIV/0!</v>
      </c>
      <c r="I1254" s="4">
        <f>LookupRef[[#This Row],[Total Price]]-LookupRef[[#This Row],[Material Costs]]</f>
        <v>0</v>
      </c>
      <c r="J1254" s="4">
        <f>(LookupRef[[#This Row],[Total Craft Points]]+LookupRef[[#This Row],[DC]])*10</f>
        <v>0</v>
      </c>
      <c r="K1254" s="4">
        <f>LookupRef[[#This Row],[Price Per Craft Point]]*LookupRef[[#This Row],[Total Craft Points]]</f>
        <v>0</v>
      </c>
      <c r="L1254" s="4">
        <f>Fullmath[[#This Row],[Mat Cost]]</f>
        <v>0</v>
      </c>
      <c r="M1254" s="4">
        <f>Fullmath[[#This Row],[Total CP]]</f>
        <v>0</v>
      </c>
      <c r="N1254" s="4">
        <f>Fullmath[[#This Row],[DC]]</f>
        <v>0</v>
      </c>
      <c r="O1254" s="4" cm="1">
        <f t="array" ref="O1254">LookupRef[[#This Row],[DC]]+(PPCP[Base])</f>
        <v>50</v>
      </c>
    </row>
    <row r="1255" spans="1:15" x14ac:dyDescent="0.2">
      <c r="A1255" s="4">
        <f>Fullmath[[#This Row],[Craft]]</f>
        <v>0</v>
      </c>
      <c r="B1255" s="4">
        <f>Fullmath[[#This Row],[Type]]</f>
        <v>0</v>
      </c>
      <c r="C1255" s="4">
        <f>Fullmath[[#This Row],[Subtype]]</f>
        <v>0</v>
      </c>
      <c r="D1255" s="2">
        <f>Fullmath[[#This Row],[ID]]</f>
        <v>0</v>
      </c>
      <c r="E1255" s="4">
        <f>Fullmath[[#This Row],[Name]]</f>
        <v>0</v>
      </c>
      <c r="F1255" s="4">
        <f>Fullmath[[#This Row],[Quantity]]</f>
        <v>0</v>
      </c>
      <c r="G1255" s="4">
        <f>LookupRef[[#This Row],[Labor Costs]]+LookupRef[[#This Row],[Material Costs]]</f>
        <v>0</v>
      </c>
      <c r="H1255" s="4" t="e">
        <f>LookupRef[[#This Row],[Total Price]]/LookupRef[[#This Row],[Quantity]]</f>
        <v>#DIV/0!</v>
      </c>
      <c r="I1255" s="4">
        <f>LookupRef[[#This Row],[Total Price]]-LookupRef[[#This Row],[Material Costs]]</f>
        <v>0</v>
      </c>
      <c r="J1255" s="4">
        <f>(LookupRef[[#This Row],[Total Craft Points]]+LookupRef[[#This Row],[DC]])*10</f>
        <v>0</v>
      </c>
      <c r="K1255" s="4">
        <f>LookupRef[[#This Row],[Price Per Craft Point]]*LookupRef[[#This Row],[Total Craft Points]]</f>
        <v>0</v>
      </c>
      <c r="L1255" s="4">
        <f>Fullmath[[#This Row],[Mat Cost]]</f>
        <v>0</v>
      </c>
      <c r="M1255" s="4">
        <f>Fullmath[[#This Row],[Total CP]]</f>
        <v>0</v>
      </c>
      <c r="N1255" s="4">
        <f>Fullmath[[#This Row],[DC]]</f>
        <v>0</v>
      </c>
      <c r="O1255" s="4" cm="1">
        <f t="array" ref="O1255">LookupRef[[#This Row],[DC]]+(PPCP[Base])</f>
        <v>50</v>
      </c>
    </row>
    <row r="1256" spans="1:15" x14ac:dyDescent="0.2">
      <c r="A1256" s="4">
        <f>Fullmath[[#This Row],[Craft]]</f>
        <v>0</v>
      </c>
      <c r="B1256" s="4">
        <f>Fullmath[[#This Row],[Type]]</f>
        <v>0</v>
      </c>
      <c r="C1256" s="4">
        <f>Fullmath[[#This Row],[Subtype]]</f>
        <v>0</v>
      </c>
      <c r="D1256" s="2">
        <f>Fullmath[[#This Row],[ID]]</f>
        <v>0</v>
      </c>
      <c r="E1256" s="4">
        <f>Fullmath[[#This Row],[Name]]</f>
        <v>0</v>
      </c>
      <c r="F1256" s="4">
        <f>Fullmath[[#This Row],[Quantity]]</f>
        <v>0</v>
      </c>
      <c r="G1256" s="4">
        <f>LookupRef[[#This Row],[Labor Costs]]+LookupRef[[#This Row],[Material Costs]]</f>
        <v>0</v>
      </c>
      <c r="H1256" s="4" t="e">
        <f>LookupRef[[#This Row],[Total Price]]/LookupRef[[#This Row],[Quantity]]</f>
        <v>#DIV/0!</v>
      </c>
      <c r="I1256" s="4">
        <f>LookupRef[[#This Row],[Total Price]]-LookupRef[[#This Row],[Material Costs]]</f>
        <v>0</v>
      </c>
      <c r="J1256" s="4">
        <f>(LookupRef[[#This Row],[Total Craft Points]]+LookupRef[[#This Row],[DC]])*10</f>
        <v>0</v>
      </c>
      <c r="K1256" s="4">
        <f>LookupRef[[#This Row],[Price Per Craft Point]]*LookupRef[[#This Row],[Total Craft Points]]</f>
        <v>0</v>
      </c>
      <c r="L1256" s="4">
        <f>Fullmath[[#This Row],[Mat Cost]]</f>
        <v>0</v>
      </c>
      <c r="M1256" s="4">
        <f>Fullmath[[#This Row],[Total CP]]</f>
        <v>0</v>
      </c>
      <c r="N1256" s="4">
        <f>Fullmath[[#This Row],[DC]]</f>
        <v>0</v>
      </c>
      <c r="O1256" s="4" cm="1">
        <f t="array" ref="O1256">LookupRef[[#This Row],[DC]]+(PPCP[Base])</f>
        <v>50</v>
      </c>
    </row>
    <row r="1257" spans="1:15" x14ac:dyDescent="0.2">
      <c r="A1257" s="4">
        <f>Fullmath[[#This Row],[Craft]]</f>
        <v>0</v>
      </c>
      <c r="B1257" s="4">
        <f>Fullmath[[#This Row],[Type]]</f>
        <v>0</v>
      </c>
      <c r="C1257" s="4">
        <f>Fullmath[[#This Row],[Subtype]]</f>
        <v>0</v>
      </c>
      <c r="D1257" s="2">
        <f>Fullmath[[#This Row],[ID]]</f>
        <v>0</v>
      </c>
      <c r="E1257" s="4">
        <f>Fullmath[[#This Row],[Name]]</f>
        <v>0</v>
      </c>
      <c r="F1257" s="4">
        <f>Fullmath[[#This Row],[Quantity]]</f>
        <v>0</v>
      </c>
      <c r="G1257" s="4">
        <f>LookupRef[[#This Row],[Labor Costs]]+LookupRef[[#This Row],[Material Costs]]</f>
        <v>0</v>
      </c>
      <c r="H1257" s="4" t="e">
        <f>LookupRef[[#This Row],[Total Price]]/LookupRef[[#This Row],[Quantity]]</f>
        <v>#DIV/0!</v>
      </c>
      <c r="I1257" s="4">
        <f>LookupRef[[#This Row],[Total Price]]-LookupRef[[#This Row],[Material Costs]]</f>
        <v>0</v>
      </c>
      <c r="J1257" s="4">
        <f>(LookupRef[[#This Row],[Total Craft Points]]+LookupRef[[#This Row],[DC]])*10</f>
        <v>0</v>
      </c>
      <c r="K1257" s="4">
        <f>LookupRef[[#This Row],[Price Per Craft Point]]*LookupRef[[#This Row],[Total Craft Points]]</f>
        <v>0</v>
      </c>
      <c r="L1257" s="4">
        <f>Fullmath[[#This Row],[Mat Cost]]</f>
        <v>0</v>
      </c>
      <c r="M1257" s="4">
        <f>Fullmath[[#This Row],[Total CP]]</f>
        <v>0</v>
      </c>
      <c r="N1257" s="4">
        <f>Fullmath[[#This Row],[DC]]</f>
        <v>0</v>
      </c>
      <c r="O1257" s="4" cm="1">
        <f t="array" ref="O1257">LookupRef[[#This Row],[DC]]+(PPCP[Base])</f>
        <v>50</v>
      </c>
    </row>
    <row r="1258" spans="1:15" x14ac:dyDescent="0.2">
      <c r="A1258" s="4">
        <f>Fullmath[[#This Row],[Craft]]</f>
        <v>0</v>
      </c>
      <c r="B1258" s="4">
        <f>Fullmath[[#This Row],[Type]]</f>
        <v>0</v>
      </c>
      <c r="C1258" s="4">
        <f>Fullmath[[#This Row],[Subtype]]</f>
        <v>0</v>
      </c>
      <c r="D1258" s="2">
        <f>Fullmath[[#This Row],[ID]]</f>
        <v>0</v>
      </c>
      <c r="E1258" s="4">
        <f>Fullmath[[#This Row],[Name]]</f>
        <v>0</v>
      </c>
      <c r="F1258" s="4">
        <f>Fullmath[[#This Row],[Quantity]]</f>
        <v>0</v>
      </c>
      <c r="G1258" s="4">
        <f>LookupRef[[#This Row],[Labor Costs]]+LookupRef[[#This Row],[Material Costs]]</f>
        <v>0</v>
      </c>
      <c r="H1258" s="4" t="e">
        <f>LookupRef[[#This Row],[Total Price]]/LookupRef[[#This Row],[Quantity]]</f>
        <v>#DIV/0!</v>
      </c>
      <c r="I1258" s="4">
        <f>LookupRef[[#This Row],[Total Price]]-LookupRef[[#This Row],[Material Costs]]</f>
        <v>0</v>
      </c>
      <c r="J1258" s="4">
        <f>(LookupRef[[#This Row],[Total Craft Points]]+LookupRef[[#This Row],[DC]])*10</f>
        <v>0</v>
      </c>
      <c r="K1258" s="4">
        <f>LookupRef[[#This Row],[Price Per Craft Point]]*LookupRef[[#This Row],[Total Craft Points]]</f>
        <v>0</v>
      </c>
      <c r="L1258" s="4">
        <f>Fullmath[[#This Row],[Mat Cost]]</f>
        <v>0</v>
      </c>
      <c r="M1258" s="4">
        <f>Fullmath[[#This Row],[Total CP]]</f>
        <v>0</v>
      </c>
      <c r="N1258" s="4">
        <f>Fullmath[[#This Row],[DC]]</f>
        <v>0</v>
      </c>
      <c r="O1258" s="4" cm="1">
        <f t="array" ref="O1258">LookupRef[[#This Row],[DC]]+(PPCP[Base])</f>
        <v>50</v>
      </c>
    </row>
    <row r="1259" spans="1:15" x14ac:dyDescent="0.2">
      <c r="A1259" s="4">
        <f>Fullmath[[#This Row],[Craft]]</f>
        <v>0</v>
      </c>
      <c r="B1259" s="4">
        <f>Fullmath[[#This Row],[Type]]</f>
        <v>0</v>
      </c>
      <c r="C1259" s="4">
        <f>Fullmath[[#This Row],[Subtype]]</f>
        <v>0</v>
      </c>
      <c r="D1259" s="2">
        <f>Fullmath[[#This Row],[ID]]</f>
        <v>0</v>
      </c>
      <c r="E1259" s="4">
        <f>Fullmath[[#This Row],[Name]]</f>
        <v>0</v>
      </c>
      <c r="F1259" s="4">
        <f>Fullmath[[#This Row],[Quantity]]</f>
        <v>0</v>
      </c>
      <c r="G1259" s="4">
        <f>LookupRef[[#This Row],[Labor Costs]]+LookupRef[[#This Row],[Material Costs]]</f>
        <v>0</v>
      </c>
      <c r="H1259" s="4" t="e">
        <f>LookupRef[[#This Row],[Total Price]]/LookupRef[[#This Row],[Quantity]]</f>
        <v>#DIV/0!</v>
      </c>
      <c r="I1259" s="4">
        <f>LookupRef[[#This Row],[Total Price]]-LookupRef[[#This Row],[Material Costs]]</f>
        <v>0</v>
      </c>
      <c r="J1259" s="4">
        <f>(LookupRef[[#This Row],[Total Craft Points]]+LookupRef[[#This Row],[DC]])*10</f>
        <v>0</v>
      </c>
      <c r="K1259" s="4">
        <f>LookupRef[[#This Row],[Price Per Craft Point]]*LookupRef[[#This Row],[Total Craft Points]]</f>
        <v>0</v>
      </c>
      <c r="L1259" s="4">
        <f>Fullmath[[#This Row],[Mat Cost]]</f>
        <v>0</v>
      </c>
      <c r="M1259" s="4">
        <f>Fullmath[[#This Row],[Total CP]]</f>
        <v>0</v>
      </c>
      <c r="N1259" s="4">
        <f>Fullmath[[#This Row],[DC]]</f>
        <v>0</v>
      </c>
      <c r="O1259" s="4" cm="1">
        <f t="array" ref="O1259">LookupRef[[#This Row],[DC]]+(PPCP[Base])</f>
        <v>50</v>
      </c>
    </row>
    <row r="1260" spans="1:15" x14ac:dyDescent="0.2">
      <c r="A1260" s="4">
        <f>Fullmath[[#This Row],[Craft]]</f>
        <v>0</v>
      </c>
      <c r="B1260" s="4">
        <f>Fullmath[[#This Row],[Type]]</f>
        <v>0</v>
      </c>
      <c r="C1260" s="4">
        <f>Fullmath[[#This Row],[Subtype]]</f>
        <v>0</v>
      </c>
      <c r="D1260" s="2">
        <f>Fullmath[[#This Row],[ID]]</f>
        <v>0</v>
      </c>
      <c r="E1260" s="4">
        <f>Fullmath[[#This Row],[Name]]</f>
        <v>0</v>
      </c>
      <c r="F1260" s="4">
        <f>Fullmath[[#This Row],[Quantity]]</f>
        <v>0</v>
      </c>
      <c r="G1260" s="4">
        <f>LookupRef[[#This Row],[Labor Costs]]+LookupRef[[#This Row],[Material Costs]]</f>
        <v>0</v>
      </c>
      <c r="H1260" s="4" t="e">
        <f>LookupRef[[#This Row],[Total Price]]/LookupRef[[#This Row],[Quantity]]</f>
        <v>#DIV/0!</v>
      </c>
      <c r="I1260" s="4">
        <f>LookupRef[[#This Row],[Total Price]]-LookupRef[[#This Row],[Material Costs]]</f>
        <v>0</v>
      </c>
      <c r="J1260" s="4">
        <f>(LookupRef[[#This Row],[Total Craft Points]]+LookupRef[[#This Row],[DC]])*10</f>
        <v>0</v>
      </c>
      <c r="K1260" s="4">
        <f>LookupRef[[#This Row],[Price Per Craft Point]]*LookupRef[[#This Row],[Total Craft Points]]</f>
        <v>0</v>
      </c>
      <c r="L1260" s="4">
        <f>Fullmath[[#This Row],[Mat Cost]]</f>
        <v>0</v>
      </c>
      <c r="M1260" s="4">
        <f>Fullmath[[#This Row],[Total CP]]</f>
        <v>0</v>
      </c>
      <c r="N1260" s="4">
        <f>Fullmath[[#This Row],[DC]]</f>
        <v>0</v>
      </c>
      <c r="O1260" s="4" cm="1">
        <f t="array" ref="O1260">LookupRef[[#This Row],[DC]]+(PPCP[Base])</f>
        <v>50</v>
      </c>
    </row>
    <row r="1261" spans="1:15" x14ac:dyDescent="0.2">
      <c r="A1261" s="4">
        <f>Fullmath[[#This Row],[Craft]]</f>
        <v>0</v>
      </c>
      <c r="B1261" s="4">
        <f>Fullmath[[#This Row],[Type]]</f>
        <v>0</v>
      </c>
      <c r="C1261" s="4">
        <f>Fullmath[[#This Row],[Subtype]]</f>
        <v>0</v>
      </c>
      <c r="D1261" s="2">
        <f>Fullmath[[#This Row],[ID]]</f>
        <v>0</v>
      </c>
      <c r="E1261" s="4">
        <f>Fullmath[[#This Row],[Name]]</f>
        <v>0</v>
      </c>
      <c r="F1261" s="4">
        <f>Fullmath[[#This Row],[Quantity]]</f>
        <v>0</v>
      </c>
      <c r="G1261" s="4">
        <f>LookupRef[[#This Row],[Labor Costs]]+LookupRef[[#This Row],[Material Costs]]</f>
        <v>0</v>
      </c>
      <c r="H1261" s="4" t="e">
        <f>LookupRef[[#This Row],[Total Price]]/LookupRef[[#This Row],[Quantity]]</f>
        <v>#DIV/0!</v>
      </c>
      <c r="I1261" s="4">
        <f>LookupRef[[#This Row],[Total Price]]-LookupRef[[#This Row],[Material Costs]]</f>
        <v>0</v>
      </c>
      <c r="J1261" s="4">
        <f>(LookupRef[[#This Row],[Total Craft Points]]+LookupRef[[#This Row],[DC]])*10</f>
        <v>0</v>
      </c>
      <c r="K1261" s="4">
        <f>LookupRef[[#This Row],[Price Per Craft Point]]*LookupRef[[#This Row],[Total Craft Points]]</f>
        <v>0</v>
      </c>
      <c r="L1261" s="4">
        <f>Fullmath[[#This Row],[Mat Cost]]</f>
        <v>0</v>
      </c>
      <c r="M1261" s="4">
        <f>Fullmath[[#This Row],[Total CP]]</f>
        <v>0</v>
      </c>
      <c r="N1261" s="4">
        <f>Fullmath[[#This Row],[DC]]</f>
        <v>0</v>
      </c>
      <c r="O1261" s="4" cm="1">
        <f t="array" ref="O1261">LookupRef[[#This Row],[DC]]+(PPCP[Base])</f>
        <v>50</v>
      </c>
    </row>
    <row r="1262" spans="1:15" x14ac:dyDescent="0.2">
      <c r="A1262" s="4">
        <f>Fullmath[[#This Row],[Craft]]</f>
        <v>0</v>
      </c>
      <c r="B1262" s="4">
        <f>Fullmath[[#This Row],[Type]]</f>
        <v>0</v>
      </c>
      <c r="C1262" s="4">
        <f>Fullmath[[#This Row],[Subtype]]</f>
        <v>0</v>
      </c>
      <c r="D1262" s="2">
        <f>Fullmath[[#This Row],[ID]]</f>
        <v>0</v>
      </c>
      <c r="E1262" s="4">
        <f>Fullmath[[#This Row],[Name]]</f>
        <v>0</v>
      </c>
      <c r="F1262" s="4">
        <f>Fullmath[[#This Row],[Quantity]]</f>
        <v>0</v>
      </c>
      <c r="G1262" s="4">
        <f>LookupRef[[#This Row],[Labor Costs]]+LookupRef[[#This Row],[Material Costs]]</f>
        <v>0</v>
      </c>
      <c r="H1262" s="4" t="e">
        <f>LookupRef[[#This Row],[Total Price]]/LookupRef[[#This Row],[Quantity]]</f>
        <v>#DIV/0!</v>
      </c>
      <c r="I1262" s="4">
        <f>LookupRef[[#This Row],[Total Price]]-LookupRef[[#This Row],[Material Costs]]</f>
        <v>0</v>
      </c>
      <c r="J1262" s="4">
        <f>(LookupRef[[#This Row],[Total Craft Points]]+LookupRef[[#This Row],[DC]])*10</f>
        <v>0</v>
      </c>
      <c r="K1262" s="4">
        <f>LookupRef[[#This Row],[Price Per Craft Point]]*LookupRef[[#This Row],[Total Craft Points]]</f>
        <v>0</v>
      </c>
      <c r="L1262" s="4">
        <f>Fullmath[[#This Row],[Mat Cost]]</f>
        <v>0</v>
      </c>
      <c r="M1262" s="4">
        <f>Fullmath[[#This Row],[Total CP]]</f>
        <v>0</v>
      </c>
      <c r="N1262" s="4">
        <f>Fullmath[[#This Row],[DC]]</f>
        <v>0</v>
      </c>
      <c r="O1262" s="4" cm="1">
        <f t="array" ref="O1262">LookupRef[[#This Row],[DC]]+(PPCP[Base])</f>
        <v>50</v>
      </c>
    </row>
    <row r="1263" spans="1:15" x14ac:dyDescent="0.2">
      <c r="A1263" s="4">
        <f>Fullmath[[#This Row],[Craft]]</f>
        <v>0</v>
      </c>
      <c r="B1263" s="4">
        <f>Fullmath[[#This Row],[Type]]</f>
        <v>0</v>
      </c>
      <c r="C1263" s="4">
        <f>Fullmath[[#This Row],[Subtype]]</f>
        <v>0</v>
      </c>
      <c r="D1263" s="2">
        <f>Fullmath[[#This Row],[ID]]</f>
        <v>0</v>
      </c>
      <c r="E1263" s="4">
        <f>Fullmath[[#This Row],[Name]]</f>
        <v>0</v>
      </c>
      <c r="F1263" s="4">
        <f>Fullmath[[#This Row],[Quantity]]</f>
        <v>0</v>
      </c>
      <c r="G1263" s="4">
        <f>LookupRef[[#This Row],[Labor Costs]]+LookupRef[[#This Row],[Material Costs]]</f>
        <v>0</v>
      </c>
      <c r="H1263" s="4" t="e">
        <f>LookupRef[[#This Row],[Total Price]]/LookupRef[[#This Row],[Quantity]]</f>
        <v>#DIV/0!</v>
      </c>
      <c r="I1263" s="4">
        <f>LookupRef[[#This Row],[Total Price]]-LookupRef[[#This Row],[Material Costs]]</f>
        <v>0</v>
      </c>
      <c r="J1263" s="4">
        <f>(LookupRef[[#This Row],[Total Craft Points]]+LookupRef[[#This Row],[DC]])*10</f>
        <v>0</v>
      </c>
      <c r="K1263" s="4">
        <f>LookupRef[[#This Row],[Price Per Craft Point]]*LookupRef[[#This Row],[Total Craft Points]]</f>
        <v>0</v>
      </c>
      <c r="L1263" s="4">
        <f>Fullmath[[#This Row],[Mat Cost]]</f>
        <v>0</v>
      </c>
      <c r="M1263" s="4">
        <f>Fullmath[[#This Row],[Total CP]]</f>
        <v>0</v>
      </c>
      <c r="N1263" s="4">
        <f>Fullmath[[#This Row],[DC]]</f>
        <v>0</v>
      </c>
      <c r="O1263" s="4" cm="1">
        <f t="array" ref="O1263">LookupRef[[#This Row],[DC]]+(PPCP[Base])</f>
        <v>50</v>
      </c>
    </row>
    <row r="1264" spans="1:15" x14ac:dyDescent="0.2">
      <c r="A1264" s="4">
        <f>Fullmath[[#This Row],[Craft]]</f>
        <v>0</v>
      </c>
      <c r="B1264" s="4">
        <f>Fullmath[[#This Row],[Type]]</f>
        <v>0</v>
      </c>
      <c r="C1264" s="4">
        <f>Fullmath[[#This Row],[Subtype]]</f>
        <v>0</v>
      </c>
      <c r="D1264" s="2">
        <f>Fullmath[[#This Row],[ID]]</f>
        <v>0</v>
      </c>
      <c r="E1264" s="4">
        <f>Fullmath[[#This Row],[Name]]</f>
        <v>0</v>
      </c>
      <c r="F1264" s="4">
        <f>Fullmath[[#This Row],[Quantity]]</f>
        <v>0</v>
      </c>
      <c r="G1264" s="4">
        <f>LookupRef[[#This Row],[Labor Costs]]+LookupRef[[#This Row],[Material Costs]]</f>
        <v>0</v>
      </c>
      <c r="H1264" s="4" t="e">
        <f>LookupRef[[#This Row],[Total Price]]/LookupRef[[#This Row],[Quantity]]</f>
        <v>#DIV/0!</v>
      </c>
      <c r="I1264" s="4">
        <f>LookupRef[[#This Row],[Total Price]]-LookupRef[[#This Row],[Material Costs]]</f>
        <v>0</v>
      </c>
      <c r="J1264" s="4">
        <f>(LookupRef[[#This Row],[Total Craft Points]]+LookupRef[[#This Row],[DC]])*10</f>
        <v>0</v>
      </c>
      <c r="K1264" s="4">
        <f>LookupRef[[#This Row],[Price Per Craft Point]]*LookupRef[[#This Row],[Total Craft Points]]</f>
        <v>0</v>
      </c>
      <c r="L1264" s="4">
        <f>Fullmath[[#This Row],[Mat Cost]]</f>
        <v>0</v>
      </c>
      <c r="M1264" s="4">
        <f>Fullmath[[#This Row],[Total CP]]</f>
        <v>0</v>
      </c>
      <c r="N1264" s="4">
        <f>Fullmath[[#This Row],[DC]]</f>
        <v>0</v>
      </c>
      <c r="O1264" s="4" cm="1">
        <f t="array" ref="O1264">LookupRef[[#This Row],[DC]]+(PPCP[Base])</f>
        <v>50</v>
      </c>
    </row>
    <row r="1265" spans="1:15" x14ac:dyDescent="0.2">
      <c r="A1265" s="4">
        <f>Fullmath[[#This Row],[Craft]]</f>
        <v>0</v>
      </c>
      <c r="B1265" s="4">
        <f>Fullmath[[#This Row],[Type]]</f>
        <v>0</v>
      </c>
      <c r="C1265" s="4">
        <f>Fullmath[[#This Row],[Subtype]]</f>
        <v>0</v>
      </c>
      <c r="D1265" s="2">
        <f>Fullmath[[#This Row],[ID]]</f>
        <v>0</v>
      </c>
      <c r="E1265" s="4">
        <f>Fullmath[[#This Row],[Name]]</f>
        <v>0</v>
      </c>
      <c r="F1265" s="4">
        <f>Fullmath[[#This Row],[Quantity]]</f>
        <v>0</v>
      </c>
      <c r="G1265" s="4">
        <f>LookupRef[[#This Row],[Labor Costs]]+LookupRef[[#This Row],[Material Costs]]</f>
        <v>0</v>
      </c>
      <c r="H1265" s="4" t="e">
        <f>LookupRef[[#This Row],[Total Price]]/LookupRef[[#This Row],[Quantity]]</f>
        <v>#DIV/0!</v>
      </c>
      <c r="I1265" s="4">
        <f>LookupRef[[#This Row],[Total Price]]-LookupRef[[#This Row],[Material Costs]]</f>
        <v>0</v>
      </c>
      <c r="J1265" s="4">
        <f>(LookupRef[[#This Row],[Total Craft Points]]+LookupRef[[#This Row],[DC]])*10</f>
        <v>0</v>
      </c>
      <c r="K1265" s="4">
        <f>LookupRef[[#This Row],[Price Per Craft Point]]*LookupRef[[#This Row],[Total Craft Points]]</f>
        <v>0</v>
      </c>
      <c r="L1265" s="4">
        <f>Fullmath[[#This Row],[Mat Cost]]</f>
        <v>0</v>
      </c>
      <c r="M1265" s="4">
        <f>Fullmath[[#This Row],[Total CP]]</f>
        <v>0</v>
      </c>
      <c r="N1265" s="4">
        <f>Fullmath[[#This Row],[DC]]</f>
        <v>0</v>
      </c>
      <c r="O1265" s="4" cm="1">
        <f t="array" ref="O1265">LookupRef[[#This Row],[DC]]+(PPCP[Base])</f>
        <v>50</v>
      </c>
    </row>
    <row r="1266" spans="1:15" x14ac:dyDescent="0.2">
      <c r="A1266" s="4">
        <f>Fullmath[[#This Row],[Craft]]</f>
        <v>0</v>
      </c>
      <c r="B1266" s="4">
        <f>Fullmath[[#This Row],[Type]]</f>
        <v>0</v>
      </c>
      <c r="C1266" s="4">
        <f>Fullmath[[#This Row],[Subtype]]</f>
        <v>0</v>
      </c>
      <c r="D1266" s="2">
        <f>Fullmath[[#This Row],[ID]]</f>
        <v>0</v>
      </c>
      <c r="E1266" s="4">
        <f>Fullmath[[#This Row],[Name]]</f>
        <v>0</v>
      </c>
      <c r="F1266" s="4">
        <f>Fullmath[[#This Row],[Quantity]]</f>
        <v>0</v>
      </c>
      <c r="G1266" s="4">
        <f>LookupRef[[#This Row],[Labor Costs]]+LookupRef[[#This Row],[Material Costs]]</f>
        <v>0</v>
      </c>
      <c r="H1266" s="4" t="e">
        <f>LookupRef[[#This Row],[Total Price]]/LookupRef[[#This Row],[Quantity]]</f>
        <v>#DIV/0!</v>
      </c>
      <c r="I1266" s="4">
        <f>LookupRef[[#This Row],[Total Price]]-LookupRef[[#This Row],[Material Costs]]</f>
        <v>0</v>
      </c>
      <c r="J1266" s="4">
        <f>(LookupRef[[#This Row],[Total Craft Points]]+LookupRef[[#This Row],[DC]])*10</f>
        <v>0</v>
      </c>
      <c r="K1266" s="4">
        <f>LookupRef[[#This Row],[Price Per Craft Point]]*LookupRef[[#This Row],[Total Craft Points]]</f>
        <v>0</v>
      </c>
      <c r="L1266" s="4">
        <f>Fullmath[[#This Row],[Mat Cost]]</f>
        <v>0</v>
      </c>
      <c r="M1266" s="4">
        <f>Fullmath[[#This Row],[Total CP]]</f>
        <v>0</v>
      </c>
      <c r="N1266" s="4">
        <f>Fullmath[[#This Row],[DC]]</f>
        <v>0</v>
      </c>
      <c r="O1266" s="4" cm="1">
        <f t="array" ref="O1266">LookupRef[[#This Row],[DC]]+(PPCP[Base])</f>
        <v>50</v>
      </c>
    </row>
    <row r="1267" spans="1:15" x14ac:dyDescent="0.2">
      <c r="A1267" s="4">
        <f>Fullmath[[#This Row],[Craft]]</f>
        <v>0</v>
      </c>
      <c r="B1267" s="4">
        <f>Fullmath[[#This Row],[Type]]</f>
        <v>0</v>
      </c>
      <c r="C1267" s="4">
        <f>Fullmath[[#This Row],[Subtype]]</f>
        <v>0</v>
      </c>
      <c r="D1267" s="2">
        <f>Fullmath[[#This Row],[ID]]</f>
        <v>0</v>
      </c>
      <c r="E1267" s="4">
        <f>Fullmath[[#This Row],[Name]]</f>
        <v>0</v>
      </c>
      <c r="F1267" s="4">
        <f>Fullmath[[#This Row],[Quantity]]</f>
        <v>0</v>
      </c>
      <c r="G1267" s="4">
        <f>LookupRef[[#This Row],[Labor Costs]]+LookupRef[[#This Row],[Material Costs]]</f>
        <v>0</v>
      </c>
      <c r="H1267" s="4" t="e">
        <f>LookupRef[[#This Row],[Total Price]]/LookupRef[[#This Row],[Quantity]]</f>
        <v>#DIV/0!</v>
      </c>
      <c r="I1267" s="4">
        <f>LookupRef[[#This Row],[Total Price]]-LookupRef[[#This Row],[Material Costs]]</f>
        <v>0</v>
      </c>
      <c r="J1267" s="4">
        <f>(LookupRef[[#This Row],[Total Craft Points]]+LookupRef[[#This Row],[DC]])*10</f>
        <v>0</v>
      </c>
      <c r="K1267" s="4">
        <f>LookupRef[[#This Row],[Price Per Craft Point]]*LookupRef[[#This Row],[Total Craft Points]]</f>
        <v>0</v>
      </c>
      <c r="L1267" s="4">
        <f>Fullmath[[#This Row],[Mat Cost]]</f>
        <v>0</v>
      </c>
      <c r="M1267" s="4">
        <f>Fullmath[[#This Row],[Total CP]]</f>
        <v>0</v>
      </c>
      <c r="N1267" s="4">
        <f>Fullmath[[#This Row],[DC]]</f>
        <v>0</v>
      </c>
      <c r="O1267" s="4" cm="1">
        <f t="array" ref="O1267">LookupRef[[#This Row],[DC]]+(PPCP[Base])</f>
        <v>50</v>
      </c>
    </row>
    <row r="1268" spans="1:15" x14ac:dyDescent="0.2">
      <c r="A1268" s="4">
        <f>Fullmath[[#This Row],[Craft]]</f>
        <v>0</v>
      </c>
      <c r="B1268" s="4">
        <f>Fullmath[[#This Row],[Type]]</f>
        <v>0</v>
      </c>
      <c r="C1268" s="4">
        <f>Fullmath[[#This Row],[Subtype]]</f>
        <v>0</v>
      </c>
      <c r="D1268" s="2">
        <f>Fullmath[[#This Row],[ID]]</f>
        <v>0</v>
      </c>
      <c r="E1268" s="4">
        <f>Fullmath[[#This Row],[Name]]</f>
        <v>0</v>
      </c>
      <c r="F1268" s="4">
        <f>Fullmath[[#This Row],[Quantity]]</f>
        <v>0</v>
      </c>
      <c r="G1268" s="4">
        <f>LookupRef[[#This Row],[Labor Costs]]+LookupRef[[#This Row],[Material Costs]]</f>
        <v>0</v>
      </c>
      <c r="H1268" s="4" t="e">
        <f>LookupRef[[#This Row],[Total Price]]/LookupRef[[#This Row],[Quantity]]</f>
        <v>#DIV/0!</v>
      </c>
      <c r="I1268" s="4">
        <f>LookupRef[[#This Row],[Total Price]]-LookupRef[[#This Row],[Material Costs]]</f>
        <v>0</v>
      </c>
      <c r="J1268" s="4">
        <f>(LookupRef[[#This Row],[Total Craft Points]]+LookupRef[[#This Row],[DC]])*10</f>
        <v>0</v>
      </c>
      <c r="K1268" s="4">
        <f>LookupRef[[#This Row],[Price Per Craft Point]]*LookupRef[[#This Row],[Total Craft Points]]</f>
        <v>0</v>
      </c>
      <c r="L1268" s="4">
        <f>Fullmath[[#This Row],[Mat Cost]]</f>
        <v>0</v>
      </c>
      <c r="M1268" s="4">
        <f>Fullmath[[#This Row],[Total CP]]</f>
        <v>0</v>
      </c>
      <c r="N1268" s="4">
        <f>Fullmath[[#This Row],[DC]]</f>
        <v>0</v>
      </c>
      <c r="O1268" s="4" cm="1">
        <f t="array" ref="O1268">LookupRef[[#This Row],[DC]]+(PPCP[Base])</f>
        <v>50</v>
      </c>
    </row>
    <row r="1269" spans="1:15" x14ac:dyDescent="0.2">
      <c r="A1269" s="4">
        <f>Fullmath[[#This Row],[Craft]]</f>
        <v>0</v>
      </c>
      <c r="B1269" s="4">
        <f>Fullmath[[#This Row],[Type]]</f>
        <v>0</v>
      </c>
      <c r="C1269" s="4">
        <f>Fullmath[[#This Row],[Subtype]]</f>
        <v>0</v>
      </c>
      <c r="D1269" s="2">
        <f>Fullmath[[#This Row],[ID]]</f>
        <v>0</v>
      </c>
      <c r="E1269" s="4">
        <f>Fullmath[[#This Row],[Name]]</f>
        <v>0</v>
      </c>
      <c r="F1269" s="4">
        <f>Fullmath[[#This Row],[Quantity]]</f>
        <v>0</v>
      </c>
      <c r="G1269" s="4">
        <f>LookupRef[[#This Row],[Labor Costs]]+LookupRef[[#This Row],[Material Costs]]</f>
        <v>0</v>
      </c>
      <c r="H1269" s="4" t="e">
        <f>LookupRef[[#This Row],[Total Price]]/LookupRef[[#This Row],[Quantity]]</f>
        <v>#DIV/0!</v>
      </c>
      <c r="I1269" s="4">
        <f>LookupRef[[#This Row],[Total Price]]-LookupRef[[#This Row],[Material Costs]]</f>
        <v>0</v>
      </c>
      <c r="J1269" s="4">
        <f>(LookupRef[[#This Row],[Total Craft Points]]+LookupRef[[#This Row],[DC]])*10</f>
        <v>0</v>
      </c>
      <c r="K1269" s="4">
        <f>LookupRef[[#This Row],[Price Per Craft Point]]*LookupRef[[#This Row],[Total Craft Points]]</f>
        <v>0</v>
      </c>
      <c r="L1269" s="4">
        <f>Fullmath[[#This Row],[Mat Cost]]</f>
        <v>0</v>
      </c>
      <c r="M1269" s="4">
        <f>Fullmath[[#This Row],[Total CP]]</f>
        <v>0</v>
      </c>
      <c r="N1269" s="4">
        <f>Fullmath[[#This Row],[DC]]</f>
        <v>0</v>
      </c>
      <c r="O1269" s="4" cm="1">
        <f t="array" ref="O1269">LookupRef[[#This Row],[DC]]+(PPCP[Base])</f>
        <v>50</v>
      </c>
    </row>
    <row r="1270" spans="1:15" x14ac:dyDescent="0.2">
      <c r="A1270" s="4">
        <f>Fullmath[[#This Row],[Craft]]</f>
        <v>0</v>
      </c>
      <c r="B1270" s="4">
        <f>Fullmath[[#This Row],[Type]]</f>
        <v>0</v>
      </c>
      <c r="C1270" s="4">
        <f>Fullmath[[#This Row],[Subtype]]</f>
        <v>0</v>
      </c>
      <c r="D1270" s="2">
        <f>Fullmath[[#This Row],[ID]]</f>
        <v>0</v>
      </c>
      <c r="E1270" s="4">
        <f>Fullmath[[#This Row],[Name]]</f>
        <v>0</v>
      </c>
      <c r="F1270" s="4">
        <f>Fullmath[[#This Row],[Quantity]]</f>
        <v>0</v>
      </c>
      <c r="G1270" s="4">
        <f>LookupRef[[#This Row],[Labor Costs]]+LookupRef[[#This Row],[Material Costs]]</f>
        <v>0</v>
      </c>
      <c r="H1270" s="4" t="e">
        <f>LookupRef[[#This Row],[Total Price]]/LookupRef[[#This Row],[Quantity]]</f>
        <v>#DIV/0!</v>
      </c>
      <c r="I1270" s="4">
        <f>LookupRef[[#This Row],[Total Price]]-LookupRef[[#This Row],[Material Costs]]</f>
        <v>0</v>
      </c>
      <c r="J1270" s="4">
        <f>(LookupRef[[#This Row],[Total Craft Points]]+LookupRef[[#This Row],[DC]])*10</f>
        <v>0</v>
      </c>
      <c r="K1270" s="4">
        <f>LookupRef[[#This Row],[Price Per Craft Point]]*LookupRef[[#This Row],[Total Craft Points]]</f>
        <v>0</v>
      </c>
      <c r="L1270" s="4">
        <f>Fullmath[[#This Row],[Mat Cost]]</f>
        <v>0</v>
      </c>
      <c r="M1270" s="4">
        <f>Fullmath[[#This Row],[Total CP]]</f>
        <v>0</v>
      </c>
      <c r="N1270" s="4">
        <f>Fullmath[[#This Row],[DC]]</f>
        <v>0</v>
      </c>
      <c r="O1270" s="4" cm="1">
        <f t="array" ref="O1270">LookupRef[[#This Row],[DC]]+(PPCP[Base])</f>
        <v>50</v>
      </c>
    </row>
    <row r="1271" spans="1:15" x14ac:dyDescent="0.2">
      <c r="A1271" s="4">
        <f>Fullmath[[#This Row],[Craft]]</f>
        <v>0</v>
      </c>
      <c r="B1271" s="4">
        <f>Fullmath[[#This Row],[Type]]</f>
        <v>0</v>
      </c>
      <c r="C1271" s="4">
        <f>Fullmath[[#This Row],[Subtype]]</f>
        <v>0</v>
      </c>
      <c r="D1271" s="2">
        <f>Fullmath[[#This Row],[ID]]</f>
        <v>0</v>
      </c>
      <c r="E1271" s="4">
        <f>Fullmath[[#This Row],[Name]]</f>
        <v>0</v>
      </c>
      <c r="F1271" s="4">
        <f>Fullmath[[#This Row],[Quantity]]</f>
        <v>0</v>
      </c>
      <c r="G1271" s="4">
        <f>LookupRef[[#This Row],[Labor Costs]]+LookupRef[[#This Row],[Material Costs]]</f>
        <v>0</v>
      </c>
      <c r="H1271" s="4" t="e">
        <f>LookupRef[[#This Row],[Total Price]]/LookupRef[[#This Row],[Quantity]]</f>
        <v>#DIV/0!</v>
      </c>
      <c r="I1271" s="4">
        <f>LookupRef[[#This Row],[Total Price]]-LookupRef[[#This Row],[Material Costs]]</f>
        <v>0</v>
      </c>
      <c r="J1271" s="4">
        <f>(LookupRef[[#This Row],[Total Craft Points]]+LookupRef[[#This Row],[DC]])*10</f>
        <v>0</v>
      </c>
      <c r="K1271" s="4">
        <f>LookupRef[[#This Row],[Price Per Craft Point]]*LookupRef[[#This Row],[Total Craft Points]]</f>
        <v>0</v>
      </c>
      <c r="L1271" s="4">
        <f>Fullmath[[#This Row],[Mat Cost]]</f>
        <v>0</v>
      </c>
      <c r="M1271" s="4">
        <f>Fullmath[[#This Row],[Total CP]]</f>
        <v>0</v>
      </c>
      <c r="N1271" s="4">
        <f>Fullmath[[#This Row],[DC]]</f>
        <v>0</v>
      </c>
      <c r="O1271" s="4" cm="1">
        <f t="array" ref="O1271">LookupRef[[#This Row],[DC]]+(PPCP[Base])</f>
        <v>50</v>
      </c>
    </row>
    <row r="1272" spans="1:15" x14ac:dyDescent="0.2">
      <c r="A1272" s="4">
        <f>Fullmath[[#This Row],[Craft]]</f>
        <v>0</v>
      </c>
      <c r="B1272" s="4">
        <f>Fullmath[[#This Row],[Type]]</f>
        <v>0</v>
      </c>
      <c r="C1272" s="4">
        <f>Fullmath[[#This Row],[Subtype]]</f>
        <v>0</v>
      </c>
      <c r="D1272" s="2">
        <f>Fullmath[[#This Row],[ID]]</f>
        <v>0</v>
      </c>
      <c r="E1272" s="4">
        <f>Fullmath[[#This Row],[Name]]</f>
        <v>0</v>
      </c>
      <c r="F1272" s="4">
        <f>Fullmath[[#This Row],[Quantity]]</f>
        <v>0</v>
      </c>
      <c r="G1272" s="4">
        <f>LookupRef[[#This Row],[Labor Costs]]+LookupRef[[#This Row],[Material Costs]]</f>
        <v>0</v>
      </c>
      <c r="H1272" s="4" t="e">
        <f>LookupRef[[#This Row],[Total Price]]/LookupRef[[#This Row],[Quantity]]</f>
        <v>#DIV/0!</v>
      </c>
      <c r="I1272" s="4">
        <f>LookupRef[[#This Row],[Total Price]]-LookupRef[[#This Row],[Material Costs]]</f>
        <v>0</v>
      </c>
      <c r="J1272" s="4">
        <f>(LookupRef[[#This Row],[Total Craft Points]]+LookupRef[[#This Row],[DC]])*10</f>
        <v>0</v>
      </c>
      <c r="K1272" s="4">
        <f>LookupRef[[#This Row],[Price Per Craft Point]]*LookupRef[[#This Row],[Total Craft Points]]</f>
        <v>0</v>
      </c>
      <c r="L1272" s="4">
        <f>Fullmath[[#This Row],[Mat Cost]]</f>
        <v>0</v>
      </c>
      <c r="M1272" s="4">
        <f>Fullmath[[#This Row],[Total CP]]</f>
        <v>0</v>
      </c>
      <c r="N1272" s="4">
        <f>Fullmath[[#This Row],[DC]]</f>
        <v>0</v>
      </c>
      <c r="O1272" s="4" cm="1">
        <f t="array" ref="O1272">LookupRef[[#This Row],[DC]]+(PPCP[Base])</f>
        <v>50</v>
      </c>
    </row>
    <row r="1273" spans="1:15" x14ac:dyDescent="0.2">
      <c r="A1273" s="4">
        <f>Fullmath[[#This Row],[Craft]]</f>
        <v>0</v>
      </c>
      <c r="B1273" s="4">
        <f>Fullmath[[#This Row],[Type]]</f>
        <v>0</v>
      </c>
      <c r="C1273" s="4">
        <f>Fullmath[[#This Row],[Subtype]]</f>
        <v>0</v>
      </c>
      <c r="D1273" s="2">
        <f>Fullmath[[#This Row],[ID]]</f>
        <v>0</v>
      </c>
      <c r="E1273" s="4">
        <f>Fullmath[[#This Row],[Name]]</f>
        <v>0</v>
      </c>
      <c r="F1273" s="4">
        <f>Fullmath[[#This Row],[Quantity]]</f>
        <v>0</v>
      </c>
      <c r="G1273" s="4">
        <f>LookupRef[[#This Row],[Labor Costs]]+LookupRef[[#This Row],[Material Costs]]</f>
        <v>0</v>
      </c>
      <c r="H1273" s="4" t="e">
        <f>LookupRef[[#This Row],[Total Price]]/LookupRef[[#This Row],[Quantity]]</f>
        <v>#DIV/0!</v>
      </c>
      <c r="I1273" s="4">
        <f>LookupRef[[#This Row],[Total Price]]-LookupRef[[#This Row],[Material Costs]]</f>
        <v>0</v>
      </c>
      <c r="J1273" s="4">
        <f>(LookupRef[[#This Row],[Total Craft Points]]+LookupRef[[#This Row],[DC]])*10</f>
        <v>0</v>
      </c>
      <c r="K1273" s="4">
        <f>LookupRef[[#This Row],[Price Per Craft Point]]*LookupRef[[#This Row],[Total Craft Points]]</f>
        <v>0</v>
      </c>
      <c r="L1273" s="4">
        <f>Fullmath[[#This Row],[Mat Cost]]</f>
        <v>0</v>
      </c>
      <c r="M1273" s="4">
        <f>Fullmath[[#This Row],[Total CP]]</f>
        <v>0</v>
      </c>
      <c r="N1273" s="4">
        <f>Fullmath[[#This Row],[DC]]</f>
        <v>0</v>
      </c>
      <c r="O1273" s="4" cm="1">
        <f t="array" ref="O1273">LookupRef[[#This Row],[DC]]+(PPCP[Base])</f>
        <v>50</v>
      </c>
    </row>
    <row r="1274" spans="1:15" x14ac:dyDescent="0.2">
      <c r="A1274" s="4">
        <f>Fullmath[[#This Row],[Craft]]</f>
        <v>0</v>
      </c>
      <c r="B1274" s="4">
        <f>Fullmath[[#This Row],[Type]]</f>
        <v>0</v>
      </c>
      <c r="C1274" s="4">
        <f>Fullmath[[#This Row],[Subtype]]</f>
        <v>0</v>
      </c>
      <c r="D1274" s="2">
        <f>Fullmath[[#This Row],[ID]]</f>
        <v>0</v>
      </c>
      <c r="E1274" s="4">
        <f>Fullmath[[#This Row],[Name]]</f>
        <v>0</v>
      </c>
      <c r="F1274" s="4">
        <f>Fullmath[[#This Row],[Quantity]]</f>
        <v>0</v>
      </c>
      <c r="G1274" s="4">
        <f>LookupRef[[#This Row],[Labor Costs]]+LookupRef[[#This Row],[Material Costs]]</f>
        <v>0</v>
      </c>
      <c r="H1274" s="4" t="e">
        <f>LookupRef[[#This Row],[Total Price]]/LookupRef[[#This Row],[Quantity]]</f>
        <v>#DIV/0!</v>
      </c>
      <c r="I1274" s="4">
        <f>LookupRef[[#This Row],[Total Price]]-LookupRef[[#This Row],[Material Costs]]</f>
        <v>0</v>
      </c>
      <c r="J1274" s="4">
        <f>(LookupRef[[#This Row],[Total Craft Points]]+LookupRef[[#This Row],[DC]])*10</f>
        <v>0</v>
      </c>
      <c r="K1274" s="4">
        <f>LookupRef[[#This Row],[Price Per Craft Point]]*LookupRef[[#This Row],[Total Craft Points]]</f>
        <v>0</v>
      </c>
      <c r="L1274" s="4">
        <f>Fullmath[[#This Row],[Mat Cost]]</f>
        <v>0</v>
      </c>
      <c r="M1274" s="4">
        <f>Fullmath[[#This Row],[Total CP]]</f>
        <v>0</v>
      </c>
      <c r="N1274" s="4">
        <f>Fullmath[[#This Row],[DC]]</f>
        <v>0</v>
      </c>
      <c r="O1274" s="4" cm="1">
        <f t="array" ref="O1274">LookupRef[[#This Row],[DC]]+(PPCP[Base])</f>
        <v>50</v>
      </c>
    </row>
    <row r="1275" spans="1:15" x14ac:dyDescent="0.2">
      <c r="A1275" s="4">
        <f>Fullmath[[#This Row],[Craft]]</f>
        <v>0</v>
      </c>
      <c r="B1275" s="4">
        <f>Fullmath[[#This Row],[Type]]</f>
        <v>0</v>
      </c>
      <c r="C1275" s="4">
        <f>Fullmath[[#This Row],[Subtype]]</f>
        <v>0</v>
      </c>
      <c r="D1275" s="2">
        <f>Fullmath[[#This Row],[ID]]</f>
        <v>0</v>
      </c>
      <c r="E1275" s="4">
        <f>Fullmath[[#This Row],[Name]]</f>
        <v>0</v>
      </c>
      <c r="F1275" s="4">
        <f>Fullmath[[#This Row],[Quantity]]</f>
        <v>0</v>
      </c>
      <c r="G1275" s="4">
        <f>LookupRef[[#This Row],[Labor Costs]]+LookupRef[[#This Row],[Material Costs]]</f>
        <v>0</v>
      </c>
      <c r="H1275" s="4" t="e">
        <f>LookupRef[[#This Row],[Total Price]]/LookupRef[[#This Row],[Quantity]]</f>
        <v>#DIV/0!</v>
      </c>
      <c r="I1275" s="4">
        <f>LookupRef[[#This Row],[Total Price]]-LookupRef[[#This Row],[Material Costs]]</f>
        <v>0</v>
      </c>
      <c r="J1275" s="4">
        <f>(LookupRef[[#This Row],[Total Craft Points]]+LookupRef[[#This Row],[DC]])*10</f>
        <v>0</v>
      </c>
      <c r="K1275" s="4">
        <f>LookupRef[[#This Row],[Price Per Craft Point]]*LookupRef[[#This Row],[Total Craft Points]]</f>
        <v>0</v>
      </c>
      <c r="L1275" s="4">
        <f>Fullmath[[#This Row],[Mat Cost]]</f>
        <v>0</v>
      </c>
      <c r="M1275" s="4">
        <f>Fullmath[[#This Row],[Total CP]]</f>
        <v>0</v>
      </c>
      <c r="N1275" s="4">
        <f>Fullmath[[#This Row],[DC]]</f>
        <v>0</v>
      </c>
      <c r="O1275" s="4" cm="1">
        <f t="array" ref="O1275">LookupRef[[#This Row],[DC]]+(PPCP[Base])</f>
        <v>50</v>
      </c>
    </row>
    <row r="1276" spans="1:15" x14ac:dyDescent="0.2">
      <c r="A1276" s="4">
        <f>Fullmath[[#This Row],[Craft]]</f>
        <v>0</v>
      </c>
      <c r="B1276" s="4">
        <f>Fullmath[[#This Row],[Type]]</f>
        <v>0</v>
      </c>
      <c r="C1276" s="4">
        <f>Fullmath[[#This Row],[Subtype]]</f>
        <v>0</v>
      </c>
      <c r="D1276" s="2">
        <f>Fullmath[[#This Row],[ID]]</f>
        <v>0</v>
      </c>
      <c r="E1276" s="4">
        <f>Fullmath[[#This Row],[Name]]</f>
        <v>0</v>
      </c>
      <c r="F1276" s="4">
        <f>Fullmath[[#This Row],[Quantity]]</f>
        <v>0</v>
      </c>
      <c r="G1276" s="4">
        <f>LookupRef[[#This Row],[Labor Costs]]+LookupRef[[#This Row],[Material Costs]]</f>
        <v>0</v>
      </c>
      <c r="H1276" s="4" t="e">
        <f>LookupRef[[#This Row],[Total Price]]/LookupRef[[#This Row],[Quantity]]</f>
        <v>#DIV/0!</v>
      </c>
      <c r="I1276" s="4">
        <f>LookupRef[[#This Row],[Total Price]]-LookupRef[[#This Row],[Material Costs]]</f>
        <v>0</v>
      </c>
      <c r="J1276" s="4">
        <f>(LookupRef[[#This Row],[Total Craft Points]]+LookupRef[[#This Row],[DC]])*10</f>
        <v>0</v>
      </c>
      <c r="K1276" s="4">
        <f>LookupRef[[#This Row],[Price Per Craft Point]]*LookupRef[[#This Row],[Total Craft Points]]</f>
        <v>0</v>
      </c>
      <c r="L1276" s="4">
        <f>Fullmath[[#This Row],[Mat Cost]]</f>
        <v>0</v>
      </c>
      <c r="M1276" s="4">
        <f>Fullmath[[#This Row],[Total CP]]</f>
        <v>0</v>
      </c>
      <c r="N1276" s="4">
        <f>Fullmath[[#This Row],[DC]]</f>
        <v>0</v>
      </c>
      <c r="O1276" s="4" cm="1">
        <f t="array" ref="O1276">LookupRef[[#This Row],[DC]]+(PPCP[Base])</f>
        <v>50</v>
      </c>
    </row>
    <row r="1277" spans="1:15" x14ac:dyDescent="0.2">
      <c r="A1277" s="4">
        <f>Fullmath[[#This Row],[Craft]]</f>
        <v>0</v>
      </c>
      <c r="B1277" s="4">
        <f>Fullmath[[#This Row],[Type]]</f>
        <v>0</v>
      </c>
      <c r="C1277" s="4">
        <f>Fullmath[[#This Row],[Subtype]]</f>
        <v>0</v>
      </c>
      <c r="D1277" s="2">
        <f>Fullmath[[#This Row],[ID]]</f>
        <v>0</v>
      </c>
      <c r="E1277" s="4">
        <f>Fullmath[[#This Row],[Name]]</f>
        <v>0</v>
      </c>
      <c r="F1277" s="4">
        <f>Fullmath[[#This Row],[Quantity]]</f>
        <v>0</v>
      </c>
      <c r="G1277" s="4">
        <f>LookupRef[[#This Row],[Labor Costs]]+LookupRef[[#This Row],[Material Costs]]</f>
        <v>0</v>
      </c>
      <c r="H1277" s="4" t="e">
        <f>LookupRef[[#This Row],[Total Price]]/LookupRef[[#This Row],[Quantity]]</f>
        <v>#DIV/0!</v>
      </c>
      <c r="I1277" s="4">
        <f>LookupRef[[#This Row],[Total Price]]-LookupRef[[#This Row],[Material Costs]]</f>
        <v>0</v>
      </c>
      <c r="J1277" s="4">
        <f>(LookupRef[[#This Row],[Total Craft Points]]+LookupRef[[#This Row],[DC]])*10</f>
        <v>0</v>
      </c>
      <c r="K1277" s="4">
        <f>LookupRef[[#This Row],[Price Per Craft Point]]*LookupRef[[#This Row],[Total Craft Points]]</f>
        <v>0</v>
      </c>
      <c r="L1277" s="4">
        <f>Fullmath[[#This Row],[Mat Cost]]</f>
        <v>0</v>
      </c>
      <c r="M1277" s="4">
        <f>Fullmath[[#This Row],[Total CP]]</f>
        <v>0</v>
      </c>
      <c r="N1277" s="4">
        <f>Fullmath[[#This Row],[DC]]</f>
        <v>0</v>
      </c>
      <c r="O1277" s="4" cm="1">
        <f t="array" ref="O1277">LookupRef[[#This Row],[DC]]+(PPCP[Base])</f>
        <v>50</v>
      </c>
    </row>
    <row r="1278" spans="1:15" x14ac:dyDescent="0.2">
      <c r="A1278" s="4">
        <f>Fullmath[[#This Row],[Craft]]</f>
        <v>0</v>
      </c>
      <c r="B1278" s="4">
        <f>Fullmath[[#This Row],[Type]]</f>
        <v>0</v>
      </c>
      <c r="C1278" s="4">
        <f>Fullmath[[#This Row],[Subtype]]</f>
        <v>0</v>
      </c>
      <c r="D1278" s="2">
        <f>Fullmath[[#This Row],[ID]]</f>
        <v>0</v>
      </c>
      <c r="E1278" s="4">
        <f>Fullmath[[#This Row],[Name]]</f>
        <v>0</v>
      </c>
      <c r="F1278" s="4">
        <f>Fullmath[[#This Row],[Quantity]]</f>
        <v>0</v>
      </c>
      <c r="G1278" s="4">
        <f>LookupRef[[#This Row],[Labor Costs]]+LookupRef[[#This Row],[Material Costs]]</f>
        <v>0</v>
      </c>
      <c r="H1278" s="4" t="e">
        <f>LookupRef[[#This Row],[Total Price]]/LookupRef[[#This Row],[Quantity]]</f>
        <v>#DIV/0!</v>
      </c>
      <c r="I1278" s="4">
        <f>LookupRef[[#This Row],[Total Price]]-LookupRef[[#This Row],[Material Costs]]</f>
        <v>0</v>
      </c>
      <c r="J1278" s="4">
        <f>(LookupRef[[#This Row],[Total Craft Points]]+LookupRef[[#This Row],[DC]])*10</f>
        <v>0</v>
      </c>
      <c r="K1278" s="4">
        <f>LookupRef[[#This Row],[Price Per Craft Point]]*LookupRef[[#This Row],[Total Craft Points]]</f>
        <v>0</v>
      </c>
      <c r="L1278" s="4">
        <f>Fullmath[[#This Row],[Mat Cost]]</f>
        <v>0</v>
      </c>
      <c r="M1278" s="4">
        <f>Fullmath[[#This Row],[Total CP]]</f>
        <v>0</v>
      </c>
      <c r="N1278" s="4">
        <f>Fullmath[[#This Row],[DC]]</f>
        <v>0</v>
      </c>
      <c r="O1278" s="4" cm="1">
        <f t="array" ref="O1278">LookupRef[[#This Row],[DC]]+(PPCP[Base])</f>
        <v>50</v>
      </c>
    </row>
    <row r="1279" spans="1:15" x14ac:dyDescent="0.2">
      <c r="A1279" s="4">
        <f>Fullmath[[#This Row],[Craft]]</f>
        <v>0</v>
      </c>
      <c r="B1279" s="4">
        <f>Fullmath[[#This Row],[Type]]</f>
        <v>0</v>
      </c>
      <c r="C1279" s="4">
        <f>Fullmath[[#This Row],[Subtype]]</f>
        <v>0</v>
      </c>
      <c r="D1279" s="2">
        <f>Fullmath[[#This Row],[ID]]</f>
        <v>0</v>
      </c>
      <c r="E1279" s="4">
        <f>Fullmath[[#This Row],[Name]]</f>
        <v>0</v>
      </c>
      <c r="F1279" s="4">
        <f>Fullmath[[#This Row],[Quantity]]</f>
        <v>0</v>
      </c>
      <c r="G1279" s="4">
        <f>LookupRef[[#This Row],[Labor Costs]]+LookupRef[[#This Row],[Material Costs]]</f>
        <v>0</v>
      </c>
      <c r="H1279" s="4" t="e">
        <f>LookupRef[[#This Row],[Total Price]]/LookupRef[[#This Row],[Quantity]]</f>
        <v>#DIV/0!</v>
      </c>
      <c r="I1279" s="4">
        <f>LookupRef[[#This Row],[Total Price]]-LookupRef[[#This Row],[Material Costs]]</f>
        <v>0</v>
      </c>
      <c r="J1279" s="4">
        <f>(LookupRef[[#This Row],[Total Craft Points]]+LookupRef[[#This Row],[DC]])*10</f>
        <v>0</v>
      </c>
      <c r="K1279" s="4">
        <f>LookupRef[[#This Row],[Price Per Craft Point]]*LookupRef[[#This Row],[Total Craft Points]]</f>
        <v>0</v>
      </c>
      <c r="L1279" s="4">
        <f>Fullmath[[#This Row],[Mat Cost]]</f>
        <v>0</v>
      </c>
      <c r="M1279" s="4">
        <f>Fullmath[[#This Row],[Total CP]]</f>
        <v>0</v>
      </c>
      <c r="N1279" s="4">
        <f>Fullmath[[#This Row],[DC]]</f>
        <v>0</v>
      </c>
      <c r="O1279" s="4" cm="1">
        <f t="array" ref="O1279">LookupRef[[#This Row],[DC]]+(PPCP[Base])</f>
        <v>50</v>
      </c>
    </row>
    <row r="1280" spans="1:15" x14ac:dyDescent="0.2">
      <c r="A1280" s="4">
        <f>Fullmath[[#This Row],[Craft]]</f>
        <v>0</v>
      </c>
      <c r="B1280" s="4">
        <f>Fullmath[[#This Row],[Type]]</f>
        <v>0</v>
      </c>
      <c r="C1280" s="4">
        <f>Fullmath[[#This Row],[Subtype]]</f>
        <v>0</v>
      </c>
      <c r="D1280" s="2">
        <f>Fullmath[[#This Row],[ID]]</f>
        <v>0</v>
      </c>
      <c r="E1280" s="4">
        <f>Fullmath[[#This Row],[Name]]</f>
        <v>0</v>
      </c>
      <c r="F1280" s="4">
        <f>Fullmath[[#This Row],[Quantity]]</f>
        <v>0</v>
      </c>
      <c r="G1280" s="4">
        <f>LookupRef[[#This Row],[Labor Costs]]+LookupRef[[#This Row],[Material Costs]]</f>
        <v>0</v>
      </c>
      <c r="H1280" s="4" t="e">
        <f>LookupRef[[#This Row],[Total Price]]/LookupRef[[#This Row],[Quantity]]</f>
        <v>#DIV/0!</v>
      </c>
      <c r="I1280" s="4">
        <f>LookupRef[[#This Row],[Total Price]]-LookupRef[[#This Row],[Material Costs]]</f>
        <v>0</v>
      </c>
      <c r="J1280" s="4">
        <f>(LookupRef[[#This Row],[Total Craft Points]]+LookupRef[[#This Row],[DC]])*10</f>
        <v>0</v>
      </c>
      <c r="K1280" s="4">
        <f>LookupRef[[#This Row],[Price Per Craft Point]]*LookupRef[[#This Row],[Total Craft Points]]</f>
        <v>0</v>
      </c>
      <c r="L1280" s="4">
        <f>Fullmath[[#This Row],[Mat Cost]]</f>
        <v>0</v>
      </c>
      <c r="M1280" s="4">
        <f>Fullmath[[#This Row],[Total CP]]</f>
        <v>0</v>
      </c>
      <c r="N1280" s="4">
        <f>Fullmath[[#This Row],[DC]]</f>
        <v>0</v>
      </c>
      <c r="O1280" s="4" cm="1">
        <f t="array" ref="O1280">LookupRef[[#This Row],[DC]]+(PPCP[Base])</f>
        <v>50</v>
      </c>
    </row>
    <row r="1281" spans="1:15" x14ac:dyDescent="0.2">
      <c r="A1281" s="4">
        <f>Fullmath[[#This Row],[Craft]]</f>
        <v>0</v>
      </c>
      <c r="B1281" s="4">
        <f>Fullmath[[#This Row],[Type]]</f>
        <v>0</v>
      </c>
      <c r="C1281" s="4">
        <f>Fullmath[[#This Row],[Subtype]]</f>
        <v>0</v>
      </c>
      <c r="D1281" s="2">
        <f>Fullmath[[#This Row],[ID]]</f>
        <v>0</v>
      </c>
      <c r="E1281" s="4">
        <f>Fullmath[[#This Row],[Name]]</f>
        <v>0</v>
      </c>
      <c r="F1281" s="4">
        <f>Fullmath[[#This Row],[Quantity]]</f>
        <v>0</v>
      </c>
      <c r="G1281" s="4">
        <f>LookupRef[[#This Row],[Labor Costs]]+LookupRef[[#This Row],[Material Costs]]</f>
        <v>0</v>
      </c>
      <c r="H1281" s="4" t="e">
        <f>LookupRef[[#This Row],[Total Price]]/LookupRef[[#This Row],[Quantity]]</f>
        <v>#DIV/0!</v>
      </c>
      <c r="I1281" s="4">
        <f>LookupRef[[#This Row],[Total Price]]-LookupRef[[#This Row],[Material Costs]]</f>
        <v>0</v>
      </c>
      <c r="J1281" s="4">
        <f>(LookupRef[[#This Row],[Total Craft Points]]+LookupRef[[#This Row],[DC]])*10</f>
        <v>0</v>
      </c>
      <c r="K1281" s="4">
        <f>LookupRef[[#This Row],[Price Per Craft Point]]*LookupRef[[#This Row],[Total Craft Points]]</f>
        <v>0</v>
      </c>
      <c r="L1281" s="4">
        <f>Fullmath[[#This Row],[Mat Cost]]</f>
        <v>0</v>
      </c>
      <c r="M1281" s="4">
        <f>Fullmath[[#This Row],[Total CP]]</f>
        <v>0</v>
      </c>
      <c r="N1281" s="4">
        <f>Fullmath[[#This Row],[DC]]</f>
        <v>0</v>
      </c>
      <c r="O1281" s="4" cm="1">
        <f t="array" ref="O1281">LookupRef[[#This Row],[DC]]+(PPCP[Base])</f>
        <v>50</v>
      </c>
    </row>
    <row r="1282" spans="1:15" x14ac:dyDescent="0.2">
      <c r="A1282" s="4">
        <f>Fullmath[[#This Row],[Craft]]</f>
        <v>0</v>
      </c>
      <c r="B1282" s="4">
        <f>Fullmath[[#This Row],[Type]]</f>
        <v>0</v>
      </c>
      <c r="C1282" s="4">
        <f>Fullmath[[#This Row],[Subtype]]</f>
        <v>0</v>
      </c>
      <c r="D1282" s="2">
        <f>Fullmath[[#This Row],[ID]]</f>
        <v>0</v>
      </c>
      <c r="E1282" s="4">
        <f>Fullmath[[#This Row],[Name]]</f>
        <v>0</v>
      </c>
      <c r="F1282" s="4">
        <f>Fullmath[[#This Row],[Quantity]]</f>
        <v>0</v>
      </c>
      <c r="G1282" s="4">
        <f>LookupRef[[#This Row],[Labor Costs]]+LookupRef[[#This Row],[Material Costs]]</f>
        <v>0</v>
      </c>
      <c r="H1282" s="4" t="e">
        <f>LookupRef[[#This Row],[Total Price]]/LookupRef[[#This Row],[Quantity]]</f>
        <v>#DIV/0!</v>
      </c>
      <c r="I1282" s="4">
        <f>LookupRef[[#This Row],[Total Price]]-LookupRef[[#This Row],[Material Costs]]</f>
        <v>0</v>
      </c>
      <c r="J1282" s="4">
        <f>(LookupRef[[#This Row],[Total Craft Points]]+LookupRef[[#This Row],[DC]])*10</f>
        <v>0</v>
      </c>
      <c r="K1282" s="4">
        <f>LookupRef[[#This Row],[Price Per Craft Point]]*LookupRef[[#This Row],[Total Craft Points]]</f>
        <v>0</v>
      </c>
      <c r="L1282" s="4">
        <f>Fullmath[[#This Row],[Mat Cost]]</f>
        <v>0</v>
      </c>
      <c r="M1282" s="4">
        <f>Fullmath[[#This Row],[Total CP]]</f>
        <v>0</v>
      </c>
      <c r="N1282" s="4">
        <f>Fullmath[[#This Row],[DC]]</f>
        <v>0</v>
      </c>
      <c r="O1282" s="4" cm="1">
        <f t="array" ref="O1282">LookupRef[[#This Row],[DC]]+(PPCP[Base])</f>
        <v>50</v>
      </c>
    </row>
    <row r="1283" spans="1:15" x14ac:dyDescent="0.2">
      <c r="A1283" s="4">
        <f>Fullmath[[#This Row],[Craft]]</f>
        <v>0</v>
      </c>
      <c r="B1283" s="4">
        <f>Fullmath[[#This Row],[Type]]</f>
        <v>0</v>
      </c>
      <c r="C1283" s="4">
        <f>Fullmath[[#This Row],[Subtype]]</f>
        <v>0</v>
      </c>
      <c r="D1283" s="2">
        <f>Fullmath[[#This Row],[ID]]</f>
        <v>0</v>
      </c>
      <c r="E1283" s="4">
        <f>Fullmath[[#This Row],[Name]]</f>
        <v>0</v>
      </c>
      <c r="F1283" s="4">
        <f>Fullmath[[#This Row],[Quantity]]</f>
        <v>0</v>
      </c>
      <c r="G1283" s="4">
        <f>LookupRef[[#This Row],[Labor Costs]]+LookupRef[[#This Row],[Material Costs]]</f>
        <v>0</v>
      </c>
      <c r="H1283" s="4" t="e">
        <f>LookupRef[[#This Row],[Total Price]]/LookupRef[[#This Row],[Quantity]]</f>
        <v>#DIV/0!</v>
      </c>
      <c r="I1283" s="4">
        <f>LookupRef[[#This Row],[Total Price]]-LookupRef[[#This Row],[Material Costs]]</f>
        <v>0</v>
      </c>
      <c r="J1283" s="4">
        <f>(LookupRef[[#This Row],[Total Craft Points]]+LookupRef[[#This Row],[DC]])*10</f>
        <v>0</v>
      </c>
      <c r="K1283" s="4">
        <f>LookupRef[[#This Row],[Price Per Craft Point]]*LookupRef[[#This Row],[Total Craft Points]]</f>
        <v>0</v>
      </c>
      <c r="L1283" s="4">
        <f>Fullmath[[#This Row],[Mat Cost]]</f>
        <v>0</v>
      </c>
      <c r="M1283" s="4">
        <f>Fullmath[[#This Row],[Total CP]]</f>
        <v>0</v>
      </c>
      <c r="N1283" s="4">
        <f>Fullmath[[#This Row],[DC]]</f>
        <v>0</v>
      </c>
      <c r="O1283" s="4" cm="1">
        <f t="array" ref="O1283">LookupRef[[#This Row],[DC]]+(PPCP[Base])</f>
        <v>50</v>
      </c>
    </row>
    <row r="1284" spans="1:15" x14ac:dyDescent="0.2">
      <c r="A1284" s="4">
        <f>Fullmath[[#This Row],[Craft]]</f>
        <v>0</v>
      </c>
      <c r="B1284" s="4">
        <f>Fullmath[[#This Row],[Type]]</f>
        <v>0</v>
      </c>
      <c r="C1284" s="4">
        <f>Fullmath[[#This Row],[Subtype]]</f>
        <v>0</v>
      </c>
      <c r="D1284" s="2">
        <f>Fullmath[[#This Row],[ID]]</f>
        <v>0</v>
      </c>
      <c r="E1284" s="4">
        <f>Fullmath[[#This Row],[Name]]</f>
        <v>0</v>
      </c>
      <c r="F1284" s="4">
        <f>Fullmath[[#This Row],[Quantity]]</f>
        <v>0</v>
      </c>
      <c r="G1284" s="4">
        <f>LookupRef[[#This Row],[Labor Costs]]+LookupRef[[#This Row],[Material Costs]]</f>
        <v>0</v>
      </c>
      <c r="H1284" s="4" t="e">
        <f>LookupRef[[#This Row],[Total Price]]/LookupRef[[#This Row],[Quantity]]</f>
        <v>#DIV/0!</v>
      </c>
      <c r="I1284" s="4">
        <f>LookupRef[[#This Row],[Total Price]]-LookupRef[[#This Row],[Material Costs]]</f>
        <v>0</v>
      </c>
      <c r="J1284" s="4">
        <f>(LookupRef[[#This Row],[Total Craft Points]]+LookupRef[[#This Row],[DC]])*10</f>
        <v>0</v>
      </c>
      <c r="K1284" s="4">
        <f>LookupRef[[#This Row],[Price Per Craft Point]]*LookupRef[[#This Row],[Total Craft Points]]</f>
        <v>0</v>
      </c>
      <c r="L1284" s="4">
        <f>Fullmath[[#This Row],[Mat Cost]]</f>
        <v>0</v>
      </c>
      <c r="M1284" s="4">
        <f>Fullmath[[#This Row],[Total CP]]</f>
        <v>0</v>
      </c>
      <c r="N1284" s="4">
        <f>Fullmath[[#This Row],[DC]]</f>
        <v>0</v>
      </c>
      <c r="O1284" s="4" cm="1">
        <f t="array" ref="O1284">LookupRef[[#This Row],[DC]]+(PPCP[Base])</f>
        <v>50</v>
      </c>
    </row>
    <row r="1285" spans="1:15" x14ac:dyDescent="0.2">
      <c r="A1285" s="4">
        <f>Fullmath[[#This Row],[Craft]]</f>
        <v>0</v>
      </c>
      <c r="B1285" s="4">
        <f>Fullmath[[#This Row],[Type]]</f>
        <v>0</v>
      </c>
      <c r="C1285" s="4">
        <f>Fullmath[[#This Row],[Subtype]]</f>
        <v>0</v>
      </c>
      <c r="D1285" s="2">
        <f>Fullmath[[#This Row],[ID]]</f>
        <v>0</v>
      </c>
      <c r="E1285" s="4">
        <f>Fullmath[[#This Row],[Name]]</f>
        <v>0</v>
      </c>
      <c r="F1285" s="4">
        <f>Fullmath[[#This Row],[Quantity]]</f>
        <v>0</v>
      </c>
      <c r="G1285" s="4">
        <f>LookupRef[[#This Row],[Labor Costs]]+LookupRef[[#This Row],[Material Costs]]</f>
        <v>0</v>
      </c>
      <c r="H1285" s="4" t="e">
        <f>LookupRef[[#This Row],[Total Price]]/LookupRef[[#This Row],[Quantity]]</f>
        <v>#DIV/0!</v>
      </c>
      <c r="I1285" s="4">
        <f>LookupRef[[#This Row],[Total Price]]-LookupRef[[#This Row],[Material Costs]]</f>
        <v>0</v>
      </c>
      <c r="J1285" s="4">
        <f>(LookupRef[[#This Row],[Total Craft Points]]+LookupRef[[#This Row],[DC]])*10</f>
        <v>0</v>
      </c>
      <c r="K1285" s="4">
        <f>LookupRef[[#This Row],[Price Per Craft Point]]*LookupRef[[#This Row],[Total Craft Points]]</f>
        <v>0</v>
      </c>
      <c r="L1285" s="4">
        <f>Fullmath[[#This Row],[Mat Cost]]</f>
        <v>0</v>
      </c>
      <c r="M1285" s="4">
        <f>Fullmath[[#This Row],[Total CP]]</f>
        <v>0</v>
      </c>
      <c r="N1285" s="4">
        <f>Fullmath[[#This Row],[DC]]</f>
        <v>0</v>
      </c>
      <c r="O1285" s="4" cm="1">
        <f t="array" ref="O1285">LookupRef[[#This Row],[DC]]+(PPCP[Base])</f>
        <v>50</v>
      </c>
    </row>
    <row r="1286" spans="1:15" x14ac:dyDescent="0.2">
      <c r="A1286" s="4">
        <f>Fullmath[[#This Row],[Craft]]</f>
        <v>0</v>
      </c>
      <c r="B1286" s="4">
        <f>Fullmath[[#This Row],[Type]]</f>
        <v>0</v>
      </c>
      <c r="C1286" s="4">
        <f>Fullmath[[#This Row],[Subtype]]</f>
        <v>0</v>
      </c>
      <c r="D1286" s="2">
        <f>Fullmath[[#This Row],[ID]]</f>
        <v>0</v>
      </c>
      <c r="E1286" s="4">
        <f>Fullmath[[#This Row],[Name]]</f>
        <v>0</v>
      </c>
      <c r="F1286" s="4">
        <f>Fullmath[[#This Row],[Quantity]]</f>
        <v>0</v>
      </c>
      <c r="G1286" s="4">
        <f>LookupRef[[#This Row],[Labor Costs]]+LookupRef[[#This Row],[Material Costs]]</f>
        <v>0</v>
      </c>
      <c r="H1286" s="4" t="e">
        <f>LookupRef[[#This Row],[Total Price]]/LookupRef[[#This Row],[Quantity]]</f>
        <v>#DIV/0!</v>
      </c>
      <c r="I1286" s="4">
        <f>LookupRef[[#This Row],[Total Price]]-LookupRef[[#This Row],[Material Costs]]</f>
        <v>0</v>
      </c>
      <c r="J1286" s="4">
        <f>(LookupRef[[#This Row],[Total Craft Points]]+LookupRef[[#This Row],[DC]])*10</f>
        <v>0</v>
      </c>
      <c r="K1286" s="4">
        <f>LookupRef[[#This Row],[Price Per Craft Point]]*LookupRef[[#This Row],[Total Craft Points]]</f>
        <v>0</v>
      </c>
      <c r="L1286" s="4">
        <f>Fullmath[[#This Row],[Mat Cost]]</f>
        <v>0</v>
      </c>
      <c r="M1286" s="4">
        <f>Fullmath[[#This Row],[Total CP]]</f>
        <v>0</v>
      </c>
      <c r="N1286" s="4">
        <f>Fullmath[[#This Row],[DC]]</f>
        <v>0</v>
      </c>
      <c r="O1286" s="4" cm="1">
        <f t="array" ref="O1286">LookupRef[[#This Row],[DC]]+(PPCP[Base])</f>
        <v>50</v>
      </c>
    </row>
    <row r="1287" spans="1:15" x14ac:dyDescent="0.2">
      <c r="A1287" s="4">
        <f>Fullmath[[#This Row],[Craft]]</f>
        <v>0</v>
      </c>
      <c r="B1287" s="4">
        <f>Fullmath[[#This Row],[Type]]</f>
        <v>0</v>
      </c>
      <c r="C1287" s="4">
        <f>Fullmath[[#This Row],[Subtype]]</f>
        <v>0</v>
      </c>
      <c r="D1287" s="2">
        <f>Fullmath[[#This Row],[ID]]</f>
        <v>0</v>
      </c>
      <c r="E1287" s="4">
        <f>Fullmath[[#This Row],[Name]]</f>
        <v>0</v>
      </c>
      <c r="F1287" s="4">
        <f>Fullmath[[#This Row],[Quantity]]</f>
        <v>0</v>
      </c>
      <c r="G1287" s="4">
        <f>LookupRef[[#This Row],[Labor Costs]]+LookupRef[[#This Row],[Material Costs]]</f>
        <v>0</v>
      </c>
      <c r="H1287" s="4" t="e">
        <f>LookupRef[[#This Row],[Total Price]]/LookupRef[[#This Row],[Quantity]]</f>
        <v>#DIV/0!</v>
      </c>
      <c r="I1287" s="4">
        <f>LookupRef[[#This Row],[Total Price]]-LookupRef[[#This Row],[Material Costs]]</f>
        <v>0</v>
      </c>
      <c r="J1287" s="4">
        <f>(LookupRef[[#This Row],[Total Craft Points]]+LookupRef[[#This Row],[DC]])*10</f>
        <v>0</v>
      </c>
      <c r="K1287" s="4">
        <f>LookupRef[[#This Row],[Price Per Craft Point]]*LookupRef[[#This Row],[Total Craft Points]]</f>
        <v>0</v>
      </c>
      <c r="L1287" s="4">
        <f>Fullmath[[#This Row],[Mat Cost]]</f>
        <v>0</v>
      </c>
      <c r="M1287" s="4">
        <f>Fullmath[[#This Row],[Total CP]]</f>
        <v>0</v>
      </c>
      <c r="N1287" s="4">
        <f>Fullmath[[#This Row],[DC]]</f>
        <v>0</v>
      </c>
      <c r="O1287" s="4" cm="1">
        <f t="array" ref="O1287">LookupRef[[#This Row],[DC]]+(PPCP[Base])</f>
        <v>50</v>
      </c>
    </row>
    <row r="1288" spans="1:15" x14ac:dyDescent="0.2">
      <c r="A1288" s="4">
        <f>Fullmath[[#This Row],[Craft]]</f>
        <v>0</v>
      </c>
      <c r="B1288" s="4">
        <f>Fullmath[[#This Row],[Type]]</f>
        <v>0</v>
      </c>
      <c r="C1288" s="4">
        <f>Fullmath[[#This Row],[Subtype]]</f>
        <v>0</v>
      </c>
      <c r="D1288" s="2">
        <f>Fullmath[[#This Row],[ID]]</f>
        <v>0</v>
      </c>
      <c r="E1288" s="4">
        <f>Fullmath[[#This Row],[Name]]</f>
        <v>0</v>
      </c>
      <c r="F1288" s="4">
        <f>Fullmath[[#This Row],[Quantity]]</f>
        <v>0</v>
      </c>
      <c r="G1288" s="4">
        <f>LookupRef[[#This Row],[Labor Costs]]+LookupRef[[#This Row],[Material Costs]]</f>
        <v>0</v>
      </c>
      <c r="H1288" s="4" t="e">
        <f>LookupRef[[#This Row],[Total Price]]/LookupRef[[#This Row],[Quantity]]</f>
        <v>#DIV/0!</v>
      </c>
      <c r="I1288" s="4">
        <f>LookupRef[[#This Row],[Total Price]]-LookupRef[[#This Row],[Material Costs]]</f>
        <v>0</v>
      </c>
      <c r="J1288" s="4">
        <f>(LookupRef[[#This Row],[Total Craft Points]]+LookupRef[[#This Row],[DC]])*10</f>
        <v>0</v>
      </c>
      <c r="K1288" s="4">
        <f>LookupRef[[#This Row],[Price Per Craft Point]]*LookupRef[[#This Row],[Total Craft Points]]</f>
        <v>0</v>
      </c>
      <c r="L1288" s="4">
        <f>Fullmath[[#This Row],[Mat Cost]]</f>
        <v>0</v>
      </c>
      <c r="M1288" s="4">
        <f>Fullmath[[#This Row],[Total CP]]</f>
        <v>0</v>
      </c>
      <c r="N1288" s="4">
        <f>Fullmath[[#This Row],[DC]]</f>
        <v>0</v>
      </c>
      <c r="O1288" s="4" cm="1">
        <f t="array" ref="O1288">LookupRef[[#This Row],[DC]]+(PPCP[Base])</f>
        <v>50</v>
      </c>
    </row>
    <row r="1289" spans="1:15" x14ac:dyDescent="0.2">
      <c r="A1289" s="4">
        <f>Fullmath[[#This Row],[Craft]]</f>
        <v>0</v>
      </c>
      <c r="B1289" s="4">
        <f>Fullmath[[#This Row],[Type]]</f>
        <v>0</v>
      </c>
      <c r="C1289" s="4">
        <f>Fullmath[[#This Row],[Subtype]]</f>
        <v>0</v>
      </c>
      <c r="D1289" s="2">
        <f>Fullmath[[#This Row],[ID]]</f>
        <v>0</v>
      </c>
      <c r="E1289" s="4">
        <f>Fullmath[[#This Row],[Name]]</f>
        <v>0</v>
      </c>
      <c r="F1289" s="4">
        <f>Fullmath[[#This Row],[Quantity]]</f>
        <v>0</v>
      </c>
      <c r="G1289" s="4">
        <f>LookupRef[[#This Row],[Labor Costs]]+LookupRef[[#This Row],[Material Costs]]</f>
        <v>0</v>
      </c>
      <c r="H1289" s="4" t="e">
        <f>LookupRef[[#This Row],[Total Price]]/LookupRef[[#This Row],[Quantity]]</f>
        <v>#DIV/0!</v>
      </c>
      <c r="I1289" s="4">
        <f>LookupRef[[#This Row],[Total Price]]-LookupRef[[#This Row],[Material Costs]]</f>
        <v>0</v>
      </c>
      <c r="J1289" s="4">
        <f>(LookupRef[[#This Row],[Total Craft Points]]+LookupRef[[#This Row],[DC]])*10</f>
        <v>0</v>
      </c>
      <c r="K1289" s="4">
        <f>LookupRef[[#This Row],[Price Per Craft Point]]*LookupRef[[#This Row],[Total Craft Points]]</f>
        <v>0</v>
      </c>
      <c r="L1289" s="4">
        <f>Fullmath[[#This Row],[Mat Cost]]</f>
        <v>0</v>
      </c>
      <c r="M1289" s="4">
        <f>Fullmath[[#This Row],[Total CP]]</f>
        <v>0</v>
      </c>
      <c r="N1289" s="4">
        <f>Fullmath[[#This Row],[DC]]</f>
        <v>0</v>
      </c>
      <c r="O1289" s="4" cm="1">
        <f t="array" ref="O1289">LookupRef[[#This Row],[DC]]+(PPCP[Base])</f>
        <v>50</v>
      </c>
    </row>
    <row r="1290" spans="1:15" x14ac:dyDescent="0.2">
      <c r="A1290" s="4">
        <f>Fullmath[[#This Row],[Craft]]</f>
        <v>0</v>
      </c>
      <c r="B1290" s="4">
        <f>Fullmath[[#This Row],[Type]]</f>
        <v>0</v>
      </c>
      <c r="C1290" s="4">
        <f>Fullmath[[#This Row],[Subtype]]</f>
        <v>0</v>
      </c>
      <c r="D1290" s="2">
        <f>Fullmath[[#This Row],[ID]]</f>
        <v>0</v>
      </c>
      <c r="E1290" s="4">
        <f>Fullmath[[#This Row],[Name]]</f>
        <v>0</v>
      </c>
      <c r="F1290" s="4">
        <f>Fullmath[[#This Row],[Quantity]]</f>
        <v>0</v>
      </c>
      <c r="G1290" s="4">
        <f>LookupRef[[#This Row],[Labor Costs]]+LookupRef[[#This Row],[Material Costs]]</f>
        <v>0</v>
      </c>
      <c r="H1290" s="4" t="e">
        <f>LookupRef[[#This Row],[Total Price]]/LookupRef[[#This Row],[Quantity]]</f>
        <v>#DIV/0!</v>
      </c>
      <c r="I1290" s="4">
        <f>LookupRef[[#This Row],[Total Price]]-LookupRef[[#This Row],[Material Costs]]</f>
        <v>0</v>
      </c>
      <c r="J1290" s="4">
        <f>(LookupRef[[#This Row],[Total Craft Points]]+LookupRef[[#This Row],[DC]])*10</f>
        <v>0</v>
      </c>
      <c r="K1290" s="4">
        <f>LookupRef[[#This Row],[Price Per Craft Point]]*LookupRef[[#This Row],[Total Craft Points]]</f>
        <v>0</v>
      </c>
      <c r="L1290" s="4">
        <f>Fullmath[[#This Row],[Mat Cost]]</f>
        <v>0</v>
      </c>
      <c r="M1290" s="4">
        <f>Fullmath[[#This Row],[Total CP]]</f>
        <v>0</v>
      </c>
      <c r="N1290" s="4">
        <f>Fullmath[[#This Row],[DC]]</f>
        <v>0</v>
      </c>
      <c r="O1290" s="4" cm="1">
        <f t="array" ref="O1290">LookupRef[[#This Row],[DC]]+(PPCP[Base])</f>
        <v>50</v>
      </c>
    </row>
    <row r="1291" spans="1:15" x14ac:dyDescent="0.2">
      <c r="A1291" s="4">
        <f>Fullmath[[#This Row],[Craft]]</f>
        <v>0</v>
      </c>
      <c r="B1291" s="4">
        <f>Fullmath[[#This Row],[Type]]</f>
        <v>0</v>
      </c>
      <c r="C1291" s="4">
        <f>Fullmath[[#This Row],[Subtype]]</f>
        <v>0</v>
      </c>
      <c r="D1291" s="2">
        <f>Fullmath[[#This Row],[ID]]</f>
        <v>0</v>
      </c>
      <c r="E1291" s="4">
        <f>Fullmath[[#This Row],[Name]]</f>
        <v>0</v>
      </c>
      <c r="F1291" s="4">
        <f>Fullmath[[#This Row],[Quantity]]</f>
        <v>0</v>
      </c>
      <c r="G1291" s="4">
        <f>LookupRef[[#This Row],[Labor Costs]]+LookupRef[[#This Row],[Material Costs]]</f>
        <v>0</v>
      </c>
      <c r="H1291" s="4" t="e">
        <f>LookupRef[[#This Row],[Total Price]]/LookupRef[[#This Row],[Quantity]]</f>
        <v>#DIV/0!</v>
      </c>
      <c r="I1291" s="4">
        <f>LookupRef[[#This Row],[Total Price]]-LookupRef[[#This Row],[Material Costs]]</f>
        <v>0</v>
      </c>
      <c r="J1291" s="4">
        <f>(LookupRef[[#This Row],[Total Craft Points]]+LookupRef[[#This Row],[DC]])*10</f>
        <v>0</v>
      </c>
      <c r="K1291" s="4">
        <f>LookupRef[[#This Row],[Price Per Craft Point]]*LookupRef[[#This Row],[Total Craft Points]]</f>
        <v>0</v>
      </c>
      <c r="L1291" s="4">
        <f>Fullmath[[#This Row],[Mat Cost]]</f>
        <v>0</v>
      </c>
      <c r="M1291" s="4">
        <f>Fullmath[[#This Row],[Total CP]]</f>
        <v>0</v>
      </c>
      <c r="N1291" s="4">
        <f>Fullmath[[#This Row],[DC]]</f>
        <v>0</v>
      </c>
      <c r="O1291" s="4" cm="1">
        <f t="array" ref="O1291">LookupRef[[#This Row],[DC]]+(PPCP[Base])</f>
        <v>50</v>
      </c>
    </row>
    <row r="1292" spans="1:15" x14ac:dyDescent="0.2">
      <c r="A1292" s="4">
        <f>Fullmath[[#This Row],[Craft]]</f>
        <v>0</v>
      </c>
      <c r="B1292" s="4">
        <f>Fullmath[[#This Row],[Type]]</f>
        <v>0</v>
      </c>
      <c r="C1292" s="4">
        <f>Fullmath[[#This Row],[Subtype]]</f>
        <v>0</v>
      </c>
      <c r="D1292" s="2">
        <f>Fullmath[[#This Row],[ID]]</f>
        <v>0</v>
      </c>
      <c r="E1292" s="4">
        <f>Fullmath[[#This Row],[Name]]</f>
        <v>0</v>
      </c>
      <c r="F1292" s="4">
        <f>Fullmath[[#This Row],[Quantity]]</f>
        <v>0</v>
      </c>
      <c r="G1292" s="4">
        <f>LookupRef[[#This Row],[Labor Costs]]+LookupRef[[#This Row],[Material Costs]]</f>
        <v>0</v>
      </c>
      <c r="H1292" s="4" t="e">
        <f>LookupRef[[#This Row],[Total Price]]/LookupRef[[#This Row],[Quantity]]</f>
        <v>#DIV/0!</v>
      </c>
      <c r="I1292" s="4">
        <f>LookupRef[[#This Row],[Total Price]]-LookupRef[[#This Row],[Material Costs]]</f>
        <v>0</v>
      </c>
      <c r="J1292" s="4">
        <f>(LookupRef[[#This Row],[Total Craft Points]]+LookupRef[[#This Row],[DC]])*10</f>
        <v>0</v>
      </c>
      <c r="K1292" s="4">
        <f>LookupRef[[#This Row],[Price Per Craft Point]]*LookupRef[[#This Row],[Total Craft Points]]</f>
        <v>0</v>
      </c>
      <c r="L1292" s="4">
        <f>Fullmath[[#This Row],[Mat Cost]]</f>
        <v>0</v>
      </c>
      <c r="M1292" s="4">
        <f>Fullmath[[#This Row],[Total CP]]</f>
        <v>0</v>
      </c>
      <c r="N1292" s="4">
        <f>Fullmath[[#This Row],[DC]]</f>
        <v>0</v>
      </c>
      <c r="O1292" s="4" cm="1">
        <f t="array" ref="O1292">LookupRef[[#This Row],[DC]]+(PPCP[Base])</f>
        <v>50</v>
      </c>
    </row>
    <row r="1293" spans="1:15" x14ac:dyDescent="0.2">
      <c r="A1293" s="4">
        <f>Fullmath[[#This Row],[Craft]]</f>
        <v>0</v>
      </c>
      <c r="B1293" s="4">
        <f>Fullmath[[#This Row],[Type]]</f>
        <v>0</v>
      </c>
      <c r="C1293" s="4">
        <f>Fullmath[[#This Row],[Subtype]]</f>
        <v>0</v>
      </c>
      <c r="D1293" s="2">
        <f>Fullmath[[#This Row],[ID]]</f>
        <v>0</v>
      </c>
      <c r="E1293" s="4">
        <f>Fullmath[[#This Row],[Name]]</f>
        <v>0</v>
      </c>
      <c r="F1293" s="4">
        <f>Fullmath[[#This Row],[Quantity]]</f>
        <v>0</v>
      </c>
      <c r="G1293" s="4">
        <f>LookupRef[[#This Row],[Labor Costs]]+LookupRef[[#This Row],[Material Costs]]</f>
        <v>0</v>
      </c>
      <c r="H1293" s="4" t="e">
        <f>LookupRef[[#This Row],[Total Price]]/LookupRef[[#This Row],[Quantity]]</f>
        <v>#DIV/0!</v>
      </c>
      <c r="I1293" s="4">
        <f>LookupRef[[#This Row],[Total Price]]-LookupRef[[#This Row],[Material Costs]]</f>
        <v>0</v>
      </c>
      <c r="J1293" s="4">
        <f>(LookupRef[[#This Row],[Total Craft Points]]+LookupRef[[#This Row],[DC]])*10</f>
        <v>0</v>
      </c>
      <c r="K1293" s="4">
        <f>LookupRef[[#This Row],[Price Per Craft Point]]*LookupRef[[#This Row],[Total Craft Points]]</f>
        <v>0</v>
      </c>
      <c r="L1293" s="4">
        <f>Fullmath[[#This Row],[Mat Cost]]</f>
        <v>0</v>
      </c>
      <c r="M1293" s="4">
        <f>Fullmath[[#This Row],[Total CP]]</f>
        <v>0</v>
      </c>
      <c r="N1293" s="4">
        <f>Fullmath[[#This Row],[DC]]</f>
        <v>0</v>
      </c>
      <c r="O1293" s="4" cm="1">
        <f t="array" ref="O1293">LookupRef[[#This Row],[DC]]+(PPCP[Base])</f>
        <v>50</v>
      </c>
    </row>
    <row r="1294" spans="1:15" x14ac:dyDescent="0.2">
      <c r="A1294" s="4">
        <f>Fullmath[[#This Row],[Craft]]</f>
        <v>0</v>
      </c>
      <c r="B1294" s="4">
        <f>Fullmath[[#This Row],[Type]]</f>
        <v>0</v>
      </c>
      <c r="C1294" s="4">
        <f>Fullmath[[#This Row],[Subtype]]</f>
        <v>0</v>
      </c>
      <c r="D1294" s="2">
        <f>Fullmath[[#This Row],[ID]]</f>
        <v>0</v>
      </c>
      <c r="E1294" s="4">
        <f>Fullmath[[#This Row],[Name]]</f>
        <v>0</v>
      </c>
      <c r="F1294" s="4">
        <f>Fullmath[[#This Row],[Quantity]]</f>
        <v>0</v>
      </c>
      <c r="G1294" s="4">
        <f>LookupRef[[#This Row],[Labor Costs]]+LookupRef[[#This Row],[Material Costs]]</f>
        <v>0</v>
      </c>
      <c r="H1294" s="4" t="e">
        <f>LookupRef[[#This Row],[Total Price]]/LookupRef[[#This Row],[Quantity]]</f>
        <v>#DIV/0!</v>
      </c>
      <c r="I1294" s="4">
        <f>LookupRef[[#This Row],[Total Price]]-LookupRef[[#This Row],[Material Costs]]</f>
        <v>0</v>
      </c>
      <c r="J1294" s="4">
        <f>(LookupRef[[#This Row],[Total Craft Points]]+LookupRef[[#This Row],[DC]])*10</f>
        <v>0</v>
      </c>
      <c r="K1294" s="4">
        <f>LookupRef[[#This Row],[Price Per Craft Point]]*LookupRef[[#This Row],[Total Craft Points]]</f>
        <v>0</v>
      </c>
      <c r="L1294" s="4">
        <f>Fullmath[[#This Row],[Mat Cost]]</f>
        <v>0</v>
      </c>
      <c r="M1294" s="4">
        <f>Fullmath[[#This Row],[Total CP]]</f>
        <v>0</v>
      </c>
      <c r="N1294" s="4">
        <f>Fullmath[[#This Row],[DC]]</f>
        <v>0</v>
      </c>
      <c r="O1294" s="4" cm="1">
        <f t="array" ref="O1294">LookupRef[[#This Row],[DC]]+(PPCP[Base])</f>
        <v>50</v>
      </c>
    </row>
    <row r="1295" spans="1:15" x14ac:dyDescent="0.2">
      <c r="A1295" s="4">
        <f>Fullmath[[#This Row],[Craft]]</f>
        <v>0</v>
      </c>
      <c r="B1295" s="4">
        <f>Fullmath[[#This Row],[Type]]</f>
        <v>0</v>
      </c>
      <c r="C1295" s="4">
        <f>Fullmath[[#This Row],[Subtype]]</f>
        <v>0</v>
      </c>
      <c r="D1295" s="2">
        <f>Fullmath[[#This Row],[ID]]</f>
        <v>0</v>
      </c>
      <c r="E1295" s="4">
        <f>Fullmath[[#This Row],[Name]]</f>
        <v>0</v>
      </c>
      <c r="F1295" s="4">
        <f>Fullmath[[#This Row],[Quantity]]</f>
        <v>0</v>
      </c>
      <c r="G1295" s="4">
        <f>LookupRef[[#This Row],[Labor Costs]]+LookupRef[[#This Row],[Material Costs]]</f>
        <v>0</v>
      </c>
      <c r="H1295" s="4" t="e">
        <f>LookupRef[[#This Row],[Total Price]]/LookupRef[[#This Row],[Quantity]]</f>
        <v>#DIV/0!</v>
      </c>
      <c r="I1295" s="4">
        <f>LookupRef[[#This Row],[Total Price]]-LookupRef[[#This Row],[Material Costs]]</f>
        <v>0</v>
      </c>
      <c r="J1295" s="4">
        <f>(LookupRef[[#This Row],[Total Craft Points]]+LookupRef[[#This Row],[DC]])*10</f>
        <v>0</v>
      </c>
      <c r="K1295" s="4">
        <f>LookupRef[[#This Row],[Price Per Craft Point]]*LookupRef[[#This Row],[Total Craft Points]]</f>
        <v>0</v>
      </c>
      <c r="L1295" s="4">
        <f>Fullmath[[#This Row],[Mat Cost]]</f>
        <v>0</v>
      </c>
      <c r="M1295" s="4">
        <f>Fullmath[[#This Row],[Total CP]]</f>
        <v>0</v>
      </c>
      <c r="N1295" s="4">
        <f>Fullmath[[#This Row],[DC]]</f>
        <v>0</v>
      </c>
      <c r="O1295" s="4" cm="1">
        <f t="array" ref="O1295">LookupRef[[#This Row],[DC]]+(PPCP[Base])</f>
        <v>50</v>
      </c>
    </row>
    <row r="1296" spans="1:15" x14ac:dyDescent="0.2">
      <c r="A1296" s="4">
        <f>Fullmath[[#This Row],[Craft]]</f>
        <v>0</v>
      </c>
      <c r="B1296" s="4">
        <f>Fullmath[[#This Row],[Type]]</f>
        <v>0</v>
      </c>
      <c r="C1296" s="4">
        <f>Fullmath[[#This Row],[Subtype]]</f>
        <v>0</v>
      </c>
      <c r="D1296" s="2">
        <f>Fullmath[[#This Row],[ID]]</f>
        <v>0</v>
      </c>
      <c r="E1296" s="4">
        <f>Fullmath[[#This Row],[Name]]</f>
        <v>0</v>
      </c>
      <c r="F1296" s="4">
        <f>Fullmath[[#This Row],[Quantity]]</f>
        <v>0</v>
      </c>
      <c r="G1296" s="4">
        <f>LookupRef[[#This Row],[Labor Costs]]+LookupRef[[#This Row],[Material Costs]]</f>
        <v>0</v>
      </c>
      <c r="H1296" s="4" t="e">
        <f>LookupRef[[#This Row],[Total Price]]/LookupRef[[#This Row],[Quantity]]</f>
        <v>#DIV/0!</v>
      </c>
      <c r="I1296" s="4">
        <f>LookupRef[[#This Row],[Total Price]]-LookupRef[[#This Row],[Material Costs]]</f>
        <v>0</v>
      </c>
      <c r="J1296" s="4">
        <f>(LookupRef[[#This Row],[Total Craft Points]]+LookupRef[[#This Row],[DC]])*10</f>
        <v>0</v>
      </c>
      <c r="K1296" s="4">
        <f>LookupRef[[#This Row],[Price Per Craft Point]]*LookupRef[[#This Row],[Total Craft Points]]</f>
        <v>0</v>
      </c>
      <c r="L1296" s="4">
        <f>Fullmath[[#This Row],[Mat Cost]]</f>
        <v>0</v>
      </c>
      <c r="M1296" s="4">
        <f>Fullmath[[#This Row],[Total CP]]</f>
        <v>0</v>
      </c>
      <c r="N1296" s="4">
        <f>Fullmath[[#This Row],[DC]]</f>
        <v>0</v>
      </c>
      <c r="O1296" s="4" cm="1">
        <f t="array" ref="O1296">LookupRef[[#This Row],[DC]]+(PPCP[Base])</f>
        <v>50</v>
      </c>
    </row>
    <row r="1297" spans="1:15" x14ac:dyDescent="0.2">
      <c r="A1297" s="4">
        <f>Fullmath[[#This Row],[Craft]]</f>
        <v>0</v>
      </c>
      <c r="B1297" s="4">
        <f>Fullmath[[#This Row],[Type]]</f>
        <v>0</v>
      </c>
      <c r="C1297" s="4">
        <f>Fullmath[[#This Row],[Subtype]]</f>
        <v>0</v>
      </c>
      <c r="D1297" s="2">
        <f>Fullmath[[#This Row],[ID]]</f>
        <v>0</v>
      </c>
      <c r="E1297" s="4">
        <f>Fullmath[[#This Row],[Name]]</f>
        <v>0</v>
      </c>
      <c r="F1297" s="4">
        <f>Fullmath[[#This Row],[Quantity]]</f>
        <v>0</v>
      </c>
      <c r="G1297" s="4">
        <f>LookupRef[[#This Row],[Labor Costs]]+LookupRef[[#This Row],[Material Costs]]</f>
        <v>0</v>
      </c>
      <c r="H1297" s="4" t="e">
        <f>LookupRef[[#This Row],[Total Price]]/LookupRef[[#This Row],[Quantity]]</f>
        <v>#DIV/0!</v>
      </c>
      <c r="I1297" s="4">
        <f>LookupRef[[#This Row],[Total Price]]-LookupRef[[#This Row],[Material Costs]]</f>
        <v>0</v>
      </c>
      <c r="J1297" s="4">
        <f>(LookupRef[[#This Row],[Total Craft Points]]+LookupRef[[#This Row],[DC]])*10</f>
        <v>0</v>
      </c>
      <c r="K1297" s="4">
        <f>LookupRef[[#This Row],[Price Per Craft Point]]*LookupRef[[#This Row],[Total Craft Points]]</f>
        <v>0</v>
      </c>
      <c r="L1297" s="4">
        <f>Fullmath[[#This Row],[Mat Cost]]</f>
        <v>0</v>
      </c>
      <c r="M1297" s="4">
        <f>Fullmath[[#This Row],[Total CP]]</f>
        <v>0</v>
      </c>
      <c r="N1297" s="4">
        <f>Fullmath[[#This Row],[DC]]</f>
        <v>0</v>
      </c>
      <c r="O1297" s="4" cm="1">
        <f t="array" ref="O1297">LookupRef[[#This Row],[DC]]+(PPCP[Base])</f>
        <v>50</v>
      </c>
    </row>
    <row r="1298" spans="1:15" x14ac:dyDescent="0.2">
      <c r="A1298" s="4">
        <f>Fullmath[[#This Row],[Craft]]</f>
        <v>0</v>
      </c>
      <c r="B1298" s="4">
        <f>Fullmath[[#This Row],[Type]]</f>
        <v>0</v>
      </c>
      <c r="C1298" s="4">
        <f>Fullmath[[#This Row],[Subtype]]</f>
        <v>0</v>
      </c>
      <c r="D1298" s="2">
        <f>Fullmath[[#This Row],[ID]]</f>
        <v>0</v>
      </c>
      <c r="E1298" s="4">
        <f>Fullmath[[#This Row],[Name]]</f>
        <v>0</v>
      </c>
      <c r="F1298" s="4">
        <f>Fullmath[[#This Row],[Quantity]]</f>
        <v>0</v>
      </c>
      <c r="G1298" s="4">
        <f>LookupRef[[#This Row],[Labor Costs]]+LookupRef[[#This Row],[Material Costs]]</f>
        <v>0</v>
      </c>
      <c r="H1298" s="4" t="e">
        <f>LookupRef[[#This Row],[Total Price]]/LookupRef[[#This Row],[Quantity]]</f>
        <v>#DIV/0!</v>
      </c>
      <c r="I1298" s="4">
        <f>LookupRef[[#This Row],[Total Price]]-LookupRef[[#This Row],[Material Costs]]</f>
        <v>0</v>
      </c>
      <c r="J1298" s="4">
        <f>(LookupRef[[#This Row],[Total Craft Points]]+LookupRef[[#This Row],[DC]])*10</f>
        <v>0</v>
      </c>
      <c r="K1298" s="4">
        <f>LookupRef[[#This Row],[Price Per Craft Point]]*LookupRef[[#This Row],[Total Craft Points]]</f>
        <v>0</v>
      </c>
      <c r="L1298" s="4">
        <f>Fullmath[[#This Row],[Mat Cost]]</f>
        <v>0</v>
      </c>
      <c r="M1298" s="4">
        <f>Fullmath[[#This Row],[Total CP]]</f>
        <v>0</v>
      </c>
      <c r="N1298" s="4">
        <f>Fullmath[[#This Row],[DC]]</f>
        <v>0</v>
      </c>
      <c r="O1298" s="4" cm="1">
        <f t="array" ref="O1298">LookupRef[[#This Row],[DC]]+(PPCP[Base])</f>
        <v>50</v>
      </c>
    </row>
    <row r="1299" spans="1:15" x14ac:dyDescent="0.2">
      <c r="A1299" s="4">
        <f>Fullmath[[#This Row],[Craft]]</f>
        <v>0</v>
      </c>
      <c r="B1299" s="4">
        <f>Fullmath[[#This Row],[Type]]</f>
        <v>0</v>
      </c>
      <c r="C1299" s="4">
        <f>Fullmath[[#This Row],[Subtype]]</f>
        <v>0</v>
      </c>
      <c r="D1299" s="2">
        <f>Fullmath[[#This Row],[ID]]</f>
        <v>0</v>
      </c>
      <c r="E1299" s="4">
        <f>Fullmath[[#This Row],[Name]]</f>
        <v>0</v>
      </c>
      <c r="F1299" s="4">
        <f>Fullmath[[#This Row],[Quantity]]</f>
        <v>0</v>
      </c>
      <c r="G1299" s="4">
        <f>LookupRef[[#This Row],[Labor Costs]]+LookupRef[[#This Row],[Material Costs]]</f>
        <v>0</v>
      </c>
      <c r="H1299" s="4" t="e">
        <f>LookupRef[[#This Row],[Total Price]]/LookupRef[[#This Row],[Quantity]]</f>
        <v>#DIV/0!</v>
      </c>
      <c r="I1299" s="4">
        <f>LookupRef[[#This Row],[Total Price]]-LookupRef[[#This Row],[Material Costs]]</f>
        <v>0</v>
      </c>
      <c r="J1299" s="4">
        <f>(LookupRef[[#This Row],[Total Craft Points]]+LookupRef[[#This Row],[DC]])*10</f>
        <v>0</v>
      </c>
      <c r="K1299" s="4">
        <f>LookupRef[[#This Row],[Price Per Craft Point]]*LookupRef[[#This Row],[Total Craft Points]]</f>
        <v>0</v>
      </c>
      <c r="L1299" s="4">
        <f>Fullmath[[#This Row],[Mat Cost]]</f>
        <v>0</v>
      </c>
      <c r="M1299" s="4">
        <f>Fullmath[[#This Row],[Total CP]]</f>
        <v>0</v>
      </c>
      <c r="N1299" s="4">
        <f>Fullmath[[#This Row],[DC]]</f>
        <v>0</v>
      </c>
      <c r="O1299" s="4" cm="1">
        <f t="array" ref="O1299">LookupRef[[#This Row],[DC]]+(PPCP[Base])</f>
        <v>50</v>
      </c>
    </row>
    <row r="1300" spans="1:15" x14ac:dyDescent="0.2">
      <c r="A1300" s="4">
        <f>Fullmath[[#This Row],[Craft]]</f>
        <v>0</v>
      </c>
      <c r="B1300" s="4">
        <f>Fullmath[[#This Row],[Type]]</f>
        <v>0</v>
      </c>
      <c r="C1300" s="4">
        <f>Fullmath[[#This Row],[Subtype]]</f>
        <v>0</v>
      </c>
      <c r="D1300" s="2">
        <f>Fullmath[[#This Row],[ID]]</f>
        <v>0</v>
      </c>
      <c r="E1300" s="4">
        <f>Fullmath[[#This Row],[Name]]</f>
        <v>0</v>
      </c>
      <c r="F1300" s="4">
        <f>Fullmath[[#This Row],[Quantity]]</f>
        <v>0</v>
      </c>
      <c r="G1300" s="4">
        <f>LookupRef[[#This Row],[Labor Costs]]+LookupRef[[#This Row],[Material Costs]]</f>
        <v>0</v>
      </c>
      <c r="H1300" s="4" t="e">
        <f>LookupRef[[#This Row],[Total Price]]/LookupRef[[#This Row],[Quantity]]</f>
        <v>#DIV/0!</v>
      </c>
      <c r="I1300" s="4">
        <f>LookupRef[[#This Row],[Total Price]]-LookupRef[[#This Row],[Material Costs]]</f>
        <v>0</v>
      </c>
      <c r="J1300" s="4">
        <f>(LookupRef[[#This Row],[Total Craft Points]]+LookupRef[[#This Row],[DC]])*10</f>
        <v>0</v>
      </c>
      <c r="K1300" s="4">
        <f>LookupRef[[#This Row],[Price Per Craft Point]]*LookupRef[[#This Row],[Total Craft Points]]</f>
        <v>0</v>
      </c>
      <c r="L1300" s="4">
        <f>Fullmath[[#This Row],[Mat Cost]]</f>
        <v>0</v>
      </c>
      <c r="M1300" s="4">
        <f>Fullmath[[#This Row],[Total CP]]</f>
        <v>0</v>
      </c>
      <c r="N1300" s="4">
        <f>Fullmath[[#This Row],[DC]]</f>
        <v>0</v>
      </c>
      <c r="O1300" s="4" cm="1">
        <f t="array" ref="O1300">LookupRef[[#This Row],[DC]]+(PPCP[Base])</f>
        <v>50</v>
      </c>
    </row>
    <row r="1301" spans="1:15" x14ac:dyDescent="0.2">
      <c r="A1301" s="4">
        <f>Fullmath[[#This Row],[Craft]]</f>
        <v>0</v>
      </c>
      <c r="B1301" s="4">
        <f>Fullmath[[#This Row],[Type]]</f>
        <v>0</v>
      </c>
      <c r="C1301" s="4">
        <f>Fullmath[[#This Row],[Subtype]]</f>
        <v>0</v>
      </c>
      <c r="D1301" s="2">
        <f>Fullmath[[#This Row],[ID]]</f>
        <v>0</v>
      </c>
      <c r="E1301" s="4">
        <f>Fullmath[[#This Row],[Name]]</f>
        <v>0</v>
      </c>
      <c r="F1301" s="4">
        <f>Fullmath[[#This Row],[Quantity]]</f>
        <v>0</v>
      </c>
      <c r="G1301" s="4">
        <f>LookupRef[[#This Row],[Labor Costs]]+LookupRef[[#This Row],[Material Costs]]</f>
        <v>0</v>
      </c>
      <c r="H1301" s="4" t="e">
        <f>LookupRef[[#This Row],[Total Price]]/LookupRef[[#This Row],[Quantity]]</f>
        <v>#DIV/0!</v>
      </c>
      <c r="I1301" s="4">
        <f>LookupRef[[#This Row],[Total Price]]-LookupRef[[#This Row],[Material Costs]]</f>
        <v>0</v>
      </c>
      <c r="J1301" s="4">
        <f>(LookupRef[[#This Row],[Total Craft Points]]+LookupRef[[#This Row],[DC]])*10</f>
        <v>0</v>
      </c>
      <c r="K1301" s="4">
        <f>LookupRef[[#This Row],[Price Per Craft Point]]*LookupRef[[#This Row],[Total Craft Points]]</f>
        <v>0</v>
      </c>
      <c r="L1301" s="4">
        <f>Fullmath[[#This Row],[Mat Cost]]</f>
        <v>0</v>
      </c>
      <c r="M1301" s="4">
        <f>Fullmath[[#This Row],[Total CP]]</f>
        <v>0</v>
      </c>
      <c r="N1301" s="4">
        <f>Fullmath[[#This Row],[DC]]</f>
        <v>0</v>
      </c>
      <c r="O1301" s="4" cm="1">
        <f t="array" ref="O1301">LookupRef[[#This Row],[DC]]+(PPCP[Base])</f>
        <v>50</v>
      </c>
    </row>
    <row r="1302" spans="1:15" x14ac:dyDescent="0.2">
      <c r="A1302" s="4">
        <f>Fullmath[[#This Row],[Craft]]</f>
        <v>0</v>
      </c>
      <c r="B1302" s="4">
        <f>Fullmath[[#This Row],[Type]]</f>
        <v>0</v>
      </c>
      <c r="C1302" s="4">
        <f>Fullmath[[#This Row],[Subtype]]</f>
        <v>0</v>
      </c>
      <c r="D1302" s="2">
        <f>Fullmath[[#This Row],[ID]]</f>
        <v>0</v>
      </c>
      <c r="E1302" s="4">
        <f>Fullmath[[#This Row],[Name]]</f>
        <v>0</v>
      </c>
      <c r="F1302" s="4">
        <f>Fullmath[[#This Row],[Quantity]]</f>
        <v>0</v>
      </c>
      <c r="G1302" s="4">
        <f>LookupRef[[#This Row],[Labor Costs]]+LookupRef[[#This Row],[Material Costs]]</f>
        <v>0</v>
      </c>
      <c r="H1302" s="4" t="e">
        <f>LookupRef[[#This Row],[Total Price]]/LookupRef[[#This Row],[Quantity]]</f>
        <v>#DIV/0!</v>
      </c>
      <c r="I1302" s="4">
        <f>LookupRef[[#This Row],[Total Price]]-LookupRef[[#This Row],[Material Costs]]</f>
        <v>0</v>
      </c>
      <c r="J1302" s="4">
        <f>(LookupRef[[#This Row],[Total Craft Points]]+LookupRef[[#This Row],[DC]])*10</f>
        <v>0</v>
      </c>
      <c r="K1302" s="4">
        <f>LookupRef[[#This Row],[Price Per Craft Point]]*LookupRef[[#This Row],[Total Craft Points]]</f>
        <v>0</v>
      </c>
      <c r="L1302" s="4">
        <f>Fullmath[[#This Row],[Mat Cost]]</f>
        <v>0</v>
      </c>
      <c r="M1302" s="4">
        <f>Fullmath[[#This Row],[Total CP]]</f>
        <v>0</v>
      </c>
      <c r="N1302" s="4">
        <f>Fullmath[[#This Row],[DC]]</f>
        <v>0</v>
      </c>
      <c r="O1302" s="4" cm="1">
        <f t="array" ref="O1302">LookupRef[[#This Row],[DC]]+(PPCP[Base])</f>
        <v>50</v>
      </c>
    </row>
    <row r="1303" spans="1:15" x14ac:dyDescent="0.2">
      <c r="A1303" s="4">
        <f>Fullmath[[#This Row],[Craft]]</f>
        <v>0</v>
      </c>
      <c r="B1303" s="4">
        <f>Fullmath[[#This Row],[Type]]</f>
        <v>0</v>
      </c>
      <c r="C1303" s="4">
        <f>Fullmath[[#This Row],[Subtype]]</f>
        <v>0</v>
      </c>
      <c r="D1303" s="2">
        <f>Fullmath[[#This Row],[ID]]</f>
        <v>0</v>
      </c>
      <c r="E1303" s="4">
        <f>Fullmath[[#This Row],[Name]]</f>
        <v>0</v>
      </c>
      <c r="F1303" s="4">
        <f>Fullmath[[#This Row],[Quantity]]</f>
        <v>0</v>
      </c>
      <c r="G1303" s="4">
        <f>LookupRef[[#This Row],[Labor Costs]]+LookupRef[[#This Row],[Material Costs]]</f>
        <v>0</v>
      </c>
      <c r="H1303" s="4" t="e">
        <f>LookupRef[[#This Row],[Total Price]]/LookupRef[[#This Row],[Quantity]]</f>
        <v>#DIV/0!</v>
      </c>
      <c r="I1303" s="4">
        <f>LookupRef[[#This Row],[Total Price]]-LookupRef[[#This Row],[Material Costs]]</f>
        <v>0</v>
      </c>
      <c r="J1303" s="4">
        <f>(LookupRef[[#This Row],[Total Craft Points]]+LookupRef[[#This Row],[DC]])*10</f>
        <v>0</v>
      </c>
      <c r="K1303" s="4">
        <f>LookupRef[[#This Row],[Price Per Craft Point]]*LookupRef[[#This Row],[Total Craft Points]]</f>
        <v>0</v>
      </c>
      <c r="L1303" s="4">
        <f>Fullmath[[#This Row],[Mat Cost]]</f>
        <v>0</v>
      </c>
      <c r="M1303" s="4">
        <f>Fullmath[[#This Row],[Total CP]]</f>
        <v>0</v>
      </c>
      <c r="N1303" s="4">
        <f>Fullmath[[#This Row],[DC]]</f>
        <v>0</v>
      </c>
      <c r="O1303" s="4" cm="1">
        <f t="array" ref="O1303">LookupRef[[#This Row],[DC]]+(PPCP[Base])</f>
        <v>50</v>
      </c>
    </row>
    <row r="1304" spans="1:15" x14ac:dyDescent="0.2">
      <c r="A1304" s="4">
        <f>Fullmath[[#This Row],[Craft]]</f>
        <v>0</v>
      </c>
      <c r="B1304" s="4">
        <f>Fullmath[[#This Row],[Type]]</f>
        <v>0</v>
      </c>
      <c r="C1304" s="4">
        <f>Fullmath[[#This Row],[Subtype]]</f>
        <v>0</v>
      </c>
      <c r="D1304" s="2">
        <f>Fullmath[[#This Row],[ID]]</f>
        <v>0</v>
      </c>
      <c r="E1304" s="4">
        <f>Fullmath[[#This Row],[Name]]</f>
        <v>0</v>
      </c>
      <c r="F1304" s="4">
        <f>Fullmath[[#This Row],[Quantity]]</f>
        <v>0</v>
      </c>
      <c r="G1304" s="4">
        <f>LookupRef[[#This Row],[Labor Costs]]+LookupRef[[#This Row],[Material Costs]]</f>
        <v>0</v>
      </c>
      <c r="H1304" s="4" t="e">
        <f>LookupRef[[#This Row],[Total Price]]/LookupRef[[#This Row],[Quantity]]</f>
        <v>#DIV/0!</v>
      </c>
      <c r="I1304" s="4">
        <f>LookupRef[[#This Row],[Total Price]]-LookupRef[[#This Row],[Material Costs]]</f>
        <v>0</v>
      </c>
      <c r="J1304" s="4">
        <f>(LookupRef[[#This Row],[Total Craft Points]]+LookupRef[[#This Row],[DC]])*10</f>
        <v>0</v>
      </c>
      <c r="K1304" s="4">
        <f>LookupRef[[#This Row],[Price Per Craft Point]]*LookupRef[[#This Row],[Total Craft Points]]</f>
        <v>0</v>
      </c>
      <c r="L1304" s="4">
        <f>Fullmath[[#This Row],[Mat Cost]]</f>
        <v>0</v>
      </c>
      <c r="M1304" s="4">
        <f>Fullmath[[#This Row],[Total CP]]</f>
        <v>0</v>
      </c>
      <c r="N1304" s="4">
        <f>Fullmath[[#This Row],[DC]]</f>
        <v>0</v>
      </c>
      <c r="O1304" s="4" cm="1">
        <f t="array" ref="O1304">LookupRef[[#This Row],[DC]]+(PPCP[Base])</f>
        <v>50</v>
      </c>
    </row>
    <row r="1305" spans="1:15" x14ac:dyDescent="0.2">
      <c r="A1305" s="4">
        <f>Fullmath[[#This Row],[Craft]]</f>
        <v>0</v>
      </c>
      <c r="B1305" s="4">
        <f>Fullmath[[#This Row],[Type]]</f>
        <v>0</v>
      </c>
      <c r="C1305" s="4">
        <f>Fullmath[[#This Row],[Subtype]]</f>
        <v>0</v>
      </c>
      <c r="D1305" s="2">
        <f>Fullmath[[#This Row],[ID]]</f>
        <v>0</v>
      </c>
      <c r="E1305" s="4">
        <f>Fullmath[[#This Row],[Name]]</f>
        <v>0</v>
      </c>
      <c r="F1305" s="4">
        <f>Fullmath[[#This Row],[Quantity]]</f>
        <v>0</v>
      </c>
      <c r="G1305" s="4">
        <f>LookupRef[[#This Row],[Labor Costs]]+LookupRef[[#This Row],[Material Costs]]</f>
        <v>0</v>
      </c>
      <c r="H1305" s="4" t="e">
        <f>LookupRef[[#This Row],[Total Price]]/LookupRef[[#This Row],[Quantity]]</f>
        <v>#DIV/0!</v>
      </c>
      <c r="I1305" s="4">
        <f>LookupRef[[#This Row],[Total Price]]-LookupRef[[#This Row],[Material Costs]]</f>
        <v>0</v>
      </c>
      <c r="J1305" s="4">
        <f>(LookupRef[[#This Row],[Total Craft Points]]+LookupRef[[#This Row],[DC]])*10</f>
        <v>0</v>
      </c>
      <c r="K1305" s="4">
        <f>LookupRef[[#This Row],[Price Per Craft Point]]*LookupRef[[#This Row],[Total Craft Points]]</f>
        <v>0</v>
      </c>
      <c r="L1305" s="4">
        <f>Fullmath[[#This Row],[Mat Cost]]</f>
        <v>0</v>
      </c>
      <c r="M1305" s="4">
        <f>Fullmath[[#This Row],[Total CP]]</f>
        <v>0</v>
      </c>
      <c r="N1305" s="4">
        <f>Fullmath[[#This Row],[DC]]</f>
        <v>0</v>
      </c>
      <c r="O1305" s="4" cm="1">
        <f t="array" ref="O1305">LookupRef[[#This Row],[DC]]+(PPCP[Base])</f>
        <v>50</v>
      </c>
    </row>
    <row r="1306" spans="1:15" x14ac:dyDescent="0.2">
      <c r="A1306" s="4">
        <f>Fullmath[[#This Row],[Craft]]</f>
        <v>0</v>
      </c>
      <c r="B1306" s="4">
        <f>Fullmath[[#This Row],[Type]]</f>
        <v>0</v>
      </c>
      <c r="C1306" s="4">
        <f>Fullmath[[#This Row],[Subtype]]</f>
        <v>0</v>
      </c>
      <c r="D1306" s="2">
        <f>Fullmath[[#This Row],[ID]]</f>
        <v>0</v>
      </c>
      <c r="E1306" s="4">
        <f>Fullmath[[#This Row],[Name]]</f>
        <v>0</v>
      </c>
      <c r="F1306" s="4">
        <f>Fullmath[[#This Row],[Quantity]]</f>
        <v>0</v>
      </c>
      <c r="G1306" s="4">
        <f>LookupRef[[#This Row],[Labor Costs]]+LookupRef[[#This Row],[Material Costs]]</f>
        <v>0</v>
      </c>
      <c r="H1306" s="4" t="e">
        <f>LookupRef[[#This Row],[Total Price]]/LookupRef[[#This Row],[Quantity]]</f>
        <v>#DIV/0!</v>
      </c>
      <c r="I1306" s="4">
        <f>LookupRef[[#This Row],[Total Price]]-LookupRef[[#This Row],[Material Costs]]</f>
        <v>0</v>
      </c>
      <c r="J1306" s="4">
        <f>(LookupRef[[#This Row],[Total Craft Points]]+LookupRef[[#This Row],[DC]])*10</f>
        <v>0</v>
      </c>
      <c r="K1306" s="4">
        <f>LookupRef[[#This Row],[Price Per Craft Point]]*LookupRef[[#This Row],[Total Craft Points]]</f>
        <v>0</v>
      </c>
      <c r="L1306" s="4">
        <f>Fullmath[[#This Row],[Mat Cost]]</f>
        <v>0</v>
      </c>
      <c r="M1306" s="4">
        <f>Fullmath[[#This Row],[Total CP]]</f>
        <v>0</v>
      </c>
      <c r="N1306" s="4">
        <f>Fullmath[[#This Row],[DC]]</f>
        <v>0</v>
      </c>
      <c r="O1306" s="4" cm="1">
        <f t="array" ref="O1306">LookupRef[[#This Row],[DC]]+(PPCP[Base])</f>
        <v>50</v>
      </c>
    </row>
    <row r="1307" spans="1:15" x14ac:dyDescent="0.2">
      <c r="A1307" s="4">
        <f>Fullmath[[#This Row],[Craft]]</f>
        <v>0</v>
      </c>
      <c r="B1307" s="4">
        <f>Fullmath[[#This Row],[Type]]</f>
        <v>0</v>
      </c>
      <c r="C1307" s="4">
        <f>Fullmath[[#This Row],[Subtype]]</f>
        <v>0</v>
      </c>
      <c r="D1307" s="2">
        <f>Fullmath[[#This Row],[ID]]</f>
        <v>0</v>
      </c>
      <c r="E1307" s="4">
        <f>Fullmath[[#This Row],[Name]]</f>
        <v>0</v>
      </c>
      <c r="F1307" s="4">
        <f>Fullmath[[#This Row],[Quantity]]</f>
        <v>0</v>
      </c>
      <c r="G1307" s="4">
        <f>LookupRef[[#This Row],[Labor Costs]]+LookupRef[[#This Row],[Material Costs]]</f>
        <v>0</v>
      </c>
      <c r="H1307" s="4" t="e">
        <f>LookupRef[[#This Row],[Total Price]]/LookupRef[[#This Row],[Quantity]]</f>
        <v>#DIV/0!</v>
      </c>
      <c r="I1307" s="4">
        <f>LookupRef[[#This Row],[Total Price]]-LookupRef[[#This Row],[Material Costs]]</f>
        <v>0</v>
      </c>
      <c r="J1307" s="4">
        <f>(LookupRef[[#This Row],[Total Craft Points]]+LookupRef[[#This Row],[DC]])*10</f>
        <v>0</v>
      </c>
      <c r="K1307" s="4">
        <f>LookupRef[[#This Row],[Price Per Craft Point]]*LookupRef[[#This Row],[Total Craft Points]]</f>
        <v>0</v>
      </c>
      <c r="L1307" s="4">
        <f>Fullmath[[#This Row],[Mat Cost]]</f>
        <v>0</v>
      </c>
      <c r="M1307" s="4">
        <f>Fullmath[[#This Row],[Total CP]]</f>
        <v>0</v>
      </c>
      <c r="N1307" s="4">
        <f>Fullmath[[#This Row],[DC]]</f>
        <v>0</v>
      </c>
      <c r="O1307" s="4" cm="1">
        <f t="array" ref="O1307">LookupRef[[#This Row],[DC]]+(PPCP[Base])</f>
        <v>50</v>
      </c>
    </row>
    <row r="1308" spans="1:15" x14ac:dyDescent="0.2">
      <c r="A1308" s="4">
        <f>Fullmath[[#This Row],[Craft]]</f>
        <v>0</v>
      </c>
      <c r="B1308" s="4">
        <f>Fullmath[[#This Row],[Type]]</f>
        <v>0</v>
      </c>
      <c r="C1308" s="4">
        <f>Fullmath[[#This Row],[Subtype]]</f>
        <v>0</v>
      </c>
      <c r="D1308" s="2">
        <f>Fullmath[[#This Row],[ID]]</f>
        <v>0</v>
      </c>
      <c r="E1308" s="4">
        <f>Fullmath[[#This Row],[Name]]</f>
        <v>0</v>
      </c>
      <c r="F1308" s="4">
        <f>Fullmath[[#This Row],[Quantity]]</f>
        <v>0</v>
      </c>
      <c r="G1308" s="4">
        <f>LookupRef[[#This Row],[Labor Costs]]+LookupRef[[#This Row],[Material Costs]]</f>
        <v>0</v>
      </c>
      <c r="H1308" s="4" t="e">
        <f>LookupRef[[#This Row],[Total Price]]/LookupRef[[#This Row],[Quantity]]</f>
        <v>#DIV/0!</v>
      </c>
      <c r="I1308" s="4">
        <f>LookupRef[[#This Row],[Total Price]]-LookupRef[[#This Row],[Material Costs]]</f>
        <v>0</v>
      </c>
      <c r="J1308" s="4">
        <f>(LookupRef[[#This Row],[Total Craft Points]]+LookupRef[[#This Row],[DC]])*10</f>
        <v>0</v>
      </c>
      <c r="K1308" s="4">
        <f>LookupRef[[#This Row],[Price Per Craft Point]]*LookupRef[[#This Row],[Total Craft Points]]</f>
        <v>0</v>
      </c>
      <c r="L1308" s="4">
        <f>Fullmath[[#This Row],[Mat Cost]]</f>
        <v>0</v>
      </c>
      <c r="M1308" s="4">
        <f>Fullmath[[#This Row],[Total CP]]</f>
        <v>0</v>
      </c>
      <c r="N1308" s="4">
        <f>Fullmath[[#This Row],[DC]]</f>
        <v>0</v>
      </c>
      <c r="O1308" s="4" cm="1">
        <f t="array" ref="O1308">LookupRef[[#This Row],[DC]]+(PPCP[Base])</f>
        <v>50</v>
      </c>
    </row>
    <row r="1309" spans="1:15" x14ac:dyDescent="0.2">
      <c r="A1309" s="4">
        <f>Fullmath[[#This Row],[Craft]]</f>
        <v>0</v>
      </c>
      <c r="B1309" s="4">
        <f>Fullmath[[#This Row],[Type]]</f>
        <v>0</v>
      </c>
      <c r="C1309" s="4">
        <f>Fullmath[[#This Row],[Subtype]]</f>
        <v>0</v>
      </c>
      <c r="D1309" s="2">
        <f>Fullmath[[#This Row],[ID]]</f>
        <v>0</v>
      </c>
      <c r="E1309" s="4">
        <f>Fullmath[[#This Row],[Name]]</f>
        <v>0</v>
      </c>
      <c r="F1309" s="4">
        <f>Fullmath[[#This Row],[Quantity]]</f>
        <v>0</v>
      </c>
      <c r="G1309" s="4">
        <f>LookupRef[[#This Row],[Labor Costs]]+LookupRef[[#This Row],[Material Costs]]</f>
        <v>0</v>
      </c>
      <c r="H1309" s="4" t="e">
        <f>LookupRef[[#This Row],[Total Price]]/LookupRef[[#This Row],[Quantity]]</f>
        <v>#DIV/0!</v>
      </c>
      <c r="I1309" s="4">
        <f>LookupRef[[#This Row],[Total Price]]-LookupRef[[#This Row],[Material Costs]]</f>
        <v>0</v>
      </c>
      <c r="J1309" s="4">
        <f>(LookupRef[[#This Row],[Total Craft Points]]+LookupRef[[#This Row],[DC]])*10</f>
        <v>0</v>
      </c>
      <c r="K1309" s="4">
        <f>LookupRef[[#This Row],[Price Per Craft Point]]*LookupRef[[#This Row],[Total Craft Points]]</f>
        <v>0</v>
      </c>
      <c r="L1309" s="4">
        <f>Fullmath[[#This Row],[Mat Cost]]</f>
        <v>0</v>
      </c>
      <c r="M1309" s="4">
        <f>Fullmath[[#This Row],[Total CP]]</f>
        <v>0</v>
      </c>
      <c r="N1309" s="4">
        <f>Fullmath[[#This Row],[DC]]</f>
        <v>0</v>
      </c>
      <c r="O1309" s="4" cm="1">
        <f t="array" ref="O1309">LookupRef[[#This Row],[DC]]+(PPCP[Base])</f>
        <v>50</v>
      </c>
    </row>
    <row r="1310" spans="1:15" x14ac:dyDescent="0.2">
      <c r="A1310" s="4">
        <f>Fullmath[[#This Row],[Craft]]</f>
        <v>0</v>
      </c>
      <c r="B1310" s="4">
        <f>Fullmath[[#This Row],[Type]]</f>
        <v>0</v>
      </c>
      <c r="C1310" s="4">
        <f>Fullmath[[#This Row],[Subtype]]</f>
        <v>0</v>
      </c>
      <c r="D1310" s="2">
        <f>Fullmath[[#This Row],[ID]]</f>
        <v>0</v>
      </c>
      <c r="E1310" s="4">
        <f>Fullmath[[#This Row],[Name]]</f>
        <v>0</v>
      </c>
      <c r="F1310" s="4">
        <f>Fullmath[[#This Row],[Quantity]]</f>
        <v>0</v>
      </c>
      <c r="G1310" s="4">
        <f>LookupRef[[#This Row],[Labor Costs]]+LookupRef[[#This Row],[Material Costs]]</f>
        <v>0</v>
      </c>
      <c r="H1310" s="4" t="e">
        <f>LookupRef[[#This Row],[Total Price]]/LookupRef[[#This Row],[Quantity]]</f>
        <v>#DIV/0!</v>
      </c>
      <c r="I1310" s="4">
        <f>LookupRef[[#This Row],[Total Price]]-LookupRef[[#This Row],[Material Costs]]</f>
        <v>0</v>
      </c>
      <c r="J1310" s="4">
        <f>(LookupRef[[#This Row],[Total Craft Points]]+LookupRef[[#This Row],[DC]])*10</f>
        <v>0</v>
      </c>
      <c r="K1310" s="4">
        <f>LookupRef[[#This Row],[Price Per Craft Point]]*LookupRef[[#This Row],[Total Craft Points]]</f>
        <v>0</v>
      </c>
      <c r="L1310" s="4">
        <f>Fullmath[[#This Row],[Mat Cost]]</f>
        <v>0</v>
      </c>
      <c r="M1310" s="4">
        <f>Fullmath[[#This Row],[Total CP]]</f>
        <v>0</v>
      </c>
      <c r="N1310" s="4">
        <f>Fullmath[[#This Row],[DC]]</f>
        <v>0</v>
      </c>
      <c r="O1310" s="4" cm="1">
        <f t="array" ref="O1310">LookupRef[[#This Row],[DC]]+(PPCP[Base])</f>
        <v>50</v>
      </c>
    </row>
    <row r="1311" spans="1:15" x14ac:dyDescent="0.2">
      <c r="A1311" s="4">
        <f>Fullmath[[#This Row],[Craft]]</f>
        <v>0</v>
      </c>
      <c r="B1311" s="4">
        <f>Fullmath[[#This Row],[Type]]</f>
        <v>0</v>
      </c>
      <c r="C1311" s="4">
        <f>Fullmath[[#This Row],[Subtype]]</f>
        <v>0</v>
      </c>
      <c r="D1311" s="2">
        <f>Fullmath[[#This Row],[ID]]</f>
        <v>0</v>
      </c>
      <c r="E1311" s="4">
        <f>Fullmath[[#This Row],[Name]]</f>
        <v>0</v>
      </c>
      <c r="F1311" s="4">
        <f>Fullmath[[#This Row],[Quantity]]</f>
        <v>0</v>
      </c>
      <c r="G1311" s="4">
        <f>LookupRef[[#This Row],[Labor Costs]]+LookupRef[[#This Row],[Material Costs]]</f>
        <v>0</v>
      </c>
      <c r="H1311" s="4" t="e">
        <f>LookupRef[[#This Row],[Total Price]]/LookupRef[[#This Row],[Quantity]]</f>
        <v>#DIV/0!</v>
      </c>
      <c r="I1311" s="4">
        <f>LookupRef[[#This Row],[Total Price]]-LookupRef[[#This Row],[Material Costs]]</f>
        <v>0</v>
      </c>
      <c r="J1311" s="4">
        <f>(LookupRef[[#This Row],[Total Craft Points]]+LookupRef[[#This Row],[DC]])*10</f>
        <v>0</v>
      </c>
      <c r="K1311" s="4">
        <f>LookupRef[[#This Row],[Price Per Craft Point]]*LookupRef[[#This Row],[Total Craft Points]]</f>
        <v>0</v>
      </c>
      <c r="L1311" s="4">
        <f>Fullmath[[#This Row],[Mat Cost]]</f>
        <v>0</v>
      </c>
      <c r="M1311" s="4">
        <f>Fullmath[[#This Row],[Total CP]]</f>
        <v>0</v>
      </c>
      <c r="N1311" s="4">
        <f>Fullmath[[#This Row],[DC]]</f>
        <v>0</v>
      </c>
      <c r="O1311" s="4" cm="1">
        <f t="array" ref="O1311">LookupRef[[#This Row],[DC]]+(PPCP[Base])</f>
        <v>50</v>
      </c>
    </row>
    <row r="1312" spans="1:15" x14ac:dyDescent="0.2">
      <c r="A1312" s="4">
        <f>Fullmath[[#This Row],[Craft]]</f>
        <v>0</v>
      </c>
      <c r="B1312" s="4">
        <f>Fullmath[[#This Row],[Type]]</f>
        <v>0</v>
      </c>
      <c r="C1312" s="4">
        <f>Fullmath[[#This Row],[Subtype]]</f>
        <v>0</v>
      </c>
      <c r="D1312" s="2">
        <f>Fullmath[[#This Row],[ID]]</f>
        <v>0</v>
      </c>
      <c r="E1312" s="4">
        <f>Fullmath[[#This Row],[Name]]</f>
        <v>0</v>
      </c>
      <c r="F1312" s="4">
        <f>Fullmath[[#This Row],[Quantity]]</f>
        <v>0</v>
      </c>
      <c r="G1312" s="4">
        <f>LookupRef[[#This Row],[Labor Costs]]+LookupRef[[#This Row],[Material Costs]]</f>
        <v>0</v>
      </c>
      <c r="H1312" s="4" t="e">
        <f>LookupRef[[#This Row],[Total Price]]/LookupRef[[#This Row],[Quantity]]</f>
        <v>#DIV/0!</v>
      </c>
      <c r="I1312" s="4">
        <f>LookupRef[[#This Row],[Total Price]]-LookupRef[[#This Row],[Material Costs]]</f>
        <v>0</v>
      </c>
      <c r="J1312" s="4">
        <f>(LookupRef[[#This Row],[Total Craft Points]]+LookupRef[[#This Row],[DC]])*10</f>
        <v>0</v>
      </c>
      <c r="K1312" s="4">
        <f>LookupRef[[#This Row],[Price Per Craft Point]]*LookupRef[[#This Row],[Total Craft Points]]</f>
        <v>0</v>
      </c>
      <c r="L1312" s="4">
        <f>Fullmath[[#This Row],[Mat Cost]]</f>
        <v>0</v>
      </c>
      <c r="M1312" s="4">
        <f>Fullmath[[#This Row],[Total CP]]</f>
        <v>0</v>
      </c>
      <c r="N1312" s="4">
        <f>Fullmath[[#This Row],[DC]]</f>
        <v>0</v>
      </c>
      <c r="O1312" s="4" cm="1">
        <f t="array" ref="O1312">LookupRef[[#This Row],[DC]]+(PPCP[Base])</f>
        <v>50</v>
      </c>
    </row>
    <row r="1313" spans="1:15" x14ac:dyDescent="0.2">
      <c r="A1313" s="4">
        <f>Fullmath[[#This Row],[Craft]]</f>
        <v>0</v>
      </c>
      <c r="B1313" s="4">
        <f>Fullmath[[#This Row],[Type]]</f>
        <v>0</v>
      </c>
      <c r="C1313" s="4">
        <f>Fullmath[[#This Row],[Subtype]]</f>
        <v>0</v>
      </c>
      <c r="D1313" s="2">
        <f>Fullmath[[#This Row],[ID]]</f>
        <v>0</v>
      </c>
      <c r="E1313" s="4">
        <f>Fullmath[[#This Row],[Name]]</f>
        <v>0</v>
      </c>
      <c r="F1313" s="4">
        <f>Fullmath[[#This Row],[Quantity]]</f>
        <v>0</v>
      </c>
      <c r="G1313" s="4">
        <f>LookupRef[[#This Row],[Labor Costs]]+LookupRef[[#This Row],[Material Costs]]</f>
        <v>0</v>
      </c>
      <c r="H1313" s="4" t="e">
        <f>LookupRef[[#This Row],[Total Price]]/LookupRef[[#This Row],[Quantity]]</f>
        <v>#DIV/0!</v>
      </c>
      <c r="I1313" s="4">
        <f>LookupRef[[#This Row],[Total Price]]-LookupRef[[#This Row],[Material Costs]]</f>
        <v>0</v>
      </c>
      <c r="J1313" s="4">
        <f>(LookupRef[[#This Row],[Total Craft Points]]+LookupRef[[#This Row],[DC]])*10</f>
        <v>0</v>
      </c>
      <c r="K1313" s="4">
        <f>LookupRef[[#This Row],[Price Per Craft Point]]*LookupRef[[#This Row],[Total Craft Points]]</f>
        <v>0</v>
      </c>
      <c r="L1313" s="4">
        <f>Fullmath[[#This Row],[Mat Cost]]</f>
        <v>0</v>
      </c>
      <c r="M1313" s="4">
        <f>Fullmath[[#This Row],[Total CP]]</f>
        <v>0</v>
      </c>
      <c r="N1313" s="4">
        <f>Fullmath[[#This Row],[DC]]</f>
        <v>0</v>
      </c>
      <c r="O1313" s="4" cm="1">
        <f t="array" ref="O1313">LookupRef[[#This Row],[DC]]+(PPCP[Base])</f>
        <v>50</v>
      </c>
    </row>
    <row r="1314" spans="1:15" x14ac:dyDescent="0.2">
      <c r="A1314" s="4">
        <f>Fullmath[[#This Row],[Craft]]</f>
        <v>0</v>
      </c>
      <c r="B1314" s="4">
        <f>Fullmath[[#This Row],[Type]]</f>
        <v>0</v>
      </c>
      <c r="C1314" s="4">
        <f>Fullmath[[#This Row],[Subtype]]</f>
        <v>0</v>
      </c>
      <c r="D1314" s="2">
        <f>Fullmath[[#This Row],[ID]]</f>
        <v>0</v>
      </c>
      <c r="E1314" s="4">
        <f>Fullmath[[#This Row],[Name]]</f>
        <v>0</v>
      </c>
      <c r="F1314" s="4">
        <f>Fullmath[[#This Row],[Quantity]]</f>
        <v>0</v>
      </c>
      <c r="G1314" s="4">
        <f>LookupRef[[#This Row],[Labor Costs]]+LookupRef[[#This Row],[Material Costs]]</f>
        <v>0</v>
      </c>
      <c r="H1314" s="4" t="e">
        <f>LookupRef[[#This Row],[Total Price]]/LookupRef[[#This Row],[Quantity]]</f>
        <v>#DIV/0!</v>
      </c>
      <c r="I1314" s="4">
        <f>LookupRef[[#This Row],[Total Price]]-LookupRef[[#This Row],[Material Costs]]</f>
        <v>0</v>
      </c>
      <c r="J1314" s="4">
        <f>(LookupRef[[#This Row],[Total Craft Points]]+LookupRef[[#This Row],[DC]])*10</f>
        <v>0</v>
      </c>
      <c r="K1314" s="4">
        <f>LookupRef[[#This Row],[Price Per Craft Point]]*LookupRef[[#This Row],[Total Craft Points]]</f>
        <v>0</v>
      </c>
      <c r="L1314" s="4">
        <f>Fullmath[[#This Row],[Mat Cost]]</f>
        <v>0</v>
      </c>
      <c r="M1314" s="4">
        <f>Fullmath[[#This Row],[Total CP]]</f>
        <v>0</v>
      </c>
      <c r="N1314" s="4">
        <f>Fullmath[[#This Row],[DC]]</f>
        <v>0</v>
      </c>
      <c r="O1314" s="4" cm="1">
        <f t="array" ref="O1314">LookupRef[[#This Row],[DC]]+(PPCP[Base])</f>
        <v>50</v>
      </c>
    </row>
    <row r="1315" spans="1:15" x14ac:dyDescent="0.2">
      <c r="A1315" s="4">
        <f>Fullmath[[#This Row],[Craft]]</f>
        <v>0</v>
      </c>
      <c r="B1315" s="4">
        <f>Fullmath[[#This Row],[Type]]</f>
        <v>0</v>
      </c>
      <c r="C1315" s="4">
        <f>Fullmath[[#This Row],[Subtype]]</f>
        <v>0</v>
      </c>
      <c r="D1315" s="2">
        <f>Fullmath[[#This Row],[ID]]</f>
        <v>0</v>
      </c>
      <c r="E1315" s="4">
        <f>Fullmath[[#This Row],[Name]]</f>
        <v>0</v>
      </c>
      <c r="F1315" s="4">
        <f>Fullmath[[#This Row],[Quantity]]</f>
        <v>0</v>
      </c>
      <c r="G1315" s="4">
        <f>LookupRef[[#This Row],[Labor Costs]]+LookupRef[[#This Row],[Material Costs]]</f>
        <v>0</v>
      </c>
      <c r="H1315" s="4" t="e">
        <f>LookupRef[[#This Row],[Total Price]]/LookupRef[[#This Row],[Quantity]]</f>
        <v>#DIV/0!</v>
      </c>
      <c r="I1315" s="4">
        <f>LookupRef[[#This Row],[Total Price]]-LookupRef[[#This Row],[Material Costs]]</f>
        <v>0</v>
      </c>
      <c r="J1315" s="4">
        <f>(LookupRef[[#This Row],[Total Craft Points]]+LookupRef[[#This Row],[DC]])*10</f>
        <v>0</v>
      </c>
      <c r="K1315" s="4">
        <f>LookupRef[[#This Row],[Price Per Craft Point]]*LookupRef[[#This Row],[Total Craft Points]]</f>
        <v>0</v>
      </c>
      <c r="L1315" s="4">
        <f>Fullmath[[#This Row],[Mat Cost]]</f>
        <v>0</v>
      </c>
      <c r="M1315" s="4">
        <f>Fullmath[[#This Row],[Total CP]]</f>
        <v>0</v>
      </c>
      <c r="N1315" s="4">
        <f>Fullmath[[#This Row],[DC]]</f>
        <v>0</v>
      </c>
      <c r="O1315" s="4" cm="1">
        <f t="array" ref="O1315">LookupRef[[#This Row],[DC]]+(PPCP[Base])</f>
        <v>50</v>
      </c>
    </row>
    <row r="1316" spans="1:15" x14ac:dyDescent="0.2">
      <c r="A1316" s="4">
        <f>Fullmath[[#This Row],[Craft]]</f>
        <v>0</v>
      </c>
      <c r="B1316" s="4">
        <f>Fullmath[[#This Row],[Type]]</f>
        <v>0</v>
      </c>
      <c r="C1316" s="4">
        <f>Fullmath[[#This Row],[Subtype]]</f>
        <v>0</v>
      </c>
      <c r="D1316" s="2">
        <f>Fullmath[[#This Row],[ID]]</f>
        <v>0</v>
      </c>
      <c r="E1316" s="4">
        <f>Fullmath[[#This Row],[Name]]</f>
        <v>0</v>
      </c>
      <c r="F1316" s="4">
        <f>Fullmath[[#This Row],[Quantity]]</f>
        <v>0</v>
      </c>
      <c r="G1316" s="4">
        <f>LookupRef[[#This Row],[Labor Costs]]+LookupRef[[#This Row],[Material Costs]]</f>
        <v>0</v>
      </c>
      <c r="H1316" s="4" t="e">
        <f>LookupRef[[#This Row],[Total Price]]/LookupRef[[#This Row],[Quantity]]</f>
        <v>#DIV/0!</v>
      </c>
      <c r="I1316" s="4">
        <f>LookupRef[[#This Row],[Total Price]]-LookupRef[[#This Row],[Material Costs]]</f>
        <v>0</v>
      </c>
      <c r="J1316" s="4">
        <f>(LookupRef[[#This Row],[Total Craft Points]]+LookupRef[[#This Row],[DC]])*10</f>
        <v>0</v>
      </c>
      <c r="K1316" s="4">
        <f>LookupRef[[#This Row],[Price Per Craft Point]]*LookupRef[[#This Row],[Total Craft Points]]</f>
        <v>0</v>
      </c>
      <c r="L1316" s="4">
        <f>Fullmath[[#This Row],[Mat Cost]]</f>
        <v>0</v>
      </c>
      <c r="M1316" s="4">
        <f>Fullmath[[#This Row],[Total CP]]</f>
        <v>0</v>
      </c>
      <c r="N1316" s="4">
        <f>Fullmath[[#This Row],[DC]]</f>
        <v>0</v>
      </c>
      <c r="O1316" s="4" cm="1">
        <f t="array" ref="O1316">LookupRef[[#This Row],[DC]]+(PPCP[Base])</f>
        <v>50</v>
      </c>
    </row>
    <row r="1317" spans="1:15" x14ac:dyDescent="0.2">
      <c r="A1317" s="4">
        <f>Fullmath[[#This Row],[Craft]]</f>
        <v>0</v>
      </c>
      <c r="B1317" s="4">
        <f>Fullmath[[#This Row],[Type]]</f>
        <v>0</v>
      </c>
      <c r="C1317" s="4">
        <f>Fullmath[[#This Row],[Subtype]]</f>
        <v>0</v>
      </c>
      <c r="D1317" s="2">
        <f>Fullmath[[#This Row],[ID]]</f>
        <v>0</v>
      </c>
      <c r="E1317" s="4">
        <f>Fullmath[[#This Row],[Name]]</f>
        <v>0</v>
      </c>
      <c r="F1317" s="4">
        <f>Fullmath[[#This Row],[Quantity]]</f>
        <v>0</v>
      </c>
      <c r="G1317" s="4">
        <f>LookupRef[[#This Row],[Labor Costs]]+LookupRef[[#This Row],[Material Costs]]</f>
        <v>0</v>
      </c>
      <c r="H1317" s="4" t="e">
        <f>LookupRef[[#This Row],[Total Price]]/LookupRef[[#This Row],[Quantity]]</f>
        <v>#DIV/0!</v>
      </c>
      <c r="I1317" s="4">
        <f>LookupRef[[#This Row],[Total Price]]-LookupRef[[#This Row],[Material Costs]]</f>
        <v>0</v>
      </c>
      <c r="J1317" s="4">
        <f>(LookupRef[[#This Row],[Total Craft Points]]+LookupRef[[#This Row],[DC]])*10</f>
        <v>0</v>
      </c>
      <c r="K1317" s="4">
        <f>LookupRef[[#This Row],[Price Per Craft Point]]*LookupRef[[#This Row],[Total Craft Points]]</f>
        <v>0</v>
      </c>
      <c r="L1317" s="4">
        <f>Fullmath[[#This Row],[Mat Cost]]</f>
        <v>0</v>
      </c>
      <c r="M1317" s="4">
        <f>Fullmath[[#This Row],[Total CP]]</f>
        <v>0</v>
      </c>
      <c r="N1317" s="4">
        <f>Fullmath[[#This Row],[DC]]</f>
        <v>0</v>
      </c>
      <c r="O1317" s="4" cm="1">
        <f t="array" ref="O1317">LookupRef[[#This Row],[DC]]+(PPCP[Base])</f>
        <v>50</v>
      </c>
    </row>
    <row r="1318" spans="1:15" x14ac:dyDescent="0.2">
      <c r="A1318" s="4">
        <f>Fullmath[[#This Row],[Craft]]</f>
        <v>0</v>
      </c>
      <c r="B1318" s="4">
        <f>Fullmath[[#This Row],[Type]]</f>
        <v>0</v>
      </c>
      <c r="C1318" s="4">
        <f>Fullmath[[#This Row],[Subtype]]</f>
        <v>0</v>
      </c>
      <c r="D1318" s="2">
        <f>Fullmath[[#This Row],[ID]]</f>
        <v>0</v>
      </c>
      <c r="E1318" s="4">
        <f>Fullmath[[#This Row],[Name]]</f>
        <v>0</v>
      </c>
      <c r="F1318" s="4">
        <f>Fullmath[[#This Row],[Quantity]]</f>
        <v>0</v>
      </c>
      <c r="G1318" s="4">
        <f>LookupRef[[#This Row],[Labor Costs]]+LookupRef[[#This Row],[Material Costs]]</f>
        <v>0</v>
      </c>
      <c r="H1318" s="4" t="e">
        <f>LookupRef[[#This Row],[Total Price]]/LookupRef[[#This Row],[Quantity]]</f>
        <v>#DIV/0!</v>
      </c>
      <c r="I1318" s="4">
        <f>LookupRef[[#This Row],[Total Price]]-LookupRef[[#This Row],[Material Costs]]</f>
        <v>0</v>
      </c>
      <c r="J1318" s="4">
        <f>(LookupRef[[#This Row],[Total Craft Points]]+LookupRef[[#This Row],[DC]])*10</f>
        <v>0</v>
      </c>
      <c r="K1318" s="4">
        <f>LookupRef[[#This Row],[Price Per Craft Point]]*LookupRef[[#This Row],[Total Craft Points]]</f>
        <v>0</v>
      </c>
      <c r="L1318" s="4">
        <f>Fullmath[[#This Row],[Mat Cost]]</f>
        <v>0</v>
      </c>
      <c r="M1318" s="4">
        <f>Fullmath[[#This Row],[Total CP]]</f>
        <v>0</v>
      </c>
      <c r="N1318" s="4">
        <f>Fullmath[[#This Row],[DC]]</f>
        <v>0</v>
      </c>
      <c r="O1318" s="4" cm="1">
        <f t="array" ref="O1318">LookupRef[[#This Row],[DC]]+(PPCP[Base])</f>
        <v>50</v>
      </c>
    </row>
    <row r="1319" spans="1:15" x14ac:dyDescent="0.2">
      <c r="A1319" s="4">
        <f>Fullmath[[#This Row],[Craft]]</f>
        <v>0</v>
      </c>
      <c r="B1319" s="4">
        <f>Fullmath[[#This Row],[Type]]</f>
        <v>0</v>
      </c>
      <c r="C1319" s="4">
        <f>Fullmath[[#This Row],[Subtype]]</f>
        <v>0</v>
      </c>
      <c r="D1319" s="2">
        <f>Fullmath[[#This Row],[ID]]</f>
        <v>0</v>
      </c>
      <c r="E1319" s="4">
        <f>Fullmath[[#This Row],[Name]]</f>
        <v>0</v>
      </c>
      <c r="F1319" s="4">
        <f>Fullmath[[#This Row],[Quantity]]</f>
        <v>0</v>
      </c>
      <c r="G1319" s="4">
        <f>LookupRef[[#This Row],[Labor Costs]]+LookupRef[[#This Row],[Material Costs]]</f>
        <v>0</v>
      </c>
      <c r="H1319" s="4" t="e">
        <f>LookupRef[[#This Row],[Total Price]]/LookupRef[[#This Row],[Quantity]]</f>
        <v>#DIV/0!</v>
      </c>
      <c r="I1319" s="4">
        <f>LookupRef[[#This Row],[Total Price]]-LookupRef[[#This Row],[Material Costs]]</f>
        <v>0</v>
      </c>
      <c r="J1319" s="4">
        <f>(LookupRef[[#This Row],[Total Craft Points]]+LookupRef[[#This Row],[DC]])*10</f>
        <v>0</v>
      </c>
      <c r="K1319" s="4">
        <f>LookupRef[[#This Row],[Price Per Craft Point]]*LookupRef[[#This Row],[Total Craft Points]]</f>
        <v>0</v>
      </c>
      <c r="L1319" s="4">
        <f>Fullmath[[#This Row],[Mat Cost]]</f>
        <v>0</v>
      </c>
      <c r="M1319" s="4">
        <f>Fullmath[[#This Row],[Total CP]]</f>
        <v>0</v>
      </c>
      <c r="N1319" s="4">
        <f>Fullmath[[#This Row],[DC]]</f>
        <v>0</v>
      </c>
      <c r="O1319" s="4" cm="1">
        <f t="array" ref="O1319">LookupRef[[#This Row],[DC]]+(PPCP[Base])</f>
        <v>50</v>
      </c>
    </row>
    <row r="1320" spans="1:15" x14ac:dyDescent="0.2">
      <c r="A1320" s="4">
        <f>Fullmath[[#This Row],[Craft]]</f>
        <v>0</v>
      </c>
      <c r="B1320" s="4">
        <f>Fullmath[[#This Row],[Type]]</f>
        <v>0</v>
      </c>
      <c r="C1320" s="4">
        <f>Fullmath[[#This Row],[Subtype]]</f>
        <v>0</v>
      </c>
      <c r="D1320" s="2">
        <f>Fullmath[[#This Row],[ID]]</f>
        <v>0</v>
      </c>
      <c r="E1320" s="4">
        <f>Fullmath[[#This Row],[Name]]</f>
        <v>0</v>
      </c>
      <c r="F1320" s="4">
        <f>Fullmath[[#This Row],[Quantity]]</f>
        <v>0</v>
      </c>
      <c r="G1320" s="4">
        <f>LookupRef[[#This Row],[Labor Costs]]+LookupRef[[#This Row],[Material Costs]]</f>
        <v>0</v>
      </c>
      <c r="H1320" s="4" t="e">
        <f>LookupRef[[#This Row],[Total Price]]/LookupRef[[#This Row],[Quantity]]</f>
        <v>#DIV/0!</v>
      </c>
      <c r="I1320" s="4">
        <f>LookupRef[[#This Row],[Total Price]]-LookupRef[[#This Row],[Material Costs]]</f>
        <v>0</v>
      </c>
      <c r="J1320" s="4">
        <f>(LookupRef[[#This Row],[Total Craft Points]]+LookupRef[[#This Row],[DC]])*10</f>
        <v>0</v>
      </c>
      <c r="K1320" s="4">
        <f>LookupRef[[#This Row],[Price Per Craft Point]]*LookupRef[[#This Row],[Total Craft Points]]</f>
        <v>0</v>
      </c>
      <c r="L1320" s="4">
        <f>Fullmath[[#This Row],[Mat Cost]]</f>
        <v>0</v>
      </c>
      <c r="M1320" s="4">
        <f>Fullmath[[#This Row],[Total CP]]</f>
        <v>0</v>
      </c>
      <c r="N1320" s="4">
        <f>Fullmath[[#This Row],[DC]]</f>
        <v>0</v>
      </c>
      <c r="O1320" s="4" cm="1">
        <f t="array" ref="O1320">LookupRef[[#This Row],[DC]]+(PPCP[Base])</f>
        <v>50</v>
      </c>
    </row>
    <row r="1321" spans="1:15" x14ac:dyDescent="0.2">
      <c r="A1321" s="4">
        <f>Fullmath[[#This Row],[Craft]]</f>
        <v>0</v>
      </c>
      <c r="B1321" s="4">
        <f>Fullmath[[#This Row],[Type]]</f>
        <v>0</v>
      </c>
      <c r="C1321" s="4">
        <f>Fullmath[[#This Row],[Subtype]]</f>
        <v>0</v>
      </c>
      <c r="D1321" s="2">
        <f>Fullmath[[#This Row],[ID]]</f>
        <v>0</v>
      </c>
      <c r="E1321" s="4">
        <f>Fullmath[[#This Row],[Name]]</f>
        <v>0</v>
      </c>
      <c r="F1321" s="4">
        <f>Fullmath[[#This Row],[Quantity]]</f>
        <v>0</v>
      </c>
      <c r="G1321" s="4">
        <f>LookupRef[[#This Row],[Labor Costs]]+LookupRef[[#This Row],[Material Costs]]</f>
        <v>0</v>
      </c>
      <c r="H1321" s="4" t="e">
        <f>LookupRef[[#This Row],[Total Price]]/LookupRef[[#This Row],[Quantity]]</f>
        <v>#DIV/0!</v>
      </c>
      <c r="I1321" s="4">
        <f>LookupRef[[#This Row],[Total Price]]-LookupRef[[#This Row],[Material Costs]]</f>
        <v>0</v>
      </c>
      <c r="J1321" s="4">
        <f>(LookupRef[[#This Row],[Total Craft Points]]+LookupRef[[#This Row],[DC]])*10</f>
        <v>0</v>
      </c>
      <c r="K1321" s="4">
        <f>LookupRef[[#This Row],[Price Per Craft Point]]*LookupRef[[#This Row],[Total Craft Points]]</f>
        <v>0</v>
      </c>
      <c r="L1321" s="4">
        <f>Fullmath[[#This Row],[Mat Cost]]</f>
        <v>0</v>
      </c>
      <c r="M1321" s="4">
        <f>Fullmath[[#This Row],[Total CP]]</f>
        <v>0</v>
      </c>
      <c r="N1321" s="4">
        <f>Fullmath[[#This Row],[DC]]</f>
        <v>0</v>
      </c>
      <c r="O1321" s="4" cm="1">
        <f t="array" ref="O1321">LookupRef[[#This Row],[DC]]+(PPCP[Base])</f>
        <v>50</v>
      </c>
    </row>
    <row r="1322" spans="1:15" x14ac:dyDescent="0.2">
      <c r="A1322" s="4">
        <f>Fullmath[[#This Row],[Craft]]</f>
        <v>0</v>
      </c>
      <c r="B1322" s="4">
        <f>Fullmath[[#This Row],[Type]]</f>
        <v>0</v>
      </c>
      <c r="C1322" s="4">
        <f>Fullmath[[#This Row],[Subtype]]</f>
        <v>0</v>
      </c>
      <c r="D1322" s="2">
        <f>Fullmath[[#This Row],[ID]]</f>
        <v>0</v>
      </c>
      <c r="E1322" s="4">
        <f>Fullmath[[#This Row],[Name]]</f>
        <v>0</v>
      </c>
      <c r="F1322" s="4">
        <f>Fullmath[[#This Row],[Quantity]]</f>
        <v>0</v>
      </c>
      <c r="G1322" s="4">
        <f>LookupRef[[#This Row],[Labor Costs]]+LookupRef[[#This Row],[Material Costs]]</f>
        <v>0</v>
      </c>
      <c r="H1322" s="4" t="e">
        <f>LookupRef[[#This Row],[Total Price]]/LookupRef[[#This Row],[Quantity]]</f>
        <v>#DIV/0!</v>
      </c>
      <c r="I1322" s="4">
        <f>LookupRef[[#This Row],[Total Price]]-LookupRef[[#This Row],[Material Costs]]</f>
        <v>0</v>
      </c>
      <c r="J1322" s="4">
        <f>(LookupRef[[#This Row],[Total Craft Points]]+LookupRef[[#This Row],[DC]])*10</f>
        <v>0</v>
      </c>
      <c r="K1322" s="4">
        <f>LookupRef[[#This Row],[Price Per Craft Point]]*LookupRef[[#This Row],[Total Craft Points]]</f>
        <v>0</v>
      </c>
      <c r="L1322" s="4">
        <f>Fullmath[[#This Row],[Mat Cost]]</f>
        <v>0</v>
      </c>
      <c r="M1322" s="4">
        <f>Fullmath[[#This Row],[Total CP]]</f>
        <v>0</v>
      </c>
      <c r="N1322" s="4">
        <f>Fullmath[[#This Row],[DC]]</f>
        <v>0</v>
      </c>
      <c r="O1322" s="4" cm="1">
        <f t="array" ref="O1322">LookupRef[[#This Row],[DC]]+(PPCP[Base])</f>
        <v>50</v>
      </c>
    </row>
    <row r="1323" spans="1:15" x14ac:dyDescent="0.2">
      <c r="A1323" s="4">
        <f>Fullmath[[#This Row],[Craft]]</f>
        <v>0</v>
      </c>
      <c r="B1323" s="4">
        <f>Fullmath[[#This Row],[Type]]</f>
        <v>0</v>
      </c>
      <c r="C1323" s="4">
        <f>Fullmath[[#This Row],[Subtype]]</f>
        <v>0</v>
      </c>
      <c r="D1323" s="2">
        <f>Fullmath[[#This Row],[ID]]</f>
        <v>0</v>
      </c>
      <c r="E1323" s="4">
        <f>Fullmath[[#This Row],[Name]]</f>
        <v>0</v>
      </c>
      <c r="F1323" s="4">
        <f>Fullmath[[#This Row],[Quantity]]</f>
        <v>0</v>
      </c>
      <c r="G1323" s="4">
        <f>LookupRef[[#This Row],[Labor Costs]]+LookupRef[[#This Row],[Material Costs]]</f>
        <v>0</v>
      </c>
      <c r="H1323" s="4" t="e">
        <f>LookupRef[[#This Row],[Total Price]]/LookupRef[[#This Row],[Quantity]]</f>
        <v>#DIV/0!</v>
      </c>
      <c r="I1323" s="4">
        <f>LookupRef[[#This Row],[Total Price]]-LookupRef[[#This Row],[Material Costs]]</f>
        <v>0</v>
      </c>
      <c r="J1323" s="4">
        <f>(LookupRef[[#This Row],[Total Craft Points]]+LookupRef[[#This Row],[DC]])*10</f>
        <v>0</v>
      </c>
      <c r="K1323" s="4">
        <f>LookupRef[[#This Row],[Price Per Craft Point]]*LookupRef[[#This Row],[Total Craft Points]]</f>
        <v>0</v>
      </c>
      <c r="L1323" s="4">
        <f>Fullmath[[#This Row],[Mat Cost]]</f>
        <v>0</v>
      </c>
      <c r="M1323" s="4">
        <f>Fullmath[[#This Row],[Total CP]]</f>
        <v>0</v>
      </c>
      <c r="N1323" s="4">
        <f>Fullmath[[#This Row],[DC]]</f>
        <v>0</v>
      </c>
      <c r="O1323" s="4" cm="1">
        <f t="array" ref="O1323">LookupRef[[#This Row],[DC]]+(PPCP[Base])</f>
        <v>50</v>
      </c>
    </row>
    <row r="1324" spans="1:15" x14ac:dyDescent="0.2">
      <c r="A1324" s="4">
        <f>Fullmath[[#This Row],[Craft]]</f>
        <v>0</v>
      </c>
      <c r="B1324" s="4">
        <f>Fullmath[[#This Row],[Type]]</f>
        <v>0</v>
      </c>
      <c r="C1324" s="4">
        <f>Fullmath[[#This Row],[Subtype]]</f>
        <v>0</v>
      </c>
      <c r="D1324" s="2">
        <f>Fullmath[[#This Row],[ID]]</f>
        <v>0</v>
      </c>
      <c r="E1324" s="4">
        <f>Fullmath[[#This Row],[Name]]</f>
        <v>0</v>
      </c>
      <c r="F1324" s="4">
        <f>Fullmath[[#This Row],[Quantity]]</f>
        <v>0</v>
      </c>
      <c r="G1324" s="4">
        <f>LookupRef[[#This Row],[Labor Costs]]+LookupRef[[#This Row],[Material Costs]]</f>
        <v>0</v>
      </c>
      <c r="H1324" s="4" t="e">
        <f>LookupRef[[#This Row],[Total Price]]/LookupRef[[#This Row],[Quantity]]</f>
        <v>#DIV/0!</v>
      </c>
      <c r="I1324" s="4">
        <f>LookupRef[[#This Row],[Total Price]]-LookupRef[[#This Row],[Material Costs]]</f>
        <v>0</v>
      </c>
      <c r="J1324" s="4">
        <f>(LookupRef[[#This Row],[Total Craft Points]]+LookupRef[[#This Row],[DC]])*10</f>
        <v>0</v>
      </c>
      <c r="K1324" s="4">
        <f>LookupRef[[#This Row],[Price Per Craft Point]]*LookupRef[[#This Row],[Total Craft Points]]</f>
        <v>0</v>
      </c>
      <c r="L1324" s="4">
        <f>Fullmath[[#This Row],[Mat Cost]]</f>
        <v>0</v>
      </c>
      <c r="M1324" s="4">
        <f>Fullmath[[#This Row],[Total CP]]</f>
        <v>0</v>
      </c>
      <c r="N1324" s="4">
        <f>Fullmath[[#This Row],[DC]]</f>
        <v>0</v>
      </c>
      <c r="O1324" s="4" cm="1">
        <f t="array" ref="O1324">LookupRef[[#This Row],[DC]]+(PPCP[Base])</f>
        <v>50</v>
      </c>
    </row>
    <row r="1325" spans="1:15" x14ac:dyDescent="0.2">
      <c r="A1325" s="4">
        <f>Fullmath[[#This Row],[Craft]]</f>
        <v>0</v>
      </c>
      <c r="B1325" s="4">
        <f>Fullmath[[#This Row],[Type]]</f>
        <v>0</v>
      </c>
      <c r="C1325" s="4">
        <f>Fullmath[[#This Row],[Subtype]]</f>
        <v>0</v>
      </c>
      <c r="D1325" s="2">
        <f>Fullmath[[#This Row],[ID]]</f>
        <v>0</v>
      </c>
      <c r="E1325" s="4">
        <f>Fullmath[[#This Row],[Name]]</f>
        <v>0</v>
      </c>
      <c r="F1325" s="4">
        <f>Fullmath[[#This Row],[Quantity]]</f>
        <v>0</v>
      </c>
      <c r="G1325" s="4">
        <f>LookupRef[[#This Row],[Labor Costs]]+LookupRef[[#This Row],[Material Costs]]</f>
        <v>0</v>
      </c>
      <c r="H1325" s="4" t="e">
        <f>LookupRef[[#This Row],[Total Price]]/LookupRef[[#This Row],[Quantity]]</f>
        <v>#DIV/0!</v>
      </c>
      <c r="I1325" s="4">
        <f>LookupRef[[#This Row],[Total Price]]-LookupRef[[#This Row],[Material Costs]]</f>
        <v>0</v>
      </c>
      <c r="J1325" s="4">
        <f>(LookupRef[[#This Row],[Total Craft Points]]+LookupRef[[#This Row],[DC]])*10</f>
        <v>0</v>
      </c>
      <c r="K1325" s="4">
        <f>LookupRef[[#This Row],[Price Per Craft Point]]*LookupRef[[#This Row],[Total Craft Points]]</f>
        <v>0</v>
      </c>
      <c r="L1325" s="4">
        <f>Fullmath[[#This Row],[Mat Cost]]</f>
        <v>0</v>
      </c>
      <c r="M1325" s="4">
        <f>Fullmath[[#This Row],[Total CP]]</f>
        <v>0</v>
      </c>
      <c r="N1325" s="4">
        <f>Fullmath[[#This Row],[DC]]</f>
        <v>0</v>
      </c>
      <c r="O1325" s="4" cm="1">
        <f t="array" ref="O1325">LookupRef[[#This Row],[DC]]+(PPCP[Base])</f>
        <v>50</v>
      </c>
    </row>
    <row r="1326" spans="1:15" x14ac:dyDescent="0.2">
      <c r="A1326" s="4">
        <f>Fullmath[[#This Row],[Craft]]</f>
        <v>0</v>
      </c>
      <c r="B1326" s="4">
        <f>Fullmath[[#This Row],[Type]]</f>
        <v>0</v>
      </c>
      <c r="C1326" s="4">
        <f>Fullmath[[#This Row],[Subtype]]</f>
        <v>0</v>
      </c>
      <c r="D1326" s="2">
        <f>Fullmath[[#This Row],[ID]]</f>
        <v>0</v>
      </c>
      <c r="E1326" s="4">
        <f>Fullmath[[#This Row],[Name]]</f>
        <v>0</v>
      </c>
      <c r="F1326" s="4">
        <f>Fullmath[[#This Row],[Quantity]]</f>
        <v>0</v>
      </c>
      <c r="G1326" s="4">
        <f>LookupRef[[#This Row],[Labor Costs]]+LookupRef[[#This Row],[Material Costs]]</f>
        <v>0</v>
      </c>
      <c r="H1326" s="4" t="e">
        <f>LookupRef[[#This Row],[Total Price]]/LookupRef[[#This Row],[Quantity]]</f>
        <v>#DIV/0!</v>
      </c>
      <c r="I1326" s="4">
        <f>LookupRef[[#This Row],[Total Price]]-LookupRef[[#This Row],[Material Costs]]</f>
        <v>0</v>
      </c>
      <c r="J1326" s="4">
        <f>(LookupRef[[#This Row],[Total Craft Points]]+LookupRef[[#This Row],[DC]])*10</f>
        <v>0</v>
      </c>
      <c r="K1326" s="4">
        <f>LookupRef[[#This Row],[Price Per Craft Point]]*LookupRef[[#This Row],[Total Craft Points]]</f>
        <v>0</v>
      </c>
      <c r="L1326" s="4">
        <f>Fullmath[[#This Row],[Mat Cost]]</f>
        <v>0</v>
      </c>
      <c r="M1326" s="4">
        <f>Fullmath[[#This Row],[Total CP]]</f>
        <v>0</v>
      </c>
      <c r="N1326" s="4">
        <f>Fullmath[[#This Row],[DC]]</f>
        <v>0</v>
      </c>
      <c r="O1326" s="4" cm="1">
        <f t="array" ref="O1326">LookupRef[[#This Row],[DC]]+(PPCP[Base])</f>
        <v>50</v>
      </c>
    </row>
    <row r="1327" spans="1:15" x14ac:dyDescent="0.2">
      <c r="A1327" s="4">
        <f>Fullmath[[#This Row],[Craft]]</f>
        <v>0</v>
      </c>
      <c r="B1327" s="4">
        <f>Fullmath[[#This Row],[Type]]</f>
        <v>0</v>
      </c>
      <c r="C1327" s="4">
        <f>Fullmath[[#This Row],[Subtype]]</f>
        <v>0</v>
      </c>
      <c r="D1327" s="2">
        <f>Fullmath[[#This Row],[ID]]</f>
        <v>0</v>
      </c>
      <c r="E1327" s="4">
        <f>Fullmath[[#This Row],[Name]]</f>
        <v>0</v>
      </c>
      <c r="F1327" s="4">
        <f>Fullmath[[#This Row],[Quantity]]</f>
        <v>0</v>
      </c>
      <c r="G1327" s="4">
        <f>LookupRef[[#This Row],[Labor Costs]]+LookupRef[[#This Row],[Material Costs]]</f>
        <v>0</v>
      </c>
      <c r="H1327" s="4" t="e">
        <f>LookupRef[[#This Row],[Total Price]]/LookupRef[[#This Row],[Quantity]]</f>
        <v>#DIV/0!</v>
      </c>
      <c r="I1327" s="4">
        <f>LookupRef[[#This Row],[Total Price]]-LookupRef[[#This Row],[Material Costs]]</f>
        <v>0</v>
      </c>
      <c r="J1327" s="4">
        <f>(LookupRef[[#This Row],[Total Craft Points]]+LookupRef[[#This Row],[DC]])*10</f>
        <v>0</v>
      </c>
      <c r="K1327" s="4">
        <f>LookupRef[[#This Row],[Price Per Craft Point]]*LookupRef[[#This Row],[Total Craft Points]]</f>
        <v>0</v>
      </c>
      <c r="L1327" s="4">
        <f>Fullmath[[#This Row],[Mat Cost]]</f>
        <v>0</v>
      </c>
      <c r="M1327" s="4">
        <f>Fullmath[[#This Row],[Total CP]]</f>
        <v>0</v>
      </c>
      <c r="N1327" s="4">
        <f>Fullmath[[#This Row],[DC]]</f>
        <v>0</v>
      </c>
      <c r="O1327" s="4" cm="1">
        <f t="array" ref="O1327">LookupRef[[#This Row],[DC]]+(PPCP[Base])</f>
        <v>50</v>
      </c>
    </row>
    <row r="1328" spans="1:15" x14ac:dyDescent="0.2">
      <c r="A1328" s="4">
        <f>Fullmath[[#This Row],[Craft]]</f>
        <v>0</v>
      </c>
      <c r="B1328" s="4">
        <f>Fullmath[[#This Row],[Type]]</f>
        <v>0</v>
      </c>
      <c r="C1328" s="4">
        <f>Fullmath[[#This Row],[Subtype]]</f>
        <v>0</v>
      </c>
      <c r="D1328" s="2">
        <f>Fullmath[[#This Row],[ID]]</f>
        <v>0</v>
      </c>
      <c r="E1328" s="4">
        <f>Fullmath[[#This Row],[Name]]</f>
        <v>0</v>
      </c>
      <c r="F1328" s="4">
        <f>Fullmath[[#This Row],[Quantity]]</f>
        <v>0</v>
      </c>
      <c r="G1328" s="4">
        <f>LookupRef[[#This Row],[Labor Costs]]+LookupRef[[#This Row],[Material Costs]]</f>
        <v>0</v>
      </c>
      <c r="H1328" s="4" t="e">
        <f>LookupRef[[#This Row],[Total Price]]/LookupRef[[#This Row],[Quantity]]</f>
        <v>#DIV/0!</v>
      </c>
      <c r="I1328" s="4">
        <f>LookupRef[[#This Row],[Total Price]]-LookupRef[[#This Row],[Material Costs]]</f>
        <v>0</v>
      </c>
      <c r="J1328" s="4">
        <f>(LookupRef[[#This Row],[Total Craft Points]]+LookupRef[[#This Row],[DC]])*10</f>
        <v>0</v>
      </c>
      <c r="K1328" s="4">
        <f>LookupRef[[#This Row],[Price Per Craft Point]]*LookupRef[[#This Row],[Total Craft Points]]</f>
        <v>0</v>
      </c>
      <c r="L1328" s="4">
        <f>Fullmath[[#This Row],[Mat Cost]]</f>
        <v>0</v>
      </c>
      <c r="M1328" s="4">
        <f>Fullmath[[#This Row],[Total CP]]</f>
        <v>0</v>
      </c>
      <c r="N1328" s="4">
        <f>Fullmath[[#This Row],[DC]]</f>
        <v>0</v>
      </c>
      <c r="O1328" s="4" cm="1">
        <f t="array" ref="O1328">LookupRef[[#This Row],[DC]]+(PPCP[Base])</f>
        <v>50</v>
      </c>
    </row>
    <row r="1329" spans="1:15" x14ac:dyDescent="0.2">
      <c r="A1329" s="4">
        <f>Fullmath[[#This Row],[Craft]]</f>
        <v>0</v>
      </c>
      <c r="B1329" s="4">
        <f>Fullmath[[#This Row],[Type]]</f>
        <v>0</v>
      </c>
      <c r="C1329" s="4">
        <f>Fullmath[[#This Row],[Subtype]]</f>
        <v>0</v>
      </c>
      <c r="D1329" s="2">
        <f>Fullmath[[#This Row],[ID]]</f>
        <v>0</v>
      </c>
      <c r="E1329" s="4">
        <f>Fullmath[[#This Row],[Name]]</f>
        <v>0</v>
      </c>
      <c r="F1329" s="4">
        <f>Fullmath[[#This Row],[Quantity]]</f>
        <v>0</v>
      </c>
      <c r="G1329" s="4">
        <f>LookupRef[[#This Row],[Labor Costs]]+LookupRef[[#This Row],[Material Costs]]</f>
        <v>0</v>
      </c>
      <c r="H1329" s="4" t="e">
        <f>LookupRef[[#This Row],[Total Price]]/LookupRef[[#This Row],[Quantity]]</f>
        <v>#DIV/0!</v>
      </c>
      <c r="I1329" s="4">
        <f>LookupRef[[#This Row],[Total Price]]-LookupRef[[#This Row],[Material Costs]]</f>
        <v>0</v>
      </c>
      <c r="J1329" s="4">
        <f>(LookupRef[[#This Row],[Total Craft Points]]+LookupRef[[#This Row],[DC]])*10</f>
        <v>0</v>
      </c>
      <c r="K1329" s="4">
        <f>LookupRef[[#This Row],[Price Per Craft Point]]*LookupRef[[#This Row],[Total Craft Points]]</f>
        <v>0</v>
      </c>
      <c r="L1329" s="4">
        <f>Fullmath[[#This Row],[Mat Cost]]</f>
        <v>0</v>
      </c>
      <c r="M1329" s="4">
        <f>Fullmath[[#This Row],[Total CP]]</f>
        <v>0</v>
      </c>
      <c r="N1329" s="4">
        <f>Fullmath[[#This Row],[DC]]</f>
        <v>0</v>
      </c>
      <c r="O1329" s="4" cm="1">
        <f t="array" ref="O1329">LookupRef[[#This Row],[DC]]+(PPCP[Base])</f>
        <v>50</v>
      </c>
    </row>
    <row r="1330" spans="1:15" x14ac:dyDescent="0.2">
      <c r="A1330" s="4">
        <f>Fullmath[[#This Row],[Craft]]</f>
        <v>0</v>
      </c>
      <c r="B1330" s="4">
        <f>Fullmath[[#This Row],[Type]]</f>
        <v>0</v>
      </c>
      <c r="C1330" s="4">
        <f>Fullmath[[#This Row],[Subtype]]</f>
        <v>0</v>
      </c>
      <c r="D1330" s="2">
        <f>Fullmath[[#This Row],[ID]]</f>
        <v>0</v>
      </c>
      <c r="E1330" s="4">
        <f>Fullmath[[#This Row],[Name]]</f>
        <v>0</v>
      </c>
      <c r="F1330" s="4">
        <f>Fullmath[[#This Row],[Quantity]]</f>
        <v>0</v>
      </c>
      <c r="G1330" s="4">
        <f>LookupRef[[#This Row],[Labor Costs]]+LookupRef[[#This Row],[Material Costs]]</f>
        <v>0</v>
      </c>
      <c r="H1330" s="4" t="e">
        <f>LookupRef[[#This Row],[Total Price]]/LookupRef[[#This Row],[Quantity]]</f>
        <v>#DIV/0!</v>
      </c>
      <c r="I1330" s="4">
        <f>LookupRef[[#This Row],[Total Price]]-LookupRef[[#This Row],[Material Costs]]</f>
        <v>0</v>
      </c>
      <c r="J1330" s="4">
        <f>(LookupRef[[#This Row],[Total Craft Points]]+LookupRef[[#This Row],[DC]])*10</f>
        <v>0</v>
      </c>
      <c r="K1330" s="4">
        <f>LookupRef[[#This Row],[Price Per Craft Point]]*LookupRef[[#This Row],[Total Craft Points]]</f>
        <v>0</v>
      </c>
      <c r="L1330" s="4">
        <f>Fullmath[[#This Row],[Mat Cost]]</f>
        <v>0</v>
      </c>
      <c r="M1330" s="4">
        <f>Fullmath[[#This Row],[Total CP]]</f>
        <v>0</v>
      </c>
      <c r="N1330" s="4">
        <f>Fullmath[[#This Row],[DC]]</f>
        <v>0</v>
      </c>
      <c r="O1330" s="4" cm="1">
        <f t="array" ref="O1330">LookupRef[[#This Row],[DC]]+(PPCP[Base])</f>
        <v>50</v>
      </c>
    </row>
    <row r="1331" spans="1:15" x14ac:dyDescent="0.2">
      <c r="A1331" s="4">
        <f>Fullmath[[#This Row],[Craft]]</f>
        <v>0</v>
      </c>
      <c r="B1331" s="4">
        <f>Fullmath[[#This Row],[Type]]</f>
        <v>0</v>
      </c>
      <c r="C1331" s="4">
        <f>Fullmath[[#This Row],[Subtype]]</f>
        <v>0</v>
      </c>
      <c r="D1331" s="2">
        <f>Fullmath[[#This Row],[ID]]</f>
        <v>0</v>
      </c>
      <c r="E1331" s="4">
        <f>Fullmath[[#This Row],[Name]]</f>
        <v>0</v>
      </c>
      <c r="F1331" s="4">
        <f>Fullmath[[#This Row],[Quantity]]</f>
        <v>0</v>
      </c>
      <c r="G1331" s="4">
        <f>LookupRef[[#This Row],[Labor Costs]]+LookupRef[[#This Row],[Material Costs]]</f>
        <v>0</v>
      </c>
      <c r="H1331" s="4" t="e">
        <f>LookupRef[[#This Row],[Total Price]]/LookupRef[[#This Row],[Quantity]]</f>
        <v>#DIV/0!</v>
      </c>
      <c r="I1331" s="4">
        <f>LookupRef[[#This Row],[Total Price]]-LookupRef[[#This Row],[Material Costs]]</f>
        <v>0</v>
      </c>
      <c r="J1331" s="4">
        <f>(LookupRef[[#This Row],[Total Craft Points]]+LookupRef[[#This Row],[DC]])*10</f>
        <v>0</v>
      </c>
      <c r="K1331" s="4">
        <f>LookupRef[[#This Row],[Price Per Craft Point]]*LookupRef[[#This Row],[Total Craft Points]]</f>
        <v>0</v>
      </c>
      <c r="L1331" s="4">
        <f>Fullmath[[#This Row],[Mat Cost]]</f>
        <v>0</v>
      </c>
      <c r="M1331" s="4">
        <f>Fullmath[[#This Row],[Total CP]]</f>
        <v>0</v>
      </c>
      <c r="N1331" s="4">
        <f>Fullmath[[#This Row],[DC]]</f>
        <v>0</v>
      </c>
      <c r="O1331" s="4" cm="1">
        <f t="array" ref="O1331">LookupRef[[#This Row],[DC]]+(PPCP[Base])</f>
        <v>50</v>
      </c>
    </row>
    <row r="1332" spans="1:15" x14ac:dyDescent="0.2">
      <c r="A1332" s="4">
        <f>Fullmath[[#This Row],[Craft]]</f>
        <v>0</v>
      </c>
      <c r="B1332" s="4">
        <f>Fullmath[[#This Row],[Type]]</f>
        <v>0</v>
      </c>
      <c r="C1332" s="4">
        <f>Fullmath[[#This Row],[Subtype]]</f>
        <v>0</v>
      </c>
      <c r="D1332" s="2">
        <f>Fullmath[[#This Row],[ID]]</f>
        <v>0</v>
      </c>
      <c r="E1332" s="4">
        <f>Fullmath[[#This Row],[Name]]</f>
        <v>0</v>
      </c>
      <c r="F1332" s="4">
        <f>Fullmath[[#This Row],[Quantity]]</f>
        <v>0</v>
      </c>
      <c r="G1332" s="4">
        <f>LookupRef[[#This Row],[Labor Costs]]+LookupRef[[#This Row],[Material Costs]]</f>
        <v>0</v>
      </c>
      <c r="H1332" s="4" t="e">
        <f>LookupRef[[#This Row],[Total Price]]/LookupRef[[#This Row],[Quantity]]</f>
        <v>#DIV/0!</v>
      </c>
      <c r="I1332" s="4">
        <f>LookupRef[[#This Row],[Total Price]]-LookupRef[[#This Row],[Material Costs]]</f>
        <v>0</v>
      </c>
      <c r="J1332" s="4">
        <f>(LookupRef[[#This Row],[Total Craft Points]]+LookupRef[[#This Row],[DC]])*10</f>
        <v>0</v>
      </c>
      <c r="K1332" s="4">
        <f>LookupRef[[#This Row],[Price Per Craft Point]]*LookupRef[[#This Row],[Total Craft Points]]</f>
        <v>0</v>
      </c>
      <c r="L1332" s="4">
        <f>Fullmath[[#This Row],[Mat Cost]]</f>
        <v>0</v>
      </c>
      <c r="M1332" s="4">
        <f>Fullmath[[#This Row],[Total CP]]</f>
        <v>0</v>
      </c>
      <c r="N1332" s="4">
        <f>Fullmath[[#This Row],[DC]]</f>
        <v>0</v>
      </c>
      <c r="O1332" s="4" cm="1">
        <f t="array" ref="O1332">LookupRef[[#This Row],[DC]]+(PPCP[Base])</f>
        <v>50</v>
      </c>
    </row>
    <row r="1333" spans="1:15" x14ac:dyDescent="0.2">
      <c r="A1333" s="4">
        <f>Fullmath[[#This Row],[Craft]]</f>
        <v>0</v>
      </c>
      <c r="B1333" s="4">
        <f>Fullmath[[#This Row],[Type]]</f>
        <v>0</v>
      </c>
      <c r="C1333" s="4">
        <f>Fullmath[[#This Row],[Subtype]]</f>
        <v>0</v>
      </c>
      <c r="D1333" s="2">
        <f>Fullmath[[#This Row],[ID]]</f>
        <v>0</v>
      </c>
      <c r="E1333" s="4">
        <f>Fullmath[[#This Row],[Name]]</f>
        <v>0</v>
      </c>
      <c r="F1333" s="4">
        <f>Fullmath[[#This Row],[Quantity]]</f>
        <v>0</v>
      </c>
      <c r="G1333" s="4">
        <f>LookupRef[[#This Row],[Labor Costs]]+LookupRef[[#This Row],[Material Costs]]</f>
        <v>0</v>
      </c>
      <c r="H1333" s="4" t="e">
        <f>LookupRef[[#This Row],[Total Price]]/LookupRef[[#This Row],[Quantity]]</f>
        <v>#DIV/0!</v>
      </c>
      <c r="I1333" s="4">
        <f>LookupRef[[#This Row],[Total Price]]-LookupRef[[#This Row],[Material Costs]]</f>
        <v>0</v>
      </c>
      <c r="J1333" s="4">
        <f>(LookupRef[[#This Row],[Total Craft Points]]+LookupRef[[#This Row],[DC]])*10</f>
        <v>0</v>
      </c>
      <c r="K1333" s="4">
        <f>LookupRef[[#This Row],[Price Per Craft Point]]*LookupRef[[#This Row],[Total Craft Points]]</f>
        <v>0</v>
      </c>
      <c r="L1333" s="4">
        <f>Fullmath[[#This Row],[Mat Cost]]</f>
        <v>0</v>
      </c>
      <c r="M1333" s="4">
        <f>Fullmath[[#This Row],[Total CP]]</f>
        <v>0</v>
      </c>
      <c r="N1333" s="4">
        <f>Fullmath[[#This Row],[DC]]</f>
        <v>0</v>
      </c>
      <c r="O1333" s="4" cm="1">
        <f t="array" ref="O1333">LookupRef[[#This Row],[DC]]+(PPCP[Base])</f>
        <v>50</v>
      </c>
    </row>
    <row r="1334" spans="1:15" x14ac:dyDescent="0.2">
      <c r="A1334" s="4">
        <f>Fullmath[[#This Row],[Craft]]</f>
        <v>0</v>
      </c>
      <c r="B1334" s="4">
        <f>Fullmath[[#This Row],[Type]]</f>
        <v>0</v>
      </c>
      <c r="C1334" s="4">
        <f>Fullmath[[#This Row],[Subtype]]</f>
        <v>0</v>
      </c>
      <c r="D1334" s="2">
        <f>Fullmath[[#This Row],[ID]]</f>
        <v>0</v>
      </c>
      <c r="E1334" s="4">
        <f>Fullmath[[#This Row],[Name]]</f>
        <v>0</v>
      </c>
      <c r="F1334" s="4">
        <f>Fullmath[[#This Row],[Quantity]]</f>
        <v>0</v>
      </c>
      <c r="G1334" s="4">
        <f>LookupRef[[#This Row],[Labor Costs]]+LookupRef[[#This Row],[Material Costs]]</f>
        <v>0</v>
      </c>
      <c r="H1334" s="4" t="e">
        <f>LookupRef[[#This Row],[Total Price]]/LookupRef[[#This Row],[Quantity]]</f>
        <v>#DIV/0!</v>
      </c>
      <c r="I1334" s="4">
        <f>LookupRef[[#This Row],[Total Price]]-LookupRef[[#This Row],[Material Costs]]</f>
        <v>0</v>
      </c>
      <c r="J1334" s="4">
        <f>(LookupRef[[#This Row],[Total Craft Points]]+LookupRef[[#This Row],[DC]])*10</f>
        <v>0</v>
      </c>
      <c r="K1334" s="4">
        <f>LookupRef[[#This Row],[Price Per Craft Point]]*LookupRef[[#This Row],[Total Craft Points]]</f>
        <v>0</v>
      </c>
      <c r="L1334" s="4">
        <f>Fullmath[[#This Row],[Mat Cost]]</f>
        <v>0</v>
      </c>
      <c r="M1334" s="4">
        <f>Fullmath[[#This Row],[Total CP]]</f>
        <v>0</v>
      </c>
      <c r="N1334" s="4">
        <f>Fullmath[[#This Row],[DC]]</f>
        <v>0</v>
      </c>
      <c r="O1334" s="4" cm="1">
        <f t="array" ref="O1334">LookupRef[[#This Row],[DC]]+(PPCP[Base])</f>
        <v>50</v>
      </c>
    </row>
    <row r="1335" spans="1:15" x14ac:dyDescent="0.2">
      <c r="A1335" s="4">
        <f>Fullmath[[#This Row],[Craft]]</f>
        <v>0</v>
      </c>
      <c r="B1335" s="4">
        <f>Fullmath[[#This Row],[Type]]</f>
        <v>0</v>
      </c>
      <c r="C1335" s="4">
        <f>Fullmath[[#This Row],[Subtype]]</f>
        <v>0</v>
      </c>
      <c r="D1335" s="2">
        <f>Fullmath[[#This Row],[ID]]</f>
        <v>0</v>
      </c>
      <c r="E1335" s="4">
        <f>Fullmath[[#This Row],[Name]]</f>
        <v>0</v>
      </c>
      <c r="F1335" s="4">
        <f>Fullmath[[#This Row],[Quantity]]</f>
        <v>0</v>
      </c>
      <c r="G1335" s="4">
        <f>LookupRef[[#This Row],[Labor Costs]]+LookupRef[[#This Row],[Material Costs]]</f>
        <v>0</v>
      </c>
      <c r="H1335" s="4" t="e">
        <f>LookupRef[[#This Row],[Total Price]]/LookupRef[[#This Row],[Quantity]]</f>
        <v>#DIV/0!</v>
      </c>
      <c r="I1335" s="4">
        <f>LookupRef[[#This Row],[Total Price]]-LookupRef[[#This Row],[Material Costs]]</f>
        <v>0</v>
      </c>
      <c r="J1335" s="4">
        <f>(LookupRef[[#This Row],[Total Craft Points]]+LookupRef[[#This Row],[DC]])*10</f>
        <v>0</v>
      </c>
      <c r="K1335" s="4">
        <f>LookupRef[[#This Row],[Price Per Craft Point]]*LookupRef[[#This Row],[Total Craft Points]]</f>
        <v>0</v>
      </c>
      <c r="L1335" s="4">
        <f>Fullmath[[#This Row],[Mat Cost]]</f>
        <v>0</v>
      </c>
      <c r="M1335" s="4">
        <f>Fullmath[[#This Row],[Total CP]]</f>
        <v>0</v>
      </c>
      <c r="N1335" s="4">
        <f>Fullmath[[#This Row],[DC]]</f>
        <v>0</v>
      </c>
      <c r="O1335" s="4" cm="1">
        <f t="array" ref="O1335">LookupRef[[#This Row],[DC]]+(PPCP[Base])</f>
        <v>50</v>
      </c>
    </row>
    <row r="1336" spans="1:15" x14ac:dyDescent="0.2">
      <c r="A1336" s="4">
        <f>Fullmath[[#This Row],[Craft]]</f>
        <v>0</v>
      </c>
      <c r="B1336" s="4">
        <f>Fullmath[[#This Row],[Type]]</f>
        <v>0</v>
      </c>
      <c r="C1336" s="4">
        <f>Fullmath[[#This Row],[Subtype]]</f>
        <v>0</v>
      </c>
      <c r="D1336" s="2">
        <f>Fullmath[[#This Row],[ID]]</f>
        <v>0</v>
      </c>
      <c r="E1336" s="4">
        <f>Fullmath[[#This Row],[Name]]</f>
        <v>0</v>
      </c>
      <c r="F1336" s="4">
        <f>Fullmath[[#This Row],[Quantity]]</f>
        <v>0</v>
      </c>
      <c r="G1336" s="4">
        <f>LookupRef[[#This Row],[Labor Costs]]+LookupRef[[#This Row],[Material Costs]]</f>
        <v>0</v>
      </c>
      <c r="H1336" s="4" t="e">
        <f>LookupRef[[#This Row],[Total Price]]/LookupRef[[#This Row],[Quantity]]</f>
        <v>#DIV/0!</v>
      </c>
      <c r="I1336" s="4">
        <f>LookupRef[[#This Row],[Total Price]]-LookupRef[[#This Row],[Material Costs]]</f>
        <v>0</v>
      </c>
      <c r="J1336" s="4">
        <f>(LookupRef[[#This Row],[Total Craft Points]]+LookupRef[[#This Row],[DC]])*10</f>
        <v>0</v>
      </c>
      <c r="K1336" s="4">
        <f>LookupRef[[#This Row],[Price Per Craft Point]]*LookupRef[[#This Row],[Total Craft Points]]</f>
        <v>0</v>
      </c>
      <c r="L1336" s="4">
        <f>Fullmath[[#This Row],[Mat Cost]]</f>
        <v>0</v>
      </c>
      <c r="M1336" s="4">
        <f>Fullmath[[#This Row],[Total CP]]</f>
        <v>0</v>
      </c>
      <c r="N1336" s="4">
        <f>Fullmath[[#This Row],[DC]]</f>
        <v>0</v>
      </c>
      <c r="O1336" s="4" cm="1">
        <f t="array" ref="O1336">LookupRef[[#This Row],[DC]]+(PPCP[Base])</f>
        <v>50</v>
      </c>
    </row>
    <row r="1337" spans="1:15" x14ac:dyDescent="0.2">
      <c r="A1337" s="4">
        <f>Fullmath[[#This Row],[Craft]]</f>
        <v>0</v>
      </c>
      <c r="B1337" s="4">
        <f>Fullmath[[#This Row],[Type]]</f>
        <v>0</v>
      </c>
      <c r="C1337" s="4">
        <f>Fullmath[[#This Row],[Subtype]]</f>
        <v>0</v>
      </c>
      <c r="D1337" s="2">
        <f>Fullmath[[#This Row],[ID]]</f>
        <v>0</v>
      </c>
      <c r="E1337" s="4">
        <f>Fullmath[[#This Row],[Name]]</f>
        <v>0</v>
      </c>
      <c r="F1337" s="4">
        <f>Fullmath[[#This Row],[Quantity]]</f>
        <v>0</v>
      </c>
      <c r="G1337" s="4">
        <f>LookupRef[[#This Row],[Labor Costs]]+LookupRef[[#This Row],[Material Costs]]</f>
        <v>0</v>
      </c>
      <c r="H1337" s="4" t="e">
        <f>LookupRef[[#This Row],[Total Price]]/LookupRef[[#This Row],[Quantity]]</f>
        <v>#DIV/0!</v>
      </c>
      <c r="I1337" s="4">
        <f>LookupRef[[#This Row],[Total Price]]-LookupRef[[#This Row],[Material Costs]]</f>
        <v>0</v>
      </c>
      <c r="J1337" s="4">
        <f>(LookupRef[[#This Row],[Total Craft Points]]+LookupRef[[#This Row],[DC]])*10</f>
        <v>0</v>
      </c>
      <c r="K1337" s="4">
        <f>LookupRef[[#This Row],[Price Per Craft Point]]*LookupRef[[#This Row],[Total Craft Points]]</f>
        <v>0</v>
      </c>
      <c r="L1337" s="4">
        <f>Fullmath[[#This Row],[Mat Cost]]</f>
        <v>0</v>
      </c>
      <c r="M1337" s="4">
        <f>Fullmath[[#This Row],[Total CP]]</f>
        <v>0</v>
      </c>
      <c r="N1337" s="4">
        <f>Fullmath[[#This Row],[DC]]</f>
        <v>0</v>
      </c>
      <c r="O1337" s="4" cm="1">
        <f t="array" ref="O1337">LookupRef[[#This Row],[DC]]+(PPCP[Base])</f>
        <v>50</v>
      </c>
    </row>
    <row r="1338" spans="1:15" x14ac:dyDescent="0.2">
      <c r="A1338" s="4">
        <f>Fullmath[[#This Row],[Craft]]</f>
        <v>0</v>
      </c>
      <c r="B1338" s="4">
        <f>Fullmath[[#This Row],[Type]]</f>
        <v>0</v>
      </c>
      <c r="C1338" s="4">
        <f>Fullmath[[#This Row],[Subtype]]</f>
        <v>0</v>
      </c>
      <c r="D1338" s="2">
        <f>Fullmath[[#This Row],[ID]]</f>
        <v>0</v>
      </c>
      <c r="E1338" s="4">
        <f>Fullmath[[#This Row],[Name]]</f>
        <v>0</v>
      </c>
      <c r="F1338" s="4">
        <f>Fullmath[[#This Row],[Quantity]]</f>
        <v>0</v>
      </c>
      <c r="G1338" s="4">
        <f>LookupRef[[#This Row],[Labor Costs]]+LookupRef[[#This Row],[Material Costs]]</f>
        <v>0</v>
      </c>
      <c r="H1338" s="4" t="e">
        <f>LookupRef[[#This Row],[Total Price]]/LookupRef[[#This Row],[Quantity]]</f>
        <v>#DIV/0!</v>
      </c>
      <c r="I1338" s="4">
        <f>LookupRef[[#This Row],[Total Price]]-LookupRef[[#This Row],[Material Costs]]</f>
        <v>0</v>
      </c>
      <c r="J1338" s="4">
        <f>(LookupRef[[#This Row],[Total Craft Points]]+LookupRef[[#This Row],[DC]])*10</f>
        <v>0</v>
      </c>
      <c r="K1338" s="4">
        <f>LookupRef[[#This Row],[Price Per Craft Point]]*LookupRef[[#This Row],[Total Craft Points]]</f>
        <v>0</v>
      </c>
      <c r="L1338" s="4">
        <f>Fullmath[[#This Row],[Mat Cost]]</f>
        <v>0</v>
      </c>
      <c r="M1338" s="4">
        <f>Fullmath[[#This Row],[Total CP]]</f>
        <v>0</v>
      </c>
      <c r="N1338" s="4">
        <f>Fullmath[[#This Row],[DC]]</f>
        <v>0</v>
      </c>
      <c r="O1338" s="4" cm="1">
        <f t="array" ref="O1338">LookupRef[[#This Row],[DC]]+(PPCP[Base])</f>
        <v>50</v>
      </c>
    </row>
    <row r="1339" spans="1:15" x14ac:dyDescent="0.2">
      <c r="A1339" s="4">
        <f>Fullmath[[#This Row],[Craft]]</f>
        <v>0</v>
      </c>
      <c r="B1339" s="4">
        <f>Fullmath[[#This Row],[Type]]</f>
        <v>0</v>
      </c>
      <c r="C1339" s="4">
        <f>Fullmath[[#This Row],[Subtype]]</f>
        <v>0</v>
      </c>
      <c r="D1339" s="2">
        <f>Fullmath[[#This Row],[ID]]</f>
        <v>0</v>
      </c>
      <c r="E1339" s="4">
        <f>Fullmath[[#This Row],[Name]]</f>
        <v>0</v>
      </c>
      <c r="F1339" s="4">
        <f>Fullmath[[#This Row],[Quantity]]</f>
        <v>0</v>
      </c>
      <c r="G1339" s="4">
        <f>LookupRef[[#This Row],[Labor Costs]]+LookupRef[[#This Row],[Material Costs]]</f>
        <v>0</v>
      </c>
      <c r="H1339" s="4" t="e">
        <f>LookupRef[[#This Row],[Total Price]]/LookupRef[[#This Row],[Quantity]]</f>
        <v>#DIV/0!</v>
      </c>
      <c r="I1339" s="4">
        <f>LookupRef[[#This Row],[Total Price]]-LookupRef[[#This Row],[Material Costs]]</f>
        <v>0</v>
      </c>
      <c r="J1339" s="4">
        <f>(LookupRef[[#This Row],[Total Craft Points]]+LookupRef[[#This Row],[DC]])*10</f>
        <v>0</v>
      </c>
      <c r="K1339" s="4">
        <f>LookupRef[[#This Row],[Price Per Craft Point]]*LookupRef[[#This Row],[Total Craft Points]]</f>
        <v>0</v>
      </c>
      <c r="L1339" s="4">
        <f>Fullmath[[#This Row],[Mat Cost]]</f>
        <v>0</v>
      </c>
      <c r="M1339" s="4">
        <f>Fullmath[[#This Row],[Total CP]]</f>
        <v>0</v>
      </c>
      <c r="N1339" s="4">
        <f>Fullmath[[#This Row],[DC]]</f>
        <v>0</v>
      </c>
      <c r="O1339" s="4" cm="1">
        <f t="array" ref="O1339">LookupRef[[#This Row],[DC]]+(PPCP[Base])</f>
        <v>50</v>
      </c>
    </row>
    <row r="1340" spans="1:15" x14ac:dyDescent="0.2">
      <c r="A1340" s="4">
        <f>Fullmath[[#This Row],[Craft]]</f>
        <v>0</v>
      </c>
      <c r="B1340" s="4">
        <f>Fullmath[[#This Row],[Type]]</f>
        <v>0</v>
      </c>
      <c r="C1340" s="4">
        <f>Fullmath[[#This Row],[Subtype]]</f>
        <v>0</v>
      </c>
      <c r="D1340" s="2">
        <f>Fullmath[[#This Row],[ID]]</f>
        <v>0</v>
      </c>
      <c r="E1340" s="4">
        <f>Fullmath[[#This Row],[Name]]</f>
        <v>0</v>
      </c>
      <c r="F1340" s="4">
        <f>Fullmath[[#This Row],[Quantity]]</f>
        <v>0</v>
      </c>
      <c r="G1340" s="4">
        <f>LookupRef[[#This Row],[Labor Costs]]+LookupRef[[#This Row],[Material Costs]]</f>
        <v>0</v>
      </c>
      <c r="H1340" s="4" t="e">
        <f>LookupRef[[#This Row],[Total Price]]/LookupRef[[#This Row],[Quantity]]</f>
        <v>#DIV/0!</v>
      </c>
      <c r="I1340" s="4">
        <f>LookupRef[[#This Row],[Total Price]]-LookupRef[[#This Row],[Material Costs]]</f>
        <v>0</v>
      </c>
      <c r="J1340" s="4">
        <f>(LookupRef[[#This Row],[Total Craft Points]]+LookupRef[[#This Row],[DC]])*10</f>
        <v>0</v>
      </c>
      <c r="K1340" s="4">
        <f>LookupRef[[#This Row],[Price Per Craft Point]]*LookupRef[[#This Row],[Total Craft Points]]</f>
        <v>0</v>
      </c>
      <c r="L1340" s="4">
        <f>Fullmath[[#This Row],[Mat Cost]]</f>
        <v>0</v>
      </c>
      <c r="M1340" s="4">
        <f>Fullmath[[#This Row],[Total CP]]</f>
        <v>0</v>
      </c>
      <c r="N1340" s="4">
        <f>Fullmath[[#This Row],[DC]]</f>
        <v>0</v>
      </c>
      <c r="O1340" s="4" cm="1">
        <f t="array" ref="O1340">LookupRef[[#This Row],[DC]]+(PPCP[Base])</f>
        <v>50</v>
      </c>
    </row>
    <row r="1341" spans="1:15" x14ac:dyDescent="0.2">
      <c r="A1341" s="4">
        <f>Fullmath[[#This Row],[Craft]]</f>
        <v>0</v>
      </c>
      <c r="B1341" s="4">
        <f>Fullmath[[#This Row],[Type]]</f>
        <v>0</v>
      </c>
      <c r="C1341" s="4">
        <f>Fullmath[[#This Row],[Subtype]]</f>
        <v>0</v>
      </c>
      <c r="D1341" s="2">
        <f>Fullmath[[#This Row],[ID]]</f>
        <v>0</v>
      </c>
      <c r="E1341" s="4">
        <f>Fullmath[[#This Row],[Name]]</f>
        <v>0</v>
      </c>
      <c r="F1341" s="4">
        <f>Fullmath[[#This Row],[Quantity]]</f>
        <v>0</v>
      </c>
      <c r="G1341" s="4">
        <f>LookupRef[[#This Row],[Labor Costs]]+LookupRef[[#This Row],[Material Costs]]</f>
        <v>0</v>
      </c>
      <c r="H1341" s="4" t="e">
        <f>LookupRef[[#This Row],[Total Price]]/LookupRef[[#This Row],[Quantity]]</f>
        <v>#DIV/0!</v>
      </c>
      <c r="I1341" s="4">
        <f>LookupRef[[#This Row],[Total Price]]-LookupRef[[#This Row],[Material Costs]]</f>
        <v>0</v>
      </c>
      <c r="J1341" s="4">
        <f>(LookupRef[[#This Row],[Total Craft Points]]+LookupRef[[#This Row],[DC]])*10</f>
        <v>0</v>
      </c>
      <c r="K1341" s="4">
        <f>LookupRef[[#This Row],[Price Per Craft Point]]*LookupRef[[#This Row],[Total Craft Points]]</f>
        <v>0</v>
      </c>
      <c r="L1341" s="4">
        <f>Fullmath[[#This Row],[Mat Cost]]</f>
        <v>0</v>
      </c>
      <c r="M1341" s="4">
        <f>Fullmath[[#This Row],[Total CP]]</f>
        <v>0</v>
      </c>
      <c r="N1341" s="4">
        <f>Fullmath[[#This Row],[DC]]</f>
        <v>0</v>
      </c>
      <c r="O1341" s="4" cm="1">
        <f t="array" ref="O1341">LookupRef[[#This Row],[DC]]+(PPCP[Base])</f>
        <v>50</v>
      </c>
    </row>
    <row r="1342" spans="1:15" x14ac:dyDescent="0.2">
      <c r="A1342" s="4">
        <f>Fullmath[[#This Row],[Craft]]</f>
        <v>0</v>
      </c>
      <c r="B1342" s="4">
        <f>Fullmath[[#This Row],[Type]]</f>
        <v>0</v>
      </c>
      <c r="C1342" s="4">
        <f>Fullmath[[#This Row],[Subtype]]</f>
        <v>0</v>
      </c>
      <c r="D1342" s="2">
        <f>Fullmath[[#This Row],[ID]]</f>
        <v>0</v>
      </c>
      <c r="E1342" s="4">
        <f>Fullmath[[#This Row],[Name]]</f>
        <v>0</v>
      </c>
      <c r="F1342" s="4">
        <f>Fullmath[[#This Row],[Quantity]]</f>
        <v>0</v>
      </c>
      <c r="G1342" s="4">
        <f>LookupRef[[#This Row],[Labor Costs]]+LookupRef[[#This Row],[Material Costs]]</f>
        <v>0</v>
      </c>
      <c r="H1342" s="4" t="e">
        <f>LookupRef[[#This Row],[Total Price]]/LookupRef[[#This Row],[Quantity]]</f>
        <v>#DIV/0!</v>
      </c>
      <c r="I1342" s="4">
        <f>LookupRef[[#This Row],[Total Price]]-LookupRef[[#This Row],[Material Costs]]</f>
        <v>0</v>
      </c>
      <c r="J1342" s="4">
        <f>(LookupRef[[#This Row],[Total Craft Points]]+LookupRef[[#This Row],[DC]])*10</f>
        <v>0</v>
      </c>
      <c r="K1342" s="4">
        <f>LookupRef[[#This Row],[Price Per Craft Point]]*LookupRef[[#This Row],[Total Craft Points]]</f>
        <v>0</v>
      </c>
      <c r="L1342" s="4">
        <f>Fullmath[[#This Row],[Mat Cost]]</f>
        <v>0</v>
      </c>
      <c r="M1342" s="4">
        <f>Fullmath[[#This Row],[Total CP]]</f>
        <v>0</v>
      </c>
      <c r="N1342" s="4">
        <f>Fullmath[[#This Row],[DC]]</f>
        <v>0</v>
      </c>
      <c r="O1342" s="4" cm="1">
        <f t="array" ref="O1342">LookupRef[[#This Row],[DC]]+(PPCP[Base])</f>
        <v>50</v>
      </c>
    </row>
    <row r="1343" spans="1:15" x14ac:dyDescent="0.2">
      <c r="A1343" s="4">
        <f>Fullmath[[#This Row],[Craft]]</f>
        <v>0</v>
      </c>
      <c r="B1343" s="4">
        <f>Fullmath[[#This Row],[Type]]</f>
        <v>0</v>
      </c>
      <c r="C1343" s="4">
        <f>Fullmath[[#This Row],[Subtype]]</f>
        <v>0</v>
      </c>
      <c r="D1343" s="2">
        <f>Fullmath[[#This Row],[ID]]</f>
        <v>0</v>
      </c>
      <c r="E1343" s="4">
        <f>Fullmath[[#This Row],[Name]]</f>
        <v>0</v>
      </c>
      <c r="F1343" s="4">
        <f>Fullmath[[#This Row],[Quantity]]</f>
        <v>0</v>
      </c>
      <c r="G1343" s="4">
        <f>LookupRef[[#This Row],[Labor Costs]]+LookupRef[[#This Row],[Material Costs]]</f>
        <v>0</v>
      </c>
      <c r="H1343" s="4" t="e">
        <f>LookupRef[[#This Row],[Total Price]]/LookupRef[[#This Row],[Quantity]]</f>
        <v>#DIV/0!</v>
      </c>
      <c r="I1343" s="4">
        <f>LookupRef[[#This Row],[Total Price]]-LookupRef[[#This Row],[Material Costs]]</f>
        <v>0</v>
      </c>
      <c r="J1343" s="4">
        <f>(LookupRef[[#This Row],[Total Craft Points]]+LookupRef[[#This Row],[DC]])*10</f>
        <v>0</v>
      </c>
      <c r="K1343" s="4">
        <f>LookupRef[[#This Row],[Price Per Craft Point]]*LookupRef[[#This Row],[Total Craft Points]]</f>
        <v>0</v>
      </c>
      <c r="L1343" s="4">
        <f>Fullmath[[#This Row],[Mat Cost]]</f>
        <v>0</v>
      </c>
      <c r="M1343" s="4">
        <f>Fullmath[[#This Row],[Total CP]]</f>
        <v>0</v>
      </c>
      <c r="N1343" s="4">
        <f>Fullmath[[#This Row],[DC]]</f>
        <v>0</v>
      </c>
      <c r="O1343" s="4" cm="1">
        <f t="array" ref="O1343">LookupRef[[#This Row],[DC]]+(PPCP[Base])</f>
        <v>50</v>
      </c>
    </row>
    <row r="1344" spans="1:15" x14ac:dyDescent="0.2">
      <c r="A1344" s="4">
        <f>Fullmath[[#This Row],[Craft]]</f>
        <v>0</v>
      </c>
      <c r="B1344" s="4">
        <f>Fullmath[[#This Row],[Type]]</f>
        <v>0</v>
      </c>
      <c r="C1344" s="4">
        <f>Fullmath[[#This Row],[Subtype]]</f>
        <v>0</v>
      </c>
      <c r="D1344" s="2">
        <f>Fullmath[[#This Row],[ID]]</f>
        <v>0</v>
      </c>
      <c r="E1344" s="4">
        <f>Fullmath[[#This Row],[Name]]</f>
        <v>0</v>
      </c>
      <c r="F1344" s="4">
        <f>Fullmath[[#This Row],[Quantity]]</f>
        <v>0</v>
      </c>
      <c r="G1344" s="4">
        <f>LookupRef[[#This Row],[Labor Costs]]+LookupRef[[#This Row],[Material Costs]]</f>
        <v>0</v>
      </c>
      <c r="H1344" s="4" t="e">
        <f>LookupRef[[#This Row],[Total Price]]/LookupRef[[#This Row],[Quantity]]</f>
        <v>#DIV/0!</v>
      </c>
      <c r="I1344" s="4">
        <f>LookupRef[[#This Row],[Total Price]]-LookupRef[[#This Row],[Material Costs]]</f>
        <v>0</v>
      </c>
      <c r="J1344" s="4">
        <f>(LookupRef[[#This Row],[Total Craft Points]]+LookupRef[[#This Row],[DC]])*10</f>
        <v>0</v>
      </c>
      <c r="K1344" s="4">
        <f>LookupRef[[#This Row],[Price Per Craft Point]]*LookupRef[[#This Row],[Total Craft Points]]</f>
        <v>0</v>
      </c>
      <c r="L1344" s="4">
        <f>Fullmath[[#This Row],[Mat Cost]]</f>
        <v>0</v>
      </c>
      <c r="M1344" s="4">
        <f>Fullmath[[#This Row],[Total CP]]</f>
        <v>0</v>
      </c>
      <c r="N1344" s="4">
        <f>Fullmath[[#This Row],[DC]]</f>
        <v>0</v>
      </c>
      <c r="O1344" s="4" cm="1">
        <f t="array" ref="O1344">LookupRef[[#This Row],[DC]]+(PPCP[Base])</f>
        <v>50</v>
      </c>
    </row>
    <row r="1345" spans="1:15" x14ac:dyDescent="0.2">
      <c r="A1345" s="4">
        <f>Fullmath[[#This Row],[Craft]]</f>
        <v>0</v>
      </c>
      <c r="B1345" s="4">
        <f>Fullmath[[#This Row],[Type]]</f>
        <v>0</v>
      </c>
      <c r="C1345" s="4">
        <f>Fullmath[[#This Row],[Subtype]]</f>
        <v>0</v>
      </c>
      <c r="D1345" s="2">
        <f>Fullmath[[#This Row],[ID]]</f>
        <v>0</v>
      </c>
      <c r="E1345" s="4">
        <f>Fullmath[[#This Row],[Name]]</f>
        <v>0</v>
      </c>
      <c r="F1345" s="4">
        <f>Fullmath[[#This Row],[Quantity]]</f>
        <v>0</v>
      </c>
      <c r="G1345" s="4">
        <f>LookupRef[[#This Row],[Labor Costs]]+LookupRef[[#This Row],[Material Costs]]</f>
        <v>0</v>
      </c>
      <c r="H1345" s="4" t="e">
        <f>LookupRef[[#This Row],[Total Price]]/LookupRef[[#This Row],[Quantity]]</f>
        <v>#DIV/0!</v>
      </c>
      <c r="I1345" s="4">
        <f>LookupRef[[#This Row],[Total Price]]-LookupRef[[#This Row],[Material Costs]]</f>
        <v>0</v>
      </c>
      <c r="J1345" s="4">
        <f>(LookupRef[[#This Row],[Total Craft Points]]+LookupRef[[#This Row],[DC]])*10</f>
        <v>0</v>
      </c>
      <c r="K1345" s="4">
        <f>LookupRef[[#This Row],[Price Per Craft Point]]*LookupRef[[#This Row],[Total Craft Points]]</f>
        <v>0</v>
      </c>
      <c r="L1345" s="4">
        <f>Fullmath[[#This Row],[Mat Cost]]</f>
        <v>0</v>
      </c>
      <c r="M1345" s="4">
        <f>Fullmath[[#This Row],[Total CP]]</f>
        <v>0</v>
      </c>
      <c r="N1345" s="4">
        <f>Fullmath[[#This Row],[DC]]</f>
        <v>0</v>
      </c>
      <c r="O1345" s="4" cm="1">
        <f t="array" ref="O1345">LookupRef[[#This Row],[DC]]+(PPCP[Base])</f>
        <v>50</v>
      </c>
    </row>
    <row r="1346" spans="1:15" x14ac:dyDescent="0.2">
      <c r="A1346" s="4">
        <f>Fullmath[[#This Row],[Craft]]</f>
        <v>0</v>
      </c>
      <c r="B1346" s="4">
        <f>Fullmath[[#This Row],[Type]]</f>
        <v>0</v>
      </c>
      <c r="C1346" s="4">
        <f>Fullmath[[#This Row],[Subtype]]</f>
        <v>0</v>
      </c>
      <c r="D1346" s="2">
        <f>Fullmath[[#This Row],[ID]]</f>
        <v>0</v>
      </c>
      <c r="E1346" s="4">
        <f>Fullmath[[#This Row],[Name]]</f>
        <v>0</v>
      </c>
      <c r="F1346" s="4">
        <f>Fullmath[[#This Row],[Quantity]]</f>
        <v>0</v>
      </c>
      <c r="G1346" s="4">
        <f>LookupRef[[#This Row],[Labor Costs]]+LookupRef[[#This Row],[Material Costs]]</f>
        <v>0</v>
      </c>
      <c r="H1346" s="4" t="e">
        <f>LookupRef[[#This Row],[Total Price]]/LookupRef[[#This Row],[Quantity]]</f>
        <v>#DIV/0!</v>
      </c>
      <c r="I1346" s="4">
        <f>LookupRef[[#This Row],[Total Price]]-LookupRef[[#This Row],[Material Costs]]</f>
        <v>0</v>
      </c>
      <c r="J1346" s="4">
        <f>(LookupRef[[#This Row],[Total Craft Points]]+LookupRef[[#This Row],[DC]])*10</f>
        <v>0</v>
      </c>
      <c r="K1346" s="4">
        <f>LookupRef[[#This Row],[Price Per Craft Point]]*LookupRef[[#This Row],[Total Craft Points]]</f>
        <v>0</v>
      </c>
      <c r="L1346" s="4">
        <f>Fullmath[[#This Row],[Mat Cost]]</f>
        <v>0</v>
      </c>
      <c r="M1346" s="4">
        <f>Fullmath[[#This Row],[Total CP]]</f>
        <v>0</v>
      </c>
      <c r="N1346" s="4">
        <f>Fullmath[[#This Row],[DC]]</f>
        <v>0</v>
      </c>
      <c r="O1346" s="4" cm="1">
        <f t="array" ref="O1346">LookupRef[[#This Row],[DC]]+(PPCP[Base])</f>
        <v>50</v>
      </c>
    </row>
    <row r="1347" spans="1:15" x14ac:dyDescent="0.2">
      <c r="A1347" s="4">
        <f>Fullmath[[#This Row],[Craft]]</f>
        <v>0</v>
      </c>
      <c r="B1347" s="4">
        <f>Fullmath[[#This Row],[Type]]</f>
        <v>0</v>
      </c>
      <c r="C1347" s="4">
        <f>Fullmath[[#This Row],[Subtype]]</f>
        <v>0</v>
      </c>
      <c r="D1347" s="2">
        <f>Fullmath[[#This Row],[ID]]</f>
        <v>0</v>
      </c>
      <c r="E1347" s="4">
        <f>Fullmath[[#This Row],[Name]]</f>
        <v>0</v>
      </c>
      <c r="F1347" s="4">
        <f>Fullmath[[#This Row],[Quantity]]</f>
        <v>0</v>
      </c>
      <c r="G1347" s="4">
        <f>LookupRef[[#This Row],[Labor Costs]]+LookupRef[[#This Row],[Material Costs]]</f>
        <v>0</v>
      </c>
      <c r="H1347" s="4" t="e">
        <f>LookupRef[[#This Row],[Total Price]]/LookupRef[[#This Row],[Quantity]]</f>
        <v>#DIV/0!</v>
      </c>
      <c r="I1347" s="4">
        <f>LookupRef[[#This Row],[Total Price]]-LookupRef[[#This Row],[Material Costs]]</f>
        <v>0</v>
      </c>
      <c r="J1347" s="4">
        <f>(LookupRef[[#This Row],[Total Craft Points]]+LookupRef[[#This Row],[DC]])*10</f>
        <v>0</v>
      </c>
      <c r="K1347" s="4">
        <f>LookupRef[[#This Row],[Price Per Craft Point]]*LookupRef[[#This Row],[Total Craft Points]]</f>
        <v>0</v>
      </c>
      <c r="L1347" s="4">
        <f>Fullmath[[#This Row],[Mat Cost]]</f>
        <v>0</v>
      </c>
      <c r="M1347" s="4">
        <f>Fullmath[[#This Row],[Total CP]]</f>
        <v>0</v>
      </c>
      <c r="N1347" s="4">
        <f>Fullmath[[#This Row],[DC]]</f>
        <v>0</v>
      </c>
      <c r="O1347" s="4" cm="1">
        <f t="array" ref="O1347">LookupRef[[#This Row],[DC]]+(PPCP[Base])</f>
        <v>50</v>
      </c>
    </row>
    <row r="1348" spans="1:15" x14ac:dyDescent="0.2">
      <c r="A1348" s="4">
        <f>Fullmath[[#This Row],[Craft]]</f>
        <v>0</v>
      </c>
      <c r="B1348" s="4">
        <f>Fullmath[[#This Row],[Type]]</f>
        <v>0</v>
      </c>
      <c r="C1348" s="4">
        <f>Fullmath[[#This Row],[Subtype]]</f>
        <v>0</v>
      </c>
      <c r="D1348" s="2">
        <f>Fullmath[[#This Row],[ID]]</f>
        <v>0</v>
      </c>
      <c r="E1348" s="4">
        <f>Fullmath[[#This Row],[Name]]</f>
        <v>0</v>
      </c>
      <c r="F1348" s="4">
        <f>Fullmath[[#This Row],[Quantity]]</f>
        <v>0</v>
      </c>
      <c r="G1348" s="4">
        <f>LookupRef[[#This Row],[Labor Costs]]+LookupRef[[#This Row],[Material Costs]]</f>
        <v>0</v>
      </c>
      <c r="H1348" s="4" t="e">
        <f>LookupRef[[#This Row],[Total Price]]/LookupRef[[#This Row],[Quantity]]</f>
        <v>#DIV/0!</v>
      </c>
      <c r="I1348" s="4">
        <f>LookupRef[[#This Row],[Total Price]]-LookupRef[[#This Row],[Material Costs]]</f>
        <v>0</v>
      </c>
      <c r="J1348" s="4">
        <f>(LookupRef[[#This Row],[Total Craft Points]]+LookupRef[[#This Row],[DC]])*10</f>
        <v>0</v>
      </c>
      <c r="K1348" s="4">
        <f>LookupRef[[#This Row],[Price Per Craft Point]]*LookupRef[[#This Row],[Total Craft Points]]</f>
        <v>0</v>
      </c>
      <c r="L1348" s="4">
        <f>Fullmath[[#This Row],[Mat Cost]]</f>
        <v>0</v>
      </c>
      <c r="M1348" s="4">
        <f>Fullmath[[#This Row],[Total CP]]</f>
        <v>0</v>
      </c>
      <c r="N1348" s="4">
        <f>Fullmath[[#This Row],[DC]]</f>
        <v>0</v>
      </c>
      <c r="O1348" s="4" cm="1">
        <f t="array" ref="O1348">LookupRef[[#This Row],[DC]]+(PPCP[Base])</f>
        <v>50</v>
      </c>
    </row>
    <row r="1349" spans="1:15" x14ac:dyDescent="0.2">
      <c r="A1349" s="4">
        <f>Fullmath[[#This Row],[Craft]]</f>
        <v>0</v>
      </c>
      <c r="B1349" s="4">
        <f>Fullmath[[#This Row],[Type]]</f>
        <v>0</v>
      </c>
      <c r="C1349" s="4">
        <f>Fullmath[[#This Row],[Subtype]]</f>
        <v>0</v>
      </c>
      <c r="D1349" s="2">
        <f>Fullmath[[#This Row],[ID]]</f>
        <v>0</v>
      </c>
      <c r="E1349" s="4">
        <f>Fullmath[[#This Row],[Name]]</f>
        <v>0</v>
      </c>
      <c r="F1349" s="4">
        <f>Fullmath[[#This Row],[Quantity]]</f>
        <v>0</v>
      </c>
      <c r="G1349" s="4">
        <f>LookupRef[[#This Row],[Labor Costs]]+LookupRef[[#This Row],[Material Costs]]</f>
        <v>0</v>
      </c>
      <c r="H1349" s="4" t="e">
        <f>LookupRef[[#This Row],[Total Price]]/LookupRef[[#This Row],[Quantity]]</f>
        <v>#DIV/0!</v>
      </c>
      <c r="I1349" s="4">
        <f>LookupRef[[#This Row],[Total Price]]-LookupRef[[#This Row],[Material Costs]]</f>
        <v>0</v>
      </c>
      <c r="J1349" s="4">
        <f>(LookupRef[[#This Row],[Total Craft Points]]+LookupRef[[#This Row],[DC]])*10</f>
        <v>0</v>
      </c>
      <c r="K1349" s="4">
        <f>LookupRef[[#This Row],[Price Per Craft Point]]*LookupRef[[#This Row],[Total Craft Points]]</f>
        <v>0</v>
      </c>
      <c r="L1349" s="4">
        <f>Fullmath[[#This Row],[Mat Cost]]</f>
        <v>0</v>
      </c>
      <c r="M1349" s="4">
        <f>Fullmath[[#This Row],[Total CP]]</f>
        <v>0</v>
      </c>
      <c r="N1349" s="4">
        <f>Fullmath[[#This Row],[DC]]</f>
        <v>0</v>
      </c>
      <c r="O1349" s="4" cm="1">
        <f t="array" ref="O1349">LookupRef[[#This Row],[DC]]+(PPCP[Base])</f>
        <v>50</v>
      </c>
    </row>
    <row r="1350" spans="1:15" x14ac:dyDescent="0.2">
      <c r="A1350" s="4">
        <f>Fullmath[[#This Row],[Craft]]</f>
        <v>0</v>
      </c>
      <c r="B1350" s="4">
        <f>Fullmath[[#This Row],[Type]]</f>
        <v>0</v>
      </c>
      <c r="C1350" s="4">
        <f>Fullmath[[#This Row],[Subtype]]</f>
        <v>0</v>
      </c>
      <c r="D1350" s="2">
        <f>Fullmath[[#This Row],[ID]]</f>
        <v>0</v>
      </c>
      <c r="E1350" s="4">
        <f>Fullmath[[#This Row],[Name]]</f>
        <v>0</v>
      </c>
      <c r="F1350" s="4">
        <f>Fullmath[[#This Row],[Quantity]]</f>
        <v>0</v>
      </c>
      <c r="G1350" s="4">
        <f>LookupRef[[#This Row],[Labor Costs]]+LookupRef[[#This Row],[Material Costs]]</f>
        <v>0</v>
      </c>
      <c r="H1350" s="4" t="e">
        <f>LookupRef[[#This Row],[Total Price]]/LookupRef[[#This Row],[Quantity]]</f>
        <v>#DIV/0!</v>
      </c>
      <c r="I1350" s="4">
        <f>LookupRef[[#This Row],[Total Price]]-LookupRef[[#This Row],[Material Costs]]</f>
        <v>0</v>
      </c>
      <c r="J1350" s="4">
        <f>(LookupRef[[#This Row],[Total Craft Points]]+LookupRef[[#This Row],[DC]])*10</f>
        <v>0</v>
      </c>
      <c r="K1350" s="4">
        <f>LookupRef[[#This Row],[Price Per Craft Point]]*LookupRef[[#This Row],[Total Craft Points]]</f>
        <v>0</v>
      </c>
      <c r="L1350" s="4">
        <f>Fullmath[[#This Row],[Mat Cost]]</f>
        <v>0</v>
      </c>
      <c r="M1350" s="4">
        <f>Fullmath[[#This Row],[Total CP]]</f>
        <v>0</v>
      </c>
      <c r="N1350" s="4">
        <f>Fullmath[[#This Row],[DC]]</f>
        <v>0</v>
      </c>
      <c r="O1350" s="4" cm="1">
        <f t="array" ref="O1350">LookupRef[[#This Row],[DC]]+(PPCP[Base])</f>
        <v>50</v>
      </c>
    </row>
    <row r="1351" spans="1:15" x14ac:dyDescent="0.2">
      <c r="A1351" s="4">
        <f>Fullmath[[#This Row],[Craft]]</f>
        <v>0</v>
      </c>
      <c r="B1351" s="4">
        <f>Fullmath[[#This Row],[Type]]</f>
        <v>0</v>
      </c>
      <c r="C1351" s="4">
        <f>Fullmath[[#This Row],[Subtype]]</f>
        <v>0</v>
      </c>
      <c r="D1351" s="2">
        <f>Fullmath[[#This Row],[ID]]</f>
        <v>0</v>
      </c>
      <c r="E1351" s="4">
        <f>Fullmath[[#This Row],[Name]]</f>
        <v>0</v>
      </c>
      <c r="F1351" s="4">
        <f>Fullmath[[#This Row],[Quantity]]</f>
        <v>0</v>
      </c>
      <c r="G1351" s="4">
        <f>LookupRef[[#This Row],[Labor Costs]]+LookupRef[[#This Row],[Material Costs]]</f>
        <v>0</v>
      </c>
      <c r="H1351" s="4" t="e">
        <f>LookupRef[[#This Row],[Total Price]]/LookupRef[[#This Row],[Quantity]]</f>
        <v>#DIV/0!</v>
      </c>
      <c r="I1351" s="4">
        <f>LookupRef[[#This Row],[Total Price]]-LookupRef[[#This Row],[Material Costs]]</f>
        <v>0</v>
      </c>
      <c r="J1351" s="4">
        <f>(LookupRef[[#This Row],[Total Craft Points]]+LookupRef[[#This Row],[DC]])*10</f>
        <v>0</v>
      </c>
      <c r="K1351" s="4">
        <f>LookupRef[[#This Row],[Price Per Craft Point]]*LookupRef[[#This Row],[Total Craft Points]]</f>
        <v>0</v>
      </c>
      <c r="L1351" s="4">
        <f>Fullmath[[#This Row],[Mat Cost]]</f>
        <v>0</v>
      </c>
      <c r="M1351" s="4">
        <f>Fullmath[[#This Row],[Total CP]]</f>
        <v>0</v>
      </c>
      <c r="N1351" s="4">
        <f>Fullmath[[#This Row],[DC]]</f>
        <v>0</v>
      </c>
      <c r="O1351" s="4" cm="1">
        <f t="array" ref="O1351">LookupRef[[#This Row],[DC]]+(PPCP[Base])</f>
        <v>50</v>
      </c>
    </row>
    <row r="1352" spans="1:15" x14ac:dyDescent="0.2">
      <c r="A1352" s="4">
        <f>Fullmath[[#This Row],[Craft]]</f>
        <v>0</v>
      </c>
      <c r="B1352" s="4">
        <f>Fullmath[[#This Row],[Type]]</f>
        <v>0</v>
      </c>
      <c r="C1352" s="4">
        <f>Fullmath[[#This Row],[Subtype]]</f>
        <v>0</v>
      </c>
      <c r="D1352" s="2">
        <f>Fullmath[[#This Row],[ID]]</f>
        <v>0</v>
      </c>
      <c r="E1352" s="4">
        <f>Fullmath[[#This Row],[Name]]</f>
        <v>0</v>
      </c>
      <c r="F1352" s="4">
        <f>Fullmath[[#This Row],[Quantity]]</f>
        <v>0</v>
      </c>
      <c r="G1352" s="4">
        <f>LookupRef[[#This Row],[Labor Costs]]+LookupRef[[#This Row],[Material Costs]]</f>
        <v>0</v>
      </c>
      <c r="H1352" s="4" t="e">
        <f>LookupRef[[#This Row],[Total Price]]/LookupRef[[#This Row],[Quantity]]</f>
        <v>#DIV/0!</v>
      </c>
      <c r="I1352" s="4">
        <f>LookupRef[[#This Row],[Total Price]]-LookupRef[[#This Row],[Material Costs]]</f>
        <v>0</v>
      </c>
      <c r="J1352" s="4">
        <f>(LookupRef[[#This Row],[Total Craft Points]]+LookupRef[[#This Row],[DC]])*10</f>
        <v>0</v>
      </c>
      <c r="K1352" s="4">
        <f>LookupRef[[#This Row],[Price Per Craft Point]]*LookupRef[[#This Row],[Total Craft Points]]</f>
        <v>0</v>
      </c>
      <c r="L1352" s="4">
        <f>Fullmath[[#This Row],[Mat Cost]]</f>
        <v>0</v>
      </c>
      <c r="M1352" s="4">
        <f>Fullmath[[#This Row],[Total CP]]</f>
        <v>0</v>
      </c>
      <c r="N1352" s="4">
        <f>Fullmath[[#This Row],[DC]]</f>
        <v>0</v>
      </c>
      <c r="O1352" s="4" cm="1">
        <f t="array" ref="O1352">LookupRef[[#This Row],[DC]]+(PPCP[Base])</f>
        <v>50</v>
      </c>
    </row>
    <row r="1353" spans="1:15" x14ac:dyDescent="0.2">
      <c r="A1353" s="4">
        <f>Fullmath[[#This Row],[Craft]]</f>
        <v>0</v>
      </c>
      <c r="B1353" s="4">
        <f>Fullmath[[#This Row],[Type]]</f>
        <v>0</v>
      </c>
      <c r="C1353" s="4">
        <f>Fullmath[[#This Row],[Subtype]]</f>
        <v>0</v>
      </c>
      <c r="D1353" s="2">
        <f>Fullmath[[#This Row],[ID]]</f>
        <v>0</v>
      </c>
      <c r="E1353" s="4">
        <f>Fullmath[[#This Row],[Name]]</f>
        <v>0</v>
      </c>
      <c r="F1353" s="4">
        <f>Fullmath[[#This Row],[Quantity]]</f>
        <v>0</v>
      </c>
      <c r="G1353" s="4">
        <f>LookupRef[[#This Row],[Labor Costs]]+LookupRef[[#This Row],[Material Costs]]</f>
        <v>0</v>
      </c>
      <c r="H1353" s="4" t="e">
        <f>LookupRef[[#This Row],[Total Price]]/LookupRef[[#This Row],[Quantity]]</f>
        <v>#DIV/0!</v>
      </c>
      <c r="I1353" s="4">
        <f>LookupRef[[#This Row],[Total Price]]-LookupRef[[#This Row],[Material Costs]]</f>
        <v>0</v>
      </c>
      <c r="J1353" s="4">
        <f>(LookupRef[[#This Row],[Total Craft Points]]+LookupRef[[#This Row],[DC]])*10</f>
        <v>0</v>
      </c>
      <c r="K1353" s="4">
        <f>LookupRef[[#This Row],[Price Per Craft Point]]*LookupRef[[#This Row],[Total Craft Points]]</f>
        <v>0</v>
      </c>
      <c r="L1353" s="4">
        <f>Fullmath[[#This Row],[Mat Cost]]</f>
        <v>0</v>
      </c>
      <c r="M1353" s="4">
        <f>Fullmath[[#This Row],[Total CP]]</f>
        <v>0</v>
      </c>
      <c r="N1353" s="4">
        <f>Fullmath[[#This Row],[DC]]</f>
        <v>0</v>
      </c>
      <c r="O1353" s="4" cm="1">
        <f t="array" ref="O1353">LookupRef[[#This Row],[DC]]+(PPCP[Base])</f>
        <v>50</v>
      </c>
    </row>
    <row r="1354" spans="1:15" x14ac:dyDescent="0.2">
      <c r="A1354" s="4">
        <f>Fullmath[[#This Row],[Craft]]</f>
        <v>0</v>
      </c>
      <c r="B1354" s="4">
        <f>Fullmath[[#This Row],[Type]]</f>
        <v>0</v>
      </c>
      <c r="C1354" s="4">
        <f>Fullmath[[#This Row],[Subtype]]</f>
        <v>0</v>
      </c>
      <c r="D1354" s="2">
        <f>Fullmath[[#This Row],[ID]]</f>
        <v>0</v>
      </c>
      <c r="E1354" s="4">
        <f>Fullmath[[#This Row],[Name]]</f>
        <v>0</v>
      </c>
      <c r="F1354" s="4">
        <f>Fullmath[[#This Row],[Quantity]]</f>
        <v>0</v>
      </c>
      <c r="G1354" s="4">
        <f>LookupRef[[#This Row],[Labor Costs]]+LookupRef[[#This Row],[Material Costs]]</f>
        <v>0</v>
      </c>
      <c r="H1354" s="4" t="e">
        <f>LookupRef[[#This Row],[Total Price]]/LookupRef[[#This Row],[Quantity]]</f>
        <v>#DIV/0!</v>
      </c>
      <c r="I1354" s="4">
        <f>LookupRef[[#This Row],[Total Price]]-LookupRef[[#This Row],[Material Costs]]</f>
        <v>0</v>
      </c>
      <c r="J1354" s="4">
        <f>(LookupRef[[#This Row],[Total Craft Points]]+LookupRef[[#This Row],[DC]])*10</f>
        <v>0</v>
      </c>
      <c r="K1354" s="4">
        <f>LookupRef[[#This Row],[Price Per Craft Point]]*LookupRef[[#This Row],[Total Craft Points]]</f>
        <v>0</v>
      </c>
      <c r="L1354" s="4">
        <f>Fullmath[[#This Row],[Mat Cost]]</f>
        <v>0</v>
      </c>
      <c r="M1354" s="4">
        <f>Fullmath[[#This Row],[Total CP]]</f>
        <v>0</v>
      </c>
      <c r="N1354" s="4">
        <f>Fullmath[[#This Row],[DC]]</f>
        <v>0</v>
      </c>
      <c r="O1354" s="4" cm="1">
        <f t="array" ref="O1354">LookupRef[[#This Row],[DC]]+(PPCP[Base])</f>
        <v>50</v>
      </c>
    </row>
    <row r="1355" spans="1:15" x14ac:dyDescent="0.2">
      <c r="A1355" s="4">
        <f>Fullmath[[#This Row],[Craft]]</f>
        <v>0</v>
      </c>
      <c r="B1355" s="4">
        <f>Fullmath[[#This Row],[Type]]</f>
        <v>0</v>
      </c>
      <c r="C1355" s="4">
        <f>Fullmath[[#This Row],[Subtype]]</f>
        <v>0</v>
      </c>
      <c r="D1355" s="2">
        <f>Fullmath[[#This Row],[ID]]</f>
        <v>0</v>
      </c>
      <c r="E1355" s="4">
        <f>Fullmath[[#This Row],[Name]]</f>
        <v>0</v>
      </c>
      <c r="F1355" s="4">
        <f>Fullmath[[#This Row],[Quantity]]</f>
        <v>0</v>
      </c>
      <c r="G1355" s="4">
        <f>LookupRef[[#This Row],[Labor Costs]]+LookupRef[[#This Row],[Material Costs]]</f>
        <v>0</v>
      </c>
      <c r="H1355" s="4" t="e">
        <f>LookupRef[[#This Row],[Total Price]]/LookupRef[[#This Row],[Quantity]]</f>
        <v>#DIV/0!</v>
      </c>
      <c r="I1355" s="4">
        <f>LookupRef[[#This Row],[Total Price]]-LookupRef[[#This Row],[Material Costs]]</f>
        <v>0</v>
      </c>
      <c r="J1355" s="4">
        <f>(LookupRef[[#This Row],[Total Craft Points]]+LookupRef[[#This Row],[DC]])*10</f>
        <v>0</v>
      </c>
      <c r="K1355" s="4">
        <f>LookupRef[[#This Row],[Price Per Craft Point]]*LookupRef[[#This Row],[Total Craft Points]]</f>
        <v>0</v>
      </c>
      <c r="L1355" s="4">
        <f>Fullmath[[#This Row],[Mat Cost]]</f>
        <v>0</v>
      </c>
      <c r="M1355" s="4">
        <f>Fullmath[[#This Row],[Total CP]]</f>
        <v>0</v>
      </c>
      <c r="N1355" s="4">
        <f>Fullmath[[#This Row],[DC]]</f>
        <v>0</v>
      </c>
      <c r="O1355" s="4" cm="1">
        <f t="array" ref="O1355">LookupRef[[#This Row],[DC]]+(PPCP[Base])</f>
        <v>50</v>
      </c>
    </row>
    <row r="1356" spans="1:15" x14ac:dyDescent="0.2">
      <c r="A1356" s="4">
        <f>Fullmath[[#This Row],[Craft]]</f>
        <v>0</v>
      </c>
      <c r="B1356" s="4">
        <f>Fullmath[[#This Row],[Type]]</f>
        <v>0</v>
      </c>
      <c r="C1356" s="4">
        <f>Fullmath[[#This Row],[Subtype]]</f>
        <v>0</v>
      </c>
      <c r="D1356" s="2">
        <f>Fullmath[[#This Row],[ID]]</f>
        <v>0</v>
      </c>
      <c r="E1356" s="4">
        <f>Fullmath[[#This Row],[Name]]</f>
        <v>0</v>
      </c>
      <c r="F1356" s="4">
        <f>Fullmath[[#This Row],[Quantity]]</f>
        <v>0</v>
      </c>
      <c r="G1356" s="4">
        <f>LookupRef[[#This Row],[Labor Costs]]+LookupRef[[#This Row],[Material Costs]]</f>
        <v>0</v>
      </c>
      <c r="H1356" s="4" t="e">
        <f>LookupRef[[#This Row],[Total Price]]/LookupRef[[#This Row],[Quantity]]</f>
        <v>#DIV/0!</v>
      </c>
      <c r="I1356" s="4">
        <f>LookupRef[[#This Row],[Total Price]]-LookupRef[[#This Row],[Material Costs]]</f>
        <v>0</v>
      </c>
      <c r="J1356" s="4">
        <f>(LookupRef[[#This Row],[Total Craft Points]]+LookupRef[[#This Row],[DC]])*10</f>
        <v>0</v>
      </c>
      <c r="K1356" s="4">
        <f>LookupRef[[#This Row],[Price Per Craft Point]]*LookupRef[[#This Row],[Total Craft Points]]</f>
        <v>0</v>
      </c>
      <c r="L1356" s="4">
        <f>Fullmath[[#This Row],[Mat Cost]]</f>
        <v>0</v>
      </c>
      <c r="M1356" s="4">
        <f>Fullmath[[#This Row],[Total CP]]</f>
        <v>0</v>
      </c>
      <c r="N1356" s="4">
        <f>Fullmath[[#This Row],[DC]]</f>
        <v>0</v>
      </c>
      <c r="O1356" s="4" cm="1">
        <f t="array" ref="O1356">LookupRef[[#This Row],[DC]]+(PPCP[Base])</f>
        <v>50</v>
      </c>
    </row>
    <row r="1357" spans="1:15" x14ac:dyDescent="0.2">
      <c r="A1357" s="4">
        <f>Fullmath[[#This Row],[Craft]]</f>
        <v>0</v>
      </c>
      <c r="B1357" s="4">
        <f>Fullmath[[#This Row],[Type]]</f>
        <v>0</v>
      </c>
      <c r="C1357" s="4">
        <f>Fullmath[[#This Row],[Subtype]]</f>
        <v>0</v>
      </c>
      <c r="D1357" s="2">
        <f>Fullmath[[#This Row],[ID]]</f>
        <v>0</v>
      </c>
      <c r="E1357" s="4">
        <f>Fullmath[[#This Row],[Name]]</f>
        <v>0</v>
      </c>
      <c r="F1357" s="4">
        <f>Fullmath[[#This Row],[Quantity]]</f>
        <v>0</v>
      </c>
      <c r="G1357" s="4">
        <f>LookupRef[[#This Row],[Labor Costs]]+LookupRef[[#This Row],[Material Costs]]</f>
        <v>0</v>
      </c>
      <c r="H1357" s="4" t="e">
        <f>LookupRef[[#This Row],[Total Price]]/LookupRef[[#This Row],[Quantity]]</f>
        <v>#DIV/0!</v>
      </c>
      <c r="I1357" s="4">
        <f>LookupRef[[#This Row],[Total Price]]-LookupRef[[#This Row],[Material Costs]]</f>
        <v>0</v>
      </c>
      <c r="J1357" s="4">
        <f>(LookupRef[[#This Row],[Total Craft Points]]+LookupRef[[#This Row],[DC]])*10</f>
        <v>0</v>
      </c>
      <c r="K1357" s="4">
        <f>LookupRef[[#This Row],[Price Per Craft Point]]*LookupRef[[#This Row],[Total Craft Points]]</f>
        <v>0</v>
      </c>
      <c r="L1357" s="4">
        <f>Fullmath[[#This Row],[Mat Cost]]</f>
        <v>0</v>
      </c>
      <c r="M1357" s="4">
        <f>Fullmath[[#This Row],[Total CP]]</f>
        <v>0</v>
      </c>
      <c r="N1357" s="4">
        <f>Fullmath[[#This Row],[DC]]</f>
        <v>0</v>
      </c>
      <c r="O1357" s="4" cm="1">
        <f t="array" ref="O1357">LookupRef[[#This Row],[DC]]+(PPCP[Base])</f>
        <v>50</v>
      </c>
    </row>
    <row r="1358" spans="1:15" x14ac:dyDescent="0.2">
      <c r="A1358" s="4">
        <f>Fullmath[[#This Row],[Craft]]</f>
        <v>0</v>
      </c>
      <c r="B1358" s="4">
        <f>Fullmath[[#This Row],[Type]]</f>
        <v>0</v>
      </c>
      <c r="C1358" s="4">
        <f>Fullmath[[#This Row],[Subtype]]</f>
        <v>0</v>
      </c>
      <c r="D1358" s="2">
        <f>Fullmath[[#This Row],[ID]]</f>
        <v>0</v>
      </c>
      <c r="E1358" s="4">
        <f>Fullmath[[#This Row],[Name]]</f>
        <v>0</v>
      </c>
      <c r="F1358" s="4">
        <f>Fullmath[[#This Row],[Quantity]]</f>
        <v>0</v>
      </c>
      <c r="G1358" s="4">
        <f>LookupRef[[#This Row],[Labor Costs]]+LookupRef[[#This Row],[Material Costs]]</f>
        <v>0</v>
      </c>
      <c r="H1358" s="4" t="e">
        <f>LookupRef[[#This Row],[Total Price]]/LookupRef[[#This Row],[Quantity]]</f>
        <v>#DIV/0!</v>
      </c>
      <c r="I1358" s="4">
        <f>LookupRef[[#This Row],[Total Price]]-LookupRef[[#This Row],[Material Costs]]</f>
        <v>0</v>
      </c>
      <c r="J1358" s="4">
        <f>(LookupRef[[#This Row],[Total Craft Points]]+LookupRef[[#This Row],[DC]])*10</f>
        <v>0</v>
      </c>
      <c r="K1358" s="4">
        <f>LookupRef[[#This Row],[Price Per Craft Point]]*LookupRef[[#This Row],[Total Craft Points]]</f>
        <v>0</v>
      </c>
      <c r="L1358" s="4">
        <f>Fullmath[[#This Row],[Mat Cost]]</f>
        <v>0</v>
      </c>
      <c r="M1358" s="4">
        <f>Fullmath[[#This Row],[Total CP]]</f>
        <v>0</v>
      </c>
      <c r="N1358" s="4">
        <f>Fullmath[[#This Row],[DC]]</f>
        <v>0</v>
      </c>
      <c r="O1358" s="4" cm="1">
        <f t="array" ref="O1358">LookupRef[[#This Row],[DC]]+(PPCP[Base])</f>
        <v>50</v>
      </c>
    </row>
    <row r="1359" spans="1:15" x14ac:dyDescent="0.2">
      <c r="A1359" s="4">
        <f>Fullmath[[#This Row],[Craft]]</f>
        <v>0</v>
      </c>
      <c r="B1359" s="4">
        <f>Fullmath[[#This Row],[Type]]</f>
        <v>0</v>
      </c>
      <c r="C1359" s="4">
        <f>Fullmath[[#This Row],[Subtype]]</f>
        <v>0</v>
      </c>
      <c r="D1359" s="2">
        <f>Fullmath[[#This Row],[ID]]</f>
        <v>0</v>
      </c>
      <c r="E1359" s="4">
        <f>Fullmath[[#This Row],[Name]]</f>
        <v>0</v>
      </c>
      <c r="F1359" s="4">
        <f>Fullmath[[#This Row],[Quantity]]</f>
        <v>0</v>
      </c>
      <c r="G1359" s="4">
        <f>LookupRef[[#This Row],[Labor Costs]]+LookupRef[[#This Row],[Material Costs]]</f>
        <v>0</v>
      </c>
      <c r="H1359" s="4" t="e">
        <f>LookupRef[[#This Row],[Total Price]]/LookupRef[[#This Row],[Quantity]]</f>
        <v>#DIV/0!</v>
      </c>
      <c r="I1359" s="4">
        <f>LookupRef[[#This Row],[Total Price]]-LookupRef[[#This Row],[Material Costs]]</f>
        <v>0</v>
      </c>
      <c r="J1359" s="4">
        <f>(LookupRef[[#This Row],[Total Craft Points]]+LookupRef[[#This Row],[DC]])*10</f>
        <v>0</v>
      </c>
      <c r="K1359" s="4">
        <f>LookupRef[[#This Row],[Price Per Craft Point]]*LookupRef[[#This Row],[Total Craft Points]]</f>
        <v>0</v>
      </c>
      <c r="L1359" s="4">
        <f>Fullmath[[#This Row],[Mat Cost]]</f>
        <v>0</v>
      </c>
      <c r="M1359" s="4">
        <f>Fullmath[[#This Row],[Total CP]]</f>
        <v>0</v>
      </c>
      <c r="N1359" s="4">
        <f>Fullmath[[#This Row],[DC]]</f>
        <v>0</v>
      </c>
      <c r="O1359" s="4" cm="1">
        <f t="array" ref="O1359">LookupRef[[#This Row],[DC]]+(PPCP[Base])</f>
        <v>50</v>
      </c>
    </row>
    <row r="1360" spans="1:15" x14ac:dyDescent="0.2">
      <c r="A1360" s="4">
        <f>Fullmath[[#This Row],[Craft]]</f>
        <v>0</v>
      </c>
      <c r="B1360" s="4">
        <f>Fullmath[[#This Row],[Type]]</f>
        <v>0</v>
      </c>
      <c r="C1360" s="4">
        <f>Fullmath[[#This Row],[Subtype]]</f>
        <v>0</v>
      </c>
      <c r="D1360" s="2">
        <f>Fullmath[[#This Row],[ID]]</f>
        <v>0</v>
      </c>
      <c r="E1360" s="4">
        <f>Fullmath[[#This Row],[Name]]</f>
        <v>0</v>
      </c>
      <c r="F1360" s="4">
        <f>Fullmath[[#This Row],[Quantity]]</f>
        <v>0</v>
      </c>
      <c r="G1360" s="4">
        <f>LookupRef[[#This Row],[Labor Costs]]+LookupRef[[#This Row],[Material Costs]]</f>
        <v>0</v>
      </c>
      <c r="H1360" s="4" t="e">
        <f>LookupRef[[#This Row],[Total Price]]/LookupRef[[#This Row],[Quantity]]</f>
        <v>#DIV/0!</v>
      </c>
      <c r="I1360" s="4">
        <f>LookupRef[[#This Row],[Total Price]]-LookupRef[[#This Row],[Material Costs]]</f>
        <v>0</v>
      </c>
      <c r="J1360" s="4">
        <f>(LookupRef[[#This Row],[Total Craft Points]]+LookupRef[[#This Row],[DC]])*10</f>
        <v>0</v>
      </c>
      <c r="K1360" s="4">
        <f>LookupRef[[#This Row],[Price Per Craft Point]]*LookupRef[[#This Row],[Total Craft Points]]</f>
        <v>0</v>
      </c>
      <c r="L1360" s="4">
        <f>Fullmath[[#This Row],[Mat Cost]]</f>
        <v>0</v>
      </c>
      <c r="M1360" s="4">
        <f>Fullmath[[#This Row],[Total CP]]</f>
        <v>0</v>
      </c>
      <c r="N1360" s="4">
        <f>Fullmath[[#This Row],[DC]]</f>
        <v>0</v>
      </c>
      <c r="O1360" s="4" cm="1">
        <f t="array" ref="O1360">LookupRef[[#This Row],[DC]]+(PPCP[Base])</f>
        <v>50</v>
      </c>
    </row>
    <row r="1361" spans="1:15" x14ac:dyDescent="0.2">
      <c r="A1361" s="4">
        <f>Fullmath[[#This Row],[Craft]]</f>
        <v>0</v>
      </c>
      <c r="B1361" s="4">
        <f>Fullmath[[#This Row],[Type]]</f>
        <v>0</v>
      </c>
      <c r="C1361" s="4">
        <f>Fullmath[[#This Row],[Subtype]]</f>
        <v>0</v>
      </c>
      <c r="D1361" s="2">
        <f>Fullmath[[#This Row],[ID]]</f>
        <v>0</v>
      </c>
      <c r="E1361" s="4">
        <f>Fullmath[[#This Row],[Name]]</f>
        <v>0</v>
      </c>
      <c r="F1361" s="4">
        <f>Fullmath[[#This Row],[Quantity]]</f>
        <v>0</v>
      </c>
      <c r="G1361" s="4">
        <f>LookupRef[[#This Row],[Labor Costs]]+LookupRef[[#This Row],[Material Costs]]</f>
        <v>0</v>
      </c>
      <c r="H1361" s="4" t="e">
        <f>LookupRef[[#This Row],[Total Price]]/LookupRef[[#This Row],[Quantity]]</f>
        <v>#DIV/0!</v>
      </c>
      <c r="I1361" s="4">
        <f>LookupRef[[#This Row],[Total Price]]-LookupRef[[#This Row],[Material Costs]]</f>
        <v>0</v>
      </c>
      <c r="J1361" s="4">
        <f>(LookupRef[[#This Row],[Total Craft Points]]+LookupRef[[#This Row],[DC]])*10</f>
        <v>0</v>
      </c>
      <c r="K1361" s="4">
        <f>LookupRef[[#This Row],[Price Per Craft Point]]*LookupRef[[#This Row],[Total Craft Points]]</f>
        <v>0</v>
      </c>
      <c r="L1361" s="4">
        <f>Fullmath[[#This Row],[Mat Cost]]</f>
        <v>0</v>
      </c>
      <c r="M1361" s="4">
        <f>Fullmath[[#This Row],[Total CP]]</f>
        <v>0</v>
      </c>
      <c r="N1361" s="4">
        <f>Fullmath[[#This Row],[DC]]</f>
        <v>0</v>
      </c>
      <c r="O1361" s="4" cm="1">
        <f t="array" ref="O1361">LookupRef[[#This Row],[DC]]+(PPCP[Base])</f>
        <v>50</v>
      </c>
    </row>
    <row r="1362" spans="1:15" x14ac:dyDescent="0.2">
      <c r="A1362" s="4">
        <f>Fullmath[[#This Row],[Craft]]</f>
        <v>0</v>
      </c>
      <c r="B1362" s="4">
        <f>Fullmath[[#This Row],[Type]]</f>
        <v>0</v>
      </c>
      <c r="C1362" s="4">
        <f>Fullmath[[#This Row],[Subtype]]</f>
        <v>0</v>
      </c>
      <c r="D1362" s="2">
        <f>Fullmath[[#This Row],[ID]]</f>
        <v>0</v>
      </c>
      <c r="E1362" s="4">
        <f>Fullmath[[#This Row],[Name]]</f>
        <v>0</v>
      </c>
      <c r="F1362" s="4">
        <f>Fullmath[[#This Row],[Quantity]]</f>
        <v>0</v>
      </c>
      <c r="G1362" s="4">
        <f>LookupRef[[#This Row],[Labor Costs]]+LookupRef[[#This Row],[Material Costs]]</f>
        <v>0</v>
      </c>
      <c r="H1362" s="4" t="e">
        <f>LookupRef[[#This Row],[Total Price]]/LookupRef[[#This Row],[Quantity]]</f>
        <v>#DIV/0!</v>
      </c>
      <c r="I1362" s="4">
        <f>LookupRef[[#This Row],[Total Price]]-LookupRef[[#This Row],[Material Costs]]</f>
        <v>0</v>
      </c>
      <c r="J1362" s="4">
        <f>(LookupRef[[#This Row],[Total Craft Points]]+LookupRef[[#This Row],[DC]])*10</f>
        <v>0</v>
      </c>
      <c r="K1362" s="4">
        <f>LookupRef[[#This Row],[Price Per Craft Point]]*LookupRef[[#This Row],[Total Craft Points]]</f>
        <v>0</v>
      </c>
      <c r="L1362" s="4">
        <f>Fullmath[[#This Row],[Mat Cost]]</f>
        <v>0</v>
      </c>
      <c r="M1362" s="4">
        <f>Fullmath[[#This Row],[Total CP]]</f>
        <v>0</v>
      </c>
      <c r="N1362" s="4">
        <f>Fullmath[[#This Row],[DC]]</f>
        <v>0</v>
      </c>
      <c r="O1362" s="4" cm="1">
        <f t="array" ref="O1362">LookupRef[[#This Row],[DC]]+(PPCP[Base])</f>
        <v>50</v>
      </c>
    </row>
    <row r="1363" spans="1:15" x14ac:dyDescent="0.2">
      <c r="A1363" s="4">
        <f>Fullmath[[#This Row],[Craft]]</f>
        <v>0</v>
      </c>
      <c r="B1363" s="4">
        <f>Fullmath[[#This Row],[Type]]</f>
        <v>0</v>
      </c>
      <c r="C1363" s="4">
        <f>Fullmath[[#This Row],[Subtype]]</f>
        <v>0</v>
      </c>
      <c r="D1363" s="2">
        <f>Fullmath[[#This Row],[ID]]</f>
        <v>0</v>
      </c>
      <c r="E1363" s="4">
        <f>Fullmath[[#This Row],[Name]]</f>
        <v>0</v>
      </c>
      <c r="F1363" s="4">
        <f>Fullmath[[#This Row],[Quantity]]</f>
        <v>0</v>
      </c>
      <c r="G1363" s="4">
        <f>LookupRef[[#This Row],[Labor Costs]]+LookupRef[[#This Row],[Material Costs]]</f>
        <v>0</v>
      </c>
      <c r="H1363" s="4" t="e">
        <f>LookupRef[[#This Row],[Total Price]]/LookupRef[[#This Row],[Quantity]]</f>
        <v>#DIV/0!</v>
      </c>
      <c r="I1363" s="4">
        <f>LookupRef[[#This Row],[Total Price]]-LookupRef[[#This Row],[Material Costs]]</f>
        <v>0</v>
      </c>
      <c r="J1363" s="4">
        <f>(LookupRef[[#This Row],[Total Craft Points]]+LookupRef[[#This Row],[DC]])*10</f>
        <v>0</v>
      </c>
      <c r="K1363" s="4">
        <f>LookupRef[[#This Row],[Price Per Craft Point]]*LookupRef[[#This Row],[Total Craft Points]]</f>
        <v>0</v>
      </c>
      <c r="L1363" s="4">
        <f>Fullmath[[#This Row],[Mat Cost]]</f>
        <v>0</v>
      </c>
      <c r="M1363" s="4">
        <f>Fullmath[[#This Row],[Total CP]]</f>
        <v>0</v>
      </c>
      <c r="N1363" s="4">
        <f>Fullmath[[#This Row],[DC]]</f>
        <v>0</v>
      </c>
      <c r="O1363" s="4" cm="1">
        <f t="array" ref="O1363">LookupRef[[#This Row],[DC]]+(PPCP[Base])</f>
        <v>50</v>
      </c>
    </row>
    <row r="1364" spans="1:15" x14ac:dyDescent="0.2">
      <c r="A1364" s="4">
        <f>Fullmath[[#This Row],[Craft]]</f>
        <v>0</v>
      </c>
      <c r="B1364" s="4">
        <f>Fullmath[[#This Row],[Type]]</f>
        <v>0</v>
      </c>
      <c r="C1364" s="4">
        <f>Fullmath[[#This Row],[Subtype]]</f>
        <v>0</v>
      </c>
      <c r="D1364" s="2">
        <f>Fullmath[[#This Row],[ID]]</f>
        <v>0</v>
      </c>
      <c r="E1364" s="4">
        <f>Fullmath[[#This Row],[Name]]</f>
        <v>0</v>
      </c>
      <c r="F1364" s="4">
        <f>Fullmath[[#This Row],[Quantity]]</f>
        <v>0</v>
      </c>
      <c r="G1364" s="4">
        <f>LookupRef[[#This Row],[Labor Costs]]+LookupRef[[#This Row],[Material Costs]]</f>
        <v>0</v>
      </c>
      <c r="H1364" s="4" t="e">
        <f>LookupRef[[#This Row],[Total Price]]/LookupRef[[#This Row],[Quantity]]</f>
        <v>#DIV/0!</v>
      </c>
      <c r="I1364" s="4">
        <f>LookupRef[[#This Row],[Total Price]]-LookupRef[[#This Row],[Material Costs]]</f>
        <v>0</v>
      </c>
      <c r="J1364" s="4">
        <f>(LookupRef[[#This Row],[Total Craft Points]]+LookupRef[[#This Row],[DC]])*10</f>
        <v>0</v>
      </c>
      <c r="K1364" s="4">
        <f>LookupRef[[#This Row],[Price Per Craft Point]]*LookupRef[[#This Row],[Total Craft Points]]</f>
        <v>0</v>
      </c>
      <c r="L1364" s="4">
        <f>Fullmath[[#This Row],[Mat Cost]]</f>
        <v>0</v>
      </c>
      <c r="M1364" s="4">
        <f>Fullmath[[#This Row],[Total CP]]</f>
        <v>0</v>
      </c>
      <c r="N1364" s="4">
        <f>Fullmath[[#This Row],[DC]]</f>
        <v>0</v>
      </c>
      <c r="O1364" s="4" cm="1">
        <f t="array" ref="O1364">LookupRef[[#This Row],[DC]]+(PPCP[Base])</f>
        <v>50</v>
      </c>
    </row>
    <row r="1365" spans="1:15" x14ac:dyDescent="0.2">
      <c r="A1365" s="4">
        <f>Fullmath[[#This Row],[Craft]]</f>
        <v>0</v>
      </c>
      <c r="B1365" s="4">
        <f>Fullmath[[#This Row],[Type]]</f>
        <v>0</v>
      </c>
      <c r="C1365" s="4">
        <f>Fullmath[[#This Row],[Subtype]]</f>
        <v>0</v>
      </c>
      <c r="D1365" s="2">
        <f>Fullmath[[#This Row],[ID]]</f>
        <v>0</v>
      </c>
      <c r="E1365" s="4">
        <f>Fullmath[[#This Row],[Name]]</f>
        <v>0</v>
      </c>
      <c r="F1365" s="4">
        <f>Fullmath[[#This Row],[Quantity]]</f>
        <v>0</v>
      </c>
      <c r="G1365" s="4">
        <f>LookupRef[[#This Row],[Labor Costs]]+LookupRef[[#This Row],[Material Costs]]</f>
        <v>0</v>
      </c>
      <c r="H1365" s="4" t="e">
        <f>LookupRef[[#This Row],[Total Price]]/LookupRef[[#This Row],[Quantity]]</f>
        <v>#DIV/0!</v>
      </c>
      <c r="I1365" s="4">
        <f>LookupRef[[#This Row],[Total Price]]-LookupRef[[#This Row],[Material Costs]]</f>
        <v>0</v>
      </c>
      <c r="J1365" s="4">
        <f>(LookupRef[[#This Row],[Total Craft Points]]+LookupRef[[#This Row],[DC]])*10</f>
        <v>0</v>
      </c>
      <c r="K1365" s="4">
        <f>LookupRef[[#This Row],[Price Per Craft Point]]*LookupRef[[#This Row],[Total Craft Points]]</f>
        <v>0</v>
      </c>
      <c r="L1365" s="4">
        <f>Fullmath[[#This Row],[Mat Cost]]</f>
        <v>0</v>
      </c>
      <c r="M1365" s="4">
        <f>Fullmath[[#This Row],[Total CP]]</f>
        <v>0</v>
      </c>
      <c r="N1365" s="4">
        <f>Fullmath[[#This Row],[DC]]</f>
        <v>0</v>
      </c>
      <c r="O1365" s="4" cm="1">
        <f t="array" ref="O1365">LookupRef[[#This Row],[DC]]+(PPCP[Base])</f>
        <v>50</v>
      </c>
    </row>
    <row r="1366" spans="1:15" x14ac:dyDescent="0.2">
      <c r="A1366" s="4">
        <f>Fullmath[[#This Row],[Craft]]</f>
        <v>0</v>
      </c>
      <c r="B1366" s="4">
        <f>Fullmath[[#This Row],[Type]]</f>
        <v>0</v>
      </c>
      <c r="C1366" s="4">
        <f>Fullmath[[#This Row],[Subtype]]</f>
        <v>0</v>
      </c>
      <c r="D1366" s="2">
        <f>Fullmath[[#This Row],[ID]]</f>
        <v>0</v>
      </c>
      <c r="E1366" s="4">
        <f>Fullmath[[#This Row],[Name]]</f>
        <v>0</v>
      </c>
      <c r="F1366" s="4">
        <f>Fullmath[[#This Row],[Quantity]]</f>
        <v>0</v>
      </c>
      <c r="G1366" s="4">
        <f>LookupRef[[#This Row],[Labor Costs]]+LookupRef[[#This Row],[Material Costs]]</f>
        <v>0</v>
      </c>
      <c r="H1366" s="4" t="e">
        <f>LookupRef[[#This Row],[Total Price]]/LookupRef[[#This Row],[Quantity]]</f>
        <v>#DIV/0!</v>
      </c>
      <c r="I1366" s="4">
        <f>LookupRef[[#This Row],[Total Price]]-LookupRef[[#This Row],[Material Costs]]</f>
        <v>0</v>
      </c>
      <c r="J1366" s="4">
        <f>(LookupRef[[#This Row],[Total Craft Points]]+LookupRef[[#This Row],[DC]])*10</f>
        <v>0</v>
      </c>
      <c r="K1366" s="4">
        <f>LookupRef[[#This Row],[Price Per Craft Point]]*LookupRef[[#This Row],[Total Craft Points]]</f>
        <v>0</v>
      </c>
      <c r="L1366" s="4">
        <f>Fullmath[[#This Row],[Mat Cost]]</f>
        <v>0</v>
      </c>
      <c r="M1366" s="4">
        <f>Fullmath[[#This Row],[Total CP]]</f>
        <v>0</v>
      </c>
      <c r="N1366" s="4">
        <f>Fullmath[[#This Row],[DC]]</f>
        <v>0</v>
      </c>
      <c r="O1366" s="4" cm="1">
        <f t="array" ref="O1366">LookupRef[[#This Row],[DC]]+(PPCP[Base])</f>
        <v>50</v>
      </c>
    </row>
    <row r="1367" spans="1:15" x14ac:dyDescent="0.2">
      <c r="A1367" s="4">
        <f>Fullmath[[#This Row],[Craft]]</f>
        <v>0</v>
      </c>
      <c r="B1367" s="4">
        <f>Fullmath[[#This Row],[Type]]</f>
        <v>0</v>
      </c>
      <c r="C1367" s="4">
        <f>Fullmath[[#This Row],[Subtype]]</f>
        <v>0</v>
      </c>
      <c r="D1367" s="2">
        <f>Fullmath[[#This Row],[ID]]</f>
        <v>0</v>
      </c>
      <c r="E1367" s="4">
        <f>Fullmath[[#This Row],[Name]]</f>
        <v>0</v>
      </c>
      <c r="F1367" s="4">
        <f>Fullmath[[#This Row],[Quantity]]</f>
        <v>0</v>
      </c>
      <c r="G1367" s="4">
        <f>LookupRef[[#This Row],[Labor Costs]]+LookupRef[[#This Row],[Material Costs]]</f>
        <v>0</v>
      </c>
      <c r="H1367" s="4" t="e">
        <f>LookupRef[[#This Row],[Total Price]]/LookupRef[[#This Row],[Quantity]]</f>
        <v>#DIV/0!</v>
      </c>
      <c r="I1367" s="4">
        <f>LookupRef[[#This Row],[Total Price]]-LookupRef[[#This Row],[Material Costs]]</f>
        <v>0</v>
      </c>
      <c r="J1367" s="4">
        <f>(LookupRef[[#This Row],[Total Craft Points]]+LookupRef[[#This Row],[DC]])*10</f>
        <v>0</v>
      </c>
      <c r="K1367" s="4">
        <f>LookupRef[[#This Row],[Price Per Craft Point]]*LookupRef[[#This Row],[Total Craft Points]]</f>
        <v>0</v>
      </c>
      <c r="L1367" s="4">
        <f>Fullmath[[#This Row],[Mat Cost]]</f>
        <v>0</v>
      </c>
      <c r="M1367" s="4">
        <f>Fullmath[[#This Row],[Total CP]]</f>
        <v>0</v>
      </c>
      <c r="N1367" s="4">
        <f>Fullmath[[#This Row],[DC]]</f>
        <v>0</v>
      </c>
      <c r="O1367" s="4" cm="1">
        <f t="array" ref="O1367">LookupRef[[#This Row],[DC]]+(PPCP[Base])</f>
        <v>50</v>
      </c>
    </row>
    <row r="1368" spans="1:15" x14ac:dyDescent="0.2">
      <c r="A1368" s="4">
        <f>Fullmath[[#This Row],[Craft]]</f>
        <v>0</v>
      </c>
      <c r="B1368" s="4">
        <f>Fullmath[[#This Row],[Type]]</f>
        <v>0</v>
      </c>
      <c r="C1368" s="4">
        <f>Fullmath[[#This Row],[Subtype]]</f>
        <v>0</v>
      </c>
      <c r="D1368" s="2">
        <f>Fullmath[[#This Row],[ID]]</f>
        <v>0</v>
      </c>
      <c r="E1368" s="4">
        <f>Fullmath[[#This Row],[Name]]</f>
        <v>0</v>
      </c>
      <c r="F1368" s="4">
        <f>Fullmath[[#This Row],[Quantity]]</f>
        <v>0</v>
      </c>
      <c r="G1368" s="4">
        <f>LookupRef[[#This Row],[Labor Costs]]+LookupRef[[#This Row],[Material Costs]]</f>
        <v>0</v>
      </c>
      <c r="H1368" s="4" t="e">
        <f>LookupRef[[#This Row],[Total Price]]/LookupRef[[#This Row],[Quantity]]</f>
        <v>#DIV/0!</v>
      </c>
      <c r="I1368" s="4">
        <f>LookupRef[[#This Row],[Total Price]]-LookupRef[[#This Row],[Material Costs]]</f>
        <v>0</v>
      </c>
      <c r="J1368" s="4">
        <f>(LookupRef[[#This Row],[Total Craft Points]]+LookupRef[[#This Row],[DC]])*10</f>
        <v>0</v>
      </c>
      <c r="K1368" s="4">
        <f>LookupRef[[#This Row],[Price Per Craft Point]]*LookupRef[[#This Row],[Total Craft Points]]</f>
        <v>0</v>
      </c>
      <c r="L1368" s="4">
        <f>Fullmath[[#This Row],[Mat Cost]]</f>
        <v>0</v>
      </c>
      <c r="M1368" s="4">
        <f>Fullmath[[#This Row],[Total CP]]</f>
        <v>0</v>
      </c>
      <c r="N1368" s="4">
        <f>Fullmath[[#This Row],[DC]]</f>
        <v>0</v>
      </c>
      <c r="O1368" s="4" cm="1">
        <f t="array" ref="O1368">LookupRef[[#This Row],[DC]]+(PPCP[Base])</f>
        <v>50</v>
      </c>
    </row>
    <row r="1369" spans="1:15" x14ac:dyDescent="0.2">
      <c r="A1369" s="4">
        <f>Fullmath[[#This Row],[Craft]]</f>
        <v>0</v>
      </c>
      <c r="B1369" s="4">
        <f>Fullmath[[#This Row],[Type]]</f>
        <v>0</v>
      </c>
      <c r="C1369" s="4">
        <f>Fullmath[[#This Row],[Subtype]]</f>
        <v>0</v>
      </c>
      <c r="D1369" s="2">
        <f>Fullmath[[#This Row],[ID]]</f>
        <v>0</v>
      </c>
      <c r="E1369" s="4">
        <f>Fullmath[[#This Row],[Name]]</f>
        <v>0</v>
      </c>
      <c r="F1369" s="4">
        <f>Fullmath[[#This Row],[Quantity]]</f>
        <v>0</v>
      </c>
      <c r="G1369" s="4">
        <f>LookupRef[[#This Row],[Labor Costs]]+LookupRef[[#This Row],[Material Costs]]</f>
        <v>0</v>
      </c>
      <c r="H1369" s="4" t="e">
        <f>LookupRef[[#This Row],[Total Price]]/LookupRef[[#This Row],[Quantity]]</f>
        <v>#DIV/0!</v>
      </c>
      <c r="I1369" s="4">
        <f>LookupRef[[#This Row],[Total Price]]-LookupRef[[#This Row],[Material Costs]]</f>
        <v>0</v>
      </c>
      <c r="J1369" s="4">
        <f>(LookupRef[[#This Row],[Total Craft Points]]+LookupRef[[#This Row],[DC]])*10</f>
        <v>0</v>
      </c>
      <c r="K1369" s="4">
        <f>LookupRef[[#This Row],[Price Per Craft Point]]*LookupRef[[#This Row],[Total Craft Points]]</f>
        <v>0</v>
      </c>
      <c r="L1369" s="4">
        <f>Fullmath[[#This Row],[Mat Cost]]</f>
        <v>0</v>
      </c>
      <c r="M1369" s="4">
        <f>Fullmath[[#This Row],[Total CP]]</f>
        <v>0</v>
      </c>
      <c r="N1369" s="4">
        <f>Fullmath[[#This Row],[DC]]</f>
        <v>0</v>
      </c>
      <c r="O1369" s="4" cm="1">
        <f t="array" ref="O1369">LookupRef[[#This Row],[DC]]+(PPCP[Base])</f>
        <v>50</v>
      </c>
    </row>
    <row r="1370" spans="1:15" x14ac:dyDescent="0.2">
      <c r="A1370" s="4">
        <f>Fullmath[[#This Row],[Craft]]</f>
        <v>0</v>
      </c>
      <c r="B1370" s="4">
        <f>Fullmath[[#This Row],[Type]]</f>
        <v>0</v>
      </c>
      <c r="C1370" s="4">
        <f>Fullmath[[#This Row],[Subtype]]</f>
        <v>0</v>
      </c>
      <c r="D1370" s="2">
        <f>Fullmath[[#This Row],[ID]]</f>
        <v>0</v>
      </c>
      <c r="E1370" s="4">
        <f>Fullmath[[#This Row],[Name]]</f>
        <v>0</v>
      </c>
      <c r="F1370" s="4">
        <f>Fullmath[[#This Row],[Quantity]]</f>
        <v>0</v>
      </c>
      <c r="G1370" s="4">
        <f>LookupRef[[#This Row],[Labor Costs]]+LookupRef[[#This Row],[Material Costs]]</f>
        <v>0</v>
      </c>
      <c r="H1370" s="4" t="e">
        <f>LookupRef[[#This Row],[Total Price]]/LookupRef[[#This Row],[Quantity]]</f>
        <v>#DIV/0!</v>
      </c>
      <c r="I1370" s="4">
        <f>LookupRef[[#This Row],[Total Price]]-LookupRef[[#This Row],[Material Costs]]</f>
        <v>0</v>
      </c>
      <c r="J1370" s="4">
        <f>(LookupRef[[#This Row],[Total Craft Points]]+LookupRef[[#This Row],[DC]])*10</f>
        <v>0</v>
      </c>
      <c r="K1370" s="4">
        <f>LookupRef[[#This Row],[Price Per Craft Point]]*LookupRef[[#This Row],[Total Craft Points]]</f>
        <v>0</v>
      </c>
      <c r="L1370" s="4">
        <f>Fullmath[[#This Row],[Mat Cost]]</f>
        <v>0</v>
      </c>
      <c r="M1370" s="4">
        <f>Fullmath[[#This Row],[Total CP]]</f>
        <v>0</v>
      </c>
      <c r="N1370" s="4">
        <f>Fullmath[[#This Row],[DC]]</f>
        <v>0</v>
      </c>
      <c r="O1370" s="4" cm="1">
        <f t="array" ref="O1370">LookupRef[[#This Row],[DC]]+(PPCP[Base])</f>
        <v>50</v>
      </c>
    </row>
    <row r="1371" spans="1:15" x14ac:dyDescent="0.2">
      <c r="A1371" s="4">
        <f>Fullmath[[#This Row],[Craft]]</f>
        <v>0</v>
      </c>
      <c r="B1371" s="4">
        <f>Fullmath[[#This Row],[Type]]</f>
        <v>0</v>
      </c>
      <c r="C1371" s="4">
        <f>Fullmath[[#This Row],[Subtype]]</f>
        <v>0</v>
      </c>
      <c r="D1371" s="2">
        <f>Fullmath[[#This Row],[ID]]</f>
        <v>0</v>
      </c>
      <c r="E1371" s="4">
        <f>Fullmath[[#This Row],[Name]]</f>
        <v>0</v>
      </c>
      <c r="F1371" s="4">
        <f>Fullmath[[#This Row],[Quantity]]</f>
        <v>0</v>
      </c>
      <c r="G1371" s="4">
        <f>LookupRef[[#This Row],[Labor Costs]]+LookupRef[[#This Row],[Material Costs]]</f>
        <v>0</v>
      </c>
      <c r="H1371" s="4" t="e">
        <f>LookupRef[[#This Row],[Total Price]]/LookupRef[[#This Row],[Quantity]]</f>
        <v>#DIV/0!</v>
      </c>
      <c r="I1371" s="4">
        <f>LookupRef[[#This Row],[Total Price]]-LookupRef[[#This Row],[Material Costs]]</f>
        <v>0</v>
      </c>
      <c r="J1371" s="4">
        <f>(LookupRef[[#This Row],[Total Craft Points]]+LookupRef[[#This Row],[DC]])*10</f>
        <v>0</v>
      </c>
      <c r="K1371" s="4">
        <f>LookupRef[[#This Row],[Price Per Craft Point]]*LookupRef[[#This Row],[Total Craft Points]]</f>
        <v>0</v>
      </c>
      <c r="L1371" s="4">
        <f>Fullmath[[#This Row],[Mat Cost]]</f>
        <v>0</v>
      </c>
      <c r="M1371" s="4">
        <f>Fullmath[[#This Row],[Total CP]]</f>
        <v>0</v>
      </c>
      <c r="N1371" s="4">
        <f>Fullmath[[#This Row],[DC]]</f>
        <v>0</v>
      </c>
      <c r="O1371" s="4" cm="1">
        <f t="array" ref="O1371">LookupRef[[#This Row],[DC]]+(PPCP[Base])</f>
        <v>50</v>
      </c>
    </row>
    <row r="1372" spans="1:15" x14ac:dyDescent="0.2">
      <c r="A1372" s="4">
        <f>Fullmath[[#This Row],[Craft]]</f>
        <v>0</v>
      </c>
      <c r="B1372" s="4">
        <f>Fullmath[[#This Row],[Type]]</f>
        <v>0</v>
      </c>
      <c r="C1372" s="4">
        <f>Fullmath[[#This Row],[Subtype]]</f>
        <v>0</v>
      </c>
      <c r="D1372" s="2">
        <f>Fullmath[[#This Row],[ID]]</f>
        <v>0</v>
      </c>
      <c r="E1372" s="4">
        <f>Fullmath[[#This Row],[Name]]</f>
        <v>0</v>
      </c>
      <c r="F1372" s="4">
        <f>Fullmath[[#This Row],[Quantity]]</f>
        <v>0</v>
      </c>
      <c r="G1372" s="4">
        <f>LookupRef[[#This Row],[Labor Costs]]+LookupRef[[#This Row],[Material Costs]]</f>
        <v>0</v>
      </c>
      <c r="H1372" s="4" t="e">
        <f>LookupRef[[#This Row],[Total Price]]/LookupRef[[#This Row],[Quantity]]</f>
        <v>#DIV/0!</v>
      </c>
      <c r="I1372" s="4">
        <f>LookupRef[[#This Row],[Total Price]]-LookupRef[[#This Row],[Material Costs]]</f>
        <v>0</v>
      </c>
      <c r="J1372" s="4">
        <f>(LookupRef[[#This Row],[Total Craft Points]]+LookupRef[[#This Row],[DC]])*10</f>
        <v>0</v>
      </c>
      <c r="K1372" s="4">
        <f>LookupRef[[#This Row],[Price Per Craft Point]]*LookupRef[[#This Row],[Total Craft Points]]</f>
        <v>0</v>
      </c>
      <c r="L1372" s="4">
        <f>Fullmath[[#This Row],[Mat Cost]]</f>
        <v>0</v>
      </c>
      <c r="M1372" s="4">
        <f>Fullmath[[#This Row],[Total CP]]</f>
        <v>0</v>
      </c>
      <c r="N1372" s="4">
        <f>Fullmath[[#This Row],[DC]]</f>
        <v>0</v>
      </c>
      <c r="O1372" s="4" cm="1">
        <f t="array" ref="O1372">LookupRef[[#This Row],[DC]]+(PPCP[Base])</f>
        <v>50</v>
      </c>
    </row>
    <row r="1373" spans="1:15" x14ac:dyDescent="0.2">
      <c r="A1373" s="4">
        <f>Fullmath[[#This Row],[Craft]]</f>
        <v>0</v>
      </c>
      <c r="B1373" s="4">
        <f>Fullmath[[#This Row],[Type]]</f>
        <v>0</v>
      </c>
      <c r="C1373" s="4">
        <f>Fullmath[[#This Row],[Subtype]]</f>
        <v>0</v>
      </c>
      <c r="D1373" s="2">
        <f>Fullmath[[#This Row],[ID]]</f>
        <v>0</v>
      </c>
      <c r="E1373" s="4">
        <f>Fullmath[[#This Row],[Name]]</f>
        <v>0</v>
      </c>
      <c r="F1373" s="4">
        <f>Fullmath[[#This Row],[Quantity]]</f>
        <v>0</v>
      </c>
      <c r="G1373" s="4">
        <f>LookupRef[[#This Row],[Labor Costs]]+LookupRef[[#This Row],[Material Costs]]</f>
        <v>0</v>
      </c>
      <c r="H1373" s="4" t="e">
        <f>LookupRef[[#This Row],[Total Price]]/LookupRef[[#This Row],[Quantity]]</f>
        <v>#DIV/0!</v>
      </c>
      <c r="I1373" s="4">
        <f>LookupRef[[#This Row],[Total Price]]-LookupRef[[#This Row],[Material Costs]]</f>
        <v>0</v>
      </c>
      <c r="J1373" s="4">
        <f>(LookupRef[[#This Row],[Total Craft Points]]+LookupRef[[#This Row],[DC]])*10</f>
        <v>0</v>
      </c>
      <c r="K1373" s="4">
        <f>LookupRef[[#This Row],[Price Per Craft Point]]*LookupRef[[#This Row],[Total Craft Points]]</f>
        <v>0</v>
      </c>
      <c r="L1373" s="4">
        <f>Fullmath[[#This Row],[Mat Cost]]</f>
        <v>0</v>
      </c>
      <c r="M1373" s="4">
        <f>Fullmath[[#This Row],[Total CP]]</f>
        <v>0</v>
      </c>
      <c r="N1373" s="4">
        <f>Fullmath[[#This Row],[DC]]</f>
        <v>0</v>
      </c>
      <c r="O1373" s="4" cm="1">
        <f t="array" ref="O1373">LookupRef[[#This Row],[DC]]+(PPCP[Base])</f>
        <v>50</v>
      </c>
    </row>
    <row r="1374" spans="1:15" x14ac:dyDescent="0.2">
      <c r="A1374" s="4">
        <f>Fullmath[[#This Row],[Craft]]</f>
        <v>0</v>
      </c>
      <c r="B1374" s="4">
        <f>Fullmath[[#This Row],[Type]]</f>
        <v>0</v>
      </c>
      <c r="C1374" s="4">
        <f>Fullmath[[#This Row],[Subtype]]</f>
        <v>0</v>
      </c>
      <c r="D1374" s="2">
        <f>Fullmath[[#This Row],[ID]]</f>
        <v>0</v>
      </c>
      <c r="E1374" s="4">
        <f>Fullmath[[#This Row],[Name]]</f>
        <v>0</v>
      </c>
      <c r="F1374" s="4">
        <f>Fullmath[[#This Row],[Quantity]]</f>
        <v>0</v>
      </c>
      <c r="G1374" s="4">
        <f>LookupRef[[#This Row],[Labor Costs]]+LookupRef[[#This Row],[Material Costs]]</f>
        <v>0</v>
      </c>
      <c r="H1374" s="4" t="e">
        <f>LookupRef[[#This Row],[Total Price]]/LookupRef[[#This Row],[Quantity]]</f>
        <v>#DIV/0!</v>
      </c>
      <c r="I1374" s="4">
        <f>LookupRef[[#This Row],[Total Price]]-LookupRef[[#This Row],[Material Costs]]</f>
        <v>0</v>
      </c>
      <c r="J1374" s="4">
        <f>(LookupRef[[#This Row],[Total Craft Points]]+LookupRef[[#This Row],[DC]])*10</f>
        <v>0</v>
      </c>
      <c r="K1374" s="4">
        <f>LookupRef[[#This Row],[Price Per Craft Point]]*LookupRef[[#This Row],[Total Craft Points]]</f>
        <v>0</v>
      </c>
      <c r="L1374" s="4">
        <f>Fullmath[[#This Row],[Mat Cost]]</f>
        <v>0</v>
      </c>
      <c r="M1374" s="4">
        <f>Fullmath[[#This Row],[Total CP]]</f>
        <v>0</v>
      </c>
      <c r="N1374" s="4">
        <f>Fullmath[[#This Row],[DC]]</f>
        <v>0</v>
      </c>
      <c r="O1374" s="4" cm="1">
        <f t="array" ref="O1374">LookupRef[[#This Row],[DC]]+(PPCP[Base])</f>
        <v>50</v>
      </c>
    </row>
    <row r="1375" spans="1:15" x14ac:dyDescent="0.2">
      <c r="A1375" s="4">
        <f>Fullmath[[#This Row],[Craft]]</f>
        <v>0</v>
      </c>
      <c r="B1375" s="4">
        <f>Fullmath[[#This Row],[Type]]</f>
        <v>0</v>
      </c>
      <c r="C1375" s="4">
        <f>Fullmath[[#This Row],[Subtype]]</f>
        <v>0</v>
      </c>
      <c r="D1375" s="2">
        <f>Fullmath[[#This Row],[ID]]</f>
        <v>0</v>
      </c>
      <c r="E1375" s="4">
        <f>Fullmath[[#This Row],[Name]]</f>
        <v>0</v>
      </c>
      <c r="F1375" s="4">
        <f>Fullmath[[#This Row],[Quantity]]</f>
        <v>0</v>
      </c>
      <c r="G1375" s="4">
        <f>LookupRef[[#This Row],[Labor Costs]]+LookupRef[[#This Row],[Material Costs]]</f>
        <v>0</v>
      </c>
      <c r="H1375" s="4" t="e">
        <f>LookupRef[[#This Row],[Total Price]]/LookupRef[[#This Row],[Quantity]]</f>
        <v>#DIV/0!</v>
      </c>
      <c r="I1375" s="4">
        <f>LookupRef[[#This Row],[Total Price]]-LookupRef[[#This Row],[Material Costs]]</f>
        <v>0</v>
      </c>
      <c r="J1375" s="4">
        <f>(LookupRef[[#This Row],[Total Craft Points]]+LookupRef[[#This Row],[DC]])*10</f>
        <v>0</v>
      </c>
      <c r="K1375" s="4">
        <f>LookupRef[[#This Row],[Price Per Craft Point]]*LookupRef[[#This Row],[Total Craft Points]]</f>
        <v>0</v>
      </c>
      <c r="L1375" s="4">
        <f>Fullmath[[#This Row],[Mat Cost]]</f>
        <v>0</v>
      </c>
      <c r="M1375" s="4">
        <f>Fullmath[[#This Row],[Total CP]]</f>
        <v>0</v>
      </c>
      <c r="N1375" s="4">
        <f>Fullmath[[#This Row],[DC]]</f>
        <v>0</v>
      </c>
      <c r="O1375" s="4" cm="1">
        <f t="array" ref="O1375">LookupRef[[#This Row],[DC]]+(PPCP[Base])</f>
        <v>50</v>
      </c>
    </row>
    <row r="1376" spans="1:15" x14ac:dyDescent="0.2">
      <c r="A1376" s="4">
        <f>Fullmath[[#This Row],[Craft]]</f>
        <v>0</v>
      </c>
      <c r="B1376" s="4">
        <f>Fullmath[[#This Row],[Type]]</f>
        <v>0</v>
      </c>
      <c r="C1376" s="4">
        <f>Fullmath[[#This Row],[Subtype]]</f>
        <v>0</v>
      </c>
      <c r="D1376" s="2">
        <f>Fullmath[[#This Row],[ID]]</f>
        <v>0</v>
      </c>
      <c r="E1376" s="4">
        <f>Fullmath[[#This Row],[Name]]</f>
        <v>0</v>
      </c>
      <c r="F1376" s="4">
        <f>Fullmath[[#This Row],[Quantity]]</f>
        <v>0</v>
      </c>
      <c r="G1376" s="4">
        <f>LookupRef[[#This Row],[Labor Costs]]+LookupRef[[#This Row],[Material Costs]]</f>
        <v>0</v>
      </c>
      <c r="H1376" s="4" t="e">
        <f>LookupRef[[#This Row],[Total Price]]/LookupRef[[#This Row],[Quantity]]</f>
        <v>#DIV/0!</v>
      </c>
      <c r="I1376" s="4">
        <f>LookupRef[[#This Row],[Total Price]]-LookupRef[[#This Row],[Material Costs]]</f>
        <v>0</v>
      </c>
      <c r="J1376" s="4">
        <f>(LookupRef[[#This Row],[Total Craft Points]]+LookupRef[[#This Row],[DC]])*10</f>
        <v>0</v>
      </c>
      <c r="K1376" s="4">
        <f>LookupRef[[#This Row],[Price Per Craft Point]]*LookupRef[[#This Row],[Total Craft Points]]</f>
        <v>0</v>
      </c>
      <c r="L1376" s="4">
        <f>Fullmath[[#This Row],[Mat Cost]]</f>
        <v>0</v>
      </c>
      <c r="M1376" s="4">
        <f>Fullmath[[#This Row],[Total CP]]</f>
        <v>0</v>
      </c>
      <c r="N1376" s="4">
        <f>Fullmath[[#This Row],[DC]]</f>
        <v>0</v>
      </c>
      <c r="O1376" s="4" cm="1">
        <f t="array" ref="O1376">LookupRef[[#This Row],[DC]]+(PPCP[Base])</f>
        <v>50</v>
      </c>
    </row>
    <row r="1377" spans="1:15" x14ac:dyDescent="0.2">
      <c r="A1377" s="4">
        <f>Fullmath[[#This Row],[Craft]]</f>
        <v>0</v>
      </c>
      <c r="B1377" s="4">
        <f>Fullmath[[#This Row],[Type]]</f>
        <v>0</v>
      </c>
      <c r="C1377" s="4">
        <f>Fullmath[[#This Row],[Subtype]]</f>
        <v>0</v>
      </c>
      <c r="D1377" s="2">
        <f>Fullmath[[#This Row],[ID]]</f>
        <v>0</v>
      </c>
      <c r="E1377" s="4">
        <f>Fullmath[[#This Row],[Name]]</f>
        <v>0</v>
      </c>
      <c r="F1377" s="4">
        <f>Fullmath[[#This Row],[Quantity]]</f>
        <v>0</v>
      </c>
      <c r="G1377" s="4">
        <f>LookupRef[[#This Row],[Labor Costs]]+LookupRef[[#This Row],[Material Costs]]</f>
        <v>0</v>
      </c>
      <c r="H1377" s="4" t="e">
        <f>LookupRef[[#This Row],[Total Price]]/LookupRef[[#This Row],[Quantity]]</f>
        <v>#DIV/0!</v>
      </c>
      <c r="I1377" s="4">
        <f>LookupRef[[#This Row],[Total Price]]-LookupRef[[#This Row],[Material Costs]]</f>
        <v>0</v>
      </c>
      <c r="J1377" s="4">
        <f>(LookupRef[[#This Row],[Total Craft Points]]+LookupRef[[#This Row],[DC]])*10</f>
        <v>0</v>
      </c>
      <c r="K1377" s="4">
        <f>LookupRef[[#This Row],[Price Per Craft Point]]*LookupRef[[#This Row],[Total Craft Points]]</f>
        <v>0</v>
      </c>
      <c r="L1377" s="4">
        <f>Fullmath[[#This Row],[Mat Cost]]</f>
        <v>0</v>
      </c>
      <c r="M1377" s="4">
        <f>Fullmath[[#This Row],[Total CP]]</f>
        <v>0</v>
      </c>
      <c r="N1377" s="4">
        <f>Fullmath[[#This Row],[DC]]</f>
        <v>0</v>
      </c>
      <c r="O1377" s="4" cm="1">
        <f t="array" ref="O1377">LookupRef[[#This Row],[DC]]+(PPCP[Base])</f>
        <v>50</v>
      </c>
    </row>
    <row r="1378" spans="1:15" x14ac:dyDescent="0.2">
      <c r="A1378" s="4">
        <f>Fullmath[[#This Row],[Craft]]</f>
        <v>0</v>
      </c>
      <c r="B1378" s="4">
        <f>Fullmath[[#This Row],[Type]]</f>
        <v>0</v>
      </c>
      <c r="C1378" s="4">
        <f>Fullmath[[#This Row],[Subtype]]</f>
        <v>0</v>
      </c>
      <c r="D1378" s="2">
        <f>Fullmath[[#This Row],[ID]]</f>
        <v>0</v>
      </c>
      <c r="E1378" s="4">
        <f>Fullmath[[#This Row],[Name]]</f>
        <v>0</v>
      </c>
      <c r="F1378" s="4">
        <f>Fullmath[[#This Row],[Quantity]]</f>
        <v>0</v>
      </c>
      <c r="G1378" s="4">
        <f>LookupRef[[#This Row],[Labor Costs]]+LookupRef[[#This Row],[Material Costs]]</f>
        <v>0</v>
      </c>
      <c r="H1378" s="4" t="e">
        <f>LookupRef[[#This Row],[Total Price]]/LookupRef[[#This Row],[Quantity]]</f>
        <v>#DIV/0!</v>
      </c>
      <c r="I1378" s="4">
        <f>LookupRef[[#This Row],[Total Price]]-LookupRef[[#This Row],[Material Costs]]</f>
        <v>0</v>
      </c>
      <c r="J1378" s="4">
        <f>(LookupRef[[#This Row],[Total Craft Points]]+LookupRef[[#This Row],[DC]])*10</f>
        <v>0</v>
      </c>
      <c r="K1378" s="4">
        <f>LookupRef[[#This Row],[Price Per Craft Point]]*LookupRef[[#This Row],[Total Craft Points]]</f>
        <v>0</v>
      </c>
      <c r="L1378" s="4">
        <f>Fullmath[[#This Row],[Mat Cost]]</f>
        <v>0</v>
      </c>
      <c r="M1378" s="4">
        <f>Fullmath[[#This Row],[Total CP]]</f>
        <v>0</v>
      </c>
      <c r="N1378" s="4">
        <f>Fullmath[[#This Row],[DC]]</f>
        <v>0</v>
      </c>
      <c r="O1378" s="4" cm="1">
        <f t="array" ref="O1378">LookupRef[[#This Row],[DC]]+(PPCP[Base])</f>
        <v>50</v>
      </c>
    </row>
    <row r="1379" spans="1:15" x14ac:dyDescent="0.2">
      <c r="A1379" s="4">
        <f>Fullmath[[#This Row],[Craft]]</f>
        <v>0</v>
      </c>
      <c r="B1379" s="4">
        <f>Fullmath[[#This Row],[Type]]</f>
        <v>0</v>
      </c>
      <c r="C1379" s="4">
        <f>Fullmath[[#This Row],[Subtype]]</f>
        <v>0</v>
      </c>
      <c r="D1379" s="2">
        <f>Fullmath[[#This Row],[ID]]</f>
        <v>0</v>
      </c>
      <c r="E1379" s="4">
        <f>Fullmath[[#This Row],[Name]]</f>
        <v>0</v>
      </c>
      <c r="F1379" s="4">
        <f>Fullmath[[#This Row],[Quantity]]</f>
        <v>0</v>
      </c>
      <c r="G1379" s="4">
        <f>LookupRef[[#This Row],[Labor Costs]]+LookupRef[[#This Row],[Material Costs]]</f>
        <v>0</v>
      </c>
      <c r="H1379" s="4" t="e">
        <f>LookupRef[[#This Row],[Total Price]]/LookupRef[[#This Row],[Quantity]]</f>
        <v>#DIV/0!</v>
      </c>
      <c r="I1379" s="4">
        <f>LookupRef[[#This Row],[Total Price]]-LookupRef[[#This Row],[Material Costs]]</f>
        <v>0</v>
      </c>
      <c r="J1379" s="4">
        <f>(LookupRef[[#This Row],[Total Craft Points]]+LookupRef[[#This Row],[DC]])*10</f>
        <v>0</v>
      </c>
      <c r="K1379" s="4">
        <f>LookupRef[[#This Row],[Price Per Craft Point]]*LookupRef[[#This Row],[Total Craft Points]]</f>
        <v>0</v>
      </c>
      <c r="L1379" s="4">
        <f>Fullmath[[#This Row],[Mat Cost]]</f>
        <v>0</v>
      </c>
      <c r="M1379" s="4">
        <f>Fullmath[[#This Row],[Total CP]]</f>
        <v>0</v>
      </c>
      <c r="N1379" s="4">
        <f>Fullmath[[#This Row],[DC]]</f>
        <v>0</v>
      </c>
      <c r="O1379" s="4" cm="1">
        <f t="array" ref="O1379">LookupRef[[#This Row],[DC]]+(PPCP[Base])</f>
        <v>50</v>
      </c>
    </row>
    <row r="1380" spans="1:15" x14ac:dyDescent="0.2">
      <c r="A1380" s="4">
        <f>Fullmath[[#This Row],[Craft]]</f>
        <v>0</v>
      </c>
      <c r="B1380" s="4">
        <f>Fullmath[[#This Row],[Type]]</f>
        <v>0</v>
      </c>
      <c r="C1380" s="4">
        <f>Fullmath[[#This Row],[Subtype]]</f>
        <v>0</v>
      </c>
      <c r="D1380" s="2">
        <f>Fullmath[[#This Row],[ID]]</f>
        <v>0</v>
      </c>
      <c r="E1380" s="4">
        <f>Fullmath[[#This Row],[Name]]</f>
        <v>0</v>
      </c>
      <c r="F1380" s="4">
        <f>Fullmath[[#This Row],[Quantity]]</f>
        <v>0</v>
      </c>
      <c r="G1380" s="4">
        <f>LookupRef[[#This Row],[Labor Costs]]+LookupRef[[#This Row],[Material Costs]]</f>
        <v>0</v>
      </c>
      <c r="H1380" s="4" t="e">
        <f>LookupRef[[#This Row],[Total Price]]/LookupRef[[#This Row],[Quantity]]</f>
        <v>#DIV/0!</v>
      </c>
      <c r="I1380" s="4">
        <f>LookupRef[[#This Row],[Total Price]]-LookupRef[[#This Row],[Material Costs]]</f>
        <v>0</v>
      </c>
      <c r="J1380" s="4">
        <f>(LookupRef[[#This Row],[Total Craft Points]]+LookupRef[[#This Row],[DC]])*10</f>
        <v>0</v>
      </c>
      <c r="K1380" s="4">
        <f>LookupRef[[#This Row],[Price Per Craft Point]]*LookupRef[[#This Row],[Total Craft Points]]</f>
        <v>0</v>
      </c>
      <c r="L1380" s="4">
        <f>Fullmath[[#This Row],[Mat Cost]]</f>
        <v>0</v>
      </c>
      <c r="M1380" s="4">
        <f>Fullmath[[#This Row],[Total CP]]</f>
        <v>0</v>
      </c>
      <c r="N1380" s="4">
        <f>Fullmath[[#This Row],[DC]]</f>
        <v>0</v>
      </c>
      <c r="O1380" s="4" cm="1">
        <f t="array" ref="O1380">LookupRef[[#This Row],[DC]]+(PPCP[Base])</f>
        <v>50</v>
      </c>
    </row>
    <row r="1381" spans="1:15" x14ac:dyDescent="0.2">
      <c r="A1381" s="4">
        <f>Fullmath[[#This Row],[Craft]]</f>
        <v>0</v>
      </c>
      <c r="B1381" s="4">
        <f>Fullmath[[#This Row],[Type]]</f>
        <v>0</v>
      </c>
      <c r="C1381" s="4">
        <f>Fullmath[[#This Row],[Subtype]]</f>
        <v>0</v>
      </c>
      <c r="D1381" s="2">
        <f>Fullmath[[#This Row],[ID]]</f>
        <v>0</v>
      </c>
      <c r="E1381" s="4">
        <f>Fullmath[[#This Row],[Name]]</f>
        <v>0</v>
      </c>
      <c r="F1381" s="4">
        <f>Fullmath[[#This Row],[Quantity]]</f>
        <v>0</v>
      </c>
      <c r="G1381" s="4">
        <f>LookupRef[[#This Row],[Labor Costs]]+LookupRef[[#This Row],[Material Costs]]</f>
        <v>0</v>
      </c>
      <c r="H1381" s="4" t="e">
        <f>LookupRef[[#This Row],[Total Price]]/LookupRef[[#This Row],[Quantity]]</f>
        <v>#DIV/0!</v>
      </c>
      <c r="I1381" s="4">
        <f>LookupRef[[#This Row],[Total Price]]-LookupRef[[#This Row],[Material Costs]]</f>
        <v>0</v>
      </c>
      <c r="J1381" s="4">
        <f>(LookupRef[[#This Row],[Total Craft Points]]+LookupRef[[#This Row],[DC]])*10</f>
        <v>0</v>
      </c>
      <c r="K1381" s="4">
        <f>LookupRef[[#This Row],[Price Per Craft Point]]*LookupRef[[#This Row],[Total Craft Points]]</f>
        <v>0</v>
      </c>
      <c r="L1381" s="4">
        <f>Fullmath[[#This Row],[Mat Cost]]</f>
        <v>0</v>
      </c>
      <c r="M1381" s="4">
        <f>Fullmath[[#This Row],[Total CP]]</f>
        <v>0</v>
      </c>
      <c r="N1381" s="4">
        <f>Fullmath[[#This Row],[DC]]</f>
        <v>0</v>
      </c>
      <c r="O1381" s="4" cm="1">
        <f t="array" ref="O1381">LookupRef[[#This Row],[DC]]+(PPCP[Base])</f>
        <v>50</v>
      </c>
    </row>
    <row r="1382" spans="1:15" x14ac:dyDescent="0.2">
      <c r="A1382" s="4">
        <f>Fullmath[[#This Row],[Craft]]</f>
        <v>0</v>
      </c>
      <c r="B1382" s="4">
        <f>Fullmath[[#This Row],[Type]]</f>
        <v>0</v>
      </c>
      <c r="C1382" s="4">
        <f>Fullmath[[#This Row],[Subtype]]</f>
        <v>0</v>
      </c>
      <c r="D1382" s="2">
        <f>Fullmath[[#This Row],[ID]]</f>
        <v>0</v>
      </c>
      <c r="E1382" s="4">
        <f>Fullmath[[#This Row],[Name]]</f>
        <v>0</v>
      </c>
      <c r="F1382" s="4">
        <f>Fullmath[[#This Row],[Quantity]]</f>
        <v>0</v>
      </c>
      <c r="G1382" s="4">
        <f>LookupRef[[#This Row],[Labor Costs]]+LookupRef[[#This Row],[Material Costs]]</f>
        <v>0</v>
      </c>
      <c r="H1382" s="4" t="e">
        <f>LookupRef[[#This Row],[Total Price]]/LookupRef[[#This Row],[Quantity]]</f>
        <v>#DIV/0!</v>
      </c>
      <c r="I1382" s="4">
        <f>LookupRef[[#This Row],[Total Price]]-LookupRef[[#This Row],[Material Costs]]</f>
        <v>0</v>
      </c>
      <c r="J1382" s="4">
        <f>(LookupRef[[#This Row],[Total Craft Points]]+LookupRef[[#This Row],[DC]])*10</f>
        <v>0</v>
      </c>
      <c r="K1382" s="4">
        <f>LookupRef[[#This Row],[Price Per Craft Point]]*LookupRef[[#This Row],[Total Craft Points]]</f>
        <v>0</v>
      </c>
      <c r="L1382" s="4">
        <f>Fullmath[[#This Row],[Mat Cost]]</f>
        <v>0</v>
      </c>
      <c r="M1382" s="4">
        <f>Fullmath[[#This Row],[Total CP]]</f>
        <v>0</v>
      </c>
      <c r="N1382" s="4">
        <f>Fullmath[[#This Row],[DC]]</f>
        <v>0</v>
      </c>
      <c r="O1382" s="4" cm="1">
        <f t="array" ref="O1382">LookupRef[[#This Row],[DC]]+(PPCP[Base])</f>
        <v>50</v>
      </c>
    </row>
    <row r="1383" spans="1:15" x14ac:dyDescent="0.2">
      <c r="A1383" s="4">
        <f>Fullmath[[#This Row],[Craft]]</f>
        <v>0</v>
      </c>
      <c r="B1383" s="4">
        <f>Fullmath[[#This Row],[Type]]</f>
        <v>0</v>
      </c>
      <c r="C1383" s="4">
        <f>Fullmath[[#This Row],[Subtype]]</f>
        <v>0</v>
      </c>
      <c r="D1383" s="2">
        <f>Fullmath[[#This Row],[ID]]</f>
        <v>0</v>
      </c>
      <c r="E1383" s="4">
        <f>Fullmath[[#This Row],[Name]]</f>
        <v>0</v>
      </c>
      <c r="F1383" s="4">
        <f>Fullmath[[#This Row],[Quantity]]</f>
        <v>0</v>
      </c>
      <c r="G1383" s="4">
        <f>LookupRef[[#This Row],[Labor Costs]]+LookupRef[[#This Row],[Material Costs]]</f>
        <v>0</v>
      </c>
      <c r="H1383" s="4" t="e">
        <f>LookupRef[[#This Row],[Total Price]]/LookupRef[[#This Row],[Quantity]]</f>
        <v>#DIV/0!</v>
      </c>
      <c r="I1383" s="4">
        <f>LookupRef[[#This Row],[Total Price]]-LookupRef[[#This Row],[Material Costs]]</f>
        <v>0</v>
      </c>
      <c r="J1383" s="4">
        <f>(LookupRef[[#This Row],[Total Craft Points]]+LookupRef[[#This Row],[DC]])*10</f>
        <v>0</v>
      </c>
      <c r="K1383" s="4">
        <f>LookupRef[[#This Row],[Price Per Craft Point]]*LookupRef[[#This Row],[Total Craft Points]]</f>
        <v>0</v>
      </c>
      <c r="L1383" s="4">
        <f>Fullmath[[#This Row],[Mat Cost]]</f>
        <v>0</v>
      </c>
      <c r="M1383" s="4">
        <f>Fullmath[[#This Row],[Total CP]]</f>
        <v>0</v>
      </c>
      <c r="N1383" s="4">
        <f>Fullmath[[#This Row],[DC]]</f>
        <v>0</v>
      </c>
      <c r="O1383" s="4" cm="1">
        <f t="array" ref="O1383">LookupRef[[#This Row],[DC]]+(PPCP[Base])</f>
        <v>50</v>
      </c>
    </row>
    <row r="1384" spans="1:15" x14ac:dyDescent="0.2">
      <c r="A1384" s="4">
        <f>Fullmath[[#This Row],[Craft]]</f>
        <v>0</v>
      </c>
      <c r="B1384" s="4">
        <f>Fullmath[[#This Row],[Type]]</f>
        <v>0</v>
      </c>
      <c r="C1384" s="4">
        <f>Fullmath[[#This Row],[Subtype]]</f>
        <v>0</v>
      </c>
      <c r="D1384" s="2">
        <f>Fullmath[[#This Row],[ID]]</f>
        <v>0</v>
      </c>
      <c r="E1384" s="4">
        <f>Fullmath[[#This Row],[Name]]</f>
        <v>0</v>
      </c>
      <c r="F1384" s="4">
        <f>Fullmath[[#This Row],[Quantity]]</f>
        <v>0</v>
      </c>
      <c r="G1384" s="4">
        <f>LookupRef[[#This Row],[Labor Costs]]+LookupRef[[#This Row],[Material Costs]]</f>
        <v>0</v>
      </c>
      <c r="H1384" s="4" t="e">
        <f>LookupRef[[#This Row],[Total Price]]/LookupRef[[#This Row],[Quantity]]</f>
        <v>#DIV/0!</v>
      </c>
      <c r="I1384" s="4">
        <f>LookupRef[[#This Row],[Total Price]]-LookupRef[[#This Row],[Material Costs]]</f>
        <v>0</v>
      </c>
      <c r="J1384" s="4">
        <f>(LookupRef[[#This Row],[Total Craft Points]]+LookupRef[[#This Row],[DC]])*10</f>
        <v>0</v>
      </c>
      <c r="K1384" s="4">
        <f>LookupRef[[#This Row],[Price Per Craft Point]]*LookupRef[[#This Row],[Total Craft Points]]</f>
        <v>0</v>
      </c>
      <c r="L1384" s="4">
        <f>Fullmath[[#This Row],[Mat Cost]]</f>
        <v>0</v>
      </c>
      <c r="M1384" s="4">
        <f>Fullmath[[#This Row],[Total CP]]</f>
        <v>0</v>
      </c>
      <c r="N1384" s="4">
        <f>Fullmath[[#This Row],[DC]]</f>
        <v>0</v>
      </c>
      <c r="O1384" s="4" cm="1">
        <f t="array" ref="O1384">LookupRef[[#This Row],[DC]]+(PPCP[Base])</f>
        <v>50</v>
      </c>
    </row>
    <row r="1385" spans="1:15" x14ac:dyDescent="0.2">
      <c r="A1385" s="4">
        <f>Fullmath[[#This Row],[Craft]]</f>
        <v>0</v>
      </c>
      <c r="B1385" s="4">
        <f>Fullmath[[#This Row],[Type]]</f>
        <v>0</v>
      </c>
      <c r="C1385" s="4">
        <f>Fullmath[[#This Row],[Subtype]]</f>
        <v>0</v>
      </c>
      <c r="D1385" s="2">
        <f>Fullmath[[#This Row],[ID]]</f>
        <v>0</v>
      </c>
      <c r="E1385" s="4">
        <f>Fullmath[[#This Row],[Name]]</f>
        <v>0</v>
      </c>
      <c r="F1385" s="4">
        <f>Fullmath[[#This Row],[Quantity]]</f>
        <v>0</v>
      </c>
      <c r="G1385" s="4">
        <f>LookupRef[[#This Row],[Labor Costs]]+LookupRef[[#This Row],[Material Costs]]</f>
        <v>0</v>
      </c>
      <c r="H1385" s="4" t="e">
        <f>LookupRef[[#This Row],[Total Price]]/LookupRef[[#This Row],[Quantity]]</f>
        <v>#DIV/0!</v>
      </c>
      <c r="I1385" s="4">
        <f>LookupRef[[#This Row],[Total Price]]-LookupRef[[#This Row],[Material Costs]]</f>
        <v>0</v>
      </c>
      <c r="J1385" s="4">
        <f>(LookupRef[[#This Row],[Total Craft Points]]+LookupRef[[#This Row],[DC]])*10</f>
        <v>0</v>
      </c>
      <c r="K1385" s="4">
        <f>LookupRef[[#This Row],[Price Per Craft Point]]*LookupRef[[#This Row],[Total Craft Points]]</f>
        <v>0</v>
      </c>
      <c r="L1385" s="4">
        <f>Fullmath[[#This Row],[Mat Cost]]</f>
        <v>0</v>
      </c>
      <c r="M1385" s="4">
        <f>Fullmath[[#This Row],[Total CP]]</f>
        <v>0</v>
      </c>
      <c r="N1385" s="4">
        <f>Fullmath[[#This Row],[DC]]</f>
        <v>0</v>
      </c>
      <c r="O1385" s="4" cm="1">
        <f t="array" ref="O1385">LookupRef[[#This Row],[DC]]+(PPCP[Base])</f>
        <v>50</v>
      </c>
    </row>
    <row r="1386" spans="1:15" x14ac:dyDescent="0.2">
      <c r="A1386" s="4">
        <f>Fullmath[[#This Row],[Craft]]</f>
        <v>0</v>
      </c>
      <c r="B1386" s="4">
        <f>Fullmath[[#This Row],[Type]]</f>
        <v>0</v>
      </c>
      <c r="C1386" s="4">
        <f>Fullmath[[#This Row],[Subtype]]</f>
        <v>0</v>
      </c>
      <c r="D1386" s="2">
        <f>Fullmath[[#This Row],[ID]]</f>
        <v>0</v>
      </c>
      <c r="E1386" s="4">
        <f>Fullmath[[#This Row],[Name]]</f>
        <v>0</v>
      </c>
      <c r="F1386" s="4">
        <f>Fullmath[[#This Row],[Quantity]]</f>
        <v>0</v>
      </c>
      <c r="G1386" s="4">
        <f>LookupRef[[#This Row],[Labor Costs]]+LookupRef[[#This Row],[Material Costs]]</f>
        <v>0</v>
      </c>
      <c r="H1386" s="4" t="e">
        <f>LookupRef[[#This Row],[Total Price]]/LookupRef[[#This Row],[Quantity]]</f>
        <v>#DIV/0!</v>
      </c>
      <c r="I1386" s="4">
        <f>LookupRef[[#This Row],[Total Price]]-LookupRef[[#This Row],[Material Costs]]</f>
        <v>0</v>
      </c>
      <c r="J1386" s="4">
        <f>(LookupRef[[#This Row],[Total Craft Points]]+LookupRef[[#This Row],[DC]])*10</f>
        <v>0</v>
      </c>
      <c r="K1386" s="4">
        <f>LookupRef[[#This Row],[Price Per Craft Point]]*LookupRef[[#This Row],[Total Craft Points]]</f>
        <v>0</v>
      </c>
      <c r="L1386" s="4">
        <f>Fullmath[[#This Row],[Mat Cost]]</f>
        <v>0</v>
      </c>
      <c r="M1386" s="4">
        <f>Fullmath[[#This Row],[Total CP]]</f>
        <v>0</v>
      </c>
      <c r="N1386" s="4">
        <f>Fullmath[[#This Row],[DC]]</f>
        <v>0</v>
      </c>
      <c r="O1386" s="4" cm="1">
        <f t="array" ref="O1386">LookupRef[[#This Row],[DC]]+(PPCP[Base])</f>
        <v>50</v>
      </c>
    </row>
    <row r="1387" spans="1:15" x14ac:dyDescent="0.2">
      <c r="A1387" s="4">
        <f>Fullmath[[#This Row],[Craft]]</f>
        <v>0</v>
      </c>
      <c r="B1387" s="4">
        <f>Fullmath[[#This Row],[Type]]</f>
        <v>0</v>
      </c>
      <c r="C1387" s="4">
        <f>Fullmath[[#This Row],[Subtype]]</f>
        <v>0</v>
      </c>
      <c r="D1387" s="2">
        <f>Fullmath[[#This Row],[ID]]</f>
        <v>0</v>
      </c>
      <c r="E1387" s="4">
        <f>Fullmath[[#This Row],[Name]]</f>
        <v>0</v>
      </c>
      <c r="F1387" s="4">
        <f>Fullmath[[#This Row],[Quantity]]</f>
        <v>0</v>
      </c>
      <c r="G1387" s="4">
        <f>LookupRef[[#This Row],[Labor Costs]]+LookupRef[[#This Row],[Material Costs]]</f>
        <v>0</v>
      </c>
      <c r="H1387" s="4" t="e">
        <f>LookupRef[[#This Row],[Total Price]]/LookupRef[[#This Row],[Quantity]]</f>
        <v>#DIV/0!</v>
      </c>
      <c r="I1387" s="4">
        <f>LookupRef[[#This Row],[Total Price]]-LookupRef[[#This Row],[Material Costs]]</f>
        <v>0</v>
      </c>
      <c r="J1387" s="4">
        <f>(LookupRef[[#This Row],[Total Craft Points]]+LookupRef[[#This Row],[DC]])*10</f>
        <v>0</v>
      </c>
      <c r="K1387" s="4">
        <f>LookupRef[[#This Row],[Price Per Craft Point]]*LookupRef[[#This Row],[Total Craft Points]]</f>
        <v>0</v>
      </c>
      <c r="L1387" s="4">
        <f>Fullmath[[#This Row],[Mat Cost]]</f>
        <v>0</v>
      </c>
      <c r="M1387" s="4">
        <f>Fullmath[[#This Row],[Total CP]]</f>
        <v>0</v>
      </c>
      <c r="N1387" s="4">
        <f>Fullmath[[#This Row],[DC]]</f>
        <v>0</v>
      </c>
      <c r="O1387" s="4" cm="1">
        <f t="array" ref="O1387">LookupRef[[#This Row],[DC]]+(PPCP[Base])</f>
        <v>50</v>
      </c>
    </row>
    <row r="1388" spans="1:15" x14ac:dyDescent="0.2">
      <c r="A1388" s="4">
        <f>Fullmath[[#This Row],[Craft]]</f>
        <v>0</v>
      </c>
      <c r="B1388" s="4">
        <f>Fullmath[[#This Row],[Type]]</f>
        <v>0</v>
      </c>
      <c r="C1388" s="4">
        <f>Fullmath[[#This Row],[Subtype]]</f>
        <v>0</v>
      </c>
      <c r="D1388" s="2">
        <f>Fullmath[[#This Row],[ID]]</f>
        <v>0</v>
      </c>
      <c r="E1388" s="4">
        <f>Fullmath[[#This Row],[Name]]</f>
        <v>0</v>
      </c>
      <c r="F1388" s="4">
        <f>Fullmath[[#This Row],[Quantity]]</f>
        <v>0</v>
      </c>
      <c r="G1388" s="4">
        <f>LookupRef[[#This Row],[Labor Costs]]+LookupRef[[#This Row],[Material Costs]]</f>
        <v>0</v>
      </c>
      <c r="H1388" s="4" t="e">
        <f>LookupRef[[#This Row],[Total Price]]/LookupRef[[#This Row],[Quantity]]</f>
        <v>#DIV/0!</v>
      </c>
      <c r="I1388" s="4">
        <f>LookupRef[[#This Row],[Total Price]]-LookupRef[[#This Row],[Material Costs]]</f>
        <v>0</v>
      </c>
      <c r="J1388" s="4">
        <f>(LookupRef[[#This Row],[Total Craft Points]]+LookupRef[[#This Row],[DC]])*10</f>
        <v>0</v>
      </c>
      <c r="K1388" s="4">
        <f>LookupRef[[#This Row],[Price Per Craft Point]]*LookupRef[[#This Row],[Total Craft Points]]</f>
        <v>0</v>
      </c>
      <c r="L1388" s="4">
        <f>Fullmath[[#This Row],[Mat Cost]]</f>
        <v>0</v>
      </c>
      <c r="M1388" s="4">
        <f>Fullmath[[#This Row],[Total CP]]</f>
        <v>0</v>
      </c>
      <c r="N1388" s="4">
        <f>Fullmath[[#This Row],[DC]]</f>
        <v>0</v>
      </c>
      <c r="O1388" s="4" cm="1">
        <f t="array" ref="O1388">LookupRef[[#This Row],[DC]]+(PPCP[Base])</f>
        <v>50</v>
      </c>
    </row>
    <row r="1389" spans="1:15" x14ac:dyDescent="0.2">
      <c r="A1389" s="4">
        <f>Fullmath[[#This Row],[Craft]]</f>
        <v>0</v>
      </c>
      <c r="B1389" s="4">
        <f>Fullmath[[#This Row],[Type]]</f>
        <v>0</v>
      </c>
      <c r="C1389" s="4">
        <f>Fullmath[[#This Row],[Subtype]]</f>
        <v>0</v>
      </c>
      <c r="D1389" s="2">
        <f>Fullmath[[#This Row],[ID]]</f>
        <v>0</v>
      </c>
      <c r="E1389" s="4">
        <f>Fullmath[[#This Row],[Name]]</f>
        <v>0</v>
      </c>
      <c r="F1389" s="4">
        <f>Fullmath[[#This Row],[Quantity]]</f>
        <v>0</v>
      </c>
      <c r="G1389" s="4">
        <f>LookupRef[[#This Row],[Labor Costs]]+LookupRef[[#This Row],[Material Costs]]</f>
        <v>0</v>
      </c>
      <c r="H1389" s="4" t="e">
        <f>LookupRef[[#This Row],[Total Price]]/LookupRef[[#This Row],[Quantity]]</f>
        <v>#DIV/0!</v>
      </c>
      <c r="I1389" s="4">
        <f>LookupRef[[#This Row],[Total Price]]-LookupRef[[#This Row],[Material Costs]]</f>
        <v>0</v>
      </c>
      <c r="J1389" s="4">
        <f>(LookupRef[[#This Row],[Total Craft Points]]+LookupRef[[#This Row],[DC]])*10</f>
        <v>0</v>
      </c>
      <c r="K1389" s="4">
        <f>LookupRef[[#This Row],[Price Per Craft Point]]*LookupRef[[#This Row],[Total Craft Points]]</f>
        <v>0</v>
      </c>
      <c r="L1389" s="4">
        <f>Fullmath[[#This Row],[Mat Cost]]</f>
        <v>0</v>
      </c>
      <c r="M1389" s="4">
        <f>Fullmath[[#This Row],[Total CP]]</f>
        <v>0</v>
      </c>
      <c r="N1389" s="4">
        <f>Fullmath[[#This Row],[DC]]</f>
        <v>0</v>
      </c>
      <c r="O1389" s="4" cm="1">
        <f t="array" ref="O1389">LookupRef[[#This Row],[DC]]+(PPCP[Base])</f>
        <v>50</v>
      </c>
    </row>
    <row r="1390" spans="1:15" x14ac:dyDescent="0.2">
      <c r="A1390" s="4">
        <f>Fullmath[[#This Row],[Craft]]</f>
        <v>0</v>
      </c>
      <c r="B1390" s="4">
        <f>Fullmath[[#This Row],[Type]]</f>
        <v>0</v>
      </c>
      <c r="C1390" s="4">
        <f>Fullmath[[#This Row],[Subtype]]</f>
        <v>0</v>
      </c>
      <c r="D1390" s="2">
        <f>Fullmath[[#This Row],[ID]]</f>
        <v>0</v>
      </c>
      <c r="E1390" s="4">
        <f>Fullmath[[#This Row],[Name]]</f>
        <v>0</v>
      </c>
      <c r="F1390" s="4">
        <f>Fullmath[[#This Row],[Quantity]]</f>
        <v>0</v>
      </c>
      <c r="G1390" s="4">
        <f>LookupRef[[#This Row],[Labor Costs]]+LookupRef[[#This Row],[Material Costs]]</f>
        <v>0</v>
      </c>
      <c r="H1390" s="4" t="e">
        <f>LookupRef[[#This Row],[Total Price]]/LookupRef[[#This Row],[Quantity]]</f>
        <v>#DIV/0!</v>
      </c>
      <c r="I1390" s="4">
        <f>LookupRef[[#This Row],[Total Price]]-LookupRef[[#This Row],[Material Costs]]</f>
        <v>0</v>
      </c>
      <c r="J1390" s="4">
        <f>(LookupRef[[#This Row],[Total Craft Points]]+LookupRef[[#This Row],[DC]])*10</f>
        <v>0</v>
      </c>
      <c r="K1390" s="4">
        <f>LookupRef[[#This Row],[Price Per Craft Point]]*LookupRef[[#This Row],[Total Craft Points]]</f>
        <v>0</v>
      </c>
      <c r="L1390" s="4">
        <f>Fullmath[[#This Row],[Mat Cost]]</f>
        <v>0</v>
      </c>
      <c r="M1390" s="4">
        <f>Fullmath[[#This Row],[Total CP]]</f>
        <v>0</v>
      </c>
      <c r="N1390" s="4">
        <f>Fullmath[[#This Row],[DC]]</f>
        <v>0</v>
      </c>
      <c r="O1390" s="4" cm="1">
        <f t="array" ref="O1390">LookupRef[[#This Row],[DC]]+(PPCP[Base])</f>
        <v>50</v>
      </c>
    </row>
    <row r="1391" spans="1:15" x14ac:dyDescent="0.2">
      <c r="A1391" s="4">
        <f>Fullmath[[#This Row],[Craft]]</f>
        <v>0</v>
      </c>
      <c r="B1391" s="4">
        <f>Fullmath[[#This Row],[Type]]</f>
        <v>0</v>
      </c>
      <c r="C1391" s="4">
        <f>Fullmath[[#This Row],[Subtype]]</f>
        <v>0</v>
      </c>
      <c r="D1391" s="2">
        <f>Fullmath[[#This Row],[ID]]</f>
        <v>0</v>
      </c>
      <c r="E1391" s="4">
        <f>Fullmath[[#This Row],[Name]]</f>
        <v>0</v>
      </c>
      <c r="F1391" s="4">
        <f>Fullmath[[#This Row],[Quantity]]</f>
        <v>0</v>
      </c>
      <c r="G1391" s="4">
        <f>LookupRef[[#This Row],[Labor Costs]]+LookupRef[[#This Row],[Material Costs]]</f>
        <v>0</v>
      </c>
      <c r="H1391" s="4" t="e">
        <f>LookupRef[[#This Row],[Total Price]]/LookupRef[[#This Row],[Quantity]]</f>
        <v>#DIV/0!</v>
      </c>
      <c r="I1391" s="4">
        <f>LookupRef[[#This Row],[Total Price]]-LookupRef[[#This Row],[Material Costs]]</f>
        <v>0</v>
      </c>
      <c r="J1391" s="4">
        <f>(LookupRef[[#This Row],[Total Craft Points]]+LookupRef[[#This Row],[DC]])*10</f>
        <v>0</v>
      </c>
      <c r="K1391" s="4">
        <f>LookupRef[[#This Row],[Price Per Craft Point]]*LookupRef[[#This Row],[Total Craft Points]]</f>
        <v>0</v>
      </c>
      <c r="L1391" s="4">
        <f>Fullmath[[#This Row],[Mat Cost]]</f>
        <v>0</v>
      </c>
      <c r="M1391" s="4">
        <f>Fullmath[[#This Row],[Total CP]]</f>
        <v>0</v>
      </c>
      <c r="N1391" s="4">
        <f>Fullmath[[#This Row],[DC]]</f>
        <v>0</v>
      </c>
      <c r="O1391" s="4" cm="1">
        <f t="array" ref="O1391">LookupRef[[#This Row],[DC]]+(PPCP[Base])</f>
        <v>50</v>
      </c>
    </row>
    <row r="1392" spans="1:15" x14ac:dyDescent="0.2">
      <c r="A1392" s="4">
        <f>Fullmath[[#This Row],[Craft]]</f>
        <v>0</v>
      </c>
      <c r="B1392" s="4">
        <f>Fullmath[[#This Row],[Type]]</f>
        <v>0</v>
      </c>
      <c r="C1392" s="4">
        <f>Fullmath[[#This Row],[Subtype]]</f>
        <v>0</v>
      </c>
      <c r="D1392" s="2">
        <f>Fullmath[[#This Row],[ID]]</f>
        <v>0</v>
      </c>
      <c r="E1392" s="4">
        <f>Fullmath[[#This Row],[Name]]</f>
        <v>0</v>
      </c>
      <c r="F1392" s="4">
        <f>Fullmath[[#This Row],[Quantity]]</f>
        <v>0</v>
      </c>
      <c r="G1392" s="4">
        <f>LookupRef[[#This Row],[Labor Costs]]+LookupRef[[#This Row],[Material Costs]]</f>
        <v>0</v>
      </c>
      <c r="H1392" s="4" t="e">
        <f>LookupRef[[#This Row],[Total Price]]/LookupRef[[#This Row],[Quantity]]</f>
        <v>#DIV/0!</v>
      </c>
      <c r="I1392" s="4">
        <f>LookupRef[[#This Row],[Total Price]]-LookupRef[[#This Row],[Material Costs]]</f>
        <v>0</v>
      </c>
      <c r="J1392" s="4">
        <f>(LookupRef[[#This Row],[Total Craft Points]]+LookupRef[[#This Row],[DC]])*10</f>
        <v>0</v>
      </c>
      <c r="K1392" s="4">
        <f>LookupRef[[#This Row],[Price Per Craft Point]]*LookupRef[[#This Row],[Total Craft Points]]</f>
        <v>0</v>
      </c>
      <c r="L1392" s="4">
        <f>Fullmath[[#This Row],[Mat Cost]]</f>
        <v>0</v>
      </c>
      <c r="M1392" s="4">
        <f>Fullmath[[#This Row],[Total CP]]</f>
        <v>0</v>
      </c>
      <c r="N1392" s="4">
        <f>Fullmath[[#This Row],[DC]]</f>
        <v>0</v>
      </c>
      <c r="O1392" s="4" cm="1">
        <f t="array" ref="O1392">LookupRef[[#This Row],[DC]]+(PPCP[Base])</f>
        <v>50</v>
      </c>
    </row>
    <row r="1393" spans="1:15" x14ac:dyDescent="0.2">
      <c r="A1393" s="4">
        <f>Fullmath[[#This Row],[Craft]]</f>
        <v>0</v>
      </c>
      <c r="B1393" s="4">
        <f>Fullmath[[#This Row],[Type]]</f>
        <v>0</v>
      </c>
      <c r="C1393" s="4">
        <f>Fullmath[[#This Row],[Subtype]]</f>
        <v>0</v>
      </c>
      <c r="D1393" s="2">
        <f>Fullmath[[#This Row],[ID]]</f>
        <v>0</v>
      </c>
      <c r="E1393" s="4">
        <f>Fullmath[[#This Row],[Name]]</f>
        <v>0</v>
      </c>
      <c r="F1393" s="4">
        <f>Fullmath[[#This Row],[Quantity]]</f>
        <v>0</v>
      </c>
      <c r="G1393" s="4">
        <f>LookupRef[[#This Row],[Labor Costs]]+LookupRef[[#This Row],[Material Costs]]</f>
        <v>0</v>
      </c>
      <c r="H1393" s="4" t="e">
        <f>LookupRef[[#This Row],[Total Price]]/LookupRef[[#This Row],[Quantity]]</f>
        <v>#DIV/0!</v>
      </c>
      <c r="I1393" s="4">
        <f>LookupRef[[#This Row],[Total Price]]-LookupRef[[#This Row],[Material Costs]]</f>
        <v>0</v>
      </c>
      <c r="J1393" s="4">
        <f>(LookupRef[[#This Row],[Total Craft Points]]+LookupRef[[#This Row],[DC]])*10</f>
        <v>0</v>
      </c>
      <c r="K1393" s="4">
        <f>LookupRef[[#This Row],[Price Per Craft Point]]*LookupRef[[#This Row],[Total Craft Points]]</f>
        <v>0</v>
      </c>
      <c r="L1393" s="4">
        <f>Fullmath[[#This Row],[Mat Cost]]</f>
        <v>0</v>
      </c>
      <c r="M1393" s="4">
        <f>Fullmath[[#This Row],[Total CP]]</f>
        <v>0</v>
      </c>
      <c r="N1393" s="4">
        <f>Fullmath[[#This Row],[DC]]</f>
        <v>0</v>
      </c>
      <c r="O1393" s="4" cm="1">
        <f t="array" ref="O1393">LookupRef[[#This Row],[DC]]+(PPCP[Base])</f>
        <v>50</v>
      </c>
    </row>
    <row r="1394" spans="1:15" x14ac:dyDescent="0.2">
      <c r="A1394" s="4">
        <f>Fullmath[[#This Row],[Craft]]</f>
        <v>0</v>
      </c>
      <c r="B1394" s="4">
        <f>Fullmath[[#This Row],[Type]]</f>
        <v>0</v>
      </c>
      <c r="C1394" s="4">
        <f>Fullmath[[#This Row],[Subtype]]</f>
        <v>0</v>
      </c>
      <c r="D1394" s="2">
        <f>Fullmath[[#This Row],[ID]]</f>
        <v>0</v>
      </c>
      <c r="E1394" s="4">
        <f>Fullmath[[#This Row],[Name]]</f>
        <v>0</v>
      </c>
      <c r="F1394" s="4">
        <f>Fullmath[[#This Row],[Quantity]]</f>
        <v>0</v>
      </c>
      <c r="G1394" s="4">
        <f>LookupRef[[#This Row],[Labor Costs]]+LookupRef[[#This Row],[Material Costs]]</f>
        <v>0</v>
      </c>
      <c r="H1394" s="4" t="e">
        <f>LookupRef[[#This Row],[Total Price]]/LookupRef[[#This Row],[Quantity]]</f>
        <v>#DIV/0!</v>
      </c>
      <c r="I1394" s="4">
        <f>LookupRef[[#This Row],[Total Price]]-LookupRef[[#This Row],[Material Costs]]</f>
        <v>0</v>
      </c>
      <c r="J1394" s="4">
        <f>(LookupRef[[#This Row],[Total Craft Points]]+LookupRef[[#This Row],[DC]])*10</f>
        <v>0</v>
      </c>
      <c r="K1394" s="4">
        <f>LookupRef[[#This Row],[Price Per Craft Point]]*LookupRef[[#This Row],[Total Craft Points]]</f>
        <v>0</v>
      </c>
      <c r="L1394" s="4">
        <f>Fullmath[[#This Row],[Mat Cost]]</f>
        <v>0</v>
      </c>
      <c r="M1394" s="4">
        <f>Fullmath[[#This Row],[Total CP]]</f>
        <v>0</v>
      </c>
      <c r="N1394" s="4">
        <f>Fullmath[[#This Row],[DC]]</f>
        <v>0</v>
      </c>
      <c r="O1394" s="4" cm="1">
        <f t="array" ref="O1394">LookupRef[[#This Row],[DC]]+(PPCP[Base])</f>
        <v>50</v>
      </c>
    </row>
    <row r="1395" spans="1:15" x14ac:dyDescent="0.2">
      <c r="A1395" s="4">
        <f>Fullmath[[#This Row],[Craft]]</f>
        <v>0</v>
      </c>
      <c r="B1395" s="4">
        <f>Fullmath[[#This Row],[Type]]</f>
        <v>0</v>
      </c>
      <c r="C1395" s="4">
        <f>Fullmath[[#This Row],[Subtype]]</f>
        <v>0</v>
      </c>
      <c r="D1395" s="2">
        <f>Fullmath[[#This Row],[ID]]</f>
        <v>0</v>
      </c>
      <c r="E1395" s="4">
        <f>Fullmath[[#This Row],[Name]]</f>
        <v>0</v>
      </c>
      <c r="F1395" s="4">
        <f>Fullmath[[#This Row],[Quantity]]</f>
        <v>0</v>
      </c>
      <c r="G1395" s="4">
        <f>LookupRef[[#This Row],[Labor Costs]]+LookupRef[[#This Row],[Material Costs]]</f>
        <v>0</v>
      </c>
      <c r="H1395" s="4" t="e">
        <f>LookupRef[[#This Row],[Total Price]]/LookupRef[[#This Row],[Quantity]]</f>
        <v>#DIV/0!</v>
      </c>
      <c r="I1395" s="4">
        <f>LookupRef[[#This Row],[Total Price]]-LookupRef[[#This Row],[Material Costs]]</f>
        <v>0</v>
      </c>
      <c r="J1395" s="4">
        <f>(LookupRef[[#This Row],[Total Craft Points]]+LookupRef[[#This Row],[DC]])*10</f>
        <v>0</v>
      </c>
      <c r="K1395" s="4">
        <f>LookupRef[[#This Row],[Price Per Craft Point]]*LookupRef[[#This Row],[Total Craft Points]]</f>
        <v>0</v>
      </c>
      <c r="L1395" s="4">
        <f>Fullmath[[#This Row],[Mat Cost]]</f>
        <v>0</v>
      </c>
      <c r="M1395" s="4">
        <f>Fullmath[[#This Row],[Total CP]]</f>
        <v>0</v>
      </c>
      <c r="N1395" s="4">
        <f>Fullmath[[#This Row],[DC]]</f>
        <v>0</v>
      </c>
      <c r="O1395" s="4" cm="1">
        <f t="array" ref="O1395">LookupRef[[#This Row],[DC]]+(PPCP[Base])</f>
        <v>50</v>
      </c>
    </row>
    <row r="1396" spans="1:15" x14ac:dyDescent="0.2">
      <c r="A1396" s="4">
        <f>Fullmath[[#This Row],[Craft]]</f>
        <v>0</v>
      </c>
      <c r="B1396" s="4">
        <f>Fullmath[[#This Row],[Type]]</f>
        <v>0</v>
      </c>
      <c r="C1396" s="4">
        <f>Fullmath[[#This Row],[Subtype]]</f>
        <v>0</v>
      </c>
      <c r="D1396" s="2">
        <f>Fullmath[[#This Row],[ID]]</f>
        <v>0</v>
      </c>
      <c r="E1396" s="4">
        <f>Fullmath[[#This Row],[Name]]</f>
        <v>0</v>
      </c>
      <c r="F1396" s="4">
        <f>Fullmath[[#This Row],[Quantity]]</f>
        <v>0</v>
      </c>
      <c r="G1396" s="4">
        <f>LookupRef[[#This Row],[Labor Costs]]+LookupRef[[#This Row],[Material Costs]]</f>
        <v>0</v>
      </c>
      <c r="H1396" s="4" t="e">
        <f>LookupRef[[#This Row],[Total Price]]/LookupRef[[#This Row],[Quantity]]</f>
        <v>#DIV/0!</v>
      </c>
      <c r="I1396" s="4">
        <f>LookupRef[[#This Row],[Total Price]]-LookupRef[[#This Row],[Material Costs]]</f>
        <v>0</v>
      </c>
      <c r="J1396" s="4">
        <f>(LookupRef[[#This Row],[Total Craft Points]]+LookupRef[[#This Row],[DC]])*10</f>
        <v>0</v>
      </c>
      <c r="K1396" s="4">
        <f>LookupRef[[#This Row],[Price Per Craft Point]]*LookupRef[[#This Row],[Total Craft Points]]</f>
        <v>0</v>
      </c>
      <c r="L1396" s="4">
        <f>Fullmath[[#This Row],[Mat Cost]]</f>
        <v>0</v>
      </c>
      <c r="M1396" s="4">
        <f>Fullmath[[#This Row],[Total CP]]</f>
        <v>0</v>
      </c>
      <c r="N1396" s="4">
        <f>Fullmath[[#This Row],[DC]]</f>
        <v>0</v>
      </c>
      <c r="O1396" s="4" cm="1">
        <f t="array" ref="O1396">LookupRef[[#This Row],[DC]]+(PPCP[Base])</f>
        <v>50</v>
      </c>
    </row>
    <row r="1397" spans="1:15" x14ac:dyDescent="0.2">
      <c r="A1397" s="4">
        <f>Fullmath[[#This Row],[Craft]]</f>
        <v>0</v>
      </c>
      <c r="B1397" s="4">
        <f>Fullmath[[#This Row],[Type]]</f>
        <v>0</v>
      </c>
      <c r="C1397" s="4">
        <f>Fullmath[[#This Row],[Subtype]]</f>
        <v>0</v>
      </c>
      <c r="D1397" s="2">
        <f>Fullmath[[#This Row],[ID]]</f>
        <v>0</v>
      </c>
      <c r="E1397" s="4">
        <f>Fullmath[[#This Row],[Name]]</f>
        <v>0</v>
      </c>
      <c r="F1397" s="4">
        <f>Fullmath[[#This Row],[Quantity]]</f>
        <v>0</v>
      </c>
      <c r="G1397" s="4">
        <f>LookupRef[[#This Row],[Labor Costs]]+LookupRef[[#This Row],[Material Costs]]</f>
        <v>0</v>
      </c>
      <c r="H1397" s="4" t="e">
        <f>LookupRef[[#This Row],[Total Price]]/LookupRef[[#This Row],[Quantity]]</f>
        <v>#DIV/0!</v>
      </c>
      <c r="I1397" s="4">
        <f>LookupRef[[#This Row],[Total Price]]-LookupRef[[#This Row],[Material Costs]]</f>
        <v>0</v>
      </c>
      <c r="J1397" s="4">
        <f>(LookupRef[[#This Row],[Total Craft Points]]+LookupRef[[#This Row],[DC]])*10</f>
        <v>0</v>
      </c>
      <c r="K1397" s="4">
        <f>LookupRef[[#This Row],[Price Per Craft Point]]*LookupRef[[#This Row],[Total Craft Points]]</f>
        <v>0</v>
      </c>
      <c r="L1397" s="4">
        <f>Fullmath[[#This Row],[Mat Cost]]</f>
        <v>0</v>
      </c>
      <c r="M1397" s="4">
        <f>Fullmath[[#This Row],[Total CP]]</f>
        <v>0</v>
      </c>
      <c r="N1397" s="4">
        <f>Fullmath[[#This Row],[DC]]</f>
        <v>0</v>
      </c>
      <c r="O1397" s="4" cm="1">
        <f t="array" ref="O1397">LookupRef[[#This Row],[DC]]+(PPCP[Base])</f>
        <v>50</v>
      </c>
    </row>
    <row r="1398" spans="1:15" x14ac:dyDescent="0.2">
      <c r="A1398" s="4">
        <f>Fullmath[[#This Row],[Craft]]</f>
        <v>0</v>
      </c>
      <c r="B1398" s="4">
        <f>Fullmath[[#This Row],[Type]]</f>
        <v>0</v>
      </c>
      <c r="C1398" s="4">
        <f>Fullmath[[#This Row],[Subtype]]</f>
        <v>0</v>
      </c>
      <c r="D1398" s="2">
        <f>Fullmath[[#This Row],[ID]]</f>
        <v>0</v>
      </c>
      <c r="E1398" s="4">
        <f>Fullmath[[#This Row],[Name]]</f>
        <v>0</v>
      </c>
      <c r="F1398" s="4">
        <f>Fullmath[[#This Row],[Quantity]]</f>
        <v>0</v>
      </c>
      <c r="G1398" s="4">
        <f>LookupRef[[#This Row],[Labor Costs]]+LookupRef[[#This Row],[Material Costs]]</f>
        <v>0</v>
      </c>
      <c r="H1398" s="4" t="e">
        <f>LookupRef[[#This Row],[Total Price]]/LookupRef[[#This Row],[Quantity]]</f>
        <v>#DIV/0!</v>
      </c>
      <c r="I1398" s="4">
        <f>LookupRef[[#This Row],[Total Price]]-LookupRef[[#This Row],[Material Costs]]</f>
        <v>0</v>
      </c>
      <c r="J1398" s="4">
        <f>(LookupRef[[#This Row],[Total Craft Points]]+LookupRef[[#This Row],[DC]])*10</f>
        <v>0</v>
      </c>
      <c r="K1398" s="4">
        <f>LookupRef[[#This Row],[Price Per Craft Point]]*LookupRef[[#This Row],[Total Craft Points]]</f>
        <v>0</v>
      </c>
      <c r="L1398" s="4">
        <f>Fullmath[[#This Row],[Mat Cost]]</f>
        <v>0</v>
      </c>
      <c r="M1398" s="4">
        <f>Fullmath[[#This Row],[Total CP]]</f>
        <v>0</v>
      </c>
      <c r="N1398" s="4">
        <f>Fullmath[[#This Row],[DC]]</f>
        <v>0</v>
      </c>
      <c r="O1398" s="4" cm="1">
        <f t="array" ref="O1398">LookupRef[[#This Row],[DC]]+(PPCP[Base])</f>
        <v>50</v>
      </c>
    </row>
    <row r="1399" spans="1:15" x14ac:dyDescent="0.2">
      <c r="A1399" s="4">
        <f>Fullmath[[#This Row],[Craft]]</f>
        <v>0</v>
      </c>
      <c r="B1399" s="4">
        <f>Fullmath[[#This Row],[Type]]</f>
        <v>0</v>
      </c>
      <c r="C1399" s="4">
        <f>Fullmath[[#This Row],[Subtype]]</f>
        <v>0</v>
      </c>
      <c r="D1399" s="2">
        <f>Fullmath[[#This Row],[ID]]</f>
        <v>0</v>
      </c>
      <c r="E1399" s="4">
        <f>Fullmath[[#This Row],[Name]]</f>
        <v>0</v>
      </c>
      <c r="F1399" s="4">
        <f>Fullmath[[#This Row],[Quantity]]</f>
        <v>0</v>
      </c>
      <c r="G1399" s="4">
        <f>LookupRef[[#This Row],[Labor Costs]]+LookupRef[[#This Row],[Material Costs]]</f>
        <v>0</v>
      </c>
      <c r="H1399" s="4" t="e">
        <f>LookupRef[[#This Row],[Total Price]]/LookupRef[[#This Row],[Quantity]]</f>
        <v>#DIV/0!</v>
      </c>
      <c r="I1399" s="4">
        <f>LookupRef[[#This Row],[Total Price]]-LookupRef[[#This Row],[Material Costs]]</f>
        <v>0</v>
      </c>
      <c r="J1399" s="4">
        <f>(LookupRef[[#This Row],[Total Craft Points]]+LookupRef[[#This Row],[DC]])*10</f>
        <v>0</v>
      </c>
      <c r="K1399" s="4">
        <f>LookupRef[[#This Row],[Price Per Craft Point]]*LookupRef[[#This Row],[Total Craft Points]]</f>
        <v>0</v>
      </c>
      <c r="L1399" s="4">
        <f>Fullmath[[#This Row],[Mat Cost]]</f>
        <v>0</v>
      </c>
      <c r="M1399" s="4">
        <f>Fullmath[[#This Row],[Total CP]]</f>
        <v>0</v>
      </c>
      <c r="N1399" s="4">
        <f>Fullmath[[#This Row],[DC]]</f>
        <v>0</v>
      </c>
      <c r="O1399" s="4" cm="1">
        <f t="array" ref="O1399">LookupRef[[#This Row],[DC]]+(PPCP[Base])</f>
        <v>50</v>
      </c>
    </row>
    <row r="1400" spans="1:15" x14ac:dyDescent="0.2">
      <c r="A1400" s="4">
        <f>Fullmath[[#This Row],[Craft]]</f>
        <v>0</v>
      </c>
      <c r="B1400" s="4">
        <f>Fullmath[[#This Row],[Type]]</f>
        <v>0</v>
      </c>
      <c r="C1400" s="4">
        <f>Fullmath[[#This Row],[Subtype]]</f>
        <v>0</v>
      </c>
      <c r="D1400" s="2">
        <f>Fullmath[[#This Row],[ID]]</f>
        <v>0</v>
      </c>
      <c r="E1400" s="4">
        <f>Fullmath[[#This Row],[Name]]</f>
        <v>0</v>
      </c>
      <c r="F1400" s="4">
        <f>Fullmath[[#This Row],[Quantity]]</f>
        <v>0</v>
      </c>
      <c r="G1400" s="4">
        <f>LookupRef[[#This Row],[Labor Costs]]+LookupRef[[#This Row],[Material Costs]]</f>
        <v>0</v>
      </c>
      <c r="H1400" s="4" t="e">
        <f>LookupRef[[#This Row],[Total Price]]/LookupRef[[#This Row],[Quantity]]</f>
        <v>#DIV/0!</v>
      </c>
      <c r="I1400" s="4">
        <f>LookupRef[[#This Row],[Total Price]]-LookupRef[[#This Row],[Material Costs]]</f>
        <v>0</v>
      </c>
      <c r="J1400" s="4">
        <f>(LookupRef[[#This Row],[Total Craft Points]]+LookupRef[[#This Row],[DC]])*10</f>
        <v>0</v>
      </c>
      <c r="K1400" s="4">
        <f>LookupRef[[#This Row],[Price Per Craft Point]]*LookupRef[[#This Row],[Total Craft Points]]</f>
        <v>0</v>
      </c>
      <c r="L1400" s="4">
        <f>Fullmath[[#This Row],[Mat Cost]]</f>
        <v>0</v>
      </c>
      <c r="M1400" s="4">
        <f>Fullmath[[#This Row],[Total CP]]</f>
        <v>0</v>
      </c>
      <c r="N1400" s="4">
        <f>Fullmath[[#This Row],[DC]]</f>
        <v>0</v>
      </c>
      <c r="O1400" s="4" cm="1">
        <f t="array" ref="O1400">LookupRef[[#This Row],[DC]]+(PPCP[Base])</f>
        <v>50</v>
      </c>
    </row>
    <row r="1401" spans="1:15" x14ac:dyDescent="0.2">
      <c r="A1401" s="4">
        <f>Fullmath[[#This Row],[Craft]]</f>
        <v>0</v>
      </c>
      <c r="B1401" s="4">
        <f>Fullmath[[#This Row],[Type]]</f>
        <v>0</v>
      </c>
      <c r="C1401" s="4">
        <f>Fullmath[[#This Row],[Subtype]]</f>
        <v>0</v>
      </c>
      <c r="D1401" s="2">
        <f>Fullmath[[#This Row],[ID]]</f>
        <v>0</v>
      </c>
      <c r="E1401" s="4">
        <f>Fullmath[[#This Row],[Name]]</f>
        <v>0</v>
      </c>
      <c r="F1401" s="4">
        <f>Fullmath[[#This Row],[Quantity]]</f>
        <v>0</v>
      </c>
      <c r="G1401" s="4">
        <f>LookupRef[[#This Row],[Labor Costs]]+LookupRef[[#This Row],[Material Costs]]</f>
        <v>0</v>
      </c>
      <c r="H1401" s="4" t="e">
        <f>LookupRef[[#This Row],[Total Price]]/LookupRef[[#This Row],[Quantity]]</f>
        <v>#DIV/0!</v>
      </c>
      <c r="I1401" s="4">
        <f>LookupRef[[#This Row],[Total Price]]-LookupRef[[#This Row],[Material Costs]]</f>
        <v>0</v>
      </c>
      <c r="J1401" s="4">
        <f>(LookupRef[[#This Row],[Total Craft Points]]+LookupRef[[#This Row],[DC]])*10</f>
        <v>0</v>
      </c>
      <c r="K1401" s="4">
        <f>LookupRef[[#This Row],[Price Per Craft Point]]*LookupRef[[#This Row],[Total Craft Points]]</f>
        <v>0</v>
      </c>
      <c r="L1401" s="4">
        <f>Fullmath[[#This Row],[Mat Cost]]</f>
        <v>0</v>
      </c>
      <c r="M1401" s="4">
        <f>Fullmath[[#This Row],[Total CP]]</f>
        <v>0</v>
      </c>
      <c r="N1401" s="4">
        <f>Fullmath[[#This Row],[DC]]</f>
        <v>0</v>
      </c>
      <c r="O1401" s="4" cm="1">
        <f t="array" ref="O1401">LookupRef[[#This Row],[DC]]+(PPCP[Base])</f>
        <v>50</v>
      </c>
    </row>
    <row r="1402" spans="1:15" x14ac:dyDescent="0.2">
      <c r="A1402" s="4">
        <f>Fullmath[[#This Row],[Craft]]</f>
        <v>0</v>
      </c>
      <c r="B1402" s="4">
        <f>Fullmath[[#This Row],[Type]]</f>
        <v>0</v>
      </c>
      <c r="C1402" s="4">
        <f>Fullmath[[#This Row],[Subtype]]</f>
        <v>0</v>
      </c>
      <c r="D1402" s="2">
        <f>Fullmath[[#This Row],[ID]]</f>
        <v>0</v>
      </c>
      <c r="E1402" s="4">
        <f>Fullmath[[#This Row],[Name]]</f>
        <v>0</v>
      </c>
      <c r="F1402" s="4">
        <f>Fullmath[[#This Row],[Quantity]]</f>
        <v>0</v>
      </c>
      <c r="G1402" s="4">
        <f>LookupRef[[#This Row],[Labor Costs]]+LookupRef[[#This Row],[Material Costs]]</f>
        <v>0</v>
      </c>
      <c r="H1402" s="4" t="e">
        <f>LookupRef[[#This Row],[Total Price]]/LookupRef[[#This Row],[Quantity]]</f>
        <v>#DIV/0!</v>
      </c>
      <c r="I1402" s="4">
        <f>LookupRef[[#This Row],[Total Price]]-LookupRef[[#This Row],[Material Costs]]</f>
        <v>0</v>
      </c>
      <c r="J1402" s="4">
        <f>(LookupRef[[#This Row],[Total Craft Points]]+LookupRef[[#This Row],[DC]])*10</f>
        <v>0</v>
      </c>
      <c r="K1402" s="4">
        <f>LookupRef[[#This Row],[Price Per Craft Point]]*LookupRef[[#This Row],[Total Craft Points]]</f>
        <v>0</v>
      </c>
      <c r="L1402" s="4">
        <f>Fullmath[[#This Row],[Mat Cost]]</f>
        <v>0</v>
      </c>
      <c r="M1402" s="4">
        <f>Fullmath[[#This Row],[Total CP]]</f>
        <v>0</v>
      </c>
      <c r="N1402" s="4">
        <f>Fullmath[[#This Row],[DC]]</f>
        <v>0</v>
      </c>
      <c r="O1402" s="4" cm="1">
        <f t="array" ref="O1402">LookupRef[[#This Row],[DC]]+(PPCP[Base])</f>
        <v>50</v>
      </c>
    </row>
    <row r="1403" spans="1:15" x14ac:dyDescent="0.2">
      <c r="A1403" s="4">
        <f>Fullmath[[#This Row],[Craft]]</f>
        <v>0</v>
      </c>
      <c r="B1403" s="4">
        <f>Fullmath[[#This Row],[Type]]</f>
        <v>0</v>
      </c>
      <c r="C1403" s="4">
        <f>Fullmath[[#This Row],[Subtype]]</f>
        <v>0</v>
      </c>
      <c r="D1403" s="2">
        <f>Fullmath[[#This Row],[ID]]</f>
        <v>0</v>
      </c>
      <c r="E1403" s="4">
        <f>Fullmath[[#This Row],[Name]]</f>
        <v>0</v>
      </c>
      <c r="F1403" s="4">
        <f>Fullmath[[#This Row],[Quantity]]</f>
        <v>0</v>
      </c>
      <c r="G1403" s="4">
        <f>LookupRef[[#This Row],[Labor Costs]]+LookupRef[[#This Row],[Material Costs]]</f>
        <v>0</v>
      </c>
      <c r="H1403" s="4" t="e">
        <f>LookupRef[[#This Row],[Total Price]]/LookupRef[[#This Row],[Quantity]]</f>
        <v>#DIV/0!</v>
      </c>
      <c r="I1403" s="4">
        <f>LookupRef[[#This Row],[Total Price]]-LookupRef[[#This Row],[Material Costs]]</f>
        <v>0</v>
      </c>
      <c r="J1403" s="4">
        <f>(LookupRef[[#This Row],[Total Craft Points]]+LookupRef[[#This Row],[DC]])*10</f>
        <v>0</v>
      </c>
      <c r="K1403" s="4">
        <f>LookupRef[[#This Row],[Price Per Craft Point]]*LookupRef[[#This Row],[Total Craft Points]]</f>
        <v>0</v>
      </c>
      <c r="L1403" s="4">
        <f>Fullmath[[#This Row],[Mat Cost]]</f>
        <v>0</v>
      </c>
      <c r="M1403" s="4">
        <f>Fullmath[[#This Row],[Total CP]]</f>
        <v>0</v>
      </c>
      <c r="N1403" s="4">
        <f>Fullmath[[#This Row],[DC]]</f>
        <v>0</v>
      </c>
      <c r="O1403" s="4" cm="1">
        <f t="array" ref="O1403">LookupRef[[#This Row],[DC]]+(PPCP[Base])</f>
        <v>50</v>
      </c>
    </row>
    <row r="1404" spans="1:15" x14ac:dyDescent="0.2">
      <c r="A1404" s="4">
        <f>Fullmath[[#This Row],[Craft]]</f>
        <v>0</v>
      </c>
      <c r="B1404" s="4">
        <f>Fullmath[[#This Row],[Type]]</f>
        <v>0</v>
      </c>
      <c r="C1404" s="4">
        <f>Fullmath[[#This Row],[Subtype]]</f>
        <v>0</v>
      </c>
      <c r="D1404" s="2">
        <f>Fullmath[[#This Row],[ID]]</f>
        <v>0</v>
      </c>
      <c r="E1404" s="4">
        <f>Fullmath[[#This Row],[Name]]</f>
        <v>0</v>
      </c>
      <c r="F1404" s="4">
        <f>Fullmath[[#This Row],[Quantity]]</f>
        <v>0</v>
      </c>
      <c r="G1404" s="4">
        <f>LookupRef[[#This Row],[Labor Costs]]+LookupRef[[#This Row],[Material Costs]]</f>
        <v>0</v>
      </c>
      <c r="H1404" s="4" t="e">
        <f>LookupRef[[#This Row],[Total Price]]/LookupRef[[#This Row],[Quantity]]</f>
        <v>#DIV/0!</v>
      </c>
      <c r="I1404" s="4">
        <f>LookupRef[[#This Row],[Total Price]]-LookupRef[[#This Row],[Material Costs]]</f>
        <v>0</v>
      </c>
      <c r="J1404" s="4">
        <f>(LookupRef[[#This Row],[Total Craft Points]]+LookupRef[[#This Row],[DC]])*10</f>
        <v>0</v>
      </c>
      <c r="K1404" s="4">
        <f>LookupRef[[#This Row],[Price Per Craft Point]]*LookupRef[[#This Row],[Total Craft Points]]</f>
        <v>0</v>
      </c>
      <c r="L1404" s="4">
        <f>Fullmath[[#This Row],[Mat Cost]]</f>
        <v>0</v>
      </c>
      <c r="M1404" s="4">
        <f>Fullmath[[#This Row],[Total CP]]</f>
        <v>0</v>
      </c>
      <c r="N1404" s="4">
        <f>Fullmath[[#This Row],[DC]]</f>
        <v>0</v>
      </c>
      <c r="O1404" s="4" cm="1">
        <f t="array" ref="O1404">LookupRef[[#This Row],[DC]]+(PPCP[Base])</f>
        <v>50</v>
      </c>
    </row>
    <row r="1405" spans="1:15" x14ac:dyDescent="0.2">
      <c r="A1405" s="4">
        <f>Fullmath[[#This Row],[Craft]]</f>
        <v>0</v>
      </c>
      <c r="B1405" s="4">
        <f>Fullmath[[#This Row],[Type]]</f>
        <v>0</v>
      </c>
      <c r="C1405" s="4">
        <f>Fullmath[[#This Row],[Subtype]]</f>
        <v>0</v>
      </c>
      <c r="D1405" s="2">
        <f>Fullmath[[#This Row],[ID]]</f>
        <v>0</v>
      </c>
      <c r="E1405" s="4">
        <f>Fullmath[[#This Row],[Name]]</f>
        <v>0</v>
      </c>
      <c r="F1405" s="4">
        <f>Fullmath[[#This Row],[Quantity]]</f>
        <v>0</v>
      </c>
      <c r="G1405" s="4">
        <f>LookupRef[[#This Row],[Labor Costs]]+LookupRef[[#This Row],[Material Costs]]</f>
        <v>0</v>
      </c>
      <c r="H1405" s="4" t="e">
        <f>LookupRef[[#This Row],[Total Price]]/LookupRef[[#This Row],[Quantity]]</f>
        <v>#DIV/0!</v>
      </c>
      <c r="I1405" s="4">
        <f>LookupRef[[#This Row],[Total Price]]-LookupRef[[#This Row],[Material Costs]]</f>
        <v>0</v>
      </c>
      <c r="J1405" s="4">
        <f>(LookupRef[[#This Row],[Total Craft Points]]+LookupRef[[#This Row],[DC]])*10</f>
        <v>0</v>
      </c>
      <c r="K1405" s="4">
        <f>LookupRef[[#This Row],[Price Per Craft Point]]*LookupRef[[#This Row],[Total Craft Points]]</f>
        <v>0</v>
      </c>
      <c r="L1405" s="4">
        <f>Fullmath[[#This Row],[Mat Cost]]</f>
        <v>0</v>
      </c>
      <c r="M1405" s="4">
        <f>Fullmath[[#This Row],[Total CP]]</f>
        <v>0</v>
      </c>
      <c r="N1405" s="4">
        <f>Fullmath[[#This Row],[DC]]</f>
        <v>0</v>
      </c>
      <c r="O1405" s="4" cm="1">
        <f t="array" ref="O1405">LookupRef[[#This Row],[DC]]+(PPCP[Base])</f>
        <v>50</v>
      </c>
    </row>
    <row r="1406" spans="1:15" x14ac:dyDescent="0.2">
      <c r="A1406" s="4">
        <f>Fullmath[[#This Row],[Craft]]</f>
        <v>0</v>
      </c>
      <c r="B1406" s="4">
        <f>Fullmath[[#This Row],[Type]]</f>
        <v>0</v>
      </c>
      <c r="C1406" s="4">
        <f>Fullmath[[#This Row],[Subtype]]</f>
        <v>0</v>
      </c>
      <c r="D1406" s="2">
        <f>Fullmath[[#This Row],[ID]]</f>
        <v>0</v>
      </c>
      <c r="E1406" s="4">
        <f>Fullmath[[#This Row],[Name]]</f>
        <v>0</v>
      </c>
      <c r="F1406" s="4">
        <f>Fullmath[[#This Row],[Quantity]]</f>
        <v>0</v>
      </c>
      <c r="G1406" s="4">
        <f>LookupRef[[#This Row],[Labor Costs]]+LookupRef[[#This Row],[Material Costs]]</f>
        <v>0</v>
      </c>
      <c r="H1406" s="4" t="e">
        <f>LookupRef[[#This Row],[Total Price]]/LookupRef[[#This Row],[Quantity]]</f>
        <v>#DIV/0!</v>
      </c>
      <c r="I1406" s="4">
        <f>LookupRef[[#This Row],[Total Price]]-LookupRef[[#This Row],[Material Costs]]</f>
        <v>0</v>
      </c>
      <c r="J1406" s="4">
        <f>(LookupRef[[#This Row],[Total Craft Points]]+LookupRef[[#This Row],[DC]])*10</f>
        <v>0</v>
      </c>
      <c r="K1406" s="4">
        <f>LookupRef[[#This Row],[Price Per Craft Point]]*LookupRef[[#This Row],[Total Craft Points]]</f>
        <v>0</v>
      </c>
      <c r="L1406" s="4">
        <f>Fullmath[[#This Row],[Mat Cost]]</f>
        <v>0</v>
      </c>
      <c r="M1406" s="4">
        <f>Fullmath[[#This Row],[Total CP]]</f>
        <v>0</v>
      </c>
      <c r="N1406" s="4">
        <f>Fullmath[[#This Row],[DC]]</f>
        <v>0</v>
      </c>
      <c r="O1406" s="4" cm="1">
        <f t="array" ref="O1406">LookupRef[[#This Row],[DC]]+(PPCP[Base])</f>
        <v>50</v>
      </c>
    </row>
    <row r="1407" spans="1:15" x14ac:dyDescent="0.2">
      <c r="A1407" s="4">
        <f>Fullmath[[#This Row],[Craft]]</f>
        <v>0</v>
      </c>
      <c r="B1407" s="4">
        <f>Fullmath[[#This Row],[Type]]</f>
        <v>0</v>
      </c>
      <c r="C1407" s="4">
        <f>Fullmath[[#This Row],[Subtype]]</f>
        <v>0</v>
      </c>
      <c r="D1407" s="2">
        <f>Fullmath[[#This Row],[ID]]</f>
        <v>0</v>
      </c>
      <c r="E1407" s="4">
        <f>Fullmath[[#This Row],[Name]]</f>
        <v>0</v>
      </c>
      <c r="F1407" s="4">
        <f>Fullmath[[#This Row],[Quantity]]</f>
        <v>0</v>
      </c>
      <c r="G1407" s="4">
        <f>LookupRef[[#This Row],[Labor Costs]]+LookupRef[[#This Row],[Material Costs]]</f>
        <v>0</v>
      </c>
      <c r="H1407" s="4" t="e">
        <f>LookupRef[[#This Row],[Total Price]]/LookupRef[[#This Row],[Quantity]]</f>
        <v>#DIV/0!</v>
      </c>
      <c r="I1407" s="4">
        <f>LookupRef[[#This Row],[Total Price]]-LookupRef[[#This Row],[Material Costs]]</f>
        <v>0</v>
      </c>
      <c r="J1407" s="4">
        <f>(LookupRef[[#This Row],[Total Craft Points]]+LookupRef[[#This Row],[DC]])*10</f>
        <v>0</v>
      </c>
      <c r="K1407" s="4">
        <f>LookupRef[[#This Row],[Price Per Craft Point]]*LookupRef[[#This Row],[Total Craft Points]]</f>
        <v>0</v>
      </c>
      <c r="L1407" s="4">
        <f>Fullmath[[#This Row],[Mat Cost]]</f>
        <v>0</v>
      </c>
      <c r="M1407" s="4">
        <f>Fullmath[[#This Row],[Total CP]]</f>
        <v>0</v>
      </c>
      <c r="N1407" s="4">
        <f>Fullmath[[#This Row],[DC]]</f>
        <v>0</v>
      </c>
      <c r="O1407" s="4" cm="1">
        <f t="array" ref="O1407">LookupRef[[#This Row],[DC]]+(PPCP[Base])</f>
        <v>50</v>
      </c>
    </row>
    <row r="1408" spans="1:15" x14ac:dyDescent="0.2">
      <c r="A1408" s="4">
        <f>Fullmath[[#This Row],[Craft]]</f>
        <v>0</v>
      </c>
      <c r="B1408" s="4">
        <f>Fullmath[[#This Row],[Type]]</f>
        <v>0</v>
      </c>
      <c r="C1408" s="4">
        <f>Fullmath[[#This Row],[Subtype]]</f>
        <v>0</v>
      </c>
      <c r="D1408" s="2">
        <f>Fullmath[[#This Row],[ID]]</f>
        <v>0</v>
      </c>
      <c r="E1408" s="4">
        <f>Fullmath[[#This Row],[Name]]</f>
        <v>0</v>
      </c>
      <c r="F1408" s="4">
        <f>Fullmath[[#This Row],[Quantity]]</f>
        <v>0</v>
      </c>
      <c r="G1408" s="4">
        <f>LookupRef[[#This Row],[Labor Costs]]+LookupRef[[#This Row],[Material Costs]]</f>
        <v>0</v>
      </c>
      <c r="H1408" s="4" t="e">
        <f>LookupRef[[#This Row],[Total Price]]/LookupRef[[#This Row],[Quantity]]</f>
        <v>#DIV/0!</v>
      </c>
      <c r="I1408" s="4">
        <f>LookupRef[[#This Row],[Total Price]]-LookupRef[[#This Row],[Material Costs]]</f>
        <v>0</v>
      </c>
      <c r="J1408" s="4">
        <f>(LookupRef[[#This Row],[Total Craft Points]]+LookupRef[[#This Row],[DC]])*10</f>
        <v>0</v>
      </c>
      <c r="K1408" s="4">
        <f>LookupRef[[#This Row],[Price Per Craft Point]]*LookupRef[[#This Row],[Total Craft Points]]</f>
        <v>0</v>
      </c>
      <c r="L1408" s="4">
        <f>Fullmath[[#This Row],[Mat Cost]]</f>
        <v>0</v>
      </c>
      <c r="M1408" s="4">
        <f>Fullmath[[#This Row],[Total CP]]</f>
        <v>0</v>
      </c>
      <c r="N1408" s="4">
        <f>Fullmath[[#This Row],[DC]]</f>
        <v>0</v>
      </c>
      <c r="O1408" s="4" cm="1">
        <f t="array" ref="O1408">LookupRef[[#This Row],[DC]]+(PPCP[Base])</f>
        <v>50</v>
      </c>
    </row>
    <row r="1409" spans="1:15" x14ac:dyDescent="0.2">
      <c r="A1409" s="4">
        <f>Fullmath[[#This Row],[Craft]]</f>
        <v>0</v>
      </c>
      <c r="B1409" s="4">
        <f>Fullmath[[#This Row],[Type]]</f>
        <v>0</v>
      </c>
      <c r="C1409" s="4">
        <f>Fullmath[[#This Row],[Subtype]]</f>
        <v>0</v>
      </c>
      <c r="D1409" s="2">
        <f>Fullmath[[#This Row],[ID]]</f>
        <v>0</v>
      </c>
      <c r="E1409" s="4">
        <f>Fullmath[[#This Row],[Name]]</f>
        <v>0</v>
      </c>
      <c r="F1409" s="4">
        <f>Fullmath[[#This Row],[Quantity]]</f>
        <v>0</v>
      </c>
      <c r="G1409" s="4">
        <f>LookupRef[[#This Row],[Labor Costs]]+LookupRef[[#This Row],[Material Costs]]</f>
        <v>0</v>
      </c>
      <c r="H1409" s="4" t="e">
        <f>LookupRef[[#This Row],[Total Price]]/LookupRef[[#This Row],[Quantity]]</f>
        <v>#DIV/0!</v>
      </c>
      <c r="I1409" s="4">
        <f>LookupRef[[#This Row],[Total Price]]-LookupRef[[#This Row],[Material Costs]]</f>
        <v>0</v>
      </c>
      <c r="J1409" s="4">
        <f>(LookupRef[[#This Row],[Total Craft Points]]+LookupRef[[#This Row],[DC]])*10</f>
        <v>0</v>
      </c>
      <c r="K1409" s="4">
        <f>LookupRef[[#This Row],[Price Per Craft Point]]*LookupRef[[#This Row],[Total Craft Points]]</f>
        <v>0</v>
      </c>
      <c r="L1409" s="4">
        <f>Fullmath[[#This Row],[Mat Cost]]</f>
        <v>0</v>
      </c>
      <c r="M1409" s="4">
        <f>Fullmath[[#This Row],[Total CP]]</f>
        <v>0</v>
      </c>
      <c r="N1409" s="4">
        <f>Fullmath[[#This Row],[DC]]</f>
        <v>0</v>
      </c>
      <c r="O1409" s="4" cm="1">
        <f t="array" ref="O1409">LookupRef[[#This Row],[DC]]+(PPCP[Base])</f>
        <v>50</v>
      </c>
    </row>
    <row r="1410" spans="1:15" x14ac:dyDescent="0.2">
      <c r="A1410" s="4">
        <f>Fullmath[[#This Row],[Craft]]</f>
        <v>0</v>
      </c>
      <c r="B1410" s="4">
        <f>Fullmath[[#This Row],[Type]]</f>
        <v>0</v>
      </c>
      <c r="C1410" s="4">
        <f>Fullmath[[#This Row],[Subtype]]</f>
        <v>0</v>
      </c>
      <c r="D1410" s="2">
        <f>Fullmath[[#This Row],[ID]]</f>
        <v>0</v>
      </c>
      <c r="E1410" s="4">
        <f>Fullmath[[#This Row],[Name]]</f>
        <v>0</v>
      </c>
      <c r="F1410" s="4">
        <f>Fullmath[[#This Row],[Quantity]]</f>
        <v>0</v>
      </c>
      <c r="G1410" s="4">
        <f>LookupRef[[#This Row],[Labor Costs]]+LookupRef[[#This Row],[Material Costs]]</f>
        <v>0</v>
      </c>
      <c r="H1410" s="4" t="e">
        <f>LookupRef[[#This Row],[Total Price]]/LookupRef[[#This Row],[Quantity]]</f>
        <v>#DIV/0!</v>
      </c>
      <c r="I1410" s="4">
        <f>LookupRef[[#This Row],[Total Price]]-LookupRef[[#This Row],[Material Costs]]</f>
        <v>0</v>
      </c>
      <c r="J1410" s="4">
        <f>(LookupRef[[#This Row],[Total Craft Points]]+LookupRef[[#This Row],[DC]])*10</f>
        <v>0</v>
      </c>
      <c r="K1410" s="4">
        <f>LookupRef[[#This Row],[Price Per Craft Point]]*LookupRef[[#This Row],[Total Craft Points]]</f>
        <v>0</v>
      </c>
      <c r="L1410" s="4">
        <f>Fullmath[[#This Row],[Mat Cost]]</f>
        <v>0</v>
      </c>
      <c r="M1410" s="4">
        <f>Fullmath[[#This Row],[Total CP]]</f>
        <v>0</v>
      </c>
      <c r="N1410" s="4">
        <f>Fullmath[[#This Row],[DC]]</f>
        <v>0</v>
      </c>
      <c r="O1410" s="4" cm="1">
        <f t="array" ref="O1410">LookupRef[[#This Row],[DC]]+(PPCP[Base])</f>
        <v>50</v>
      </c>
    </row>
    <row r="1411" spans="1:15" x14ac:dyDescent="0.2">
      <c r="A1411" s="4">
        <f>Fullmath[[#This Row],[Craft]]</f>
        <v>0</v>
      </c>
      <c r="B1411" s="4">
        <f>Fullmath[[#This Row],[Type]]</f>
        <v>0</v>
      </c>
      <c r="C1411" s="4">
        <f>Fullmath[[#This Row],[Subtype]]</f>
        <v>0</v>
      </c>
      <c r="D1411" s="2">
        <f>Fullmath[[#This Row],[ID]]</f>
        <v>0</v>
      </c>
      <c r="E1411" s="4">
        <f>Fullmath[[#This Row],[Name]]</f>
        <v>0</v>
      </c>
      <c r="F1411" s="4">
        <f>Fullmath[[#This Row],[Quantity]]</f>
        <v>0</v>
      </c>
      <c r="G1411" s="4">
        <f>LookupRef[[#This Row],[Labor Costs]]+LookupRef[[#This Row],[Material Costs]]</f>
        <v>0</v>
      </c>
      <c r="H1411" s="4" t="e">
        <f>LookupRef[[#This Row],[Total Price]]/LookupRef[[#This Row],[Quantity]]</f>
        <v>#DIV/0!</v>
      </c>
      <c r="I1411" s="4">
        <f>LookupRef[[#This Row],[Total Price]]-LookupRef[[#This Row],[Material Costs]]</f>
        <v>0</v>
      </c>
      <c r="J1411" s="4">
        <f>(LookupRef[[#This Row],[Total Craft Points]]+LookupRef[[#This Row],[DC]])*10</f>
        <v>0</v>
      </c>
      <c r="K1411" s="4">
        <f>LookupRef[[#This Row],[Price Per Craft Point]]*LookupRef[[#This Row],[Total Craft Points]]</f>
        <v>0</v>
      </c>
      <c r="L1411" s="4">
        <f>Fullmath[[#This Row],[Mat Cost]]</f>
        <v>0</v>
      </c>
      <c r="M1411" s="4">
        <f>Fullmath[[#This Row],[Total CP]]</f>
        <v>0</v>
      </c>
      <c r="N1411" s="4">
        <f>Fullmath[[#This Row],[DC]]</f>
        <v>0</v>
      </c>
      <c r="O1411" s="4" cm="1">
        <f t="array" ref="O1411">LookupRef[[#This Row],[DC]]+(PPCP[Base])</f>
        <v>50</v>
      </c>
    </row>
    <row r="1412" spans="1:15" x14ac:dyDescent="0.2">
      <c r="A1412" s="4">
        <f>Fullmath[[#This Row],[Craft]]</f>
        <v>0</v>
      </c>
      <c r="B1412" s="4">
        <f>Fullmath[[#This Row],[Type]]</f>
        <v>0</v>
      </c>
      <c r="C1412" s="4">
        <f>Fullmath[[#This Row],[Subtype]]</f>
        <v>0</v>
      </c>
      <c r="D1412" s="2">
        <f>Fullmath[[#This Row],[ID]]</f>
        <v>0</v>
      </c>
      <c r="E1412" s="4">
        <f>Fullmath[[#This Row],[Name]]</f>
        <v>0</v>
      </c>
      <c r="F1412" s="4">
        <f>Fullmath[[#This Row],[Quantity]]</f>
        <v>0</v>
      </c>
      <c r="G1412" s="4">
        <f>LookupRef[[#This Row],[Labor Costs]]+LookupRef[[#This Row],[Material Costs]]</f>
        <v>0</v>
      </c>
      <c r="H1412" s="4" t="e">
        <f>LookupRef[[#This Row],[Total Price]]/LookupRef[[#This Row],[Quantity]]</f>
        <v>#DIV/0!</v>
      </c>
      <c r="I1412" s="4">
        <f>LookupRef[[#This Row],[Total Price]]-LookupRef[[#This Row],[Material Costs]]</f>
        <v>0</v>
      </c>
      <c r="J1412" s="4">
        <f>(LookupRef[[#This Row],[Total Craft Points]]+LookupRef[[#This Row],[DC]])*10</f>
        <v>0</v>
      </c>
      <c r="K1412" s="4">
        <f>LookupRef[[#This Row],[Price Per Craft Point]]*LookupRef[[#This Row],[Total Craft Points]]</f>
        <v>0</v>
      </c>
      <c r="L1412" s="4">
        <f>Fullmath[[#This Row],[Mat Cost]]</f>
        <v>0</v>
      </c>
      <c r="M1412" s="4">
        <f>Fullmath[[#This Row],[Total CP]]</f>
        <v>0</v>
      </c>
      <c r="N1412" s="4">
        <f>Fullmath[[#This Row],[DC]]</f>
        <v>0</v>
      </c>
      <c r="O1412" s="4" cm="1">
        <f t="array" ref="O1412">LookupRef[[#This Row],[DC]]+(PPCP[Base])</f>
        <v>50</v>
      </c>
    </row>
    <row r="1413" spans="1:15" x14ac:dyDescent="0.2">
      <c r="A1413" s="4">
        <f>Fullmath[[#This Row],[Craft]]</f>
        <v>0</v>
      </c>
      <c r="B1413" s="4">
        <f>Fullmath[[#This Row],[Type]]</f>
        <v>0</v>
      </c>
      <c r="C1413" s="4">
        <f>Fullmath[[#This Row],[Subtype]]</f>
        <v>0</v>
      </c>
      <c r="D1413" s="2">
        <f>Fullmath[[#This Row],[ID]]</f>
        <v>0</v>
      </c>
      <c r="E1413" s="4">
        <f>Fullmath[[#This Row],[Name]]</f>
        <v>0</v>
      </c>
      <c r="F1413" s="4">
        <f>Fullmath[[#This Row],[Quantity]]</f>
        <v>0</v>
      </c>
      <c r="G1413" s="4">
        <f>LookupRef[[#This Row],[Labor Costs]]+LookupRef[[#This Row],[Material Costs]]</f>
        <v>0</v>
      </c>
      <c r="H1413" s="4" t="e">
        <f>LookupRef[[#This Row],[Total Price]]/LookupRef[[#This Row],[Quantity]]</f>
        <v>#DIV/0!</v>
      </c>
      <c r="I1413" s="4">
        <f>LookupRef[[#This Row],[Total Price]]-LookupRef[[#This Row],[Material Costs]]</f>
        <v>0</v>
      </c>
      <c r="J1413" s="4">
        <f>(LookupRef[[#This Row],[Total Craft Points]]+LookupRef[[#This Row],[DC]])*10</f>
        <v>0</v>
      </c>
      <c r="K1413" s="4">
        <f>LookupRef[[#This Row],[Price Per Craft Point]]*LookupRef[[#This Row],[Total Craft Points]]</f>
        <v>0</v>
      </c>
      <c r="L1413" s="4">
        <f>Fullmath[[#This Row],[Mat Cost]]</f>
        <v>0</v>
      </c>
      <c r="M1413" s="4">
        <f>Fullmath[[#This Row],[Total CP]]</f>
        <v>0</v>
      </c>
      <c r="N1413" s="4">
        <f>Fullmath[[#This Row],[DC]]</f>
        <v>0</v>
      </c>
      <c r="O1413" s="4" cm="1">
        <f t="array" ref="O1413">LookupRef[[#This Row],[DC]]+(PPCP[Base])</f>
        <v>50</v>
      </c>
    </row>
    <row r="1414" spans="1:15" x14ac:dyDescent="0.2">
      <c r="A1414" s="4">
        <f>Fullmath[[#This Row],[Craft]]</f>
        <v>0</v>
      </c>
      <c r="B1414" s="4">
        <f>Fullmath[[#This Row],[Type]]</f>
        <v>0</v>
      </c>
      <c r="C1414" s="4">
        <f>Fullmath[[#This Row],[Subtype]]</f>
        <v>0</v>
      </c>
      <c r="D1414" s="2">
        <f>Fullmath[[#This Row],[ID]]</f>
        <v>0</v>
      </c>
      <c r="E1414" s="4">
        <f>Fullmath[[#This Row],[Name]]</f>
        <v>0</v>
      </c>
      <c r="F1414" s="4">
        <f>Fullmath[[#This Row],[Quantity]]</f>
        <v>0</v>
      </c>
      <c r="G1414" s="4">
        <f>LookupRef[[#This Row],[Labor Costs]]+LookupRef[[#This Row],[Material Costs]]</f>
        <v>0</v>
      </c>
      <c r="H1414" s="4" t="e">
        <f>LookupRef[[#This Row],[Total Price]]/LookupRef[[#This Row],[Quantity]]</f>
        <v>#DIV/0!</v>
      </c>
      <c r="I1414" s="4">
        <f>LookupRef[[#This Row],[Total Price]]-LookupRef[[#This Row],[Material Costs]]</f>
        <v>0</v>
      </c>
      <c r="J1414" s="4">
        <f>(LookupRef[[#This Row],[Total Craft Points]]+LookupRef[[#This Row],[DC]])*10</f>
        <v>0</v>
      </c>
      <c r="K1414" s="4">
        <f>LookupRef[[#This Row],[Price Per Craft Point]]*LookupRef[[#This Row],[Total Craft Points]]</f>
        <v>0</v>
      </c>
      <c r="L1414" s="4">
        <f>Fullmath[[#This Row],[Mat Cost]]</f>
        <v>0</v>
      </c>
      <c r="M1414" s="4">
        <f>Fullmath[[#This Row],[Total CP]]</f>
        <v>0</v>
      </c>
      <c r="N1414" s="4">
        <f>Fullmath[[#This Row],[DC]]</f>
        <v>0</v>
      </c>
      <c r="O1414" s="4" cm="1">
        <f t="array" ref="O1414">LookupRef[[#This Row],[DC]]+(PPCP[Base])</f>
        <v>50</v>
      </c>
    </row>
    <row r="1415" spans="1:15" x14ac:dyDescent="0.2">
      <c r="A1415" s="4">
        <f>Fullmath[[#This Row],[Craft]]</f>
        <v>0</v>
      </c>
      <c r="B1415" s="4">
        <f>Fullmath[[#This Row],[Type]]</f>
        <v>0</v>
      </c>
      <c r="C1415" s="4">
        <f>Fullmath[[#This Row],[Subtype]]</f>
        <v>0</v>
      </c>
      <c r="D1415" s="2">
        <f>Fullmath[[#This Row],[ID]]</f>
        <v>0</v>
      </c>
      <c r="E1415" s="4">
        <f>Fullmath[[#This Row],[Name]]</f>
        <v>0</v>
      </c>
      <c r="F1415" s="4">
        <f>Fullmath[[#This Row],[Quantity]]</f>
        <v>0</v>
      </c>
      <c r="G1415" s="4">
        <f>LookupRef[[#This Row],[Labor Costs]]+LookupRef[[#This Row],[Material Costs]]</f>
        <v>0</v>
      </c>
      <c r="H1415" s="4" t="e">
        <f>LookupRef[[#This Row],[Total Price]]/LookupRef[[#This Row],[Quantity]]</f>
        <v>#DIV/0!</v>
      </c>
      <c r="I1415" s="4">
        <f>LookupRef[[#This Row],[Total Price]]-LookupRef[[#This Row],[Material Costs]]</f>
        <v>0</v>
      </c>
      <c r="J1415" s="4">
        <f>(LookupRef[[#This Row],[Total Craft Points]]+LookupRef[[#This Row],[DC]])*10</f>
        <v>0</v>
      </c>
      <c r="K1415" s="4">
        <f>LookupRef[[#This Row],[Price Per Craft Point]]*LookupRef[[#This Row],[Total Craft Points]]</f>
        <v>0</v>
      </c>
      <c r="L1415" s="4">
        <f>Fullmath[[#This Row],[Mat Cost]]</f>
        <v>0</v>
      </c>
      <c r="M1415" s="4">
        <f>Fullmath[[#This Row],[Total CP]]</f>
        <v>0</v>
      </c>
      <c r="N1415" s="4">
        <f>Fullmath[[#This Row],[DC]]</f>
        <v>0</v>
      </c>
      <c r="O1415" s="4" cm="1">
        <f t="array" ref="O1415">LookupRef[[#This Row],[DC]]+(PPCP[Base])</f>
        <v>50</v>
      </c>
    </row>
    <row r="1416" spans="1:15" x14ac:dyDescent="0.2">
      <c r="A1416" s="4">
        <f>Fullmath[[#This Row],[Craft]]</f>
        <v>0</v>
      </c>
      <c r="B1416" s="4">
        <f>Fullmath[[#This Row],[Type]]</f>
        <v>0</v>
      </c>
      <c r="C1416" s="4">
        <f>Fullmath[[#This Row],[Subtype]]</f>
        <v>0</v>
      </c>
      <c r="D1416" s="2">
        <f>Fullmath[[#This Row],[ID]]</f>
        <v>0</v>
      </c>
      <c r="E1416" s="4">
        <f>Fullmath[[#This Row],[Name]]</f>
        <v>0</v>
      </c>
      <c r="F1416" s="4">
        <f>Fullmath[[#This Row],[Quantity]]</f>
        <v>0</v>
      </c>
      <c r="G1416" s="4">
        <f>LookupRef[[#This Row],[Labor Costs]]+LookupRef[[#This Row],[Material Costs]]</f>
        <v>0</v>
      </c>
      <c r="H1416" s="4" t="e">
        <f>LookupRef[[#This Row],[Total Price]]/LookupRef[[#This Row],[Quantity]]</f>
        <v>#DIV/0!</v>
      </c>
      <c r="I1416" s="4">
        <f>LookupRef[[#This Row],[Total Price]]-LookupRef[[#This Row],[Material Costs]]</f>
        <v>0</v>
      </c>
      <c r="J1416" s="4">
        <f>(LookupRef[[#This Row],[Total Craft Points]]+LookupRef[[#This Row],[DC]])*10</f>
        <v>0</v>
      </c>
      <c r="K1416" s="4">
        <f>LookupRef[[#This Row],[Price Per Craft Point]]*LookupRef[[#This Row],[Total Craft Points]]</f>
        <v>0</v>
      </c>
      <c r="L1416" s="4">
        <f>Fullmath[[#This Row],[Mat Cost]]</f>
        <v>0</v>
      </c>
      <c r="M1416" s="4">
        <f>Fullmath[[#This Row],[Total CP]]</f>
        <v>0</v>
      </c>
      <c r="N1416" s="4">
        <f>Fullmath[[#This Row],[DC]]</f>
        <v>0</v>
      </c>
      <c r="O1416" s="4" cm="1">
        <f t="array" ref="O1416">LookupRef[[#This Row],[DC]]+(PPCP[Base])</f>
        <v>50</v>
      </c>
    </row>
    <row r="1417" spans="1:15" x14ac:dyDescent="0.2">
      <c r="A1417" s="4">
        <f>Fullmath[[#This Row],[Craft]]</f>
        <v>0</v>
      </c>
      <c r="B1417" s="4">
        <f>Fullmath[[#This Row],[Type]]</f>
        <v>0</v>
      </c>
      <c r="C1417" s="4">
        <f>Fullmath[[#This Row],[Subtype]]</f>
        <v>0</v>
      </c>
      <c r="D1417" s="2">
        <f>Fullmath[[#This Row],[ID]]</f>
        <v>0</v>
      </c>
      <c r="E1417" s="4">
        <f>Fullmath[[#This Row],[Name]]</f>
        <v>0</v>
      </c>
      <c r="F1417" s="4">
        <f>Fullmath[[#This Row],[Quantity]]</f>
        <v>0</v>
      </c>
      <c r="G1417" s="4">
        <f>LookupRef[[#This Row],[Labor Costs]]+LookupRef[[#This Row],[Material Costs]]</f>
        <v>0</v>
      </c>
      <c r="H1417" s="4" t="e">
        <f>LookupRef[[#This Row],[Total Price]]/LookupRef[[#This Row],[Quantity]]</f>
        <v>#DIV/0!</v>
      </c>
      <c r="I1417" s="4">
        <f>LookupRef[[#This Row],[Total Price]]-LookupRef[[#This Row],[Material Costs]]</f>
        <v>0</v>
      </c>
      <c r="J1417" s="4">
        <f>(LookupRef[[#This Row],[Total Craft Points]]+LookupRef[[#This Row],[DC]])*10</f>
        <v>0</v>
      </c>
      <c r="K1417" s="4">
        <f>LookupRef[[#This Row],[Price Per Craft Point]]*LookupRef[[#This Row],[Total Craft Points]]</f>
        <v>0</v>
      </c>
      <c r="L1417" s="4">
        <f>Fullmath[[#This Row],[Mat Cost]]</f>
        <v>0</v>
      </c>
      <c r="M1417" s="4">
        <f>Fullmath[[#This Row],[Total CP]]</f>
        <v>0</v>
      </c>
      <c r="N1417" s="4">
        <f>Fullmath[[#This Row],[DC]]</f>
        <v>0</v>
      </c>
      <c r="O1417" s="4" cm="1">
        <f t="array" ref="O1417">LookupRef[[#This Row],[DC]]+(PPCP[Base])</f>
        <v>50</v>
      </c>
    </row>
    <row r="1418" spans="1:15" x14ac:dyDescent="0.2">
      <c r="A1418" s="4">
        <f>Fullmath[[#This Row],[Craft]]</f>
        <v>0</v>
      </c>
      <c r="B1418" s="4">
        <f>Fullmath[[#This Row],[Type]]</f>
        <v>0</v>
      </c>
      <c r="C1418" s="4">
        <f>Fullmath[[#This Row],[Subtype]]</f>
        <v>0</v>
      </c>
      <c r="D1418" s="2">
        <f>Fullmath[[#This Row],[ID]]</f>
        <v>0</v>
      </c>
      <c r="E1418" s="4">
        <f>Fullmath[[#This Row],[Name]]</f>
        <v>0</v>
      </c>
      <c r="F1418" s="4">
        <f>Fullmath[[#This Row],[Quantity]]</f>
        <v>0</v>
      </c>
      <c r="G1418" s="4">
        <f>LookupRef[[#This Row],[Labor Costs]]+LookupRef[[#This Row],[Material Costs]]</f>
        <v>0</v>
      </c>
      <c r="H1418" s="4" t="e">
        <f>LookupRef[[#This Row],[Total Price]]/LookupRef[[#This Row],[Quantity]]</f>
        <v>#DIV/0!</v>
      </c>
      <c r="I1418" s="4">
        <f>LookupRef[[#This Row],[Total Price]]-LookupRef[[#This Row],[Material Costs]]</f>
        <v>0</v>
      </c>
      <c r="J1418" s="4">
        <f>(LookupRef[[#This Row],[Total Craft Points]]+LookupRef[[#This Row],[DC]])*10</f>
        <v>0</v>
      </c>
      <c r="K1418" s="4">
        <f>LookupRef[[#This Row],[Price Per Craft Point]]*LookupRef[[#This Row],[Total Craft Points]]</f>
        <v>0</v>
      </c>
      <c r="L1418" s="4">
        <f>Fullmath[[#This Row],[Mat Cost]]</f>
        <v>0</v>
      </c>
      <c r="M1418" s="4">
        <f>Fullmath[[#This Row],[Total CP]]</f>
        <v>0</v>
      </c>
      <c r="N1418" s="4">
        <f>Fullmath[[#This Row],[DC]]</f>
        <v>0</v>
      </c>
      <c r="O1418" s="4" cm="1">
        <f t="array" ref="O1418">LookupRef[[#This Row],[DC]]+(PPCP[Base])</f>
        <v>50</v>
      </c>
    </row>
    <row r="1419" spans="1:15" x14ac:dyDescent="0.2">
      <c r="A1419" s="4">
        <f>Fullmath[[#This Row],[Craft]]</f>
        <v>0</v>
      </c>
      <c r="B1419" s="4">
        <f>Fullmath[[#This Row],[Type]]</f>
        <v>0</v>
      </c>
      <c r="C1419" s="4">
        <f>Fullmath[[#This Row],[Subtype]]</f>
        <v>0</v>
      </c>
      <c r="D1419" s="2">
        <f>Fullmath[[#This Row],[ID]]</f>
        <v>0</v>
      </c>
      <c r="E1419" s="4">
        <f>Fullmath[[#This Row],[Name]]</f>
        <v>0</v>
      </c>
      <c r="F1419" s="4">
        <f>Fullmath[[#This Row],[Quantity]]</f>
        <v>0</v>
      </c>
      <c r="G1419" s="4">
        <f>LookupRef[[#This Row],[Labor Costs]]+LookupRef[[#This Row],[Material Costs]]</f>
        <v>0</v>
      </c>
      <c r="H1419" s="4" t="e">
        <f>LookupRef[[#This Row],[Total Price]]/LookupRef[[#This Row],[Quantity]]</f>
        <v>#DIV/0!</v>
      </c>
      <c r="I1419" s="4">
        <f>LookupRef[[#This Row],[Total Price]]-LookupRef[[#This Row],[Material Costs]]</f>
        <v>0</v>
      </c>
      <c r="J1419" s="4">
        <f>(LookupRef[[#This Row],[Total Craft Points]]+LookupRef[[#This Row],[DC]])*10</f>
        <v>0</v>
      </c>
      <c r="K1419" s="4">
        <f>LookupRef[[#This Row],[Price Per Craft Point]]*LookupRef[[#This Row],[Total Craft Points]]</f>
        <v>0</v>
      </c>
      <c r="L1419" s="4">
        <f>Fullmath[[#This Row],[Mat Cost]]</f>
        <v>0</v>
      </c>
      <c r="M1419" s="4">
        <f>Fullmath[[#This Row],[Total CP]]</f>
        <v>0</v>
      </c>
      <c r="N1419" s="4">
        <f>Fullmath[[#This Row],[DC]]</f>
        <v>0</v>
      </c>
      <c r="O1419" s="4" cm="1">
        <f t="array" ref="O1419">LookupRef[[#This Row],[DC]]+(PPCP[Base])</f>
        <v>50</v>
      </c>
    </row>
    <row r="1420" spans="1:15" x14ac:dyDescent="0.2">
      <c r="A1420" s="4">
        <f>Fullmath[[#This Row],[Craft]]</f>
        <v>0</v>
      </c>
      <c r="B1420" s="4">
        <f>Fullmath[[#This Row],[Type]]</f>
        <v>0</v>
      </c>
      <c r="C1420" s="4">
        <f>Fullmath[[#This Row],[Subtype]]</f>
        <v>0</v>
      </c>
      <c r="D1420" s="2">
        <f>Fullmath[[#This Row],[ID]]</f>
        <v>0</v>
      </c>
      <c r="E1420" s="4">
        <f>Fullmath[[#This Row],[Name]]</f>
        <v>0</v>
      </c>
      <c r="F1420" s="4">
        <f>Fullmath[[#This Row],[Quantity]]</f>
        <v>0</v>
      </c>
      <c r="G1420" s="4">
        <f>LookupRef[[#This Row],[Labor Costs]]+LookupRef[[#This Row],[Material Costs]]</f>
        <v>0</v>
      </c>
      <c r="H1420" s="4" t="e">
        <f>LookupRef[[#This Row],[Total Price]]/LookupRef[[#This Row],[Quantity]]</f>
        <v>#DIV/0!</v>
      </c>
      <c r="I1420" s="4">
        <f>LookupRef[[#This Row],[Total Price]]-LookupRef[[#This Row],[Material Costs]]</f>
        <v>0</v>
      </c>
      <c r="J1420" s="4">
        <f>(LookupRef[[#This Row],[Total Craft Points]]+LookupRef[[#This Row],[DC]])*10</f>
        <v>0</v>
      </c>
      <c r="K1420" s="4">
        <f>LookupRef[[#This Row],[Price Per Craft Point]]*LookupRef[[#This Row],[Total Craft Points]]</f>
        <v>0</v>
      </c>
      <c r="L1420" s="4">
        <f>Fullmath[[#This Row],[Mat Cost]]</f>
        <v>0</v>
      </c>
      <c r="M1420" s="4">
        <f>Fullmath[[#This Row],[Total CP]]</f>
        <v>0</v>
      </c>
      <c r="N1420" s="4">
        <f>Fullmath[[#This Row],[DC]]</f>
        <v>0</v>
      </c>
      <c r="O1420" s="4" cm="1">
        <f t="array" ref="O1420">LookupRef[[#This Row],[DC]]+(PPCP[Base])</f>
        <v>50</v>
      </c>
    </row>
    <row r="1421" spans="1:15" x14ac:dyDescent="0.2">
      <c r="A1421" s="4">
        <f>Fullmath[[#This Row],[Craft]]</f>
        <v>0</v>
      </c>
      <c r="B1421" s="4">
        <f>Fullmath[[#This Row],[Type]]</f>
        <v>0</v>
      </c>
      <c r="C1421" s="4">
        <f>Fullmath[[#This Row],[Subtype]]</f>
        <v>0</v>
      </c>
      <c r="D1421" s="2">
        <f>Fullmath[[#This Row],[ID]]</f>
        <v>0</v>
      </c>
      <c r="E1421" s="4">
        <f>Fullmath[[#This Row],[Name]]</f>
        <v>0</v>
      </c>
      <c r="F1421" s="4">
        <f>Fullmath[[#This Row],[Quantity]]</f>
        <v>0</v>
      </c>
      <c r="G1421" s="4">
        <f>LookupRef[[#This Row],[Labor Costs]]+LookupRef[[#This Row],[Material Costs]]</f>
        <v>0</v>
      </c>
      <c r="H1421" s="4" t="e">
        <f>LookupRef[[#This Row],[Total Price]]/LookupRef[[#This Row],[Quantity]]</f>
        <v>#DIV/0!</v>
      </c>
      <c r="I1421" s="4">
        <f>LookupRef[[#This Row],[Total Price]]-LookupRef[[#This Row],[Material Costs]]</f>
        <v>0</v>
      </c>
      <c r="J1421" s="4">
        <f>(LookupRef[[#This Row],[Total Craft Points]]+LookupRef[[#This Row],[DC]])*10</f>
        <v>0</v>
      </c>
      <c r="K1421" s="4">
        <f>LookupRef[[#This Row],[Price Per Craft Point]]*LookupRef[[#This Row],[Total Craft Points]]</f>
        <v>0</v>
      </c>
      <c r="L1421" s="4">
        <f>Fullmath[[#This Row],[Mat Cost]]</f>
        <v>0</v>
      </c>
      <c r="M1421" s="4">
        <f>Fullmath[[#This Row],[Total CP]]</f>
        <v>0</v>
      </c>
      <c r="N1421" s="4">
        <f>Fullmath[[#This Row],[DC]]</f>
        <v>0</v>
      </c>
      <c r="O1421" s="4" cm="1">
        <f t="array" ref="O1421">LookupRef[[#This Row],[DC]]+(PPCP[Base])</f>
        <v>50</v>
      </c>
    </row>
    <row r="1422" spans="1:15" x14ac:dyDescent="0.2">
      <c r="A1422" s="4">
        <f>Fullmath[[#This Row],[Craft]]</f>
        <v>0</v>
      </c>
      <c r="B1422" s="4">
        <f>Fullmath[[#This Row],[Type]]</f>
        <v>0</v>
      </c>
      <c r="C1422" s="4">
        <f>Fullmath[[#This Row],[Subtype]]</f>
        <v>0</v>
      </c>
      <c r="D1422" s="2">
        <f>Fullmath[[#This Row],[ID]]</f>
        <v>0</v>
      </c>
      <c r="E1422" s="4">
        <f>Fullmath[[#This Row],[Name]]</f>
        <v>0</v>
      </c>
      <c r="F1422" s="4">
        <f>Fullmath[[#This Row],[Quantity]]</f>
        <v>0</v>
      </c>
      <c r="G1422" s="4">
        <f>LookupRef[[#This Row],[Labor Costs]]+LookupRef[[#This Row],[Material Costs]]</f>
        <v>0</v>
      </c>
      <c r="H1422" s="4" t="e">
        <f>LookupRef[[#This Row],[Total Price]]/LookupRef[[#This Row],[Quantity]]</f>
        <v>#DIV/0!</v>
      </c>
      <c r="I1422" s="4">
        <f>LookupRef[[#This Row],[Total Price]]-LookupRef[[#This Row],[Material Costs]]</f>
        <v>0</v>
      </c>
      <c r="J1422" s="4">
        <f>(LookupRef[[#This Row],[Total Craft Points]]+LookupRef[[#This Row],[DC]])*10</f>
        <v>0</v>
      </c>
      <c r="K1422" s="4">
        <f>LookupRef[[#This Row],[Price Per Craft Point]]*LookupRef[[#This Row],[Total Craft Points]]</f>
        <v>0</v>
      </c>
      <c r="L1422" s="4">
        <f>Fullmath[[#This Row],[Mat Cost]]</f>
        <v>0</v>
      </c>
      <c r="M1422" s="4">
        <f>Fullmath[[#This Row],[Total CP]]</f>
        <v>0</v>
      </c>
      <c r="N1422" s="4">
        <f>Fullmath[[#This Row],[DC]]</f>
        <v>0</v>
      </c>
      <c r="O1422" s="4" cm="1">
        <f t="array" ref="O1422">LookupRef[[#This Row],[DC]]+(PPCP[Base])</f>
        <v>50</v>
      </c>
    </row>
    <row r="1423" spans="1:15" x14ac:dyDescent="0.2">
      <c r="A1423" s="4">
        <f>Fullmath[[#This Row],[Craft]]</f>
        <v>0</v>
      </c>
      <c r="B1423" s="4">
        <f>Fullmath[[#This Row],[Type]]</f>
        <v>0</v>
      </c>
      <c r="C1423" s="4">
        <f>Fullmath[[#This Row],[Subtype]]</f>
        <v>0</v>
      </c>
      <c r="D1423" s="2">
        <f>Fullmath[[#This Row],[ID]]</f>
        <v>0</v>
      </c>
      <c r="E1423" s="4">
        <f>Fullmath[[#This Row],[Name]]</f>
        <v>0</v>
      </c>
      <c r="F1423" s="4">
        <f>Fullmath[[#This Row],[Quantity]]</f>
        <v>0</v>
      </c>
      <c r="G1423" s="4">
        <f>LookupRef[[#This Row],[Labor Costs]]+LookupRef[[#This Row],[Material Costs]]</f>
        <v>0</v>
      </c>
      <c r="H1423" s="4" t="e">
        <f>LookupRef[[#This Row],[Total Price]]/LookupRef[[#This Row],[Quantity]]</f>
        <v>#DIV/0!</v>
      </c>
      <c r="I1423" s="4">
        <f>LookupRef[[#This Row],[Total Price]]-LookupRef[[#This Row],[Material Costs]]</f>
        <v>0</v>
      </c>
      <c r="J1423" s="4">
        <f>(LookupRef[[#This Row],[Total Craft Points]]+LookupRef[[#This Row],[DC]])*10</f>
        <v>0</v>
      </c>
      <c r="K1423" s="4">
        <f>LookupRef[[#This Row],[Price Per Craft Point]]*LookupRef[[#This Row],[Total Craft Points]]</f>
        <v>0</v>
      </c>
      <c r="L1423" s="4">
        <f>Fullmath[[#This Row],[Mat Cost]]</f>
        <v>0</v>
      </c>
      <c r="M1423" s="4">
        <f>Fullmath[[#This Row],[Total CP]]</f>
        <v>0</v>
      </c>
      <c r="N1423" s="4">
        <f>Fullmath[[#This Row],[DC]]</f>
        <v>0</v>
      </c>
      <c r="O1423" s="4" cm="1">
        <f t="array" ref="O1423">LookupRef[[#This Row],[DC]]+(PPCP[Base])</f>
        <v>50</v>
      </c>
    </row>
    <row r="1424" spans="1:15" x14ac:dyDescent="0.2">
      <c r="A1424" s="4">
        <f>Fullmath[[#This Row],[Craft]]</f>
        <v>0</v>
      </c>
      <c r="B1424" s="4">
        <f>Fullmath[[#This Row],[Type]]</f>
        <v>0</v>
      </c>
      <c r="C1424" s="4">
        <f>Fullmath[[#This Row],[Subtype]]</f>
        <v>0</v>
      </c>
      <c r="D1424" s="2">
        <f>Fullmath[[#This Row],[ID]]</f>
        <v>0</v>
      </c>
      <c r="E1424" s="4">
        <f>Fullmath[[#This Row],[Name]]</f>
        <v>0</v>
      </c>
      <c r="F1424" s="4">
        <f>Fullmath[[#This Row],[Quantity]]</f>
        <v>0</v>
      </c>
      <c r="G1424" s="4">
        <f>LookupRef[[#This Row],[Labor Costs]]+LookupRef[[#This Row],[Material Costs]]</f>
        <v>0</v>
      </c>
      <c r="H1424" s="4" t="e">
        <f>LookupRef[[#This Row],[Total Price]]/LookupRef[[#This Row],[Quantity]]</f>
        <v>#DIV/0!</v>
      </c>
      <c r="I1424" s="4">
        <f>LookupRef[[#This Row],[Total Price]]-LookupRef[[#This Row],[Material Costs]]</f>
        <v>0</v>
      </c>
      <c r="J1424" s="4">
        <f>(LookupRef[[#This Row],[Total Craft Points]]+LookupRef[[#This Row],[DC]])*10</f>
        <v>0</v>
      </c>
      <c r="K1424" s="4">
        <f>LookupRef[[#This Row],[Price Per Craft Point]]*LookupRef[[#This Row],[Total Craft Points]]</f>
        <v>0</v>
      </c>
      <c r="L1424" s="4">
        <f>Fullmath[[#This Row],[Mat Cost]]</f>
        <v>0</v>
      </c>
      <c r="M1424" s="4">
        <f>Fullmath[[#This Row],[Total CP]]</f>
        <v>0</v>
      </c>
      <c r="N1424" s="4">
        <f>Fullmath[[#This Row],[DC]]</f>
        <v>0</v>
      </c>
      <c r="O1424" s="4" cm="1">
        <f t="array" ref="O1424">LookupRef[[#This Row],[DC]]+(PPCP[Base])</f>
        <v>50</v>
      </c>
    </row>
    <row r="1425" spans="1:15" x14ac:dyDescent="0.2">
      <c r="A1425" s="4">
        <f>Fullmath[[#This Row],[Craft]]</f>
        <v>0</v>
      </c>
      <c r="B1425" s="4">
        <f>Fullmath[[#This Row],[Type]]</f>
        <v>0</v>
      </c>
      <c r="C1425" s="4">
        <f>Fullmath[[#This Row],[Subtype]]</f>
        <v>0</v>
      </c>
      <c r="D1425" s="2">
        <f>Fullmath[[#This Row],[ID]]</f>
        <v>0</v>
      </c>
      <c r="E1425" s="4">
        <f>Fullmath[[#This Row],[Name]]</f>
        <v>0</v>
      </c>
      <c r="F1425" s="4">
        <f>Fullmath[[#This Row],[Quantity]]</f>
        <v>0</v>
      </c>
      <c r="G1425" s="4">
        <f>LookupRef[[#This Row],[Labor Costs]]+LookupRef[[#This Row],[Material Costs]]</f>
        <v>0</v>
      </c>
      <c r="H1425" s="4" t="e">
        <f>LookupRef[[#This Row],[Total Price]]/LookupRef[[#This Row],[Quantity]]</f>
        <v>#DIV/0!</v>
      </c>
      <c r="I1425" s="4">
        <f>LookupRef[[#This Row],[Total Price]]-LookupRef[[#This Row],[Material Costs]]</f>
        <v>0</v>
      </c>
      <c r="J1425" s="4">
        <f>(LookupRef[[#This Row],[Total Craft Points]]+LookupRef[[#This Row],[DC]])*10</f>
        <v>0</v>
      </c>
      <c r="K1425" s="4">
        <f>LookupRef[[#This Row],[Price Per Craft Point]]*LookupRef[[#This Row],[Total Craft Points]]</f>
        <v>0</v>
      </c>
      <c r="L1425" s="4">
        <f>Fullmath[[#This Row],[Mat Cost]]</f>
        <v>0</v>
      </c>
      <c r="M1425" s="4">
        <f>Fullmath[[#This Row],[Total CP]]</f>
        <v>0</v>
      </c>
      <c r="N1425" s="4">
        <f>Fullmath[[#This Row],[DC]]</f>
        <v>0</v>
      </c>
      <c r="O1425" s="4" cm="1">
        <f t="array" ref="O1425">LookupRef[[#This Row],[DC]]+(PPCP[Base])</f>
        <v>50</v>
      </c>
    </row>
    <row r="1426" spans="1:15" x14ac:dyDescent="0.2">
      <c r="A1426" s="4">
        <f>Fullmath[[#This Row],[Craft]]</f>
        <v>0</v>
      </c>
      <c r="B1426" s="4">
        <f>Fullmath[[#This Row],[Type]]</f>
        <v>0</v>
      </c>
      <c r="C1426" s="4">
        <f>Fullmath[[#This Row],[Subtype]]</f>
        <v>0</v>
      </c>
      <c r="D1426" s="2">
        <f>Fullmath[[#This Row],[ID]]</f>
        <v>0</v>
      </c>
      <c r="E1426" s="4">
        <f>Fullmath[[#This Row],[Name]]</f>
        <v>0</v>
      </c>
      <c r="F1426" s="4">
        <f>Fullmath[[#This Row],[Quantity]]</f>
        <v>0</v>
      </c>
      <c r="G1426" s="4">
        <f>LookupRef[[#This Row],[Labor Costs]]+LookupRef[[#This Row],[Material Costs]]</f>
        <v>0</v>
      </c>
      <c r="H1426" s="4" t="e">
        <f>LookupRef[[#This Row],[Total Price]]/LookupRef[[#This Row],[Quantity]]</f>
        <v>#DIV/0!</v>
      </c>
      <c r="I1426" s="4">
        <f>LookupRef[[#This Row],[Total Price]]-LookupRef[[#This Row],[Material Costs]]</f>
        <v>0</v>
      </c>
      <c r="J1426" s="4">
        <f>(LookupRef[[#This Row],[Total Craft Points]]+LookupRef[[#This Row],[DC]])*10</f>
        <v>0</v>
      </c>
      <c r="K1426" s="4">
        <f>LookupRef[[#This Row],[Price Per Craft Point]]*LookupRef[[#This Row],[Total Craft Points]]</f>
        <v>0</v>
      </c>
      <c r="L1426" s="4">
        <f>Fullmath[[#This Row],[Mat Cost]]</f>
        <v>0</v>
      </c>
      <c r="M1426" s="4">
        <f>Fullmath[[#This Row],[Total CP]]</f>
        <v>0</v>
      </c>
      <c r="N1426" s="4">
        <f>Fullmath[[#This Row],[DC]]</f>
        <v>0</v>
      </c>
      <c r="O1426" s="4" cm="1">
        <f t="array" ref="O1426">LookupRef[[#This Row],[DC]]+(PPCP[Base])</f>
        <v>50</v>
      </c>
    </row>
    <row r="1427" spans="1:15" x14ac:dyDescent="0.2">
      <c r="A1427" s="4">
        <f>Fullmath[[#This Row],[Craft]]</f>
        <v>0</v>
      </c>
      <c r="B1427" s="4">
        <f>Fullmath[[#This Row],[Type]]</f>
        <v>0</v>
      </c>
      <c r="C1427" s="4">
        <f>Fullmath[[#This Row],[Subtype]]</f>
        <v>0</v>
      </c>
      <c r="D1427" s="2">
        <f>Fullmath[[#This Row],[ID]]</f>
        <v>0</v>
      </c>
      <c r="E1427" s="4">
        <f>Fullmath[[#This Row],[Name]]</f>
        <v>0</v>
      </c>
      <c r="F1427" s="4">
        <f>Fullmath[[#This Row],[Quantity]]</f>
        <v>0</v>
      </c>
      <c r="G1427" s="4">
        <f>LookupRef[[#This Row],[Labor Costs]]+LookupRef[[#This Row],[Material Costs]]</f>
        <v>0</v>
      </c>
      <c r="H1427" s="4" t="e">
        <f>LookupRef[[#This Row],[Total Price]]/LookupRef[[#This Row],[Quantity]]</f>
        <v>#DIV/0!</v>
      </c>
      <c r="I1427" s="4">
        <f>LookupRef[[#This Row],[Total Price]]-LookupRef[[#This Row],[Material Costs]]</f>
        <v>0</v>
      </c>
      <c r="J1427" s="4">
        <f>(LookupRef[[#This Row],[Total Craft Points]]+LookupRef[[#This Row],[DC]])*10</f>
        <v>0</v>
      </c>
      <c r="K1427" s="4">
        <f>LookupRef[[#This Row],[Price Per Craft Point]]*LookupRef[[#This Row],[Total Craft Points]]</f>
        <v>0</v>
      </c>
      <c r="L1427" s="4">
        <f>Fullmath[[#This Row],[Mat Cost]]</f>
        <v>0</v>
      </c>
      <c r="M1427" s="4">
        <f>Fullmath[[#This Row],[Total CP]]</f>
        <v>0</v>
      </c>
      <c r="N1427" s="4">
        <f>Fullmath[[#This Row],[DC]]</f>
        <v>0</v>
      </c>
      <c r="O1427" s="4" cm="1">
        <f t="array" ref="O1427">LookupRef[[#This Row],[DC]]+(PPCP[Base])</f>
        <v>50</v>
      </c>
    </row>
    <row r="1428" spans="1:15" x14ac:dyDescent="0.2">
      <c r="A1428" s="4">
        <f>Fullmath[[#This Row],[Craft]]</f>
        <v>0</v>
      </c>
      <c r="B1428" s="4">
        <f>Fullmath[[#This Row],[Type]]</f>
        <v>0</v>
      </c>
      <c r="C1428" s="4">
        <f>Fullmath[[#This Row],[Subtype]]</f>
        <v>0</v>
      </c>
      <c r="D1428" s="2">
        <f>Fullmath[[#This Row],[ID]]</f>
        <v>0</v>
      </c>
      <c r="E1428" s="4">
        <f>Fullmath[[#This Row],[Name]]</f>
        <v>0</v>
      </c>
      <c r="F1428" s="4">
        <f>Fullmath[[#This Row],[Quantity]]</f>
        <v>0</v>
      </c>
      <c r="G1428" s="4">
        <f>LookupRef[[#This Row],[Labor Costs]]+LookupRef[[#This Row],[Material Costs]]</f>
        <v>0</v>
      </c>
      <c r="H1428" s="4" t="e">
        <f>LookupRef[[#This Row],[Total Price]]/LookupRef[[#This Row],[Quantity]]</f>
        <v>#DIV/0!</v>
      </c>
      <c r="I1428" s="4">
        <f>LookupRef[[#This Row],[Total Price]]-LookupRef[[#This Row],[Material Costs]]</f>
        <v>0</v>
      </c>
      <c r="J1428" s="4">
        <f>(LookupRef[[#This Row],[Total Craft Points]]+LookupRef[[#This Row],[DC]])*10</f>
        <v>0</v>
      </c>
      <c r="K1428" s="4">
        <f>LookupRef[[#This Row],[Price Per Craft Point]]*LookupRef[[#This Row],[Total Craft Points]]</f>
        <v>0</v>
      </c>
      <c r="L1428" s="4">
        <f>Fullmath[[#This Row],[Mat Cost]]</f>
        <v>0</v>
      </c>
      <c r="M1428" s="4">
        <f>Fullmath[[#This Row],[Total CP]]</f>
        <v>0</v>
      </c>
      <c r="N1428" s="4">
        <f>Fullmath[[#This Row],[DC]]</f>
        <v>0</v>
      </c>
      <c r="O1428" s="4" cm="1">
        <f t="array" ref="O1428">LookupRef[[#This Row],[DC]]+(PPCP[Base])</f>
        <v>50</v>
      </c>
    </row>
    <row r="1429" spans="1:15" x14ac:dyDescent="0.2">
      <c r="A1429" s="4">
        <f>Fullmath[[#This Row],[Craft]]</f>
        <v>0</v>
      </c>
      <c r="B1429" s="4">
        <f>Fullmath[[#This Row],[Type]]</f>
        <v>0</v>
      </c>
      <c r="C1429" s="4">
        <f>Fullmath[[#This Row],[Subtype]]</f>
        <v>0</v>
      </c>
      <c r="D1429" s="2">
        <f>Fullmath[[#This Row],[ID]]</f>
        <v>0</v>
      </c>
      <c r="E1429" s="4">
        <f>Fullmath[[#This Row],[Name]]</f>
        <v>0</v>
      </c>
      <c r="F1429" s="4">
        <f>Fullmath[[#This Row],[Quantity]]</f>
        <v>0</v>
      </c>
      <c r="G1429" s="4">
        <f>LookupRef[[#This Row],[Labor Costs]]+LookupRef[[#This Row],[Material Costs]]</f>
        <v>0</v>
      </c>
      <c r="H1429" s="4" t="e">
        <f>LookupRef[[#This Row],[Total Price]]/LookupRef[[#This Row],[Quantity]]</f>
        <v>#DIV/0!</v>
      </c>
      <c r="I1429" s="4">
        <f>LookupRef[[#This Row],[Total Price]]-LookupRef[[#This Row],[Material Costs]]</f>
        <v>0</v>
      </c>
      <c r="J1429" s="4">
        <f>(LookupRef[[#This Row],[Total Craft Points]]+LookupRef[[#This Row],[DC]])*10</f>
        <v>0</v>
      </c>
      <c r="K1429" s="4">
        <f>LookupRef[[#This Row],[Price Per Craft Point]]*LookupRef[[#This Row],[Total Craft Points]]</f>
        <v>0</v>
      </c>
      <c r="L1429" s="4">
        <f>Fullmath[[#This Row],[Mat Cost]]</f>
        <v>0</v>
      </c>
      <c r="M1429" s="4">
        <f>Fullmath[[#This Row],[Total CP]]</f>
        <v>0</v>
      </c>
      <c r="N1429" s="4">
        <f>Fullmath[[#This Row],[DC]]</f>
        <v>0</v>
      </c>
      <c r="O1429" s="4" cm="1">
        <f t="array" ref="O1429">LookupRef[[#This Row],[DC]]+(PPCP[Base])</f>
        <v>50</v>
      </c>
    </row>
    <row r="1430" spans="1:15" x14ac:dyDescent="0.2">
      <c r="A1430" s="4">
        <f>Fullmath[[#This Row],[Craft]]</f>
        <v>0</v>
      </c>
      <c r="B1430" s="4">
        <f>Fullmath[[#This Row],[Type]]</f>
        <v>0</v>
      </c>
      <c r="C1430" s="4">
        <f>Fullmath[[#This Row],[Subtype]]</f>
        <v>0</v>
      </c>
      <c r="D1430" s="2">
        <f>Fullmath[[#This Row],[ID]]</f>
        <v>0</v>
      </c>
      <c r="E1430" s="4">
        <f>Fullmath[[#This Row],[Name]]</f>
        <v>0</v>
      </c>
      <c r="F1430" s="4">
        <f>Fullmath[[#This Row],[Quantity]]</f>
        <v>0</v>
      </c>
      <c r="G1430" s="4">
        <f>LookupRef[[#This Row],[Labor Costs]]+LookupRef[[#This Row],[Material Costs]]</f>
        <v>0</v>
      </c>
      <c r="H1430" s="4" t="e">
        <f>LookupRef[[#This Row],[Total Price]]/LookupRef[[#This Row],[Quantity]]</f>
        <v>#DIV/0!</v>
      </c>
      <c r="I1430" s="4">
        <f>LookupRef[[#This Row],[Total Price]]-LookupRef[[#This Row],[Material Costs]]</f>
        <v>0</v>
      </c>
      <c r="J1430" s="4">
        <f>(LookupRef[[#This Row],[Total Craft Points]]+LookupRef[[#This Row],[DC]])*10</f>
        <v>0</v>
      </c>
      <c r="K1430" s="4">
        <f>LookupRef[[#This Row],[Price Per Craft Point]]*LookupRef[[#This Row],[Total Craft Points]]</f>
        <v>0</v>
      </c>
      <c r="L1430" s="4">
        <f>Fullmath[[#This Row],[Mat Cost]]</f>
        <v>0</v>
      </c>
      <c r="M1430" s="4">
        <f>Fullmath[[#This Row],[Total CP]]</f>
        <v>0</v>
      </c>
      <c r="N1430" s="4">
        <f>Fullmath[[#This Row],[DC]]</f>
        <v>0</v>
      </c>
      <c r="O1430" s="4" cm="1">
        <f t="array" ref="O1430">LookupRef[[#This Row],[DC]]+(PPCP[Base])</f>
        <v>50</v>
      </c>
    </row>
    <row r="1431" spans="1:15" x14ac:dyDescent="0.2">
      <c r="A1431" s="4">
        <f>Fullmath[[#This Row],[Craft]]</f>
        <v>0</v>
      </c>
      <c r="B1431" s="4">
        <f>Fullmath[[#This Row],[Type]]</f>
        <v>0</v>
      </c>
      <c r="C1431" s="4">
        <f>Fullmath[[#This Row],[Subtype]]</f>
        <v>0</v>
      </c>
      <c r="D1431" s="2">
        <f>Fullmath[[#This Row],[ID]]</f>
        <v>0</v>
      </c>
      <c r="E1431" s="4">
        <f>Fullmath[[#This Row],[Name]]</f>
        <v>0</v>
      </c>
      <c r="F1431" s="4">
        <f>Fullmath[[#This Row],[Quantity]]</f>
        <v>0</v>
      </c>
      <c r="G1431" s="4">
        <f>LookupRef[[#This Row],[Labor Costs]]+LookupRef[[#This Row],[Material Costs]]</f>
        <v>0</v>
      </c>
      <c r="H1431" s="4" t="e">
        <f>LookupRef[[#This Row],[Total Price]]/LookupRef[[#This Row],[Quantity]]</f>
        <v>#DIV/0!</v>
      </c>
      <c r="I1431" s="4">
        <f>LookupRef[[#This Row],[Total Price]]-LookupRef[[#This Row],[Material Costs]]</f>
        <v>0</v>
      </c>
      <c r="J1431" s="4">
        <f>(LookupRef[[#This Row],[Total Craft Points]]+LookupRef[[#This Row],[DC]])*10</f>
        <v>0</v>
      </c>
      <c r="K1431" s="4">
        <f>LookupRef[[#This Row],[Price Per Craft Point]]*LookupRef[[#This Row],[Total Craft Points]]</f>
        <v>0</v>
      </c>
      <c r="L1431" s="4">
        <f>Fullmath[[#This Row],[Mat Cost]]</f>
        <v>0</v>
      </c>
      <c r="M1431" s="4">
        <f>Fullmath[[#This Row],[Total CP]]</f>
        <v>0</v>
      </c>
      <c r="N1431" s="4">
        <f>Fullmath[[#This Row],[DC]]</f>
        <v>0</v>
      </c>
      <c r="O1431" s="4" cm="1">
        <f t="array" ref="O1431">LookupRef[[#This Row],[DC]]+(PPCP[Base])</f>
        <v>50</v>
      </c>
    </row>
    <row r="1432" spans="1:15" x14ac:dyDescent="0.2">
      <c r="A1432" s="4">
        <f>Fullmath[[#This Row],[Craft]]</f>
        <v>0</v>
      </c>
      <c r="B1432" s="4">
        <f>Fullmath[[#This Row],[Type]]</f>
        <v>0</v>
      </c>
      <c r="C1432" s="4">
        <f>Fullmath[[#This Row],[Subtype]]</f>
        <v>0</v>
      </c>
      <c r="D1432" s="2">
        <f>Fullmath[[#This Row],[ID]]</f>
        <v>0</v>
      </c>
      <c r="E1432" s="4">
        <f>Fullmath[[#This Row],[Name]]</f>
        <v>0</v>
      </c>
      <c r="F1432" s="4">
        <f>Fullmath[[#This Row],[Quantity]]</f>
        <v>0</v>
      </c>
      <c r="G1432" s="4">
        <f>LookupRef[[#This Row],[Labor Costs]]+LookupRef[[#This Row],[Material Costs]]</f>
        <v>0</v>
      </c>
      <c r="H1432" s="4" t="e">
        <f>LookupRef[[#This Row],[Total Price]]/LookupRef[[#This Row],[Quantity]]</f>
        <v>#DIV/0!</v>
      </c>
      <c r="I1432" s="4">
        <f>LookupRef[[#This Row],[Total Price]]-LookupRef[[#This Row],[Material Costs]]</f>
        <v>0</v>
      </c>
      <c r="J1432" s="4">
        <f>(LookupRef[[#This Row],[Total Craft Points]]+LookupRef[[#This Row],[DC]])*10</f>
        <v>0</v>
      </c>
      <c r="K1432" s="4">
        <f>LookupRef[[#This Row],[Price Per Craft Point]]*LookupRef[[#This Row],[Total Craft Points]]</f>
        <v>0</v>
      </c>
      <c r="L1432" s="4">
        <f>Fullmath[[#This Row],[Mat Cost]]</f>
        <v>0</v>
      </c>
      <c r="M1432" s="4">
        <f>Fullmath[[#This Row],[Total CP]]</f>
        <v>0</v>
      </c>
      <c r="N1432" s="4">
        <f>Fullmath[[#This Row],[DC]]</f>
        <v>0</v>
      </c>
      <c r="O1432" s="4" cm="1">
        <f t="array" ref="O1432">LookupRef[[#This Row],[DC]]+(PPCP[Base])</f>
        <v>50</v>
      </c>
    </row>
    <row r="1433" spans="1:15" x14ac:dyDescent="0.2">
      <c r="A1433" s="4">
        <f>Fullmath[[#This Row],[Craft]]</f>
        <v>0</v>
      </c>
      <c r="B1433" s="4">
        <f>Fullmath[[#This Row],[Type]]</f>
        <v>0</v>
      </c>
      <c r="C1433" s="4">
        <f>Fullmath[[#This Row],[Subtype]]</f>
        <v>0</v>
      </c>
      <c r="D1433" s="2">
        <f>Fullmath[[#This Row],[ID]]</f>
        <v>0</v>
      </c>
      <c r="E1433" s="4">
        <f>Fullmath[[#This Row],[Name]]</f>
        <v>0</v>
      </c>
      <c r="F1433" s="4">
        <f>Fullmath[[#This Row],[Quantity]]</f>
        <v>0</v>
      </c>
      <c r="G1433" s="4">
        <f>LookupRef[[#This Row],[Labor Costs]]+LookupRef[[#This Row],[Material Costs]]</f>
        <v>0</v>
      </c>
      <c r="H1433" s="4" t="e">
        <f>LookupRef[[#This Row],[Total Price]]/LookupRef[[#This Row],[Quantity]]</f>
        <v>#DIV/0!</v>
      </c>
      <c r="I1433" s="4">
        <f>LookupRef[[#This Row],[Total Price]]-LookupRef[[#This Row],[Material Costs]]</f>
        <v>0</v>
      </c>
      <c r="J1433" s="4">
        <f>(LookupRef[[#This Row],[Total Craft Points]]+LookupRef[[#This Row],[DC]])*10</f>
        <v>0</v>
      </c>
      <c r="K1433" s="4">
        <f>LookupRef[[#This Row],[Price Per Craft Point]]*LookupRef[[#This Row],[Total Craft Points]]</f>
        <v>0</v>
      </c>
      <c r="L1433" s="4">
        <f>Fullmath[[#This Row],[Mat Cost]]</f>
        <v>0</v>
      </c>
      <c r="M1433" s="4">
        <f>Fullmath[[#This Row],[Total CP]]</f>
        <v>0</v>
      </c>
      <c r="N1433" s="4">
        <f>Fullmath[[#This Row],[DC]]</f>
        <v>0</v>
      </c>
      <c r="O1433" s="4" cm="1">
        <f t="array" ref="O1433">LookupRef[[#This Row],[DC]]+(PPCP[Base])</f>
        <v>50</v>
      </c>
    </row>
    <row r="1434" spans="1:15" x14ac:dyDescent="0.2">
      <c r="A1434" s="4">
        <f>Fullmath[[#This Row],[Craft]]</f>
        <v>0</v>
      </c>
      <c r="B1434" s="4">
        <f>Fullmath[[#This Row],[Type]]</f>
        <v>0</v>
      </c>
      <c r="C1434" s="4">
        <f>Fullmath[[#This Row],[Subtype]]</f>
        <v>0</v>
      </c>
      <c r="D1434" s="2">
        <f>Fullmath[[#This Row],[ID]]</f>
        <v>0</v>
      </c>
      <c r="E1434" s="4">
        <f>Fullmath[[#This Row],[Name]]</f>
        <v>0</v>
      </c>
      <c r="F1434" s="4">
        <f>Fullmath[[#This Row],[Quantity]]</f>
        <v>0</v>
      </c>
      <c r="G1434" s="4">
        <f>LookupRef[[#This Row],[Labor Costs]]+LookupRef[[#This Row],[Material Costs]]</f>
        <v>0</v>
      </c>
      <c r="H1434" s="4" t="e">
        <f>LookupRef[[#This Row],[Total Price]]/LookupRef[[#This Row],[Quantity]]</f>
        <v>#DIV/0!</v>
      </c>
      <c r="I1434" s="4">
        <f>LookupRef[[#This Row],[Total Price]]-LookupRef[[#This Row],[Material Costs]]</f>
        <v>0</v>
      </c>
      <c r="J1434" s="4">
        <f>(LookupRef[[#This Row],[Total Craft Points]]+LookupRef[[#This Row],[DC]])*10</f>
        <v>0</v>
      </c>
      <c r="K1434" s="4">
        <f>LookupRef[[#This Row],[Price Per Craft Point]]*LookupRef[[#This Row],[Total Craft Points]]</f>
        <v>0</v>
      </c>
      <c r="L1434" s="4">
        <f>Fullmath[[#This Row],[Mat Cost]]</f>
        <v>0</v>
      </c>
      <c r="M1434" s="4">
        <f>Fullmath[[#This Row],[Total CP]]</f>
        <v>0</v>
      </c>
      <c r="N1434" s="4">
        <f>Fullmath[[#This Row],[DC]]</f>
        <v>0</v>
      </c>
      <c r="O1434" s="4" cm="1">
        <f t="array" ref="O1434">LookupRef[[#This Row],[DC]]+(PPCP[Base])</f>
        <v>50</v>
      </c>
    </row>
    <row r="1435" spans="1:15" x14ac:dyDescent="0.2">
      <c r="A1435" s="4">
        <f>Fullmath[[#This Row],[Craft]]</f>
        <v>0</v>
      </c>
      <c r="B1435" s="4">
        <f>Fullmath[[#This Row],[Type]]</f>
        <v>0</v>
      </c>
      <c r="C1435" s="4">
        <f>Fullmath[[#This Row],[Subtype]]</f>
        <v>0</v>
      </c>
      <c r="D1435" s="2">
        <f>Fullmath[[#This Row],[ID]]</f>
        <v>0</v>
      </c>
      <c r="E1435" s="4">
        <f>Fullmath[[#This Row],[Name]]</f>
        <v>0</v>
      </c>
      <c r="F1435" s="4">
        <f>Fullmath[[#This Row],[Quantity]]</f>
        <v>0</v>
      </c>
      <c r="G1435" s="4">
        <f>LookupRef[[#This Row],[Labor Costs]]+LookupRef[[#This Row],[Material Costs]]</f>
        <v>0</v>
      </c>
      <c r="H1435" s="4" t="e">
        <f>LookupRef[[#This Row],[Total Price]]/LookupRef[[#This Row],[Quantity]]</f>
        <v>#DIV/0!</v>
      </c>
      <c r="I1435" s="4">
        <f>LookupRef[[#This Row],[Total Price]]-LookupRef[[#This Row],[Material Costs]]</f>
        <v>0</v>
      </c>
      <c r="J1435" s="4">
        <f>(LookupRef[[#This Row],[Total Craft Points]]+LookupRef[[#This Row],[DC]])*10</f>
        <v>0</v>
      </c>
      <c r="K1435" s="4">
        <f>LookupRef[[#This Row],[Price Per Craft Point]]*LookupRef[[#This Row],[Total Craft Points]]</f>
        <v>0</v>
      </c>
      <c r="L1435" s="4">
        <f>Fullmath[[#This Row],[Mat Cost]]</f>
        <v>0</v>
      </c>
      <c r="M1435" s="4">
        <f>Fullmath[[#This Row],[Total CP]]</f>
        <v>0</v>
      </c>
      <c r="N1435" s="4">
        <f>Fullmath[[#This Row],[DC]]</f>
        <v>0</v>
      </c>
      <c r="O1435" s="4" cm="1">
        <f t="array" ref="O1435">LookupRef[[#This Row],[DC]]+(PPCP[Base])</f>
        <v>50</v>
      </c>
    </row>
    <row r="1436" spans="1:15" x14ac:dyDescent="0.2">
      <c r="A1436" s="4">
        <f>Fullmath[[#This Row],[Craft]]</f>
        <v>0</v>
      </c>
      <c r="B1436" s="4">
        <f>Fullmath[[#This Row],[Type]]</f>
        <v>0</v>
      </c>
      <c r="C1436" s="4">
        <f>Fullmath[[#This Row],[Subtype]]</f>
        <v>0</v>
      </c>
      <c r="D1436" s="2">
        <f>Fullmath[[#This Row],[ID]]</f>
        <v>0</v>
      </c>
      <c r="E1436" s="4">
        <f>Fullmath[[#This Row],[Name]]</f>
        <v>0</v>
      </c>
      <c r="F1436" s="4">
        <f>Fullmath[[#This Row],[Quantity]]</f>
        <v>0</v>
      </c>
      <c r="G1436" s="4">
        <f>LookupRef[[#This Row],[Labor Costs]]+LookupRef[[#This Row],[Material Costs]]</f>
        <v>0</v>
      </c>
      <c r="H1436" s="4" t="e">
        <f>LookupRef[[#This Row],[Total Price]]/LookupRef[[#This Row],[Quantity]]</f>
        <v>#DIV/0!</v>
      </c>
      <c r="I1436" s="4">
        <f>LookupRef[[#This Row],[Total Price]]-LookupRef[[#This Row],[Material Costs]]</f>
        <v>0</v>
      </c>
      <c r="J1436" s="4">
        <f>(LookupRef[[#This Row],[Total Craft Points]]+LookupRef[[#This Row],[DC]])*10</f>
        <v>0</v>
      </c>
      <c r="K1436" s="4">
        <f>LookupRef[[#This Row],[Price Per Craft Point]]*LookupRef[[#This Row],[Total Craft Points]]</f>
        <v>0</v>
      </c>
      <c r="L1436" s="4">
        <f>Fullmath[[#This Row],[Mat Cost]]</f>
        <v>0</v>
      </c>
      <c r="M1436" s="4">
        <f>Fullmath[[#This Row],[Total CP]]</f>
        <v>0</v>
      </c>
      <c r="N1436" s="4">
        <f>Fullmath[[#This Row],[DC]]</f>
        <v>0</v>
      </c>
      <c r="O1436" s="4" cm="1">
        <f t="array" ref="O1436">LookupRef[[#This Row],[DC]]+(PPCP[Base])</f>
        <v>50</v>
      </c>
    </row>
    <row r="1437" spans="1:15" x14ac:dyDescent="0.2">
      <c r="A1437" s="4">
        <f>Fullmath[[#This Row],[Craft]]</f>
        <v>0</v>
      </c>
      <c r="B1437" s="4">
        <f>Fullmath[[#This Row],[Type]]</f>
        <v>0</v>
      </c>
      <c r="C1437" s="4">
        <f>Fullmath[[#This Row],[Subtype]]</f>
        <v>0</v>
      </c>
      <c r="D1437" s="2">
        <f>Fullmath[[#This Row],[ID]]</f>
        <v>0</v>
      </c>
      <c r="E1437" s="4">
        <f>Fullmath[[#This Row],[Name]]</f>
        <v>0</v>
      </c>
      <c r="F1437" s="4">
        <f>Fullmath[[#This Row],[Quantity]]</f>
        <v>0</v>
      </c>
      <c r="G1437" s="4">
        <f>LookupRef[[#This Row],[Labor Costs]]+LookupRef[[#This Row],[Material Costs]]</f>
        <v>0</v>
      </c>
      <c r="H1437" s="4" t="e">
        <f>LookupRef[[#This Row],[Total Price]]/LookupRef[[#This Row],[Quantity]]</f>
        <v>#DIV/0!</v>
      </c>
      <c r="I1437" s="4">
        <f>LookupRef[[#This Row],[Total Price]]-LookupRef[[#This Row],[Material Costs]]</f>
        <v>0</v>
      </c>
      <c r="J1437" s="4">
        <f>(LookupRef[[#This Row],[Total Craft Points]]+LookupRef[[#This Row],[DC]])*10</f>
        <v>0</v>
      </c>
      <c r="K1437" s="4">
        <f>LookupRef[[#This Row],[Price Per Craft Point]]*LookupRef[[#This Row],[Total Craft Points]]</f>
        <v>0</v>
      </c>
      <c r="L1437" s="4">
        <f>Fullmath[[#This Row],[Mat Cost]]</f>
        <v>0</v>
      </c>
      <c r="M1437" s="4">
        <f>Fullmath[[#This Row],[Total CP]]</f>
        <v>0</v>
      </c>
      <c r="N1437" s="4">
        <f>Fullmath[[#This Row],[DC]]</f>
        <v>0</v>
      </c>
      <c r="O1437" s="4" cm="1">
        <f t="array" ref="O1437">LookupRef[[#This Row],[DC]]+(PPCP[Base])</f>
        <v>50</v>
      </c>
    </row>
    <row r="1438" spans="1:15" x14ac:dyDescent="0.2">
      <c r="A1438" s="4">
        <f>Fullmath[[#This Row],[Craft]]</f>
        <v>0</v>
      </c>
      <c r="B1438" s="4">
        <f>Fullmath[[#This Row],[Type]]</f>
        <v>0</v>
      </c>
      <c r="C1438" s="4">
        <f>Fullmath[[#This Row],[Subtype]]</f>
        <v>0</v>
      </c>
      <c r="D1438" s="2">
        <f>Fullmath[[#This Row],[ID]]</f>
        <v>0</v>
      </c>
      <c r="E1438" s="4">
        <f>Fullmath[[#This Row],[Name]]</f>
        <v>0</v>
      </c>
      <c r="F1438" s="4">
        <f>Fullmath[[#This Row],[Quantity]]</f>
        <v>0</v>
      </c>
      <c r="G1438" s="4">
        <f>LookupRef[[#This Row],[Labor Costs]]+LookupRef[[#This Row],[Material Costs]]</f>
        <v>0</v>
      </c>
      <c r="H1438" s="4" t="e">
        <f>LookupRef[[#This Row],[Total Price]]/LookupRef[[#This Row],[Quantity]]</f>
        <v>#DIV/0!</v>
      </c>
      <c r="I1438" s="4">
        <f>LookupRef[[#This Row],[Total Price]]-LookupRef[[#This Row],[Material Costs]]</f>
        <v>0</v>
      </c>
      <c r="J1438" s="4">
        <f>(LookupRef[[#This Row],[Total Craft Points]]+LookupRef[[#This Row],[DC]])*10</f>
        <v>0</v>
      </c>
      <c r="K1438" s="4">
        <f>LookupRef[[#This Row],[Price Per Craft Point]]*LookupRef[[#This Row],[Total Craft Points]]</f>
        <v>0</v>
      </c>
      <c r="L1438" s="4">
        <f>Fullmath[[#This Row],[Mat Cost]]</f>
        <v>0</v>
      </c>
      <c r="M1438" s="4">
        <f>Fullmath[[#This Row],[Total CP]]</f>
        <v>0</v>
      </c>
      <c r="N1438" s="4">
        <f>Fullmath[[#This Row],[DC]]</f>
        <v>0</v>
      </c>
      <c r="O1438" s="4" cm="1">
        <f t="array" ref="O1438">LookupRef[[#This Row],[DC]]+(PPCP[Base])</f>
        <v>50</v>
      </c>
    </row>
    <row r="1439" spans="1:15" x14ac:dyDescent="0.2">
      <c r="A1439" s="4">
        <f>Fullmath[[#This Row],[Craft]]</f>
        <v>0</v>
      </c>
      <c r="B1439" s="4">
        <f>Fullmath[[#This Row],[Type]]</f>
        <v>0</v>
      </c>
      <c r="C1439" s="4">
        <f>Fullmath[[#This Row],[Subtype]]</f>
        <v>0</v>
      </c>
      <c r="D1439" s="2">
        <f>Fullmath[[#This Row],[ID]]</f>
        <v>0</v>
      </c>
      <c r="E1439" s="4">
        <f>Fullmath[[#This Row],[Name]]</f>
        <v>0</v>
      </c>
      <c r="F1439" s="4">
        <f>Fullmath[[#This Row],[Quantity]]</f>
        <v>0</v>
      </c>
      <c r="G1439" s="4">
        <f>LookupRef[[#This Row],[Labor Costs]]+LookupRef[[#This Row],[Material Costs]]</f>
        <v>0</v>
      </c>
      <c r="H1439" s="4" t="e">
        <f>LookupRef[[#This Row],[Total Price]]/LookupRef[[#This Row],[Quantity]]</f>
        <v>#DIV/0!</v>
      </c>
      <c r="I1439" s="4">
        <f>LookupRef[[#This Row],[Total Price]]-LookupRef[[#This Row],[Material Costs]]</f>
        <v>0</v>
      </c>
      <c r="J1439" s="4">
        <f>(LookupRef[[#This Row],[Total Craft Points]]+LookupRef[[#This Row],[DC]])*10</f>
        <v>0</v>
      </c>
      <c r="K1439" s="4">
        <f>LookupRef[[#This Row],[Price Per Craft Point]]*LookupRef[[#This Row],[Total Craft Points]]</f>
        <v>0</v>
      </c>
      <c r="L1439" s="4">
        <f>Fullmath[[#This Row],[Mat Cost]]</f>
        <v>0</v>
      </c>
      <c r="M1439" s="4">
        <f>Fullmath[[#This Row],[Total CP]]</f>
        <v>0</v>
      </c>
      <c r="N1439" s="4">
        <f>Fullmath[[#This Row],[DC]]</f>
        <v>0</v>
      </c>
      <c r="O1439" s="4" cm="1">
        <f t="array" ref="O1439">LookupRef[[#This Row],[DC]]+(PPCP[Base])</f>
        <v>50</v>
      </c>
    </row>
    <row r="1440" spans="1:15" x14ac:dyDescent="0.2">
      <c r="A1440" s="4">
        <f>Fullmath[[#This Row],[Craft]]</f>
        <v>0</v>
      </c>
      <c r="B1440" s="4">
        <f>Fullmath[[#This Row],[Type]]</f>
        <v>0</v>
      </c>
      <c r="C1440" s="4">
        <f>Fullmath[[#This Row],[Subtype]]</f>
        <v>0</v>
      </c>
      <c r="D1440" s="2">
        <f>Fullmath[[#This Row],[ID]]</f>
        <v>0</v>
      </c>
      <c r="E1440" s="4">
        <f>Fullmath[[#This Row],[Name]]</f>
        <v>0</v>
      </c>
      <c r="F1440" s="4">
        <f>Fullmath[[#This Row],[Quantity]]</f>
        <v>0</v>
      </c>
      <c r="G1440" s="4">
        <f>LookupRef[[#This Row],[Labor Costs]]+LookupRef[[#This Row],[Material Costs]]</f>
        <v>0</v>
      </c>
      <c r="H1440" s="4" t="e">
        <f>LookupRef[[#This Row],[Total Price]]/LookupRef[[#This Row],[Quantity]]</f>
        <v>#DIV/0!</v>
      </c>
      <c r="I1440" s="4">
        <f>LookupRef[[#This Row],[Total Price]]-LookupRef[[#This Row],[Material Costs]]</f>
        <v>0</v>
      </c>
      <c r="J1440" s="4">
        <f>(LookupRef[[#This Row],[Total Craft Points]]+LookupRef[[#This Row],[DC]])*10</f>
        <v>0</v>
      </c>
      <c r="K1440" s="4">
        <f>LookupRef[[#This Row],[Price Per Craft Point]]*LookupRef[[#This Row],[Total Craft Points]]</f>
        <v>0</v>
      </c>
      <c r="L1440" s="4">
        <f>Fullmath[[#This Row],[Mat Cost]]</f>
        <v>0</v>
      </c>
      <c r="M1440" s="4">
        <f>Fullmath[[#This Row],[Total CP]]</f>
        <v>0</v>
      </c>
      <c r="N1440" s="4">
        <f>Fullmath[[#This Row],[DC]]</f>
        <v>0</v>
      </c>
      <c r="O1440" s="4" cm="1">
        <f t="array" ref="O1440">LookupRef[[#This Row],[DC]]+(PPCP[Base])</f>
        <v>50</v>
      </c>
    </row>
    <row r="1441" spans="1:15" x14ac:dyDescent="0.2">
      <c r="A1441" s="4">
        <f>Fullmath[[#This Row],[Craft]]</f>
        <v>0</v>
      </c>
      <c r="B1441" s="4">
        <f>Fullmath[[#This Row],[Type]]</f>
        <v>0</v>
      </c>
      <c r="C1441" s="4">
        <f>Fullmath[[#This Row],[Subtype]]</f>
        <v>0</v>
      </c>
      <c r="D1441" s="2">
        <f>Fullmath[[#This Row],[ID]]</f>
        <v>0</v>
      </c>
      <c r="E1441" s="4">
        <f>Fullmath[[#This Row],[Name]]</f>
        <v>0</v>
      </c>
      <c r="F1441" s="4">
        <f>Fullmath[[#This Row],[Quantity]]</f>
        <v>0</v>
      </c>
      <c r="G1441" s="4">
        <f>LookupRef[[#This Row],[Labor Costs]]+LookupRef[[#This Row],[Material Costs]]</f>
        <v>0</v>
      </c>
      <c r="H1441" s="4" t="e">
        <f>LookupRef[[#This Row],[Total Price]]/LookupRef[[#This Row],[Quantity]]</f>
        <v>#DIV/0!</v>
      </c>
      <c r="I1441" s="4">
        <f>LookupRef[[#This Row],[Total Price]]-LookupRef[[#This Row],[Material Costs]]</f>
        <v>0</v>
      </c>
      <c r="J1441" s="4">
        <f>(LookupRef[[#This Row],[Total Craft Points]]+LookupRef[[#This Row],[DC]])*10</f>
        <v>0</v>
      </c>
      <c r="K1441" s="4">
        <f>LookupRef[[#This Row],[Price Per Craft Point]]*LookupRef[[#This Row],[Total Craft Points]]</f>
        <v>0</v>
      </c>
      <c r="L1441" s="4">
        <f>Fullmath[[#This Row],[Mat Cost]]</f>
        <v>0</v>
      </c>
      <c r="M1441" s="4">
        <f>Fullmath[[#This Row],[Total CP]]</f>
        <v>0</v>
      </c>
      <c r="N1441" s="4">
        <f>Fullmath[[#This Row],[DC]]</f>
        <v>0</v>
      </c>
      <c r="O1441" s="4" cm="1">
        <f t="array" ref="O1441">LookupRef[[#This Row],[DC]]+(PPCP[Base])</f>
        <v>50</v>
      </c>
    </row>
    <row r="1442" spans="1:15" x14ac:dyDescent="0.2">
      <c r="A1442" s="4">
        <f>Fullmath[[#This Row],[Craft]]</f>
        <v>0</v>
      </c>
      <c r="B1442" s="4">
        <f>Fullmath[[#This Row],[Type]]</f>
        <v>0</v>
      </c>
      <c r="C1442" s="4">
        <f>Fullmath[[#This Row],[Subtype]]</f>
        <v>0</v>
      </c>
      <c r="D1442" s="2">
        <f>Fullmath[[#This Row],[ID]]</f>
        <v>0</v>
      </c>
      <c r="E1442" s="4">
        <f>Fullmath[[#This Row],[Name]]</f>
        <v>0</v>
      </c>
      <c r="F1442" s="4">
        <f>Fullmath[[#This Row],[Quantity]]</f>
        <v>0</v>
      </c>
      <c r="G1442" s="4">
        <f>LookupRef[[#This Row],[Labor Costs]]+LookupRef[[#This Row],[Material Costs]]</f>
        <v>0</v>
      </c>
      <c r="H1442" s="4" t="e">
        <f>LookupRef[[#This Row],[Total Price]]/LookupRef[[#This Row],[Quantity]]</f>
        <v>#DIV/0!</v>
      </c>
      <c r="I1442" s="4">
        <f>LookupRef[[#This Row],[Total Price]]-LookupRef[[#This Row],[Material Costs]]</f>
        <v>0</v>
      </c>
      <c r="J1442" s="4">
        <f>(LookupRef[[#This Row],[Total Craft Points]]+LookupRef[[#This Row],[DC]])*10</f>
        <v>0</v>
      </c>
      <c r="K1442" s="4">
        <f>LookupRef[[#This Row],[Price Per Craft Point]]*LookupRef[[#This Row],[Total Craft Points]]</f>
        <v>0</v>
      </c>
      <c r="L1442" s="4">
        <f>Fullmath[[#This Row],[Mat Cost]]</f>
        <v>0</v>
      </c>
      <c r="M1442" s="4">
        <f>Fullmath[[#This Row],[Total CP]]</f>
        <v>0</v>
      </c>
      <c r="N1442" s="4">
        <f>Fullmath[[#This Row],[DC]]</f>
        <v>0</v>
      </c>
      <c r="O1442" s="4" cm="1">
        <f t="array" ref="O1442">LookupRef[[#This Row],[DC]]+(PPCP[Base])</f>
        <v>50</v>
      </c>
    </row>
    <row r="1443" spans="1:15" x14ac:dyDescent="0.2">
      <c r="A1443" s="4">
        <f>Fullmath[[#This Row],[Craft]]</f>
        <v>0</v>
      </c>
      <c r="B1443" s="4">
        <f>Fullmath[[#This Row],[Type]]</f>
        <v>0</v>
      </c>
      <c r="C1443" s="4">
        <f>Fullmath[[#This Row],[Subtype]]</f>
        <v>0</v>
      </c>
      <c r="D1443" s="2">
        <f>Fullmath[[#This Row],[ID]]</f>
        <v>0</v>
      </c>
      <c r="E1443" s="4">
        <f>Fullmath[[#This Row],[Name]]</f>
        <v>0</v>
      </c>
      <c r="F1443" s="4">
        <f>Fullmath[[#This Row],[Quantity]]</f>
        <v>0</v>
      </c>
      <c r="G1443" s="4">
        <f>LookupRef[[#This Row],[Labor Costs]]+LookupRef[[#This Row],[Material Costs]]</f>
        <v>0</v>
      </c>
      <c r="H1443" s="4" t="e">
        <f>LookupRef[[#This Row],[Total Price]]/LookupRef[[#This Row],[Quantity]]</f>
        <v>#DIV/0!</v>
      </c>
      <c r="I1443" s="4">
        <f>LookupRef[[#This Row],[Total Price]]-LookupRef[[#This Row],[Material Costs]]</f>
        <v>0</v>
      </c>
      <c r="J1443" s="4">
        <f>(LookupRef[[#This Row],[Total Craft Points]]+LookupRef[[#This Row],[DC]])*10</f>
        <v>0</v>
      </c>
      <c r="K1443" s="4">
        <f>LookupRef[[#This Row],[Price Per Craft Point]]*LookupRef[[#This Row],[Total Craft Points]]</f>
        <v>0</v>
      </c>
      <c r="L1443" s="4">
        <f>Fullmath[[#This Row],[Mat Cost]]</f>
        <v>0</v>
      </c>
      <c r="M1443" s="4">
        <f>Fullmath[[#This Row],[Total CP]]</f>
        <v>0</v>
      </c>
      <c r="N1443" s="4">
        <f>Fullmath[[#This Row],[DC]]</f>
        <v>0</v>
      </c>
      <c r="O1443" s="4" cm="1">
        <f t="array" ref="O1443">LookupRef[[#This Row],[DC]]+(PPCP[Base])</f>
        <v>50</v>
      </c>
    </row>
    <row r="1444" spans="1:15" x14ac:dyDescent="0.2">
      <c r="A1444" s="4">
        <f>Fullmath[[#This Row],[Craft]]</f>
        <v>0</v>
      </c>
      <c r="B1444" s="4">
        <f>Fullmath[[#This Row],[Type]]</f>
        <v>0</v>
      </c>
      <c r="C1444" s="4">
        <f>Fullmath[[#This Row],[Subtype]]</f>
        <v>0</v>
      </c>
      <c r="D1444" s="2">
        <f>Fullmath[[#This Row],[ID]]</f>
        <v>0</v>
      </c>
      <c r="E1444" s="4">
        <f>Fullmath[[#This Row],[Name]]</f>
        <v>0</v>
      </c>
      <c r="F1444" s="4">
        <f>Fullmath[[#This Row],[Quantity]]</f>
        <v>0</v>
      </c>
      <c r="G1444" s="4">
        <f>LookupRef[[#This Row],[Labor Costs]]+LookupRef[[#This Row],[Material Costs]]</f>
        <v>0</v>
      </c>
      <c r="H1444" s="4" t="e">
        <f>LookupRef[[#This Row],[Total Price]]/LookupRef[[#This Row],[Quantity]]</f>
        <v>#DIV/0!</v>
      </c>
      <c r="I1444" s="4">
        <f>LookupRef[[#This Row],[Total Price]]-LookupRef[[#This Row],[Material Costs]]</f>
        <v>0</v>
      </c>
      <c r="J1444" s="4">
        <f>(LookupRef[[#This Row],[Total Craft Points]]+LookupRef[[#This Row],[DC]])*10</f>
        <v>0</v>
      </c>
      <c r="K1444" s="4">
        <f>LookupRef[[#This Row],[Price Per Craft Point]]*LookupRef[[#This Row],[Total Craft Points]]</f>
        <v>0</v>
      </c>
      <c r="L1444" s="4">
        <f>Fullmath[[#This Row],[Mat Cost]]</f>
        <v>0</v>
      </c>
      <c r="M1444" s="4">
        <f>Fullmath[[#This Row],[Total CP]]</f>
        <v>0</v>
      </c>
      <c r="N1444" s="4">
        <f>Fullmath[[#This Row],[DC]]</f>
        <v>0</v>
      </c>
      <c r="O1444" s="4" cm="1">
        <f t="array" ref="O1444">LookupRef[[#This Row],[DC]]+(PPCP[Base])</f>
        <v>50</v>
      </c>
    </row>
    <row r="1445" spans="1:15" x14ac:dyDescent="0.2">
      <c r="A1445" s="4">
        <f>Fullmath[[#This Row],[Craft]]</f>
        <v>0</v>
      </c>
      <c r="B1445" s="4">
        <f>Fullmath[[#This Row],[Type]]</f>
        <v>0</v>
      </c>
      <c r="C1445" s="4">
        <f>Fullmath[[#This Row],[Subtype]]</f>
        <v>0</v>
      </c>
      <c r="D1445" s="2">
        <f>Fullmath[[#This Row],[ID]]</f>
        <v>0</v>
      </c>
      <c r="E1445" s="4">
        <f>Fullmath[[#This Row],[Name]]</f>
        <v>0</v>
      </c>
      <c r="F1445" s="4">
        <f>Fullmath[[#This Row],[Quantity]]</f>
        <v>0</v>
      </c>
      <c r="G1445" s="4">
        <f>LookupRef[[#This Row],[Labor Costs]]+LookupRef[[#This Row],[Material Costs]]</f>
        <v>0</v>
      </c>
      <c r="H1445" s="4" t="e">
        <f>LookupRef[[#This Row],[Total Price]]/LookupRef[[#This Row],[Quantity]]</f>
        <v>#DIV/0!</v>
      </c>
      <c r="I1445" s="4">
        <f>LookupRef[[#This Row],[Total Price]]-LookupRef[[#This Row],[Material Costs]]</f>
        <v>0</v>
      </c>
      <c r="J1445" s="4">
        <f>(LookupRef[[#This Row],[Total Craft Points]]+LookupRef[[#This Row],[DC]])*10</f>
        <v>0</v>
      </c>
      <c r="K1445" s="4">
        <f>LookupRef[[#This Row],[Price Per Craft Point]]*LookupRef[[#This Row],[Total Craft Points]]</f>
        <v>0</v>
      </c>
      <c r="L1445" s="4">
        <f>Fullmath[[#This Row],[Mat Cost]]</f>
        <v>0</v>
      </c>
      <c r="M1445" s="4">
        <f>Fullmath[[#This Row],[Total CP]]</f>
        <v>0</v>
      </c>
      <c r="N1445" s="4">
        <f>Fullmath[[#This Row],[DC]]</f>
        <v>0</v>
      </c>
      <c r="O1445" s="4" cm="1">
        <f t="array" ref="O1445">LookupRef[[#This Row],[DC]]+(PPCP[Base])</f>
        <v>50</v>
      </c>
    </row>
    <row r="1446" spans="1:15" x14ac:dyDescent="0.2">
      <c r="A1446" s="4">
        <f>Fullmath[[#This Row],[Craft]]</f>
        <v>0</v>
      </c>
      <c r="B1446" s="4">
        <f>Fullmath[[#This Row],[Type]]</f>
        <v>0</v>
      </c>
      <c r="C1446" s="4">
        <f>Fullmath[[#This Row],[Subtype]]</f>
        <v>0</v>
      </c>
      <c r="D1446" s="2">
        <f>Fullmath[[#This Row],[ID]]</f>
        <v>0</v>
      </c>
      <c r="E1446" s="4">
        <f>Fullmath[[#This Row],[Name]]</f>
        <v>0</v>
      </c>
      <c r="F1446" s="4">
        <f>Fullmath[[#This Row],[Quantity]]</f>
        <v>0</v>
      </c>
      <c r="G1446" s="4">
        <f>LookupRef[[#This Row],[Labor Costs]]+LookupRef[[#This Row],[Material Costs]]</f>
        <v>0</v>
      </c>
      <c r="H1446" s="4" t="e">
        <f>LookupRef[[#This Row],[Total Price]]/LookupRef[[#This Row],[Quantity]]</f>
        <v>#DIV/0!</v>
      </c>
      <c r="I1446" s="4">
        <f>LookupRef[[#This Row],[Total Price]]-LookupRef[[#This Row],[Material Costs]]</f>
        <v>0</v>
      </c>
      <c r="J1446" s="4">
        <f>(LookupRef[[#This Row],[Total Craft Points]]+LookupRef[[#This Row],[DC]])*10</f>
        <v>0</v>
      </c>
      <c r="K1446" s="4">
        <f>LookupRef[[#This Row],[Price Per Craft Point]]*LookupRef[[#This Row],[Total Craft Points]]</f>
        <v>0</v>
      </c>
      <c r="L1446" s="4">
        <f>Fullmath[[#This Row],[Mat Cost]]</f>
        <v>0</v>
      </c>
      <c r="M1446" s="4">
        <f>Fullmath[[#This Row],[Total CP]]</f>
        <v>0</v>
      </c>
      <c r="N1446" s="4">
        <f>Fullmath[[#This Row],[DC]]</f>
        <v>0</v>
      </c>
      <c r="O1446" s="4" cm="1">
        <f t="array" ref="O1446">LookupRef[[#This Row],[DC]]+(PPCP[Base])</f>
        <v>50</v>
      </c>
    </row>
    <row r="1447" spans="1:15" x14ac:dyDescent="0.2">
      <c r="A1447" s="4">
        <f>Fullmath[[#This Row],[Craft]]</f>
        <v>0</v>
      </c>
      <c r="B1447" s="4">
        <f>Fullmath[[#This Row],[Type]]</f>
        <v>0</v>
      </c>
      <c r="C1447" s="4">
        <f>Fullmath[[#This Row],[Subtype]]</f>
        <v>0</v>
      </c>
      <c r="D1447" s="2">
        <f>Fullmath[[#This Row],[ID]]</f>
        <v>0</v>
      </c>
      <c r="E1447" s="4">
        <f>Fullmath[[#This Row],[Name]]</f>
        <v>0</v>
      </c>
      <c r="F1447" s="4">
        <f>Fullmath[[#This Row],[Quantity]]</f>
        <v>0</v>
      </c>
      <c r="G1447" s="4">
        <f>LookupRef[[#This Row],[Labor Costs]]+LookupRef[[#This Row],[Material Costs]]</f>
        <v>0</v>
      </c>
      <c r="H1447" s="4" t="e">
        <f>LookupRef[[#This Row],[Total Price]]/LookupRef[[#This Row],[Quantity]]</f>
        <v>#DIV/0!</v>
      </c>
      <c r="I1447" s="4">
        <f>LookupRef[[#This Row],[Total Price]]-LookupRef[[#This Row],[Material Costs]]</f>
        <v>0</v>
      </c>
      <c r="J1447" s="4">
        <f>(LookupRef[[#This Row],[Total Craft Points]]+LookupRef[[#This Row],[DC]])*10</f>
        <v>0</v>
      </c>
      <c r="K1447" s="4">
        <f>LookupRef[[#This Row],[Price Per Craft Point]]*LookupRef[[#This Row],[Total Craft Points]]</f>
        <v>0</v>
      </c>
      <c r="L1447" s="4">
        <f>Fullmath[[#This Row],[Mat Cost]]</f>
        <v>0</v>
      </c>
      <c r="M1447" s="4">
        <f>Fullmath[[#This Row],[Total CP]]</f>
        <v>0</v>
      </c>
      <c r="N1447" s="4">
        <f>Fullmath[[#This Row],[DC]]</f>
        <v>0</v>
      </c>
      <c r="O1447" s="4" cm="1">
        <f t="array" ref="O1447">LookupRef[[#This Row],[DC]]+(PPCP[Base])</f>
        <v>50</v>
      </c>
    </row>
    <row r="1448" spans="1:15" x14ac:dyDescent="0.2">
      <c r="A1448" s="4">
        <f>Fullmath[[#This Row],[Craft]]</f>
        <v>0</v>
      </c>
      <c r="B1448" s="4">
        <f>Fullmath[[#This Row],[Type]]</f>
        <v>0</v>
      </c>
      <c r="C1448" s="4">
        <f>Fullmath[[#This Row],[Subtype]]</f>
        <v>0</v>
      </c>
      <c r="D1448" s="2">
        <f>Fullmath[[#This Row],[ID]]</f>
        <v>0</v>
      </c>
      <c r="E1448" s="4">
        <f>Fullmath[[#This Row],[Name]]</f>
        <v>0</v>
      </c>
      <c r="F1448" s="4">
        <f>Fullmath[[#This Row],[Quantity]]</f>
        <v>0</v>
      </c>
      <c r="G1448" s="4">
        <f>LookupRef[[#This Row],[Labor Costs]]+LookupRef[[#This Row],[Material Costs]]</f>
        <v>0</v>
      </c>
      <c r="H1448" s="4" t="e">
        <f>LookupRef[[#This Row],[Total Price]]/LookupRef[[#This Row],[Quantity]]</f>
        <v>#DIV/0!</v>
      </c>
      <c r="I1448" s="4">
        <f>LookupRef[[#This Row],[Total Price]]-LookupRef[[#This Row],[Material Costs]]</f>
        <v>0</v>
      </c>
      <c r="J1448" s="4">
        <f>(LookupRef[[#This Row],[Total Craft Points]]+LookupRef[[#This Row],[DC]])*10</f>
        <v>0</v>
      </c>
      <c r="K1448" s="4">
        <f>LookupRef[[#This Row],[Price Per Craft Point]]*LookupRef[[#This Row],[Total Craft Points]]</f>
        <v>0</v>
      </c>
      <c r="L1448" s="4">
        <f>Fullmath[[#This Row],[Mat Cost]]</f>
        <v>0</v>
      </c>
      <c r="M1448" s="4">
        <f>Fullmath[[#This Row],[Total CP]]</f>
        <v>0</v>
      </c>
      <c r="N1448" s="4">
        <f>Fullmath[[#This Row],[DC]]</f>
        <v>0</v>
      </c>
      <c r="O1448" s="4" cm="1">
        <f t="array" ref="O1448">LookupRef[[#This Row],[DC]]+(PPCP[Base])</f>
        <v>50</v>
      </c>
    </row>
    <row r="1449" spans="1:15" x14ac:dyDescent="0.2">
      <c r="A1449" s="4">
        <f>Fullmath[[#This Row],[Craft]]</f>
        <v>0</v>
      </c>
      <c r="B1449" s="4">
        <f>Fullmath[[#This Row],[Type]]</f>
        <v>0</v>
      </c>
      <c r="C1449" s="4">
        <f>Fullmath[[#This Row],[Subtype]]</f>
        <v>0</v>
      </c>
      <c r="D1449" s="2">
        <f>Fullmath[[#This Row],[ID]]</f>
        <v>0</v>
      </c>
      <c r="E1449" s="4">
        <f>Fullmath[[#This Row],[Name]]</f>
        <v>0</v>
      </c>
      <c r="F1449" s="4">
        <f>Fullmath[[#This Row],[Quantity]]</f>
        <v>0</v>
      </c>
      <c r="G1449" s="4">
        <f>LookupRef[[#This Row],[Labor Costs]]+LookupRef[[#This Row],[Material Costs]]</f>
        <v>0</v>
      </c>
      <c r="H1449" s="4" t="e">
        <f>LookupRef[[#This Row],[Total Price]]/LookupRef[[#This Row],[Quantity]]</f>
        <v>#DIV/0!</v>
      </c>
      <c r="I1449" s="4">
        <f>LookupRef[[#This Row],[Total Price]]-LookupRef[[#This Row],[Material Costs]]</f>
        <v>0</v>
      </c>
      <c r="J1449" s="4">
        <f>(LookupRef[[#This Row],[Total Craft Points]]+LookupRef[[#This Row],[DC]])*10</f>
        <v>0</v>
      </c>
      <c r="K1449" s="4">
        <f>LookupRef[[#This Row],[Price Per Craft Point]]*LookupRef[[#This Row],[Total Craft Points]]</f>
        <v>0</v>
      </c>
      <c r="L1449" s="4">
        <f>Fullmath[[#This Row],[Mat Cost]]</f>
        <v>0</v>
      </c>
      <c r="M1449" s="4">
        <f>Fullmath[[#This Row],[Total CP]]</f>
        <v>0</v>
      </c>
      <c r="N1449" s="4">
        <f>Fullmath[[#This Row],[DC]]</f>
        <v>0</v>
      </c>
      <c r="O1449" s="4" cm="1">
        <f t="array" ref="O1449">LookupRef[[#This Row],[DC]]+(PPCP[Base])</f>
        <v>50</v>
      </c>
    </row>
    <row r="1450" spans="1:15" x14ac:dyDescent="0.2">
      <c r="A1450" s="4">
        <f>Fullmath[[#This Row],[Craft]]</f>
        <v>0</v>
      </c>
      <c r="B1450" s="4">
        <f>Fullmath[[#This Row],[Type]]</f>
        <v>0</v>
      </c>
      <c r="C1450" s="4">
        <f>Fullmath[[#This Row],[Subtype]]</f>
        <v>0</v>
      </c>
      <c r="D1450" s="2">
        <f>Fullmath[[#This Row],[ID]]</f>
        <v>0</v>
      </c>
      <c r="E1450" s="4">
        <f>Fullmath[[#This Row],[Name]]</f>
        <v>0</v>
      </c>
      <c r="F1450" s="4">
        <f>Fullmath[[#This Row],[Quantity]]</f>
        <v>0</v>
      </c>
      <c r="G1450" s="4">
        <f>LookupRef[[#This Row],[Labor Costs]]+LookupRef[[#This Row],[Material Costs]]</f>
        <v>0</v>
      </c>
      <c r="H1450" s="4" t="e">
        <f>LookupRef[[#This Row],[Total Price]]/LookupRef[[#This Row],[Quantity]]</f>
        <v>#DIV/0!</v>
      </c>
      <c r="I1450" s="4">
        <f>LookupRef[[#This Row],[Total Price]]-LookupRef[[#This Row],[Material Costs]]</f>
        <v>0</v>
      </c>
      <c r="J1450" s="4">
        <f>(LookupRef[[#This Row],[Total Craft Points]]+LookupRef[[#This Row],[DC]])*10</f>
        <v>0</v>
      </c>
      <c r="K1450" s="4">
        <f>LookupRef[[#This Row],[Price Per Craft Point]]*LookupRef[[#This Row],[Total Craft Points]]</f>
        <v>0</v>
      </c>
      <c r="L1450" s="4">
        <f>Fullmath[[#This Row],[Mat Cost]]</f>
        <v>0</v>
      </c>
      <c r="M1450" s="4">
        <f>Fullmath[[#This Row],[Total CP]]</f>
        <v>0</v>
      </c>
      <c r="N1450" s="4">
        <f>Fullmath[[#This Row],[DC]]</f>
        <v>0</v>
      </c>
      <c r="O1450" s="4" cm="1">
        <f t="array" ref="O1450">LookupRef[[#This Row],[DC]]+(PPCP[Base])</f>
        <v>50</v>
      </c>
    </row>
    <row r="1451" spans="1:15" x14ac:dyDescent="0.2">
      <c r="A1451" s="4">
        <f>Fullmath[[#This Row],[Craft]]</f>
        <v>0</v>
      </c>
      <c r="B1451" s="4">
        <f>Fullmath[[#This Row],[Type]]</f>
        <v>0</v>
      </c>
      <c r="C1451" s="4">
        <f>Fullmath[[#This Row],[Subtype]]</f>
        <v>0</v>
      </c>
      <c r="D1451" s="2">
        <f>Fullmath[[#This Row],[ID]]</f>
        <v>0</v>
      </c>
      <c r="E1451" s="4">
        <f>Fullmath[[#This Row],[Name]]</f>
        <v>0</v>
      </c>
      <c r="F1451" s="4">
        <f>Fullmath[[#This Row],[Quantity]]</f>
        <v>0</v>
      </c>
      <c r="G1451" s="4">
        <f>LookupRef[[#This Row],[Labor Costs]]+LookupRef[[#This Row],[Material Costs]]</f>
        <v>0</v>
      </c>
      <c r="H1451" s="4" t="e">
        <f>LookupRef[[#This Row],[Total Price]]/LookupRef[[#This Row],[Quantity]]</f>
        <v>#DIV/0!</v>
      </c>
      <c r="I1451" s="4">
        <f>LookupRef[[#This Row],[Total Price]]-LookupRef[[#This Row],[Material Costs]]</f>
        <v>0</v>
      </c>
      <c r="J1451" s="4">
        <f>(LookupRef[[#This Row],[Total Craft Points]]+LookupRef[[#This Row],[DC]])*10</f>
        <v>0</v>
      </c>
      <c r="K1451" s="4">
        <f>LookupRef[[#This Row],[Price Per Craft Point]]*LookupRef[[#This Row],[Total Craft Points]]</f>
        <v>0</v>
      </c>
      <c r="L1451" s="4">
        <f>Fullmath[[#This Row],[Mat Cost]]</f>
        <v>0</v>
      </c>
      <c r="M1451" s="4">
        <f>Fullmath[[#This Row],[Total CP]]</f>
        <v>0</v>
      </c>
      <c r="N1451" s="4">
        <f>Fullmath[[#This Row],[DC]]</f>
        <v>0</v>
      </c>
      <c r="O1451" s="4" cm="1">
        <f t="array" ref="O1451">LookupRef[[#This Row],[DC]]+(PPCP[Base])</f>
        <v>50</v>
      </c>
    </row>
    <row r="1452" spans="1:15" x14ac:dyDescent="0.2">
      <c r="A1452" s="4">
        <f>Fullmath[[#This Row],[Craft]]</f>
        <v>0</v>
      </c>
      <c r="B1452" s="4">
        <f>Fullmath[[#This Row],[Type]]</f>
        <v>0</v>
      </c>
      <c r="C1452" s="4">
        <f>Fullmath[[#This Row],[Subtype]]</f>
        <v>0</v>
      </c>
      <c r="D1452" s="2">
        <f>Fullmath[[#This Row],[ID]]</f>
        <v>0</v>
      </c>
      <c r="E1452" s="4">
        <f>Fullmath[[#This Row],[Name]]</f>
        <v>0</v>
      </c>
      <c r="F1452" s="4">
        <f>Fullmath[[#This Row],[Quantity]]</f>
        <v>0</v>
      </c>
      <c r="G1452" s="4">
        <f>LookupRef[[#This Row],[Labor Costs]]+LookupRef[[#This Row],[Material Costs]]</f>
        <v>0</v>
      </c>
      <c r="H1452" s="4" t="e">
        <f>LookupRef[[#This Row],[Total Price]]/LookupRef[[#This Row],[Quantity]]</f>
        <v>#DIV/0!</v>
      </c>
      <c r="I1452" s="4">
        <f>LookupRef[[#This Row],[Total Price]]-LookupRef[[#This Row],[Material Costs]]</f>
        <v>0</v>
      </c>
      <c r="J1452" s="4">
        <f>(LookupRef[[#This Row],[Total Craft Points]]+LookupRef[[#This Row],[DC]])*10</f>
        <v>0</v>
      </c>
      <c r="K1452" s="4">
        <f>LookupRef[[#This Row],[Price Per Craft Point]]*LookupRef[[#This Row],[Total Craft Points]]</f>
        <v>0</v>
      </c>
      <c r="L1452" s="4">
        <f>Fullmath[[#This Row],[Mat Cost]]</f>
        <v>0</v>
      </c>
      <c r="M1452" s="4">
        <f>Fullmath[[#This Row],[Total CP]]</f>
        <v>0</v>
      </c>
      <c r="N1452" s="4">
        <f>Fullmath[[#This Row],[DC]]</f>
        <v>0</v>
      </c>
      <c r="O1452" s="4" cm="1">
        <f t="array" ref="O1452">LookupRef[[#This Row],[DC]]+(PPCP[Base])</f>
        <v>50</v>
      </c>
    </row>
    <row r="1453" spans="1:15" x14ac:dyDescent="0.2">
      <c r="A1453" s="4">
        <f>Fullmath[[#This Row],[Craft]]</f>
        <v>0</v>
      </c>
      <c r="B1453" s="4">
        <f>Fullmath[[#This Row],[Type]]</f>
        <v>0</v>
      </c>
      <c r="C1453" s="4">
        <f>Fullmath[[#This Row],[Subtype]]</f>
        <v>0</v>
      </c>
      <c r="D1453" s="2">
        <f>Fullmath[[#This Row],[ID]]</f>
        <v>0</v>
      </c>
      <c r="E1453" s="4">
        <f>Fullmath[[#This Row],[Name]]</f>
        <v>0</v>
      </c>
      <c r="F1453" s="4">
        <f>Fullmath[[#This Row],[Quantity]]</f>
        <v>0</v>
      </c>
      <c r="G1453" s="4">
        <f>LookupRef[[#This Row],[Labor Costs]]+LookupRef[[#This Row],[Material Costs]]</f>
        <v>0</v>
      </c>
      <c r="H1453" s="4" t="e">
        <f>LookupRef[[#This Row],[Total Price]]/LookupRef[[#This Row],[Quantity]]</f>
        <v>#DIV/0!</v>
      </c>
      <c r="I1453" s="4">
        <f>LookupRef[[#This Row],[Total Price]]-LookupRef[[#This Row],[Material Costs]]</f>
        <v>0</v>
      </c>
      <c r="J1453" s="4">
        <f>(LookupRef[[#This Row],[Total Craft Points]]+LookupRef[[#This Row],[DC]])*10</f>
        <v>0</v>
      </c>
      <c r="K1453" s="4">
        <f>LookupRef[[#This Row],[Price Per Craft Point]]*LookupRef[[#This Row],[Total Craft Points]]</f>
        <v>0</v>
      </c>
      <c r="L1453" s="4">
        <f>Fullmath[[#This Row],[Mat Cost]]</f>
        <v>0</v>
      </c>
      <c r="M1453" s="4">
        <f>Fullmath[[#This Row],[Total CP]]</f>
        <v>0</v>
      </c>
      <c r="N1453" s="4">
        <f>Fullmath[[#This Row],[DC]]</f>
        <v>0</v>
      </c>
      <c r="O1453" s="4" cm="1">
        <f t="array" ref="O1453">LookupRef[[#This Row],[DC]]+(PPCP[Base])</f>
        <v>50</v>
      </c>
    </row>
    <row r="1454" spans="1:15" x14ac:dyDescent="0.2">
      <c r="A1454" s="4">
        <f>Fullmath[[#This Row],[Craft]]</f>
        <v>0</v>
      </c>
      <c r="B1454" s="4">
        <f>Fullmath[[#This Row],[Type]]</f>
        <v>0</v>
      </c>
      <c r="C1454" s="4">
        <f>Fullmath[[#This Row],[Subtype]]</f>
        <v>0</v>
      </c>
      <c r="D1454" s="2">
        <f>Fullmath[[#This Row],[ID]]</f>
        <v>0</v>
      </c>
      <c r="E1454" s="4">
        <f>Fullmath[[#This Row],[Name]]</f>
        <v>0</v>
      </c>
      <c r="F1454" s="4">
        <f>Fullmath[[#This Row],[Quantity]]</f>
        <v>0</v>
      </c>
      <c r="G1454" s="4">
        <f>LookupRef[[#This Row],[Labor Costs]]+LookupRef[[#This Row],[Material Costs]]</f>
        <v>0</v>
      </c>
      <c r="H1454" s="4" t="e">
        <f>LookupRef[[#This Row],[Total Price]]/LookupRef[[#This Row],[Quantity]]</f>
        <v>#DIV/0!</v>
      </c>
      <c r="I1454" s="4">
        <f>LookupRef[[#This Row],[Total Price]]-LookupRef[[#This Row],[Material Costs]]</f>
        <v>0</v>
      </c>
      <c r="J1454" s="4">
        <f>(LookupRef[[#This Row],[Total Craft Points]]+LookupRef[[#This Row],[DC]])*10</f>
        <v>0</v>
      </c>
      <c r="K1454" s="4">
        <f>LookupRef[[#This Row],[Price Per Craft Point]]*LookupRef[[#This Row],[Total Craft Points]]</f>
        <v>0</v>
      </c>
      <c r="L1454" s="4">
        <f>Fullmath[[#This Row],[Mat Cost]]</f>
        <v>0</v>
      </c>
      <c r="M1454" s="4">
        <f>Fullmath[[#This Row],[Total CP]]</f>
        <v>0</v>
      </c>
      <c r="N1454" s="4">
        <f>Fullmath[[#This Row],[DC]]</f>
        <v>0</v>
      </c>
      <c r="O1454" s="4" cm="1">
        <f t="array" ref="O1454">LookupRef[[#This Row],[DC]]+(PPCP[Base])</f>
        <v>50</v>
      </c>
    </row>
    <row r="1455" spans="1:15" x14ac:dyDescent="0.2">
      <c r="A1455" s="4">
        <f>Fullmath[[#This Row],[Craft]]</f>
        <v>0</v>
      </c>
      <c r="B1455" s="4">
        <f>Fullmath[[#This Row],[Type]]</f>
        <v>0</v>
      </c>
      <c r="C1455" s="4">
        <f>Fullmath[[#This Row],[Subtype]]</f>
        <v>0</v>
      </c>
      <c r="D1455" s="2">
        <f>Fullmath[[#This Row],[ID]]</f>
        <v>0</v>
      </c>
      <c r="E1455" s="4">
        <f>Fullmath[[#This Row],[Name]]</f>
        <v>0</v>
      </c>
      <c r="F1455" s="4">
        <f>Fullmath[[#This Row],[Quantity]]</f>
        <v>0</v>
      </c>
      <c r="G1455" s="4">
        <f>LookupRef[[#This Row],[Labor Costs]]+LookupRef[[#This Row],[Material Costs]]</f>
        <v>0</v>
      </c>
      <c r="H1455" s="4" t="e">
        <f>LookupRef[[#This Row],[Total Price]]/LookupRef[[#This Row],[Quantity]]</f>
        <v>#DIV/0!</v>
      </c>
      <c r="I1455" s="4">
        <f>LookupRef[[#This Row],[Total Price]]-LookupRef[[#This Row],[Material Costs]]</f>
        <v>0</v>
      </c>
      <c r="J1455" s="4">
        <f>(LookupRef[[#This Row],[Total Craft Points]]+LookupRef[[#This Row],[DC]])*10</f>
        <v>0</v>
      </c>
      <c r="K1455" s="4">
        <f>LookupRef[[#This Row],[Price Per Craft Point]]*LookupRef[[#This Row],[Total Craft Points]]</f>
        <v>0</v>
      </c>
      <c r="L1455" s="4">
        <f>Fullmath[[#This Row],[Mat Cost]]</f>
        <v>0</v>
      </c>
      <c r="M1455" s="4">
        <f>Fullmath[[#This Row],[Total CP]]</f>
        <v>0</v>
      </c>
      <c r="N1455" s="4">
        <f>Fullmath[[#This Row],[DC]]</f>
        <v>0</v>
      </c>
      <c r="O1455" s="4" cm="1">
        <f t="array" ref="O1455">LookupRef[[#This Row],[DC]]+(PPCP[Base])</f>
        <v>50</v>
      </c>
    </row>
    <row r="1456" spans="1:15" x14ac:dyDescent="0.2">
      <c r="A1456" s="4">
        <f>Fullmath[[#This Row],[Craft]]</f>
        <v>0</v>
      </c>
      <c r="B1456" s="4">
        <f>Fullmath[[#This Row],[Type]]</f>
        <v>0</v>
      </c>
      <c r="C1456" s="4">
        <f>Fullmath[[#This Row],[Subtype]]</f>
        <v>0</v>
      </c>
      <c r="D1456" s="2">
        <f>Fullmath[[#This Row],[ID]]</f>
        <v>0</v>
      </c>
      <c r="E1456" s="4">
        <f>Fullmath[[#This Row],[Name]]</f>
        <v>0</v>
      </c>
      <c r="F1456" s="4">
        <f>Fullmath[[#This Row],[Quantity]]</f>
        <v>0</v>
      </c>
      <c r="G1456" s="4">
        <f>LookupRef[[#This Row],[Labor Costs]]+LookupRef[[#This Row],[Material Costs]]</f>
        <v>0</v>
      </c>
      <c r="H1456" s="4" t="e">
        <f>LookupRef[[#This Row],[Total Price]]/LookupRef[[#This Row],[Quantity]]</f>
        <v>#DIV/0!</v>
      </c>
      <c r="I1456" s="4">
        <f>LookupRef[[#This Row],[Total Price]]-LookupRef[[#This Row],[Material Costs]]</f>
        <v>0</v>
      </c>
      <c r="J1456" s="4">
        <f>(LookupRef[[#This Row],[Total Craft Points]]+LookupRef[[#This Row],[DC]])*10</f>
        <v>0</v>
      </c>
      <c r="K1456" s="4">
        <f>LookupRef[[#This Row],[Price Per Craft Point]]*LookupRef[[#This Row],[Total Craft Points]]</f>
        <v>0</v>
      </c>
      <c r="L1456" s="4">
        <f>Fullmath[[#This Row],[Mat Cost]]</f>
        <v>0</v>
      </c>
      <c r="M1456" s="4">
        <f>Fullmath[[#This Row],[Total CP]]</f>
        <v>0</v>
      </c>
      <c r="N1456" s="4">
        <f>Fullmath[[#This Row],[DC]]</f>
        <v>0</v>
      </c>
      <c r="O1456" s="4" cm="1">
        <f t="array" ref="O1456">LookupRef[[#This Row],[DC]]+(PPCP[Base])</f>
        <v>50</v>
      </c>
    </row>
    <row r="1457" spans="1:15" x14ac:dyDescent="0.2">
      <c r="A1457" s="4">
        <f>Fullmath[[#This Row],[Craft]]</f>
        <v>0</v>
      </c>
      <c r="B1457" s="4">
        <f>Fullmath[[#This Row],[Type]]</f>
        <v>0</v>
      </c>
      <c r="C1457" s="4">
        <f>Fullmath[[#This Row],[Subtype]]</f>
        <v>0</v>
      </c>
      <c r="D1457" s="2">
        <f>Fullmath[[#This Row],[ID]]</f>
        <v>0</v>
      </c>
      <c r="E1457" s="4">
        <f>Fullmath[[#This Row],[Name]]</f>
        <v>0</v>
      </c>
      <c r="F1457" s="4">
        <f>Fullmath[[#This Row],[Quantity]]</f>
        <v>0</v>
      </c>
      <c r="G1457" s="4">
        <f>LookupRef[[#This Row],[Labor Costs]]+LookupRef[[#This Row],[Material Costs]]</f>
        <v>0</v>
      </c>
      <c r="H1457" s="4" t="e">
        <f>LookupRef[[#This Row],[Total Price]]/LookupRef[[#This Row],[Quantity]]</f>
        <v>#DIV/0!</v>
      </c>
      <c r="I1457" s="4">
        <f>LookupRef[[#This Row],[Total Price]]-LookupRef[[#This Row],[Material Costs]]</f>
        <v>0</v>
      </c>
      <c r="J1457" s="4">
        <f>(LookupRef[[#This Row],[Total Craft Points]]+LookupRef[[#This Row],[DC]])*10</f>
        <v>0</v>
      </c>
      <c r="K1457" s="4">
        <f>LookupRef[[#This Row],[Price Per Craft Point]]*LookupRef[[#This Row],[Total Craft Points]]</f>
        <v>0</v>
      </c>
      <c r="L1457" s="4">
        <f>Fullmath[[#This Row],[Mat Cost]]</f>
        <v>0</v>
      </c>
      <c r="M1457" s="4">
        <f>Fullmath[[#This Row],[Total CP]]</f>
        <v>0</v>
      </c>
      <c r="N1457" s="4">
        <f>Fullmath[[#This Row],[DC]]</f>
        <v>0</v>
      </c>
      <c r="O1457" s="4" cm="1">
        <f t="array" ref="O1457">LookupRef[[#This Row],[DC]]+(PPCP[Base])</f>
        <v>50</v>
      </c>
    </row>
    <row r="1458" spans="1:15" x14ac:dyDescent="0.2">
      <c r="A1458" s="4">
        <f>Fullmath[[#This Row],[Craft]]</f>
        <v>0</v>
      </c>
      <c r="B1458" s="4">
        <f>Fullmath[[#This Row],[Type]]</f>
        <v>0</v>
      </c>
      <c r="C1458" s="4">
        <f>Fullmath[[#This Row],[Subtype]]</f>
        <v>0</v>
      </c>
      <c r="D1458" s="2">
        <f>Fullmath[[#This Row],[ID]]</f>
        <v>0</v>
      </c>
      <c r="E1458" s="4">
        <f>Fullmath[[#This Row],[Name]]</f>
        <v>0</v>
      </c>
      <c r="F1458" s="4">
        <f>Fullmath[[#This Row],[Quantity]]</f>
        <v>0</v>
      </c>
      <c r="G1458" s="4">
        <f>LookupRef[[#This Row],[Labor Costs]]+LookupRef[[#This Row],[Material Costs]]</f>
        <v>0</v>
      </c>
      <c r="H1458" s="4" t="e">
        <f>LookupRef[[#This Row],[Total Price]]/LookupRef[[#This Row],[Quantity]]</f>
        <v>#DIV/0!</v>
      </c>
      <c r="I1458" s="4">
        <f>LookupRef[[#This Row],[Total Price]]-LookupRef[[#This Row],[Material Costs]]</f>
        <v>0</v>
      </c>
      <c r="J1458" s="4">
        <f>(LookupRef[[#This Row],[Total Craft Points]]+LookupRef[[#This Row],[DC]])*10</f>
        <v>0</v>
      </c>
      <c r="K1458" s="4">
        <f>LookupRef[[#This Row],[Price Per Craft Point]]*LookupRef[[#This Row],[Total Craft Points]]</f>
        <v>0</v>
      </c>
      <c r="L1458" s="4">
        <f>Fullmath[[#This Row],[Mat Cost]]</f>
        <v>0</v>
      </c>
      <c r="M1458" s="4">
        <f>Fullmath[[#This Row],[Total CP]]</f>
        <v>0</v>
      </c>
      <c r="N1458" s="4">
        <f>Fullmath[[#This Row],[DC]]</f>
        <v>0</v>
      </c>
      <c r="O1458" s="4" cm="1">
        <f t="array" ref="O1458">LookupRef[[#This Row],[DC]]+(PPCP[Base])</f>
        <v>50</v>
      </c>
    </row>
    <row r="1459" spans="1:15" x14ac:dyDescent="0.2">
      <c r="A1459" s="4">
        <f>Fullmath[[#This Row],[Craft]]</f>
        <v>0</v>
      </c>
      <c r="B1459" s="4">
        <f>Fullmath[[#This Row],[Type]]</f>
        <v>0</v>
      </c>
      <c r="C1459" s="4">
        <f>Fullmath[[#This Row],[Subtype]]</f>
        <v>0</v>
      </c>
      <c r="D1459" s="2">
        <f>Fullmath[[#This Row],[ID]]</f>
        <v>0</v>
      </c>
      <c r="E1459" s="4">
        <f>Fullmath[[#This Row],[Name]]</f>
        <v>0</v>
      </c>
      <c r="F1459" s="4">
        <f>Fullmath[[#This Row],[Quantity]]</f>
        <v>0</v>
      </c>
      <c r="G1459" s="4">
        <f>LookupRef[[#This Row],[Labor Costs]]+LookupRef[[#This Row],[Material Costs]]</f>
        <v>0</v>
      </c>
      <c r="H1459" s="4" t="e">
        <f>LookupRef[[#This Row],[Total Price]]/LookupRef[[#This Row],[Quantity]]</f>
        <v>#DIV/0!</v>
      </c>
      <c r="I1459" s="4">
        <f>LookupRef[[#This Row],[Total Price]]-LookupRef[[#This Row],[Material Costs]]</f>
        <v>0</v>
      </c>
      <c r="J1459" s="4">
        <f>(LookupRef[[#This Row],[Total Craft Points]]+LookupRef[[#This Row],[DC]])*10</f>
        <v>0</v>
      </c>
      <c r="K1459" s="4">
        <f>LookupRef[[#This Row],[Price Per Craft Point]]*LookupRef[[#This Row],[Total Craft Points]]</f>
        <v>0</v>
      </c>
      <c r="L1459" s="4">
        <f>Fullmath[[#This Row],[Mat Cost]]</f>
        <v>0</v>
      </c>
      <c r="M1459" s="4">
        <f>Fullmath[[#This Row],[Total CP]]</f>
        <v>0</v>
      </c>
      <c r="N1459" s="4">
        <f>Fullmath[[#This Row],[DC]]</f>
        <v>0</v>
      </c>
      <c r="O1459" s="4" cm="1">
        <f t="array" ref="O1459">LookupRef[[#This Row],[DC]]+(PPCP[Base])</f>
        <v>50</v>
      </c>
    </row>
    <row r="1460" spans="1:15" x14ac:dyDescent="0.2">
      <c r="A1460" s="4">
        <f>Fullmath[[#This Row],[Craft]]</f>
        <v>0</v>
      </c>
      <c r="B1460" s="4">
        <f>Fullmath[[#This Row],[Type]]</f>
        <v>0</v>
      </c>
      <c r="C1460" s="4">
        <f>Fullmath[[#This Row],[Subtype]]</f>
        <v>0</v>
      </c>
      <c r="D1460" s="2">
        <f>Fullmath[[#This Row],[ID]]</f>
        <v>0</v>
      </c>
      <c r="E1460" s="4">
        <f>Fullmath[[#This Row],[Name]]</f>
        <v>0</v>
      </c>
      <c r="F1460" s="4">
        <f>Fullmath[[#This Row],[Quantity]]</f>
        <v>0</v>
      </c>
      <c r="G1460" s="4">
        <f>LookupRef[[#This Row],[Labor Costs]]+LookupRef[[#This Row],[Material Costs]]</f>
        <v>0</v>
      </c>
      <c r="H1460" s="4" t="e">
        <f>LookupRef[[#This Row],[Total Price]]/LookupRef[[#This Row],[Quantity]]</f>
        <v>#DIV/0!</v>
      </c>
      <c r="I1460" s="4">
        <f>LookupRef[[#This Row],[Total Price]]-LookupRef[[#This Row],[Material Costs]]</f>
        <v>0</v>
      </c>
      <c r="J1460" s="4">
        <f>(LookupRef[[#This Row],[Total Craft Points]]+LookupRef[[#This Row],[DC]])*10</f>
        <v>0</v>
      </c>
      <c r="K1460" s="4">
        <f>LookupRef[[#This Row],[Price Per Craft Point]]*LookupRef[[#This Row],[Total Craft Points]]</f>
        <v>0</v>
      </c>
      <c r="L1460" s="4">
        <f>Fullmath[[#This Row],[Mat Cost]]</f>
        <v>0</v>
      </c>
      <c r="M1460" s="4">
        <f>Fullmath[[#This Row],[Total CP]]</f>
        <v>0</v>
      </c>
      <c r="N1460" s="4">
        <f>Fullmath[[#This Row],[DC]]</f>
        <v>0</v>
      </c>
      <c r="O1460" s="4" cm="1">
        <f t="array" ref="O1460">LookupRef[[#This Row],[DC]]+(PPCP[Base])</f>
        <v>50</v>
      </c>
    </row>
    <row r="1461" spans="1:15" x14ac:dyDescent="0.2">
      <c r="A1461" s="4">
        <f>Fullmath[[#This Row],[Craft]]</f>
        <v>0</v>
      </c>
      <c r="B1461" s="4">
        <f>Fullmath[[#This Row],[Type]]</f>
        <v>0</v>
      </c>
      <c r="C1461" s="4">
        <f>Fullmath[[#This Row],[Subtype]]</f>
        <v>0</v>
      </c>
      <c r="D1461" s="2">
        <f>Fullmath[[#This Row],[ID]]</f>
        <v>0</v>
      </c>
      <c r="E1461" s="4">
        <f>Fullmath[[#This Row],[Name]]</f>
        <v>0</v>
      </c>
      <c r="F1461" s="4">
        <f>Fullmath[[#This Row],[Quantity]]</f>
        <v>0</v>
      </c>
      <c r="G1461" s="4">
        <f>LookupRef[[#This Row],[Labor Costs]]+LookupRef[[#This Row],[Material Costs]]</f>
        <v>0</v>
      </c>
      <c r="H1461" s="4" t="e">
        <f>LookupRef[[#This Row],[Total Price]]/LookupRef[[#This Row],[Quantity]]</f>
        <v>#DIV/0!</v>
      </c>
      <c r="I1461" s="4">
        <f>LookupRef[[#This Row],[Total Price]]-LookupRef[[#This Row],[Material Costs]]</f>
        <v>0</v>
      </c>
      <c r="J1461" s="4">
        <f>(LookupRef[[#This Row],[Total Craft Points]]+LookupRef[[#This Row],[DC]])*10</f>
        <v>0</v>
      </c>
      <c r="K1461" s="4">
        <f>LookupRef[[#This Row],[Price Per Craft Point]]*LookupRef[[#This Row],[Total Craft Points]]</f>
        <v>0</v>
      </c>
      <c r="L1461" s="4">
        <f>Fullmath[[#This Row],[Mat Cost]]</f>
        <v>0</v>
      </c>
      <c r="M1461" s="4">
        <f>Fullmath[[#This Row],[Total CP]]</f>
        <v>0</v>
      </c>
      <c r="N1461" s="4">
        <f>Fullmath[[#This Row],[DC]]</f>
        <v>0</v>
      </c>
      <c r="O1461" s="4" cm="1">
        <f t="array" ref="O1461">LookupRef[[#This Row],[DC]]+(PPCP[Base])</f>
        <v>50</v>
      </c>
    </row>
    <row r="1462" spans="1:15" x14ac:dyDescent="0.2">
      <c r="A1462" s="4">
        <f>Fullmath[[#This Row],[Craft]]</f>
        <v>0</v>
      </c>
      <c r="B1462" s="4">
        <f>Fullmath[[#This Row],[Type]]</f>
        <v>0</v>
      </c>
      <c r="C1462" s="4">
        <f>Fullmath[[#This Row],[Subtype]]</f>
        <v>0</v>
      </c>
      <c r="D1462" s="2">
        <f>Fullmath[[#This Row],[ID]]</f>
        <v>0</v>
      </c>
      <c r="E1462" s="4">
        <f>Fullmath[[#This Row],[Name]]</f>
        <v>0</v>
      </c>
      <c r="F1462" s="4">
        <f>Fullmath[[#This Row],[Quantity]]</f>
        <v>0</v>
      </c>
      <c r="G1462" s="4">
        <f>LookupRef[[#This Row],[Labor Costs]]+LookupRef[[#This Row],[Material Costs]]</f>
        <v>0</v>
      </c>
      <c r="H1462" s="4" t="e">
        <f>LookupRef[[#This Row],[Total Price]]/LookupRef[[#This Row],[Quantity]]</f>
        <v>#DIV/0!</v>
      </c>
      <c r="I1462" s="4">
        <f>LookupRef[[#This Row],[Total Price]]-LookupRef[[#This Row],[Material Costs]]</f>
        <v>0</v>
      </c>
      <c r="J1462" s="4">
        <f>(LookupRef[[#This Row],[Total Craft Points]]+LookupRef[[#This Row],[DC]])*10</f>
        <v>0</v>
      </c>
      <c r="K1462" s="4">
        <f>LookupRef[[#This Row],[Price Per Craft Point]]*LookupRef[[#This Row],[Total Craft Points]]</f>
        <v>0</v>
      </c>
      <c r="L1462" s="4">
        <f>Fullmath[[#This Row],[Mat Cost]]</f>
        <v>0</v>
      </c>
      <c r="M1462" s="4">
        <f>Fullmath[[#This Row],[Total CP]]</f>
        <v>0</v>
      </c>
      <c r="N1462" s="4">
        <f>Fullmath[[#This Row],[DC]]</f>
        <v>0</v>
      </c>
      <c r="O1462" s="4" cm="1">
        <f t="array" ref="O1462">LookupRef[[#This Row],[DC]]+(PPCP[Base])</f>
        <v>50</v>
      </c>
    </row>
    <row r="1463" spans="1:15" x14ac:dyDescent="0.2">
      <c r="A1463" s="4">
        <f>Fullmath[[#This Row],[Craft]]</f>
        <v>0</v>
      </c>
      <c r="B1463" s="4">
        <f>Fullmath[[#This Row],[Type]]</f>
        <v>0</v>
      </c>
      <c r="C1463" s="4">
        <f>Fullmath[[#This Row],[Subtype]]</f>
        <v>0</v>
      </c>
      <c r="D1463" s="2">
        <f>Fullmath[[#This Row],[ID]]</f>
        <v>0</v>
      </c>
      <c r="E1463" s="4">
        <f>Fullmath[[#This Row],[Name]]</f>
        <v>0</v>
      </c>
      <c r="F1463" s="4">
        <f>Fullmath[[#This Row],[Quantity]]</f>
        <v>0</v>
      </c>
      <c r="G1463" s="4">
        <f>LookupRef[[#This Row],[Labor Costs]]+LookupRef[[#This Row],[Material Costs]]</f>
        <v>0</v>
      </c>
      <c r="H1463" s="4" t="e">
        <f>LookupRef[[#This Row],[Total Price]]/LookupRef[[#This Row],[Quantity]]</f>
        <v>#DIV/0!</v>
      </c>
      <c r="I1463" s="4">
        <f>LookupRef[[#This Row],[Total Price]]-LookupRef[[#This Row],[Material Costs]]</f>
        <v>0</v>
      </c>
      <c r="J1463" s="4">
        <f>(LookupRef[[#This Row],[Total Craft Points]]+LookupRef[[#This Row],[DC]])*10</f>
        <v>0</v>
      </c>
      <c r="K1463" s="4">
        <f>LookupRef[[#This Row],[Price Per Craft Point]]*LookupRef[[#This Row],[Total Craft Points]]</f>
        <v>0</v>
      </c>
      <c r="L1463" s="4">
        <f>Fullmath[[#This Row],[Mat Cost]]</f>
        <v>0</v>
      </c>
      <c r="M1463" s="4">
        <f>Fullmath[[#This Row],[Total CP]]</f>
        <v>0</v>
      </c>
      <c r="N1463" s="4">
        <f>Fullmath[[#This Row],[DC]]</f>
        <v>0</v>
      </c>
      <c r="O1463" s="4" cm="1">
        <f t="array" ref="O1463">LookupRef[[#This Row],[DC]]+(PPCP[Base])</f>
        <v>50</v>
      </c>
    </row>
    <row r="1464" spans="1:15" x14ac:dyDescent="0.2">
      <c r="A1464" s="4">
        <f>Fullmath[[#This Row],[Craft]]</f>
        <v>0</v>
      </c>
      <c r="B1464" s="4">
        <f>Fullmath[[#This Row],[Type]]</f>
        <v>0</v>
      </c>
      <c r="C1464" s="4">
        <f>Fullmath[[#This Row],[Subtype]]</f>
        <v>0</v>
      </c>
      <c r="D1464" s="2">
        <f>Fullmath[[#This Row],[ID]]</f>
        <v>0</v>
      </c>
      <c r="E1464" s="4">
        <f>Fullmath[[#This Row],[Name]]</f>
        <v>0</v>
      </c>
      <c r="F1464" s="4">
        <f>Fullmath[[#This Row],[Quantity]]</f>
        <v>0</v>
      </c>
      <c r="G1464" s="4">
        <f>LookupRef[[#This Row],[Labor Costs]]+LookupRef[[#This Row],[Material Costs]]</f>
        <v>0</v>
      </c>
      <c r="H1464" s="4" t="e">
        <f>LookupRef[[#This Row],[Total Price]]/LookupRef[[#This Row],[Quantity]]</f>
        <v>#DIV/0!</v>
      </c>
      <c r="I1464" s="4">
        <f>LookupRef[[#This Row],[Total Price]]-LookupRef[[#This Row],[Material Costs]]</f>
        <v>0</v>
      </c>
      <c r="J1464" s="4">
        <f>(LookupRef[[#This Row],[Total Craft Points]]+LookupRef[[#This Row],[DC]])*10</f>
        <v>0</v>
      </c>
      <c r="K1464" s="4">
        <f>LookupRef[[#This Row],[Price Per Craft Point]]*LookupRef[[#This Row],[Total Craft Points]]</f>
        <v>0</v>
      </c>
      <c r="L1464" s="4">
        <f>Fullmath[[#This Row],[Mat Cost]]</f>
        <v>0</v>
      </c>
      <c r="M1464" s="4">
        <f>Fullmath[[#This Row],[Total CP]]</f>
        <v>0</v>
      </c>
      <c r="N1464" s="4">
        <f>Fullmath[[#This Row],[DC]]</f>
        <v>0</v>
      </c>
      <c r="O1464" s="4" cm="1">
        <f t="array" ref="O1464">LookupRef[[#This Row],[DC]]+(PPCP[Base])</f>
        <v>50</v>
      </c>
    </row>
    <row r="1465" spans="1:15" x14ac:dyDescent="0.2">
      <c r="A1465" s="4">
        <f>Fullmath[[#This Row],[Craft]]</f>
        <v>0</v>
      </c>
      <c r="B1465" s="4">
        <f>Fullmath[[#This Row],[Type]]</f>
        <v>0</v>
      </c>
      <c r="C1465" s="4">
        <f>Fullmath[[#This Row],[Subtype]]</f>
        <v>0</v>
      </c>
      <c r="D1465" s="2">
        <f>Fullmath[[#This Row],[ID]]</f>
        <v>0</v>
      </c>
      <c r="E1465" s="4">
        <f>Fullmath[[#This Row],[Name]]</f>
        <v>0</v>
      </c>
      <c r="F1465" s="4">
        <f>Fullmath[[#This Row],[Quantity]]</f>
        <v>0</v>
      </c>
      <c r="G1465" s="4">
        <f>LookupRef[[#This Row],[Labor Costs]]+LookupRef[[#This Row],[Material Costs]]</f>
        <v>0</v>
      </c>
      <c r="H1465" s="4" t="e">
        <f>LookupRef[[#This Row],[Total Price]]/LookupRef[[#This Row],[Quantity]]</f>
        <v>#DIV/0!</v>
      </c>
      <c r="I1465" s="4">
        <f>LookupRef[[#This Row],[Total Price]]-LookupRef[[#This Row],[Material Costs]]</f>
        <v>0</v>
      </c>
      <c r="J1465" s="4">
        <f>(LookupRef[[#This Row],[Total Craft Points]]+LookupRef[[#This Row],[DC]])*10</f>
        <v>0</v>
      </c>
      <c r="K1465" s="4">
        <f>LookupRef[[#This Row],[Price Per Craft Point]]*LookupRef[[#This Row],[Total Craft Points]]</f>
        <v>0</v>
      </c>
      <c r="L1465" s="4">
        <f>Fullmath[[#This Row],[Mat Cost]]</f>
        <v>0</v>
      </c>
      <c r="M1465" s="4">
        <f>Fullmath[[#This Row],[Total CP]]</f>
        <v>0</v>
      </c>
      <c r="N1465" s="4">
        <f>Fullmath[[#This Row],[DC]]</f>
        <v>0</v>
      </c>
      <c r="O1465" s="4" cm="1">
        <f t="array" ref="O1465">LookupRef[[#This Row],[DC]]+(PPCP[Base])</f>
        <v>50</v>
      </c>
    </row>
    <row r="1466" spans="1:15" x14ac:dyDescent="0.2">
      <c r="A1466" s="4">
        <f>Fullmath[[#This Row],[Craft]]</f>
        <v>0</v>
      </c>
      <c r="B1466" s="4">
        <f>Fullmath[[#This Row],[Type]]</f>
        <v>0</v>
      </c>
      <c r="C1466" s="4">
        <f>Fullmath[[#This Row],[Subtype]]</f>
        <v>0</v>
      </c>
      <c r="D1466" s="2">
        <f>Fullmath[[#This Row],[ID]]</f>
        <v>0</v>
      </c>
      <c r="E1466" s="4">
        <f>Fullmath[[#This Row],[Name]]</f>
        <v>0</v>
      </c>
      <c r="F1466" s="4">
        <f>Fullmath[[#This Row],[Quantity]]</f>
        <v>0</v>
      </c>
      <c r="G1466" s="4">
        <f>LookupRef[[#This Row],[Labor Costs]]+LookupRef[[#This Row],[Material Costs]]</f>
        <v>0</v>
      </c>
      <c r="H1466" s="4" t="e">
        <f>LookupRef[[#This Row],[Total Price]]/LookupRef[[#This Row],[Quantity]]</f>
        <v>#DIV/0!</v>
      </c>
      <c r="I1466" s="4">
        <f>LookupRef[[#This Row],[Total Price]]-LookupRef[[#This Row],[Material Costs]]</f>
        <v>0</v>
      </c>
      <c r="J1466" s="4">
        <f>(LookupRef[[#This Row],[Total Craft Points]]+LookupRef[[#This Row],[DC]])*10</f>
        <v>0</v>
      </c>
      <c r="K1466" s="4">
        <f>LookupRef[[#This Row],[Price Per Craft Point]]*LookupRef[[#This Row],[Total Craft Points]]</f>
        <v>0</v>
      </c>
      <c r="L1466" s="4">
        <f>Fullmath[[#This Row],[Mat Cost]]</f>
        <v>0</v>
      </c>
      <c r="M1466" s="4">
        <f>Fullmath[[#This Row],[Total CP]]</f>
        <v>0</v>
      </c>
      <c r="N1466" s="4">
        <f>Fullmath[[#This Row],[DC]]</f>
        <v>0</v>
      </c>
      <c r="O1466" s="4" cm="1">
        <f t="array" ref="O1466">LookupRef[[#This Row],[DC]]+(PPCP[Base])</f>
        <v>50</v>
      </c>
    </row>
    <row r="1467" spans="1:15" x14ac:dyDescent="0.2">
      <c r="A1467" s="4">
        <f>Fullmath[[#This Row],[Craft]]</f>
        <v>0</v>
      </c>
      <c r="B1467" s="4">
        <f>Fullmath[[#This Row],[Type]]</f>
        <v>0</v>
      </c>
      <c r="C1467" s="4">
        <f>Fullmath[[#This Row],[Subtype]]</f>
        <v>0</v>
      </c>
      <c r="D1467" s="2">
        <f>Fullmath[[#This Row],[ID]]</f>
        <v>0</v>
      </c>
      <c r="E1467" s="4">
        <f>Fullmath[[#This Row],[Name]]</f>
        <v>0</v>
      </c>
      <c r="F1467" s="4">
        <f>Fullmath[[#This Row],[Quantity]]</f>
        <v>0</v>
      </c>
      <c r="G1467" s="4">
        <f>LookupRef[[#This Row],[Labor Costs]]+LookupRef[[#This Row],[Material Costs]]</f>
        <v>0</v>
      </c>
      <c r="H1467" s="4" t="e">
        <f>LookupRef[[#This Row],[Total Price]]/LookupRef[[#This Row],[Quantity]]</f>
        <v>#DIV/0!</v>
      </c>
      <c r="I1467" s="4">
        <f>LookupRef[[#This Row],[Total Price]]-LookupRef[[#This Row],[Material Costs]]</f>
        <v>0</v>
      </c>
      <c r="J1467" s="4">
        <f>(LookupRef[[#This Row],[Total Craft Points]]+LookupRef[[#This Row],[DC]])*10</f>
        <v>0</v>
      </c>
      <c r="K1467" s="4">
        <f>LookupRef[[#This Row],[Price Per Craft Point]]*LookupRef[[#This Row],[Total Craft Points]]</f>
        <v>0</v>
      </c>
      <c r="L1467" s="4">
        <f>Fullmath[[#This Row],[Mat Cost]]</f>
        <v>0</v>
      </c>
      <c r="M1467" s="4">
        <f>Fullmath[[#This Row],[Total CP]]</f>
        <v>0</v>
      </c>
      <c r="N1467" s="4">
        <f>Fullmath[[#This Row],[DC]]</f>
        <v>0</v>
      </c>
      <c r="O1467" s="4" cm="1">
        <f t="array" ref="O1467">LookupRef[[#This Row],[DC]]+(PPCP[Base])</f>
        <v>50</v>
      </c>
    </row>
    <row r="1468" spans="1:15" x14ac:dyDescent="0.2">
      <c r="A1468" s="4">
        <f>Fullmath[[#This Row],[Craft]]</f>
        <v>0</v>
      </c>
      <c r="B1468" s="4">
        <f>Fullmath[[#This Row],[Type]]</f>
        <v>0</v>
      </c>
      <c r="C1468" s="4">
        <f>Fullmath[[#This Row],[Subtype]]</f>
        <v>0</v>
      </c>
      <c r="D1468" s="2">
        <f>Fullmath[[#This Row],[ID]]</f>
        <v>0</v>
      </c>
      <c r="E1468" s="4">
        <f>Fullmath[[#This Row],[Name]]</f>
        <v>0</v>
      </c>
      <c r="F1468" s="4">
        <f>Fullmath[[#This Row],[Quantity]]</f>
        <v>0</v>
      </c>
      <c r="G1468" s="4">
        <f>LookupRef[[#This Row],[Labor Costs]]+LookupRef[[#This Row],[Material Costs]]</f>
        <v>0</v>
      </c>
      <c r="H1468" s="4" t="e">
        <f>LookupRef[[#This Row],[Total Price]]/LookupRef[[#This Row],[Quantity]]</f>
        <v>#DIV/0!</v>
      </c>
      <c r="I1468" s="4">
        <f>LookupRef[[#This Row],[Total Price]]-LookupRef[[#This Row],[Material Costs]]</f>
        <v>0</v>
      </c>
      <c r="J1468" s="4">
        <f>(LookupRef[[#This Row],[Total Craft Points]]+LookupRef[[#This Row],[DC]])*10</f>
        <v>0</v>
      </c>
      <c r="K1468" s="4">
        <f>LookupRef[[#This Row],[Price Per Craft Point]]*LookupRef[[#This Row],[Total Craft Points]]</f>
        <v>0</v>
      </c>
      <c r="L1468" s="4">
        <f>Fullmath[[#This Row],[Mat Cost]]</f>
        <v>0</v>
      </c>
      <c r="M1468" s="4">
        <f>Fullmath[[#This Row],[Total CP]]</f>
        <v>0</v>
      </c>
      <c r="N1468" s="4">
        <f>Fullmath[[#This Row],[DC]]</f>
        <v>0</v>
      </c>
      <c r="O1468" s="4" cm="1">
        <f t="array" ref="O1468">LookupRef[[#This Row],[DC]]+(PPCP[Base])</f>
        <v>50</v>
      </c>
    </row>
    <row r="1469" spans="1:15" x14ac:dyDescent="0.2">
      <c r="A1469" s="4">
        <f>Fullmath[[#This Row],[Craft]]</f>
        <v>0</v>
      </c>
      <c r="B1469" s="4">
        <f>Fullmath[[#This Row],[Type]]</f>
        <v>0</v>
      </c>
      <c r="C1469" s="4">
        <f>Fullmath[[#This Row],[Subtype]]</f>
        <v>0</v>
      </c>
      <c r="D1469" s="2">
        <f>Fullmath[[#This Row],[ID]]</f>
        <v>0</v>
      </c>
      <c r="E1469" s="4">
        <f>Fullmath[[#This Row],[Name]]</f>
        <v>0</v>
      </c>
      <c r="F1469" s="4">
        <f>Fullmath[[#This Row],[Quantity]]</f>
        <v>0</v>
      </c>
      <c r="G1469" s="4">
        <f>LookupRef[[#This Row],[Labor Costs]]+LookupRef[[#This Row],[Material Costs]]</f>
        <v>0</v>
      </c>
      <c r="H1469" s="4" t="e">
        <f>LookupRef[[#This Row],[Total Price]]/LookupRef[[#This Row],[Quantity]]</f>
        <v>#DIV/0!</v>
      </c>
      <c r="I1469" s="4">
        <f>LookupRef[[#This Row],[Total Price]]-LookupRef[[#This Row],[Material Costs]]</f>
        <v>0</v>
      </c>
      <c r="J1469" s="4">
        <f>(LookupRef[[#This Row],[Total Craft Points]]+LookupRef[[#This Row],[DC]])*10</f>
        <v>0</v>
      </c>
      <c r="K1469" s="4">
        <f>LookupRef[[#This Row],[Price Per Craft Point]]*LookupRef[[#This Row],[Total Craft Points]]</f>
        <v>0</v>
      </c>
      <c r="L1469" s="4">
        <f>Fullmath[[#This Row],[Mat Cost]]</f>
        <v>0</v>
      </c>
      <c r="M1469" s="4">
        <f>Fullmath[[#This Row],[Total CP]]</f>
        <v>0</v>
      </c>
      <c r="N1469" s="4">
        <f>Fullmath[[#This Row],[DC]]</f>
        <v>0</v>
      </c>
      <c r="O1469" s="4" cm="1">
        <f t="array" ref="O1469">LookupRef[[#This Row],[DC]]+(PPCP[Base])</f>
        <v>50</v>
      </c>
    </row>
    <row r="1470" spans="1:15" x14ac:dyDescent="0.2">
      <c r="A1470" s="4">
        <f>Fullmath[[#This Row],[Craft]]</f>
        <v>0</v>
      </c>
      <c r="B1470" s="4">
        <f>Fullmath[[#This Row],[Type]]</f>
        <v>0</v>
      </c>
      <c r="C1470" s="4">
        <f>Fullmath[[#This Row],[Subtype]]</f>
        <v>0</v>
      </c>
      <c r="D1470" s="2">
        <f>Fullmath[[#This Row],[ID]]</f>
        <v>0</v>
      </c>
      <c r="E1470" s="4">
        <f>Fullmath[[#This Row],[Name]]</f>
        <v>0</v>
      </c>
      <c r="F1470" s="4">
        <f>Fullmath[[#This Row],[Quantity]]</f>
        <v>0</v>
      </c>
      <c r="G1470" s="4">
        <f>LookupRef[[#This Row],[Labor Costs]]+LookupRef[[#This Row],[Material Costs]]</f>
        <v>0</v>
      </c>
      <c r="H1470" s="4" t="e">
        <f>LookupRef[[#This Row],[Total Price]]/LookupRef[[#This Row],[Quantity]]</f>
        <v>#DIV/0!</v>
      </c>
      <c r="I1470" s="4">
        <f>LookupRef[[#This Row],[Total Price]]-LookupRef[[#This Row],[Material Costs]]</f>
        <v>0</v>
      </c>
      <c r="J1470" s="4">
        <f>(LookupRef[[#This Row],[Total Craft Points]]+LookupRef[[#This Row],[DC]])*10</f>
        <v>0</v>
      </c>
      <c r="K1470" s="4">
        <f>LookupRef[[#This Row],[Price Per Craft Point]]*LookupRef[[#This Row],[Total Craft Points]]</f>
        <v>0</v>
      </c>
      <c r="L1470" s="4">
        <f>Fullmath[[#This Row],[Mat Cost]]</f>
        <v>0</v>
      </c>
      <c r="M1470" s="4">
        <f>Fullmath[[#This Row],[Total CP]]</f>
        <v>0</v>
      </c>
      <c r="N1470" s="4">
        <f>Fullmath[[#This Row],[DC]]</f>
        <v>0</v>
      </c>
      <c r="O1470" s="4" cm="1">
        <f t="array" ref="O1470">LookupRef[[#This Row],[DC]]+(PPCP[Base])</f>
        <v>50</v>
      </c>
    </row>
    <row r="1471" spans="1:15" x14ac:dyDescent="0.2">
      <c r="A1471" s="4">
        <f>Fullmath[[#This Row],[Craft]]</f>
        <v>0</v>
      </c>
      <c r="B1471" s="4">
        <f>Fullmath[[#This Row],[Type]]</f>
        <v>0</v>
      </c>
      <c r="C1471" s="4">
        <f>Fullmath[[#This Row],[Subtype]]</f>
        <v>0</v>
      </c>
      <c r="D1471" s="2">
        <f>Fullmath[[#This Row],[ID]]</f>
        <v>0</v>
      </c>
      <c r="E1471" s="4">
        <f>Fullmath[[#This Row],[Name]]</f>
        <v>0</v>
      </c>
      <c r="F1471" s="4">
        <f>Fullmath[[#This Row],[Quantity]]</f>
        <v>0</v>
      </c>
      <c r="G1471" s="4">
        <f>LookupRef[[#This Row],[Labor Costs]]+LookupRef[[#This Row],[Material Costs]]</f>
        <v>0</v>
      </c>
      <c r="H1471" s="4" t="e">
        <f>LookupRef[[#This Row],[Total Price]]/LookupRef[[#This Row],[Quantity]]</f>
        <v>#DIV/0!</v>
      </c>
      <c r="I1471" s="4">
        <f>LookupRef[[#This Row],[Total Price]]-LookupRef[[#This Row],[Material Costs]]</f>
        <v>0</v>
      </c>
      <c r="J1471" s="4">
        <f>(LookupRef[[#This Row],[Total Craft Points]]+LookupRef[[#This Row],[DC]])*10</f>
        <v>0</v>
      </c>
      <c r="K1471" s="4">
        <f>LookupRef[[#This Row],[Price Per Craft Point]]*LookupRef[[#This Row],[Total Craft Points]]</f>
        <v>0</v>
      </c>
      <c r="L1471" s="4">
        <f>Fullmath[[#This Row],[Mat Cost]]</f>
        <v>0</v>
      </c>
      <c r="M1471" s="4">
        <f>Fullmath[[#This Row],[Total CP]]</f>
        <v>0</v>
      </c>
      <c r="N1471" s="4">
        <f>Fullmath[[#This Row],[DC]]</f>
        <v>0</v>
      </c>
      <c r="O1471" s="4" cm="1">
        <f t="array" ref="O1471">LookupRef[[#This Row],[DC]]+(PPCP[Base])</f>
        <v>50</v>
      </c>
    </row>
    <row r="1472" spans="1:15" x14ac:dyDescent="0.2">
      <c r="A1472" s="4">
        <f>Fullmath[[#This Row],[Craft]]</f>
        <v>0</v>
      </c>
      <c r="B1472" s="4">
        <f>Fullmath[[#This Row],[Type]]</f>
        <v>0</v>
      </c>
      <c r="C1472" s="4">
        <f>Fullmath[[#This Row],[Subtype]]</f>
        <v>0</v>
      </c>
      <c r="D1472" s="2">
        <f>Fullmath[[#This Row],[ID]]</f>
        <v>0</v>
      </c>
      <c r="E1472" s="4">
        <f>Fullmath[[#This Row],[Name]]</f>
        <v>0</v>
      </c>
      <c r="F1472" s="4">
        <f>Fullmath[[#This Row],[Quantity]]</f>
        <v>0</v>
      </c>
      <c r="G1472" s="4">
        <f>LookupRef[[#This Row],[Labor Costs]]+LookupRef[[#This Row],[Material Costs]]</f>
        <v>0</v>
      </c>
      <c r="H1472" s="4" t="e">
        <f>LookupRef[[#This Row],[Total Price]]/LookupRef[[#This Row],[Quantity]]</f>
        <v>#DIV/0!</v>
      </c>
      <c r="I1472" s="4">
        <f>LookupRef[[#This Row],[Total Price]]-LookupRef[[#This Row],[Material Costs]]</f>
        <v>0</v>
      </c>
      <c r="J1472" s="4">
        <f>(LookupRef[[#This Row],[Total Craft Points]]+LookupRef[[#This Row],[DC]])*10</f>
        <v>0</v>
      </c>
      <c r="K1472" s="4">
        <f>LookupRef[[#This Row],[Price Per Craft Point]]*LookupRef[[#This Row],[Total Craft Points]]</f>
        <v>0</v>
      </c>
      <c r="L1472" s="4">
        <f>Fullmath[[#This Row],[Mat Cost]]</f>
        <v>0</v>
      </c>
      <c r="M1472" s="4">
        <f>Fullmath[[#This Row],[Total CP]]</f>
        <v>0</v>
      </c>
      <c r="N1472" s="4">
        <f>Fullmath[[#This Row],[DC]]</f>
        <v>0</v>
      </c>
      <c r="O1472" s="4" cm="1">
        <f t="array" ref="O1472">LookupRef[[#This Row],[DC]]+(PPCP[Base])</f>
        <v>50</v>
      </c>
    </row>
    <row r="1473" spans="1:15" x14ac:dyDescent="0.2">
      <c r="A1473" s="4">
        <f>Fullmath[[#This Row],[Craft]]</f>
        <v>0</v>
      </c>
      <c r="B1473" s="4">
        <f>Fullmath[[#This Row],[Type]]</f>
        <v>0</v>
      </c>
      <c r="C1473" s="4">
        <f>Fullmath[[#This Row],[Subtype]]</f>
        <v>0</v>
      </c>
      <c r="D1473" s="2">
        <f>Fullmath[[#This Row],[ID]]</f>
        <v>0</v>
      </c>
      <c r="E1473" s="4">
        <f>Fullmath[[#This Row],[Name]]</f>
        <v>0</v>
      </c>
      <c r="F1473" s="4">
        <f>Fullmath[[#This Row],[Quantity]]</f>
        <v>0</v>
      </c>
      <c r="G1473" s="4">
        <f>LookupRef[[#This Row],[Labor Costs]]+LookupRef[[#This Row],[Material Costs]]</f>
        <v>0</v>
      </c>
      <c r="H1473" s="4" t="e">
        <f>LookupRef[[#This Row],[Total Price]]/LookupRef[[#This Row],[Quantity]]</f>
        <v>#DIV/0!</v>
      </c>
      <c r="I1473" s="4">
        <f>LookupRef[[#This Row],[Total Price]]-LookupRef[[#This Row],[Material Costs]]</f>
        <v>0</v>
      </c>
      <c r="J1473" s="4">
        <f>(LookupRef[[#This Row],[Total Craft Points]]+LookupRef[[#This Row],[DC]])*10</f>
        <v>0</v>
      </c>
      <c r="K1473" s="4">
        <f>LookupRef[[#This Row],[Price Per Craft Point]]*LookupRef[[#This Row],[Total Craft Points]]</f>
        <v>0</v>
      </c>
      <c r="L1473" s="4">
        <f>Fullmath[[#This Row],[Mat Cost]]</f>
        <v>0</v>
      </c>
      <c r="M1473" s="4">
        <f>Fullmath[[#This Row],[Total CP]]</f>
        <v>0</v>
      </c>
      <c r="N1473" s="4">
        <f>Fullmath[[#This Row],[DC]]</f>
        <v>0</v>
      </c>
      <c r="O1473" s="4" cm="1">
        <f t="array" ref="O1473">LookupRef[[#This Row],[DC]]+(PPCP[Base])</f>
        <v>50</v>
      </c>
    </row>
    <row r="1474" spans="1:15" x14ac:dyDescent="0.2">
      <c r="A1474" s="4">
        <f>Fullmath[[#This Row],[Craft]]</f>
        <v>0</v>
      </c>
      <c r="B1474" s="4">
        <f>Fullmath[[#This Row],[Type]]</f>
        <v>0</v>
      </c>
      <c r="C1474" s="4">
        <f>Fullmath[[#This Row],[Subtype]]</f>
        <v>0</v>
      </c>
      <c r="D1474" s="2">
        <f>Fullmath[[#This Row],[ID]]</f>
        <v>0</v>
      </c>
      <c r="E1474" s="4">
        <f>Fullmath[[#This Row],[Name]]</f>
        <v>0</v>
      </c>
      <c r="F1474" s="4">
        <f>Fullmath[[#This Row],[Quantity]]</f>
        <v>0</v>
      </c>
      <c r="G1474" s="4">
        <f>LookupRef[[#This Row],[Labor Costs]]+LookupRef[[#This Row],[Material Costs]]</f>
        <v>0</v>
      </c>
      <c r="H1474" s="4" t="e">
        <f>LookupRef[[#This Row],[Total Price]]/LookupRef[[#This Row],[Quantity]]</f>
        <v>#DIV/0!</v>
      </c>
      <c r="I1474" s="4">
        <f>LookupRef[[#This Row],[Total Price]]-LookupRef[[#This Row],[Material Costs]]</f>
        <v>0</v>
      </c>
      <c r="J1474" s="4">
        <f>(LookupRef[[#This Row],[Total Craft Points]]+LookupRef[[#This Row],[DC]])*10</f>
        <v>0</v>
      </c>
      <c r="K1474" s="4">
        <f>LookupRef[[#This Row],[Price Per Craft Point]]*LookupRef[[#This Row],[Total Craft Points]]</f>
        <v>0</v>
      </c>
      <c r="L1474" s="4">
        <f>Fullmath[[#This Row],[Mat Cost]]</f>
        <v>0</v>
      </c>
      <c r="M1474" s="4">
        <f>Fullmath[[#This Row],[Total CP]]</f>
        <v>0</v>
      </c>
      <c r="N1474" s="4">
        <f>Fullmath[[#This Row],[DC]]</f>
        <v>0</v>
      </c>
      <c r="O1474" s="4" cm="1">
        <f t="array" ref="O1474">LookupRef[[#This Row],[DC]]+(PPCP[Base])</f>
        <v>50</v>
      </c>
    </row>
    <row r="1475" spans="1:15" x14ac:dyDescent="0.2">
      <c r="A1475" s="4">
        <f>Fullmath[[#This Row],[Craft]]</f>
        <v>0</v>
      </c>
      <c r="B1475" s="4">
        <f>Fullmath[[#This Row],[Type]]</f>
        <v>0</v>
      </c>
      <c r="C1475" s="4">
        <f>Fullmath[[#This Row],[Subtype]]</f>
        <v>0</v>
      </c>
      <c r="D1475" s="2">
        <f>Fullmath[[#This Row],[ID]]</f>
        <v>0</v>
      </c>
      <c r="E1475" s="4">
        <f>Fullmath[[#This Row],[Name]]</f>
        <v>0</v>
      </c>
      <c r="F1475" s="4">
        <f>Fullmath[[#This Row],[Quantity]]</f>
        <v>0</v>
      </c>
      <c r="G1475" s="4">
        <f>LookupRef[[#This Row],[Labor Costs]]+LookupRef[[#This Row],[Material Costs]]</f>
        <v>0</v>
      </c>
      <c r="H1475" s="4" t="e">
        <f>LookupRef[[#This Row],[Total Price]]/LookupRef[[#This Row],[Quantity]]</f>
        <v>#DIV/0!</v>
      </c>
      <c r="I1475" s="4">
        <f>LookupRef[[#This Row],[Total Price]]-LookupRef[[#This Row],[Material Costs]]</f>
        <v>0</v>
      </c>
      <c r="J1475" s="4">
        <f>(LookupRef[[#This Row],[Total Craft Points]]+LookupRef[[#This Row],[DC]])*10</f>
        <v>0</v>
      </c>
      <c r="K1475" s="4">
        <f>LookupRef[[#This Row],[Price Per Craft Point]]*LookupRef[[#This Row],[Total Craft Points]]</f>
        <v>0</v>
      </c>
      <c r="L1475" s="4">
        <f>Fullmath[[#This Row],[Mat Cost]]</f>
        <v>0</v>
      </c>
      <c r="M1475" s="4">
        <f>Fullmath[[#This Row],[Total CP]]</f>
        <v>0</v>
      </c>
      <c r="N1475" s="4">
        <f>Fullmath[[#This Row],[DC]]</f>
        <v>0</v>
      </c>
      <c r="O1475" s="4" cm="1">
        <f t="array" ref="O1475">LookupRef[[#This Row],[DC]]+(PPCP[Base])</f>
        <v>50</v>
      </c>
    </row>
    <row r="1476" spans="1:15" x14ac:dyDescent="0.2">
      <c r="A1476" s="4">
        <f>Fullmath[[#This Row],[Craft]]</f>
        <v>0</v>
      </c>
      <c r="B1476" s="4">
        <f>Fullmath[[#This Row],[Type]]</f>
        <v>0</v>
      </c>
      <c r="C1476" s="4">
        <f>Fullmath[[#This Row],[Subtype]]</f>
        <v>0</v>
      </c>
      <c r="D1476" s="2">
        <f>Fullmath[[#This Row],[ID]]</f>
        <v>0</v>
      </c>
      <c r="E1476" s="4">
        <f>Fullmath[[#This Row],[Name]]</f>
        <v>0</v>
      </c>
      <c r="F1476" s="4">
        <f>Fullmath[[#This Row],[Quantity]]</f>
        <v>0</v>
      </c>
      <c r="G1476" s="4">
        <f>LookupRef[[#This Row],[Labor Costs]]+LookupRef[[#This Row],[Material Costs]]</f>
        <v>0</v>
      </c>
      <c r="H1476" s="4" t="e">
        <f>LookupRef[[#This Row],[Total Price]]/LookupRef[[#This Row],[Quantity]]</f>
        <v>#DIV/0!</v>
      </c>
      <c r="I1476" s="4">
        <f>LookupRef[[#This Row],[Total Price]]-LookupRef[[#This Row],[Material Costs]]</f>
        <v>0</v>
      </c>
      <c r="J1476" s="4">
        <f>(LookupRef[[#This Row],[Total Craft Points]]+LookupRef[[#This Row],[DC]])*10</f>
        <v>0</v>
      </c>
      <c r="K1476" s="4">
        <f>LookupRef[[#This Row],[Price Per Craft Point]]*LookupRef[[#This Row],[Total Craft Points]]</f>
        <v>0</v>
      </c>
      <c r="L1476" s="4">
        <f>Fullmath[[#This Row],[Mat Cost]]</f>
        <v>0</v>
      </c>
      <c r="M1476" s="4">
        <f>Fullmath[[#This Row],[Total CP]]</f>
        <v>0</v>
      </c>
      <c r="N1476" s="4">
        <f>Fullmath[[#This Row],[DC]]</f>
        <v>0</v>
      </c>
      <c r="O1476" s="4" cm="1">
        <f t="array" ref="O1476">LookupRef[[#This Row],[DC]]+(PPCP[Base])</f>
        <v>50</v>
      </c>
    </row>
    <row r="1477" spans="1:15" x14ac:dyDescent="0.2">
      <c r="A1477" s="4">
        <f>Fullmath[[#This Row],[Craft]]</f>
        <v>0</v>
      </c>
      <c r="B1477" s="4">
        <f>Fullmath[[#This Row],[Type]]</f>
        <v>0</v>
      </c>
      <c r="C1477" s="4">
        <f>Fullmath[[#This Row],[Subtype]]</f>
        <v>0</v>
      </c>
      <c r="D1477" s="2">
        <f>Fullmath[[#This Row],[ID]]</f>
        <v>0</v>
      </c>
      <c r="E1477" s="4">
        <f>Fullmath[[#This Row],[Name]]</f>
        <v>0</v>
      </c>
      <c r="F1477" s="4">
        <f>Fullmath[[#This Row],[Quantity]]</f>
        <v>0</v>
      </c>
      <c r="G1477" s="4">
        <f>LookupRef[[#This Row],[Labor Costs]]+LookupRef[[#This Row],[Material Costs]]</f>
        <v>0</v>
      </c>
      <c r="H1477" s="4" t="e">
        <f>LookupRef[[#This Row],[Total Price]]/LookupRef[[#This Row],[Quantity]]</f>
        <v>#DIV/0!</v>
      </c>
      <c r="I1477" s="4">
        <f>LookupRef[[#This Row],[Total Price]]-LookupRef[[#This Row],[Material Costs]]</f>
        <v>0</v>
      </c>
      <c r="J1477" s="4">
        <f>(LookupRef[[#This Row],[Total Craft Points]]+LookupRef[[#This Row],[DC]])*10</f>
        <v>0</v>
      </c>
      <c r="K1477" s="4">
        <f>LookupRef[[#This Row],[Price Per Craft Point]]*LookupRef[[#This Row],[Total Craft Points]]</f>
        <v>0</v>
      </c>
      <c r="L1477" s="4">
        <f>Fullmath[[#This Row],[Mat Cost]]</f>
        <v>0</v>
      </c>
      <c r="M1477" s="4">
        <f>Fullmath[[#This Row],[Total CP]]</f>
        <v>0</v>
      </c>
      <c r="N1477" s="4">
        <f>Fullmath[[#This Row],[DC]]</f>
        <v>0</v>
      </c>
      <c r="O1477" s="4" cm="1">
        <f t="array" ref="O1477">LookupRef[[#This Row],[DC]]+(PPCP[Base])</f>
        <v>50</v>
      </c>
    </row>
    <row r="1478" spans="1:15" x14ac:dyDescent="0.2">
      <c r="A1478" s="4">
        <f>Fullmath[[#This Row],[Craft]]</f>
        <v>0</v>
      </c>
      <c r="B1478" s="4">
        <f>Fullmath[[#This Row],[Type]]</f>
        <v>0</v>
      </c>
      <c r="C1478" s="4">
        <f>Fullmath[[#This Row],[Subtype]]</f>
        <v>0</v>
      </c>
      <c r="D1478" s="2">
        <f>Fullmath[[#This Row],[ID]]</f>
        <v>0</v>
      </c>
      <c r="E1478" s="4">
        <f>Fullmath[[#This Row],[Name]]</f>
        <v>0</v>
      </c>
      <c r="F1478" s="4">
        <f>Fullmath[[#This Row],[Quantity]]</f>
        <v>0</v>
      </c>
      <c r="G1478" s="4">
        <f>LookupRef[[#This Row],[Labor Costs]]+LookupRef[[#This Row],[Material Costs]]</f>
        <v>0</v>
      </c>
      <c r="H1478" s="4" t="e">
        <f>LookupRef[[#This Row],[Total Price]]/LookupRef[[#This Row],[Quantity]]</f>
        <v>#DIV/0!</v>
      </c>
      <c r="I1478" s="4">
        <f>LookupRef[[#This Row],[Total Price]]-LookupRef[[#This Row],[Material Costs]]</f>
        <v>0</v>
      </c>
      <c r="J1478" s="4">
        <f>(LookupRef[[#This Row],[Total Craft Points]]+LookupRef[[#This Row],[DC]])*10</f>
        <v>0</v>
      </c>
      <c r="K1478" s="4">
        <f>LookupRef[[#This Row],[Price Per Craft Point]]*LookupRef[[#This Row],[Total Craft Points]]</f>
        <v>0</v>
      </c>
      <c r="L1478" s="4">
        <f>Fullmath[[#This Row],[Mat Cost]]</f>
        <v>0</v>
      </c>
      <c r="M1478" s="4">
        <f>Fullmath[[#This Row],[Total CP]]</f>
        <v>0</v>
      </c>
      <c r="N1478" s="4">
        <f>Fullmath[[#This Row],[DC]]</f>
        <v>0</v>
      </c>
      <c r="O1478" s="4" cm="1">
        <f t="array" ref="O1478">LookupRef[[#This Row],[DC]]+(PPCP[Base])</f>
        <v>50</v>
      </c>
    </row>
    <row r="1479" spans="1:15" x14ac:dyDescent="0.2">
      <c r="A1479" s="4">
        <f>Fullmath[[#This Row],[Craft]]</f>
        <v>0</v>
      </c>
      <c r="B1479" s="4">
        <f>Fullmath[[#This Row],[Type]]</f>
        <v>0</v>
      </c>
      <c r="C1479" s="4">
        <f>Fullmath[[#This Row],[Subtype]]</f>
        <v>0</v>
      </c>
      <c r="D1479" s="2">
        <f>Fullmath[[#This Row],[ID]]</f>
        <v>0</v>
      </c>
      <c r="E1479" s="4">
        <f>Fullmath[[#This Row],[Name]]</f>
        <v>0</v>
      </c>
      <c r="F1479" s="4">
        <f>Fullmath[[#This Row],[Quantity]]</f>
        <v>0</v>
      </c>
      <c r="G1479" s="4">
        <f>LookupRef[[#This Row],[Labor Costs]]+LookupRef[[#This Row],[Material Costs]]</f>
        <v>0</v>
      </c>
      <c r="H1479" s="4" t="e">
        <f>LookupRef[[#This Row],[Total Price]]/LookupRef[[#This Row],[Quantity]]</f>
        <v>#DIV/0!</v>
      </c>
      <c r="I1479" s="4">
        <f>LookupRef[[#This Row],[Total Price]]-LookupRef[[#This Row],[Material Costs]]</f>
        <v>0</v>
      </c>
      <c r="J1479" s="4">
        <f>(LookupRef[[#This Row],[Total Craft Points]]+LookupRef[[#This Row],[DC]])*10</f>
        <v>0</v>
      </c>
      <c r="K1479" s="4">
        <f>LookupRef[[#This Row],[Price Per Craft Point]]*LookupRef[[#This Row],[Total Craft Points]]</f>
        <v>0</v>
      </c>
      <c r="L1479" s="4">
        <f>Fullmath[[#This Row],[Mat Cost]]</f>
        <v>0</v>
      </c>
      <c r="M1479" s="4">
        <f>Fullmath[[#This Row],[Total CP]]</f>
        <v>0</v>
      </c>
      <c r="N1479" s="4">
        <f>Fullmath[[#This Row],[DC]]</f>
        <v>0</v>
      </c>
      <c r="O1479" s="4" cm="1">
        <f t="array" ref="O1479">LookupRef[[#This Row],[DC]]+(PPCP[Base])</f>
        <v>50</v>
      </c>
    </row>
    <row r="1480" spans="1:15" x14ac:dyDescent="0.2">
      <c r="A1480" s="4">
        <f>Fullmath[[#This Row],[Craft]]</f>
        <v>0</v>
      </c>
      <c r="B1480" s="4">
        <f>Fullmath[[#This Row],[Type]]</f>
        <v>0</v>
      </c>
      <c r="C1480" s="4">
        <f>Fullmath[[#This Row],[Subtype]]</f>
        <v>0</v>
      </c>
      <c r="D1480" s="2">
        <f>Fullmath[[#This Row],[ID]]</f>
        <v>0</v>
      </c>
      <c r="E1480" s="4">
        <f>Fullmath[[#This Row],[Name]]</f>
        <v>0</v>
      </c>
      <c r="F1480" s="4">
        <f>Fullmath[[#This Row],[Quantity]]</f>
        <v>0</v>
      </c>
      <c r="G1480" s="4">
        <f>LookupRef[[#This Row],[Labor Costs]]+LookupRef[[#This Row],[Material Costs]]</f>
        <v>0</v>
      </c>
      <c r="H1480" s="4" t="e">
        <f>LookupRef[[#This Row],[Total Price]]/LookupRef[[#This Row],[Quantity]]</f>
        <v>#DIV/0!</v>
      </c>
      <c r="I1480" s="4">
        <f>LookupRef[[#This Row],[Total Price]]-LookupRef[[#This Row],[Material Costs]]</f>
        <v>0</v>
      </c>
      <c r="J1480" s="4">
        <f>(LookupRef[[#This Row],[Total Craft Points]]+LookupRef[[#This Row],[DC]])*10</f>
        <v>0</v>
      </c>
      <c r="K1480" s="4">
        <f>LookupRef[[#This Row],[Price Per Craft Point]]*LookupRef[[#This Row],[Total Craft Points]]</f>
        <v>0</v>
      </c>
      <c r="L1480" s="4">
        <f>Fullmath[[#This Row],[Mat Cost]]</f>
        <v>0</v>
      </c>
      <c r="M1480" s="4">
        <f>Fullmath[[#This Row],[Total CP]]</f>
        <v>0</v>
      </c>
      <c r="N1480" s="4">
        <f>Fullmath[[#This Row],[DC]]</f>
        <v>0</v>
      </c>
      <c r="O1480" s="4" cm="1">
        <f t="array" ref="O1480">LookupRef[[#This Row],[DC]]+(PPCP[Base])</f>
        <v>50</v>
      </c>
    </row>
    <row r="1481" spans="1:15" x14ac:dyDescent="0.2">
      <c r="A1481" s="4">
        <f>Fullmath[[#This Row],[Craft]]</f>
        <v>0</v>
      </c>
      <c r="B1481" s="4">
        <f>Fullmath[[#This Row],[Type]]</f>
        <v>0</v>
      </c>
      <c r="C1481" s="4">
        <f>Fullmath[[#This Row],[Subtype]]</f>
        <v>0</v>
      </c>
      <c r="D1481" s="2">
        <f>Fullmath[[#This Row],[ID]]</f>
        <v>0</v>
      </c>
      <c r="E1481" s="4">
        <f>Fullmath[[#This Row],[Name]]</f>
        <v>0</v>
      </c>
      <c r="F1481" s="4">
        <f>Fullmath[[#This Row],[Quantity]]</f>
        <v>0</v>
      </c>
      <c r="G1481" s="4">
        <f>LookupRef[[#This Row],[Labor Costs]]+LookupRef[[#This Row],[Material Costs]]</f>
        <v>0</v>
      </c>
      <c r="H1481" s="4" t="e">
        <f>LookupRef[[#This Row],[Total Price]]/LookupRef[[#This Row],[Quantity]]</f>
        <v>#DIV/0!</v>
      </c>
      <c r="I1481" s="4">
        <f>LookupRef[[#This Row],[Total Price]]-LookupRef[[#This Row],[Material Costs]]</f>
        <v>0</v>
      </c>
      <c r="J1481" s="4">
        <f>(LookupRef[[#This Row],[Total Craft Points]]+LookupRef[[#This Row],[DC]])*10</f>
        <v>0</v>
      </c>
      <c r="K1481" s="4">
        <f>LookupRef[[#This Row],[Price Per Craft Point]]*LookupRef[[#This Row],[Total Craft Points]]</f>
        <v>0</v>
      </c>
      <c r="L1481" s="4">
        <f>Fullmath[[#This Row],[Mat Cost]]</f>
        <v>0</v>
      </c>
      <c r="M1481" s="4">
        <f>Fullmath[[#This Row],[Total CP]]</f>
        <v>0</v>
      </c>
      <c r="N1481" s="4">
        <f>Fullmath[[#This Row],[DC]]</f>
        <v>0</v>
      </c>
      <c r="O1481" s="4" cm="1">
        <f t="array" ref="O1481">LookupRef[[#This Row],[DC]]+(PPCP[Base])</f>
        <v>50</v>
      </c>
    </row>
    <row r="1482" spans="1:15" x14ac:dyDescent="0.2">
      <c r="A1482" s="4">
        <f>Fullmath[[#This Row],[Craft]]</f>
        <v>0</v>
      </c>
      <c r="B1482" s="4">
        <f>Fullmath[[#This Row],[Type]]</f>
        <v>0</v>
      </c>
      <c r="C1482" s="4">
        <f>Fullmath[[#This Row],[Subtype]]</f>
        <v>0</v>
      </c>
      <c r="D1482" s="2">
        <f>Fullmath[[#This Row],[ID]]</f>
        <v>0</v>
      </c>
      <c r="E1482" s="4">
        <f>Fullmath[[#This Row],[Name]]</f>
        <v>0</v>
      </c>
      <c r="F1482" s="4">
        <f>Fullmath[[#This Row],[Quantity]]</f>
        <v>0</v>
      </c>
      <c r="G1482" s="4">
        <f>LookupRef[[#This Row],[Labor Costs]]+LookupRef[[#This Row],[Material Costs]]</f>
        <v>0</v>
      </c>
      <c r="H1482" s="4" t="e">
        <f>LookupRef[[#This Row],[Total Price]]/LookupRef[[#This Row],[Quantity]]</f>
        <v>#DIV/0!</v>
      </c>
      <c r="I1482" s="4">
        <f>LookupRef[[#This Row],[Total Price]]-LookupRef[[#This Row],[Material Costs]]</f>
        <v>0</v>
      </c>
      <c r="J1482" s="4">
        <f>(LookupRef[[#This Row],[Total Craft Points]]+LookupRef[[#This Row],[DC]])*10</f>
        <v>0</v>
      </c>
      <c r="K1482" s="4">
        <f>LookupRef[[#This Row],[Price Per Craft Point]]*LookupRef[[#This Row],[Total Craft Points]]</f>
        <v>0</v>
      </c>
      <c r="L1482" s="4">
        <f>Fullmath[[#This Row],[Mat Cost]]</f>
        <v>0</v>
      </c>
      <c r="M1482" s="4">
        <f>Fullmath[[#This Row],[Total CP]]</f>
        <v>0</v>
      </c>
      <c r="N1482" s="4">
        <f>Fullmath[[#This Row],[DC]]</f>
        <v>0</v>
      </c>
      <c r="O1482" s="4" cm="1">
        <f t="array" ref="O1482">LookupRef[[#This Row],[DC]]+(PPCP[Base])</f>
        <v>50</v>
      </c>
    </row>
    <row r="1483" spans="1:15" x14ac:dyDescent="0.2">
      <c r="A1483" s="4">
        <f>Fullmath[[#This Row],[Craft]]</f>
        <v>0</v>
      </c>
      <c r="B1483" s="4">
        <f>Fullmath[[#This Row],[Type]]</f>
        <v>0</v>
      </c>
      <c r="C1483" s="4">
        <f>Fullmath[[#This Row],[Subtype]]</f>
        <v>0</v>
      </c>
      <c r="D1483" s="2">
        <f>Fullmath[[#This Row],[ID]]</f>
        <v>0</v>
      </c>
      <c r="E1483" s="4">
        <f>Fullmath[[#This Row],[Name]]</f>
        <v>0</v>
      </c>
      <c r="F1483" s="4">
        <f>Fullmath[[#This Row],[Quantity]]</f>
        <v>0</v>
      </c>
      <c r="G1483" s="4">
        <f>LookupRef[[#This Row],[Labor Costs]]+LookupRef[[#This Row],[Material Costs]]</f>
        <v>0</v>
      </c>
      <c r="H1483" s="4" t="e">
        <f>LookupRef[[#This Row],[Total Price]]/LookupRef[[#This Row],[Quantity]]</f>
        <v>#DIV/0!</v>
      </c>
      <c r="I1483" s="4">
        <f>LookupRef[[#This Row],[Total Price]]-LookupRef[[#This Row],[Material Costs]]</f>
        <v>0</v>
      </c>
      <c r="J1483" s="4">
        <f>(LookupRef[[#This Row],[Total Craft Points]]+LookupRef[[#This Row],[DC]])*10</f>
        <v>0</v>
      </c>
      <c r="K1483" s="4">
        <f>LookupRef[[#This Row],[Price Per Craft Point]]*LookupRef[[#This Row],[Total Craft Points]]</f>
        <v>0</v>
      </c>
      <c r="L1483" s="4">
        <f>Fullmath[[#This Row],[Mat Cost]]</f>
        <v>0</v>
      </c>
      <c r="M1483" s="4">
        <f>Fullmath[[#This Row],[Total CP]]</f>
        <v>0</v>
      </c>
      <c r="N1483" s="4">
        <f>Fullmath[[#This Row],[DC]]</f>
        <v>0</v>
      </c>
      <c r="O1483" s="4" cm="1">
        <f t="array" ref="O1483">LookupRef[[#This Row],[DC]]+(PPCP[Base])</f>
        <v>50</v>
      </c>
    </row>
    <row r="1484" spans="1:15" x14ac:dyDescent="0.2">
      <c r="A1484" s="4">
        <f>Fullmath[[#This Row],[Craft]]</f>
        <v>0</v>
      </c>
      <c r="B1484" s="4">
        <f>Fullmath[[#This Row],[Type]]</f>
        <v>0</v>
      </c>
      <c r="C1484" s="4">
        <f>Fullmath[[#This Row],[Subtype]]</f>
        <v>0</v>
      </c>
      <c r="D1484" s="2">
        <f>Fullmath[[#This Row],[ID]]</f>
        <v>0</v>
      </c>
      <c r="E1484" s="4">
        <f>Fullmath[[#This Row],[Name]]</f>
        <v>0</v>
      </c>
      <c r="F1484" s="4">
        <f>Fullmath[[#This Row],[Quantity]]</f>
        <v>0</v>
      </c>
      <c r="G1484" s="4">
        <f>LookupRef[[#This Row],[Labor Costs]]+LookupRef[[#This Row],[Material Costs]]</f>
        <v>0</v>
      </c>
      <c r="H1484" s="4" t="e">
        <f>LookupRef[[#This Row],[Total Price]]/LookupRef[[#This Row],[Quantity]]</f>
        <v>#DIV/0!</v>
      </c>
      <c r="I1484" s="4">
        <f>LookupRef[[#This Row],[Total Price]]-LookupRef[[#This Row],[Material Costs]]</f>
        <v>0</v>
      </c>
      <c r="J1484" s="4">
        <f>(LookupRef[[#This Row],[Total Craft Points]]+LookupRef[[#This Row],[DC]])*10</f>
        <v>0</v>
      </c>
      <c r="K1484" s="4">
        <f>LookupRef[[#This Row],[Price Per Craft Point]]*LookupRef[[#This Row],[Total Craft Points]]</f>
        <v>0</v>
      </c>
      <c r="L1484" s="4">
        <f>Fullmath[[#This Row],[Mat Cost]]</f>
        <v>0</v>
      </c>
      <c r="M1484" s="4">
        <f>Fullmath[[#This Row],[Total CP]]</f>
        <v>0</v>
      </c>
      <c r="N1484" s="4">
        <f>Fullmath[[#This Row],[DC]]</f>
        <v>0</v>
      </c>
      <c r="O1484" s="4" cm="1">
        <f t="array" ref="O1484">LookupRef[[#This Row],[DC]]+(PPCP[Base])</f>
        <v>50</v>
      </c>
    </row>
    <row r="1485" spans="1:15" x14ac:dyDescent="0.2">
      <c r="A1485" s="4">
        <f>Fullmath[[#This Row],[Craft]]</f>
        <v>0</v>
      </c>
      <c r="B1485" s="4">
        <f>Fullmath[[#This Row],[Type]]</f>
        <v>0</v>
      </c>
      <c r="C1485" s="4">
        <f>Fullmath[[#This Row],[Subtype]]</f>
        <v>0</v>
      </c>
      <c r="D1485" s="2">
        <f>Fullmath[[#This Row],[ID]]</f>
        <v>0</v>
      </c>
      <c r="E1485" s="4">
        <f>Fullmath[[#This Row],[Name]]</f>
        <v>0</v>
      </c>
      <c r="F1485" s="4">
        <f>Fullmath[[#This Row],[Quantity]]</f>
        <v>0</v>
      </c>
      <c r="G1485" s="4">
        <f>LookupRef[[#This Row],[Labor Costs]]+LookupRef[[#This Row],[Material Costs]]</f>
        <v>0</v>
      </c>
      <c r="H1485" s="4" t="e">
        <f>LookupRef[[#This Row],[Total Price]]/LookupRef[[#This Row],[Quantity]]</f>
        <v>#DIV/0!</v>
      </c>
      <c r="I1485" s="4">
        <f>LookupRef[[#This Row],[Total Price]]-LookupRef[[#This Row],[Material Costs]]</f>
        <v>0</v>
      </c>
      <c r="J1485" s="4">
        <f>(LookupRef[[#This Row],[Total Craft Points]]+LookupRef[[#This Row],[DC]])*10</f>
        <v>0</v>
      </c>
      <c r="K1485" s="4">
        <f>LookupRef[[#This Row],[Price Per Craft Point]]*LookupRef[[#This Row],[Total Craft Points]]</f>
        <v>0</v>
      </c>
      <c r="L1485" s="4">
        <f>Fullmath[[#This Row],[Mat Cost]]</f>
        <v>0</v>
      </c>
      <c r="M1485" s="4">
        <f>Fullmath[[#This Row],[Total CP]]</f>
        <v>0</v>
      </c>
      <c r="N1485" s="4">
        <f>Fullmath[[#This Row],[DC]]</f>
        <v>0</v>
      </c>
      <c r="O1485" s="4" cm="1">
        <f t="array" ref="O1485">LookupRef[[#This Row],[DC]]+(PPCP[Base])</f>
        <v>50</v>
      </c>
    </row>
    <row r="1486" spans="1:15" x14ac:dyDescent="0.2">
      <c r="A1486" s="4">
        <f>Fullmath[[#This Row],[Craft]]</f>
        <v>0</v>
      </c>
      <c r="B1486" s="4">
        <f>Fullmath[[#This Row],[Type]]</f>
        <v>0</v>
      </c>
      <c r="C1486" s="4">
        <f>Fullmath[[#This Row],[Subtype]]</f>
        <v>0</v>
      </c>
      <c r="D1486" s="2">
        <f>Fullmath[[#This Row],[ID]]</f>
        <v>0</v>
      </c>
      <c r="E1486" s="4">
        <f>Fullmath[[#This Row],[Name]]</f>
        <v>0</v>
      </c>
      <c r="F1486" s="4">
        <f>Fullmath[[#This Row],[Quantity]]</f>
        <v>0</v>
      </c>
      <c r="G1486" s="4">
        <f>LookupRef[[#This Row],[Labor Costs]]+LookupRef[[#This Row],[Material Costs]]</f>
        <v>0</v>
      </c>
      <c r="H1486" s="4" t="e">
        <f>LookupRef[[#This Row],[Total Price]]/LookupRef[[#This Row],[Quantity]]</f>
        <v>#DIV/0!</v>
      </c>
      <c r="I1486" s="4">
        <f>LookupRef[[#This Row],[Total Price]]-LookupRef[[#This Row],[Material Costs]]</f>
        <v>0</v>
      </c>
      <c r="J1486" s="4">
        <f>(LookupRef[[#This Row],[Total Craft Points]]+LookupRef[[#This Row],[DC]])*10</f>
        <v>0</v>
      </c>
      <c r="K1486" s="4">
        <f>LookupRef[[#This Row],[Price Per Craft Point]]*LookupRef[[#This Row],[Total Craft Points]]</f>
        <v>0</v>
      </c>
      <c r="L1486" s="4">
        <f>Fullmath[[#This Row],[Mat Cost]]</f>
        <v>0</v>
      </c>
      <c r="M1486" s="4">
        <f>Fullmath[[#This Row],[Total CP]]</f>
        <v>0</v>
      </c>
      <c r="N1486" s="4">
        <f>Fullmath[[#This Row],[DC]]</f>
        <v>0</v>
      </c>
      <c r="O1486" s="4" cm="1">
        <f t="array" ref="O1486">LookupRef[[#This Row],[DC]]+(PPCP[Base])</f>
        <v>50</v>
      </c>
    </row>
    <row r="1487" spans="1:15" x14ac:dyDescent="0.2">
      <c r="A1487" s="4">
        <f>Fullmath[[#This Row],[Craft]]</f>
        <v>0</v>
      </c>
      <c r="B1487" s="4">
        <f>Fullmath[[#This Row],[Type]]</f>
        <v>0</v>
      </c>
      <c r="C1487" s="4">
        <f>Fullmath[[#This Row],[Subtype]]</f>
        <v>0</v>
      </c>
      <c r="D1487" s="2">
        <f>Fullmath[[#This Row],[ID]]</f>
        <v>0</v>
      </c>
      <c r="E1487" s="4">
        <f>Fullmath[[#This Row],[Name]]</f>
        <v>0</v>
      </c>
      <c r="F1487" s="4">
        <f>Fullmath[[#This Row],[Quantity]]</f>
        <v>0</v>
      </c>
      <c r="G1487" s="4">
        <f>LookupRef[[#This Row],[Labor Costs]]+LookupRef[[#This Row],[Material Costs]]</f>
        <v>0</v>
      </c>
      <c r="H1487" s="4" t="e">
        <f>LookupRef[[#This Row],[Total Price]]/LookupRef[[#This Row],[Quantity]]</f>
        <v>#DIV/0!</v>
      </c>
      <c r="I1487" s="4">
        <f>LookupRef[[#This Row],[Total Price]]-LookupRef[[#This Row],[Material Costs]]</f>
        <v>0</v>
      </c>
      <c r="J1487" s="4">
        <f>(LookupRef[[#This Row],[Total Craft Points]]+LookupRef[[#This Row],[DC]])*10</f>
        <v>0</v>
      </c>
      <c r="K1487" s="4">
        <f>LookupRef[[#This Row],[Price Per Craft Point]]*LookupRef[[#This Row],[Total Craft Points]]</f>
        <v>0</v>
      </c>
      <c r="L1487" s="4">
        <f>Fullmath[[#This Row],[Mat Cost]]</f>
        <v>0</v>
      </c>
      <c r="M1487" s="4">
        <f>Fullmath[[#This Row],[Total CP]]</f>
        <v>0</v>
      </c>
      <c r="N1487" s="4">
        <f>Fullmath[[#This Row],[DC]]</f>
        <v>0</v>
      </c>
      <c r="O1487" s="4" cm="1">
        <f t="array" ref="O1487">LookupRef[[#This Row],[DC]]+(PPCP[Base])</f>
        <v>50</v>
      </c>
    </row>
    <row r="1488" spans="1:15" x14ac:dyDescent="0.2">
      <c r="A1488" s="4">
        <f>Fullmath[[#This Row],[Craft]]</f>
        <v>0</v>
      </c>
      <c r="B1488" s="4">
        <f>Fullmath[[#This Row],[Type]]</f>
        <v>0</v>
      </c>
      <c r="C1488" s="4">
        <f>Fullmath[[#This Row],[Subtype]]</f>
        <v>0</v>
      </c>
      <c r="D1488" s="2">
        <f>Fullmath[[#This Row],[ID]]</f>
        <v>0</v>
      </c>
      <c r="E1488" s="4">
        <f>Fullmath[[#This Row],[Name]]</f>
        <v>0</v>
      </c>
      <c r="F1488" s="4">
        <f>Fullmath[[#This Row],[Quantity]]</f>
        <v>0</v>
      </c>
      <c r="G1488" s="4">
        <f>LookupRef[[#This Row],[Labor Costs]]+LookupRef[[#This Row],[Material Costs]]</f>
        <v>0</v>
      </c>
      <c r="H1488" s="4" t="e">
        <f>LookupRef[[#This Row],[Total Price]]/LookupRef[[#This Row],[Quantity]]</f>
        <v>#DIV/0!</v>
      </c>
      <c r="I1488" s="4">
        <f>LookupRef[[#This Row],[Total Price]]-LookupRef[[#This Row],[Material Costs]]</f>
        <v>0</v>
      </c>
      <c r="J1488" s="4">
        <f>(LookupRef[[#This Row],[Total Craft Points]]+LookupRef[[#This Row],[DC]])*10</f>
        <v>0</v>
      </c>
      <c r="K1488" s="4">
        <f>LookupRef[[#This Row],[Price Per Craft Point]]*LookupRef[[#This Row],[Total Craft Points]]</f>
        <v>0</v>
      </c>
      <c r="L1488" s="4">
        <f>Fullmath[[#This Row],[Mat Cost]]</f>
        <v>0</v>
      </c>
      <c r="M1488" s="4">
        <f>Fullmath[[#This Row],[Total CP]]</f>
        <v>0</v>
      </c>
      <c r="N1488" s="4">
        <f>Fullmath[[#This Row],[DC]]</f>
        <v>0</v>
      </c>
      <c r="O1488" s="4" cm="1">
        <f t="array" ref="O1488">LookupRef[[#This Row],[DC]]+(PPCP[Base])</f>
        <v>50</v>
      </c>
    </row>
    <row r="1489" spans="1:15" x14ac:dyDescent="0.2">
      <c r="A1489" s="4">
        <f>Fullmath[[#This Row],[Craft]]</f>
        <v>0</v>
      </c>
      <c r="B1489" s="4">
        <f>Fullmath[[#This Row],[Type]]</f>
        <v>0</v>
      </c>
      <c r="C1489" s="4">
        <f>Fullmath[[#This Row],[Subtype]]</f>
        <v>0</v>
      </c>
      <c r="D1489" s="2">
        <f>Fullmath[[#This Row],[ID]]</f>
        <v>0</v>
      </c>
      <c r="E1489" s="4">
        <f>Fullmath[[#This Row],[Name]]</f>
        <v>0</v>
      </c>
      <c r="F1489" s="4">
        <f>Fullmath[[#This Row],[Quantity]]</f>
        <v>0</v>
      </c>
      <c r="G1489" s="4">
        <f>LookupRef[[#This Row],[Labor Costs]]+LookupRef[[#This Row],[Material Costs]]</f>
        <v>0</v>
      </c>
      <c r="H1489" s="4" t="e">
        <f>LookupRef[[#This Row],[Total Price]]/LookupRef[[#This Row],[Quantity]]</f>
        <v>#DIV/0!</v>
      </c>
      <c r="I1489" s="4">
        <f>LookupRef[[#This Row],[Total Price]]-LookupRef[[#This Row],[Material Costs]]</f>
        <v>0</v>
      </c>
      <c r="J1489" s="4">
        <f>(LookupRef[[#This Row],[Total Craft Points]]+LookupRef[[#This Row],[DC]])*10</f>
        <v>0</v>
      </c>
      <c r="K1489" s="4">
        <f>LookupRef[[#This Row],[Price Per Craft Point]]*LookupRef[[#This Row],[Total Craft Points]]</f>
        <v>0</v>
      </c>
      <c r="L1489" s="4">
        <f>Fullmath[[#This Row],[Mat Cost]]</f>
        <v>0</v>
      </c>
      <c r="M1489" s="4">
        <f>Fullmath[[#This Row],[Total CP]]</f>
        <v>0</v>
      </c>
      <c r="N1489" s="4">
        <f>Fullmath[[#This Row],[DC]]</f>
        <v>0</v>
      </c>
      <c r="O1489" s="4" cm="1">
        <f t="array" ref="O1489">LookupRef[[#This Row],[DC]]+(PPCP[Base])</f>
        <v>50</v>
      </c>
    </row>
    <row r="1490" spans="1:15" x14ac:dyDescent="0.2">
      <c r="A1490" s="4">
        <f>Fullmath[[#This Row],[Craft]]</f>
        <v>0</v>
      </c>
      <c r="B1490" s="4">
        <f>Fullmath[[#This Row],[Type]]</f>
        <v>0</v>
      </c>
      <c r="C1490" s="4">
        <f>Fullmath[[#This Row],[Subtype]]</f>
        <v>0</v>
      </c>
      <c r="D1490" s="2">
        <f>Fullmath[[#This Row],[ID]]</f>
        <v>0</v>
      </c>
      <c r="E1490" s="4">
        <f>Fullmath[[#This Row],[Name]]</f>
        <v>0</v>
      </c>
      <c r="F1490" s="4">
        <f>Fullmath[[#This Row],[Quantity]]</f>
        <v>0</v>
      </c>
      <c r="G1490" s="4">
        <f>LookupRef[[#This Row],[Labor Costs]]+LookupRef[[#This Row],[Material Costs]]</f>
        <v>0</v>
      </c>
      <c r="H1490" s="4" t="e">
        <f>LookupRef[[#This Row],[Total Price]]/LookupRef[[#This Row],[Quantity]]</f>
        <v>#DIV/0!</v>
      </c>
      <c r="I1490" s="4">
        <f>LookupRef[[#This Row],[Total Price]]-LookupRef[[#This Row],[Material Costs]]</f>
        <v>0</v>
      </c>
      <c r="J1490" s="4">
        <f>(LookupRef[[#This Row],[Total Craft Points]]+LookupRef[[#This Row],[DC]])*10</f>
        <v>0</v>
      </c>
      <c r="K1490" s="4">
        <f>LookupRef[[#This Row],[Price Per Craft Point]]*LookupRef[[#This Row],[Total Craft Points]]</f>
        <v>0</v>
      </c>
      <c r="L1490" s="4">
        <f>Fullmath[[#This Row],[Mat Cost]]</f>
        <v>0</v>
      </c>
      <c r="M1490" s="4">
        <f>Fullmath[[#This Row],[Total CP]]</f>
        <v>0</v>
      </c>
      <c r="N1490" s="4">
        <f>Fullmath[[#This Row],[DC]]</f>
        <v>0</v>
      </c>
      <c r="O1490" s="4" cm="1">
        <f t="array" ref="O1490">LookupRef[[#This Row],[DC]]+(PPCP[Base])</f>
        <v>50</v>
      </c>
    </row>
    <row r="1491" spans="1:15" x14ac:dyDescent="0.2">
      <c r="A1491" s="4">
        <f>Fullmath[[#This Row],[Craft]]</f>
        <v>0</v>
      </c>
      <c r="B1491" s="4">
        <f>Fullmath[[#This Row],[Type]]</f>
        <v>0</v>
      </c>
      <c r="C1491" s="4">
        <f>Fullmath[[#This Row],[Subtype]]</f>
        <v>0</v>
      </c>
      <c r="D1491" s="2">
        <f>Fullmath[[#This Row],[ID]]</f>
        <v>0</v>
      </c>
      <c r="E1491" s="4">
        <f>Fullmath[[#This Row],[Name]]</f>
        <v>0</v>
      </c>
      <c r="F1491" s="4">
        <f>Fullmath[[#This Row],[Quantity]]</f>
        <v>0</v>
      </c>
      <c r="G1491" s="4">
        <f>LookupRef[[#This Row],[Labor Costs]]+LookupRef[[#This Row],[Material Costs]]</f>
        <v>0</v>
      </c>
      <c r="H1491" s="4" t="e">
        <f>LookupRef[[#This Row],[Total Price]]/LookupRef[[#This Row],[Quantity]]</f>
        <v>#DIV/0!</v>
      </c>
      <c r="I1491" s="4">
        <f>LookupRef[[#This Row],[Total Price]]-LookupRef[[#This Row],[Material Costs]]</f>
        <v>0</v>
      </c>
      <c r="J1491" s="4">
        <f>(LookupRef[[#This Row],[Total Craft Points]]+LookupRef[[#This Row],[DC]])*10</f>
        <v>0</v>
      </c>
      <c r="K1491" s="4">
        <f>LookupRef[[#This Row],[Price Per Craft Point]]*LookupRef[[#This Row],[Total Craft Points]]</f>
        <v>0</v>
      </c>
      <c r="L1491" s="4">
        <f>Fullmath[[#This Row],[Mat Cost]]</f>
        <v>0</v>
      </c>
      <c r="M1491" s="4">
        <f>Fullmath[[#This Row],[Total CP]]</f>
        <v>0</v>
      </c>
      <c r="N1491" s="4">
        <f>Fullmath[[#This Row],[DC]]</f>
        <v>0</v>
      </c>
      <c r="O1491" s="4" cm="1">
        <f t="array" ref="O1491">LookupRef[[#This Row],[DC]]+(PPCP[Base])</f>
        <v>50</v>
      </c>
    </row>
    <row r="1492" spans="1:15" x14ac:dyDescent="0.2">
      <c r="A1492" s="4">
        <f>Fullmath[[#This Row],[Craft]]</f>
        <v>0</v>
      </c>
      <c r="B1492" s="4">
        <f>Fullmath[[#This Row],[Type]]</f>
        <v>0</v>
      </c>
      <c r="C1492" s="4">
        <f>Fullmath[[#This Row],[Subtype]]</f>
        <v>0</v>
      </c>
      <c r="D1492" s="2">
        <f>Fullmath[[#This Row],[ID]]</f>
        <v>0</v>
      </c>
      <c r="E1492" s="4">
        <f>Fullmath[[#This Row],[Name]]</f>
        <v>0</v>
      </c>
      <c r="F1492" s="4">
        <f>Fullmath[[#This Row],[Quantity]]</f>
        <v>0</v>
      </c>
      <c r="G1492" s="4">
        <f>LookupRef[[#This Row],[Labor Costs]]+LookupRef[[#This Row],[Material Costs]]</f>
        <v>0</v>
      </c>
      <c r="H1492" s="4" t="e">
        <f>LookupRef[[#This Row],[Total Price]]/LookupRef[[#This Row],[Quantity]]</f>
        <v>#DIV/0!</v>
      </c>
      <c r="I1492" s="4">
        <f>LookupRef[[#This Row],[Total Price]]-LookupRef[[#This Row],[Material Costs]]</f>
        <v>0</v>
      </c>
      <c r="J1492" s="4">
        <f>(LookupRef[[#This Row],[Total Craft Points]]+LookupRef[[#This Row],[DC]])*10</f>
        <v>0</v>
      </c>
      <c r="K1492" s="4">
        <f>LookupRef[[#This Row],[Price Per Craft Point]]*LookupRef[[#This Row],[Total Craft Points]]</f>
        <v>0</v>
      </c>
      <c r="L1492" s="4">
        <f>Fullmath[[#This Row],[Mat Cost]]</f>
        <v>0</v>
      </c>
      <c r="M1492" s="4">
        <f>Fullmath[[#This Row],[Total CP]]</f>
        <v>0</v>
      </c>
      <c r="N1492" s="4">
        <f>Fullmath[[#This Row],[DC]]</f>
        <v>0</v>
      </c>
      <c r="O1492" s="4" cm="1">
        <f t="array" ref="O1492">LookupRef[[#This Row],[DC]]+(PPCP[Base])</f>
        <v>50</v>
      </c>
    </row>
    <row r="1493" spans="1:15" x14ac:dyDescent="0.2">
      <c r="A1493" s="4">
        <f>Fullmath[[#This Row],[Craft]]</f>
        <v>0</v>
      </c>
      <c r="B1493" s="4">
        <f>Fullmath[[#This Row],[Type]]</f>
        <v>0</v>
      </c>
      <c r="C1493" s="4">
        <f>Fullmath[[#This Row],[Subtype]]</f>
        <v>0</v>
      </c>
      <c r="D1493" s="2">
        <f>Fullmath[[#This Row],[ID]]</f>
        <v>0</v>
      </c>
      <c r="E1493" s="4">
        <f>Fullmath[[#This Row],[Name]]</f>
        <v>0</v>
      </c>
      <c r="F1493" s="4">
        <f>Fullmath[[#This Row],[Quantity]]</f>
        <v>0</v>
      </c>
      <c r="G1493" s="4">
        <f>LookupRef[[#This Row],[Labor Costs]]+LookupRef[[#This Row],[Material Costs]]</f>
        <v>0</v>
      </c>
      <c r="H1493" s="4" t="e">
        <f>LookupRef[[#This Row],[Total Price]]/LookupRef[[#This Row],[Quantity]]</f>
        <v>#DIV/0!</v>
      </c>
      <c r="I1493" s="4">
        <f>LookupRef[[#This Row],[Total Price]]-LookupRef[[#This Row],[Material Costs]]</f>
        <v>0</v>
      </c>
      <c r="J1493" s="4">
        <f>(LookupRef[[#This Row],[Total Craft Points]]+LookupRef[[#This Row],[DC]])*10</f>
        <v>0</v>
      </c>
      <c r="K1493" s="4">
        <f>LookupRef[[#This Row],[Price Per Craft Point]]*LookupRef[[#This Row],[Total Craft Points]]</f>
        <v>0</v>
      </c>
      <c r="L1493" s="4">
        <f>Fullmath[[#This Row],[Mat Cost]]</f>
        <v>0</v>
      </c>
      <c r="M1493" s="4">
        <f>Fullmath[[#This Row],[Total CP]]</f>
        <v>0</v>
      </c>
      <c r="N1493" s="4">
        <f>Fullmath[[#This Row],[DC]]</f>
        <v>0</v>
      </c>
      <c r="O1493" s="4" cm="1">
        <f t="array" ref="O1493">LookupRef[[#This Row],[DC]]+(PPCP[Base])</f>
        <v>50</v>
      </c>
    </row>
    <row r="1494" spans="1:15" x14ac:dyDescent="0.2">
      <c r="A1494" s="4">
        <f>Fullmath[[#This Row],[Craft]]</f>
        <v>0</v>
      </c>
      <c r="B1494" s="4">
        <f>Fullmath[[#This Row],[Type]]</f>
        <v>0</v>
      </c>
      <c r="C1494" s="4">
        <f>Fullmath[[#This Row],[Subtype]]</f>
        <v>0</v>
      </c>
      <c r="D1494" s="2">
        <f>Fullmath[[#This Row],[ID]]</f>
        <v>0</v>
      </c>
      <c r="E1494" s="4">
        <f>Fullmath[[#This Row],[Name]]</f>
        <v>0</v>
      </c>
      <c r="F1494" s="4">
        <f>Fullmath[[#This Row],[Quantity]]</f>
        <v>0</v>
      </c>
      <c r="G1494" s="4">
        <f>LookupRef[[#This Row],[Labor Costs]]+LookupRef[[#This Row],[Material Costs]]</f>
        <v>0</v>
      </c>
      <c r="H1494" s="4" t="e">
        <f>LookupRef[[#This Row],[Total Price]]/LookupRef[[#This Row],[Quantity]]</f>
        <v>#DIV/0!</v>
      </c>
      <c r="I1494" s="4">
        <f>LookupRef[[#This Row],[Total Price]]-LookupRef[[#This Row],[Material Costs]]</f>
        <v>0</v>
      </c>
      <c r="J1494" s="4">
        <f>(LookupRef[[#This Row],[Total Craft Points]]+LookupRef[[#This Row],[DC]])*10</f>
        <v>0</v>
      </c>
      <c r="K1494" s="4">
        <f>LookupRef[[#This Row],[Price Per Craft Point]]*LookupRef[[#This Row],[Total Craft Points]]</f>
        <v>0</v>
      </c>
      <c r="L1494" s="4">
        <f>Fullmath[[#This Row],[Mat Cost]]</f>
        <v>0</v>
      </c>
      <c r="M1494" s="4">
        <f>Fullmath[[#This Row],[Total CP]]</f>
        <v>0</v>
      </c>
      <c r="N1494" s="4">
        <f>Fullmath[[#This Row],[DC]]</f>
        <v>0</v>
      </c>
      <c r="O1494" s="4" cm="1">
        <f t="array" ref="O1494">LookupRef[[#This Row],[DC]]+(PPCP[Base])</f>
        <v>50</v>
      </c>
    </row>
    <row r="1495" spans="1:15" x14ac:dyDescent="0.2">
      <c r="A1495" s="4">
        <f>Fullmath[[#This Row],[Craft]]</f>
        <v>0</v>
      </c>
      <c r="B1495" s="4">
        <f>Fullmath[[#This Row],[Type]]</f>
        <v>0</v>
      </c>
      <c r="C1495" s="4">
        <f>Fullmath[[#This Row],[Subtype]]</f>
        <v>0</v>
      </c>
      <c r="D1495" s="2">
        <f>Fullmath[[#This Row],[ID]]</f>
        <v>0</v>
      </c>
      <c r="E1495" s="4">
        <f>Fullmath[[#This Row],[Name]]</f>
        <v>0</v>
      </c>
      <c r="F1495" s="4">
        <f>Fullmath[[#This Row],[Quantity]]</f>
        <v>0</v>
      </c>
      <c r="G1495" s="4">
        <f>LookupRef[[#This Row],[Labor Costs]]+LookupRef[[#This Row],[Material Costs]]</f>
        <v>0</v>
      </c>
      <c r="H1495" s="4" t="e">
        <f>LookupRef[[#This Row],[Total Price]]/LookupRef[[#This Row],[Quantity]]</f>
        <v>#DIV/0!</v>
      </c>
      <c r="I1495" s="4">
        <f>LookupRef[[#This Row],[Total Price]]-LookupRef[[#This Row],[Material Costs]]</f>
        <v>0</v>
      </c>
      <c r="J1495" s="4">
        <f>(LookupRef[[#This Row],[Total Craft Points]]+LookupRef[[#This Row],[DC]])*10</f>
        <v>0</v>
      </c>
      <c r="K1495" s="4">
        <f>LookupRef[[#This Row],[Price Per Craft Point]]*LookupRef[[#This Row],[Total Craft Points]]</f>
        <v>0</v>
      </c>
      <c r="L1495" s="4">
        <f>Fullmath[[#This Row],[Mat Cost]]</f>
        <v>0</v>
      </c>
      <c r="M1495" s="4">
        <f>Fullmath[[#This Row],[Total CP]]</f>
        <v>0</v>
      </c>
      <c r="N1495" s="4">
        <f>Fullmath[[#This Row],[DC]]</f>
        <v>0</v>
      </c>
      <c r="O1495" s="4" cm="1">
        <f t="array" ref="O1495">LookupRef[[#This Row],[DC]]+(PPCP[Base])</f>
        <v>50</v>
      </c>
    </row>
    <row r="1496" spans="1:15" x14ac:dyDescent="0.2">
      <c r="A1496" s="4">
        <f>Fullmath[[#This Row],[Craft]]</f>
        <v>0</v>
      </c>
      <c r="B1496" s="4">
        <f>Fullmath[[#This Row],[Type]]</f>
        <v>0</v>
      </c>
      <c r="C1496" s="4">
        <f>Fullmath[[#This Row],[Subtype]]</f>
        <v>0</v>
      </c>
      <c r="D1496" s="2">
        <f>Fullmath[[#This Row],[ID]]</f>
        <v>0</v>
      </c>
      <c r="E1496" s="4">
        <f>Fullmath[[#This Row],[Name]]</f>
        <v>0</v>
      </c>
      <c r="F1496" s="4">
        <f>Fullmath[[#This Row],[Quantity]]</f>
        <v>0</v>
      </c>
      <c r="G1496" s="4">
        <f>LookupRef[[#This Row],[Labor Costs]]+LookupRef[[#This Row],[Material Costs]]</f>
        <v>0</v>
      </c>
      <c r="H1496" s="4" t="e">
        <f>LookupRef[[#This Row],[Total Price]]/LookupRef[[#This Row],[Quantity]]</f>
        <v>#DIV/0!</v>
      </c>
      <c r="I1496" s="4">
        <f>LookupRef[[#This Row],[Total Price]]-LookupRef[[#This Row],[Material Costs]]</f>
        <v>0</v>
      </c>
      <c r="J1496" s="4">
        <f>(LookupRef[[#This Row],[Total Craft Points]]+LookupRef[[#This Row],[DC]])*10</f>
        <v>0</v>
      </c>
      <c r="K1496" s="4">
        <f>LookupRef[[#This Row],[Price Per Craft Point]]*LookupRef[[#This Row],[Total Craft Points]]</f>
        <v>0</v>
      </c>
      <c r="L1496" s="4">
        <f>Fullmath[[#This Row],[Mat Cost]]</f>
        <v>0</v>
      </c>
      <c r="M1496" s="4">
        <f>Fullmath[[#This Row],[Total CP]]</f>
        <v>0</v>
      </c>
      <c r="N1496" s="4">
        <f>Fullmath[[#This Row],[DC]]</f>
        <v>0</v>
      </c>
      <c r="O1496" s="4" cm="1">
        <f t="array" ref="O1496">LookupRef[[#This Row],[DC]]+(PPCP[Base])</f>
        <v>50</v>
      </c>
    </row>
    <row r="1497" spans="1:15" x14ac:dyDescent="0.2">
      <c r="A1497" s="4">
        <f>Fullmath[[#This Row],[Craft]]</f>
        <v>0</v>
      </c>
      <c r="B1497" s="4">
        <f>Fullmath[[#This Row],[Type]]</f>
        <v>0</v>
      </c>
      <c r="C1497" s="4">
        <f>Fullmath[[#This Row],[Subtype]]</f>
        <v>0</v>
      </c>
      <c r="D1497" s="2">
        <f>Fullmath[[#This Row],[ID]]</f>
        <v>0</v>
      </c>
      <c r="E1497" s="4">
        <f>Fullmath[[#This Row],[Name]]</f>
        <v>0</v>
      </c>
      <c r="F1497" s="4">
        <f>Fullmath[[#This Row],[Quantity]]</f>
        <v>0</v>
      </c>
      <c r="G1497" s="4">
        <f>LookupRef[[#This Row],[Labor Costs]]+LookupRef[[#This Row],[Material Costs]]</f>
        <v>0</v>
      </c>
      <c r="H1497" s="4" t="e">
        <f>LookupRef[[#This Row],[Total Price]]/LookupRef[[#This Row],[Quantity]]</f>
        <v>#DIV/0!</v>
      </c>
      <c r="I1497" s="4">
        <f>LookupRef[[#This Row],[Total Price]]-LookupRef[[#This Row],[Material Costs]]</f>
        <v>0</v>
      </c>
      <c r="J1497" s="4">
        <f>(LookupRef[[#This Row],[Total Craft Points]]+LookupRef[[#This Row],[DC]])*10</f>
        <v>0</v>
      </c>
      <c r="K1497" s="4">
        <f>LookupRef[[#This Row],[Price Per Craft Point]]*LookupRef[[#This Row],[Total Craft Points]]</f>
        <v>0</v>
      </c>
      <c r="L1497" s="4">
        <f>Fullmath[[#This Row],[Mat Cost]]</f>
        <v>0</v>
      </c>
      <c r="M1497" s="4">
        <f>Fullmath[[#This Row],[Total CP]]</f>
        <v>0</v>
      </c>
      <c r="N1497" s="4">
        <f>Fullmath[[#This Row],[DC]]</f>
        <v>0</v>
      </c>
      <c r="O1497" s="4" cm="1">
        <f t="array" ref="O1497">LookupRef[[#This Row],[DC]]+(PPCP[Base])</f>
        <v>50</v>
      </c>
    </row>
    <row r="1498" spans="1:15" x14ac:dyDescent="0.2">
      <c r="A1498" s="4">
        <f>Fullmath[[#This Row],[Craft]]</f>
        <v>0</v>
      </c>
      <c r="B1498" s="4">
        <f>Fullmath[[#This Row],[Type]]</f>
        <v>0</v>
      </c>
      <c r="C1498" s="4">
        <f>Fullmath[[#This Row],[Subtype]]</f>
        <v>0</v>
      </c>
      <c r="D1498" s="2">
        <f>Fullmath[[#This Row],[ID]]</f>
        <v>0</v>
      </c>
      <c r="E1498" s="4">
        <f>Fullmath[[#This Row],[Name]]</f>
        <v>0</v>
      </c>
      <c r="F1498" s="4">
        <f>Fullmath[[#This Row],[Quantity]]</f>
        <v>0</v>
      </c>
      <c r="G1498" s="4">
        <f>LookupRef[[#This Row],[Labor Costs]]+LookupRef[[#This Row],[Material Costs]]</f>
        <v>0</v>
      </c>
      <c r="H1498" s="4" t="e">
        <f>LookupRef[[#This Row],[Total Price]]/LookupRef[[#This Row],[Quantity]]</f>
        <v>#DIV/0!</v>
      </c>
      <c r="I1498" s="4">
        <f>LookupRef[[#This Row],[Total Price]]-LookupRef[[#This Row],[Material Costs]]</f>
        <v>0</v>
      </c>
      <c r="J1498" s="4">
        <f>(LookupRef[[#This Row],[Total Craft Points]]+LookupRef[[#This Row],[DC]])*10</f>
        <v>0</v>
      </c>
      <c r="K1498" s="4">
        <f>LookupRef[[#This Row],[Price Per Craft Point]]*LookupRef[[#This Row],[Total Craft Points]]</f>
        <v>0</v>
      </c>
      <c r="L1498" s="4">
        <f>Fullmath[[#This Row],[Mat Cost]]</f>
        <v>0</v>
      </c>
      <c r="M1498" s="4">
        <f>Fullmath[[#This Row],[Total CP]]</f>
        <v>0</v>
      </c>
      <c r="N1498" s="4">
        <f>Fullmath[[#This Row],[DC]]</f>
        <v>0</v>
      </c>
      <c r="O1498" s="4" cm="1">
        <f t="array" ref="O1498">LookupRef[[#This Row],[DC]]+(PPCP[Base])</f>
        <v>50</v>
      </c>
    </row>
    <row r="1499" spans="1:15" x14ac:dyDescent="0.2">
      <c r="A1499" s="4">
        <f>Fullmath[[#This Row],[Craft]]</f>
        <v>0</v>
      </c>
      <c r="B1499" s="4">
        <f>Fullmath[[#This Row],[Type]]</f>
        <v>0</v>
      </c>
      <c r="C1499" s="4">
        <f>Fullmath[[#This Row],[Subtype]]</f>
        <v>0</v>
      </c>
      <c r="D1499" s="2">
        <f>Fullmath[[#This Row],[ID]]</f>
        <v>0</v>
      </c>
      <c r="E1499" s="4">
        <f>Fullmath[[#This Row],[Name]]</f>
        <v>0</v>
      </c>
      <c r="F1499" s="4">
        <f>Fullmath[[#This Row],[Quantity]]</f>
        <v>0</v>
      </c>
      <c r="G1499" s="4">
        <f>LookupRef[[#This Row],[Labor Costs]]+LookupRef[[#This Row],[Material Costs]]</f>
        <v>0</v>
      </c>
      <c r="H1499" s="4" t="e">
        <f>LookupRef[[#This Row],[Total Price]]/LookupRef[[#This Row],[Quantity]]</f>
        <v>#DIV/0!</v>
      </c>
      <c r="I1499" s="4">
        <f>LookupRef[[#This Row],[Total Price]]-LookupRef[[#This Row],[Material Costs]]</f>
        <v>0</v>
      </c>
      <c r="J1499" s="4">
        <f>(LookupRef[[#This Row],[Total Craft Points]]+LookupRef[[#This Row],[DC]])*10</f>
        <v>0</v>
      </c>
      <c r="K1499" s="4">
        <f>LookupRef[[#This Row],[Price Per Craft Point]]*LookupRef[[#This Row],[Total Craft Points]]</f>
        <v>0</v>
      </c>
      <c r="L1499" s="4">
        <f>Fullmath[[#This Row],[Mat Cost]]</f>
        <v>0</v>
      </c>
      <c r="M1499" s="4">
        <f>Fullmath[[#This Row],[Total CP]]</f>
        <v>0</v>
      </c>
      <c r="N1499" s="4">
        <f>Fullmath[[#This Row],[DC]]</f>
        <v>0</v>
      </c>
      <c r="O1499" s="4" cm="1">
        <f t="array" ref="O1499">LookupRef[[#This Row],[DC]]+(PPCP[Base])</f>
        <v>50</v>
      </c>
    </row>
    <row r="1500" spans="1:15" x14ac:dyDescent="0.2">
      <c r="A1500" s="4">
        <f>Fullmath[[#This Row],[Craft]]</f>
        <v>0</v>
      </c>
      <c r="B1500" s="4">
        <f>Fullmath[[#This Row],[Type]]</f>
        <v>0</v>
      </c>
      <c r="C1500" s="4">
        <f>Fullmath[[#This Row],[Subtype]]</f>
        <v>0</v>
      </c>
      <c r="D1500" s="2">
        <f>Fullmath[[#This Row],[ID]]</f>
        <v>0</v>
      </c>
      <c r="E1500" s="4">
        <f>Fullmath[[#This Row],[Name]]</f>
        <v>0</v>
      </c>
      <c r="F1500" s="4">
        <f>Fullmath[[#This Row],[Quantity]]</f>
        <v>0</v>
      </c>
      <c r="G1500" s="4">
        <f>LookupRef[[#This Row],[Labor Costs]]+LookupRef[[#This Row],[Material Costs]]</f>
        <v>0</v>
      </c>
      <c r="H1500" s="4" t="e">
        <f>LookupRef[[#This Row],[Total Price]]/LookupRef[[#This Row],[Quantity]]</f>
        <v>#DIV/0!</v>
      </c>
      <c r="I1500" s="4">
        <f>LookupRef[[#This Row],[Total Price]]-LookupRef[[#This Row],[Material Costs]]</f>
        <v>0</v>
      </c>
      <c r="J1500" s="4">
        <f>(LookupRef[[#This Row],[Total Craft Points]]+LookupRef[[#This Row],[DC]])*10</f>
        <v>0</v>
      </c>
      <c r="K1500" s="4">
        <f>LookupRef[[#This Row],[Price Per Craft Point]]*LookupRef[[#This Row],[Total Craft Points]]</f>
        <v>0</v>
      </c>
      <c r="L1500" s="4">
        <f>Fullmath[[#This Row],[Mat Cost]]</f>
        <v>0</v>
      </c>
      <c r="M1500" s="4">
        <f>Fullmath[[#This Row],[Total CP]]</f>
        <v>0</v>
      </c>
      <c r="N1500" s="4">
        <f>Fullmath[[#This Row],[DC]]</f>
        <v>0</v>
      </c>
      <c r="O1500" s="4" cm="1">
        <f t="array" ref="O1500">LookupRef[[#This Row],[DC]]+(PPCP[Base])</f>
        <v>50</v>
      </c>
    </row>
    <row r="1501" spans="1:15" x14ac:dyDescent="0.2">
      <c r="A1501" s="4">
        <f>Fullmath[[#This Row],[Craft]]</f>
        <v>0</v>
      </c>
      <c r="B1501" s="4">
        <f>Fullmath[[#This Row],[Type]]</f>
        <v>0</v>
      </c>
      <c r="C1501" s="4">
        <f>Fullmath[[#This Row],[Subtype]]</f>
        <v>0</v>
      </c>
      <c r="D1501" s="2">
        <f>Fullmath[[#This Row],[ID]]</f>
        <v>0</v>
      </c>
      <c r="E1501" s="4">
        <f>Fullmath[[#This Row],[Name]]</f>
        <v>0</v>
      </c>
      <c r="F1501" s="4">
        <f>Fullmath[[#This Row],[Quantity]]</f>
        <v>0</v>
      </c>
      <c r="G1501" s="4">
        <f>LookupRef[[#This Row],[Labor Costs]]+LookupRef[[#This Row],[Material Costs]]</f>
        <v>0</v>
      </c>
      <c r="H1501" s="4" t="e">
        <f>LookupRef[[#This Row],[Total Price]]/LookupRef[[#This Row],[Quantity]]</f>
        <v>#DIV/0!</v>
      </c>
      <c r="I1501" s="4">
        <f>LookupRef[[#This Row],[Total Price]]-LookupRef[[#This Row],[Material Costs]]</f>
        <v>0</v>
      </c>
      <c r="J1501" s="4">
        <f>(LookupRef[[#This Row],[Total Craft Points]]+LookupRef[[#This Row],[DC]])*10</f>
        <v>0</v>
      </c>
      <c r="K1501" s="4">
        <f>LookupRef[[#This Row],[Price Per Craft Point]]*LookupRef[[#This Row],[Total Craft Points]]</f>
        <v>0</v>
      </c>
      <c r="L1501" s="4">
        <f>Fullmath[[#This Row],[Mat Cost]]</f>
        <v>0</v>
      </c>
      <c r="M1501" s="4">
        <f>Fullmath[[#This Row],[Total CP]]</f>
        <v>0</v>
      </c>
      <c r="N1501" s="4">
        <f>Fullmath[[#This Row],[DC]]</f>
        <v>0</v>
      </c>
      <c r="O1501" s="4" cm="1">
        <f t="array" ref="O1501">LookupRef[[#This Row],[DC]]+(PPCP[Base])</f>
        <v>50</v>
      </c>
    </row>
    <row r="1502" spans="1:15" x14ac:dyDescent="0.2">
      <c r="A1502" s="4">
        <f>Fullmath[[#This Row],[Craft]]</f>
        <v>0</v>
      </c>
      <c r="B1502" s="4">
        <f>Fullmath[[#This Row],[Type]]</f>
        <v>0</v>
      </c>
      <c r="C1502" s="4">
        <f>Fullmath[[#This Row],[Subtype]]</f>
        <v>0</v>
      </c>
      <c r="D1502" s="2">
        <f>Fullmath[[#This Row],[ID]]</f>
        <v>0</v>
      </c>
      <c r="E1502" s="4">
        <f>Fullmath[[#This Row],[Name]]</f>
        <v>0</v>
      </c>
      <c r="F1502" s="4">
        <f>Fullmath[[#This Row],[Quantity]]</f>
        <v>0</v>
      </c>
      <c r="G1502" s="4">
        <f>LookupRef[[#This Row],[Labor Costs]]+LookupRef[[#This Row],[Material Costs]]</f>
        <v>0</v>
      </c>
      <c r="H1502" s="4" t="e">
        <f>LookupRef[[#This Row],[Total Price]]/LookupRef[[#This Row],[Quantity]]</f>
        <v>#DIV/0!</v>
      </c>
      <c r="I1502" s="4">
        <f>LookupRef[[#This Row],[Total Price]]-LookupRef[[#This Row],[Material Costs]]</f>
        <v>0</v>
      </c>
      <c r="J1502" s="4">
        <f>(LookupRef[[#This Row],[Total Craft Points]]+LookupRef[[#This Row],[DC]])*10</f>
        <v>0</v>
      </c>
      <c r="K1502" s="4">
        <f>LookupRef[[#This Row],[Price Per Craft Point]]*LookupRef[[#This Row],[Total Craft Points]]</f>
        <v>0</v>
      </c>
      <c r="L1502" s="4">
        <f>Fullmath[[#This Row],[Mat Cost]]</f>
        <v>0</v>
      </c>
      <c r="M1502" s="4">
        <f>Fullmath[[#This Row],[Total CP]]</f>
        <v>0</v>
      </c>
      <c r="N1502" s="4">
        <f>Fullmath[[#This Row],[DC]]</f>
        <v>0</v>
      </c>
      <c r="O1502" s="4" cm="1">
        <f t="array" ref="O1502">LookupRef[[#This Row],[DC]]+(PPCP[Base])</f>
        <v>50</v>
      </c>
    </row>
    <row r="1503" spans="1:15" x14ac:dyDescent="0.2">
      <c r="A1503" s="4">
        <f>Fullmath[[#This Row],[Craft]]</f>
        <v>0</v>
      </c>
      <c r="B1503" s="4">
        <f>Fullmath[[#This Row],[Type]]</f>
        <v>0</v>
      </c>
      <c r="C1503" s="4">
        <f>Fullmath[[#This Row],[Subtype]]</f>
        <v>0</v>
      </c>
      <c r="D1503" s="2">
        <f>Fullmath[[#This Row],[ID]]</f>
        <v>0</v>
      </c>
      <c r="E1503" s="4">
        <f>Fullmath[[#This Row],[Name]]</f>
        <v>0</v>
      </c>
      <c r="F1503" s="4">
        <f>Fullmath[[#This Row],[Quantity]]</f>
        <v>0</v>
      </c>
      <c r="G1503" s="4">
        <f>LookupRef[[#This Row],[Labor Costs]]+LookupRef[[#This Row],[Material Costs]]</f>
        <v>0</v>
      </c>
      <c r="H1503" s="4" t="e">
        <f>LookupRef[[#This Row],[Total Price]]/LookupRef[[#This Row],[Quantity]]</f>
        <v>#DIV/0!</v>
      </c>
      <c r="I1503" s="4">
        <f>LookupRef[[#This Row],[Total Price]]-LookupRef[[#This Row],[Material Costs]]</f>
        <v>0</v>
      </c>
      <c r="J1503" s="4">
        <f>(LookupRef[[#This Row],[Total Craft Points]]+LookupRef[[#This Row],[DC]])*10</f>
        <v>0</v>
      </c>
      <c r="K1503" s="4">
        <f>LookupRef[[#This Row],[Price Per Craft Point]]*LookupRef[[#This Row],[Total Craft Points]]</f>
        <v>0</v>
      </c>
      <c r="L1503" s="4">
        <f>Fullmath[[#This Row],[Mat Cost]]</f>
        <v>0</v>
      </c>
      <c r="M1503" s="4">
        <f>Fullmath[[#This Row],[Total CP]]</f>
        <v>0</v>
      </c>
      <c r="N1503" s="4">
        <f>Fullmath[[#This Row],[DC]]</f>
        <v>0</v>
      </c>
      <c r="O1503" s="4" cm="1">
        <f t="array" ref="O1503">LookupRef[[#This Row],[DC]]+(PPCP[Base])</f>
        <v>50</v>
      </c>
    </row>
    <row r="1504" spans="1:15" x14ac:dyDescent="0.2">
      <c r="A1504" s="4">
        <f>Fullmath[[#This Row],[Craft]]</f>
        <v>0</v>
      </c>
      <c r="B1504" s="4">
        <f>Fullmath[[#This Row],[Type]]</f>
        <v>0</v>
      </c>
      <c r="C1504" s="4">
        <f>Fullmath[[#This Row],[Subtype]]</f>
        <v>0</v>
      </c>
      <c r="D1504" s="2">
        <f>Fullmath[[#This Row],[ID]]</f>
        <v>0</v>
      </c>
      <c r="E1504" s="4">
        <f>Fullmath[[#This Row],[Name]]</f>
        <v>0</v>
      </c>
      <c r="F1504" s="4">
        <f>Fullmath[[#This Row],[Quantity]]</f>
        <v>0</v>
      </c>
      <c r="G1504" s="4">
        <f>LookupRef[[#This Row],[Labor Costs]]+LookupRef[[#This Row],[Material Costs]]</f>
        <v>0</v>
      </c>
      <c r="H1504" s="4" t="e">
        <f>LookupRef[[#This Row],[Total Price]]/LookupRef[[#This Row],[Quantity]]</f>
        <v>#DIV/0!</v>
      </c>
      <c r="I1504" s="4">
        <f>LookupRef[[#This Row],[Total Price]]-LookupRef[[#This Row],[Material Costs]]</f>
        <v>0</v>
      </c>
      <c r="J1504" s="4">
        <f>(LookupRef[[#This Row],[Total Craft Points]]+LookupRef[[#This Row],[DC]])*10</f>
        <v>0</v>
      </c>
      <c r="K1504" s="4">
        <f>LookupRef[[#This Row],[Price Per Craft Point]]*LookupRef[[#This Row],[Total Craft Points]]</f>
        <v>0</v>
      </c>
      <c r="L1504" s="4">
        <f>Fullmath[[#This Row],[Mat Cost]]</f>
        <v>0</v>
      </c>
      <c r="M1504" s="4">
        <f>Fullmath[[#This Row],[Total CP]]</f>
        <v>0</v>
      </c>
      <c r="N1504" s="4">
        <f>Fullmath[[#This Row],[DC]]</f>
        <v>0</v>
      </c>
      <c r="O1504" s="4" cm="1">
        <f t="array" ref="O1504">LookupRef[[#This Row],[DC]]+(PPCP[Base])</f>
        <v>50</v>
      </c>
    </row>
    <row r="1505" spans="1:15" x14ac:dyDescent="0.2">
      <c r="A1505" s="4">
        <f>Fullmath[[#This Row],[Craft]]</f>
        <v>0</v>
      </c>
      <c r="B1505" s="4">
        <f>Fullmath[[#This Row],[Type]]</f>
        <v>0</v>
      </c>
      <c r="C1505" s="4">
        <f>Fullmath[[#This Row],[Subtype]]</f>
        <v>0</v>
      </c>
      <c r="D1505" s="2">
        <f>Fullmath[[#This Row],[ID]]</f>
        <v>0</v>
      </c>
      <c r="E1505" s="4">
        <f>Fullmath[[#This Row],[Name]]</f>
        <v>0</v>
      </c>
      <c r="F1505" s="4">
        <f>Fullmath[[#This Row],[Quantity]]</f>
        <v>0</v>
      </c>
      <c r="G1505" s="4">
        <f>LookupRef[[#This Row],[Labor Costs]]+LookupRef[[#This Row],[Material Costs]]</f>
        <v>0</v>
      </c>
      <c r="H1505" s="4" t="e">
        <f>LookupRef[[#This Row],[Total Price]]/LookupRef[[#This Row],[Quantity]]</f>
        <v>#DIV/0!</v>
      </c>
      <c r="I1505" s="4">
        <f>LookupRef[[#This Row],[Total Price]]-LookupRef[[#This Row],[Material Costs]]</f>
        <v>0</v>
      </c>
      <c r="J1505" s="4">
        <f>(LookupRef[[#This Row],[Total Craft Points]]+LookupRef[[#This Row],[DC]])*10</f>
        <v>0</v>
      </c>
      <c r="K1505" s="4">
        <f>LookupRef[[#This Row],[Price Per Craft Point]]*LookupRef[[#This Row],[Total Craft Points]]</f>
        <v>0</v>
      </c>
      <c r="L1505" s="4">
        <f>Fullmath[[#This Row],[Mat Cost]]</f>
        <v>0</v>
      </c>
      <c r="M1505" s="4">
        <f>Fullmath[[#This Row],[Total CP]]</f>
        <v>0</v>
      </c>
      <c r="N1505" s="4">
        <f>Fullmath[[#This Row],[DC]]</f>
        <v>0</v>
      </c>
      <c r="O1505" s="4" cm="1">
        <f t="array" ref="O1505">LookupRef[[#This Row],[DC]]+(PPCP[Base])</f>
        <v>50</v>
      </c>
    </row>
    <row r="1506" spans="1:15" x14ac:dyDescent="0.2">
      <c r="A1506" s="4">
        <f>Fullmath[[#This Row],[Craft]]</f>
        <v>0</v>
      </c>
      <c r="B1506" s="4">
        <f>Fullmath[[#This Row],[Type]]</f>
        <v>0</v>
      </c>
      <c r="C1506" s="4">
        <f>Fullmath[[#This Row],[Subtype]]</f>
        <v>0</v>
      </c>
      <c r="D1506" s="2">
        <f>Fullmath[[#This Row],[ID]]</f>
        <v>0</v>
      </c>
      <c r="E1506" s="4">
        <f>Fullmath[[#This Row],[Name]]</f>
        <v>0</v>
      </c>
      <c r="F1506" s="4">
        <f>Fullmath[[#This Row],[Quantity]]</f>
        <v>0</v>
      </c>
      <c r="G1506" s="4">
        <f>LookupRef[[#This Row],[Labor Costs]]+LookupRef[[#This Row],[Material Costs]]</f>
        <v>0</v>
      </c>
      <c r="H1506" s="4" t="e">
        <f>LookupRef[[#This Row],[Total Price]]/LookupRef[[#This Row],[Quantity]]</f>
        <v>#DIV/0!</v>
      </c>
      <c r="I1506" s="4">
        <f>LookupRef[[#This Row],[Total Price]]-LookupRef[[#This Row],[Material Costs]]</f>
        <v>0</v>
      </c>
      <c r="J1506" s="4">
        <f>(LookupRef[[#This Row],[Total Craft Points]]+LookupRef[[#This Row],[DC]])*10</f>
        <v>0</v>
      </c>
      <c r="K1506" s="4">
        <f>LookupRef[[#This Row],[Price Per Craft Point]]*LookupRef[[#This Row],[Total Craft Points]]</f>
        <v>0</v>
      </c>
      <c r="L1506" s="4">
        <f>Fullmath[[#This Row],[Mat Cost]]</f>
        <v>0</v>
      </c>
      <c r="M1506" s="4">
        <f>Fullmath[[#This Row],[Total CP]]</f>
        <v>0</v>
      </c>
      <c r="N1506" s="4">
        <f>Fullmath[[#This Row],[DC]]</f>
        <v>0</v>
      </c>
      <c r="O1506" s="4" cm="1">
        <f t="array" ref="O1506">LookupRef[[#This Row],[DC]]+(PPCP[Base])</f>
        <v>50</v>
      </c>
    </row>
    <row r="1507" spans="1:15" x14ac:dyDescent="0.2">
      <c r="A1507" s="4">
        <f>Fullmath[[#This Row],[Craft]]</f>
        <v>0</v>
      </c>
      <c r="B1507" s="4">
        <f>Fullmath[[#This Row],[Type]]</f>
        <v>0</v>
      </c>
      <c r="C1507" s="4">
        <f>Fullmath[[#This Row],[Subtype]]</f>
        <v>0</v>
      </c>
      <c r="D1507" s="2">
        <f>Fullmath[[#This Row],[ID]]</f>
        <v>0</v>
      </c>
      <c r="E1507" s="4">
        <f>Fullmath[[#This Row],[Name]]</f>
        <v>0</v>
      </c>
      <c r="F1507" s="4">
        <f>Fullmath[[#This Row],[Quantity]]</f>
        <v>0</v>
      </c>
      <c r="G1507" s="4">
        <f>LookupRef[[#This Row],[Labor Costs]]+LookupRef[[#This Row],[Material Costs]]</f>
        <v>0</v>
      </c>
      <c r="H1507" s="4" t="e">
        <f>LookupRef[[#This Row],[Total Price]]/LookupRef[[#This Row],[Quantity]]</f>
        <v>#DIV/0!</v>
      </c>
      <c r="I1507" s="4">
        <f>LookupRef[[#This Row],[Total Price]]-LookupRef[[#This Row],[Material Costs]]</f>
        <v>0</v>
      </c>
      <c r="J1507" s="4">
        <f>(LookupRef[[#This Row],[Total Craft Points]]+LookupRef[[#This Row],[DC]])*10</f>
        <v>0</v>
      </c>
      <c r="K1507" s="4">
        <f>LookupRef[[#This Row],[Price Per Craft Point]]*LookupRef[[#This Row],[Total Craft Points]]</f>
        <v>0</v>
      </c>
      <c r="L1507" s="4">
        <f>Fullmath[[#This Row],[Mat Cost]]</f>
        <v>0</v>
      </c>
      <c r="M1507" s="4">
        <f>Fullmath[[#This Row],[Total CP]]</f>
        <v>0</v>
      </c>
      <c r="N1507" s="4">
        <f>Fullmath[[#This Row],[DC]]</f>
        <v>0</v>
      </c>
      <c r="O1507" s="4" cm="1">
        <f t="array" ref="O1507">LookupRef[[#This Row],[DC]]+(PPCP[Base])</f>
        <v>50</v>
      </c>
    </row>
    <row r="1508" spans="1:15" x14ac:dyDescent="0.2">
      <c r="A1508" s="4">
        <f>Fullmath[[#This Row],[Craft]]</f>
        <v>0</v>
      </c>
      <c r="B1508" s="4">
        <f>Fullmath[[#This Row],[Type]]</f>
        <v>0</v>
      </c>
      <c r="C1508" s="4">
        <f>Fullmath[[#This Row],[Subtype]]</f>
        <v>0</v>
      </c>
      <c r="D1508" s="2">
        <f>Fullmath[[#This Row],[ID]]</f>
        <v>0</v>
      </c>
      <c r="E1508" s="4">
        <f>Fullmath[[#This Row],[Name]]</f>
        <v>0</v>
      </c>
      <c r="F1508" s="4">
        <f>Fullmath[[#This Row],[Quantity]]</f>
        <v>0</v>
      </c>
      <c r="G1508" s="4">
        <f>LookupRef[[#This Row],[Labor Costs]]+LookupRef[[#This Row],[Material Costs]]</f>
        <v>0</v>
      </c>
      <c r="H1508" s="4" t="e">
        <f>LookupRef[[#This Row],[Total Price]]/LookupRef[[#This Row],[Quantity]]</f>
        <v>#DIV/0!</v>
      </c>
      <c r="I1508" s="4">
        <f>LookupRef[[#This Row],[Total Price]]-LookupRef[[#This Row],[Material Costs]]</f>
        <v>0</v>
      </c>
      <c r="J1508" s="4">
        <f>(LookupRef[[#This Row],[Total Craft Points]]+LookupRef[[#This Row],[DC]])*10</f>
        <v>0</v>
      </c>
      <c r="K1508" s="4">
        <f>LookupRef[[#This Row],[Price Per Craft Point]]*LookupRef[[#This Row],[Total Craft Points]]</f>
        <v>0</v>
      </c>
      <c r="L1508" s="4">
        <f>Fullmath[[#This Row],[Mat Cost]]</f>
        <v>0</v>
      </c>
      <c r="M1508" s="4">
        <f>Fullmath[[#This Row],[Total CP]]</f>
        <v>0</v>
      </c>
      <c r="N1508" s="4">
        <f>Fullmath[[#This Row],[DC]]</f>
        <v>0</v>
      </c>
      <c r="O1508" s="4" cm="1">
        <f t="array" ref="O1508">LookupRef[[#This Row],[DC]]+(PPCP[Base])</f>
        <v>50</v>
      </c>
    </row>
    <row r="1509" spans="1:15" x14ac:dyDescent="0.2">
      <c r="A1509" s="4">
        <f>Fullmath[[#This Row],[Craft]]</f>
        <v>0</v>
      </c>
      <c r="B1509" s="4">
        <f>Fullmath[[#This Row],[Type]]</f>
        <v>0</v>
      </c>
      <c r="C1509" s="4">
        <f>Fullmath[[#This Row],[Subtype]]</f>
        <v>0</v>
      </c>
      <c r="D1509" s="2">
        <f>Fullmath[[#This Row],[ID]]</f>
        <v>0</v>
      </c>
      <c r="E1509" s="4">
        <f>Fullmath[[#This Row],[Name]]</f>
        <v>0</v>
      </c>
      <c r="F1509" s="4">
        <f>Fullmath[[#This Row],[Quantity]]</f>
        <v>0</v>
      </c>
      <c r="G1509" s="4">
        <f>LookupRef[[#This Row],[Labor Costs]]+LookupRef[[#This Row],[Material Costs]]</f>
        <v>0</v>
      </c>
      <c r="H1509" s="4" t="e">
        <f>LookupRef[[#This Row],[Total Price]]/LookupRef[[#This Row],[Quantity]]</f>
        <v>#DIV/0!</v>
      </c>
      <c r="I1509" s="4">
        <f>LookupRef[[#This Row],[Total Price]]-LookupRef[[#This Row],[Material Costs]]</f>
        <v>0</v>
      </c>
      <c r="J1509" s="4">
        <f>(LookupRef[[#This Row],[Total Craft Points]]+LookupRef[[#This Row],[DC]])*10</f>
        <v>0</v>
      </c>
      <c r="K1509" s="4">
        <f>LookupRef[[#This Row],[Price Per Craft Point]]*LookupRef[[#This Row],[Total Craft Points]]</f>
        <v>0</v>
      </c>
      <c r="L1509" s="4">
        <f>Fullmath[[#This Row],[Mat Cost]]</f>
        <v>0</v>
      </c>
      <c r="M1509" s="4">
        <f>Fullmath[[#This Row],[Total CP]]</f>
        <v>0</v>
      </c>
      <c r="N1509" s="4">
        <f>Fullmath[[#This Row],[DC]]</f>
        <v>0</v>
      </c>
      <c r="O1509" s="4" cm="1">
        <f t="array" ref="O1509">LookupRef[[#This Row],[DC]]+(PPCP[Base])</f>
        <v>50</v>
      </c>
    </row>
    <row r="1510" spans="1:15" x14ac:dyDescent="0.2">
      <c r="A1510" s="4">
        <f>Fullmath[[#This Row],[Craft]]</f>
        <v>0</v>
      </c>
      <c r="B1510" s="4">
        <f>Fullmath[[#This Row],[Type]]</f>
        <v>0</v>
      </c>
      <c r="C1510" s="4">
        <f>Fullmath[[#This Row],[Subtype]]</f>
        <v>0</v>
      </c>
      <c r="D1510" s="2">
        <f>Fullmath[[#This Row],[ID]]</f>
        <v>0</v>
      </c>
      <c r="E1510" s="4">
        <f>Fullmath[[#This Row],[Name]]</f>
        <v>0</v>
      </c>
      <c r="F1510" s="4">
        <f>Fullmath[[#This Row],[Quantity]]</f>
        <v>0</v>
      </c>
      <c r="G1510" s="4">
        <f>LookupRef[[#This Row],[Labor Costs]]+LookupRef[[#This Row],[Material Costs]]</f>
        <v>0</v>
      </c>
      <c r="H1510" s="4" t="e">
        <f>LookupRef[[#This Row],[Total Price]]/LookupRef[[#This Row],[Quantity]]</f>
        <v>#DIV/0!</v>
      </c>
      <c r="I1510" s="4">
        <f>LookupRef[[#This Row],[Total Price]]-LookupRef[[#This Row],[Material Costs]]</f>
        <v>0</v>
      </c>
      <c r="J1510" s="4">
        <f>(LookupRef[[#This Row],[Total Craft Points]]+LookupRef[[#This Row],[DC]])*10</f>
        <v>0</v>
      </c>
      <c r="K1510" s="4">
        <f>LookupRef[[#This Row],[Price Per Craft Point]]*LookupRef[[#This Row],[Total Craft Points]]</f>
        <v>0</v>
      </c>
      <c r="L1510" s="4">
        <f>Fullmath[[#This Row],[Mat Cost]]</f>
        <v>0</v>
      </c>
      <c r="M1510" s="4">
        <f>Fullmath[[#This Row],[Total CP]]</f>
        <v>0</v>
      </c>
      <c r="N1510" s="4">
        <f>Fullmath[[#This Row],[DC]]</f>
        <v>0</v>
      </c>
      <c r="O1510" s="4" cm="1">
        <f t="array" ref="O1510">LookupRef[[#This Row],[DC]]+(PPCP[Base])</f>
        <v>50</v>
      </c>
    </row>
    <row r="1511" spans="1:15" x14ac:dyDescent="0.2">
      <c r="A1511" s="4">
        <f>Fullmath[[#This Row],[Craft]]</f>
        <v>0</v>
      </c>
      <c r="B1511" s="4">
        <f>Fullmath[[#This Row],[Type]]</f>
        <v>0</v>
      </c>
      <c r="C1511" s="4">
        <f>Fullmath[[#This Row],[Subtype]]</f>
        <v>0</v>
      </c>
      <c r="D1511" s="2">
        <f>Fullmath[[#This Row],[ID]]</f>
        <v>0</v>
      </c>
      <c r="E1511" s="4">
        <f>Fullmath[[#This Row],[Name]]</f>
        <v>0</v>
      </c>
      <c r="F1511" s="4">
        <f>Fullmath[[#This Row],[Quantity]]</f>
        <v>0</v>
      </c>
      <c r="G1511" s="4">
        <f>LookupRef[[#This Row],[Labor Costs]]+LookupRef[[#This Row],[Material Costs]]</f>
        <v>0</v>
      </c>
      <c r="H1511" s="4" t="e">
        <f>LookupRef[[#This Row],[Total Price]]/LookupRef[[#This Row],[Quantity]]</f>
        <v>#DIV/0!</v>
      </c>
      <c r="I1511" s="4">
        <f>LookupRef[[#This Row],[Total Price]]-LookupRef[[#This Row],[Material Costs]]</f>
        <v>0</v>
      </c>
      <c r="J1511" s="4">
        <f>(LookupRef[[#This Row],[Total Craft Points]]+LookupRef[[#This Row],[DC]])*10</f>
        <v>0</v>
      </c>
      <c r="K1511" s="4">
        <f>LookupRef[[#This Row],[Price Per Craft Point]]*LookupRef[[#This Row],[Total Craft Points]]</f>
        <v>0</v>
      </c>
      <c r="L1511" s="4">
        <f>Fullmath[[#This Row],[Mat Cost]]</f>
        <v>0</v>
      </c>
      <c r="M1511" s="4">
        <f>Fullmath[[#This Row],[Total CP]]</f>
        <v>0</v>
      </c>
      <c r="N1511" s="4">
        <f>Fullmath[[#This Row],[DC]]</f>
        <v>0</v>
      </c>
      <c r="O1511" s="4" cm="1">
        <f t="array" ref="O1511">LookupRef[[#This Row],[DC]]+(PPCP[Base])</f>
        <v>50</v>
      </c>
    </row>
    <row r="1512" spans="1:15" x14ac:dyDescent="0.2">
      <c r="A1512" s="4">
        <f>Fullmath[[#This Row],[Craft]]</f>
        <v>0</v>
      </c>
      <c r="B1512" s="4">
        <f>Fullmath[[#This Row],[Type]]</f>
        <v>0</v>
      </c>
      <c r="C1512" s="4">
        <f>Fullmath[[#This Row],[Subtype]]</f>
        <v>0</v>
      </c>
      <c r="D1512" s="2">
        <f>Fullmath[[#This Row],[ID]]</f>
        <v>0</v>
      </c>
      <c r="E1512" s="4">
        <f>Fullmath[[#This Row],[Name]]</f>
        <v>0</v>
      </c>
      <c r="F1512" s="4">
        <f>Fullmath[[#This Row],[Quantity]]</f>
        <v>0</v>
      </c>
      <c r="G1512" s="4">
        <f>LookupRef[[#This Row],[Labor Costs]]+LookupRef[[#This Row],[Material Costs]]</f>
        <v>0</v>
      </c>
      <c r="H1512" s="4" t="e">
        <f>LookupRef[[#This Row],[Total Price]]/LookupRef[[#This Row],[Quantity]]</f>
        <v>#DIV/0!</v>
      </c>
      <c r="I1512" s="4">
        <f>LookupRef[[#This Row],[Total Price]]-LookupRef[[#This Row],[Material Costs]]</f>
        <v>0</v>
      </c>
      <c r="J1512" s="4">
        <f>(LookupRef[[#This Row],[Total Craft Points]]+LookupRef[[#This Row],[DC]])*10</f>
        <v>0</v>
      </c>
      <c r="K1512" s="4">
        <f>LookupRef[[#This Row],[Price Per Craft Point]]*LookupRef[[#This Row],[Total Craft Points]]</f>
        <v>0</v>
      </c>
      <c r="L1512" s="4">
        <f>Fullmath[[#This Row],[Mat Cost]]</f>
        <v>0</v>
      </c>
      <c r="M1512" s="4">
        <f>Fullmath[[#This Row],[Total CP]]</f>
        <v>0</v>
      </c>
      <c r="N1512" s="4">
        <f>Fullmath[[#This Row],[DC]]</f>
        <v>0</v>
      </c>
      <c r="O1512" s="4" cm="1">
        <f t="array" ref="O1512">LookupRef[[#This Row],[DC]]+(PPCP[Base])</f>
        <v>50</v>
      </c>
    </row>
    <row r="1513" spans="1:15" x14ac:dyDescent="0.2">
      <c r="A1513" s="4">
        <f>Fullmath[[#This Row],[Craft]]</f>
        <v>0</v>
      </c>
      <c r="B1513" s="4">
        <f>Fullmath[[#This Row],[Type]]</f>
        <v>0</v>
      </c>
      <c r="C1513" s="4">
        <f>Fullmath[[#This Row],[Subtype]]</f>
        <v>0</v>
      </c>
      <c r="D1513" s="2">
        <f>Fullmath[[#This Row],[ID]]</f>
        <v>0</v>
      </c>
      <c r="E1513" s="4">
        <f>Fullmath[[#This Row],[Name]]</f>
        <v>0</v>
      </c>
      <c r="F1513" s="4">
        <f>Fullmath[[#This Row],[Quantity]]</f>
        <v>0</v>
      </c>
      <c r="G1513" s="4">
        <f>LookupRef[[#This Row],[Labor Costs]]+LookupRef[[#This Row],[Material Costs]]</f>
        <v>0</v>
      </c>
      <c r="H1513" s="4" t="e">
        <f>LookupRef[[#This Row],[Total Price]]/LookupRef[[#This Row],[Quantity]]</f>
        <v>#DIV/0!</v>
      </c>
      <c r="I1513" s="4">
        <f>LookupRef[[#This Row],[Total Price]]-LookupRef[[#This Row],[Material Costs]]</f>
        <v>0</v>
      </c>
      <c r="J1513" s="4">
        <f>(LookupRef[[#This Row],[Total Craft Points]]+LookupRef[[#This Row],[DC]])*10</f>
        <v>0</v>
      </c>
      <c r="K1513" s="4">
        <f>LookupRef[[#This Row],[Price Per Craft Point]]*LookupRef[[#This Row],[Total Craft Points]]</f>
        <v>0</v>
      </c>
      <c r="L1513" s="4">
        <f>Fullmath[[#This Row],[Mat Cost]]</f>
        <v>0</v>
      </c>
      <c r="M1513" s="4">
        <f>Fullmath[[#This Row],[Total CP]]</f>
        <v>0</v>
      </c>
      <c r="N1513" s="4">
        <f>Fullmath[[#This Row],[DC]]</f>
        <v>0</v>
      </c>
      <c r="O1513" s="4" cm="1">
        <f t="array" ref="O1513">LookupRef[[#This Row],[DC]]+(PPCP[Base])</f>
        <v>50</v>
      </c>
    </row>
    <row r="1514" spans="1:15" x14ac:dyDescent="0.2">
      <c r="A1514" s="4">
        <f>Fullmath[[#This Row],[Craft]]</f>
        <v>0</v>
      </c>
      <c r="B1514" s="4">
        <f>Fullmath[[#This Row],[Type]]</f>
        <v>0</v>
      </c>
      <c r="C1514" s="4">
        <f>Fullmath[[#This Row],[Subtype]]</f>
        <v>0</v>
      </c>
      <c r="D1514" s="2">
        <f>Fullmath[[#This Row],[ID]]</f>
        <v>0</v>
      </c>
      <c r="E1514" s="4">
        <f>Fullmath[[#This Row],[Name]]</f>
        <v>0</v>
      </c>
      <c r="F1514" s="4">
        <f>Fullmath[[#This Row],[Quantity]]</f>
        <v>0</v>
      </c>
      <c r="G1514" s="4">
        <f>LookupRef[[#This Row],[Labor Costs]]+LookupRef[[#This Row],[Material Costs]]</f>
        <v>0</v>
      </c>
      <c r="H1514" s="4" t="e">
        <f>LookupRef[[#This Row],[Total Price]]/LookupRef[[#This Row],[Quantity]]</f>
        <v>#DIV/0!</v>
      </c>
      <c r="I1514" s="4">
        <f>LookupRef[[#This Row],[Total Price]]-LookupRef[[#This Row],[Material Costs]]</f>
        <v>0</v>
      </c>
      <c r="J1514" s="4">
        <f>(LookupRef[[#This Row],[Total Craft Points]]+LookupRef[[#This Row],[DC]])*10</f>
        <v>0</v>
      </c>
      <c r="K1514" s="4">
        <f>LookupRef[[#This Row],[Price Per Craft Point]]*LookupRef[[#This Row],[Total Craft Points]]</f>
        <v>0</v>
      </c>
      <c r="L1514" s="4">
        <f>Fullmath[[#This Row],[Mat Cost]]</f>
        <v>0</v>
      </c>
      <c r="M1514" s="4">
        <f>Fullmath[[#This Row],[Total CP]]</f>
        <v>0</v>
      </c>
      <c r="N1514" s="4">
        <f>Fullmath[[#This Row],[DC]]</f>
        <v>0</v>
      </c>
      <c r="O1514" s="4" cm="1">
        <f t="array" ref="O1514">LookupRef[[#This Row],[DC]]+(PPCP[Base])</f>
        <v>50</v>
      </c>
    </row>
    <row r="1515" spans="1:15" x14ac:dyDescent="0.2">
      <c r="A1515" s="4">
        <f>Fullmath[[#This Row],[Craft]]</f>
        <v>0</v>
      </c>
      <c r="B1515" s="4">
        <f>Fullmath[[#This Row],[Type]]</f>
        <v>0</v>
      </c>
      <c r="C1515" s="4">
        <f>Fullmath[[#This Row],[Subtype]]</f>
        <v>0</v>
      </c>
      <c r="D1515" s="2">
        <f>Fullmath[[#This Row],[ID]]</f>
        <v>0</v>
      </c>
      <c r="E1515" s="4">
        <f>Fullmath[[#This Row],[Name]]</f>
        <v>0</v>
      </c>
      <c r="F1515" s="4">
        <f>Fullmath[[#This Row],[Quantity]]</f>
        <v>0</v>
      </c>
      <c r="G1515" s="4">
        <f>LookupRef[[#This Row],[Labor Costs]]+LookupRef[[#This Row],[Material Costs]]</f>
        <v>0</v>
      </c>
      <c r="H1515" s="4" t="e">
        <f>LookupRef[[#This Row],[Total Price]]/LookupRef[[#This Row],[Quantity]]</f>
        <v>#DIV/0!</v>
      </c>
      <c r="I1515" s="4">
        <f>LookupRef[[#This Row],[Total Price]]-LookupRef[[#This Row],[Material Costs]]</f>
        <v>0</v>
      </c>
      <c r="J1515" s="4">
        <f>(LookupRef[[#This Row],[Total Craft Points]]+LookupRef[[#This Row],[DC]])*10</f>
        <v>0</v>
      </c>
      <c r="K1515" s="4">
        <f>LookupRef[[#This Row],[Price Per Craft Point]]*LookupRef[[#This Row],[Total Craft Points]]</f>
        <v>0</v>
      </c>
      <c r="L1515" s="4">
        <f>Fullmath[[#This Row],[Mat Cost]]</f>
        <v>0</v>
      </c>
      <c r="M1515" s="4">
        <f>Fullmath[[#This Row],[Total CP]]</f>
        <v>0</v>
      </c>
      <c r="N1515" s="4">
        <f>Fullmath[[#This Row],[DC]]</f>
        <v>0</v>
      </c>
      <c r="O1515" s="4" cm="1">
        <f t="array" ref="O1515">LookupRef[[#This Row],[DC]]+(PPCP[Base])</f>
        <v>50</v>
      </c>
    </row>
    <row r="1516" spans="1:15" x14ac:dyDescent="0.2">
      <c r="A1516" s="4">
        <f>Fullmath[[#This Row],[Craft]]</f>
        <v>0</v>
      </c>
      <c r="B1516" s="4">
        <f>Fullmath[[#This Row],[Type]]</f>
        <v>0</v>
      </c>
      <c r="C1516" s="4">
        <f>Fullmath[[#This Row],[Subtype]]</f>
        <v>0</v>
      </c>
      <c r="D1516" s="2">
        <f>Fullmath[[#This Row],[ID]]</f>
        <v>0</v>
      </c>
      <c r="E1516" s="4">
        <f>Fullmath[[#This Row],[Name]]</f>
        <v>0</v>
      </c>
      <c r="F1516" s="4">
        <f>Fullmath[[#This Row],[Quantity]]</f>
        <v>0</v>
      </c>
      <c r="G1516" s="4">
        <f>LookupRef[[#This Row],[Labor Costs]]+LookupRef[[#This Row],[Material Costs]]</f>
        <v>0</v>
      </c>
      <c r="H1516" s="4" t="e">
        <f>LookupRef[[#This Row],[Total Price]]/LookupRef[[#This Row],[Quantity]]</f>
        <v>#DIV/0!</v>
      </c>
      <c r="I1516" s="4">
        <f>LookupRef[[#This Row],[Total Price]]-LookupRef[[#This Row],[Material Costs]]</f>
        <v>0</v>
      </c>
      <c r="J1516" s="4">
        <f>(LookupRef[[#This Row],[Total Craft Points]]+LookupRef[[#This Row],[DC]])*10</f>
        <v>0</v>
      </c>
      <c r="K1516" s="4">
        <f>LookupRef[[#This Row],[Price Per Craft Point]]*LookupRef[[#This Row],[Total Craft Points]]</f>
        <v>0</v>
      </c>
      <c r="L1516" s="4">
        <f>Fullmath[[#This Row],[Mat Cost]]</f>
        <v>0</v>
      </c>
      <c r="M1516" s="4">
        <f>Fullmath[[#This Row],[Total CP]]</f>
        <v>0</v>
      </c>
      <c r="N1516" s="4">
        <f>Fullmath[[#This Row],[DC]]</f>
        <v>0</v>
      </c>
      <c r="O1516" s="4" cm="1">
        <f t="array" ref="O1516">LookupRef[[#This Row],[DC]]+(PPCP[Base])</f>
        <v>50</v>
      </c>
    </row>
    <row r="1517" spans="1:15" x14ac:dyDescent="0.2">
      <c r="A1517" s="4">
        <f>Fullmath[[#This Row],[Craft]]</f>
        <v>0</v>
      </c>
      <c r="B1517" s="4">
        <f>Fullmath[[#This Row],[Type]]</f>
        <v>0</v>
      </c>
      <c r="C1517" s="4">
        <f>Fullmath[[#This Row],[Subtype]]</f>
        <v>0</v>
      </c>
      <c r="D1517" s="2">
        <f>Fullmath[[#This Row],[ID]]</f>
        <v>0</v>
      </c>
      <c r="E1517" s="4">
        <f>Fullmath[[#This Row],[Name]]</f>
        <v>0</v>
      </c>
      <c r="F1517" s="4">
        <f>Fullmath[[#This Row],[Quantity]]</f>
        <v>0</v>
      </c>
      <c r="G1517" s="4">
        <f>LookupRef[[#This Row],[Labor Costs]]+LookupRef[[#This Row],[Material Costs]]</f>
        <v>0</v>
      </c>
      <c r="H1517" s="4" t="e">
        <f>LookupRef[[#This Row],[Total Price]]/LookupRef[[#This Row],[Quantity]]</f>
        <v>#DIV/0!</v>
      </c>
      <c r="I1517" s="4">
        <f>LookupRef[[#This Row],[Total Price]]-LookupRef[[#This Row],[Material Costs]]</f>
        <v>0</v>
      </c>
      <c r="J1517" s="4">
        <f>(LookupRef[[#This Row],[Total Craft Points]]+LookupRef[[#This Row],[DC]])*10</f>
        <v>0</v>
      </c>
      <c r="K1517" s="4">
        <f>LookupRef[[#This Row],[Price Per Craft Point]]*LookupRef[[#This Row],[Total Craft Points]]</f>
        <v>0</v>
      </c>
      <c r="L1517" s="4">
        <f>Fullmath[[#This Row],[Mat Cost]]</f>
        <v>0</v>
      </c>
      <c r="M1517" s="4">
        <f>Fullmath[[#This Row],[Total CP]]</f>
        <v>0</v>
      </c>
      <c r="N1517" s="4">
        <f>Fullmath[[#This Row],[DC]]</f>
        <v>0</v>
      </c>
      <c r="O1517" s="4" cm="1">
        <f t="array" ref="O1517">LookupRef[[#This Row],[DC]]+(PPCP[Base])</f>
        <v>50</v>
      </c>
    </row>
    <row r="1518" spans="1:15" x14ac:dyDescent="0.2">
      <c r="A1518" s="4">
        <f>Fullmath[[#This Row],[Craft]]</f>
        <v>0</v>
      </c>
      <c r="B1518" s="4">
        <f>Fullmath[[#This Row],[Type]]</f>
        <v>0</v>
      </c>
      <c r="C1518" s="4">
        <f>Fullmath[[#This Row],[Subtype]]</f>
        <v>0</v>
      </c>
      <c r="D1518" s="2">
        <f>Fullmath[[#This Row],[ID]]</f>
        <v>0</v>
      </c>
      <c r="E1518" s="4">
        <f>Fullmath[[#This Row],[Name]]</f>
        <v>0</v>
      </c>
      <c r="F1518" s="4">
        <f>Fullmath[[#This Row],[Quantity]]</f>
        <v>0</v>
      </c>
      <c r="G1518" s="4">
        <f>LookupRef[[#This Row],[Labor Costs]]+LookupRef[[#This Row],[Material Costs]]</f>
        <v>0</v>
      </c>
      <c r="H1518" s="4" t="e">
        <f>LookupRef[[#This Row],[Total Price]]/LookupRef[[#This Row],[Quantity]]</f>
        <v>#DIV/0!</v>
      </c>
      <c r="I1518" s="4">
        <f>LookupRef[[#This Row],[Total Price]]-LookupRef[[#This Row],[Material Costs]]</f>
        <v>0</v>
      </c>
      <c r="J1518" s="4">
        <f>(LookupRef[[#This Row],[Total Craft Points]]+LookupRef[[#This Row],[DC]])*10</f>
        <v>0</v>
      </c>
      <c r="K1518" s="4">
        <f>LookupRef[[#This Row],[Price Per Craft Point]]*LookupRef[[#This Row],[Total Craft Points]]</f>
        <v>0</v>
      </c>
      <c r="L1518" s="4">
        <f>Fullmath[[#This Row],[Mat Cost]]</f>
        <v>0</v>
      </c>
      <c r="M1518" s="4">
        <f>Fullmath[[#This Row],[Total CP]]</f>
        <v>0</v>
      </c>
      <c r="N1518" s="4">
        <f>Fullmath[[#This Row],[DC]]</f>
        <v>0</v>
      </c>
      <c r="O1518" s="4" cm="1">
        <f t="array" ref="O1518">LookupRef[[#This Row],[DC]]+(PPCP[Base])</f>
        <v>50</v>
      </c>
    </row>
    <row r="1519" spans="1:15" x14ac:dyDescent="0.2">
      <c r="A1519" s="4">
        <f>Fullmath[[#This Row],[Craft]]</f>
        <v>0</v>
      </c>
      <c r="B1519" s="4">
        <f>Fullmath[[#This Row],[Type]]</f>
        <v>0</v>
      </c>
      <c r="C1519" s="4">
        <f>Fullmath[[#This Row],[Subtype]]</f>
        <v>0</v>
      </c>
      <c r="D1519" s="2">
        <f>Fullmath[[#This Row],[ID]]</f>
        <v>0</v>
      </c>
      <c r="E1519" s="4">
        <f>Fullmath[[#This Row],[Name]]</f>
        <v>0</v>
      </c>
      <c r="F1519" s="4">
        <f>Fullmath[[#This Row],[Quantity]]</f>
        <v>0</v>
      </c>
      <c r="G1519" s="4">
        <f>LookupRef[[#This Row],[Labor Costs]]+LookupRef[[#This Row],[Material Costs]]</f>
        <v>0</v>
      </c>
      <c r="H1519" s="4" t="e">
        <f>LookupRef[[#This Row],[Total Price]]/LookupRef[[#This Row],[Quantity]]</f>
        <v>#DIV/0!</v>
      </c>
      <c r="I1519" s="4">
        <f>LookupRef[[#This Row],[Total Price]]-LookupRef[[#This Row],[Material Costs]]</f>
        <v>0</v>
      </c>
      <c r="J1519" s="4">
        <f>(LookupRef[[#This Row],[Total Craft Points]]+LookupRef[[#This Row],[DC]])*10</f>
        <v>0</v>
      </c>
      <c r="K1519" s="4">
        <f>LookupRef[[#This Row],[Price Per Craft Point]]*LookupRef[[#This Row],[Total Craft Points]]</f>
        <v>0</v>
      </c>
      <c r="L1519" s="4">
        <f>Fullmath[[#This Row],[Mat Cost]]</f>
        <v>0</v>
      </c>
      <c r="M1519" s="4">
        <f>Fullmath[[#This Row],[Total CP]]</f>
        <v>0</v>
      </c>
      <c r="N1519" s="4">
        <f>Fullmath[[#This Row],[DC]]</f>
        <v>0</v>
      </c>
      <c r="O1519" s="4" cm="1">
        <f t="array" ref="O1519">LookupRef[[#This Row],[DC]]+(PPCP[Base])</f>
        <v>50</v>
      </c>
    </row>
    <row r="1520" spans="1:15" x14ac:dyDescent="0.2">
      <c r="A1520" s="4">
        <f>Fullmath[[#This Row],[Craft]]</f>
        <v>0</v>
      </c>
      <c r="B1520" s="4">
        <f>Fullmath[[#This Row],[Type]]</f>
        <v>0</v>
      </c>
      <c r="C1520" s="4">
        <f>Fullmath[[#This Row],[Subtype]]</f>
        <v>0</v>
      </c>
      <c r="D1520" s="2">
        <f>Fullmath[[#This Row],[ID]]</f>
        <v>0</v>
      </c>
      <c r="E1520" s="4">
        <f>Fullmath[[#This Row],[Name]]</f>
        <v>0</v>
      </c>
      <c r="F1520" s="4">
        <f>Fullmath[[#This Row],[Quantity]]</f>
        <v>0</v>
      </c>
      <c r="G1520" s="4">
        <f>LookupRef[[#This Row],[Labor Costs]]+LookupRef[[#This Row],[Material Costs]]</f>
        <v>0</v>
      </c>
      <c r="H1520" s="4" t="e">
        <f>LookupRef[[#This Row],[Total Price]]/LookupRef[[#This Row],[Quantity]]</f>
        <v>#DIV/0!</v>
      </c>
      <c r="I1520" s="4">
        <f>LookupRef[[#This Row],[Total Price]]-LookupRef[[#This Row],[Material Costs]]</f>
        <v>0</v>
      </c>
      <c r="J1520" s="4">
        <f>(LookupRef[[#This Row],[Total Craft Points]]+LookupRef[[#This Row],[DC]])*10</f>
        <v>0</v>
      </c>
      <c r="K1520" s="4">
        <f>LookupRef[[#This Row],[Price Per Craft Point]]*LookupRef[[#This Row],[Total Craft Points]]</f>
        <v>0</v>
      </c>
      <c r="L1520" s="4">
        <f>Fullmath[[#This Row],[Mat Cost]]</f>
        <v>0</v>
      </c>
      <c r="M1520" s="4">
        <f>Fullmath[[#This Row],[Total CP]]</f>
        <v>0</v>
      </c>
      <c r="N1520" s="4">
        <f>Fullmath[[#This Row],[DC]]</f>
        <v>0</v>
      </c>
      <c r="O1520" s="4" cm="1">
        <f t="array" ref="O1520">LookupRef[[#This Row],[DC]]+(PPCP[Base])</f>
        <v>50</v>
      </c>
    </row>
    <row r="1521" spans="1:15" x14ac:dyDescent="0.2">
      <c r="A1521" s="4">
        <f>Fullmath[[#This Row],[Craft]]</f>
        <v>0</v>
      </c>
      <c r="B1521" s="4">
        <f>Fullmath[[#This Row],[Type]]</f>
        <v>0</v>
      </c>
      <c r="C1521" s="4">
        <f>Fullmath[[#This Row],[Subtype]]</f>
        <v>0</v>
      </c>
      <c r="D1521" s="2">
        <f>Fullmath[[#This Row],[ID]]</f>
        <v>0</v>
      </c>
      <c r="E1521" s="4">
        <f>Fullmath[[#This Row],[Name]]</f>
        <v>0</v>
      </c>
      <c r="F1521" s="4">
        <f>Fullmath[[#This Row],[Quantity]]</f>
        <v>0</v>
      </c>
      <c r="G1521" s="4">
        <f>LookupRef[[#This Row],[Labor Costs]]+LookupRef[[#This Row],[Material Costs]]</f>
        <v>0</v>
      </c>
      <c r="H1521" s="4" t="e">
        <f>LookupRef[[#This Row],[Total Price]]/LookupRef[[#This Row],[Quantity]]</f>
        <v>#DIV/0!</v>
      </c>
      <c r="I1521" s="4">
        <f>LookupRef[[#This Row],[Total Price]]-LookupRef[[#This Row],[Material Costs]]</f>
        <v>0</v>
      </c>
      <c r="J1521" s="4">
        <f>(LookupRef[[#This Row],[Total Craft Points]]+LookupRef[[#This Row],[DC]])*10</f>
        <v>0</v>
      </c>
      <c r="K1521" s="4">
        <f>LookupRef[[#This Row],[Price Per Craft Point]]*LookupRef[[#This Row],[Total Craft Points]]</f>
        <v>0</v>
      </c>
      <c r="L1521" s="4">
        <f>Fullmath[[#This Row],[Mat Cost]]</f>
        <v>0</v>
      </c>
      <c r="M1521" s="4">
        <f>Fullmath[[#This Row],[Total CP]]</f>
        <v>0</v>
      </c>
      <c r="N1521" s="4">
        <f>Fullmath[[#This Row],[DC]]</f>
        <v>0</v>
      </c>
      <c r="O1521" s="4" cm="1">
        <f t="array" ref="O1521">LookupRef[[#This Row],[DC]]+(PPCP[Base])</f>
        <v>50</v>
      </c>
    </row>
    <row r="1522" spans="1:15" x14ac:dyDescent="0.2">
      <c r="A1522" s="4">
        <f>Fullmath[[#This Row],[Craft]]</f>
        <v>0</v>
      </c>
      <c r="B1522" s="4">
        <f>Fullmath[[#This Row],[Type]]</f>
        <v>0</v>
      </c>
      <c r="C1522" s="4">
        <f>Fullmath[[#This Row],[Subtype]]</f>
        <v>0</v>
      </c>
      <c r="D1522" s="2">
        <f>Fullmath[[#This Row],[ID]]</f>
        <v>0</v>
      </c>
      <c r="E1522" s="4">
        <f>Fullmath[[#This Row],[Name]]</f>
        <v>0</v>
      </c>
      <c r="F1522" s="4">
        <f>Fullmath[[#This Row],[Quantity]]</f>
        <v>0</v>
      </c>
      <c r="G1522" s="4">
        <f>LookupRef[[#This Row],[Labor Costs]]+LookupRef[[#This Row],[Material Costs]]</f>
        <v>0</v>
      </c>
      <c r="H1522" s="4" t="e">
        <f>LookupRef[[#This Row],[Total Price]]/LookupRef[[#This Row],[Quantity]]</f>
        <v>#DIV/0!</v>
      </c>
      <c r="I1522" s="4">
        <f>LookupRef[[#This Row],[Total Price]]-LookupRef[[#This Row],[Material Costs]]</f>
        <v>0</v>
      </c>
      <c r="J1522" s="4">
        <f>(LookupRef[[#This Row],[Total Craft Points]]+LookupRef[[#This Row],[DC]])*10</f>
        <v>0</v>
      </c>
      <c r="K1522" s="4">
        <f>LookupRef[[#This Row],[Price Per Craft Point]]*LookupRef[[#This Row],[Total Craft Points]]</f>
        <v>0</v>
      </c>
      <c r="L1522" s="4">
        <f>Fullmath[[#This Row],[Mat Cost]]</f>
        <v>0</v>
      </c>
      <c r="M1522" s="4">
        <f>Fullmath[[#This Row],[Total CP]]</f>
        <v>0</v>
      </c>
      <c r="N1522" s="4">
        <f>Fullmath[[#This Row],[DC]]</f>
        <v>0</v>
      </c>
      <c r="O1522" s="4" cm="1">
        <f t="array" ref="O1522">LookupRef[[#This Row],[DC]]+(PPCP[Base])</f>
        <v>50</v>
      </c>
    </row>
    <row r="1523" spans="1:15" x14ac:dyDescent="0.2">
      <c r="A1523" s="4">
        <f>Fullmath[[#This Row],[Craft]]</f>
        <v>0</v>
      </c>
      <c r="B1523" s="4">
        <f>Fullmath[[#This Row],[Type]]</f>
        <v>0</v>
      </c>
      <c r="C1523" s="4">
        <f>Fullmath[[#This Row],[Subtype]]</f>
        <v>0</v>
      </c>
      <c r="D1523" s="2">
        <f>Fullmath[[#This Row],[ID]]</f>
        <v>0</v>
      </c>
      <c r="E1523" s="4">
        <f>Fullmath[[#This Row],[Name]]</f>
        <v>0</v>
      </c>
      <c r="F1523" s="4">
        <f>Fullmath[[#This Row],[Quantity]]</f>
        <v>0</v>
      </c>
      <c r="G1523" s="4">
        <f>LookupRef[[#This Row],[Labor Costs]]+LookupRef[[#This Row],[Material Costs]]</f>
        <v>0</v>
      </c>
      <c r="H1523" s="4" t="e">
        <f>LookupRef[[#This Row],[Total Price]]/LookupRef[[#This Row],[Quantity]]</f>
        <v>#DIV/0!</v>
      </c>
      <c r="I1523" s="4">
        <f>LookupRef[[#This Row],[Total Price]]-LookupRef[[#This Row],[Material Costs]]</f>
        <v>0</v>
      </c>
      <c r="J1523" s="4">
        <f>(LookupRef[[#This Row],[Total Craft Points]]+LookupRef[[#This Row],[DC]])*10</f>
        <v>0</v>
      </c>
      <c r="K1523" s="4">
        <f>LookupRef[[#This Row],[Price Per Craft Point]]*LookupRef[[#This Row],[Total Craft Points]]</f>
        <v>0</v>
      </c>
      <c r="L1523" s="4">
        <f>Fullmath[[#This Row],[Mat Cost]]</f>
        <v>0</v>
      </c>
      <c r="M1523" s="4">
        <f>Fullmath[[#This Row],[Total CP]]</f>
        <v>0</v>
      </c>
      <c r="N1523" s="4">
        <f>Fullmath[[#This Row],[DC]]</f>
        <v>0</v>
      </c>
      <c r="O1523" s="4" cm="1">
        <f t="array" ref="O1523">LookupRef[[#This Row],[DC]]+(PPCP[Base])</f>
        <v>50</v>
      </c>
    </row>
    <row r="1524" spans="1:15" x14ac:dyDescent="0.2">
      <c r="A1524" s="4">
        <f>Fullmath[[#This Row],[Craft]]</f>
        <v>0</v>
      </c>
      <c r="B1524" s="4">
        <f>Fullmath[[#This Row],[Type]]</f>
        <v>0</v>
      </c>
      <c r="C1524" s="4">
        <f>Fullmath[[#This Row],[Subtype]]</f>
        <v>0</v>
      </c>
      <c r="D1524" s="2">
        <f>Fullmath[[#This Row],[ID]]</f>
        <v>0</v>
      </c>
      <c r="E1524" s="4">
        <f>Fullmath[[#This Row],[Name]]</f>
        <v>0</v>
      </c>
      <c r="F1524" s="4">
        <f>Fullmath[[#This Row],[Quantity]]</f>
        <v>0</v>
      </c>
      <c r="G1524" s="4">
        <f>LookupRef[[#This Row],[Labor Costs]]+LookupRef[[#This Row],[Material Costs]]</f>
        <v>0</v>
      </c>
      <c r="H1524" s="4" t="e">
        <f>LookupRef[[#This Row],[Total Price]]/LookupRef[[#This Row],[Quantity]]</f>
        <v>#DIV/0!</v>
      </c>
      <c r="I1524" s="4">
        <f>LookupRef[[#This Row],[Total Price]]-LookupRef[[#This Row],[Material Costs]]</f>
        <v>0</v>
      </c>
      <c r="J1524" s="4">
        <f>(LookupRef[[#This Row],[Total Craft Points]]+LookupRef[[#This Row],[DC]])*10</f>
        <v>0</v>
      </c>
      <c r="K1524" s="4">
        <f>LookupRef[[#This Row],[Price Per Craft Point]]*LookupRef[[#This Row],[Total Craft Points]]</f>
        <v>0</v>
      </c>
      <c r="L1524" s="4">
        <f>Fullmath[[#This Row],[Mat Cost]]</f>
        <v>0</v>
      </c>
      <c r="M1524" s="4">
        <f>Fullmath[[#This Row],[Total CP]]</f>
        <v>0</v>
      </c>
      <c r="N1524" s="4">
        <f>Fullmath[[#This Row],[DC]]</f>
        <v>0</v>
      </c>
      <c r="O1524" s="4" cm="1">
        <f t="array" ref="O1524">LookupRef[[#This Row],[DC]]+(PPCP[Base])</f>
        <v>50</v>
      </c>
    </row>
    <row r="1525" spans="1:15" x14ac:dyDescent="0.2">
      <c r="A1525" s="4">
        <f>Fullmath[[#This Row],[Craft]]</f>
        <v>0</v>
      </c>
      <c r="B1525" s="4">
        <f>Fullmath[[#This Row],[Type]]</f>
        <v>0</v>
      </c>
      <c r="C1525" s="4">
        <f>Fullmath[[#This Row],[Subtype]]</f>
        <v>0</v>
      </c>
      <c r="D1525" s="2">
        <f>Fullmath[[#This Row],[ID]]</f>
        <v>0</v>
      </c>
      <c r="E1525" s="4">
        <f>Fullmath[[#This Row],[Name]]</f>
        <v>0</v>
      </c>
      <c r="F1525" s="4">
        <f>Fullmath[[#This Row],[Quantity]]</f>
        <v>0</v>
      </c>
      <c r="G1525" s="4">
        <f>LookupRef[[#This Row],[Labor Costs]]+LookupRef[[#This Row],[Material Costs]]</f>
        <v>0</v>
      </c>
      <c r="H1525" s="4" t="e">
        <f>LookupRef[[#This Row],[Total Price]]/LookupRef[[#This Row],[Quantity]]</f>
        <v>#DIV/0!</v>
      </c>
      <c r="I1525" s="4">
        <f>LookupRef[[#This Row],[Total Price]]-LookupRef[[#This Row],[Material Costs]]</f>
        <v>0</v>
      </c>
      <c r="J1525" s="4">
        <f>(LookupRef[[#This Row],[Total Craft Points]]+LookupRef[[#This Row],[DC]])*10</f>
        <v>0</v>
      </c>
      <c r="K1525" s="4">
        <f>LookupRef[[#This Row],[Price Per Craft Point]]*LookupRef[[#This Row],[Total Craft Points]]</f>
        <v>0</v>
      </c>
      <c r="L1525" s="4">
        <f>Fullmath[[#This Row],[Mat Cost]]</f>
        <v>0</v>
      </c>
      <c r="M1525" s="4">
        <f>Fullmath[[#This Row],[Total CP]]</f>
        <v>0</v>
      </c>
      <c r="N1525" s="4">
        <f>Fullmath[[#This Row],[DC]]</f>
        <v>0</v>
      </c>
      <c r="O1525" s="4" cm="1">
        <f t="array" ref="O1525">LookupRef[[#This Row],[DC]]+(PPCP[Base])</f>
        <v>50</v>
      </c>
    </row>
    <row r="1526" spans="1:15" x14ac:dyDescent="0.2">
      <c r="A1526" s="4">
        <f>Fullmath[[#This Row],[Craft]]</f>
        <v>0</v>
      </c>
      <c r="B1526" s="4">
        <f>Fullmath[[#This Row],[Type]]</f>
        <v>0</v>
      </c>
      <c r="C1526" s="4">
        <f>Fullmath[[#This Row],[Subtype]]</f>
        <v>0</v>
      </c>
      <c r="D1526" s="2">
        <f>Fullmath[[#This Row],[ID]]</f>
        <v>0</v>
      </c>
      <c r="E1526" s="4">
        <f>Fullmath[[#This Row],[Name]]</f>
        <v>0</v>
      </c>
      <c r="F1526" s="4">
        <f>Fullmath[[#This Row],[Quantity]]</f>
        <v>0</v>
      </c>
      <c r="G1526" s="4">
        <f>LookupRef[[#This Row],[Labor Costs]]+LookupRef[[#This Row],[Material Costs]]</f>
        <v>0</v>
      </c>
      <c r="H1526" s="4" t="e">
        <f>LookupRef[[#This Row],[Total Price]]/LookupRef[[#This Row],[Quantity]]</f>
        <v>#DIV/0!</v>
      </c>
      <c r="I1526" s="4">
        <f>LookupRef[[#This Row],[Total Price]]-LookupRef[[#This Row],[Material Costs]]</f>
        <v>0</v>
      </c>
      <c r="J1526" s="4">
        <f>(LookupRef[[#This Row],[Total Craft Points]]+LookupRef[[#This Row],[DC]])*10</f>
        <v>0</v>
      </c>
      <c r="K1526" s="4">
        <f>LookupRef[[#This Row],[Price Per Craft Point]]*LookupRef[[#This Row],[Total Craft Points]]</f>
        <v>0</v>
      </c>
      <c r="L1526" s="4">
        <f>Fullmath[[#This Row],[Mat Cost]]</f>
        <v>0</v>
      </c>
      <c r="M1526" s="4">
        <f>Fullmath[[#This Row],[Total CP]]</f>
        <v>0</v>
      </c>
      <c r="N1526" s="4">
        <f>Fullmath[[#This Row],[DC]]</f>
        <v>0</v>
      </c>
      <c r="O1526" s="4" cm="1">
        <f t="array" ref="O1526">LookupRef[[#This Row],[DC]]+(PPCP[Base])</f>
        <v>50</v>
      </c>
    </row>
    <row r="1527" spans="1:15" x14ac:dyDescent="0.2">
      <c r="A1527" s="4">
        <f>Fullmath[[#This Row],[Craft]]</f>
        <v>0</v>
      </c>
      <c r="B1527" s="4">
        <f>Fullmath[[#This Row],[Type]]</f>
        <v>0</v>
      </c>
      <c r="C1527" s="4">
        <f>Fullmath[[#This Row],[Subtype]]</f>
        <v>0</v>
      </c>
      <c r="D1527" s="2">
        <f>Fullmath[[#This Row],[ID]]</f>
        <v>0</v>
      </c>
      <c r="E1527" s="4">
        <f>Fullmath[[#This Row],[Name]]</f>
        <v>0</v>
      </c>
      <c r="F1527" s="4">
        <f>Fullmath[[#This Row],[Quantity]]</f>
        <v>0</v>
      </c>
      <c r="G1527" s="4">
        <f>LookupRef[[#This Row],[Labor Costs]]+LookupRef[[#This Row],[Material Costs]]</f>
        <v>0</v>
      </c>
      <c r="H1527" s="4" t="e">
        <f>LookupRef[[#This Row],[Total Price]]/LookupRef[[#This Row],[Quantity]]</f>
        <v>#DIV/0!</v>
      </c>
      <c r="I1527" s="4">
        <f>LookupRef[[#This Row],[Total Price]]-LookupRef[[#This Row],[Material Costs]]</f>
        <v>0</v>
      </c>
      <c r="J1527" s="4">
        <f>(LookupRef[[#This Row],[Total Craft Points]]+LookupRef[[#This Row],[DC]])*10</f>
        <v>0</v>
      </c>
      <c r="K1527" s="4">
        <f>LookupRef[[#This Row],[Price Per Craft Point]]*LookupRef[[#This Row],[Total Craft Points]]</f>
        <v>0</v>
      </c>
      <c r="L1527" s="4">
        <f>Fullmath[[#This Row],[Mat Cost]]</f>
        <v>0</v>
      </c>
      <c r="M1527" s="4">
        <f>Fullmath[[#This Row],[Total CP]]</f>
        <v>0</v>
      </c>
      <c r="N1527" s="4">
        <f>Fullmath[[#This Row],[DC]]</f>
        <v>0</v>
      </c>
      <c r="O1527" s="4" cm="1">
        <f t="array" ref="O1527">LookupRef[[#This Row],[DC]]+(PPCP[Base])</f>
        <v>50</v>
      </c>
    </row>
    <row r="1528" spans="1:15" x14ac:dyDescent="0.2">
      <c r="A1528" s="4">
        <f>Fullmath[[#This Row],[Craft]]</f>
        <v>0</v>
      </c>
      <c r="B1528" s="4">
        <f>Fullmath[[#This Row],[Type]]</f>
        <v>0</v>
      </c>
      <c r="C1528" s="4">
        <f>Fullmath[[#This Row],[Subtype]]</f>
        <v>0</v>
      </c>
      <c r="D1528" s="2">
        <f>Fullmath[[#This Row],[ID]]</f>
        <v>0</v>
      </c>
      <c r="E1528" s="4">
        <f>Fullmath[[#This Row],[Name]]</f>
        <v>0</v>
      </c>
      <c r="F1528" s="4">
        <f>Fullmath[[#This Row],[Quantity]]</f>
        <v>0</v>
      </c>
      <c r="G1528" s="4">
        <f>LookupRef[[#This Row],[Labor Costs]]+LookupRef[[#This Row],[Material Costs]]</f>
        <v>0</v>
      </c>
      <c r="H1528" s="4" t="e">
        <f>LookupRef[[#This Row],[Total Price]]/LookupRef[[#This Row],[Quantity]]</f>
        <v>#DIV/0!</v>
      </c>
      <c r="I1528" s="4">
        <f>LookupRef[[#This Row],[Total Price]]-LookupRef[[#This Row],[Material Costs]]</f>
        <v>0</v>
      </c>
      <c r="J1528" s="4">
        <f>(LookupRef[[#This Row],[Total Craft Points]]+LookupRef[[#This Row],[DC]])*10</f>
        <v>0</v>
      </c>
      <c r="K1528" s="4">
        <f>LookupRef[[#This Row],[Price Per Craft Point]]*LookupRef[[#This Row],[Total Craft Points]]</f>
        <v>0</v>
      </c>
      <c r="L1528" s="4">
        <f>Fullmath[[#This Row],[Mat Cost]]</f>
        <v>0</v>
      </c>
      <c r="M1528" s="4">
        <f>Fullmath[[#This Row],[Total CP]]</f>
        <v>0</v>
      </c>
      <c r="N1528" s="4">
        <f>Fullmath[[#This Row],[DC]]</f>
        <v>0</v>
      </c>
      <c r="O1528" s="4" cm="1">
        <f t="array" ref="O1528">LookupRef[[#This Row],[DC]]+(PPCP[Base])</f>
        <v>50</v>
      </c>
    </row>
    <row r="1529" spans="1:15" x14ac:dyDescent="0.2">
      <c r="A1529" s="4">
        <f>Fullmath[[#This Row],[Craft]]</f>
        <v>0</v>
      </c>
      <c r="B1529" s="4">
        <f>Fullmath[[#This Row],[Type]]</f>
        <v>0</v>
      </c>
      <c r="C1529" s="4">
        <f>Fullmath[[#This Row],[Subtype]]</f>
        <v>0</v>
      </c>
      <c r="D1529" s="2">
        <f>Fullmath[[#This Row],[ID]]</f>
        <v>0</v>
      </c>
      <c r="E1529" s="4">
        <f>Fullmath[[#This Row],[Name]]</f>
        <v>0</v>
      </c>
      <c r="F1529" s="4">
        <f>Fullmath[[#This Row],[Quantity]]</f>
        <v>0</v>
      </c>
      <c r="G1529" s="4">
        <f>LookupRef[[#This Row],[Labor Costs]]+LookupRef[[#This Row],[Material Costs]]</f>
        <v>0</v>
      </c>
      <c r="H1529" s="4" t="e">
        <f>LookupRef[[#This Row],[Total Price]]/LookupRef[[#This Row],[Quantity]]</f>
        <v>#DIV/0!</v>
      </c>
      <c r="I1529" s="4">
        <f>LookupRef[[#This Row],[Total Price]]-LookupRef[[#This Row],[Material Costs]]</f>
        <v>0</v>
      </c>
      <c r="J1529" s="4">
        <f>(LookupRef[[#This Row],[Total Craft Points]]+LookupRef[[#This Row],[DC]])*10</f>
        <v>0</v>
      </c>
      <c r="K1529" s="4">
        <f>LookupRef[[#This Row],[Price Per Craft Point]]*LookupRef[[#This Row],[Total Craft Points]]</f>
        <v>0</v>
      </c>
      <c r="L1529" s="4">
        <f>Fullmath[[#This Row],[Mat Cost]]</f>
        <v>0</v>
      </c>
      <c r="M1529" s="4">
        <f>Fullmath[[#This Row],[Total CP]]</f>
        <v>0</v>
      </c>
      <c r="N1529" s="4">
        <f>Fullmath[[#This Row],[DC]]</f>
        <v>0</v>
      </c>
      <c r="O1529" s="4" cm="1">
        <f t="array" ref="O1529">LookupRef[[#This Row],[DC]]+(PPCP[Base])</f>
        <v>50</v>
      </c>
    </row>
    <row r="1530" spans="1:15" x14ac:dyDescent="0.2">
      <c r="A1530" s="4">
        <f>Fullmath[[#This Row],[Craft]]</f>
        <v>0</v>
      </c>
      <c r="B1530" s="4">
        <f>Fullmath[[#This Row],[Type]]</f>
        <v>0</v>
      </c>
      <c r="C1530" s="4">
        <f>Fullmath[[#This Row],[Subtype]]</f>
        <v>0</v>
      </c>
      <c r="D1530" s="2">
        <f>Fullmath[[#This Row],[ID]]</f>
        <v>0</v>
      </c>
      <c r="E1530" s="4">
        <f>Fullmath[[#This Row],[Name]]</f>
        <v>0</v>
      </c>
      <c r="F1530" s="4">
        <f>Fullmath[[#This Row],[Quantity]]</f>
        <v>0</v>
      </c>
      <c r="G1530" s="4">
        <f>LookupRef[[#This Row],[Labor Costs]]+LookupRef[[#This Row],[Material Costs]]</f>
        <v>0</v>
      </c>
      <c r="H1530" s="4" t="e">
        <f>LookupRef[[#This Row],[Total Price]]/LookupRef[[#This Row],[Quantity]]</f>
        <v>#DIV/0!</v>
      </c>
      <c r="I1530" s="4">
        <f>LookupRef[[#This Row],[Total Price]]-LookupRef[[#This Row],[Material Costs]]</f>
        <v>0</v>
      </c>
      <c r="J1530" s="4">
        <f>(LookupRef[[#This Row],[Total Craft Points]]+LookupRef[[#This Row],[DC]])*10</f>
        <v>0</v>
      </c>
      <c r="K1530" s="4">
        <f>LookupRef[[#This Row],[Price Per Craft Point]]*LookupRef[[#This Row],[Total Craft Points]]</f>
        <v>0</v>
      </c>
      <c r="L1530" s="4">
        <f>Fullmath[[#This Row],[Mat Cost]]</f>
        <v>0</v>
      </c>
      <c r="M1530" s="4">
        <f>Fullmath[[#This Row],[Total CP]]</f>
        <v>0</v>
      </c>
      <c r="N1530" s="4">
        <f>Fullmath[[#This Row],[DC]]</f>
        <v>0</v>
      </c>
      <c r="O1530" s="4" cm="1">
        <f t="array" ref="O1530">LookupRef[[#This Row],[DC]]+(PPCP[Base])</f>
        <v>50</v>
      </c>
    </row>
    <row r="1531" spans="1:15" x14ac:dyDescent="0.2">
      <c r="A1531" s="4">
        <f>Fullmath[[#This Row],[Craft]]</f>
        <v>0</v>
      </c>
      <c r="B1531" s="4">
        <f>Fullmath[[#This Row],[Type]]</f>
        <v>0</v>
      </c>
      <c r="C1531" s="4">
        <f>Fullmath[[#This Row],[Subtype]]</f>
        <v>0</v>
      </c>
      <c r="D1531" s="2">
        <f>Fullmath[[#This Row],[ID]]</f>
        <v>0</v>
      </c>
      <c r="E1531" s="4">
        <f>Fullmath[[#This Row],[Name]]</f>
        <v>0</v>
      </c>
      <c r="F1531" s="4">
        <f>Fullmath[[#This Row],[Quantity]]</f>
        <v>0</v>
      </c>
      <c r="G1531" s="4">
        <f>LookupRef[[#This Row],[Labor Costs]]+LookupRef[[#This Row],[Material Costs]]</f>
        <v>0</v>
      </c>
      <c r="H1531" s="4" t="e">
        <f>LookupRef[[#This Row],[Total Price]]/LookupRef[[#This Row],[Quantity]]</f>
        <v>#DIV/0!</v>
      </c>
      <c r="I1531" s="4">
        <f>LookupRef[[#This Row],[Total Price]]-LookupRef[[#This Row],[Material Costs]]</f>
        <v>0</v>
      </c>
      <c r="J1531" s="4">
        <f>(LookupRef[[#This Row],[Total Craft Points]]+LookupRef[[#This Row],[DC]])*10</f>
        <v>0</v>
      </c>
      <c r="K1531" s="4">
        <f>LookupRef[[#This Row],[Price Per Craft Point]]*LookupRef[[#This Row],[Total Craft Points]]</f>
        <v>0</v>
      </c>
      <c r="L1531" s="4">
        <f>Fullmath[[#This Row],[Mat Cost]]</f>
        <v>0</v>
      </c>
      <c r="M1531" s="4">
        <f>Fullmath[[#This Row],[Total CP]]</f>
        <v>0</v>
      </c>
      <c r="N1531" s="4">
        <f>Fullmath[[#This Row],[DC]]</f>
        <v>0</v>
      </c>
      <c r="O1531" s="4" cm="1">
        <f t="array" ref="O1531">LookupRef[[#This Row],[DC]]+(PPCP[Base])</f>
        <v>50</v>
      </c>
    </row>
    <row r="1532" spans="1:15" x14ac:dyDescent="0.2">
      <c r="A1532" s="4">
        <f>Fullmath[[#This Row],[Craft]]</f>
        <v>0</v>
      </c>
      <c r="B1532" s="4">
        <f>Fullmath[[#This Row],[Type]]</f>
        <v>0</v>
      </c>
      <c r="C1532" s="4">
        <f>Fullmath[[#This Row],[Subtype]]</f>
        <v>0</v>
      </c>
      <c r="D1532" s="2">
        <f>Fullmath[[#This Row],[ID]]</f>
        <v>0</v>
      </c>
      <c r="E1532" s="4">
        <f>Fullmath[[#This Row],[Name]]</f>
        <v>0</v>
      </c>
      <c r="F1532" s="4">
        <f>Fullmath[[#This Row],[Quantity]]</f>
        <v>0</v>
      </c>
      <c r="G1532" s="4">
        <f>LookupRef[[#This Row],[Labor Costs]]+LookupRef[[#This Row],[Material Costs]]</f>
        <v>0</v>
      </c>
      <c r="H1532" s="4" t="e">
        <f>LookupRef[[#This Row],[Total Price]]/LookupRef[[#This Row],[Quantity]]</f>
        <v>#DIV/0!</v>
      </c>
      <c r="I1532" s="4">
        <f>LookupRef[[#This Row],[Total Price]]-LookupRef[[#This Row],[Material Costs]]</f>
        <v>0</v>
      </c>
      <c r="J1532" s="4">
        <f>(LookupRef[[#This Row],[Total Craft Points]]+LookupRef[[#This Row],[DC]])*10</f>
        <v>0</v>
      </c>
      <c r="K1532" s="4">
        <f>LookupRef[[#This Row],[Price Per Craft Point]]*LookupRef[[#This Row],[Total Craft Points]]</f>
        <v>0</v>
      </c>
      <c r="L1532" s="4">
        <f>Fullmath[[#This Row],[Mat Cost]]</f>
        <v>0</v>
      </c>
      <c r="M1532" s="4">
        <f>Fullmath[[#This Row],[Total CP]]</f>
        <v>0</v>
      </c>
      <c r="N1532" s="4">
        <f>Fullmath[[#This Row],[DC]]</f>
        <v>0</v>
      </c>
      <c r="O1532" s="4" cm="1">
        <f t="array" ref="O1532">LookupRef[[#This Row],[DC]]+(PPCP[Base])</f>
        <v>50</v>
      </c>
    </row>
    <row r="1533" spans="1:15" x14ac:dyDescent="0.2">
      <c r="A1533" s="4">
        <f>Fullmath[[#This Row],[Craft]]</f>
        <v>0</v>
      </c>
      <c r="B1533" s="4">
        <f>Fullmath[[#This Row],[Type]]</f>
        <v>0</v>
      </c>
      <c r="C1533" s="4">
        <f>Fullmath[[#This Row],[Subtype]]</f>
        <v>0</v>
      </c>
      <c r="D1533" s="2">
        <f>Fullmath[[#This Row],[ID]]</f>
        <v>0</v>
      </c>
      <c r="E1533" s="4">
        <f>Fullmath[[#This Row],[Name]]</f>
        <v>0</v>
      </c>
      <c r="F1533" s="4">
        <f>Fullmath[[#This Row],[Quantity]]</f>
        <v>0</v>
      </c>
      <c r="G1533" s="4">
        <f>LookupRef[[#This Row],[Labor Costs]]+LookupRef[[#This Row],[Material Costs]]</f>
        <v>0</v>
      </c>
      <c r="H1533" s="4" t="e">
        <f>LookupRef[[#This Row],[Total Price]]/LookupRef[[#This Row],[Quantity]]</f>
        <v>#DIV/0!</v>
      </c>
      <c r="I1533" s="4">
        <f>LookupRef[[#This Row],[Total Price]]-LookupRef[[#This Row],[Material Costs]]</f>
        <v>0</v>
      </c>
      <c r="J1533" s="4">
        <f>(LookupRef[[#This Row],[Total Craft Points]]+LookupRef[[#This Row],[DC]])*10</f>
        <v>0</v>
      </c>
      <c r="K1533" s="4">
        <f>LookupRef[[#This Row],[Price Per Craft Point]]*LookupRef[[#This Row],[Total Craft Points]]</f>
        <v>0</v>
      </c>
      <c r="L1533" s="4">
        <f>Fullmath[[#This Row],[Mat Cost]]</f>
        <v>0</v>
      </c>
      <c r="M1533" s="4">
        <f>Fullmath[[#This Row],[Total CP]]</f>
        <v>0</v>
      </c>
      <c r="N1533" s="4">
        <f>Fullmath[[#This Row],[DC]]</f>
        <v>0</v>
      </c>
      <c r="O1533" s="4" cm="1">
        <f t="array" ref="O1533">LookupRef[[#This Row],[DC]]+(PPCP[Base])</f>
        <v>50</v>
      </c>
    </row>
    <row r="1534" spans="1:15" x14ac:dyDescent="0.2">
      <c r="A1534" s="4">
        <f>Fullmath[[#This Row],[Craft]]</f>
        <v>0</v>
      </c>
      <c r="B1534" s="4">
        <f>Fullmath[[#This Row],[Type]]</f>
        <v>0</v>
      </c>
      <c r="C1534" s="4">
        <f>Fullmath[[#This Row],[Subtype]]</f>
        <v>0</v>
      </c>
      <c r="D1534" s="2">
        <f>Fullmath[[#This Row],[ID]]</f>
        <v>0</v>
      </c>
      <c r="E1534" s="4">
        <f>Fullmath[[#This Row],[Name]]</f>
        <v>0</v>
      </c>
      <c r="F1534" s="4">
        <f>Fullmath[[#This Row],[Quantity]]</f>
        <v>0</v>
      </c>
      <c r="G1534" s="4">
        <f>LookupRef[[#This Row],[Labor Costs]]+LookupRef[[#This Row],[Material Costs]]</f>
        <v>0</v>
      </c>
      <c r="H1534" s="4" t="e">
        <f>LookupRef[[#This Row],[Total Price]]/LookupRef[[#This Row],[Quantity]]</f>
        <v>#DIV/0!</v>
      </c>
      <c r="I1534" s="4">
        <f>LookupRef[[#This Row],[Total Price]]-LookupRef[[#This Row],[Material Costs]]</f>
        <v>0</v>
      </c>
      <c r="J1534" s="4">
        <f>(LookupRef[[#This Row],[Total Craft Points]]+LookupRef[[#This Row],[DC]])*10</f>
        <v>0</v>
      </c>
      <c r="K1534" s="4">
        <f>LookupRef[[#This Row],[Price Per Craft Point]]*LookupRef[[#This Row],[Total Craft Points]]</f>
        <v>0</v>
      </c>
      <c r="L1534" s="4">
        <f>Fullmath[[#This Row],[Mat Cost]]</f>
        <v>0</v>
      </c>
      <c r="M1534" s="4">
        <f>Fullmath[[#This Row],[Total CP]]</f>
        <v>0</v>
      </c>
      <c r="N1534" s="4">
        <f>Fullmath[[#This Row],[DC]]</f>
        <v>0</v>
      </c>
      <c r="O1534" s="4" cm="1">
        <f t="array" ref="O1534">LookupRef[[#This Row],[DC]]+(PPCP[Base])</f>
        <v>50</v>
      </c>
    </row>
    <row r="1535" spans="1:15" x14ac:dyDescent="0.2">
      <c r="A1535" s="4">
        <f>Fullmath[[#This Row],[Craft]]</f>
        <v>0</v>
      </c>
      <c r="B1535" s="4">
        <f>Fullmath[[#This Row],[Type]]</f>
        <v>0</v>
      </c>
      <c r="C1535" s="4">
        <f>Fullmath[[#This Row],[Subtype]]</f>
        <v>0</v>
      </c>
      <c r="D1535" s="2">
        <f>Fullmath[[#This Row],[ID]]</f>
        <v>0</v>
      </c>
      <c r="E1535" s="4">
        <f>Fullmath[[#This Row],[Name]]</f>
        <v>0</v>
      </c>
      <c r="F1535" s="4">
        <f>Fullmath[[#This Row],[Quantity]]</f>
        <v>0</v>
      </c>
      <c r="G1535" s="4">
        <f>LookupRef[[#This Row],[Labor Costs]]+LookupRef[[#This Row],[Material Costs]]</f>
        <v>0</v>
      </c>
      <c r="H1535" s="4" t="e">
        <f>LookupRef[[#This Row],[Total Price]]/LookupRef[[#This Row],[Quantity]]</f>
        <v>#DIV/0!</v>
      </c>
      <c r="I1535" s="4">
        <f>LookupRef[[#This Row],[Total Price]]-LookupRef[[#This Row],[Material Costs]]</f>
        <v>0</v>
      </c>
      <c r="J1535" s="4">
        <f>(LookupRef[[#This Row],[Total Craft Points]]+LookupRef[[#This Row],[DC]])*10</f>
        <v>0</v>
      </c>
      <c r="K1535" s="4">
        <f>LookupRef[[#This Row],[Price Per Craft Point]]*LookupRef[[#This Row],[Total Craft Points]]</f>
        <v>0</v>
      </c>
      <c r="L1535" s="4">
        <f>Fullmath[[#This Row],[Mat Cost]]</f>
        <v>0</v>
      </c>
      <c r="M1535" s="4">
        <f>Fullmath[[#This Row],[Total CP]]</f>
        <v>0</v>
      </c>
      <c r="N1535" s="4">
        <f>Fullmath[[#This Row],[DC]]</f>
        <v>0</v>
      </c>
      <c r="O1535" s="4" cm="1">
        <f t="array" ref="O1535">LookupRef[[#This Row],[DC]]+(PPCP[Base])</f>
        <v>50</v>
      </c>
    </row>
    <row r="1536" spans="1:15" x14ac:dyDescent="0.2">
      <c r="A1536" s="4">
        <f>Fullmath[[#This Row],[Craft]]</f>
        <v>0</v>
      </c>
      <c r="B1536" s="4">
        <f>Fullmath[[#This Row],[Type]]</f>
        <v>0</v>
      </c>
      <c r="C1536" s="4">
        <f>Fullmath[[#This Row],[Subtype]]</f>
        <v>0</v>
      </c>
      <c r="D1536" s="2">
        <f>Fullmath[[#This Row],[ID]]</f>
        <v>0</v>
      </c>
      <c r="E1536" s="4">
        <f>Fullmath[[#This Row],[Name]]</f>
        <v>0</v>
      </c>
      <c r="F1536" s="4">
        <f>Fullmath[[#This Row],[Quantity]]</f>
        <v>0</v>
      </c>
      <c r="G1536" s="4">
        <f>LookupRef[[#This Row],[Labor Costs]]+LookupRef[[#This Row],[Material Costs]]</f>
        <v>0</v>
      </c>
      <c r="H1536" s="4" t="e">
        <f>LookupRef[[#This Row],[Total Price]]/LookupRef[[#This Row],[Quantity]]</f>
        <v>#DIV/0!</v>
      </c>
      <c r="I1536" s="4">
        <f>LookupRef[[#This Row],[Total Price]]-LookupRef[[#This Row],[Material Costs]]</f>
        <v>0</v>
      </c>
      <c r="J1536" s="4">
        <f>(LookupRef[[#This Row],[Total Craft Points]]+LookupRef[[#This Row],[DC]])*10</f>
        <v>0</v>
      </c>
      <c r="K1536" s="4">
        <f>LookupRef[[#This Row],[Price Per Craft Point]]*LookupRef[[#This Row],[Total Craft Points]]</f>
        <v>0</v>
      </c>
      <c r="L1536" s="4">
        <f>Fullmath[[#This Row],[Mat Cost]]</f>
        <v>0</v>
      </c>
      <c r="M1536" s="4">
        <f>Fullmath[[#This Row],[Total CP]]</f>
        <v>0</v>
      </c>
      <c r="N1536" s="4">
        <f>Fullmath[[#This Row],[DC]]</f>
        <v>0</v>
      </c>
      <c r="O1536" s="4" cm="1">
        <f t="array" ref="O1536">LookupRef[[#This Row],[DC]]+(PPCP[Base])</f>
        <v>50</v>
      </c>
    </row>
    <row r="1537" spans="1:15" x14ac:dyDescent="0.2">
      <c r="A1537" s="4">
        <f>Fullmath[[#This Row],[Craft]]</f>
        <v>0</v>
      </c>
      <c r="B1537" s="4">
        <f>Fullmath[[#This Row],[Type]]</f>
        <v>0</v>
      </c>
      <c r="C1537" s="4">
        <f>Fullmath[[#This Row],[Subtype]]</f>
        <v>0</v>
      </c>
      <c r="D1537" s="2">
        <f>Fullmath[[#This Row],[ID]]</f>
        <v>0</v>
      </c>
      <c r="E1537" s="4">
        <f>Fullmath[[#This Row],[Name]]</f>
        <v>0</v>
      </c>
      <c r="F1537" s="4">
        <f>Fullmath[[#This Row],[Quantity]]</f>
        <v>0</v>
      </c>
      <c r="G1537" s="4">
        <f>LookupRef[[#This Row],[Labor Costs]]+LookupRef[[#This Row],[Material Costs]]</f>
        <v>0</v>
      </c>
      <c r="H1537" s="4" t="e">
        <f>LookupRef[[#This Row],[Total Price]]/LookupRef[[#This Row],[Quantity]]</f>
        <v>#DIV/0!</v>
      </c>
      <c r="I1537" s="4">
        <f>LookupRef[[#This Row],[Total Price]]-LookupRef[[#This Row],[Material Costs]]</f>
        <v>0</v>
      </c>
      <c r="J1537" s="4">
        <f>(LookupRef[[#This Row],[Total Craft Points]]+LookupRef[[#This Row],[DC]])*10</f>
        <v>0</v>
      </c>
      <c r="K1537" s="4">
        <f>LookupRef[[#This Row],[Price Per Craft Point]]*LookupRef[[#This Row],[Total Craft Points]]</f>
        <v>0</v>
      </c>
      <c r="L1537" s="4">
        <f>Fullmath[[#This Row],[Mat Cost]]</f>
        <v>0</v>
      </c>
      <c r="M1537" s="4">
        <f>Fullmath[[#This Row],[Total CP]]</f>
        <v>0</v>
      </c>
      <c r="N1537" s="4">
        <f>Fullmath[[#This Row],[DC]]</f>
        <v>0</v>
      </c>
      <c r="O1537" s="4" cm="1">
        <f t="array" ref="O1537">LookupRef[[#This Row],[DC]]+(PPCP[Base])</f>
        <v>50</v>
      </c>
    </row>
    <row r="1538" spans="1:15" x14ac:dyDescent="0.2">
      <c r="A1538" s="4">
        <f>Fullmath[[#This Row],[Craft]]</f>
        <v>0</v>
      </c>
      <c r="B1538" s="4">
        <f>Fullmath[[#This Row],[Type]]</f>
        <v>0</v>
      </c>
      <c r="C1538" s="4">
        <f>Fullmath[[#This Row],[Subtype]]</f>
        <v>0</v>
      </c>
      <c r="D1538" s="2">
        <f>Fullmath[[#This Row],[ID]]</f>
        <v>0</v>
      </c>
      <c r="E1538" s="4">
        <f>Fullmath[[#This Row],[Name]]</f>
        <v>0</v>
      </c>
      <c r="F1538" s="4">
        <f>Fullmath[[#This Row],[Quantity]]</f>
        <v>0</v>
      </c>
      <c r="G1538" s="4">
        <f>LookupRef[[#This Row],[Labor Costs]]+LookupRef[[#This Row],[Material Costs]]</f>
        <v>0</v>
      </c>
      <c r="H1538" s="4" t="e">
        <f>LookupRef[[#This Row],[Total Price]]/LookupRef[[#This Row],[Quantity]]</f>
        <v>#DIV/0!</v>
      </c>
      <c r="I1538" s="4">
        <f>LookupRef[[#This Row],[Total Price]]-LookupRef[[#This Row],[Material Costs]]</f>
        <v>0</v>
      </c>
      <c r="J1538" s="4">
        <f>(LookupRef[[#This Row],[Total Craft Points]]+LookupRef[[#This Row],[DC]])*10</f>
        <v>0</v>
      </c>
      <c r="K1538" s="4">
        <f>LookupRef[[#This Row],[Price Per Craft Point]]*LookupRef[[#This Row],[Total Craft Points]]</f>
        <v>0</v>
      </c>
      <c r="L1538" s="4">
        <f>Fullmath[[#This Row],[Mat Cost]]</f>
        <v>0</v>
      </c>
      <c r="M1538" s="4">
        <f>Fullmath[[#This Row],[Total CP]]</f>
        <v>0</v>
      </c>
      <c r="N1538" s="4">
        <f>Fullmath[[#This Row],[DC]]</f>
        <v>0</v>
      </c>
      <c r="O1538" s="4" cm="1">
        <f t="array" ref="O1538">LookupRef[[#This Row],[DC]]+(PPCP[Base])</f>
        <v>50</v>
      </c>
    </row>
    <row r="1539" spans="1:15" x14ac:dyDescent="0.2">
      <c r="A1539" s="4">
        <f>Fullmath[[#This Row],[Craft]]</f>
        <v>0</v>
      </c>
      <c r="B1539" s="4">
        <f>Fullmath[[#This Row],[Type]]</f>
        <v>0</v>
      </c>
      <c r="C1539" s="4">
        <f>Fullmath[[#This Row],[Subtype]]</f>
        <v>0</v>
      </c>
      <c r="D1539" s="2">
        <f>Fullmath[[#This Row],[ID]]</f>
        <v>0</v>
      </c>
      <c r="E1539" s="4">
        <f>Fullmath[[#This Row],[Name]]</f>
        <v>0</v>
      </c>
      <c r="F1539" s="4">
        <f>Fullmath[[#This Row],[Quantity]]</f>
        <v>0</v>
      </c>
      <c r="G1539" s="4">
        <f>LookupRef[[#This Row],[Labor Costs]]+LookupRef[[#This Row],[Material Costs]]</f>
        <v>0</v>
      </c>
      <c r="H1539" s="4" t="e">
        <f>LookupRef[[#This Row],[Total Price]]/LookupRef[[#This Row],[Quantity]]</f>
        <v>#DIV/0!</v>
      </c>
      <c r="I1539" s="4">
        <f>LookupRef[[#This Row],[Total Price]]-LookupRef[[#This Row],[Material Costs]]</f>
        <v>0</v>
      </c>
      <c r="J1539" s="4">
        <f>(LookupRef[[#This Row],[Total Craft Points]]+LookupRef[[#This Row],[DC]])*10</f>
        <v>0</v>
      </c>
      <c r="K1539" s="4">
        <f>LookupRef[[#This Row],[Price Per Craft Point]]*LookupRef[[#This Row],[Total Craft Points]]</f>
        <v>0</v>
      </c>
      <c r="L1539" s="4">
        <f>Fullmath[[#This Row],[Mat Cost]]</f>
        <v>0</v>
      </c>
      <c r="M1539" s="4">
        <f>Fullmath[[#This Row],[Total CP]]</f>
        <v>0</v>
      </c>
      <c r="N1539" s="4">
        <f>Fullmath[[#This Row],[DC]]</f>
        <v>0</v>
      </c>
      <c r="O1539" s="4" cm="1">
        <f t="array" ref="O1539">LookupRef[[#This Row],[DC]]+(PPCP[Base])</f>
        <v>50</v>
      </c>
    </row>
    <row r="1540" spans="1:15" x14ac:dyDescent="0.2">
      <c r="A1540" s="4">
        <f>Fullmath[[#This Row],[Craft]]</f>
        <v>0</v>
      </c>
      <c r="B1540" s="4">
        <f>Fullmath[[#This Row],[Type]]</f>
        <v>0</v>
      </c>
      <c r="C1540" s="4">
        <f>Fullmath[[#This Row],[Subtype]]</f>
        <v>0</v>
      </c>
      <c r="D1540" s="2">
        <f>Fullmath[[#This Row],[ID]]</f>
        <v>0</v>
      </c>
      <c r="E1540" s="4">
        <f>Fullmath[[#This Row],[Name]]</f>
        <v>0</v>
      </c>
      <c r="F1540" s="4">
        <f>Fullmath[[#This Row],[Quantity]]</f>
        <v>0</v>
      </c>
      <c r="G1540" s="4">
        <f>LookupRef[[#This Row],[Labor Costs]]+LookupRef[[#This Row],[Material Costs]]</f>
        <v>0</v>
      </c>
      <c r="H1540" s="4" t="e">
        <f>LookupRef[[#This Row],[Total Price]]/LookupRef[[#This Row],[Quantity]]</f>
        <v>#DIV/0!</v>
      </c>
      <c r="I1540" s="4">
        <f>LookupRef[[#This Row],[Total Price]]-LookupRef[[#This Row],[Material Costs]]</f>
        <v>0</v>
      </c>
      <c r="J1540" s="4">
        <f>(LookupRef[[#This Row],[Total Craft Points]]+LookupRef[[#This Row],[DC]])*10</f>
        <v>0</v>
      </c>
      <c r="K1540" s="4">
        <f>LookupRef[[#This Row],[Price Per Craft Point]]*LookupRef[[#This Row],[Total Craft Points]]</f>
        <v>0</v>
      </c>
      <c r="L1540" s="4">
        <f>Fullmath[[#This Row],[Mat Cost]]</f>
        <v>0</v>
      </c>
      <c r="M1540" s="4">
        <f>Fullmath[[#This Row],[Total CP]]</f>
        <v>0</v>
      </c>
      <c r="N1540" s="4">
        <f>Fullmath[[#This Row],[DC]]</f>
        <v>0</v>
      </c>
      <c r="O1540" s="4" cm="1">
        <f t="array" ref="O1540">LookupRef[[#This Row],[DC]]+(PPCP[Base])</f>
        <v>50</v>
      </c>
    </row>
    <row r="1541" spans="1:15" x14ac:dyDescent="0.2">
      <c r="A1541" s="4">
        <f>Fullmath[[#This Row],[Craft]]</f>
        <v>0</v>
      </c>
      <c r="B1541" s="4">
        <f>Fullmath[[#This Row],[Type]]</f>
        <v>0</v>
      </c>
      <c r="C1541" s="4">
        <f>Fullmath[[#This Row],[Subtype]]</f>
        <v>0</v>
      </c>
      <c r="D1541" s="2">
        <f>Fullmath[[#This Row],[ID]]</f>
        <v>0</v>
      </c>
      <c r="E1541" s="4">
        <f>Fullmath[[#This Row],[Name]]</f>
        <v>0</v>
      </c>
      <c r="F1541" s="4">
        <f>Fullmath[[#This Row],[Quantity]]</f>
        <v>0</v>
      </c>
      <c r="G1541" s="4">
        <f>LookupRef[[#This Row],[Labor Costs]]+LookupRef[[#This Row],[Material Costs]]</f>
        <v>0</v>
      </c>
      <c r="H1541" s="4" t="e">
        <f>LookupRef[[#This Row],[Total Price]]/LookupRef[[#This Row],[Quantity]]</f>
        <v>#DIV/0!</v>
      </c>
      <c r="I1541" s="4">
        <f>LookupRef[[#This Row],[Total Price]]-LookupRef[[#This Row],[Material Costs]]</f>
        <v>0</v>
      </c>
      <c r="J1541" s="4">
        <f>(LookupRef[[#This Row],[Total Craft Points]]+LookupRef[[#This Row],[DC]])*10</f>
        <v>0</v>
      </c>
      <c r="K1541" s="4">
        <f>LookupRef[[#This Row],[Price Per Craft Point]]*LookupRef[[#This Row],[Total Craft Points]]</f>
        <v>0</v>
      </c>
      <c r="L1541" s="4">
        <f>Fullmath[[#This Row],[Mat Cost]]</f>
        <v>0</v>
      </c>
      <c r="M1541" s="4">
        <f>Fullmath[[#This Row],[Total CP]]</f>
        <v>0</v>
      </c>
      <c r="N1541" s="4">
        <f>Fullmath[[#This Row],[DC]]</f>
        <v>0</v>
      </c>
      <c r="O1541" s="4" cm="1">
        <f t="array" ref="O1541">LookupRef[[#This Row],[DC]]+(PPCP[Base])</f>
        <v>50</v>
      </c>
    </row>
    <row r="1542" spans="1:15" x14ac:dyDescent="0.2">
      <c r="A1542" s="4">
        <f>Fullmath[[#This Row],[Craft]]</f>
        <v>0</v>
      </c>
      <c r="B1542" s="4">
        <f>Fullmath[[#This Row],[Type]]</f>
        <v>0</v>
      </c>
      <c r="C1542" s="4">
        <f>Fullmath[[#This Row],[Subtype]]</f>
        <v>0</v>
      </c>
      <c r="D1542" s="2">
        <f>Fullmath[[#This Row],[ID]]</f>
        <v>0</v>
      </c>
      <c r="E1542" s="4">
        <f>Fullmath[[#This Row],[Name]]</f>
        <v>0</v>
      </c>
      <c r="F1542" s="4">
        <f>Fullmath[[#This Row],[Quantity]]</f>
        <v>0</v>
      </c>
      <c r="G1542" s="4">
        <f>LookupRef[[#This Row],[Labor Costs]]+LookupRef[[#This Row],[Material Costs]]</f>
        <v>0</v>
      </c>
      <c r="H1542" s="4" t="e">
        <f>LookupRef[[#This Row],[Total Price]]/LookupRef[[#This Row],[Quantity]]</f>
        <v>#DIV/0!</v>
      </c>
      <c r="I1542" s="4">
        <f>LookupRef[[#This Row],[Total Price]]-LookupRef[[#This Row],[Material Costs]]</f>
        <v>0</v>
      </c>
      <c r="J1542" s="4">
        <f>(LookupRef[[#This Row],[Total Craft Points]]+LookupRef[[#This Row],[DC]])*10</f>
        <v>0</v>
      </c>
      <c r="K1542" s="4">
        <f>LookupRef[[#This Row],[Price Per Craft Point]]*LookupRef[[#This Row],[Total Craft Points]]</f>
        <v>0</v>
      </c>
      <c r="L1542" s="4">
        <f>Fullmath[[#This Row],[Mat Cost]]</f>
        <v>0</v>
      </c>
      <c r="M1542" s="4">
        <f>Fullmath[[#This Row],[Total CP]]</f>
        <v>0</v>
      </c>
      <c r="N1542" s="4">
        <f>Fullmath[[#This Row],[DC]]</f>
        <v>0</v>
      </c>
      <c r="O1542" s="4" cm="1">
        <f t="array" ref="O1542">LookupRef[[#This Row],[DC]]+(PPCP[Base])</f>
        <v>50</v>
      </c>
    </row>
    <row r="1543" spans="1:15" x14ac:dyDescent="0.2">
      <c r="A1543" s="4">
        <f>Fullmath[[#This Row],[Craft]]</f>
        <v>0</v>
      </c>
      <c r="B1543" s="4">
        <f>Fullmath[[#This Row],[Type]]</f>
        <v>0</v>
      </c>
      <c r="C1543" s="4">
        <f>Fullmath[[#This Row],[Subtype]]</f>
        <v>0</v>
      </c>
      <c r="D1543" s="2">
        <f>Fullmath[[#This Row],[ID]]</f>
        <v>0</v>
      </c>
      <c r="E1543" s="4">
        <f>Fullmath[[#This Row],[Name]]</f>
        <v>0</v>
      </c>
      <c r="F1543" s="4">
        <f>Fullmath[[#This Row],[Quantity]]</f>
        <v>0</v>
      </c>
      <c r="G1543" s="4">
        <f>LookupRef[[#This Row],[Labor Costs]]+LookupRef[[#This Row],[Material Costs]]</f>
        <v>0</v>
      </c>
      <c r="H1543" s="4" t="e">
        <f>LookupRef[[#This Row],[Total Price]]/LookupRef[[#This Row],[Quantity]]</f>
        <v>#DIV/0!</v>
      </c>
      <c r="I1543" s="4">
        <f>LookupRef[[#This Row],[Total Price]]-LookupRef[[#This Row],[Material Costs]]</f>
        <v>0</v>
      </c>
      <c r="J1543" s="4">
        <f>(LookupRef[[#This Row],[Total Craft Points]]+LookupRef[[#This Row],[DC]])*10</f>
        <v>0</v>
      </c>
      <c r="K1543" s="4">
        <f>LookupRef[[#This Row],[Price Per Craft Point]]*LookupRef[[#This Row],[Total Craft Points]]</f>
        <v>0</v>
      </c>
      <c r="L1543" s="4">
        <f>Fullmath[[#This Row],[Mat Cost]]</f>
        <v>0</v>
      </c>
      <c r="M1543" s="4">
        <f>Fullmath[[#This Row],[Total CP]]</f>
        <v>0</v>
      </c>
      <c r="N1543" s="4">
        <f>Fullmath[[#This Row],[DC]]</f>
        <v>0</v>
      </c>
      <c r="O1543" s="4" cm="1">
        <f t="array" ref="O1543">LookupRef[[#This Row],[DC]]+(PPCP[Base])</f>
        <v>50</v>
      </c>
    </row>
    <row r="1544" spans="1:15" x14ac:dyDescent="0.2">
      <c r="A1544" s="4">
        <f>Fullmath[[#This Row],[Craft]]</f>
        <v>0</v>
      </c>
      <c r="B1544" s="4">
        <f>Fullmath[[#This Row],[Type]]</f>
        <v>0</v>
      </c>
      <c r="C1544" s="4">
        <f>Fullmath[[#This Row],[Subtype]]</f>
        <v>0</v>
      </c>
      <c r="D1544" s="2">
        <f>Fullmath[[#This Row],[ID]]</f>
        <v>0</v>
      </c>
      <c r="E1544" s="4">
        <f>Fullmath[[#This Row],[Name]]</f>
        <v>0</v>
      </c>
      <c r="F1544" s="4">
        <f>Fullmath[[#This Row],[Quantity]]</f>
        <v>0</v>
      </c>
      <c r="G1544" s="4">
        <f>LookupRef[[#This Row],[Labor Costs]]+LookupRef[[#This Row],[Material Costs]]</f>
        <v>0</v>
      </c>
      <c r="H1544" s="4" t="e">
        <f>LookupRef[[#This Row],[Total Price]]/LookupRef[[#This Row],[Quantity]]</f>
        <v>#DIV/0!</v>
      </c>
      <c r="I1544" s="4">
        <f>LookupRef[[#This Row],[Total Price]]-LookupRef[[#This Row],[Material Costs]]</f>
        <v>0</v>
      </c>
      <c r="J1544" s="4">
        <f>(LookupRef[[#This Row],[Total Craft Points]]+LookupRef[[#This Row],[DC]])*10</f>
        <v>0</v>
      </c>
      <c r="K1544" s="4">
        <f>LookupRef[[#This Row],[Price Per Craft Point]]*LookupRef[[#This Row],[Total Craft Points]]</f>
        <v>0</v>
      </c>
      <c r="L1544" s="4">
        <f>Fullmath[[#This Row],[Mat Cost]]</f>
        <v>0</v>
      </c>
      <c r="M1544" s="4">
        <f>Fullmath[[#This Row],[Total CP]]</f>
        <v>0</v>
      </c>
      <c r="N1544" s="4">
        <f>Fullmath[[#This Row],[DC]]</f>
        <v>0</v>
      </c>
      <c r="O1544" s="4" cm="1">
        <f t="array" ref="O1544">LookupRef[[#This Row],[DC]]+(PPCP[Base])</f>
        <v>50</v>
      </c>
    </row>
    <row r="1545" spans="1:15" x14ac:dyDescent="0.2">
      <c r="A1545" s="4">
        <f>Fullmath[[#This Row],[Craft]]</f>
        <v>0</v>
      </c>
      <c r="B1545" s="4">
        <f>Fullmath[[#This Row],[Type]]</f>
        <v>0</v>
      </c>
      <c r="C1545" s="4">
        <f>Fullmath[[#This Row],[Subtype]]</f>
        <v>0</v>
      </c>
      <c r="D1545" s="2">
        <f>Fullmath[[#This Row],[ID]]</f>
        <v>0</v>
      </c>
      <c r="E1545" s="4">
        <f>Fullmath[[#This Row],[Name]]</f>
        <v>0</v>
      </c>
      <c r="F1545" s="4">
        <f>Fullmath[[#This Row],[Quantity]]</f>
        <v>0</v>
      </c>
      <c r="G1545" s="4">
        <f>LookupRef[[#This Row],[Labor Costs]]+LookupRef[[#This Row],[Material Costs]]</f>
        <v>0</v>
      </c>
      <c r="H1545" s="4" t="e">
        <f>LookupRef[[#This Row],[Total Price]]/LookupRef[[#This Row],[Quantity]]</f>
        <v>#DIV/0!</v>
      </c>
      <c r="I1545" s="4">
        <f>LookupRef[[#This Row],[Total Price]]-LookupRef[[#This Row],[Material Costs]]</f>
        <v>0</v>
      </c>
      <c r="J1545" s="4">
        <f>(LookupRef[[#This Row],[Total Craft Points]]+LookupRef[[#This Row],[DC]])*10</f>
        <v>0</v>
      </c>
      <c r="K1545" s="4">
        <f>LookupRef[[#This Row],[Price Per Craft Point]]*LookupRef[[#This Row],[Total Craft Points]]</f>
        <v>0</v>
      </c>
      <c r="L1545" s="4">
        <f>Fullmath[[#This Row],[Mat Cost]]</f>
        <v>0</v>
      </c>
      <c r="M1545" s="4">
        <f>Fullmath[[#This Row],[Total CP]]</f>
        <v>0</v>
      </c>
      <c r="N1545" s="4">
        <f>Fullmath[[#This Row],[DC]]</f>
        <v>0</v>
      </c>
      <c r="O1545" s="4" cm="1">
        <f t="array" ref="O1545">LookupRef[[#This Row],[DC]]+(PPCP[Base])</f>
        <v>50</v>
      </c>
    </row>
    <row r="1546" spans="1:15" x14ac:dyDescent="0.2">
      <c r="A1546" s="4">
        <f>Fullmath[[#This Row],[Craft]]</f>
        <v>0</v>
      </c>
      <c r="B1546" s="4">
        <f>Fullmath[[#This Row],[Type]]</f>
        <v>0</v>
      </c>
      <c r="C1546" s="4">
        <f>Fullmath[[#This Row],[Subtype]]</f>
        <v>0</v>
      </c>
      <c r="D1546" s="2">
        <f>Fullmath[[#This Row],[ID]]</f>
        <v>0</v>
      </c>
      <c r="E1546" s="4">
        <f>Fullmath[[#This Row],[Name]]</f>
        <v>0</v>
      </c>
      <c r="F1546" s="4">
        <f>Fullmath[[#This Row],[Quantity]]</f>
        <v>0</v>
      </c>
      <c r="G1546" s="4">
        <f>LookupRef[[#This Row],[Labor Costs]]+LookupRef[[#This Row],[Material Costs]]</f>
        <v>0</v>
      </c>
      <c r="H1546" s="4" t="e">
        <f>LookupRef[[#This Row],[Total Price]]/LookupRef[[#This Row],[Quantity]]</f>
        <v>#DIV/0!</v>
      </c>
      <c r="I1546" s="4">
        <f>LookupRef[[#This Row],[Total Price]]-LookupRef[[#This Row],[Material Costs]]</f>
        <v>0</v>
      </c>
      <c r="J1546" s="4">
        <f>(LookupRef[[#This Row],[Total Craft Points]]+LookupRef[[#This Row],[DC]])*10</f>
        <v>0</v>
      </c>
      <c r="K1546" s="4">
        <f>LookupRef[[#This Row],[Price Per Craft Point]]*LookupRef[[#This Row],[Total Craft Points]]</f>
        <v>0</v>
      </c>
      <c r="L1546" s="4">
        <f>Fullmath[[#This Row],[Mat Cost]]</f>
        <v>0</v>
      </c>
      <c r="M1546" s="4">
        <f>Fullmath[[#This Row],[Total CP]]</f>
        <v>0</v>
      </c>
      <c r="N1546" s="4">
        <f>Fullmath[[#This Row],[DC]]</f>
        <v>0</v>
      </c>
      <c r="O1546" s="4" cm="1">
        <f t="array" ref="O1546">LookupRef[[#This Row],[DC]]+(PPCP[Base])</f>
        <v>50</v>
      </c>
    </row>
    <row r="1547" spans="1:15" x14ac:dyDescent="0.2">
      <c r="A1547" s="4">
        <f>Fullmath[[#This Row],[Craft]]</f>
        <v>0</v>
      </c>
      <c r="B1547" s="4">
        <f>Fullmath[[#This Row],[Type]]</f>
        <v>0</v>
      </c>
      <c r="C1547" s="4">
        <f>Fullmath[[#This Row],[Subtype]]</f>
        <v>0</v>
      </c>
      <c r="D1547" s="2">
        <f>Fullmath[[#This Row],[ID]]</f>
        <v>0</v>
      </c>
      <c r="E1547" s="4">
        <f>Fullmath[[#This Row],[Name]]</f>
        <v>0</v>
      </c>
      <c r="F1547" s="4">
        <f>Fullmath[[#This Row],[Quantity]]</f>
        <v>0</v>
      </c>
      <c r="G1547" s="4">
        <f>LookupRef[[#This Row],[Labor Costs]]+LookupRef[[#This Row],[Material Costs]]</f>
        <v>0</v>
      </c>
      <c r="H1547" s="4" t="e">
        <f>LookupRef[[#This Row],[Total Price]]/LookupRef[[#This Row],[Quantity]]</f>
        <v>#DIV/0!</v>
      </c>
      <c r="I1547" s="4">
        <f>LookupRef[[#This Row],[Total Price]]-LookupRef[[#This Row],[Material Costs]]</f>
        <v>0</v>
      </c>
      <c r="J1547" s="4">
        <f>(LookupRef[[#This Row],[Total Craft Points]]+LookupRef[[#This Row],[DC]])*10</f>
        <v>0</v>
      </c>
      <c r="K1547" s="4">
        <f>LookupRef[[#This Row],[Price Per Craft Point]]*LookupRef[[#This Row],[Total Craft Points]]</f>
        <v>0</v>
      </c>
      <c r="L1547" s="4">
        <f>Fullmath[[#This Row],[Mat Cost]]</f>
        <v>0</v>
      </c>
      <c r="M1547" s="4">
        <f>Fullmath[[#This Row],[Total CP]]</f>
        <v>0</v>
      </c>
      <c r="N1547" s="4">
        <f>Fullmath[[#This Row],[DC]]</f>
        <v>0</v>
      </c>
      <c r="O1547" s="4" cm="1">
        <f t="array" ref="O1547">LookupRef[[#This Row],[DC]]+(PPCP[Base])</f>
        <v>50</v>
      </c>
    </row>
    <row r="1548" spans="1:15" x14ac:dyDescent="0.2">
      <c r="A1548" s="4">
        <f>Fullmath[[#This Row],[Craft]]</f>
        <v>0</v>
      </c>
      <c r="B1548" s="4">
        <f>Fullmath[[#This Row],[Type]]</f>
        <v>0</v>
      </c>
      <c r="C1548" s="4">
        <f>Fullmath[[#This Row],[Subtype]]</f>
        <v>0</v>
      </c>
      <c r="D1548" s="2">
        <f>Fullmath[[#This Row],[ID]]</f>
        <v>0</v>
      </c>
      <c r="E1548" s="4">
        <f>Fullmath[[#This Row],[Name]]</f>
        <v>0</v>
      </c>
      <c r="F1548" s="4">
        <f>Fullmath[[#This Row],[Quantity]]</f>
        <v>0</v>
      </c>
      <c r="G1548" s="4">
        <f>LookupRef[[#This Row],[Labor Costs]]+LookupRef[[#This Row],[Material Costs]]</f>
        <v>0</v>
      </c>
      <c r="H1548" s="4" t="e">
        <f>LookupRef[[#This Row],[Total Price]]/LookupRef[[#This Row],[Quantity]]</f>
        <v>#DIV/0!</v>
      </c>
      <c r="I1548" s="4">
        <f>LookupRef[[#This Row],[Total Price]]-LookupRef[[#This Row],[Material Costs]]</f>
        <v>0</v>
      </c>
      <c r="J1548" s="4">
        <f>(LookupRef[[#This Row],[Total Craft Points]]+LookupRef[[#This Row],[DC]])*10</f>
        <v>0</v>
      </c>
      <c r="K1548" s="4">
        <f>LookupRef[[#This Row],[Price Per Craft Point]]*LookupRef[[#This Row],[Total Craft Points]]</f>
        <v>0</v>
      </c>
      <c r="L1548" s="4">
        <f>Fullmath[[#This Row],[Mat Cost]]</f>
        <v>0</v>
      </c>
      <c r="M1548" s="4">
        <f>Fullmath[[#This Row],[Total CP]]</f>
        <v>0</v>
      </c>
      <c r="N1548" s="4">
        <f>Fullmath[[#This Row],[DC]]</f>
        <v>0</v>
      </c>
      <c r="O1548" s="4" cm="1">
        <f t="array" ref="O1548">LookupRef[[#This Row],[DC]]+(PPCP[Base])</f>
        <v>50</v>
      </c>
    </row>
    <row r="1549" spans="1:15" x14ac:dyDescent="0.2">
      <c r="A1549" s="4">
        <f>Fullmath[[#This Row],[Craft]]</f>
        <v>0</v>
      </c>
      <c r="B1549" s="4">
        <f>Fullmath[[#This Row],[Type]]</f>
        <v>0</v>
      </c>
      <c r="C1549" s="4">
        <f>Fullmath[[#This Row],[Subtype]]</f>
        <v>0</v>
      </c>
      <c r="D1549" s="2">
        <f>Fullmath[[#This Row],[ID]]</f>
        <v>0</v>
      </c>
      <c r="E1549" s="4">
        <f>Fullmath[[#This Row],[Name]]</f>
        <v>0</v>
      </c>
      <c r="F1549" s="4">
        <f>Fullmath[[#This Row],[Quantity]]</f>
        <v>0</v>
      </c>
      <c r="G1549" s="4">
        <f>LookupRef[[#This Row],[Labor Costs]]+LookupRef[[#This Row],[Material Costs]]</f>
        <v>0</v>
      </c>
      <c r="H1549" s="4" t="e">
        <f>LookupRef[[#This Row],[Total Price]]/LookupRef[[#This Row],[Quantity]]</f>
        <v>#DIV/0!</v>
      </c>
      <c r="I1549" s="4">
        <f>LookupRef[[#This Row],[Total Price]]-LookupRef[[#This Row],[Material Costs]]</f>
        <v>0</v>
      </c>
      <c r="J1549" s="4">
        <f>(LookupRef[[#This Row],[Total Craft Points]]+LookupRef[[#This Row],[DC]])*10</f>
        <v>0</v>
      </c>
      <c r="K1549" s="4">
        <f>LookupRef[[#This Row],[Price Per Craft Point]]*LookupRef[[#This Row],[Total Craft Points]]</f>
        <v>0</v>
      </c>
      <c r="L1549" s="4">
        <f>Fullmath[[#This Row],[Mat Cost]]</f>
        <v>0</v>
      </c>
      <c r="M1549" s="4">
        <f>Fullmath[[#This Row],[Total CP]]</f>
        <v>0</v>
      </c>
      <c r="N1549" s="4">
        <f>Fullmath[[#This Row],[DC]]</f>
        <v>0</v>
      </c>
      <c r="O1549" s="4" cm="1">
        <f t="array" ref="O1549">LookupRef[[#This Row],[DC]]+(PPCP[Base])</f>
        <v>50</v>
      </c>
    </row>
    <row r="1550" spans="1:15" x14ac:dyDescent="0.2">
      <c r="A1550" s="4">
        <f>Fullmath[[#This Row],[Craft]]</f>
        <v>0</v>
      </c>
      <c r="B1550" s="4">
        <f>Fullmath[[#This Row],[Type]]</f>
        <v>0</v>
      </c>
      <c r="C1550" s="4">
        <f>Fullmath[[#This Row],[Subtype]]</f>
        <v>0</v>
      </c>
      <c r="D1550" s="2">
        <f>Fullmath[[#This Row],[ID]]</f>
        <v>0</v>
      </c>
      <c r="E1550" s="4">
        <f>Fullmath[[#This Row],[Name]]</f>
        <v>0</v>
      </c>
      <c r="F1550" s="4">
        <f>Fullmath[[#This Row],[Quantity]]</f>
        <v>0</v>
      </c>
      <c r="G1550" s="4">
        <f>LookupRef[[#This Row],[Labor Costs]]+LookupRef[[#This Row],[Material Costs]]</f>
        <v>0</v>
      </c>
      <c r="H1550" s="4" t="e">
        <f>LookupRef[[#This Row],[Total Price]]/LookupRef[[#This Row],[Quantity]]</f>
        <v>#DIV/0!</v>
      </c>
      <c r="I1550" s="4">
        <f>LookupRef[[#This Row],[Total Price]]-LookupRef[[#This Row],[Material Costs]]</f>
        <v>0</v>
      </c>
      <c r="J1550" s="4">
        <f>(LookupRef[[#This Row],[Total Craft Points]]+LookupRef[[#This Row],[DC]])*10</f>
        <v>0</v>
      </c>
      <c r="K1550" s="4">
        <f>LookupRef[[#This Row],[Price Per Craft Point]]*LookupRef[[#This Row],[Total Craft Points]]</f>
        <v>0</v>
      </c>
      <c r="L1550" s="4">
        <f>Fullmath[[#This Row],[Mat Cost]]</f>
        <v>0</v>
      </c>
      <c r="M1550" s="4">
        <f>Fullmath[[#This Row],[Total CP]]</f>
        <v>0</v>
      </c>
      <c r="N1550" s="4">
        <f>Fullmath[[#This Row],[DC]]</f>
        <v>0</v>
      </c>
      <c r="O1550" s="4" cm="1">
        <f t="array" ref="O1550">LookupRef[[#This Row],[DC]]+(PPCP[Base])</f>
        <v>50</v>
      </c>
    </row>
    <row r="1551" spans="1:15" x14ac:dyDescent="0.2">
      <c r="A1551" s="4">
        <f>Fullmath[[#This Row],[Craft]]</f>
        <v>0</v>
      </c>
      <c r="B1551" s="4">
        <f>Fullmath[[#This Row],[Type]]</f>
        <v>0</v>
      </c>
      <c r="C1551" s="4">
        <f>Fullmath[[#This Row],[Subtype]]</f>
        <v>0</v>
      </c>
      <c r="D1551" s="2">
        <f>Fullmath[[#This Row],[ID]]</f>
        <v>0</v>
      </c>
      <c r="E1551" s="4">
        <f>Fullmath[[#This Row],[Name]]</f>
        <v>0</v>
      </c>
      <c r="F1551" s="4">
        <f>Fullmath[[#This Row],[Quantity]]</f>
        <v>0</v>
      </c>
      <c r="G1551" s="4">
        <f>LookupRef[[#This Row],[Labor Costs]]+LookupRef[[#This Row],[Material Costs]]</f>
        <v>0</v>
      </c>
      <c r="H1551" s="4" t="e">
        <f>LookupRef[[#This Row],[Total Price]]/LookupRef[[#This Row],[Quantity]]</f>
        <v>#DIV/0!</v>
      </c>
      <c r="I1551" s="4">
        <f>LookupRef[[#This Row],[Total Price]]-LookupRef[[#This Row],[Material Costs]]</f>
        <v>0</v>
      </c>
      <c r="J1551" s="4">
        <f>(LookupRef[[#This Row],[Total Craft Points]]+LookupRef[[#This Row],[DC]])*10</f>
        <v>0</v>
      </c>
      <c r="K1551" s="4">
        <f>LookupRef[[#This Row],[Price Per Craft Point]]*LookupRef[[#This Row],[Total Craft Points]]</f>
        <v>0</v>
      </c>
      <c r="L1551" s="4">
        <f>Fullmath[[#This Row],[Mat Cost]]</f>
        <v>0</v>
      </c>
      <c r="M1551" s="4">
        <f>Fullmath[[#This Row],[Total CP]]</f>
        <v>0</v>
      </c>
      <c r="N1551" s="4">
        <f>Fullmath[[#This Row],[DC]]</f>
        <v>0</v>
      </c>
      <c r="O1551" s="4" cm="1">
        <f t="array" ref="O1551">LookupRef[[#This Row],[DC]]+(PPCP[Base])</f>
        <v>50</v>
      </c>
    </row>
    <row r="1552" spans="1:15" x14ac:dyDescent="0.2">
      <c r="A1552" s="4">
        <f>Fullmath[[#This Row],[Craft]]</f>
        <v>0</v>
      </c>
      <c r="B1552" s="4">
        <f>Fullmath[[#This Row],[Type]]</f>
        <v>0</v>
      </c>
      <c r="C1552" s="4">
        <f>Fullmath[[#This Row],[Subtype]]</f>
        <v>0</v>
      </c>
      <c r="D1552" s="2">
        <f>Fullmath[[#This Row],[ID]]</f>
        <v>0</v>
      </c>
      <c r="E1552" s="4">
        <f>Fullmath[[#This Row],[Name]]</f>
        <v>0</v>
      </c>
      <c r="F1552" s="4">
        <f>Fullmath[[#This Row],[Quantity]]</f>
        <v>0</v>
      </c>
      <c r="G1552" s="4">
        <f>LookupRef[[#This Row],[Labor Costs]]+LookupRef[[#This Row],[Material Costs]]</f>
        <v>0</v>
      </c>
      <c r="H1552" s="4" t="e">
        <f>LookupRef[[#This Row],[Total Price]]/LookupRef[[#This Row],[Quantity]]</f>
        <v>#DIV/0!</v>
      </c>
      <c r="I1552" s="4">
        <f>LookupRef[[#This Row],[Total Price]]-LookupRef[[#This Row],[Material Costs]]</f>
        <v>0</v>
      </c>
      <c r="J1552" s="4">
        <f>(LookupRef[[#This Row],[Total Craft Points]]+LookupRef[[#This Row],[DC]])*10</f>
        <v>0</v>
      </c>
      <c r="K1552" s="4">
        <f>LookupRef[[#This Row],[Price Per Craft Point]]*LookupRef[[#This Row],[Total Craft Points]]</f>
        <v>0</v>
      </c>
      <c r="L1552" s="4">
        <f>Fullmath[[#This Row],[Mat Cost]]</f>
        <v>0</v>
      </c>
      <c r="M1552" s="4">
        <f>Fullmath[[#This Row],[Total CP]]</f>
        <v>0</v>
      </c>
      <c r="N1552" s="4">
        <f>Fullmath[[#This Row],[DC]]</f>
        <v>0</v>
      </c>
      <c r="O1552" s="4" cm="1">
        <f t="array" ref="O1552">LookupRef[[#This Row],[DC]]+(PPCP[Base])</f>
        <v>50</v>
      </c>
    </row>
    <row r="1553" spans="1:15" x14ac:dyDescent="0.2">
      <c r="A1553" s="4">
        <f>Fullmath[[#This Row],[Craft]]</f>
        <v>0</v>
      </c>
      <c r="B1553" s="4">
        <f>Fullmath[[#This Row],[Type]]</f>
        <v>0</v>
      </c>
      <c r="C1553" s="4">
        <f>Fullmath[[#This Row],[Subtype]]</f>
        <v>0</v>
      </c>
      <c r="D1553" s="2">
        <f>Fullmath[[#This Row],[ID]]</f>
        <v>0</v>
      </c>
      <c r="E1553" s="4">
        <f>Fullmath[[#This Row],[Name]]</f>
        <v>0</v>
      </c>
      <c r="F1553" s="4">
        <f>Fullmath[[#This Row],[Quantity]]</f>
        <v>0</v>
      </c>
      <c r="G1553" s="4">
        <f>LookupRef[[#This Row],[Labor Costs]]+LookupRef[[#This Row],[Material Costs]]</f>
        <v>0</v>
      </c>
      <c r="H1553" s="4" t="e">
        <f>LookupRef[[#This Row],[Total Price]]/LookupRef[[#This Row],[Quantity]]</f>
        <v>#DIV/0!</v>
      </c>
      <c r="I1553" s="4">
        <f>LookupRef[[#This Row],[Total Price]]-LookupRef[[#This Row],[Material Costs]]</f>
        <v>0</v>
      </c>
      <c r="J1553" s="4">
        <f>(LookupRef[[#This Row],[Total Craft Points]]+LookupRef[[#This Row],[DC]])*10</f>
        <v>0</v>
      </c>
      <c r="K1553" s="4">
        <f>LookupRef[[#This Row],[Price Per Craft Point]]*LookupRef[[#This Row],[Total Craft Points]]</f>
        <v>0</v>
      </c>
      <c r="L1553" s="4">
        <f>Fullmath[[#This Row],[Mat Cost]]</f>
        <v>0</v>
      </c>
      <c r="M1553" s="4">
        <f>Fullmath[[#This Row],[Total CP]]</f>
        <v>0</v>
      </c>
      <c r="N1553" s="4">
        <f>Fullmath[[#This Row],[DC]]</f>
        <v>0</v>
      </c>
      <c r="O1553" s="4" cm="1">
        <f t="array" ref="O1553">LookupRef[[#This Row],[DC]]+(PPCP[Base])</f>
        <v>50</v>
      </c>
    </row>
    <row r="1554" spans="1:15" x14ac:dyDescent="0.2">
      <c r="A1554" s="4">
        <f>Fullmath[[#This Row],[Craft]]</f>
        <v>0</v>
      </c>
      <c r="B1554" s="4">
        <f>Fullmath[[#This Row],[Type]]</f>
        <v>0</v>
      </c>
      <c r="C1554" s="4">
        <f>Fullmath[[#This Row],[Subtype]]</f>
        <v>0</v>
      </c>
      <c r="D1554" s="2">
        <f>Fullmath[[#This Row],[ID]]</f>
        <v>0</v>
      </c>
      <c r="E1554" s="4">
        <f>Fullmath[[#This Row],[Name]]</f>
        <v>0</v>
      </c>
      <c r="F1554" s="4">
        <f>Fullmath[[#This Row],[Quantity]]</f>
        <v>0</v>
      </c>
      <c r="G1554" s="4">
        <f>LookupRef[[#This Row],[Labor Costs]]+LookupRef[[#This Row],[Material Costs]]</f>
        <v>0</v>
      </c>
      <c r="H1554" s="4" t="e">
        <f>LookupRef[[#This Row],[Total Price]]/LookupRef[[#This Row],[Quantity]]</f>
        <v>#DIV/0!</v>
      </c>
      <c r="I1554" s="4">
        <f>LookupRef[[#This Row],[Total Price]]-LookupRef[[#This Row],[Material Costs]]</f>
        <v>0</v>
      </c>
      <c r="J1554" s="4">
        <f>(LookupRef[[#This Row],[Total Craft Points]]+LookupRef[[#This Row],[DC]])*10</f>
        <v>0</v>
      </c>
      <c r="K1554" s="4">
        <f>LookupRef[[#This Row],[Price Per Craft Point]]*LookupRef[[#This Row],[Total Craft Points]]</f>
        <v>0</v>
      </c>
      <c r="L1554" s="4">
        <f>Fullmath[[#This Row],[Mat Cost]]</f>
        <v>0</v>
      </c>
      <c r="M1554" s="4">
        <f>Fullmath[[#This Row],[Total CP]]</f>
        <v>0</v>
      </c>
      <c r="N1554" s="4">
        <f>Fullmath[[#This Row],[DC]]</f>
        <v>0</v>
      </c>
      <c r="O1554" s="4" cm="1">
        <f t="array" ref="O1554">LookupRef[[#This Row],[DC]]+(PPCP[Base])</f>
        <v>50</v>
      </c>
    </row>
    <row r="1555" spans="1:15" x14ac:dyDescent="0.2">
      <c r="A1555" s="4">
        <f>Fullmath[[#This Row],[Craft]]</f>
        <v>0</v>
      </c>
      <c r="B1555" s="4">
        <f>Fullmath[[#This Row],[Type]]</f>
        <v>0</v>
      </c>
      <c r="C1555" s="4">
        <f>Fullmath[[#This Row],[Subtype]]</f>
        <v>0</v>
      </c>
      <c r="D1555" s="2">
        <f>Fullmath[[#This Row],[ID]]</f>
        <v>0</v>
      </c>
      <c r="E1555" s="4">
        <f>Fullmath[[#This Row],[Name]]</f>
        <v>0</v>
      </c>
      <c r="F1555" s="4">
        <f>Fullmath[[#This Row],[Quantity]]</f>
        <v>0</v>
      </c>
      <c r="G1555" s="4">
        <f>LookupRef[[#This Row],[Labor Costs]]+LookupRef[[#This Row],[Material Costs]]</f>
        <v>0</v>
      </c>
      <c r="H1555" s="4" t="e">
        <f>LookupRef[[#This Row],[Total Price]]/LookupRef[[#This Row],[Quantity]]</f>
        <v>#DIV/0!</v>
      </c>
      <c r="I1555" s="4">
        <f>LookupRef[[#This Row],[Total Price]]-LookupRef[[#This Row],[Material Costs]]</f>
        <v>0</v>
      </c>
      <c r="J1555" s="4">
        <f>(LookupRef[[#This Row],[Total Craft Points]]+LookupRef[[#This Row],[DC]])*10</f>
        <v>0</v>
      </c>
      <c r="K1555" s="4">
        <f>LookupRef[[#This Row],[Price Per Craft Point]]*LookupRef[[#This Row],[Total Craft Points]]</f>
        <v>0</v>
      </c>
      <c r="L1555" s="4">
        <f>Fullmath[[#This Row],[Mat Cost]]</f>
        <v>0</v>
      </c>
      <c r="M1555" s="4">
        <f>Fullmath[[#This Row],[Total CP]]</f>
        <v>0</v>
      </c>
      <c r="N1555" s="4">
        <f>Fullmath[[#This Row],[DC]]</f>
        <v>0</v>
      </c>
      <c r="O1555" s="4" cm="1">
        <f t="array" ref="O1555">LookupRef[[#This Row],[DC]]+(PPCP[Base])</f>
        <v>50</v>
      </c>
    </row>
    <row r="1556" spans="1:15" x14ac:dyDescent="0.2">
      <c r="A1556" s="4">
        <f>Fullmath[[#This Row],[Craft]]</f>
        <v>0</v>
      </c>
      <c r="B1556" s="4">
        <f>Fullmath[[#This Row],[Type]]</f>
        <v>0</v>
      </c>
      <c r="C1556" s="4">
        <f>Fullmath[[#This Row],[Subtype]]</f>
        <v>0</v>
      </c>
      <c r="D1556" s="2">
        <f>Fullmath[[#This Row],[ID]]</f>
        <v>0</v>
      </c>
      <c r="E1556" s="4">
        <f>Fullmath[[#This Row],[Name]]</f>
        <v>0</v>
      </c>
      <c r="F1556" s="4">
        <f>Fullmath[[#This Row],[Quantity]]</f>
        <v>0</v>
      </c>
      <c r="G1556" s="4">
        <f>LookupRef[[#This Row],[Labor Costs]]+LookupRef[[#This Row],[Material Costs]]</f>
        <v>0</v>
      </c>
      <c r="H1556" s="4" t="e">
        <f>LookupRef[[#This Row],[Total Price]]/LookupRef[[#This Row],[Quantity]]</f>
        <v>#DIV/0!</v>
      </c>
      <c r="I1556" s="4">
        <f>LookupRef[[#This Row],[Total Price]]-LookupRef[[#This Row],[Material Costs]]</f>
        <v>0</v>
      </c>
      <c r="J1556" s="4">
        <f>(LookupRef[[#This Row],[Total Craft Points]]+LookupRef[[#This Row],[DC]])*10</f>
        <v>0</v>
      </c>
      <c r="K1556" s="4">
        <f>LookupRef[[#This Row],[Price Per Craft Point]]*LookupRef[[#This Row],[Total Craft Points]]</f>
        <v>0</v>
      </c>
      <c r="L1556" s="4">
        <f>Fullmath[[#This Row],[Mat Cost]]</f>
        <v>0</v>
      </c>
      <c r="M1556" s="4">
        <f>Fullmath[[#This Row],[Total CP]]</f>
        <v>0</v>
      </c>
      <c r="N1556" s="4">
        <f>Fullmath[[#This Row],[DC]]</f>
        <v>0</v>
      </c>
      <c r="O1556" s="4" cm="1">
        <f t="array" ref="O1556">LookupRef[[#This Row],[DC]]+(PPCP[Base])</f>
        <v>50</v>
      </c>
    </row>
    <row r="1557" spans="1:15" x14ac:dyDescent="0.2">
      <c r="A1557" s="4">
        <f>Fullmath[[#This Row],[Craft]]</f>
        <v>0</v>
      </c>
      <c r="B1557" s="4">
        <f>Fullmath[[#This Row],[Type]]</f>
        <v>0</v>
      </c>
      <c r="C1557" s="4">
        <f>Fullmath[[#This Row],[Subtype]]</f>
        <v>0</v>
      </c>
      <c r="D1557" s="2">
        <f>Fullmath[[#This Row],[ID]]</f>
        <v>0</v>
      </c>
      <c r="E1557" s="4">
        <f>Fullmath[[#This Row],[Name]]</f>
        <v>0</v>
      </c>
      <c r="F1557" s="4">
        <f>Fullmath[[#This Row],[Quantity]]</f>
        <v>0</v>
      </c>
      <c r="G1557" s="4">
        <f>LookupRef[[#This Row],[Labor Costs]]+LookupRef[[#This Row],[Material Costs]]</f>
        <v>0</v>
      </c>
      <c r="H1557" s="4" t="e">
        <f>LookupRef[[#This Row],[Total Price]]/LookupRef[[#This Row],[Quantity]]</f>
        <v>#DIV/0!</v>
      </c>
      <c r="I1557" s="4">
        <f>LookupRef[[#This Row],[Total Price]]-LookupRef[[#This Row],[Material Costs]]</f>
        <v>0</v>
      </c>
      <c r="J1557" s="4">
        <f>(LookupRef[[#This Row],[Total Craft Points]]+LookupRef[[#This Row],[DC]])*10</f>
        <v>0</v>
      </c>
      <c r="K1557" s="4">
        <f>LookupRef[[#This Row],[Price Per Craft Point]]*LookupRef[[#This Row],[Total Craft Points]]</f>
        <v>0</v>
      </c>
      <c r="L1557" s="4">
        <f>Fullmath[[#This Row],[Mat Cost]]</f>
        <v>0</v>
      </c>
      <c r="M1557" s="4">
        <f>Fullmath[[#This Row],[Total CP]]</f>
        <v>0</v>
      </c>
      <c r="N1557" s="4">
        <f>Fullmath[[#This Row],[DC]]</f>
        <v>0</v>
      </c>
      <c r="O1557" s="4" cm="1">
        <f t="array" ref="O1557">LookupRef[[#This Row],[DC]]+(PPCP[Base])</f>
        <v>50</v>
      </c>
    </row>
    <row r="1558" spans="1:15" x14ac:dyDescent="0.2">
      <c r="A1558" s="4">
        <f>Fullmath[[#This Row],[Craft]]</f>
        <v>0</v>
      </c>
      <c r="B1558" s="4">
        <f>Fullmath[[#This Row],[Type]]</f>
        <v>0</v>
      </c>
      <c r="C1558" s="4">
        <f>Fullmath[[#This Row],[Subtype]]</f>
        <v>0</v>
      </c>
      <c r="D1558" s="2">
        <f>Fullmath[[#This Row],[ID]]</f>
        <v>0</v>
      </c>
      <c r="E1558" s="4">
        <f>Fullmath[[#This Row],[Name]]</f>
        <v>0</v>
      </c>
      <c r="F1558" s="4">
        <f>Fullmath[[#This Row],[Quantity]]</f>
        <v>0</v>
      </c>
      <c r="G1558" s="4">
        <f>LookupRef[[#This Row],[Labor Costs]]+LookupRef[[#This Row],[Material Costs]]</f>
        <v>0</v>
      </c>
      <c r="H1558" s="4" t="e">
        <f>LookupRef[[#This Row],[Total Price]]/LookupRef[[#This Row],[Quantity]]</f>
        <v>#DIV/0!</v>
      </c>
      <c r="I1558" s="4">
        <f>LookupRef[[#This Row],[Total Price]]-LookupRef[[#This Row],[Material Costs]]</f>
        <v>0</v>
      </c>
      <c r="J1558" s="4">
        <f>(LookupRef[[#This Row],[Total Craft Points]]+LookupRef[[#This Row],[DC]])*10</f>
        <v>0</v>
      </c>
      <c r="K1558" s="4">
        <f>LookupRef[[#This Row],[Price Per Craft Point]]*LookupRef[[#This Row],[Total Craft Points]]</f>
        <v>0</v>
      </c>
      <c r="L1558" s="4">
        <f>Fullmath[[#This Row],[Mat Cost]]</f>
        <v>0</v>
      </c>
      <c r="M1558" s="4">
        <f>Fullmath[[#This Row],[Total CP]]</f>
        <v>0</v>
      </c>
      <c r="N1558" s="4">
        <f>Fullmath[[#This Row],[DC]]</f>
        <v>0</v>
      </c>
      <c r="O1558" s="4" cm="1">
        <f t="array" ref="O1558">LookupRef[[#This Row],[DC]]+(PPCP[Base])</f>
        <v>50</v>
      </c>
    </row>
    <row r="1559" spans="1:15" x14ac:dyDescent="0.2">
      <c r="A1559" s="4">
        <f>Fullmath[[#This Row],[Craft]]</f>
        <v>0</v>
      </c>
      <c r="B1559" s="4">
        <f>Fullmath[[#This Row],[Type]]</f>
        <v>0</v>
      </c>
      <c r="C1559" s="4">
        <f>Fullmath[[#This Row],[Subtype]]</f>
        <v>0</v>
      </c>
      <c r="D1559" s="2">
        <f>Fullmath[[#This Row],[ID]]</f>
        <v>0</v>
      </c>
      <c r="E1559" s="4">
        <f>Fullmath[[#This Row],[Name]]</f>
        <v>0</v>
      </c>
      <c r="F1559" s="4">
        <f>Fullmath[[#This Row],[Quantity]]</f>
        <v>0</v>
      </c>
      <c r="G1559" s="4">
        <f>LookupRef[[#This Row],[Labor Costs]]+LookupRef[[#This Row],[Material Costs]]</f>
        <v>0</v>
      </c>
      <c r="H1559" s="4" t="e">
        <f>LookupRef[[#This Row],[Total Price]]/LookupRef[[#This Row],[Quantity]]</f>
        <v>#DIV/0!</v>
      </c>
      <c r="I1559" s="4">
        <f>LookupRef[[#This Row],[Total Price]]-LookupRef[[#This Row],[Material Costs]]</f>
        <v>0</v>
      </c>
      <c r="J1559" s="4">
        <f>(LookupRef[[#This Row],[Total Craft Points]]+LookupRef[[#This Row],[DC]])*10</f>
        <v>0</v>
      </c>
      <c r="K1559" s="4">
        <f>LookupRef[[#This Row],[Price Per Craft Point]]*LookupRef[[#This Row],[Total Craft Points]]</f>
        <v>0</v>
      </c>
      <c r="L1559" s="4">
        <f>Fullmath[[#This Row],[Mat Cost]]</f>
        <v>0</v>
      </c>
      <c r="M1559" s="4">
        <f>Fullmath[[#This Row],[Total CP]]</f>
        <v>0</v>
      </c>
      <c r="N1559" s="4">
        <f>Fullmath[[#This Row],[DC]]</f>
        <v>0</v>
      </c>
      <c r="O1559" s="4" cm="1">
        <f t="array" ref="O1559">LookupRef[[#This Row],[DC]]+(PPCP[Base])</f>
        <v>50</v>
      </c>
    </row>
    <row r="1560" spans="1:15" x14ac:dyDescent="0.2">
      <c r="A1560" s="4">
        <f>Fullmath[[#This Row],[Craft]]</f>
        <v>0</v>
      </c>
      <c r="B1560" s="4">
        <f>Fullmath[[#This Row],[Type]]</f>
        <v>0</v>
      </c>
      <c r="C1560" s="4">
        <f>Fullmath[[#This Row],[Subtype]]</f>
        <v>0</v>
      </c>
      <c r="D1560" s="2">
        <f>Fullmath[[#This Row],[ID]]</f>
        <v>0</v>
      </c>
      <c r="E1560" s="4">
        <f>Fullmath[[#This Row],[Name]]</f>
        <v>0</v>
      </c>
      <c r="F1560" s="4">
        <f>Fullmath[[#This Row],[Quantity]]</f>
        <v>0</v>
      </c>
      <c r="G1560" s="4">
        <f>LookupRef[[#This Row],[Labor Costs]]+LookupRef[[#This Row],[Material Costs]]</f>
        <v>0</v>
      </c>
      <c r="H1560" s="4" t="e">
        <f>LookupRef[[#This Row],[Total Price]]/LookupRef[[#This Row],[Quantity]]</f>
        <v>#DIV/0!</v>
      </c>
      <c r="I1560" s="4">
        <f>LookupRef[[#This Row],[Total Price]]-LookupRef[[#This Row],[Material Costs]]</f>
        <v>0</v>
      </c>
      <c r="J1560" s="4">
        <f>(LookupRef[[#This Row],[Total Craft Points]]+LookupRef[[#This Row],[DC]])*10</f>
        <v>0</v>
      </c>
      <c r="K1560" s="4">
        <f>LookupRef[[#This Row],[Price Per Craft Point]]*LookupRef[[#This Row],[Total Craft Points]]</f>
        <v>0</v>
      </c>
      <c r="L1560" s="4">
        <f>Fullmath[[#This Row],[Mat Cost]]</f>
        <v>0</v>
      </c>
      <c r="M1560" s="4">
        <f>Fullmath[[#This Row],[Total CP]]</f>
        <v>0</v>
      </c>
      <c r="N1560" s="4">
        <f>Fullmath[[#This Row],[DC]]</f>
        <v>0</v>
      </c>
      <c r="O1560" s="4" cm="1">
        <f t="array" ref="O1560">LookupRef[[#This Row],[DC]]+(PPCP[Base])</f>
        <v>50</v>
      </c>
    </row>
    <row r="1561" spans="1:15" x14ac:dyDescent="0.2">
      <c r="A1561" s="4">
        <f>Fullmath[[#This Row],[Craft]]</f>
        <v>0</v>
      </c>
      <c r="B1561" s="4">
        <f>Fullmath[[#This Row],[Type]]</f>
        <v>0</v>
      </c>
      <c r="C1561" s="4">
        <f>Fullmath[[#This Row],[Subtype]]</f>
        <v>0</v>
      </c>
      <c r="D1561" s="2">
        <f>Fullmath[[#This Row],[ID]]</f>
        <v>0</v>
      </c>
      <c r="E1561" s="4">
        <f>Fullmath[[#This Row],[Name]]</f>
        <v>0</v>
      </c>
      <c r="F1561" s="4">
        <f>Fullmath[[#This Row],[Quantity]]</f>
        <v>0</v>
      </c>
      <c r="G1561" s="4">
        <f>LookupRef[[#This Row],[Labor Costs]]+LookupRef[[#This Row],[Material Costs]]</f>
        <v>0</v>
      </c>
      <c r="H1561" s="4" t="e">
        <f>LookupRef[[#This Row],[Total Price]]/LookupRef[[#This Row],[Quantity]]</f>
        <v>#DIV/0!</v>
      </c>
      <c r="I1561" s="4">
        <f>LookupRef[[#This Row],[Total Price]]-LookupRef[[#This Row],[Material Costs]]</f>
        <v>0</v>
      </c>
      <c r="J1561" s="4">
        <f>(LookupRef[[#This Row],[Total Craft Points]]+LookupRef[[#This Row],[DC]])*10</f>
        <v>0</v>
      </c>
      <c r="K1561" s="4">
        <f>LookupRef[[#This Row],[Price Per Craft Point]]*LookupRef[[#This Row],[Total Craft Points]]</f>
        <v>0</v>
      </c>
      <c r="L1561" s="4">
        <f>Fullmath[[#This Row],[Mat Cost]]</f>
        <v>0</v>
      </c>
      <c r="M1561" s="4">
        <f>Fullmath[[#This Row],[Total CP]]</f>
        <v>0</v>
      </c>
      <c r="N1561" s="4">
        <f>Fullmath[[#This Row],[DC]]</f>
        <v>0</v>
      </c>
      <c r="O1561" s="4" cm="1">
        <f t="array" ref="O1561">LookupRef[[#This Row],[DC]]+(PPCP[Base])</f>
        <v>50</v>
      </c>
    </row>
    <row r="1562" spans="1:15" x14ac:dyDescent="0.2">
      <c r="A1562" s="4">
        <f>Fullmath[[#This Row],[Craft]]</f>
        <v>0</v>
      </c>
      <c r="B1562" s="4">
        <f>Fullmath[[#This Row],[Type]]</f>
        <v>0</v>
      </c>
      <c r="C1562" s="4">
        <f>Fullmath[[#This Row],[Subtype]]</f>
        <v>0</v>
      </c>
      <c r="D1562" s="2">
        <f>Fullmath[[#This Row],[ID]]</f>
        <v>0</v>
      </c>
      <c r="E1562" s="4">
        <f>Fullmath[[#This Row],[Name]]</f>
        <v>0</v>
      </c>
      <c r="F1562" s="4">
        <f>Fullmath[[#This Row],[Quantity]]</f>
        <v>0</v>
      </c>
      <c r="G1562" s="4">
        <f>LookupRef[[#This Row],[Labor Costs]]+LookupRef[[#This Row],[Material Costs]]</f>
        <v>0</v>
      </c>
      <c r="H1562" s="4" t="e">
        <f>LookupRef[[#This Row],[Total Price]]/LookupRef[[#This Row],[Quantity]]</f>
        <v>#DIV/0!</v>
      </c>
      <c r="I1562" s="4">
        <f>LookupRef[[#This Row],[Total Price]]-LookupRef[[#This Row],[Material Costs]]</f>
        <v>0</v>
      </c>
      <c r="J1562" s="4">
        <f>(LookupRef[[#This Row],[Total Craft Points]]+LookupRef[[#This Row],[DC]])*10</f>
        <v>0</v>
      </c>
      <c r="K1562" s="4">
        <f>LookupRef[[#This Row],[Price Per Craft Point]]*LookupRef[[#This Row],[Total Craft Points]]</f>
        <v>0</v>
      </c>
      <c r="L1562" s="4">
        <f>Fullmath[[#This Row],[Mat Cost]]</f>
        <v>0</v>
      </c>
      <c r="M1562" s="4">
        <f>Fullmath[[#This Row],[Total CP]]</f>
        <v>0</v>
      </c>
      <c r="N1562" s="4">
        <f>Fullmath[[#This Row],[DC]]</f>
        <v>0</v>
      </c>
      <c r="O1562" s="4" cm="1">
        <f t="array" ref="O1562">LookupRef[[#This Row],[DC]]+(PPCP[Base])</f>
        <v>50</v>
      </c>
    </row>
    <row r="1563" spans="1:15" x14ac:dyDescent="0.2">
      <c r="A1563" s="4">
        <f>Fullmath[[#This Row],[Craft]]</f>
        <v>0</v>
      </c>
      <c r="B1563" s="4">
        <f>Fullmath[[#This Row],[Type]]</f>
        <v>0</v>
      </c>
      <c r="C1563" s="4">
        <f>Fullmath[[#This Row],[Subtype]]</f>
        <v>0</v>
      </c>
      <c r="D1563" s="2">
        <f>Fullmath[[#This Row],[ID]]</f>
        <v>0</v>
      </c>
      <c r="E1563" s="4">
        <f>Fullmath[[#This Row],[Name]]</f>
        <v>0</v>
      </c>
      <c r="F1563" s="4">
        <f>Fullmath[[#This Row],[Quantity]]</f>
        <v>0</v>
      </c>
      <c r="G1563" s="4">
        <f>LookupRef[[#This Row],[Labor Costs]]+LookupRef[[#This Row],[Material Costs]]</f>
        <v>0</v>
      </c>
      <c r="H1563" s="4" t="e">
        <f>LookupRef[[#This Row],[Total Price]]/LookupRef[[#This Row],[Quantity]]</f>
        <v>#DIV/0!</v>
      </c>
      <c r="I1563" s="4">
        <f>LookupRef[[#This Row],[Total Price]]-LookupRef[[#This Row],[Material Costs]]</f>
        <v>0</v>
      </c>
      <c r="J1563" s="4">
        <f>(LookupRef[[#This Row],[Total Craft Points]]+LookupRef[[#This Row],[DC]])*10</f>
        <v>0</v>
      </c>
      <c r="K1563" s="4">
        <f>LookupRef[[#This Row],[Price Per Craft Point]]*LookupRef[[#This Row],[Total Craft Points]]</f>
        <v>0</v>
      </c>
      <c r="L1563" s="4">
        <f>Fullmath[[#This Row],[Mat Cost]]</f>
        <v>0</v>
      </c>
      <c r="M1563" s="4">
        <f>Fullmath[[#This Row],[Total CP]]</f>
        <v>0</v>
      </c>
      <c r="N1563" s="4">
        <f>Fullmath[[#This Row],[DC]]</f>
        <v>0</v>
      </c>
      <c r="O1563" s="4" cm="1">
        <f t="array" ref="O1563">LookupRef[[#This Row],[DC]]+(PPCP[Base])</f>
        <v>50</v>
      </c>
    </row>
    <row r="1564" spans="1:15" x14ac:dyDescent="0.2">
      <c r="A1564" s="4">
        <f>Fullmath[[#This Row],[Craft]]</f>
        <v>0</v>
      </c>
      <c r="B1564" s="4">
        <f>Fullmath[[#This Row],[Type]]</f>
        <v>0</v>
      </c>
      <c r="C1564" s="4">
        <f>Fullmath[[#This Row],[Subtype]]</f>
        <v>0</v>
      </c>
      <c r="D1564" s="2">
        <f>Fullmath[[#This Row],[ID]]</f>
        <v>0</v>
      </c>
      <c r="E1564" s="4">
        <f>Fullmath[[#This Row],[Name]]</f>
        <v>0</v>
      </c>
      <c r="F1564" s="4">
        <f>Fullmath[[#This Row],[Quantity]]</f>
        <v>0</v>
      </c>
      <c r="G1564" s="4">
        <f>LookupRef[[#This Row],[Labor Costs]]+LookupRef[[#This Row],[Material Costs]]</f>
        <v>0</v>
      </c>
      <c r="H1564" s="4" t="e">
        <f>LookupRef[[#This Row],[Total Price]]/LookupRef[[#This Row],[Quantity]]</f>
        <v>#DIV/0!</v>
      </c>
      <c r="I1564" s="4">
        <f>LookupRef[[#This Row],[Total Price]]-LookupRef[[#This Row],[Material Costs]]</f>
        <v>0</v>
      </c>
      <c r="J1564" s="4">
        <f>(LookupRef[[#This Row],[Total Craft Points]]+LookupRef[[#This Row],[DC]])*10</f>
        <v>0</v>
      </c>
      <c r="K1564" s="4">
        <f>LookupRef[[#This Row],[Price Per Craft Point]]*LookupRef[[#This Row],[Total Craft Points]]</f>
        <v>0</v>
      </c>
      <c r="L1564" s="4">
        <f>Fullmath[[#This Row],[Mat Cost]]</f>
        <v>0</v>
      </c>
      <c r="M1564" s="4">
        <f>Fullmath[[#This Row],[Total CP]]</f>
        <v>0</v>
      </c>
      <c r="N1564" s="4">
        <f>Fullmath[[#This Row],[DC]]</f>
        <v>0</v>
      </c>
      <c r="O1564" s="4" cm="1">
        <f t="array" ref="O1564">LookupRef[[#This Row],[DC]]+(PPCP[Base])</f>
        <v>50</v>
      </c>
    </row>
    <row r="1565" spans="1:15" x14ac:dyDescent="0.2">
      <c r="A1565" s="4">
        <f>Fullmath[[#This Row],[Craft]]</f>
        <v>0</v>
      </c>
      <c r="B1565" s="4">
        <f>Fullmath[[#This Row],[Type]]</f>
        <v>0</v>
      </c>
      <c r="C1565" s="4">
        <f>Fullmath[[#This Row],[Subtype]]</f>
        <v>0</v>
      </c>
      <c r="D1565" s="2">
        <f>Fullmath[[#This Row],[ID]]</f>
        <v>0</v>
      </c>
      <c r="E1565" s="4">
        <f>Fullmath[[#This Row],[Name]]</f>
        <v>0</v>
      </c>
      <c r="F1565" s="4">
        <f>Fullmath[[#This Row],[Quantity]]</f>
        <v>0</v>
      </c>
      <c r="G1565" s="4">
        <f>LookupRef[[#This Row],[Labor Costs]]+LookupRef[[#This Row],[Material Costs]]</f>
        <v>0</v>
      </c>
      <c r="H1565" s="4" t="e">
        <f>LookupRef[[#This Row],[Total Price]]/LookupRef[[#This Row],[Quantity]]</f>
        <v>#DIV/0!</v>
      </c>
      <c r="I1565" s="4">
        <f>LookupRef[[#This Row],[Total Price]]-LookupRef[[#This Row],[Material Costs]]</f>
        <v>0</v>
      </c>
      <c r="J1565" s="4">
        <f>(LookupRef[[#This Row],[Total Craft Points]]+LookupRef[[#This Row],[DC]])*10</f>
        <v>0</v>
      </c>
      <c r="K1565" s="4">
        <f>LookupRef[[#This Row],[Price Per Craft Point]]*LookupRef[[#This Row],[Total Craft Points]]</f>
        <v>0</v>
      </c>
      <c r="L1565" s="4">
        <f>Fullmath[[#This Row],[Mat Cost]]</f>
        <v>0</v>
      </c>
      <c r="M1565" s="4">
        <f>Fullmath[[#This Row],[Total CP]]</f>
        <v>0</v>
      </c>
      <c r="N1565" s="4">
        <f>Fullmath[[#This Row],[DC]]</f>
        <v>0</v>
      </c>
      <c r="O1565" s="4" cm="1">
        <f t="array" ref="O1565">LookupRef[[#This Row],[DC]]+(PPCP[Base])</f>
        <v>50</v>
      </c>
    </row>
    <row r="1566" spans="1:15" x14ac:dyDescent="0.2">
      <c r="A1566" s="4">
        <f>Fullmath[[#This Row],[Craft]]</f>
        <v>0</v>
      </c>
      <c r="B1566" s="4">
        <f>Fullmath[[#This Row],[Type]]</f>
        <v>0</v>
      </c>
      <c r="C1566" s="4">
        <f>Fullmath[[#This Row],[Subtype]]</f>
        <v>0</v>
      </c>
      <c r="D1566" s="2">
        <f>Fullmath[[#This Row],[ID]]</f>
        <v>0</v>
      </c>
      <c r="E1566" s="4">
        <f>Fullmath[[#This Row],[Name]]</f>
        <v>0</v>
      </c>
      <c r="F1566" s="4">
        <f>Fullmath[[#This Row],[Quantity]]</f>
        <v>0</v>
      </c>
      <c r="G1566" s="4">
        <f>LookupRef[[#This Row],[Labor Costs]]+LookupRef[[#This Row],[Material Costs]]</f>
        <v>0</v>
      </c>
      <c r="H1566" s="4" t="e">
        <f>LookupRef[[#This Row],[Total Price]]/LookupRef[[#This Row],[Quantity]]</f>
        <v>#DIV/0!</v>
      </c>
      <c r="I1566" s="4">
        <f>LookupRef[[#This Row],[Total Price]]-LookupRef[[#This Row],[Material Costs]]</f>
        <v>0</v>
      </c>
      <c r="J1566" s="4">
        <f>(LookupRef[[#This Row],[Total Craft Points]]+LookupRef[[#This Row],[DC]])*10</f>
        <v>0</v>
      </c>
      <c r="K1566" s="4">
        <f>LookupRef[[#This Row],[Price Per Craft Point]]*LookupRef[[#This Row],[Total Craft Points]]</f>
        <v>0</v>
      </c>
      <c r="L1566" s="4">
        <f>Fullmath[[#This Row],[Mat Cost]]</f>
        <v>0</v>
      </c>
      <c r="M1566" s="4">
        <f>Fullmath[[#This Row],[Total CP]]</f>
        <v>0</v>
      </c>
      <c r="N1566" s="4">
        <f>Fullmath[[#This Row],[DC]]</f>
        <v>0</v>
      </c>
      <c r="O1566" s="4" cm="1">
        <f t="array" ref="O1566">LookupRef[[#This Row],[DC]]+(PPCP[Base])</f>
        <v>50</v>
      </c>
    </row>
    <row r="1567" spans="1:15" x14ac:dyDescent="0.2">
      <c r="A1567" s="4">
        <f>Fullmath[[#This Row],[Craft]]</f>
        <v>0</v>
      </c>
      <c r="B1567" s="4">
        <f>Fullmath[[#This Row],[Type]]</f>
        <v>0</v>
      </c>
      <c r="C1567" s="4">
        <f>Fullmath[[#This Row],[Subtype]]</f>
        <v>0</v>
      </c>
      <c r="D1567" s="2">
        <f>Fullmath[[#This Row],[ID]]</f>
        <v>0</v>
      </c>
      <c r="E1567" s="4">
        <f>Fullmath[[#This Row],[Name]]</f>
        <v>0</v>
      </c>
      <c r="F1567" s="4">
        <f>Fullmath[[#This Row],[Quantity]]</f>
        <v>0</v>
      </c>
      <c r="G1567" s="4">
        <f>LookupRef[[#This Row],[Labor Costs]]+LookupRef[[#This Row],[Material Costs]]</f>
        <v>0</v>
      </c>
      <c r="H1567" s="4" t="e">
        <f>LookupRef[[#This Row],[Total Price]]/LookupRef[[#This Row],[Quantity]]</f>
        <v>#DIV/0!</v>
      </c>
      <c r="I1567" s="4">
        <f>LookupRef[[#This Row],[Total Price]]-LookupRef[[#This Row],[Material Costs]]</f>
        <v>0</v>
      </c>
      <c r="J1567" s="4">
        <f>(LookupRef[[#This Row],[Total Craft Points]]+LookupRef[[#This Row],[DC]])*10</f>
        <v>0</v>
      </c>
      <c r="K1567" s="4">
        <f>LookupRef[[#This Row],[Price Per Craft Point]]*LookupRef[[#This Row],[Total Craft Points]]</f>
        <v>0</v>
      </c>
      <c r="L1567" s="4">
        <f>Fullmath[[#This Row],[Mat Cost]]</f>
        <v>0</v>
      </c>
      <c r="M1567" s="4">
        <f>Fullmath[[#This Row],[Total CP]]</f>
        <v>0</v>
      </c>
      <c r="N1567" s="4">
        <f>Fullmath[[#This Row],[DC]]</f>
        <v>0</v>
      </c>
      <c r="O1567" s="4" cm="1">
        <f t="array" ref="O1567">LookupRef[[#This Row],[DC]]+(PPCP[Base])</f>
        <v>50</v>
      </c>
    </row>
    <row r="1568" spans="1:15" x14ac:dyDescent="0.2">
      <c r="A1568" s="4">
        <f>Fullmath[[#This Row],[Craft]]</f>
        <v>0</v>
      </c>
      <c r="B1568" s="4">
        <f>Fullmath[[#This Row],[Type]]</f>
        <v>0</v>
      </c>
      <c r="C1568" s="4">
        <f>Fullmath[[#This Row],[Subtype]]</f>
        <v>0</v>
      </c>
      <c r="D1568" s="2">
        <f>Fullmath[[#This Row],[ID]]</f>
        <v>0</v>
      </c>
      <c r="E1568" s="4">
        <f>Fullmath[[#This Row],[Name]]</f>
        <v>0</v>
      </c>
      <c r="F1568" s="4">
        <f>Fullmath[[#This Row],[Quantity]]</f>
        <v>0</v>
      </c>
      <c r="G1568" s="4">
        <f>LookupRef[[#This Row],[Labor Costs]]+LookupRef[[#This Row],[Material Costs]]</f>
        <v>0</v>
      </c>
      <c r="H1568" s="4" t="e">
        <f>LookupRef[[#This Row],[Total Price]]/LookupRef[[#This Row],[Quantity]]</f>
        <v>#DIV/0!</v>
      </c>
      <c r="I1568" s="4">
        <f>LookupRef[[#This Row],[Total Price]]-LookupRef[[#This Row],[Material Costs]]</f>
        <v>0</v>
      </c>
      <c r="J1568" s="4">
        <f>(LookupRef[[#This Row],[Total Craft Points]]+LookupRef[[#This Row],[DC]])*10</f>
        <v>0</v>
      </c>
      <c r="K1568" s="4">
        <f>LookupRef[[#This Row],[Price Per Craft Point]]*LookupRef[[#This Row],[Total Craft Points]]</f>
        <v>0</v>
      </c>
      <c r="L1568" s="4">
        <f>Fullmath[[#This Row],[Mat Cost]]</f>
        <v>0</v>
      </c>
      <c r="M1568" s="4">
        <f>Fullmath[[#This Row],[Total CP]]</f>
        <v>0</v>
      </c>
      <c r="N1568" s="4">
        <f>Fullmath[[#This Row],[DC]]</f>
        <v>0</v>
      </c>
      <c r="O1568" s="4" cm="1">
        <f t="array" ref="O1568">LookupRef[[#This Row],[DC]]+(PPCP[Base])</f>
        <v>50</v>
      </c>
    </row>
    <row r="1569" spans="1:15" x14ac:dyDescent="0.2">
      <c r="A1569" s="4">
        <f>Fullmath[[#This Row],[Craft]]</f>
        <v>0</v>
      </c>
      <c r="B1569" s="4">
        <f>Fullmath[[#This Row],[Type]]</f>
        <v>0</v>
      </c>
      <c r="C1569" s="4">
        <f>Fullmath[[#This Row],[Subtype]]</f>
        <v>0</v>
      </c>
      <c r="D1569" s="2">
        <f>Fullmath[[#This Row],[ID]]</f>
        <v>0</v>
      </c>
      <c r="E1569" s="4">
        <f>Fullmath[[#This Row],[Name]]</f>
        <v>0</v>
      </c>
      <c r="F1569" s="4">
        <f>Fullmath[[#This Row],[Quantity]]</f>
        <v>0</v>
      </c>
      <c r="G1569" s="4">
        <f>LookupRef[[#This Row],[Labor Costs]]+LookupRef[[#This Row],[Material Costs]]</f>
        <v>0</v>
      </c>
      <c r="H1569" s="4" t="e">
        <f>LookupRef[[#This Row],[Total Price]]/LookupRef[[#This Row],[Quantity]]</f>
        <v>#DIV/0!</v>
      </c>
      <c r="I1569" s="4">
        <f>LookupRef[[#This Row],[Total Price]]-LookupRef[[#This Row],[Material Costs]]</f>
        <v>0</v>
      </c>
      <c r="J1569" s="4">
        <f>(LookupRef[[#This Row],[Total Craft Points]]+LookupRef[[#This Row],[DC]])*10</f>
        <v>0</v>
      </c>
      <c r="K1569" s="4">
        <f>LookupRef[[#This Row],[Price Per Craft Point]]*LookupRef[[#This Row],[Total Craft Points]]</f>
        <v>0</v>
      </c>
      <c r="L1569" s="4">
        <f>Fullmath[[#This Row],[Mat Cost]]</f>
        <v>0</v>
      </c>
      <c r="M1569" s="4">
        <f>Fullmath[[#This Row],[Total CP]]</f>
        <v>0</v>
      </c>
      <c r="N1569" s="4">
        <f>Fullmath[[#This Row],[DC]]</f>
        <v>0</v>
      </c>
      <c r="O1569" s="4" cm="1">
        <f t="array" ref="O1569">LookupRef[[#This Row],[DC]]+(PPCP[Base])</f>
        <v>50</v>
      </c>
    </row>
    <row r="1570" spans="1:15" x14ac:dyDescent="0.2">
      <c r="A1570" s="4">
        <f>Fullmath[[#This Row],[Craft]]</f>
        <v>0</v>
      </c>
      <c r="B1570" s="4">
        <f>Fullmath[[#This Row],[Type]]</f>
        <v>0</v>
      </c>
      <c r="C1570" s="4">
        <f>Fullmath[[#This Row],[Subtype]]</f>
        <v>0</v>
      </c>
      <c r="D1570" s="2">
        <f>Fullmath[[#This Row],[ID]]</f>
        <v>0</v>
      </c>
      <c r="E1570" s="4">
        <f>Fullmath[[#This Row],[Name]]</f>
        <v>0</v>
      </c>
      <c r="F1570" s="4">
        <f>Fullmath[[#This Row],[Quantity]]</f>
        <v>0</v>
      </c>
      <c r="G1570" s="4">
        <f>LookupRef[[#This Row],[Labor Costs]]+LookupRef[[#This Row],[Material Costs]]</f>
        <v>0</v>
      </c>
      <c r="H1570" s="4" t="e">
        <f>LookupRef[[#This Row],[Total Price]]/LookupRef[[#This Row],[Quantity]]</f>
        <v>#DIV/0!</v>
      </c>
      <c r="I1570" s="4">
        <f>LookupRef[[#This Row],[Total Price]]-LookupRef[[#This Row],[Material Costs]]</f>
        <v>0</v>
      </c>
      <c r="J1570" s="4">
        <f>(LookupRef[[#This Row],[Total Craft Points]]+LookupRef[[#This Row],[DC]])*10</f>
        <v>0</v>
      </c>
      <c r="K1570" s="4">
        <f>LookupRef[[#This Row],[Price Per Craft Point]]*LookupRef[[#This Row],[Total Craft Points]]</f>
        <v>0</v>
      </c>
      <c r="L1570" s="4">
        <f>Fullmath[[#This Row],[Mat Cost]]</f>
        <v>0</v>
      </c>
      <c r="M1570" s="4">
        <f>Fullmath[[#This Row],[Total CP]]</f>
        <v>0</v>
      </c>
      <c r="N1570" s="4">
        <f>Fullmath[[#This Row],[DC]]</f>
        <v>0</v>
      </c>
      <c r="O1570" s="4" cm="1">
        <f t="array" ref="O1570">LookupRef[[#This Row],[DC]]+(PPCP[Base])</f>
        <v>50</v>
      </c>
    </row>
    <row r="1571" spans="1:15" x14ac:dyDescent="0.2">
      <c r="A1571" s="4">
        <f>Fullmath[[#This Row],[Craft]]</f>
        <v>0</v>
      </c>
      <c r="B1571" s="4">
        <f>Fullmath[[#This Row],[Type]]</f>
        <v>0</v>
      </c>
      <c r="C1571" s="4">
        <f>Fullmath[[#This Row],[Subtype]]</f>
        <v>0</v>
      </c>
      <c r="D1571" s="2">
        <f>Fullmath[[#This Row],[ID]]</f>
        <v>0</v>
      </c>
      <c r="E1571" s="4">
        <f>Fullmath[[#This Row],[Name]]</f>
        <v>0</v>
      </c>
      <c r="F1571" s="4">
        <f>Fullmath[[#This Row],[Quantity]]</f>
        <v>0</v>
      </c>
      <c r="G1571" s="4">
        <f>LookupRef[[#This Row],[Labor Costs]]+LookupRef[[#This Row],[Material Costs]]</f>
        <v>0</v>
      </c>
      <c r="H1571" s="4" t="e">
        <f>LookupRef[[#This Row],[Total Price]]/LookupRef[[#This Row],[Quantity]]</f>
        <v>#DIV/0!</v>
      </c>
      <c r="I1571" s="4">
        <f>LookupRef[[#This Row],[Total Price]]-LookupRef[[#This Row],[Material Costs]]</f>
        <v>0</v>
      </c>
      <c r="J1571" s="4">
        <f>(LookupRef[[#This Row],[Total Craft Points]]+LookupRef[[#This Row],[DC]])*10</f>
        <v>0</v>
      </c>
      <c r="K1571" s="4">
        <f>LookupRef[[#This Row],[Price Per Craft Point]]*LookupRef[[#This Row],[Total Craft Points]]</f>
        <v>0</v>
      </c>
      <c r="L1571" s="4">
        <f>Fullmath[[#This Row],[Mat Cost]]</f>
        <v>0</v>
      </c>
      <c r="M1571" s="4">
        <f>Fullmath[[#This Row],[Total CP]]</f>
        <v>0</v>
      </c>
      <c r="N1571" s="4">
        <f>Fullmath[[#This Row],[DC]]</f>
        <v>0</v>
      </c>
      <c r="O1571" s="4" cm="1">
        <f t="array" ref="O1571">LookupRef[[#This Row],[DC]]+(PPCP[Base])</f>
        <v>50</v>
      </c>
    </row>
    <row r="1572" spans="1:15" x14ac:dyDescent="0.2">
      <c r="A1572" s="4">
        <f>Fullmath[[#This Row],[Craft]]</f>
        <v>0</v>
      </c>
      <c r="B1572" s="4">
        <f>Fullmath[[#This Row],[Type]]</f>
        <v>0</v>
      </c>
      <c r="C1572" s="4">
        <f>Fullmath[[#This Row],[Subtype]]</f>
        <v>0</v>
      </c>
      <c r="D1572" s="2">
        <f>Fullmath[[#This Row],[ID]]</f>
        <v>0</v>
      </c>
      <c r="E1572" s="4">
        <f>Fullmath[[#This Row],[Name]]</f>
        <v>0</v>
      </c>
      <c r="F1572" s="4">
        <f>Fullmath[[#This Row],[Quantity]]</f>
        <v>0</v>
      </c>
      <c r="G1572" s="4">
        <f>LookupRef[[#This Row],[Labor Costs]]+LookupRef[[#This Row],[Material Costs]]</f>
        <v>0</v>
      </c>
      <c r="H1572" s="4" t="e">
        <f>LookupRef[[#This Row],[Total Price]]/LookupRef[[#This Row],[Quantity]]</f>
        <v>#DIV/0!</v>
      </c>
      <c r="I1572" s="4">
        <f>LookupRef[[#This Row],[Total Price]]-LookupRef[[#This Row],[Material Costs]]</f>
        <v>0</v>
      </c>
      <c r="J1572" s="4">
        <f>(LookupRef[[#This Row],[Total Craft Points]]+LookupRef[[#This Row],[DC]])*10</f>
        <v>0</v>
      </c>
      <c r="K1572" s="4">
        <f>LookupRef[[#This Row],[Price Per Craft Point]]*LookupRef[[#This Row],[Total Craft Points]]</f>
        <v>0</v>
      </c>
      <c r="L1572" s="4">
        <f>Fullmath[[#This Row],[Mat Cost]]</f>
        <v>0</v>
      </c>
      <c r="M1572" s="4">
        <f>Fullmath[[#This Row],[Total CP]]</f>
        <v>0</v>
      </c>
      <c r="N1572" s="4">
        <f>Fullmath[[#This Row],[DC]]</f>
        <v>0</v>
      </c>
      <c r="O1572" s="4" cm="1">
        <f t="array" ref="O1572">LookupRef[[#This Row],[DC]]+(PPCP[Base])</f>
        <v>50</v>
      </c>
    </row>
    <row r="1573" spans="1:15" x14ac:dyDescent="0.2">
      <c r="A1573" s="4">
        <f>Fullmath[[#This Row],[Craft]]</f>
        <v>0</v>
      </c>
      <c r="B1573" s="4">
        <f>Fullmath[[#This Row],[Type]]</f>
        <v>0</v>
      </c>
      <c r="C1573" s="4">
        <f>Fullmath[[#This Row],[Subtype]]</f>
        <v>0</v>
      </c>
      <c r="D1573" s="2">
        <f>Fullmath[[#This Row],[ID]]</f>
        <v>0</v>
      </c>
      <c r="E1573" s="4">
        <f>Fullmath[[#This Row],[Name]]</f>
        <v>0</v>
      </c>
      <c r="F1573" s="4">
        <f>Fullmath[[#This Row],[Quantity]]</f>
        <v>0</v>
      </c>
      <c r="G1573" s="4">
        <f>LookupRef[[#This Row],[Labor Costs]]+LookupRef[[#This Row],[Material Costs]]</f>
        <v>0</v>
      </c>
      <c r="H1573" s="4" t="e">
        <f>LookupRef[[#This Row],[Total Price]]/LookupRef[[#This Row],[Quantity]]</f>
        <v>#DIV/0!</v>
      </c>
      <c r="I1573" s="4">
        <f>LookupRef[[#This Row],[Total Price]]-LookupRef[[#This Row],[Material Costs]]</f>
        <v>0</v>
      </c>
      <c r="J1573" s="4">
        <f>(LookupRef[[#This Row],[Total Craft Points]]+LookupRef[[#This Row],[DC]])*10</f>
        <v>0</v>
      </c>
      <c r="K1573" s="4">
        <f>LookupRef[[#This Row],[Price Per Craft Point]]*LookupRef[[#This Row],[Total Craft Points]]</f>
        <v>0</v>
      </c>
      <c r="L1573" s="4">
        <f>Fullmath[[#This Row],[Mat Cost]]</f>
        <v>0</v>
      </c>
      <c r="M1573" s="4">
        <f>Fullmath[[#This Row],[Total CP]]</f>
        <v>0</v>
      </c>
      <c r="N1573" s="4">
        <f>Fullmath[[#This Row],[DC]]</f>
        <v>0</v>
      </c>
      <c r="O1573" s="4" cm="1">
        <f t="array" ref="O1573">LookupRef[[#This Row],[DC]]+(PPCP[Base])</f>
        <v>50</v>
      </c>
    </row>
    <row r="1574" spans="1:15" x14ac:dyDescent="0.2">
      <c r="A1574" s="4">
        <f>Fullmath[[#This Row],[Craft]]</f>
        <v>0</v>
      </c>
      <c r="B1574" s="4">
        <f>Fullmath[[#This Row],[Type]]</f>
        <v>0</v>
      </c>
      <c r="C1574" s="4">
        <f>Fullmath[[#This Row],[Subtype]]</f>
        <v>0</v>
      </c>
      <c r="D1574" s="2">
        <f>Fullmath[[#This Row],[ID]]</f>
        <v>0</v>
      </c>
      <c r="E1574" s="4">
        <f>Fullmath[[#This Row],[Name]]</f>
        <v>0</v>
      </c>
      <c r="F1574" s="4">
        <f>Fullmath[[#This Row],[Quantity]]</f>
        <v>0</v>
      </c>
      <c r="G1574" s="4">
        <f>LookupRef[[#This Row],[Labor Costs]]+LookupRef[[#This Row],[Material Costs]]</f>
        <v>0</v>
      </c>
      <c r="H1574" s="4" t="e">
        <f>LookupRef[[#This Row],[Total Price]]/LookupRef[[#This Row],[Quantity]]</f>
        <v>#DIV/0!</v>
      </c>
      <c r="I1574" s="4">
        <f>LookupRef[[#This Row],[Total Price]]-LookupRef[[#This Row],[Material Costs]]</f>
        <v>0</v>
      </c>
      <c r="J1574" s="4">
        <f>(LookupRef[[#This Row],[Total Craft Points]]+LookupRef[[#This Row],[DC]])*10</f>
        <v>0</v>
      </c>
      <c r="K1574" s="4">
        <f>LookupRef[[#This Row],[Price Per Craft Point]]*LookupRef[[#This Row],[Total Craft Points]]</f>
        <v>0</v>
      </c>
      <c r="L1574" s="4">
        <f>Fullmath[[#This Row],[Mat Cost]]</f>
        <v>0</v>
      </c>
      <c r="M1574" s="4">
        <f>Fullmath[[#This Row],[Total CP]]</f>
        <v>0</v>
      </c>
      <c r="N1574" s="4">
        <f>Fullmath[[#This Row],[DC]]</f>
        <v>0</v>
      </c>
      <c r="O1574" s="4" cm="1">
        <f t="array" ref="O1574">LookupRef[[#This Row],[DC]]+(PPCP[Base])</f>
        <v>50</v>
      </c>
    </row>
    <row r="1575" spans="1:15" x14ac:dyDescent="0.2">
      <c r="A1575" s="4">
        <f>Fullmath[[#This Row],[Craft]]</f>
        <v>0</v>
      </c>
      <c r="B1575" s="4">
        <f>Fullmath[[#This Row],[Type]]</f>
        <v>0</v>
      </c>
      <c r="C1575" s="4">
        <f>Fullmath[[#This Row],[Subtype]]</f>
        <v>0</v>
      </c>
      <c r="D1575" s="2">
        <f>Fullmath[[#This Row],[ID]]</f>
        <v>0</v>
      </c>
      <c r="E1575" s="4">
        <f>Fullmath[[#This Row],[Name]]</f>
        <v>0</v>
      </c>
      <c r="F1575" s="4">
        <f>Fullmath[[#This Row],[Quantity]]</f>
        <v>0</v>
      </c>
      <c r="G1575" s="4">
        <f>LookupRef[[#This Row],[Labor Costs]]+LookupRef[[#This Row],[Material Costs]]</f>
        <v>0</v>
      </c>
      <c r="H1575" s="4" t="e">
        <f>LookupRef[[#This Row],[Total Price]]/LookupRef[[#This Row],[Quantity]]</f>
        <v>#DIV/0!</v>
      </c>
      <c r="I1575" s="4">
        <f>LookupRef[[#This Row],[Total Price]]-LookupRef[[#This Row],[Material Costs]]</f>
        <v>0</v>
      </c>
      <c r="J1575" s="4">
        <f>(LookupRef[[#This Row],[Total Craft Points]]+LookupRef[[#This Row],[DC]])*10</f>
        <v>0</v>
      </c>
      <c r="K1575" s="4">
        <f>LookupRef[[#This Row],[Price Per Craft Point]]*LookupRef[[#This Row],[Total Craft Points]]</f>
        <v>0</v>
      </c>
      <c r="L1575" s="4">
        <f>Fullmath[[#This Row],[Mat Cost]]</f>
        <v>0</v>
      </c>
      <c r="M1575" s="4">
        <f>Fullmath[[#This Row],[Total CP]]</f>
        <v>0</v>
      </c>
      <c r="N1575" s="4">
        <f>Fullmath[[#This Row],[DC]]</f>
        <v>0</v>
      </c>
      <c r="O1575" s="4" cm="1">
        <f t="array" ref="O1575">LookupRef[[#This Row],[DC]]+(PPCP[Base])</f>
        <v>50</v>
      </c>
    </row>
    <row r="1576" spans="1:15" x14ac:dyDescent="0.2">
      <c r="A1576" s="4">
        <f>Fullmath[[#This Row],[Craft]]</f>
        <v>0</v>
      </c>
      <c r="B1576" s="4">
        <f>Fullmath[[#This Row],[Type]]</f>
        <v>0</v>
      </c>
      <c r="C1576" s="4">
        <f>Fullmath[[#This Row],[Subtype]]</f>
        <v>0</v>
      </c>
      <c r="D1576" s="2">
        <f>Fullmath[[#This Row],[ID]]</f>
        <v>0</v>
      </c>
      <c r="E1576" s="4">
        <f>Fullmath[[#This Row],[Name]]</f>
        <v>0</v>
      </c>
      <c r="F1576" s="4">
        <f>Fullmath[[#This Row],[Quantity]]</f>
        <v>0</v>
      </c>
      <c r="G1576" s="4">
        <f>LookupRef[[#This Row],[Labor Costs]]+LookupRef[[#This Row],[Material Costs]]</f>
        <v>0</v>
      </c>
      <c r="H1576" s="4" t="e">
        <f>LookupRef[[#This Row],[Total Price]]/LookupRef[[#This Row],[Quantity]]</f>
        <v>#DIV/0!</v>
      </c>
      <c r="I1576" s="4">
        <f>LookupRef[[#This Row],[Total Price]]-LookupRef[[#This Row],[Material Costs]]</f>
        <v>0</v>
      </c>
      <c r="J1576" s="4">
        <f>(LookupRef[[#This Row],[Total Craft Points]]+LookupRef[[#This Row],[DC]])*10</f>
        <v>0</v>
      </c>
      <c r="K1576" s="4">
        <f>LookupRef[[#This Row],[Price Per Craft Point]]*LookupRef[[#This Row],[Total Craft Points]]</f>
        <v>0</v>
      </c>
      <c r="L1576" s="4">
        <f>Fullmath[[#This Row],[Mat Cost]]</f>
        <v>0</v>
      </c>
      <c r="M1576" s="4">
        <f>Fullmath[[#This Row],[Total CP]]</f>
        <v>0</v>
      </c>
      <c r="N1576" s="4">
        <f>Fullmath[[#This Row],[DC]]</f>
        <v>0</v>
      </c>
      <c r="O1576" s="4" cm="1">
        <f t="array" ref="O1576">LookupRef[[#This Row],[DC]]+(PPCP[Base])</f>
        <v>50</v>
      </c>
    </row>
    <row r="1577" spans="1:15" x14ac:dyDescent="0.2">
      <c r="A1577" s="4">
        <f>Fullmath[[#This Row],[Craft]]</f>
        <v>0</v>
      </c>
      <c r="B1577" s="4">
        <f>Fullmath[[#This Row],[Type]]</f>
        <v>0</v>
      </c>
      <c r="C1577" s="4">
        <f>Fullmath[[#This Row],[Subtype]]</f>
        <v>0</v>
      </c>
      <c r="D1577" s="2">
        <f>Fullmath[[#This Row],[ID]]</f>
        <v>0</v>
      </c>
      <c r="E1577" s="4">
        <f>Fullmath[[#This Row],[Name]]</f>
        <v>0</v>
      </c>
      <c r="F1577" s="4">
        <f>Fullmath[[#This Row],[Quantity]]</f>
        <v>0</v>
      </c>
      <c r="G1577" s="4">
        <f>LookupRef[[#This Row],[Labor Costs]]+LookupRef[[#This Row],[Material Costs]]</f>
        <v>0</v>
      </c>
      <c r="H1577" s="4" t="e">
        <f>LookupRef[[#This Row],[Total Price]]/LookupRef[[#This Row],[Quantity]]</f>
        <v>#DIV/0!</v>
      </c>
      <c r="I1577" s="4">
        <f>LookupRef[[#This Row],[Total Price]]-LookupRef[[#This Row],[Material Costs]]</f>
        <v>0</v>
      </c>
      <c r="J1577" s="4">
        <f>(LookupRef[[#This Row],[Total Craft Points]]+LookupRef[[#This Row],[DC]])*10</f>
        <v>0</v>
      </c>
      <c r="K1577" s="4">
        <f>LookupRef[[#This Row],[Price Per Craft Point]]*LookupRef[[#This Row],[Total Craft Points]]</f>
        <v>0</v>
      </c>
      <c r="L1577" s="4">
        <f>Fullmath[[#This Row],[Mat Cost]]</f>
        <v>0</v>
      </c>
      <c r="M1577" s="4">
        <f>Fullmath[[#This Row],[Total CP]]</f>
        <v>0</v>
      </c>
      <c r="N1577" s="4">
        <f>Fullmath[[#This Row],[DC]]</f>
        <v>0</v>
      </c>
      <c r="O1577" s="4" cm="1">
        <f t="array" ref="O1577">LookupRef[[#This Row],[DC]]+(PPCP[Base])</f>
        <v>50</v>
      </c>
    </row>
    <row r="1578" spans="1:15" x14ac:dyDescent="0.2">
      <c r="A1578" s="4">
        <f>Fullmath[[#This Row],[Craft]]</f>
        <v>0</v>
      </c>
      <c r="B1578" s="4">
        <f>Fullmath[[#This Row],[Type]]</f>
        <v>0</v>
      </c>
      <c r="C1578" s="4">
        <f>Fullmath[[#This Row],[Subtype]]</f>
        <v>0</v>
      </c>
      <c r="D1578" s="2">
        <f>Fullmath[[#This Row],[ID]]</f>
        <v>0</v>
      </c>
      <c r="E1578" s="4">
        <f>Fullmath[[#This Row],[Name]]</f>
        <v>0</v>
      </c>
      <c r="F1578" s="4">
        <f>Fullmath[[#This Row],[Quantity]]</f>
        <v>0</v>
      </c>
      <c r="G1578" s="4">
        <f>LookupRef[[#This Row],[Labor Costs]]+LookupRef[[#This Row],[Material Costs]]</f>
        <v>0</v>
      </c>
      <c r="H1578" s="4" t="e">
        <f>LookupRef[[#This Row],[Total Price]]/LookupRef[[#This Row],[Quantity]]</f>
        <v>#DIV/0!</v>
      </c>
      <c r="I1578" s="4">
        <f>LookupRef[[#This Row],[Total Price]]-LookupRef[[#This Row],[Material Costs]]</f>
        <v>0</v>
      </c>
      <c r="J1578" s="4">
        <f>(LookupRef[[#This Row],[Total Craft Points]]+LookupRef[[#This Row],[DC]])*10</f>
        <v>0</v>
      </c>
      <c r="K1578" s="4">
        <f>LookupRef[[#This Row],[Price Per Craft Point]]*LookupRef[[#This Row],[Total Craft Points]]</f>
        <v>0</v>
      </c>
      <c r="L1578" s="4">
        <f>Fullmath[[#This Row],[Mat Cost]]</f>
        <v>0</v>
      </c>
      <c r="M1578" s="4">
        <f>Fullmath[[#This Row],[Total CP]]</f>
        <v>0</v>
      </c>
      <c r="N1578" s="4">
        <f>Fullmath[[#This Row],[DC]]</f>
        <v>0</v>
      </c>
      <c r="O1578" s="4" cm="1">
        <f t="array" ref="O1578">LookupRef[[#This Row],[DC]]+(PPCP[Base])</f>
        <v>50</v>
      </c>
    </row>
    <row r="1579" spans="1:15" x14ac:dyDescent="0.2">
      <c r="A1579" s="4">
        <f>Fullmath[[#This Row],[Craft]]</f>
        <v>0</v>
      </c>
      <c r="B1579" s="4">
        <f>Fullmath[[#This Row],[Type]]</f>
        <v>0</v>
      </c>
      <c r="C1579" s="4">
        <f>Fullmath[[#This Row],[Subtype]]</f>
        <v>0</v>
      </c>
      <c r="D1579" s="2">
        <f>Fullmath[[#This Row],[ID]]</f>
        <v>0</v>
      </c>
      <c r="E1579" s="4">
        <f>Fullmath[[#This Row],[Name]]</f>
        <v>0</v>
      </c>
      <c r="F1579" s="4">
        <f>Fullmath[[#This Row],[Quantity]]</f>
        <v>0</v>
      </c>
      <c r="G1579" s="4">
        <f>LookupRef[[#This Row],[Labor Costs]]+LookupRef[[#This Row],[Material Costs]]</f>
        <v>0</v>
      </c>
      <c r="H1579" s="4" t="e">
        <f>LookupRef[[#This Row],[Total Price]]/LookupRef[[#This Row],[Quantity]]</f>
        <v>#DIV/0!</v>
      </c>
      <c r="I1579" s="4">
        <f>LookupRef[[#This Row],[Total Price]]-LookupRef[[#This Row],[Material Costs]]</f>
        <v>0</v>
      </c>
      <c r="J1579" s="4">
        <f>(LookupRef[[#This Row],[Total Craft Points]]+LookupRef[[#This Row],[DC]])*10</f>
        <v>0</v>
      </c>
      <c r="K1579" s="4">
        <f>LookupRef[[#This Row],[Price Per Craft Point]]*LookupRef[[#This Row],[Total Craft Points]]</f>
        <v>0</v>
      </c>
      <c r="L1579" s="4">
        <f>Fullmath[[#This Row],[Mat Cost]]</f>
        <v>0</v>
      </c>
      <c r="M1579" s="4">
        <f>Fullmath[[#This Row],[Total CP]]</f>
        <v>0</v>
      </c>
      <c r="N1579" s="4">
        <f>Fullmath[[#This Row],[DC]]</f>
        <v>0</v>
      </c>
      <c r="O1579" s="4" cm="1">
        <f t="array" ref="O1579">LookupRef[[#This Row],[DC]]+(PPCP[Base])</f>
        <v>50</v>
      </c>
    </row>
    <row r="1580" spans="1:15" x14ac:dyDescent="0.2">
      <c r="A1580" s="4">
        <f>Fullmath[[#This Row],[Craft]]</f>
        <v>0</v>
      </c>
      <c r="B1580" s="4">
        <f>Fullmath[[#This Row],[Type]]</f>
        <v>0</v>
      </c>
      <c r="C1580" s="4">
        <f>Fullmath[[#This Row],[Subtype]]</f>
        <v>0</v>
      </c>
      <c r="D1580" s="2">
        <f>Fullmath[[#This Row],[ID]]</f>
        <v>0</v>
      </c>
      <c r="E1580" s="4">
        <f>Fullmath[[#This Row],[Name]]</f>
        <v>0</v>
      </c>
      <c r="F1580" s="4">
        <f>Fullmath[[#This Row],[Quantity]]</f>
        <v>0</v>
      </c>
      <c r="G1580" s="4">
        <f>LookupRef[[#This Row],[Labor Costs]]+LookupRef[[#This Row],[Material Costs]]</f>
        <v>0</v>
      </c>
      <c r="H1580" s="4" t="e">
        <f>LookupRef[[#This Row],[Total Price]]/LookupRef[[#This Row],[Quantity]]</f>
        <v>#DIV/0!</v>
      </c>
      <c r="I1580" s="4">
        <f>LookupRef[[#This Row],[Total Price]]-LookupRef[[#This Row],[Material Costs]]</f>
        <v>0</v>
      </c>
      <c r="J1580" s="4">
        <f>(LookupRef[[#This Row],[Total Craft Points]]+LookupRef[[#This Row],[DC]])*10</f>
        <v>0</v>
      </c>
      <c r="K1580" s="4">
        <f>LookupRef[[#This Row],[Price Per Craft Point]]*LookupRef[[#This Row],[Total Craft Points]]</f>
        <v>0</v>
      </c>
      <c r="L1580" s="4">
        <f>Fullmath[[#This Row],[Mat Cost]]</f>
        <v>0</v>
      </c>
      <c r="M1580" s="4">
        <f>Fullmath[[#This Row],[Total CP]]</f>
        <v>0</v>
      </c>
      <c r="N1580" s="4">
        <f>Fullmath[[#This Row],[DC]]</f>
        <v>0</v>
      </c>
      <c r="O1580" s="4" cm="1">
        <f t="array" ref="O1580">LookupRef[[#This Row],[DC]]+(PPCP[Base])</f>
        <v>50</v>
      </c>
    </row>
    <row r="1581" spans="1:15" x14ac:dyDescent="0.2">
      <c r="A1581" s="4">
        <f>Fullmath[[#This Row],[Craft]]</f>
        <v>0</v>
      </c>
      <c r="B1581" s="4">
        <f>Fullmath[[#This Row],[Type]]</f>
        <v>0</v>
      </c>
      <c r="C1581" s="4">
        <f>Fullmath[[#This Row],[Subtype]]</f>
        <v>0</v>
      </c>
      <c r="D1581" s="2">
        <f>Fullmath[[#This Row],[ID]]</f>
        <v>0</v>
      </c>
      <c r="E1581" s="4">
        <f>Fullmath[[#This Row],[Name]]</f>
        <v>0</v>
      </c>
      <c r="F1581" s="4">
        <f>Fullmath[[#This Row],[Quantity]]</f>
        <v>0</v>
      </c>
      <c r="G1581" s="4">
        <f>LookupRef[[#This Row],[Labor Costs]]+LookupRef[[#This Row],[Material Costs]]</f>
        <v>0</v>
      </c>
      <c r="H1581" s="4" t="e">
        <f>LookupRef[[#This Row],[Total Price]]/LookupRef[[#This Row],[Quantity]]</f>
        <v>#DIV/0!</v>
      </c>
      <c r="I1581" s="4">
        <f>LookupRef[[#This Row],[Total Price]]-LookupRef[[#This Row],[Material Costs]]</f>
        <v>0</v>
      </c>
      <c r="J1581" s="4">
        <f>(LookupRef[[#This Row],[Total Craft Points]]+LookupRef[[#This Row],[DC]])*10</f>
        <v>0</v>
      </c>
      <c r="K1581" s="4">
        <f>LookupRef[[#This Row],[Price Per Craft Point]]*LookupRef[[#This Row],[Total Craft Points]]</f>
        <v>0</v>
      </c>
      <c r="L1581" s="4">
        <f>Fullmath[[#This Row],[Mat Cost]]</f>
        <v>0</v>
      </c>
      <c r="M1581" s="4">
        <f>Fullmath[[#This Row],[Total CP]]</f>
        <v>0</v>
      </c>
      <c r="N1581" s="4">
        <f>Fullmath[[#This Row],[DC]]</f>
        <v>0</v>
      </c>
      <c r="O1581" s="4" cm="1">
        <f t="array" ref="O1581">LookupRef[[#This Row],[DC]]+(PPCP[Base])</f>
        <v>50</v>
      </c>
    </row>
    <row r="1582" spans="1:15" x14ac:dyDescent="0.2">
      <c r="A1582" s="4">
        <f>Fullmath[[#This Row],[Craft]]</f>
        <v>0</v>
      </c>
      <c r="B1582" s="4">
        <f>Fullmath[[#This Row],[Type]]</f>
        <v>0</v>
      </c>
      <c r="C1582" s="4">
        <f>Fullmath[[#This Row],[Subtype]]</f>
        <v>0</v>
      </c>
      <c r="D1582" s="2">
        <f>Fullmath[[#This Row],[ID]]</f>
        <v>0</v>
      </c>
      <c r="E1582" s="4">
        <f>Fullmath[[#This Row],[Name]]</f>
        <v>0</v>
      </c>
      <c r="F1582" s="4">
        <f>Fullmath[[#This Row],[Quantity]]</f>
        <v>0</v>
      </c>
      <c r="G1582" s="4">
        <f>LookupRef[[#This Row],[Labor Costs]]+LookupRef[[#This Row],[Material Costs]]</f>
        <v>0</v>
      </c>
      <c r="H1582" s="4" t="e">
        <f>LookupRef[[#This Row],[Total Price]]/LookupRef[[#This Row],[Quantity]]</f>
        <v>#DIV/0!</v>
      </c>
      <c r="I1582" s="4">
        <f>LookupRef[[#This Row],[Total Price]]-LookupRef[[#This Row],[Material Costs]]</f>
        <v>0</v>
      </c>
      <c r="J1582" s="4">
        <f>(LookupRef[[#This Row],[Total Craft Points]]+LookupRef[[#This Row],[DC]])*10</f>
        <v>0</v>
      </c>
      <c r="K1582" s="4">
        <f>LookupRef[[#This Row],[Price Per Craft Point]]*LookupRef[[#This Row],[Total Craft Points]]</f>
        <v>0</v>
      </c>
      <c r="L1582" s="4">
        <f>Fullmath[[#This Row],[Mat Cost]]</f>
        <v>0</v>
      </c>
      <c r="M1582" s="4">
        <f>Fullmath[[#This Row],[Total CP]]</f>
        <v>0</v>
      </c>
      <c r="N1582" s="4">
        <f>Fullmath[[#This Row],[DC]]</f>
        <v>0</v>
      </c>
      <c r="O1582" s="4" cm="1">
        <f t="array" ref="O1582">LookupRef[[#This Row],[DC]]+(PPCP[Base])</f>
        <v>50</v>
      </c>
    </row>
    <row r="1583" spans="1:15" x14ac:dyDescent="0.2">
      <c r="A1583" s="4">
        <f>Fullmath[[#This Row],[Craft]]</f>
        <v>0</v>
      </c>
      <c r="B1583" s="4">
        <f>Fullmath[[#This Row],[Type]]</f>
        <v>0</v>
      </c>
      <c r="C1583" s="4">
        <f>Fullmath[[#This Row],[Subtype]]</f>
        <v>0</v>
      </c>
      <c r="D1583" s="2">
        <f>Fullmath[[#This Row],[ID]]</f>
        <v>0</v>
      </c>
      <c r="E1583" s="4">
        <f>Fullmath[[#This Row],[Name]]</f>
        <v>0</v>
      </c>
      <c r="F1583" s="4">
        <f>Fullmath[[#This Row],[Quantity]]</f>
        <v>0</v>
      </c>
      <c r="G1583" s="4">
        <f>LookupRef[[#This Row],[Labor Costs]]+LookupRef[[#This Row],[Material Costs]]</f>
        <v>0</v>
      </c>
      <c r="H1583" s="4" t="e">
        <f>LookupRef[[#This Row],[Total Price]]/LookupRef[[#This Row],[Quantity]]</f>
        <v>#DIV/0!</v>
      </c>
      <c r="I1583" s="4">
        <f>LookupRef[[#This Row],[Total Price]]-LookupRef[[#This Row],[Material Costs]]</f>
        <v>0</v>
      </c>
      <c r="J1583" s="4">
        <f>(LookupRef[[#This Row],[Total Craft Points]]+LookupRef[[#This Row],[DC]])*10</f>
        <v>0</v>
      </c>
      <c r="K1583" s="4">
        <f>LookupRef[[#This Row],[Price Per Craft Point]]*LookupRef[[#This Row],[Total Craft Points]]</f>
        <v>0</v>
      </c>
      <c r="L1583" s="4">
        <f>Fullmath[[#This Row],[Mat Cost]]</f>
        <v>0</v>
      </c>
      <c r="M1583" s="4">
        <f>Fullmath[[#This Row],[Total CP]]</f>
        <v>0</v>
      </c>
      <c r="N1583" s="4">
        <f>Fullmath[[#This Row],[DC]]</f>
        <v>0</v>
      </c>
      <c r="O1583" s="4" cm="1">
        <f t="array" ref="O1583">LookupRef[[#This Row],[DC]]+(PPCP[Base])</f>
        <v>50</v>
      </c>
    </row>
    <row r="1584" spans="1:15" x14ac:dyDescent="0.2">
      <c r="A1584" s="4">
        <f>Fullmath[[#This Row],[Craft]]</f>
        <v>0</v>
      </c>
      <c r="B1584" s="4">
        <f>Fullmath[[#This Row],[Type]]</f>
        <v>0</v>
      </c>
      <c r="C1584" s="4">
        <f>Fullmath[[#This Row],[Subtype]]</f>
        <v>0</v>
      </c>
      <c r="D1584" s="2">
        <f>Fullmath[[#This Row],[ID]]</f>
        <v>0</v>
      </c>
      <c r="E1584" s="4">
        <f>Fullmath[[#This Row],[Name]]</f>
        <v>0</v>
      </c>
      <c r="F1584" s="4">
        <f>Fullmath[[#This Row],[Quantity]]</f>
        <v>0</v>
      </c>
      <c r="G1584" s="4">
        <f>LookupRef[[#This Row],[Labor Costs]]+LookupRef[[#This Row],[Material Costs]]</f>
        <v>0</v>
      </c>
      <c r="H1584" s="4" t="e">
        <f>LookupRef[[#This Row],[Total Price]]/LookupRef[[#This Row],[Quantity]]</f>
        <v>#DIV/0!</v>
      </c>
      <c r="I1584" s="4">
        <f>LookupRef[[#This Row],[Total Price]]-LookupRef[[#This Row],[Material Costs]]</f>
        <v>0</v>
      </c>
      <c r="J1584" s="4">
        <f>(LookupRef[[#This Row],[Total Craft Points]]+LookupRef[[#This Row],[DC]])*10</f>
        <v>0</v>
      </c>
      <c r="K1584" s="4">
        <f>LookupRef[[#This Row],[Price Per Craft Point]]*LookupRef[[#This Row],[Total Craft Points]]</f>
        <v>0</v>
      </c>
      <c r="L1584" s="4">
        <f>Fullmath[[#This Row],[Mat Cost]]</f>
        <v>0</v>
      </c>
      <c r="M1584" s="4">
        <f>Fullmath[[#This Row],[Total CP]]</f>
        <v>0</v>
      </c>
      <c r="N1584" s="4">
        <f>Fullmath[[#This Row],[DC]]</f>
        <v>0</v>
      </c>
      <c r="O1584" s="4" cm="1">
        <f t="array" ref="O1584">LookupRef[[#This Row],[DC]]+(PPCP[Base])</f>
        <v>50</v>
      </c>
    </row>
    <row r="1585" spans="1:15" x14ac:dyDescent="0.2">
      <c r="A1585" s="4">
        <f>Fullmath[[#This Row],[Craft]]</f>
        <v>0</v>
      </c>
      <c r="B1585" s="4">
        <f>Fullmath[[#This Row],[Type]]</f>
        <v>0</v>
      </c>
      <c r="C1585" s="4">
        <f>Fullmath[[#This Row],[Subtype]]</f>
        <v>0</v>
      </c>
      <c r="D1585" s="2">
        <f>Fullmath[[#This Row],[ID]]</f>
        <v>0</v>
      </c>
      <c r="E1585" s="4">
        <f>Fullmath[[#This Row],[Name]]</f>
        <v>0</v>
      </c>
      <c r="F1585" s="4">
        <f>Fullmath[[#This Row],[Quantity]]</f>
        <v>0</v>
      </c>
      <c r="G1585" s="4">
        <f>LookupRef[[#This Row],[Labor Costs]]+LookupRef[[#This Row],[Material Costs]]</f>
        <v>0</v>
      </c>
      <c r="H1585" s="4" t="e">
        <f>LookupRef[[#This Row],[Total Price]]/LookupRef[[#This Row],[Quantity]]</f>
        <v>#DIV/0!</v>
      </c>
      <c r="I1585" s="4">
        <f>LookupRef[[#This Row],[Total Price]]-LookupRef[[#This Row],[Material Costs]]</f>
        <v>0</v>
      </c>
      <c r="J1585" s="4">
        <f>(LookupRef[[#This Row],[Total Craft Points]]+LookupRef[[#This Row],[DC]])*10</f>
        <v>0</v>
      </c>
      <c r="K1585" s="4">
        <f>LookupRef[[#This Row],[Price Per Craft Point]]*LookupRef[[#This Row],[Total Craft Points]]</f>
        <v>0</v>
      </c>
      <c r="L1585" s="4">
        <f>Fullmath[[#This Row],[Mat Cost]]</f>
        <v>0</v>
      </c>
      <c r="M1585" s="4">
        <f>Fullmath[[#This Row],[Total CP]]</f>
        <v>0</v>
      </c>
      <c r="N1585" s="4">
        <f>Fullmath[[#This Row],[DC]]</f>
        <v>0</v>
      </c>
      <c r="O1585" s="4" cm="1">
        <f t="array" ref="O1585">LookupRef[[#This Row],[DC]]+(PPCP[Base])</f>
        <v>50</v>
      </c>
    </row>
    <row r="1586" spans="1:15" x14ac:dyDescent="0.2">
      <c r="A1586" s="4">
        <f>Fullmath[[#This Row],[Craft]]</f>
        <v>0</v>
      </c>
      <c r="B1586" s="4">
        <f>Fullmath[[#This Row],[Type]]</f>
        <v>0</v>
      </c>
      <c r="C1586" s="4">
        <f>Fullmath[[#This Row],[Subtype]]</f>
        <v>0</v>
      </c>
      <c r="D1586" s="2">
        <f>Fullmath[[#This Row],[ID]]</f>
        <v>0</v>
      </c>
      <c r="E1586" s="4">
        <f>Fullmath[[#This Row],[Name]]</f>
        <v>0</v>
      </c>
      <c r="F1586" s="4">
        <f>Fullmath[[#This Row],[Quantity]]</f>
        <v>0</v>
      </c>
      <c r="G1586" s="4">
        <f>LookupRef[[#This Row],[Labor Costs]]+LookupRef[[#This Row],[Material Costs]]</f>
        <v>0</v>
      </c>
      <c r="H1586" s="4" t="e">
        <f>LookupRef[[#This Row],[Total Price]]/LookupRef[[#This Row],[Quantity]]</f>
        <v>#DIV/0!</v>
      </c>
      <c r="I1586" s="4">
        <f>LookupRef[[#This Row],[Total Price]]-LookupRef[[#This Row],[Material Costs]]</f>
        <v>0</v>
      </c>
      <c r="J1586" s="4">
        <f>(LookupRef[[#This Row],[Total Craft Points]]+LookupRef[[#This Row],[DC]])*10</f>
        <v>0</v>
      </c>
      <c r="K1586" s="4">
        <f>LookupRef[[#This Row],[Price Per Craft Point]]*LookupRef[[#This Row],[Total Craft Points]]</f>
        <v>0</v>
      </c>
      <c r="L1586" s="4">
        <f>Fullmath[[#This Row],[Mat Cost]]</f>
        <v>0</v>
      </c>
      <c r="M1586" s="4">
        <f>Fullmath[[#This Row],[Total CP]]</f>
        <v>0</v>
      </c>
      <c r="N1586" s="4">
        <f>Fullmath[[#This Row],[DC]]</f>
        <v>0</v>
      </c>
      <c r="O1586" s="4" cm="1">
        <f t="array" ref="O1586">LookupRef[[#This Row],[DC]]+(PPCP[Base])</f>
        <v>50</v>
      </c>
    </row>
    <row r="1587" spans="1:15" x14ac:dyDescent="0.2">
      <c r="A1587" s="4">
        <f>Fullmath[[#This Row],[Craft]]</f>
        <v>0</v>
      </c>
      <c r="B1587" s="4">
        <f>Fullmath[[#This Row],[Type]]</f>
        <v>0</v>
      </c>
      <c r="C1587" s="4">
        <f>Fullmath[[#This Row],[Subtype]]</f>
        <v>0</v>
      </c>
      <c r="D1587" s="2">
        <f>Fullmath[[#This Row],[ID]]</f>
        <v>0</v>
      </c>
      <c r="E1587" s="4">
        <f>Fullmath[[#This Row],[Name]]</f>
        <v>0</v>
      </c>
      <c r="F1587" s="4">
        <f>Fullmath[[#This Row],[Quantity]]</f>
        <v>0</v>
      </c>
      <c r="G1587" s="4">
        <f>LookupRef[[#This Row],[Labor Costs]]+LookupRef[[#This Row],[Material Costs]]</f>
        <v>0</v>
      </c>
      <c r="H1587" s="4" t="e">
        <f>LookupRef[[#This Row],[Total Price]]/LookupRef[[#This Row],[Quantity]]</f>
        <v>#DIV/0!</v>
      </c>
      <c r="I1587" s="4">
        <f>LookupRef[[#This Row],[Total Price]]-LookupRef[[#This Row],[Material Costs]]</f>
        <v>0</v>
      </c>
      <c r="J1587" s="4">
        <f>(LookupRef[[#This Row],[Total Craft Points]]+LookupRef[[#This Row],[DC]])*10</f>
        <v>0</v>
      </c>
      <c r="K1587" s="4">
        <f>LookupRef[[#This Row],[Price Per Craft Point]]*LookupRef[[#This Row],[Total Craft Points]]</f>
        <v>0</v>
      </c>
      <c r="L1587" s="4">
        <f>Fullmath[[#This Row],[Mat Cost]]</f>
        <v>0</v>
      </c>
      <c r="M1587" s="4">
        <f>Fullmath[[#This Row],[Total CP]]</f>
        <v>0</v>
      </c>
      <c r="N1587" s="4">
        <f>Fullmath[[#This Row],[DC]]</f>
        <v>0</v>
      </c>
      <c r="O1587" s="4" cm="1">
        <f t="array" ref="O1587">LookupRef[[#This Row],[DC]]+(PPCP[Base])</f>
        <v>50</v>
      </c>
    </row>
    <row r="1588" spans="1:15" x14ac:dyDescent="0.2">
      <c r="A1588" s="4">
        <f>Fullmath[[#This Row],[Craft]]</f>
        <v>0</v>
      </c>
      <c r="B1588" s="4">
        <f>Fullmath[[#This Row],[Type]]</f>
        <v>0</v>
      </c>
      <c r="C1588" s="4">
        <f>Fullmath[[#This Row],[Subtype]]</f>
        <v>0</v>
      </c>
      <c r="D1588" s="2">
        <f>Fullmath[[#This Row],[ID]]</f>
        <v>0</v>
      </c>
      <c r="E1588" s="4">
        <f>Fullmath[[#This Row],[Name]]</f>
        <v>0</v>
      </c>
      <c r="F1588" s="4">
        <f>Fullmath[[#This Row],[Quantity]]</f>
        <v>0</v>
      </c>
      <c r="G1588" s="4">
        <f>LookupRef[[#This Row],[Labor Costs]]+LookupRef[[#This Row],[Material Costs]]</f>
        <v>0</v>
      </c>
      <c r="H1588" s="4" t="e">
        <f>LookupRef[[#This Row],[Total Price]]/LookupRef[[#This Row],[Quantity]]</f>
        <v>#DIV/0!</v>
      </c>
      <c r="I1588" s="4">
        <f>LookupRef[[#This Row],[Total Price]]-LookupRef[[#This Row],[Material Costs]]</f>
        <v>0</v>
      </c>
      <c r="J1588" s="4">
        <f>(LookupRef[[#This Row],[Total Craft Points]]+LookupRef[[#This Row],[DC]])*10</f>
        <v>0</v>
      </c>
      <c r="K1588" s="4">
        <f>LookupRef[[#This Row],[Price Per Craft Point]]*LookupRef[[#This Row],[Total Craft Points]]</f>
        <v>0</v>
      </c>
      <c r="L1588" s="4">
        <f>Fullmath[[#This Row],[Mat Cost]]</f>
        <v>0</v>
      </c>
      <c r="M1588" s="4">
        <f>Fullmath[[#This Row],[Total CP]]</f>
        <v>0</v>
      </c>
      <c r="N1588" s="4">
        <f>Fullmath[[#This Row],[DC]]</f>
        <v>0</v>
      </c>
      <c r="O1588" s="4" cm="1">
        <f t="array" ref="O1588">LookupRef[[#This Row],[DC]]+(PPCP[Base])</f>
        <v>50</v>
      </c>
    </row>
    <row r="1589" spans="1:15" x14ac:dyDescent="0.2">
      <c r="A1589" s="4">
        <f>Fullmath[[#This Row],[Craft]]</f>
        <v>0</v>
      </c>
      <c r="B1589" s="4">
        <f>Fullmath[[#This Row],[Type]]</f>
        <v>0</v>
      </c>
      <c r="C1589" s="4">
        <f>Fullmath[[#This Row],[Subtype]]</f>
        <v>0</v>
      </c>
      <c r="D1589" s="2">
        <f>Fullmath[[#This Row],[ID]]</f>
        <v>0</v>
      </c>
      <c r="E1589" s="4">
        <f>Fullmath[[#This Row],[Name]]</f>
        <v>0</v>
      </c>
      <c r="F1589" s="4">
        <f>Fullmath[[#This Row],[Quantity]]</f>
        <v>0</v>
      </c>
      <c r="G1589" s="4">
        <f>LookupRef[[#This Row],[Labor Costs]]+LookupRef[[#This Row],[Material Costs]]</f>
        <v>0</v>
      </c>
      <c r="H1589" s="4" t="e">
        <f>LookupRef[[#This Row],[Total Price]]/LookupRef[[#This Row],[Quantity]]</f>
        <v>#DIV/0!</v>
      </c>
      <c r="I1589" s="4">
        <f>LookupRef[[#This Row],[Total Price]]-LookupRef[[#This Row],[Material Costs]]</f>
        <v>0</v>
      </c>
      <c r="J1589" s="4">
        <f>(LookupRef[[#This Row],[Total Craft Points]]+LookupRef[[#This Row],[DC]])*10</f>
        <v>0</v>
      </c>
      <c r="K1589" s="4">
        <f>LookupRef[[#This Row],[Price Per Craft Point]]*LookupRef[[#This Row],[Total Craft Points]]</f>
        <v>0</v>
      </c>
      <c r="L1589" s="4">
        <f>Fullmath[[#This Row],[Mat Cost]]</f>
        <v>0</v>
      </c>
      <c r="M1589" s="4">
        <f>Fullmath[[#This Row],[Total CP]]</f>
        <v>0</v>
      </c>
      <c r="N1589" s="4">
        <f>Fullmath[[#This Row],[DC]]</f>
        <v>0</v>
      </c>
      <c r="O1589" s="4" cm="1">
        <f t="array" ref="O1589">LookupRef[[#This Row],[DC]]+(PPCP[Base])</f>
        <v>50</v>
      </c>
    </row>
    <row r="1590" spans="1:15" x14ac:dyDescent="0.2">
      <c r="A1590" s="4">
        <f>Fullmath[[#This Row],[Craft]]</f>
        <v>0</v>
      </c>
      <c r="B1590" s="4">
        <f>Fullmath[[#This Row],[Type]]</f>
        <v>0</v>
      </c>
      <c r="C1590" s="4">
        <f>Fullmath[[#This Row],[Subtype]]</f>
        <v>0</v>
      </c>
      <c r="D1590" s="2">
        <f>Fullmath[[#This Row],[ID]]</f>
        <v>0</v>
      </c>
      <c r="E1590" s="4">
        <f>Fullmath[[#This Row],[Name]]</f>
        <v>0</v>
      </c>
      <c r="F1590" s="4">
        <f>Fullmath[[#This Row],[Quantity]]</f>
        <v>0</v>
      </c>
      <c r="G1590" s="4">
        <f>LookupRef[[#This Row],[Labor Costs]]+LookupRef[[#This Row],[Material Costs]]</f>
        <v>0</v>
      </c>
      <c r="H1590" s="4" t="e">
        <f>LookupRef[[#This Row],[Total Price]]/LookupRef[[#This Row],[Quantity]]</f>
        <v>#DIV/0!</v>
      </c>
      <c r="I1590" s="4">
        <f>LookupRef[[#This Row],[Total Price]]-LookupRef[[#This Row],[Material Costs]]</f>
        <v>0</v>
      </c>
      <c r="J1590" s="4">
        <f>(LookupRef[[#This Row],[Total Craft Points]]+LookupRef[[#This Row],[DC]])*10</f>
        <v>0</v>
      </c>
      <c r="K1590" s="4">
        <f>LookupRef[[#This Row],[Price Per Craft Point]]*LookupRef[[#This Row],[Total Craft Points]]</f>
        <v>0</v>
      </c>
      <c r="L1590" s="4">
        <f>Fullmath[[#This Row],[Mat Cost]]</f>
        <v>0</v>
      </c>
      <c r="M1590" s="4">
        <f>Fullmath[[#This Row],[Total CP]]</f>
        <v>0</v>
      </c>
      <c r="N1590" s="4">
        <f>Fullmath[[#This Row],[DC]]</f>
        <v>0</v>
      </c>
      <c r="O1590" s="4" cm="1">
        <f t="array" ref="O1590">LookupRef[[#This Row],[DC]]+(PPCP[Base])</f>
        <v>50</v>
      </c>
    </row>
    <row r="1591" spans="1:15" x14ac:dyDescent="0.2">
      <c r="A1591" s="4">
        <f>Fullmath[[#This Row],[Craft]]</f>
        <v>0</v>
      </c>
      <c r="B1591" s="4">
        <f>Fullmath[[#This Row],[Type]]</f>
        <v>0</v>
      </c>
      <c r="C1591" s="4">
        <f>Fullmath[[#This Row],[Subtype]]</f>
        <v>0</v>
      </c>
      <c r="D1591" s="2">
        <f>Fullmath[[#This Row],[ID]]</f>
        <v>0</v>
      </c>
      <c r="E1591" s="4">
        <f>Fullmath[[#This Row],[Name]]</f>
        <v>0</v>
      </c>
      <c r="F1591" s="4">
        <f>Fullmath[[#This Row],[Quantity]]</f>
        <v>0</v>
      </c>
      <c r="G1591" s="4">
        <f>LookupRef[[#This Row],[Labor Costs]]+LookupRef[[#This Row],[Material Costs]]</f>
        <v>0</v>
      </c>
      <c r="H1591" s="4" t="e">
        <f>LookupRef[[#This Row],[Total Price]]/LookupRef[[#This Row],[Quantity]]</f>
        <v>#DIV/0!</v>
      </c>
      <c r="I1591" s="4">
        <f>LookupRef[[#This Row],[Total Price]]-LookupRef[[#This Row],[Material Costs]]</f>
        <v>0</v>
      </c>
      <c r="J1591" s="4">
        <f>(LookupRef[[#This Row],[Total Craft Points]]+LookupRef[[#This Row],[DC]])*10</f>
        <v>0</v>
      </c>
      <c r="K1591" s="4">
        <f>LookupRef[[#This Row],[Price Per Craft Point]]*LookupRef[[#This Row],[Total Craft Points]]</f>
        <v>0</v>
      </c>
      <c r="L1591" s="4">
        <f>Fullmath[[#This Row],[Mat Cost]]</f>
        <v>0</v>
      </c>
      <c r="M1591" s="4">
        <f>Fullmath[[#This Row],[Total CP]]</f>
        <v>0</v>
      </c>
      <c r="N1591" s="4">
        <f>Fullmath[[#This Row],[DC]]</f>
        <v>0</v>
      </c>
      <c r="O1591" s="4" cm="1">
        <f t="array" ref="O1591">LookupRef[[#This Row],[DC]]+(PPCP[Base])</f>
        <v>50</v>
      </c>
    </row>
    <row r="1592" spans="1:15" x14ac:dyDescent="0.2">
      <c r="A1592" s="4">
        <f>Fullmath[[#This Row],[Craft]]</f>
        <v>0</v>
      </c>
      <c r="B1592" s="4">
        <f>Fullmath[[#This Row],[Type]]</f>
        <v>0</v>
      </c>
      <c r="C1592" s="4">
        <f>Fullmath[[#This Row],[Subtype]]</f>
        <v>0</v>
      </c>
      <c r="D1592" s="2">
        <f>Fullmath[[#This Row],[ID]]</f>
        <v>0</v>
      </c>
      <c r="E1592" s="4">
        <f>Fullmath[[#This Row],[Name]]</f>
        <v>0</v>
      </c>
      <c r="F1592" s="4">
        <f>Fullmath[[#This Row],[Quantity]]</f>
        <v>0</v>
      </c>
      <c r="G1592" s="4">
        <f>LookupRef[[#This Row],[Labor Costs]]+LookupRef[[#This Row],[Material Costs]]</f>
        <v>0</v>
      </c>
      <c r="H1592" s="4" t="e">
        <f>LookupRef[[#This Row],[Total Price]]/LookupRef[[#This Row],[Quantity]]</f>
        <v>#DIV/0!</v>
      </c>
      <c r="I1592" s="4">
        <f>LookupRef[[#This Row],[Total Price]]-LookupRef[[#This Row],[Material Costs]]</f>
        <v>0</v>
      </c>
      <c r="J1592" s="4">
        <f>(LookupRef[[#This Row],[Total Craft Points]]+LookupRef[[#This Row],[DC]])*10</f>
        <v>0</v>
      </c>
      <c r="K1592" s="4">
        <f>LookupRef[[#This Row],[Price Per Craft Point]]*LookupRef[[#This Row],[Total Craft Points]]</f>
        <v>0</v>
      </c>
      <c r="L1592" s="4">
        <f>Fullmath[[#This Row],[Mat Cost]]</f>
        <v>0</v>
      </c>
      <c r="M1592" s="4">
        <f>Fullmath[[#This Row],[Total CP]]</f>
        <v>0</v>
      </c>
      <c r="N1592" s="4">
        <f>Fullmath[[#This Row],[DC]]</f>
        <v>0</v>
      </c>
      <c r="O1592" s="4" cm="1">
        <f t="array" ref="O1592">LookupRef[[#This Row],[DC]]+(PPCP[Base])</f>
        <v>50</v>
      </c>
    </row>
    <row r="1593" spans="1:15" x14ac:dyDescent="0.2">
      <c r="A1593" s="4">
        <f>Fullmath[[#This Row],[Craft]]</f>
        <v>0</v>
      </c>
      <c r="B1593" s="4">
        <f>Fullmath[[#This Row],[Type]]</f>
        <v>0</v>
      </c>
      <c r="C1593" s="4">
        <f>Fullmath[[#This Row],[Subtype]]</f>
        <v>0</v>
      </c>
      <c r="D1593" s="2">
        <f>Fullmath[[#This Row],[ID]]</f>
        <v>0</v>
      </c>
      <c r="E1593" s="4">
        <f>Fullmath[[#This Row],[Name]]</f>
        <v>0</v>
      </c>
      <c r="F1593" s="4">
        <f>Fullmath[[#This Row],[Quantity]]</f>
        <v>0</v>
      </c>
      <c r="G1593" s="4">
        <f>LookupRef[[#This Row],[Labor Costs]]+LookupRef[[#This Row],[Material Costs]]</f>
        <v>0</v>
      </c>
      <c r="H1593" s="4" t="e">
        <f>LookupRef[[#This Row],[Total Price]]/LookupRef[[#This Row],[Quantity]]</f>
        <v>#DIV/0!</v>
      </c>
      <c r="I1593" s="4">
        <f>LookupRef[[#This Row],[Total Price]]-LookupRef[[#This Row],[Material Costs]]</f>
        <v>0</v>
      </c>
      <c r="J1593" s="4">
        <f>(LookupRef[[#This Row],[Total Craft Points]]+LookupRef[[#This Row],[DC]])*10</f>
        <v>0</v>
      </c>
      <c r="K1593" s="4">
        <f>LookupRef[[#This Row],[Price Per Craft Point]]*LookupRef[[#This Row],[Total Craft Points]]</f>
        <v>0</v>
      </c>
      <c r="L1593" s="4">
        <f>Fullmath[[#This Row],[Mat Cost]]</f>
        <v>0</v>
      </c>
      <c r="M1593" s="4">
        <f>Fullmath[[#This Row],[Total CP]]</f>
        <v>0</v>
      </c>
      <c r="N1593" s="4">
        <f>Fullmath[[#This Row],[DC]]</f>
        <v>0</v>
      </c>
      <c r="O1593" s="4" cm="1">
        <f t="array" ref="O1593">LookupRef[[#This Row],[DC]]+(PPCP[Base])</f>
        <v>50</v>
      </c>
    </row>
    <row r="1594" spans="1:15" x14ac:dyDescent="0.2">
      <c r="A1594" s="4">
        <f>Fullmath[[#This Row],[Craft]]</f>
        <v>0</v>
      </c>
      <c r="B1594" s="4">
        <f>Fullmath[[#This Row],[Type]]</f>
        <v>0</v>
      </c>
      <c r="C1594" s="4">
        <f>Fullmath[[#This Row],[Subtype]]</f>
        <v>0</v>
      </c>
      <c r="D1594" s="2">
        <f>Fullmath[[#This Row],[ID]]</f>
        <v>0</v>
      </c>
      <c r="E1594" s="4">
        <f>Fullmath[[#This Row],[Name]]</f>
        <v>0</v>
      </c>
      <c r="F1594" s="4">
        <f>Fullmath[[#This Row],[Quantity]]</f>
        <v>0</v>
      </c>
      <c r="G1594" s="4">
        <f>LookupRef[[#This Row],[Labor Costs]]+LookupRef[[#This Row],[Material Costs]]</f>
        <v>0</v>
      </c>
      <c r="H1594" s="4" t="e">
        <f>LookupRef[[#This Row],[Total Price]]/LookupRef[[#This Row],[Quantity]]</f>
        <v>#DIV/0!</v>
      </c>
      <c r="I1594" s="4">
        <f>LookupRef[[#This Row],[Total Price]]-LookupRef[[#This Row],[Material Costs]]</f>
        <v>0</v>
      </c>
      <c r="J1594" s="4">
        <f>(LookupRef[[#This Row],[Total Craft Points]]+LookupRef[[#This Row],[DC]])*10</f>
        <v>0</v>
      </c>
      <c r="K1594" s="4">
        <f>LookupRef[[#This Row],[Price Per Craft Point]]*LookupRef[[#This Row],[Total Craft Points]]</f>
        <v>0</v>
      </c>
      <c r="L1594" s="4">
        <f>Fullmath[[#This Row],[Mat Cost]]</f>
        <v>0</v>
      </c>
      <c r="M1594" s="4">
        <f>Fullmath[[#This Row],[Total CP]]</f>
        <v>0</v>
      </c>
      <c r="N1594" s="4">
        <f>Fullmath[[#This Row],[DC]]</f>
        <v>0</v>
      </c>
      <c r="O1594" s="4" cm="1">
        <f t="array" ref="O1594">LookupRef[[#This Row],[DC]]+(PPCP[Base])</f>
        <v>50</v>
      </c>
    </row>
    <row r="1595" spans="1:15" x14ac:dyDescent="0.2">
      <c r="A1595" s="4">
        <f>Fullmath[[#This Row],[Craft]]</f>
        <v>0</v>
      </c>
      <c r="B1595" s="4">
        <f>Fullmath[[#This Row],[Type]]</f>
        <v>0</v>
      </c>
      <c r="C1595" s="4">
        <f>Fullmath[[#This Row],[Subtype]]</f>
        <v>0</v>
      </c>
      <c r="D1595" s="2">
        <f>Fullmath[[#This Row],[ID]]</f>
        <v>0</v>
      </c>
      <c r="E1595" s="4">
        <f>Fullmath[[#This Row],[Name]]</f>
        <v>0</v>
      </c>
      <c r="F1595" s="4">
        <f>Fullmath[[#This Row],[Quantity]]</f>
        <v>0</v>
      </c>
      <c r="G1595" s="4">
        <f>LookupRef[[#This Row],[Labor Costs]]+LookupRef[[#This Row],[Material Costs]]</f>
        <v>0</v>
      </c>
      <c r="H1595" s="4" t="e">
        <f>LookupRef[[#This Row],[Total Price]]/LookupRef[[#This Row],[Quantity]]</f>
        <v>#DIV/0!</v>
      </c>
      <c r="I1595" s="4">
        <f>LookupRef[[#This Row],[Total Price]]-LookupRef[[#This Row],[Material Costs]]</f>
        <v>0</v>
      </c>
      <c r="J1595" s="4">
        <f>(LookupRef[[#This Row],[Total Craft Points]]+LookupRef[[#This Row],[DC]])*10</f>
        <v>0</v>
      </c>
      <c r="K1595" s="4">
        <f>LookupRef[[#This Row],[Price Per Craft Point]]*LookupRef[[#This Row],[Total Craft Points]]</f>
        <v>0</v>
      </c>
      <c r="L1595" s="4">
        <f>Fullmath[[#This Row],[Mat Cost]]</f>
        <v>0</v>
      </c>
      <c r="M1595" s="4">
        <f>Fullmath[[#This Row],[Total CP]]</f>
        <v>0</v>
      </c>
      <c r="N1595" s="4">
        <f>Fullmath[[#This Row],[DC]]</f>
        <v>0</v>
      </c>
      <c r="O1595" s="4" cm="1">
        <f t="array" ref="O1595">LookupRef[[#This Row],[DC]]+(PPCP[Base])</f>
        <v>50</v>
      </c>
    </row>
    <row r="1596" spans="1:15" x14ac:dyDescent="0.2">
      <c r="A1596" s="4">
        <f>Fullmath[[#This Row],[Craft]]</f>
        <v>0</v>
      </c>
      <c r="B1596" s="4">
        <f>Fullmath[[#This Row],[Type]]</f>
        <v>0</v>
      </c>
      <c r="C1596" s="4">
        <f>Fullmath[[#This Row],[Subtype]]</f>
        <v>0</v>
      </c>
      <c r="D1596" s="2">
        <f>Fullmath[[#This Row],[ID]]</f>
        <v>0</v>
      </c>
      <c r="E1596" s="4">
        <f>Fullmath[[#This Row],[Name]]</f>
        <v>0</v>
      </c>
      <c r="F1596" s="4">
        <f>Fullmath[[#This Row],[Quantity]]</f>
        <v>0</v>
      </c>
      <c r="G1596" s="4">
        <f>LookupRef[[#This Row],[Labor Costs]]+LookupRef[[#This Row],[Material Costs]]</f>
        <v>0</v>
      </c>
      <c r="H1596" s="4" t="e">
        <f>LookupRef[[#This Row],[Total Price]]/LookupRef[[#This Row],[Quantity]]</f>
        <v>#DIV/0!</v>
      </c>
      <c r="I1596" s="4">
        <f>LookupRef[[#This Row],[Total Price]]-LookupRef[[#This Row],[Material Costs]]</f>
        <v>0</v>
      </c>
      <c r="J1596" s="4">
        <f>(LookupRef[[#This Row],[Total Craft Points]]+LookupRef[[#This Row],[DC]])*10</f>
        <v>0</v>
      </c>
      <c r="K1596" s="4">
        <f>LookupRef[[#This Row],[Price Per Craft Point]]*LookupRef[[#This Row],[Total Craft Points]]</f>
        <v>0</v>
      </c>
      <c r="L1596" s="4">
        <f>Fullmath[[#This Row],[Mat Cost]]</f>
        <v>0</v>
      </c>
      <c r="M1596" s="4">
        <f>Fullmath[[#This Row],[Total CP]]</f>
        <v>0</v>
      </c>
      <c r="N1596" s="4">
        <f>Fullmath[[#This Row],[DC]]</f>
        <v>0</v>
      </c>
      <c r="O1596" s="4" cm="1">
        <f t="array" ref="O1596">LookupRef[[#This Row],[DC]]+(PPCP[Base])</f>
        <v>50</v>
      </c>
    </row>
    <row r="1597" spans="1:15" x14ac:dyDescent="0.2">
      <c r="A1597" s="4">
        <f>Fullmath[[#This Row],[Craft]]</f>
        <v>0</v>
      </c>
      <c r="B1597" s="4">
        <f>Fullmath[[#This Row],[Type]]</f>
        <v>0</v>
      </c>
      <c r="C1597" s="4">
        <f>Fullmath[[#This Row],[Subtype]]</f>
        <v>0</v>
      </c>
      <c r="D1597" s="2">
        <f>Fullmath[[#This Row],[ID]]</f>
        <v>0</v>
      </c>
      <c r="E1597" s="4">
        <f>Fullmath[[#This Row],[Name]]</f>
        <v>0</v>
      </c>
      <c r="F1597" s="4">
        <f>Fullmath[[#This Row],[Quantity]]</f>
        <v>0</v>
      </c>
      <c r="G1597" s="4">
        <f>LookupRef[[#This Row],[Labor Costs]]+LookupRef[[#This Row],[Material Costs]]</f>
        <v>0</v>
      </c>
      <c r="H1597" s="4" t="e">
        <f>LookupRef[[#This Row],[Total Price]]/LookupRef[[#This Row],[Quantity]]</f>
        <v>#DIV/0!</v>
      </c>
      <c r="I1597" s="4">
        <f>LookupRef[[#This Row],[Total Price]]-LookupRef[[#This Row],[Material Costs]]</f>
        <v>0</v>
      </c>
      <c r="J1597" s="4">
        <f>(LookupRef[[#This Row],[Total Craft Points]]+LookupRef[[#This Row],[DC]])*10</f>
        <v>0</v>
      </c>
      <c r="K1597" s="4">
        <f>LookupRef[[#This Row],[Price Per Craft Point]]*LookupRef[[#This Row],[Total Craft Points]]</f>
        <v>0</v>
      </c>
      <c r="L1597" s="4">
        <f>Fullmath[[#This Row],[Mat Cost]]</f>
        <v>0</v>
      </c>
      <c r="M1597" s="4">
        <f>Fullmath[[#This Row],[Total CP]]</f>
        <v>0</v>
      </c>
      <c r="N1597" s="4">
        <f>Fullmath[[#This Row],[DC]]</f>
        <v>0</v>
      </c>
      <c r="O1597" s="4" cm="1">
        <f t="array" ref="O1597">LookupRef[[#This Row],[DC]]+(PPCP[Base])</f>
        <v>50</v>
      </c>
    </row>
    <row r="1598" spans="1:15" x14ac:dyDescent="0.2">
      <c r="A1598" s="4">
        <f>Fullmath[[#This Row],[Craft]]</f>
        <v>0</v>
      </c>
      <c r="B1598" s="4">
        <f>Fullmath[[#This Row],[Type]]</f>
        <v>0</v>
      </c>
      <c r="C1598" s="4">
        <f>Fullmath[[#This Row],[Subtype]]</f>
        <v>0</v>
      </c>
      <c r="D1598" s="2">
        <f>Fullmath[[#This Row],[ID]]</f>
        <v>0</v>
      </c>
      <c r="E1598" s="4">
        <f>Fullmath[[#This Row],[Name]]</f>
        <v>0</v>
      </c>
      <c r="F1598" s="4">
        <f>Fullmath[[#This Row],[Quantity]]</f>
        <v>0</v>
      </c>
      <c r="G1598" s="4">
        <f>LookupRef[[#This Row],[Labor Costs]]+LookupRef[[#This Row],[Material Costs]]</f>
        <v>0</v>
      </c>
      <c r="H1598" s="4" t="e">
        <f>LookupRef[[#This Row],[Total Price]]/LookupRef[[#This Row],[Quantity]]</f>
        <v>#DIV/0!</v>
      </c>
      <c r="I1598" s="4">
        <f>LookupRef[[#This Row],[Total Price]]-LookupRef[[#This Row],[Material Costs]]</f>
        <v>0</v>
      </c>
      <c r="J1598" s="4">
        <f>(LookupRef[[#This Row],[Total Craft Points]]+LookupRef[[#This Row],[DC]])*10</f>
        <v>0</v>
      </c>
      <c r="K1598" s="4">
        <f>LookupRef[[#This Row],[Price Per Craft Point]]*LookupRef[[#This Row],[Total Craft Points]]</f>
        <v>0</v>
      </c>
      <c r="L1598" s="4">
        <f>Fullmath[[#This Row],[Mat Cost]]</f>
        <v>0</v>
      </c>
      <c r="M1598" s="4">
        <f>Fullmath[[#This Row],[Total CP]]</f>
        <v>0</v>
      </c>
      <c r="N1598" s="4">
        <f>Fullmath[[#This Row],[DC]]</f>
        <v>0</v>
      </c>
      <c r="O1598" s="4" cm="1">
        <f t="array" ref="O1598">LookupRef[[#This Row],[DC]]+(PPCP[Base])</f>
        <v>50</v>
      </c>
    </row>
    <row r="1599" spans="1:15" x14ac:dyDescent="0.2">
      <c r="A1599" s="4">
        <f>Fullmath[[#This Row],[Craft]]</f>
        <v>0</v>
      </c>
      <c r="B1599" s="4">
        <f>Fullmath[[#This Row],[Type]]</f>
        <v>0</v>
      </c>
      <c r="C1599" s="4">
        <f>Fullmath[[#This Row],[Subtype]]</f>
        <v>0</v>
      </c>
      <c r="D1599" s="2">
        <f>Fullmath[[#This Row],[ID]]</f>
        <v>0</v>
      </c>
      <c r="E1599" s="4">
        <f>Fullmath[[#This Row],[Name]]</f>
        <v>0</v>
      </c>
      <c r="F1599" s="4">
        <f>Fullmath[[#This Row],[Quantity]]</f>
        <v>0</v>
      </c>
      <c r="G1599" s="4">
        <f>LookupRef[[#This Row],[Labor Costs]]+LookupRef[[#This Row],[Material Costs]]</f>
        <v>0</v>
      </c>
      <c r="H1599" s="4" t="e">
        <f>LookupRef[[#This Row],[Total Price]]/LookupRef[[#This Row],[Quantity]]</f>
        <v>#DIV/0!</v>
      </c>
      <c r="I1599" s="4">
        <f>LookupRef[[#This Row],[Total Price]]-LookupRef[[#This Row],[Material Costs]]</f>
        <v>0</v>
      </c>
      <c r="J1599" s="4">
        <f>(LookupRef[[#This Row],[Total Craft Points]]+LookupRef[[#This Row],[DC]])*10</f>
        <v>0</v>
      </c>
      <c r="K1599" s="4">
        <f>LookupRef[[#This Row],[Price Per Craft Point]]*LookupRef[[#This Row],[Total Craft Points]]</f>
        <v>0</v>
      </c>
      <c r="L1599" s="4">
        <f>Fullmath[[#This Row],[Mat Cost]]</f>
        <v>0</v>
      </c>
      <c r="M1599" s="4">
        <f>Fullmath[[#This Row],[Total CP]]</f>
        <v>0</v>
      </c>
      <c r="N1599" s="4">
        <f>Fullmath[[#This Row],[DC]]</f>
        <v>0</v>
      </c>
      <c r="O1599" s="4" cm="1">
        <f t="array" ref="O1599">LookupRef[[#This Row],[DC]]+(PPCP[Base])</f>
        <v>50</v>
      </c>
    </row>
    <row r="1600" spans="1:15" x14ac:dyDescent="0.2">
      <c r="A1600" s="4">
        <f>Fullmath[[#This Row],[Craft]]</f>
        <v>0</v>
      </c>
      <c r="B1600" s="4">
        <f>Fullmath[[#This Row],[Type]]</f>
        <v>0</v>
      </c>
      <c r="C1600" s="4">
        <f>Fullmath[[#This Row],[Subtype]]</f>
        <v>0</v>
      </c>
      <c r="D1600" s="2">
        <f>Fullmath[[#This Row],[ID]]</f>
        <v>0</v>
      </c>
      <c r="E1600" s="4">
        <f>Fullmath[[#This Row],[Name]]</f>
        <v>0</v>
      </c>
      <c r="F1600" s="4">
        <f>Fullmath[[#This Row],[Quantity]]</f>
        <v>0</v>
      </c>
      <c r="G1600" s="4">
        <f>LookupRef[[#This Row],[Labor Costs]]+LookupRef[[#This Row],[Material Costs]]</f>
        <v>0</v>
      </c>
      <c r="H1600" s="4" t="e">
        <f>LookupRef[[#This Row],[Total Price]]/LookupRef[[#This Row],[Quantity]]</f>
        <v>#DIV/0!</v>
      </c>
      <c r="I1600" s="4">
        <f>LookupRef[[#This Row],[Total Price]]-LookupRef[[#This Row],[Material Costs]]</f>
        <v>0</v>
      </c>
      <c r="J1600" s="4">
        <f>(LookupRef[[#This Row],[Total Craft Points]]+LookupRef[[#This Row],[DC]])*10</f>
        <v>0</v>
      </c>
      <c r="K1600" s="4">
        <f>LookupRef[[#This Row],[Price Per Craft Point]]*LookupRef[[#This Row],[Total Craft Points]]</f>
        <v>0</v>
      </c>
      <c r="L1600" s="4">
        <f>Fullmath[[#This Row],[Mat Cost]]</f>
        <v>0</v>
      </c>
      <c r="M1600" s="4">
        <f>Fullmath[[#This Row],[Total CP]]</f>
        <v>0</v>
      </c>
      <c r="N1600" s="4">
        <f>Fullmath[[#This Row],[DC]]</f>
        <v>0</v>
      </c>
      <c r="O1600" s="4" cm="1">
        <f t="array" ref="O1600">LookupRef[[#This Row],[DC]]+(PPCP[Base])</f>
        <v>50</v>
      </c>
    </row>
    <row r="1601" spans="1:15" x14ac:dyDescent="0.2">
      <c r="A1601" s="4">
        <f>Fullmath[[#This Row],[Craft]]</f>
        <v>0</v>
      </c>
      <c r="B1601" s="4">
        <f>Fullmath[[#This Row],[Type]]</f>
        <v>0</v>
      </c>
      <c r="C1601" s="4">
        <f>Fullmath[[#This Row],[Subtype]]</f>
        <v>0</v>
      </c>
      <c r="D1601" s="2">
        <f>Fullmath[[#This Row],[ID]]</f>
        <v>0</v>
      </c>
      <c r="E1601" s="4">
        <f>Fullmath[[#This Row],[Name]]</f>
        <v>0</v>
      </c>
      <c r="F1601" s="4">
        <f>Fullmath[[#This Row],[Quantity]]</f>
        <v>0</v>
      </c>
      <c r="G1601" s="4">
        <f>LookupRef[[#This Row],[Labor Costs]]+LookupRef[[#This Row],[Material Costs]]</f>
        <v>0</v>
      </c>
      <c r="H1601" s="4" t="e">
        <f>LookupRef[[#This Row],[Total Price]]/LookupRef[[#This Row],[Quantity]]</f>
        <v>#DIV/0!</v>
      </c>
      <c r="I1601" s="4">
        <f>LookupRef[[#This Row],[Total Price]]-LookupRef[[#This Row],[Material Costs]]</f>
        <v>0</v>
      </c>
      <c r="J1601" s="4">
        <f>(LookupRef[[#This Row],[Total Craft Points]]+LookupRef[[#This Row],[DC]])*10</f>
        <v>0</v>
      </c>
      <c r="K1601" s="4">
        <f>LookupRef[[#This Row],[Price Per Craft Point]]*LookupRef[[#This Row],[Total Craft Points]]</f>
        <v>0</v>
      </c>
      <c r="L1601" s="4">
        <f>Fullmath[[#This Row],[Mat Cost]]</f>
        <v>0</v>
      </c>
      <c r="M1601" s="4">
        <f>Fullmath[[#This Row],[Total CP]]</f>
        <v>0</v>
      </c>
      <c r="N1601" s="4">
        <f>Fullmath[[#This Row],[DC]]</f>
        <v>0</v>
      </c>
      <c r="O1601" s="4" cm="1">
        <f t="array" ref="O1601">LookupRef[[#This Row],[DC]]+(PPCP[Base])</f>
        <v>50</v>
      </c>
    </row>
    <row r="1602" spans="1:15" x14ac:dyDescent="0.2">
      <c r="A1602" s="4">
        <f>Fullmath[[#This Row],[Craft]]</f>
        <v>0</v>
      </c>
      <c r="B1602" s="4">
        <f>Fullmath[[#This Row],[Type]]</f>
        <v>0</v>
      </c>
      <c r="C1602" s="4">
        <f>Fullmath[[#This Row],[Subtype]]</f>
        <v>0</v>
      </c>
      <c r="D1602" s="2">
        <f>Fullmath[[#This Row],[ID]]</f>
        <v>0</v>
      </c>
      <c r="E1602" s="4">
        <f>Fullmath[[#This Row],[Name]]</f>
        <v>0</v>
      </c>
      <c r="F1602" s="4">
        <f>Fullmath[[#This Row],[Quantity]]</f>
        <v>0</v>
      </c>
      <c r="G1602" s="4">
        <f>LookupRef[[#This Row],[Labor Costs]]+LookupRef[[#This Row],[Material Costs]]</f>
        <v>0</v>
      </c>
      <c r="H1602" s="4" t="e">
        <f>LookupRef[[#This Row],[Total Price]]/LookupRef[[#This Row],[Quantity]]</f>
        <v>#DIV/0!</v>
      </c>
      <c r="I1602" s="4">
        <f>LookupRef[[#This Row],[Total Price]]-LookupRef[[#This Row],[Material Costs]]</f>
        <v>0</v>
      </c>
      <c r="J1602" s="4">
        <f>(LookupRef[[#This Row],[Total Craft Points]]+LookupRef[[#This Row],[DC]])*10</f>
        <v>0</v>
      </c>
      <c r="K1602" s="4">
        <f>LookupRef[[#This Row],[Price Per Craft Point]]*LookupRef[[#This Row],[Total Craft Points]]</f>
        <v>0</v>
      </c>
      <c r="L1602" s="4">
        <f>Fullmath[[#This Row],[Mat Cost]]</f>
        <v>0</v>
      </c>
      <c r="M1602" s="4">
        <f>Fullmath[[#This Row],[Total CP]]</f>
        <v>0</v>
      </c>
      <c r="N1602" s="4">
        <f>Fullmath[[#This Row],[DC]]</f>
        <v>0</v>
      </c>
      <c r="O1602" s="4" cm="1">
        <f t="array" ref="O1602">LookupRef[[#This Row],[DC]]+(PPCP[Base])</f>
        <v>50</v>
      </c>
    </row>
    <row r="1603" spans="1:15" x14ac:dyDescent="0.2">
      <c r="A1603" s="4">
        <f>Fullmath[[#This Row],[Craft]]</f>
        <v>0</v>
      </c>
      <c r="B1603" s="4">
        <f>Fullmath[[#This Row],[Type]]</f>
        <v>0</v>
      </c>
      <c r="C1603" s="4">
        <f>Fullmath[[#This Row],[Subtype]]</f>
        <v>0</v>
      </c>
      <c r="D1603" s="2">
        <f>Fullmath[[#This Row],[ID]]</f>
        <v>0</v>
      </c>
      <c r="E1603" s="4">
        <f>Fullmath[[#This Row],[Name]]</f>
        <v>0</v>
      </c>
      <c r="F1603" s="4">
        <f>Fullmath[[#This Row],[Quantity]]</f>
        <v>0</v>
      </c>
      <c r="G1603" s="4">
        <f>LookupRef[[#This Row],[Labor Costs]]+LookupRef[[#This Row],[Material Costs]]</f>
        <v>0</v>
      </c>
      <c r="H1603" s="4" t="e">
        <f>LookupRef[[#This Row],[Total Price]]/LookupRef[[#This Row],[Quantity]]</f>
        <v>#DIV/0!</v>
      </c>
      <c r="I1603" s="4">
        <f>LookupRef[[#This Row],[Total Price]]-LookupRef[[#This Row],[Material Costs]]</f>
        <v>0</v>
      </c>
      <c r="J1603" s="4">
        <f>(LookupRef[[#This Row],[Total Craft Points]]+LookupRef[[#This Row],[DC]])*10</f>
        <v>0</v>
      </c>
      <c r="K1603" s="4">
        <f>LookupRef[[#This Row],[Price Per Craft Point]]*LookupRef[[#This Row],[Total Craft Points]]</f>
        <v>0</v>
      </c>
      <c r="L1603" s="4">
        <f>Fullmath[[#This Row],[Mat Cost]]</f>
        <v>0</v>
      </c>
      <c r="M1603" s="4">
        <f>Fullmath[[#This Row],[Total CP]]</f>
        <v>0</v>
      </c>
      <c r="N1603" s="4">
        <f>Fullmath[[#This Row],[DC]]</f>
        <v>0</v>
      </c>
      <c r="O1603" s="4" cm="1">
        <f t="array" ref="O1603">LookupRef[[#This Row],[DC]]+(PPCP[Base])</f>
        <v>50</v>
      </c>
    </row>
    <row r="1604" spans="1:15" x14ac:dyDescent="0.2">
      <c r="A1604" s="4">
        <f>Fullmath[[#This Row],[Craft]]</f>
        <v>0</v>
      </c>
      <c r="B1604" s="4">
        <f>Fullmath[[#This Row],[Type]]</f>
        <v>0</v>
      </c>
      <c r="C1604" s="4">
        <f>Fullmath[[#This Row],[Subtype]]</f>
        <v>0</v>
      </c>
      <c r="D1604" s="2">
        <f>Fullmath[[#This Row],[ID]]</f>
        <v>0</v>
      </c>
      <c r="E1604" s="4">
        <f>Fullmath[[#This Row],[Name]]</f>
        <v>0</v>
      </c>
      <c r="F1604" s="4">
        <f>Fullmath[[#This Row],[Quantity]]</f>
        <v>0</v>
      </c>
      <c r="G1604" s="4">
        <f>LookupRef[[#This Row],[Labor Costs]]+LookupRef[[#This Row],[Material Costs]]</f>
        <v>0</v>
      </c>
      <c r="H1604" s="4" t="e">
        <f>LookupRef[[#This Row],[Total Price]]/LookupRef[[#This Row],[Quantity]]</f>
        <v>#DIV/0!</v>
      </c>
      <c r="I1604" s="4">
        <f>LookupRef[[#This Row],[Total Price]]-LookupRef[[#This Row],[Material Costs]]</f>
        <v>0</v>
      </c>
      <c r="J1604" s="4">
        <f>(LookupRef[[#This Row],[Total Craft Points]]+LookupRef[[#This Row],[DC]])*10</f>
        <v>0</v>
      </c>
      <c r="K1604" s="4">
        <f>LookupRef[[#This Row],[Price Per Craft Point]]*LookupRef[[#This Row],[Total Craft Points]]</f>
        <v>0</v>
      </c>
      <c r="L1604" s="4">
        <f>Fullmath[[#This Row],[Mat Cost]]</f>
        <v>0</v>
      </c>
      <c r="M1604" s="4">
        <f>Fullmath[[#This Row],[Total CP]]</f>
        <v>0</v>
      </c>
      <c r="N1604" s="4">
        <f>Fullmath[[#This Row],[DC]]</f>
        <v>0</v>
      </c>
      <c r="O1604" s="4" cm="1">
        <f t="array" ref="O1604">LookupRef[[#This Row],[DC]]+(PPCP[Base])</f>
        <v>50</v>
      </c>
    </row>
    <row r="1605" spans="1:15" x14ac:dyDescent="0.2">
      <c r="A1605" s="4">
        <f>Fullmath[[#This Row],[Craft]]</f>
        <v>0</v>
      </c>
      <c r="B1605" s="4">
        <f>Fullmath[[#This Row],[Type]]</f>
        <v>0</v>
      </c>
      <c r="C1605" s="4">
        <f>Fullmath[[#This Row],[Subtype]]</f>
        <v>0</v>
      </c>
      <c r="D1605" s="2">
        <f>Fullmath[[#This Row],[ID]]</f>
        <v>0</v>
      </c>
      <c r="E1605" s="4">
        <f>Fullmath[[#This Row],[Name]]</f>
        <v>0</v>
      </c>
      <c r="F1605" s="4">
        <f>Fullmath[[#This Row],[Quantity]]</f>
        <v>0</v>
      </c>
      <c r="G1605" s="4">
        <f>LookupRef[[#This Row],[Labor Costs]]+LookupRef[[#This Row],[Material Costs]]</f>
        <v>0</v>
      </c>
      <c r="H1605" s="4" t="e">
        <f>LookupRef[[#This Row],[Total Price]]/LookupRef[[#This Row],[Quantity]]</f>
        <v>#DIV/0!</v>
      </c>
      <c r="I1605" s="4">
        <f>LookupRef[[#This Row],[Total Price]]-LookupRef[[#This Row],[Material Costs]]</f>
        <v>0</v>
      </c>
      <c r="J1605" s="4">
        <f>(LookupRef[[#This Row],[Total Craft Points]]+LookupRef[[#This Row],[DC]])*10</f>
        <v>0</v>
      </c>
      <c r="K1605" s="4">
        <f>LookupRef[[#This Row],[Price Per Craft Point]]*LookupRef[[#This Row],[Total Craft Points]]</f>
        <v>0</v>
      </c>
      <c r="L1605" s="4">
        <f>Fullmath[[#This Row],[Mat Cost]]</f>
        <v>0</v>
      </c>
      <c r="M1605" s="4">
        <f>Fullmath[[#This Row],[Total CP]]</f>
        <v>0</v>
      </c>
      <c r="N1605" s="4">
        <f>Fullmath[[#This Row],[DC]]</f>
        <v>0</v>
      </c>
      <c r="O1605" s="4" cm="1">
        <f t="array" ref="O1605">LookupRef[[#This Row],[DC]]+(PPCP[Base])</f>
        <v>50</v>
      </c>
    </row>
    <row r="1606" spans="1:15" x14ac:dyDescent="0.2">
      <c r="A1606" s="4">
        <f>Fullmath[[#This Row],[Craft]]</f>
        <v>0</v>
      </c>
      <c r="B1606" s="4">
        <f>Fullmath[[#This Row],[Type]]</f>
        <v>0</v>
      </c>
      <c r="C1606" s="4">
        <f>Fullmath[[#This Row],[Subtype]]</f>
        <v>0</v>
      </c>
      <c r="D1606" s="2">
        <f>Fullmath[[#This Row],[ID]]</f>
        <v>0</v>
      </c>
      <c r="E1606" s="4">
        <f>Fullmath[[#This Row],[Name]]</f>
        <v>0</v>
      </c>
      <c r="F1606" s="4">
        <f>Fullmath[[#This Row],[Quantity]]</f>
        <v>0</v>
      </c>
      <c r="G1606" s="4">
        <f>LookupRef[[#This Row],[Labor Costs]]+LookupRef[[#This Row],[Material Costs]]</f>
        <v>0</v>
      </c>
      <c r="H1606" s="4" t="e">
        <f>LookupRef[[#This Row],[Total Price]]/LookupRef[[#This Row],[Quantity]]</f>
        <v>#DIV/0!</v>
      </c>
      <c r="I1606" s="4">
        <f>LookupRef[[#This Row],[Total Price]]-LookupRef[[#This Row],[Material Costs]]</f>
        <v>0</v>
      </c>
      <c r="J1606" s="4">
        <f>(LookupRef[[#This Row],[Total Craft Points]]+LookupRef[[#This Row],[DC]])*10</f>
        <v>0</v>
      </c>
      <c r="K1606" s="4">
        <f>LookupRef[[#This Row],[Price Per Craft Point]]*LookupRef[[#This Row],[Total Craft Points]]</f>
        <v>0</v>
      </c>
      <c r="L1606" s="4">
        <f>Fullmath[[#This Row],[Mat Cost]]</f>
        <v>0</v>
      </c>
      <c r="M1606" s="4">
        <f>Fullmath[[#This Row],[Total CP]]</f>
        <v>0</v>
      </c>
      <c r="N1606" s="4">
        <f>Fullmath[[#This Row],[DC]]</f>
        <v>0</v>
      </c>
      <c r="O1606" s="4" cm="1">
        <f t="array" ref="O1606">LookupRef[[#This Row],[DC]]+(PPCP[Base])</f>
        <v>50</v>
      </c>
    </row>
    <row r="1607" spans="1:15" x14ac:dyDescent="0.2">
      <c r="A1607" s="4">
        <f>Fullmath[[#This Row],[Craft]]</f>
        <v>0</v>
      </c>
      <c r="B1607" s="4">
        <f>Fullmath[[#This Row],[Type]]</f>
        <v>0</v>
      </c>
      <c r="C1607" s="4">
        <f>Fullmath[[#This Row],[Subtype]]</f>
        <v>0</v>
      </c>
      <c r="D1607" s="2">
        <f>Fullmath[[#This Row],[ID]]</f>
        <v>0</v>
      </c>
      <c r="E1607" s="4">
        <f>Fullmath[[#This Row],[Name]]</f>
        <v>0</v>
      </c>
      <c r="F1607" s="4">
        <f>Fullmath[[#This Row],[Quantity]]</f>
        <v>0</v>
      </c>
      <c r="G1607" s="4">
        <f>LookupRef[[#This Row],[Labor Costs]]+LookupRef[[#This Row],[Material Costs]]</f>
        <v>0</v>
      </c>
      <c r="H1607" s="4" t="e">
        <f>LookupRef[[#This Row],[Total Price]]/LookupRef[[#This Row],[Quantity]]</f>
        <v>#DIV/0!</v>
      </c>
      <c r="I1607" s="4">
        <f>LookupRef[[#This Row],[Total Price]]-LookupRef[[#This Row],[Material Costs]]</f>
        <v>0</v>
      </c>
      <c r="J1607" s="4">
        <f>(LookupRef[[#This Row],[Total Craft Points]]+LookupRef[[#This Row],[DC]])*10</f>
        <v>0</v>
      </c>
      <c r="K1607" s="4">
        <f>LookupRef[[#This Row],[Price Per Craft Point]]*LookupRef[[#This Row],[Total Craft Points]]</f>
        <v>0</v>
      </c>
      <c r="L1607" s="4">
        <f>Fullmath[[#This Row],[Mat Cost]]</f>
        <v>0</v>
      </c>
      <c r="M1607" s="4">
        <f>Fullmath[[#This Row],[Total CP]]</f>
        <v>0</v>
      </c>
      <c r="N1607" s="4">
        <f>Fullmath[[#This Row],[DC]]</f>
        <v>0</v>
      </c>
      <c r="O1607" s="4" cm="1">
        <f t="array" ref="O1607">LookupRef[[#This Row],[DC]]+(PPCP[Base])</f>
        <v>50</v>
      </c>
    </row>
    <row r="1608" spans="1:15" x14ac:dyDescent="0.2">
      <c r="A1608" s="4">
        <f>Fullmath[[#This Row],[Craft]]</f>
        <v>0</v>
      </c>
      <c r="B1608" s="4">
        <f>Fullmath[[#This Row],[Type]]</f>
        <v>0</v>
      </c>
      <c r="C1608" s="4">
        <f>Fullmath[[#This Row],[Subtype]]</f>
        <v>0</v>
      </c>
      <c r="D1608" s="2">
        <f>Fullmath[[#This Row],[ID]]</f>
        <v>0</v>
      </c>
      <c r="E1608" s="4">
        <f>Fullmath[[#This Row],[Name]]</f>
        <v>0</v>
      </c>
      <c r="F1608" s="4">
        <f>Fullmath[[#This Row],[Quantity]]</f>
        <v>0</v>
      </c>
      <c r="G1608" s="4">
        <f>LookupRef[[#This Row],[Labor Costs]]+LookupRef[[#This Row],[Material Costs]]</f>
        <v>0</v>
      </c>
      <c r="H1608" s="4" t="e">
        <f>LookupRef[[#This Row],[Total Price]]/LookupRef[[#This Row],[Quantity]]</f>
        <v>#DIV/0!</v>
      </c>
      <c r="I1608" s="4">
        <f>LookupRef[[#This Row],[Total Price]]-LookupRef[[#This Row],[Material Costs]]</f>
        <v>0</v>
      </c>
      <c r="J1608" s="4">
        <f>(LookupRef[[#This Row],[Total Craft Points]]+LookupRef[[#This Row],[DC]])*10</f>
        <v>0</v>
      </c>
      <c r="K1608" s="4">
        <f>LookupRef[[#This Row],[Price Per Craft Point]]*LookupRef[[#This Row],[Total Craft Points]]</f>
        <v>0</v>
      </c>
      <c r="L1608" s="4">
        <f>Fullmath[[#This Row],[Mat Cost]]</f>
        <v>0</v>
      </c>
      <c r="M1608" s="4">
        <f>Fullmath[[#This Row],[Total CP]]</f>
        <v>0</v>
      </c>
      <c r="N1608" s="4">
        <f>Fullmath[[#This Row],[DC]]</f>
        <v>0</v>
      </c>
      <c r="O1608" s="4" cm="1">
        <f t="array" ref="O1608">LookupRef[[#This Row],[DC]]+(PPCP[Base])</f>
        <v>50</v>
      </c>
    </row>
    <row r="1609" spans="1:15" x14ac:dyDescent="0.2">
      <c r="A1609" s="4">
        <f>Fullmath[[#This Row],[Craft]]</f>
        <v>0</v>
      </c>
      <c r="B1609" s="4">
        <f>Fullmath[[#This Row],[Type]]</f>
        <v>0</v>
      </c>
      <c r="C1609" s="4">
        <f>Fullmath[[#This Row],[Subtype]]</f>
        <v>0</v>
      </c>
      <c r="D1609" s="2">
        <f>Fullmath[[#This Row],[ID]]</f>
        <v>0</v>
      </c>
      <c r="E1609" s="4">
        <f>Fullmath[[#This Row],[Name]]</f>
        <v>0</v>
      </c>
      <c r="F1609" s="4">
        <f>Fullmath[[#This Row],[Quantity]]</f>
        <v>0</v>
      </c>
      <c r="G1609" s="4">
        <f>LookupRef[[#This Row],[Labor Costs]]+LookupRef[[#This Row],[Material Costs]]</f>
        <v>0</v>
      </c>
      <c r="H1609" s="4" t="e">
        <f>LookupRef[[#This Row],[Total Price]]/LookupRef[[#This Row],[Quantity]]</f>
        <v>#DIV/0!</v>
      </c>
      <c r="I1609" s="4">
        <f>LookupRef[[#This Row],[Total Price]]-LookupRef[[#This Row],[Material Costs]]</f>
        <v>0</v>
      </c>
      <c r="J1609" s="4">
        <f>(LookupRef[[#This Row],[Total Craft Points]]+LookupRef[[#This Row],[DC]])*10</f>
        <v>0</v>
      </c>
      <c r="K1609" s="4">
        <f>LookupRef[[#This Row],[Price Per Craft Point]]*LookupRef[[#This Row],[Total Craft Points]]</f>
        <v>0</v>
      </c>
      <c r="L1609" s="4">
        <f>Fullmath[[#This Row],[Mat Cost]]</f>
        <v>0</v>
      </c>
      <c r="M1609" s="4">
        <f>Fullmath[[#This Row],[Total CP]]</f>
        <v>0</v>
      </c>
      <c r="N1609" s="4">
        <f>Fullmath[[#This Row],[DC]]</f>
        <v>0</v>
      </c>
      <c r="O1609" s="4" cm="1">
        <f t="array" ref="O1609">LookupRef[[#This Row],[DC]]+(PPCP[Base])</f>
        <v>50</v>
      </c>
    </row>
    <row r="1610" spans="1:15" x14ac:dyDescent="0.2">
      <c r="A1610" s="4">
        <f>Fullmath[[#This Row],[Craft]]</f>
        <v>0</v>
      </c>
      <c r="B1610" s="4">
        <f>Fullmath[[#This Row],[Type]]</f>
        <v>0</v>
      </c>
      <c r="C1610" s="4">
        <f>Fullmath[[#This Row],[Subtype]]</f>
        <v>0</v>
      </c>
      <c r="D1610" s="2">
        <f>Fullmath[[#This Row],[ID]]</f>
        <v>0</v>
      </c>
      <c r="E1610" s="4">
        <f>Fullmath[[#This Row],[Name]]</f>
        <v>0</v>
      </c>
      <c r="F1610" s="4">
        <f>Fullmath[[#This Row],[Quantity]]</f>
        <v>0</v>
      </c>
      <c r="G1610" s="4">
        <f>LookupRef[[#This Row],[Labor Costs]]+LookupRef[[#This Row],[Material Costs]]</f>
        <v>0</v>
      </c>
      <c r="H1610" s="4" t="e">
        <f>LookupRef[[#This Row],[Total Price]]/LookupRef[[#This Row],[Quantity]]</f>
        <v>#DIV/0!</v>
      </c>
      <c r="I1610" s="4">
        <f>LookupRef[[#This Row],[Total Price]]-LookupRef[[#This Row],[Material Costs]]</f>
        <v>0</v>
      </c>
      <c r="J1610" s="4">
        <f>(LookupRef[[#This Row],[Total Craft Points]]+LookupRef[[#This Row],[DC]])*10</f>
        <v>0</v>
      </c>
      <c r="K1610" s="4">
        <f>LookupRef[[#This Row],[Price Per Craft Point]]*LookupRef[[#This Row],[Total Craft Points]]</f>
        <v>0</v>
      </c>
      <c r="L1610" s="4">
        <f>Fullmath[[#This Row],[Mat Cost]]</f>
        <v>0</v>
      </c>
      <c r="M1610" s="4">
        <f>Fullmath[[#This Row],[Total CP]]</f>
        <v>0</v>
      </c>
      <c r="N1610" s="4">
        <f>Fullmath[[#This Row],[DC]]</f>
        <v>0</v>
      </c>
      <c r="O1610" s="4" cm="1">
        <f t="array" ref="O1610">LookupRef[[#This Row],[DC]]+(PPCP[Base])</f>
        <v>50</v>
      </c>
    </row>
    <row r="1611" spans="1:15" x14ac:dyDescent="0.2">
      <c r="A1611" s="4">
        <f>Fullmath[[#This Row],[Craft]]</f>
        <v>0</v>
      </c>
      <c r="B1611" s="4">
        <f>Fullmath[[#This Row],[Type]]</f>
        <v>0</v>
      </c>
      <c r="C1611" s="4">
        <f>Fullmath[[#This Row],[Subtype]]</f>
        <v>0</v>
      </c>
      <c r="D1611" s="2">
        <f>Fullmath[[#This Row],[ID]]</f>
        <v>0</v>
      </c>
      <c r="E1611" s="4">
        <f>Fullmath[[#This Row],[Name]]</f>
        <v>0</v>
      </c>
      <c r="F1611" s="4">
        <f>Fullmath[[#This Row],[Quantity]]</f>
        <v>0</v>
      </c>
      <c r="G1611" s="4">
        <f>LookupRef[[#This Row],[Labor Costs]]+LookupRef[[#This Row],[Material Costs]]</f>
        <v>0</v>
      </c>
      <c r="H1611" s="4" t="e">
        <f>LookupRef[[#This Row],[Total Price]]/LookupRef[[#This Row],[Quantity]]</f>
        <v>#DIV/0!</v>
      </c>
      <c r="I1611" s="4">
        <f>LookupRef[[#This Row],[Total Price]]-LookupRef[[#This Row],[Material Costs]]</f>
        <v>0</v>
      </c>
      <c r="J1611" s="4">
        <f>(LookupRef[[#This Row],[Total Craft Points]]+LookupRef[[#This Row],[DC]])*10</f>
        <v>0</v>
      </c>
      <c r="K1611" s="4">
        <f>LookupRef[[#This Row],[Price Per Craft Point]]*LookupRef[[#This Row],[Total Craft Points]]</f>
        <v>0</v>
      </c>
      <c r="L1611" s="4">
        <f>Fullmath[[#This Row],[Mat Cost]]</f>
        <v>0</v>
      </c>
      <c r="M1611" s="4">
        <f>Fullmath[[#This Row],[Total CP]]</f>
        <v>0</v>
      </c>
      <c r="N1611" s="4">
        <f>Fullmath[[#This Row],[DC]]</f>
        <v>0</v>
      </c>
      <c r="O1611" s="4" cm="1">
        <f t="array" ref="O1611">LookupRef[[#This Row],[DC]]+(PPCP[Base])</f>
        <v>50</v>
      </c>
    </row>
    <row r="1612" spans="1:15" x14ac:dyDescent="0.2">
      <c r="A1612" s="4">
        <f>Fullmath[[#This Row],[Craft]]</f>
        <v>0</v>
      </c>
      <c r="B1612" s="4">
        <f>Fullmath[[#This Row],[Type]]</f>
        <v>0</v>
      </c>
      <c r="C1612" s="4">
        <f>Fullmath[[#This Row],[Subtype]]</f>
        <v>0</v>
      </c>
      <c r="D1612" s="2">
        <f>Fullmath[[#This Row],[ID]]</f>
        <v>0</v>
      </c>
      <c r="E1612" s="4">
        <f>Fullmath[[#This Row],[Name]]</f>
        <v>0</v>
      </c>
      <c r="F1612" s="4">
        <f>Fullmath[[#This Row],[Quantity]]</f>
        <v>0</v>
      </c>
      <c r="G1612" s="4">
        <f>LookupRef[[#This Row],[Labor Costs]]+LookupRef[[#This Row],[Material Costs]]</f>
        <v>0</v>
      </c>
      <c r="H1612" s="4" t="e">
        <f>LookupRef[[#This Row],[Total Price]]/LookupRef[[#This Row],[Quantity]]</f>
        <v>#DIV/0!</v>
      </c>
      <c r="I1612" s="4">
        <f>LookupRef[[#This Row],[Total Price]]-LookupRef[[#This Row],[Material Costs]]</f>
        <v>0</v>
      </c>
      <c r="J1612" s="4">
        <f>(LookupRef[[#This Row],[Total Craft Points]]+LookupRef[[#This Row],[DC]])*10</f>
        <v>0</v>
      </c>
      <c r="K1612" s="4">
        <f>LookupRef[[#This Row],[Price Per Craft Point]]*LookupRef[[#This Row],[Total Craft Points]]</f>
        <v>0</v>
      </c>
      <c r="L1612" s="4">
        <f>Fullmath[[#This Row],[Mat Cost]]</f>
        <v>0</v>
      </c>
      <c r="M1612" s="4">
        <f>Fullmath[[#This Row],[Total CP]]</f>
        <v>0</v>
      </c>
      <c r="N1612" s="4">
        <f>Fullmath[[#This Row],[DC]]</f>
        <v>0</v>
      </c>
      <c r="O1612" s="4" cm="1">
        <f t="array" ref="O1612">LookupRef[[#This Row],[DC]]+(PPCP[Base])</f>
        <v>50</v>
      </c>
    </row>
    <row r="1613" spans="1:15" x14ac:dyDescent="0.2">
      <c r="A1613" s="4">
        <f>Fullmath[[#This Row],[Craft]]</f>
        <v>0</v>
      </c>
      <c r="B1613" s="4">
        <f>Fullmath[[#This Row],[Type]]</f>
        <v>0</v>
      </c>
      <c r="C1613" s="4">
        <f>Fullmath[[#This Row],[Subtype]]</f>
        <v>0</v>
      </c>
      <c r="D1613" s="2">
        <f>Fullmath[[#This Row],[ID]]</f>
        <v>0</v>
      </c>
      <c r="E1613" s="4">
        <f>Fullmath[[#This Row],[Name]]</f>
        <v>0</v>
      </c>
      <c r="F1613" s="4">
        <f>Fullmath[[#This Row],[Quantity]]</f>
        <v>0</v>
      </c>
      <c r="G1613" s="4">
        <f>LookupRef[[#This Row],[Labor Costs]]+LookupRef[[#This Row],[Material Costs]]</f>
        <v>0</v>
      </c>
      <c r="H1613" s="4" t="e">
        <f>LookupRef[[#This Row],[Total Price]]/LookupRef[[#This Row],[Quantity]]</f>
        <v>#DIV/0!</v>
      </c>
      <c r="I1613" s="4">
        <f>LookupRef[[#This Row],[Total Price]]-LookupRef[[#This Row],[Material Costs]]</f>
        <v>0</v>
      </c>
      <c r="J1613" s="4">
        <f>(LookupRef[[#This Row],[Total Craft Points]]+LookupRef[[#This Row],[DC]])*10</f>
        <v>0</v>
      </c>
      <c r="K1613" s="4">
        <f>LookupRef[[#This Row],[Price Per Craft Point]]*LookupRef[[#This Row],[Total Craft Points]]</f>
        <v>0</v>
      </c>
      <c r="L1613" s="4">
        <f>Fullmath[[#This Row],[Mat Cost]]</f>
        <v>0</v>
      </c>
      <c r="M1613" s="4">
        <f>Fullmath[[#This Row],[Total CP]]</f>
        <v>0</v>
      </c>
      <c r="N1613" s="4">
        <f>Fullmath[[#This Row],[DC]]</f>
        <v>0</v>
      </c>
      <c r="O1613" s="4" cm="1">
        <f t="array" ref="O1613">LookupRef[[#This Row],[DC]]+(PPCP[Base])</f>
        <v>50</v>
      </c>
    </row>
    <row r="1614" spans="1:15" x14ac:dyDescent="0.2">
      <c r="A1614" s="4">
        <f>Fullmath[[#This Row],[Craft]]</f>
        <v>0</v>
      </c>
      <c r="B1614" s="4">
        <f>Fullmath[[#This Row],[Type]]</f>
        <v>0</v>
      </c>
      <c r="C1614" s="4">
        <f>Fullmath[[#This Row],[Subtype]]</f>
        <v>0</v>
      </c>
      <c r="D1614" s="2">
        <f>Fullmath[[#This Row],[ID]]</f>
        <v>0</v>
      </c>
      <c r="E1614" s="4">
        <f>Fullmath[[#This Row],[Name]]</f>
        <v>0</v>
      </c>
      <c r="F1614" s="4">
        <f>Fullmath[[#This Row],[Quantity]]</f>
        <v>0</v>
      </c>
      <c r="G1614" s="4">
        <f>LookupRef[[#This Row],[Labor Costs]]+LookupRef[[#This Row],[Material Costs]]</f>
        <v>0</v>
      </c>
      <c r="H1614" s="4" t="e">
        <f>LookupRef[[#This Row],[Total Price]]/LookupRef[[#This Row],[Quantity]]</f>
        <v>#DIV/0!</v>
      </c>
      <c r="I1614" s="4">
        <f>LookupRef[[#This Row],[Total Price]]-LookupRef[[#This Row],[Material Costs]]</f>
        <v>0</v>
      </c>
      <c r="J1614" s="4">
        <f>(LookupRef[[#This Row],[Total Craft Points]]+LookupRef[[#This Row],[DC]])*10</f>
        <v>0</v>
      </c>
      <c r="K1614" s="4">
        <f>LookupRef[[#This Row],[Price Per Craft Point]]*LookupRef[[#This Row],[Total Craft Points]]</f>
        <v>0</v>
      </c>
      <c r="L1614" s="4">
        <f>Fullmath[[#This Row],[Mat Cost]]</f>
        <v>0</v>
      </c>
      <c r="M1614" s="4">
        <f>Fullmath[[#This Row],[Total CP]]</f>
        <v>0</v>
      </c>
      <c r="N1614" s="4">
        <f>Fullmath[[#This Row],[DC]]</f>
        <v>0</v>
      </c>
      <c r="O1614" s="4" cm="1">
        <f t="array" ref="O1614">LookupRef[[#This Row],[DC]]+(PPCP[Base])</f>
        <v>50</v>
      </c>
    </row>
    <row r="1615" spans="1:15" x14ac:dyDescent="0.2">
      <c r="A1615" s="4">
        <f>Fullmath[[#This Row],[Craft]]</f>
        <v>0</v>
      </c>
      <c r="B1615" s="4">
        <f>Fullmath[[#This Row],[Type]]</f>
        <v>0</v>
      </c>
      <c r="C1615" s="4">
        <f>Fullmath[[#This Row],[Subtype]]</f>
        <v>0</v>
      </c>
      <c r="D1615" s="2">
        <f>Fullmath[[#This Row],[ID]]</f>
        <v>0</v>
      </c>
      <c r="E1615" s="4">
        <f>Fullmath[[#This Row],[Name]]</f>
        <v>0</v>
      </c>
      <c r="F1615" s="4">
        <f>Fullmath[[#This Row],[Quantity]]</f>
        <v>0</v>
      </c>
      <c r="G1615" s="4">
        <f>LookupRef[[#This Row],[Labor Costs]]+LookupRef[[#This Row],[Material Costs]]</f>
        <v>0</v>
      </c>
      <c r="H1615" s="4" t="e">
        <f>LookupRef[[#This Row],[Total Price]]/LookupRef[[#This Row],[Quantity]]</f>
        <v>#DIV/0!</v>
      </c>
      <c r="I1615" s="4">
        <f>LookupRef[[#This Row],[Total Price]]-LookupRef[[#This Row],[Material Costs]]</f>
        <v>0</v>
      </c>
      <c r="J1615" s="4">
        <f>(LookupRef[[#This Row],[Total Craft Points]]+LookupRef[[#This Row],[DC]])*10</f>
        <v>0</v>
      </c>
      <c r="K1615" s="4">
        <f>LookupRef[[#This Row],[Price Per Craft Point]]*LookupRef[[#This Row],[Total Craft Points]]</f>
        <v>0</v>
      </c>
      <c r="L1615" s="4">
        <f>Fullmath[[#This Row],[Mat Cost]]</f>
        <v>0</v>
      </c>
      <c r="M1615" s="4">
        <f>Fullmath[[#This Row],[Total CP]]</f>
        <v>0</v>
      </c>
      <c r="N1615" s="4">
        <f>Fullmath[[#This Row],[DC]]</f>
        <v>0</v>
      </c>
      <c r="O1615" s="4" cm="1">
        <f t="array" ref="O1615">LookupRef[[#This Row],[DC]]+(PPCP[Base])</f>
        <v>50</v>
      </c>
    </row>
    <row r="1616" spans="1:15" x14ac:dyDescent="0.2">
      <c r="A1616" s="4">
        <f>Fullmath[[#This Row],[Craft]]</f>
        <v>0</v>
      </c>
      <c r="B1616" s="4">
        <f>Fullmath[[#This Row],[Type]]</f>
        <v>0</v>
      </c>
      <c r="C1616" s="4">
        <f>Fullmath[[#This Row],[Subtype]]</f>
        <v>0</v>
      </c>
      <c r="D1616" s="2">
        <f>Fullmath[[#This Row],[ID]]</f>
        <v>0</v>
      </c>
      <c r="E1616" s="4">
        <f>Fullmath[[#This Row],[Name]]</f>
        <v>0</v>
      </c>
      <c r="F1616" s="4">
        <f>Fullmath[[#This Row],[Quantity]]</f>
        <v>0</v>
      </c>
      <c r="G1616" s="4">
        <f>LookupRef[[#This Row],[Labor Costs]]+LookupRef[[#This Row],[Material Costs]]</f>
        <v>0</v>
      </c>
      <c r="H1616" s="4" t="e">
        <f>LookupRef[[#This Row],[Total Price]]/LookupRef[[#This Row],[Quantity]]</f>
        <v>#DIV/0!</v>
      </c>
      <c r="I1616" s="4">
        <f>LookupRef[[#This Row],[Total Price]]-LookupRef[[#This Row],[Material Costs]]</f>
        <v>0</v>
      </c>
      <c r="J1616" s="4">
        <f>(LookupRef[[#This Row],[Total Craft Points]]+LookupRef[[#This Row],[DC]])*10</f>
        <v>0</v>
      </c>
      <c r="K1616" s="4">
        <f>LookupRef[[#This Row],[Price Per Craft Point]]*LookupRef[[#This Row],[Total Craft Points]]</f>
        <v>0</v>
      </c>
      <c r="L1616" s="4">
        <f>Fullmath[[#This Row],[Mat Cost]]</f>
        <v>0</v>
      </c>
      <c r="M1616" s="4">
        <f>Fullmath[[#This Row],[Total CP]]</f>
        <v>0</v>
      </c>
      <c r="N1616" s="4">
        <f>Fullmath[[#This Row],[DC]]</f>
        <v>0</v>
      </c>
      <c r="O1616" s="4" cm="1">
        <f t="array" ref="O1616">LookupRef[[#This Row],[DC]]+(PPCP[Base])</f>
        <v>50</v>
      </c>
    </row>
    <row r="1617" spans="1:15" x14ac:dyDescent="0.2">
      <c r="A1617" s="4">
        <f>Fullmath[[#This Row],[Craft]]</f>
        <v>0</v>
      </c>
      <c r="B1617" s="4">
        <f>Fullmath[[#This Row],[Type]]</f>
        <v>0</v>
      </c>
      <c r="C1617" s="4">
        <f>Fullmath[[#This Row],[Subtype]]</f>
        <v>0</v>
      </c>
      <c r="D1617" s="2">
        <f>Fullmath[[#This Row],[ID]]</f>
        <v>0</v>
      </c>
      <c r="E1617" s="4">
        <f>Fullmath[[#This Row],[Name]]</f>
        <v>0</v>
      </c>
      <c r="F1617" s="4">
        <f>Fullmath[[#This Row],[Quantity]]</f>
        <v>0</v>
      </c>
      <c r="G1617" s="4">
        <f>LookupRef[[#This Row],[Labor Costs]]+LookupRef[[#This Row],[Material Costs]]</f>
        <v>0</v>
      </c>
      <c r="H1617" s="4" t="e">
        <f>LookupRef[[#This Row],[Total Price]]/LookupRef[[#This Row],[Quantity]]</f>
        <v>#DIV/0!</v>
      </c>
      <c r="I1617" s="4">
        <f>LookupRef[[#This Row],[Total Price]]-LookupRef[[#This Row],[Material Costs]]</f>
        <v>0</v>
      </c>
      <c r="J1617" s="4">
        <f>(LookupRef[[#This Row],[Total Craft Points]]+LookupRef[[#This Row],[DC]])*10</f>
        <v>0</v>
      </c>
      <c r="K1617" s="4">
        <f>LookupRef[[#This Row],[Price Per Craft Point]]*LookupRef[[#This Row],[Total Craft Points]]</f>
        <v>0</v>
      </c>
      <c r="L1617" s="4">
        <f>Fullmath[[#This Row],[Mat Cost]]</f>
        <v>0</v>
      </c>
      <c r="M1617" s="4">
        <f>Fullmath[[#This Row],[Total CP]]</f>
        <v>0</v>
      </c>
      <c r="N1617" s="4">
        <f>Fullmath[[#This Row],[DC]]</f>
        <v>0</v>
      </c>
      <c r="O1617" s="4" cm="1">
        <f t="array" ref="O1617">LookupRef[[#This Row],[DC]]+(PPCP[Base])</f>
        <v>50</v>
      </c>
    </row>
    <row r="1618" spans="1:15" x14ac:dyDescent="0.2">
      <c r="A1618" s="4">
        <f>Fullmath[[#This Row],[Craft]]</f>
        <v>0</v>
      </c>
      <c r="B1618" s="4">
        <f>Fullmath[[#This Row],[Type]]</f>
        <v>0</v>
      </c>
      <c r="C1618" s="4">
        <f>Fullmath[[#This Row],[Subtype]]</f>
        <v>0</v>
      </c>
      <c r="D1618" s="2">
        <f>Fullmath[[#This Row],[ID]]</f>
        <v>0</v>
      </c>
      <c r="E1618" s="4">
        <f>Fullmath[[#This Row],[Name]]</f>
        <v>0</v>
      </c>
      <c r="F1618" s="4">
        <f>Fullmath[[#This Row],[Quantity]]</f>
        <v>0</v>
      </c>
      <c r="G1618" s="4">
        <f>LookupRef[[#This Row],[Labor Costs]]+LookupRef[[#This Row],[Material Costs]]</f>
        <v>0</v>
      </c>
      <c r="H1618" s="4" t="e">
        <f>LookupRef[[#This Row],[Total Price]]/LookupRef[[#This Row],[Quantity]]</f>
        <v>#DIV/0!</v>
      </c>
      <c r="I1618" s="4">
        <f>LookupRef[[#This Row],[Total Price]]-LookupRef[[#This Row],[Material Costs]]</f>
        <v>0</v>
      </c>
      <c r="J1618" s="4">
        <f>(LookupRef[[#This Row],[Total Craft Points]]+LookupRef[[#This Row],[DC]])*10</f>
        <v>0</v>
      </c>
      <c r="K1618" s="4">
        <f>LookupRef[[#This Row],[Price Per Craft Point]]*LookupRef[[#This Row],[Total Craft Points]]</f>
        <v>0</v>
      </c>
      <c r="L1618" s="4">
        <f>Fullmath[[#This Row],[Mat Cost]]</f>
        <v>0</v>
      </c>
      <c r="M1618" s="4">
        <f>Fullmath[[#This Row],[Total CP]]</f>
        <v>0</v>
      </c>
      <c r="N1618" s="4">
        <f>Fullmath[[#This Row],[DC]]</f>
        <v>0</v>
      </c>
      <c r="O1618" s="4" cm="1">
        <f t="array" ref="O1618">LookupRef[[#This Row],[DC]]+(PPCP[Base])</f>
        <v>50</v>
      </c>
    </row>
    <row r="1619" spans="1:15" x14ac:dyDescent="0.2">
      <c r="A1619" s="4">
        <f>Fullmath[[#This Row],[Craft]]</f>
        <v>0</v>
      </c>
      <c r="B1619" s="4">
        <f>Fullmath[[#This Row],[Type]]</f>
        <v>0</v>
      </c>
      <c r="C1619" s="4">
        <f>Fullmath[[#This Row],[Subtype]]</f>
        <v>0</v>
      </c>
      <c r="D1619" s="2">
        <f>Fullmath[[#This Row],[ID]]</f>
        <v>0</v>
      </c>
      <c r="E1619" s="4">
        <f>Fullmath[[#This Row],[Name]]</f>
        <v>0</v>
      </c>
      <c r="F1619" s="4">
        <f>Fullmath[[#This Row],[Quantity]]</f>
        <v>0</v>
      </c>
      <c r="G1619" s="4">
        <f>LookupRef[[#This Row],[Labor Costs]]+LookupRef[[#This Row],[Material Costs]]</f>
        <v>0</v>
      </c>
      <c r="H1619" s="4" t="e">
        <f>LookupRef[[#This Row],[Total Price]]/LookupRef[[#This Row],[Quantity]]</f>
        <v>#DIV/0!</v>
      </c>
      <c r="I1619" s="4">
        <f>LookupRef[[#This Row],[Total Price]]-LookupRef[[#This Row],[Material Costs]]</f>
        <v>0</v>
      </c>
      <c r="J1619" s="4">
        <f>(LookupRef[[#This Row],[Total Craft Points]]+LookupRef[[#This Row],[DC]])*10</f>
        <v>0</v>
      </c>
      <c r="K1619" s="4">
        <f>LookupRef[[#This Row],[Price Per Craft Point]]*LookupRef[[#This Row],[Total Craft Points]]</f>
        <v>0</v>
      </c>
      <c r="L1619" s="4">
        <f>Fullmath[[#This Row],[Mat Cost]]</f>
        <v>0</v>
      </c>
      <c r="M1619" s="4">
        <f>Fullmath[[#This Row],[Total CP]]</f>
        <v>0</v>
      </c>
      <c r="N1619" s="4">
        <f>Fullmath[[#This Row],[DC]]</f>
        <v>0</v>
      </c>
      <c r="O1619" s="4" cm="1">
        <f t="array" ref="O1619">LookupRef[[#This Row],[DC]]+(PPCP[Base])</f>
        <v>50</v>
      </c>
    </row>
    <row r="1620" spans="1:15" x14ac:dyDescent="0.2">
      <c r="A1620" s="4">
        <f>Fullmath[[#This Row],[Craft]]</f>
        <v>0</v>
      </c>
      <c r="B1620" s="4">
        <f>Fullmath[[#This Row],[Type]]</f>
        <v>0</v>
      </c>
      <c r="C1620" s="4">
        <f>Fullmath[[#This Row],[Subtype]]</f>
        <v>0</v>
      </c>
      <c r="D1620" s="2">
        <f>Fullmath[[#This Row],[ID]]</f>
        <v>0</v>
      </c>
      <c r="E1620" s="4">
        <f>Fullmath[[#This Row],[Name]]</f>
        <v>0</v>
      </c>
      <c r="F1620" s="4">
        <f>Fullmath[[#This Row],[Quantity]]</f>
        <v>0</v>
      </c>
      <c r="G1620" s="4">
        <f>LookupRef[[#This Row],[Labor Costs]]+LookupRef[[#This Row],[Material Costs]]</f>
        <v>0</v>
      </c>
      <c r="H1620" s="4" t="e">
        <f>LookupRef[[#This Row],[Total Price]]/LookupRef[[#This Row],[Quantity]]</f>
        <v>#DIV/0!</v>
      </c>
      <c r="I1620" s="4">
        <f>LookupRef[[#This Row],[Total Price]]-LookupRef[[#This Row],[Material Costs]]</f>
        <v>0</v>
      </c>
      <c r="J1620" s="4">
        <f>(LookupRef[[#This Row],[Total Craft Points]]+LookupRef[[#This Row],[DC]])*10</f>
        <v>0</v>
      </c>
      <c r="K1620" s="4">
        <f>LookupRef[[#This Row],[Price Per Craft Point]]*LookupRef[[#This Row],[Total Craft Points]]</f>
        <v>0</v>
      </c>
      <c r="L1620" s="4">
        <f>Fullmath[[#This Row],[Mat Cost]]</f>
        <v>0</v>
      </c>
      <c r="M1620" s="4">
        <f>Fullmath[[#This Row],[Total CP]]</f>
        <v>0</v>
      </c>
      <c r="N1620" s="4">
        <f>Fullmath[[#This Row],[DC]]</f>
        <v>0</v>
      </c>
      <c r="O1620" s="4" cm="1">
        <f t="array" ref="O1620">LookupRef[[#This Row],[DC]]+(PPCP[Base])</f>
        <v>50</v>
      </c>
    </row>
    <row r="1621" spans="1:15" x14ac:dyDescent="0.2">
      <c r="A1621" s="4">
        <f>Fullmath[[#This Row],[Craft]]</f>
        <v>0</v>
      </c>
      <c r="B1621" s="4">
        <f>Fullmath[[#This Row],[Type]]</f>
        <v>0</v>
      </c>
      <c r="C1621" s="4">
        <f>Fullmath[[#This Row],[Subtype]]</f>
        <v>0</v>
      </c>
      <c r="D1621" s="2">
        <f>Fullmath[[#This Row],[ID]]</f>
        <v>0</v>
      </c>
      <c r="E1621" s="4">
        <f>Fullmath[[#This Row],[Name]]</f>
        <v>0</v>
      </c>
      <c r="F1621" s="4">
        <f>Fullmath[[#This Row],[Quantity]]</f>
        <v>0</v>
      </c>
      <c r="G1621" s="4">
        <f>LookupRef[[#This Row],[Labor Costs]]+LookupRef[[#This Row],[Material Costs]]</f>
        <v>0</v>
      </c>
      <c r="H1621" s="4" t="e">
        <f>LookupRef[[#This Row],[Total Price]]/LookupRef[[#This Row],[Quantity]]</f>
        <v>#DIV/0!</v>
      </c>
      <c r="I1621" s="4">
        <f>LookupRef[[#This Row],[Total Price]]-LookupRef[[#This Row],[Material Costs]]</f>
        <v>0</v>
      </c>
      <c r="J1621" s="4">
        <f>(LookupRef[[#This Row],[Total Craft Points]]+LookupRef[[#This Row],[DC]])*10</f>
        <v>0</v>
      </c>
      <c r="K1621" s="4">
        <f>LookupRef[[#This Row],[Price Per Craft Point]]*LookupRef[[#This Row],[Total Craft Points]]</f>
        <v>0</v>
      </c>
      <c r="L1621" s="4">
        <f>Fullmath[[#This Row],[Mat Cost]]</f>
        <v>0</v>
      </c>
      <c r="M1621" s="4">
        <f>Fullmath[[#This Row],[Total CP]]</f>
        <v>0</v>
      </c>
      <c r="N1621" s="4">
        <f>Fullmath[[#This Row],[DC]]</f>
        <v>0</v>
      </c>
      <c r="O1621" s="4" cm="1">
        <f t="array" ref="O1621">LookupRef[[#This Row],[DC]]+(PPCP[Base])</f>
        <v>50</v>
      </c>
    </row>
    <row r="1622" spans="1:15" x14ac:dyDescent="0.2">
      <c r="A1622" s="4">
        <f>Fullmath[[#This Row],[Craft]]</f>
        <v>0</v>
      </c>
      <c r="B1622" s="4">
        <f>Fullmath[[#This Row],[Type]]</f>
        <v>0</v>
      </c>
      <c r="C1622" s="4">
        <f>Fullmath[[#This Row],[Subtype]]</f>
        <v>0</v>
      </c>
      <c r="D1622" s="2">
        <f>Fullmath[[#This Row],[ID]]</f>
        <v>0</v>
      </c>
      <c r="E1622" s="4">
        <f>Fullmath[[#This Row],[Name]]</f>
        <v>0</v>
      </c>
      <c r="F1622" s="4">
        <f>Fullmath[[#This Row],[Quantity]]</f>
        <v>0</v>
      </c>
      <c r="G1622" s="4">
        <f>LookupRef[[#This Row],[Labor Costs]]+LookupRef[[#This Row],[Material Costs]]</f>
        <v>0</v>
      </c>
      <c r="H1622" s="4" t="e">
        <f>LookupRef[[#This Row],[Total Price]]/LookupRef[[#This Row],[Quantity]]</f>
        <v>#DIV/0!</v>
      </c>
      <c r="I1622" s="4">
        <f>LookupRef[[#This Row],[Total Price]]-LookupRef[[#This Row],[Material Costs]]</f>
        <v>0</v>
      </c>
      <c r="J1622" s="4">
        <f>(LookupRef[[#This Row],[Total Craft Points]]+LookupRef[[#This Row],[DC]])*10</f>
        <v>0</v>
      </c>
      <c r="K1622" s="4">
        <f>LookupRef[[#This Row],[Price Per Craft Point]]*LookupRef[[#This Row],[Total Craft Points]]</f>
        <v>0</v>
      </c>
      <c r="L1622" s="4">
        <f>Fullmath[[#This Row],[Mat Cost]]</f>
        <v>0</v>
      </c>
      <c r="M1622" s="4">
        <f>Fullmath[[#This Row],[Total CP]]</f>
        <v>0</v>
      </c>
      <c r="N1622" s="4">
        <f>Fullmath[[#This Row],[DC]]</f>
        <v>0</v>
      </c>
      <c r="O1622" s="4" cm="1">
        <f t="array" ref="O1622">LookupRef[[#This Row],[DC]]+(PPCP[Base])</f>
        <v>50</v>
      </c>
    </row>
    <row r="1623" spans="1:15" x14ac:dyDescent="0.2">
      <c r="A1623" s="4">
        <f>Fullmath[[#This Row],[Craft]]</f>
        <v>0</v>
      </c>
      <c r="B1623" s="4">
        <f>Fullmath[[#This Row],[Type]]</f>
        <v>0</v>
      </c>
      <c r="C1623" s="4">
        <f>Fullmath[[#This Row],[Subtype]]</f>
        <v>0</v>
      </c>
      <c r="D1623" s="2">
        <f>Fullmath[[#This Row],[ID]]</f>
        <v>0</v>
      </c>
      <c r="E1623" s="4">
        <f>Fullmath[[#This Row],[Name]]</f>
        <v>0</v>
      </c>
      <c r="F1623" s="4">
        <f>Fullmath[[#This Row],[Quantity]]</f>
        <v>0</v>
      </c>
      <c r="G1623" s="4">
        <f>LookupRef[[#This Row],[Labor Costs]]+LookupRef[[#This Row],[Material Costs]]</f>
        <v>0</v>
      </c>
      <c r="H1623" s="4" t="e">
        <f>LookupRef[[#This Row],[Total Price]]/LookupRef[[#This Row],[Quantity]]</f>
        <v>#DIV/0!</v>
      </c>
      <c r="I1623" s="4">
        <f>LookupRef[[#This Row],[Total Price]]-LookupRef[[#This Row],[Material Costs]]</f>
        <v>0</v>
      </c>
      <c r="J1623" s="4">
        <f>(LookupRef[[#This Row],[Total Craft Points]]+LookupRef[[#This Row],[DC]])*10</f>
        <v>0</v>
      </c>
      <c r="K1623" s="4">
        <f>LookupRef[[#This Row],[Price Per Craft Point]]*LookupRef[[#This Row],[Total Craft Points]]</f>
        <v>0</v>
      </c>
      <c r="L1623" s="4">
        <f>Fullmath[[#This Row],[Mat Cost]]</f>
        <v>0</v>
      </c>
      <c r="M1623" s="4">
        <f>Fullmath[[#This Row],[Total CP]]</f>
        <v>0</v>
      </c>
      <c r="N1623" s="4">
        <f>Fullmath[[#This Row],[DC]]</f>
        <v>0</v>
      </c>
      <c r="O1623" s="4" cm="1">
        <f t="array" ref="O1623">LookupRef[[#This Row],[DC]]+(PPCP[Base])</f>
        <v>50</v>
      </c>
    </row>
    <row r="1624" spans="1:15" x14ac:dyDescent="0.2">
      <c r="A1624" s="4">
        <f>Fullmath[[#This Row],[Craft]]</f>
        <v>0</v>
      </c>
      <c r="B1624" s="4">
        <f>Fullmath[[#This Row],[Type]]</f>
        <v>0</v>
      </c>
      <c r="C1624" s="4">
        <f>Fullmath[[#This Row],[Subtype]]</f>
        <v>0</v>
      </c>
      <c r="D1624" s="2">
        <f>Fullmath[[#This Row],[ID]]</f>
        <v>0</v>
      </c>
      <c r="E1624" s="4">
        <f>Fullmath[[#This Row],[Name]]</f>
        <v>0</v>
      </c>
      <c r="F1624" s="4">
        <f>Fullmath[[#This Row],[Quantity]]</f>
        <v>0</v>
      </c>
      <c r="G1624" s="4">
        <f>LookupRef[[#This Row],[Labor Costs]]+LookupRef[[#This Row],[Material Costs]]</f>
        <v>0</v>
      </c>
      <c r="H1624" s="4" t="e">
        <f>LookupRef[[#This Row],[Total Price]]/LookupRef[[#This Row],[Quantity]]</f>
        <v>#DIV/0!</v>
      </c>
      <c r="I1624" s="4">
        <f>LookupRef[[#This Row],[Total Price]]-LookupRef[[#This Row],[Material Costs]]</f>
        <v>0</v>
      </c>
      <c r="J1624" s="4">
        <f>(LookupRef[[#This Row],[Total Craft Points]]+LookupRef[[#This Row],[DC]])*10</f>
        <v>0</v>
      </c>
      <c r="K1624" s="4">
        <f>LookupRef[[#This Row],[Price Per Craft Point]]*LookupRef[[#This Row],[Total Craft Points]]</f>
        <v>0</v>
      </c>
      <c r="L1624" s="4">
        <f>Fullmath[[#This Row],[Mat Cost]]</f>
        <v>0</v>
      </c>
      <c r="M1624" s="4">
        <f>Fullmath[[#This Row],[Total CP]]</f>
        <v>0</v>
      </c>
      <c r="N1624" s="4">
        <f>Fullmath[[#This Row],[DC]]</f>
        <v>0</v>
      </c>
      <c r="O1624" s="4" cm="1">
        <f t="array" ref="O1624">LookupRef[[#This Row],[DC]]+(PPCP[Base])</f>
        <v>50</v>
      </c>
    </row>
    <row r="1625" spans="1:15" x14ac:dyDescent="0.2">
      <c r="A1625" s="4">
        <f>Fullmath[[#This Row],[Craft]]</f>
        <v>0</v>
      </c>
      <c r="B1625" s="4">
        <f>Fullmath[[#This Row],[Type]]</f>
        <v>0</v>
      </c>
      <c r="C1625" s="4">
        <f>Fullmath[[#This Row],[Subtype]]</f>
        <v>0</v>
      </c>
      <c r="D1625" s="2">
        <f>Fullmath[[#This Row],[ID]]</f>
        <v>0</v>
      </c>
      <c r="E1625" s="4">
        <f>Fullmath[[#This Row],[Name]]</f>
        <v>0</v>
      </c>
      <c r="F1625" s="4">
        <f>Fullmath[[#This Row],[Quantity]]</f>
        <v>0</v>
      </c>
      <c r="G1625" s="4">
        <f>LookupRef[[#This Row],[Labor Costs]]+LookupRef[[#This Row],[Material Costs]]</f>
        <v>0</v>
      </c>
      <c r="H1625" s="4" t="e">
        <f>LookupRef[[#This Row],[Total Price]]/LookupRef[[#This Row],[Quantity]]</f>
        <v>#DIV/0!</v>
      </c>
      <c r="I1625" s="4">
        <f>LookupRef[[#This Row],[Total Price]]-LookupRef[[#This Row],[Material Costs]]</f>
        <v>0</v>
      </c>
      <c r="J1625" s="4">
        <f>(LookupRef[[#This Row],[Total Craft Points]]+LookupRef[[#This Row],[DC]])*10</f>
        <v>0</v>
      </c>
      <c r="K1625" s="4">
        <f>LookupRef[[#This Row],[Price Per Craft Point]]*LookupRef[[#This Row],[Total Craft Points]]</f>
        <v>0</v>
      </c>
      <c r="L1625" s="4">
        <f>Fullmath[[#This Row],[Mat Cost]]</f>
        <v>0</v>
      </c>
      <c r="M1625" s="4">
        <f>Fullmath[[#This Row],[Total CP]]</f>
        <v>0</v>
      </c>
      <c r="N1625" s="4">
        <f>Fullmath[[#This Row],[DC]]</f>
        <v>0</v>
      </c>
      <c r="O1625" s="4" cm="1">
        <f t="array" ref="O1625">LookupRef[[#This Row],[DC]]+(PPCP[Base])</f>
        <v>50</v>
      </c>
    </row>
    <row r="1626" spans="1:15" x14ac:dyDescent="0.2">
      <c r="A1626" s="4">
        <f>Fullmath[[#This Row],[Craft]]</f>
        <v>0</v>
      </c>
      <c r="B1626" s="4">
        <f>Fullmath[[#This Row],[Type]]</f>
        <v>0</v>
      </c>
      <c r="C1626" s="4">
        <f>Fullmath[[#This Row],[Subtype]]</f>
        <v>0</v>
      </c>
      <c r="D1626" s="2">
        <f>Fullmath[[#This Row],[ID]]</f>
        <v>0</v>
      </c>
      <c r="E1626" s="4">
        <f>Fullmath[[#This Row],[Name]]</f>
        <v>0</v>
      </c>
      <c r="F1626" s="4">
        <f>Fullmath[[#This Row],[Quantity]]</f>
        <v>0</v>
      </c>
      <c r="G1626" s="4">
        <f>LookupRef[[#This Row],[Labor Costs]]+LookupRef[[#This Row],[Material Costs]]</f>
        <v>0</v>
      </c>
      <c r="H1626" s="4" t="e">
        <f>LookupRef[[#This Row],[Total Price]]/LookupRef[[#This Row],[Quantity]]</f>
        <v>#DIV/0!</v>
      </c>
      <c r="I1626" s="4">
        <f>LookupRef[[#This Row],[Total Price]]-LookupRef[[#This Row],[Material Costs]]</f>
        <v>0</v>
      </c>
      <c r="J1626" s="4">
        <f>(LookupRef[[#This Row],[Total Craft Points]]+LookupRef[[#This Row],[DC]])*10</f>
        <v>0</v>
      </c>
      <c r="K1626" s="4">
        <f>LookupRef[[#This Row],[Price Per Craft Point]]*LookupRef[[#This Row],[Total Craft Points]]</f>
        <v>0</v>
      </c>
      <c r="L1626" s="4">
        <f>Fullmath[[#This Row],[Mat Cost]]</f>
        <v>0</v>
      </c>
      <c r="M1626" s="4">
        <f>Fullmath[[#This Row],[Total CP]]</f>
        <v>0</v>
      </c>
      <c r="N1626" s="4">
        <f>Fullmath[[#This Row],[DC]]</f>
        <v>0</v>
      </c>
      <c r="O1626" s="4" cm="1">
        <f t="array" ref="O1626">LookupRef[[#This Row],[DC]]+(PPCP[Base])</f>
        <v>50</v>
      </c>
    </row>
    <row r="1627" spans="1:15" x14ac:dyDescent="0.2">
      <c r="A1627" s="4">
        <f>Fullmath[[#This Row],[Craft]]</f>
        <v>0</v>
      </c>
      <c r="B1627" s="4">
        <f>Fullmath[[#This Row],[Type]]</f>
        <v>0</v>
      </c>
      <c r="C1627" s="4">
        <f>Fullmath[[#This Row],[Subtype]]</f>
        <v>0</v>
      </c>
      <c r="D1627" s="2">
        <f>Fullmath[[#This Row],[ID]]</f>
        <v>0</v>
      </c>
      <c r="E1627" s="4">
        <f>Fullmath[[#This Row],[Name]]</f>
        <v>0</v>
      </c>
      <c r="F1627" s="4">
        <f>Fullmath[[#This Row],[Quantity]]</f>
        <v>0</v>
      </c>
      <c r="G1627" s="4">
        <f>LookupRef[[#This Row],[Labor Costs]]+LookupRef[[#This Row],[Material Costs]]</f>
        <v>0</v>
      </c>
      <c r="H1627" s="4" t="e">
        <f>LookupRef[[#This Row],[Total Price]]/LookupRef[[#This Row],[Quantity]]</f>
        <v>#DIV/0!</v>
      </c>
      <c r="I1627" s="4">
        <f>LookupRef[[#This Row],[Total Price]]-LookupRef[[#This Row],[Material Costs]]</f>
        <v>0</v>
      </c>
      <c r="J1627" s="4">
        <f>(LookupRef[[#This Row],[Total Craft Points]]+LookupRef[[#This Row],[DC]])*10</f>
        <v>0</v>
      </c>
      <c r="K1627" s="4">
        <f>LookupRef[[#This Row],[Price Per Craft Point]]*LookupRef[[#This Row],[Total Craft Points]]</f>
        <v>0</v>
      </c>
      <c r="L1627" s="4">
        <f>Fullmath[[#This Row],[Mat Cost]]</f>
        <v>0</v>
      </c>
      <c r="M1627" s="4">
        <f>Fullmath[[#This Row],[Total CP]]</f>
        <v>0</v>
      </c>
      <c r="N1627" s="4">
        <f>Fullmath[[#This Row],[DC]]</f>
        <v>0</v>
      </c>
      <c r="O1627" s="4" cm="1">
        <f t="array" ref="O1627">LookupRef[[#This Row],[DC]]+(PPCP[Base])</f>
        <v>50</v>
      </c>
    </row>
    <row r="1628" spans="1:15" x14ac:dyDescent="0.2">
      <c r="A1628" s="4">
        <f>Fullmath[[#This Row],[Craft]]</f>
        <v>0</v>
      </c>
      <c r="B1628" s="4">
        <f>Fullmath[[#This Row],[Type]]</f>
        <v>0</v>
      </c>
      <c r="C1628" s="4">
        <f>Fullmath[[#This Row],[Subtype]]</f>
        <v>0</v>
      </c>
      <c r="D1628" s="2">
        <f>Fullmath[[#This Row],[ID]]</f>
        <v>0</v>
      </c>
      <c r="E1628" s="4">
        <f>Fullmath[[#This Row],[Name]]</f>
        <v>0</v>
      </c>
      <c r="F1628" s="4">
        <f>Fullmath[[#This Row],[Quantity]]</f>
        <v>0</v>
      </c>
      <c r="G1628" s="4">
        <f>LookupRef[[#This Row],[Labor Costs]]+LookupRef[[#This Row],[Material Costs]]</f>
        <v>0</v>
      </c>
      <c r="H1628" s="4" t="e">
        <f>LookupRef[[#This Row],[Total Price]]/LookupRef[[#This Row],[Quantity]]</f>
        <v>#DIV/0!</v>
      </c>
      <c r="I1628" s="4">
        <f>LookupRef[[#This Row],[Total Price]]-LookupRef[[#This Row],[Material Costs]]</f>
        <v>0</v>
      </c>
      <c r="J1628" s="4">
        <f>(LookupRef[[#This Row],[Total Craft Points]]+LookupRef[[#This Row],[DC]])*10</f>
        <v>0</v>
      </c>
      <c r="K1628" s="4">
        <f>LookupRef[[#This Row],[Price Per Craft Point]]*LookupRef[[#This Row],[Total Craft Points]]</f>
        <v>0</v>
      </c>
      <c r="L1628" s="4">
        <f>Fullmath[[#This Row],[Mat Cost]]</f>
        <v>0</v>
      </c>
      <c r="M1628" s="4">
        <f>Fullmath[[#This Row],[Total CP]]</f>
        <v>0</v>
      </c>
      <c r="N1628" s="4">
        <f>Fullmath[[#This Row],[DC]]</f>
        <v>0</v>
      </c>
      <c r="O1628" s="4" cm="1">
        <f t="array" ref="O1628">LookupRef[[#This Row],[DC]]+(PPCP[Base])</f>
        <v>50</v>
      </c>
    </row>
    <row r="1629" spans="1:15" x14ac:dyDescent="0.2">
      <c r="A1629" s="4">
        <f>Fullmath[[#This Row],[Craft]]</f>
        <v>0</v>
      </c>
      <c r="B1629" s="4">
        <f>Fullmath[[#This Row],[Type]]</f>
        <v>0</v>
      </c>
      <c r="C1629" s="4">
        <f>Fullmath[[#This Row],[Subtype]]</f>
        <v>0</v>
      </c>
      <c r="D1629" s="2">
        <f>Fullmath[[#This Row],[ID]]</f>
        <v>0</v>
      </c>
      <c r="E1629" s="4">
        <f>Fullmath[[#This Row],[Name]]</f>
        <v>0</v>
      </c>
      <c r="F1629" s="4">
        <f>Fullmath[[#This Row],[Quantity]]</f>
        <v>0</v>
      </c>
      <c r="G1629" s="4">
        <f>LookupRef[[#This Row],[Labor Costs]]+LookupRef[[#This Row],[Material Costs]]</f>
        <v>0</v>
      </c>
      <c r="H1629" s="4" t="e">
        <f>LookupRef[[#This Row],[Total Price]]/LookupRef[[#This Row],[Quantity]]</f>
        <v>#DIV/0!</v>
      </c>
      <c r="I1629" s="4">
        <f>LookupRef[[#This Row],[Total Price]]-LookupRef[[#This Row],[Material Costs]]</f>
        <v>0</v>
      </c>
      <c r="J1629" s="4">
        <f>(LookupRef[[#This Row],[Total Craft Points]]+LookupRef[[#This Row],[DC]])*10</f>
        <v>0</v>
      </c>
      <c r="K1629" s="4">
        <f>LookupRef[[#This Row],[Price Per Craft Point]]*LookupRef[[#This Row],[Total Craft Points]]</f>
        <v>0</v>
      </c>
      <c r="L1629" s="4">
        <f>Fullmath[[#This Row],[Mat Cost]]</f>
        <v>0</v>
      </c>
      <c r="M1629" s="4">
        <f>Fullmath[[#This Row],[Total CP]]</f>
        <v>0</v>
      </c>
      <c r="N1629" s="4">
        <f>Fullmath[[#This Row],[DC]]</f>
        <v>0</v>
      </c>
      <c r="O1629" s="4" cm="1">
        <f t="array" ref="O1629">LookupRef[[#This Row],[DC]]+(PPCP[Base])</f>
        <v>50</v>
      </c>
    </row>
    <row r="1630" spans="1:15" x14ac:dyDescent="0.2">
      <c r="A1630" s="4">
        <f>Fullmath[[#This Row],[Craft]]</f>
        <v>0</v>
      </c>
      <c r="B1630" s="4">
        <f>Fullmath[[#This Row],[Type]]</f>
        <v>0</v>
      </c>
      <c r="C1630" s="4">
        <f>Fullmath[[#This Row],[Subtype]]</f>
        <v>0</v>
      </c>
      <c r="D1630" s="2">
        <f>Fullmath[[#This Row],[ID]]</f>
        <v>0</v>
      </c>
      <c r="E1630" s="4">
        <f>Fullmath[[#This Row],[Name]]</f>
        <v>0</v>
      </c>
      <c r="F1630" s="4">
        <f>Fullmath[[#This Row],[Quantity]]</f>
        <v>0</v>
      </c>
      <c r="G1630" s="4">
        <f>LookupRef[[#This Row],[Labor Costs]]+LookupRef[[#This Row],[Material Costs]]</f>
        <v>0</v>
      </c>
      <c r="H1630" s="4" t="e">
        <f>LookupRef[[#This Row],[Total Price]]/LookupRef[[#This Row],[Quantity]]</f>
        <v>#DIV/0!</v>
      </c>
      <c r="I1630" s="4">
        <f>LookupRef[[#This Row],[Total Price]]-LookupRef[[#This Row],[Material Costs]]</f>
        <v>0</v>
      </c>
      <c r="J1630" s="4">
        <f>(LookupRef[[#This Row],[Total Craft Points]]+LookupRef[[#This Row],[DC]])*10</f>
        <v>0</v>
      </c>
      <c r="K1630" s="4">
        <f>LookupRef[[#This Row],[Price Per Craft Point]]*LookupRef[[#This Row],[Total Craft Points]]</f>
        <v>0</v>
      </c>
      <c r="L1630" s="4">
        <f>Fullmath[[#This Row],[Mat Cost]]</f>
        <v>0</v>
      </c>
      <c r="M1630" s="4">
        <f>Fullmath[[#This Row],[Total CP]]</f>
        <v>0</v>
      </c>
      <c r="N1630" s="4">
        <f>Fullmath[[#This Row],[DC]]</f>
        <v>0</v>
      </c>
      <c r="O1630" s="4" cm="1">
        <f t="array" ref="O1630">LookupRef[[#This Row],[DC]]+(PPCP[Base])</f>
        <v>50</v>
      </c>
    </row>
    <row r="1631" spans="1:15" x14ac:dyDescent="0.2">
      <c r="A1631" s="4">
        <f>Fullmath[[#This Row],[Craft]]</f>
        <v>0</v>
      </c>
      <c r="B1631" s="4">
        <f>Fullmath[[#This Row],[Type]]</f>
        <v>0</v>
      </c>
      <c r="C1631" s="4">
        <f>Fullmath[[#This Row],[Subtype]]</f>
        <v>0</v>
      </c>
      <c r="D1631" s="2">
        <f>Fullmath[[#This Row],[ID]]</f>
        <v>0</v>
      </c>
      <c r="E1631" s="4">
        <f>Fullmath[[#This Row],[Name]]</f>
        <v>0</v>
      </c>
      <c r="F1631" s="4">
        <f>Fullmath[[#This Row],[Quantity]]</f>
        <v>0</v>
      </c>
      <c r="G1631" s="4">
        <f>LookupRef[[#This Row],[Labor Costs]]+LookupRef[[#This Row],[Material Costs]]</f>
        <v>0</v>
      </c>
      <c r="H1631" s="4" t="e">
        <f>LookupRef[[#This Row],[Total Price]]/LookupRef[[#This Row],[Quantity]]</f>
        <v>#DIV/0!</v>
      </c>
      <c r="I1631" s="4">
        <f>LookupRef[[#This Row],[Total Price]]-LookupRef[[#This Row],[Material Costs]]</f>
        <v>0</v>
      </c>
      <c r="J1631" s="4">
        <f>(LookupRef[[#This Row],[Total Craft Points]]+LookupRef[[#This Row],[DC]])*10</f>
        <v>0</v>
      </c>
      <c r="K1631" s="4">
        <f>LookupRef[[#This Row],[Price Per Craft Point]]*LookupRef[[#This Row],[Total Craft Points]]</f>
        <v>0</v>
      </c>
      <c r="L1631" s="4">
        <f>Fullmath[[#This Row],[Mat Cost]]</f>
        <v>0</v>
      </c>
      <c r="M1631" s="4">
        <f>Fullmath[[#This Row],[Total CP]]</f>
        <v>0</v>
      </c>
      <c r="N1631" s="4">
        <f>Fullmath[[#This Row],[DC]]</f>
        <v>0</v>
      </c>
      <c r="O1631" s="4" cm="1">
        <f t="array" ref="O1631">LookupRef[[#This Row],[DC]]+(PPCP[Base])</f>
        <v>50</v>
      </c>
    </row>
    <row r="1632" spans="1:15" x14ac:dyDescent="0.2">
      <c r="A1632" s="4">
        <f>Fullmath[[#This Row],[Craft]]</f>
        <v>0</v>
      </c>
      <c r="B1632" s="4">
        <f>Fullmath[[#This Row],[Type]]</f>
        <v>0</v>
      </c>
      <c r="C1632" s="4">
        <f>Fullmath[[#This Row],[Subtype]]</f>
        <v>0</v>
      </c>
      <c r="D1632" s="2">
        <f>Fullmath[[#This Row],[ID]]</f>
        <v>0</v>
      </c>
      <c r="E1632" s="4">
        <f>Fullmath[[#This Row],[Name]]</f>
        <v>0</v>
      </c>
      <c r="F1632" s="4">
        <f>Fullmath[[#This Row],[Quantity]]</f>
        <v>0</v>
      </c>
      <c r="G1632" s="4">
        <f>LookupRef[[#This Row],[Labor Costs]]+LookupRef[[#This Row],[Material Costs]]</f>
        <v>0</v>
      </c>
      <c r="H1632" s="4" t="e">
        <f>LookupRef[[#This Row],[Total Price]]/LookupRef[[#This Row],[Quantity]]</f>
        <v>#DIV/0!</v>
      </c>
      <c r="I1632" s="4">
        <f>LookupRef[[#This Row],[Total Price]]-LookupRef[[#This Row],[Material Costs]]</f>
        <v>0</v>
      </c>
      <c r="J1632" s="4">
        <f>(LookupRef[[#This Row],[Total Craft Points]]+LookupRef[[#This Row],[DC]])*10</f>
        <v>0</v>
      </c>
      <c r="K1632" s="4">
        <f>LookupRef[[#This Row],[Price Per Craft Point]]*LookupRef[[#This Row],[Total Craft Points]]</f>
        <v>0</v>
      </c>
      <c r="L1632" s="4">
        <f>Fullmath[[#This Row],[Mat Cost]]</f>
        <v>0</v>
      </c>
      <c r="M1632" s="4">
        <f>Fullmath[[#This Row],[Total CP]]</f>
        <v>0</v>
      </c>
      <c r="N1632" s="4">
        <f>Fullmath[[#This Row],[DC]]</f>
        <v>0</v>
      </c>
      <c r="O1632" s="4" cm="1">
        <f t="array" ref="O1632">LookupRef[[#This Row],[DC]]+(PPCP[Base])</f>
        <v>50</v>
      </c>
    </row>
    <row r="1633" spans="1:15" x14ac:dyDescent="0.2">
      <c r="A1633" s="4">
        <f>Fullmath[[#This Row],[Craft]]</f>
        <v>0</v>
      </c>
      <c r="B1633" s="4">
        <f>Fullmath[[#This Row],[Type]]</f>
        <v>0</v>
      </c>
      <c r="C1633" s="4">
        <f>Fullmath[[#This Row],[Subtype]]</f>
        <v>0</v>
      </c>
      <c r="D1633" s="2">
        <f>Fullmath[[#This Row],[ID]]</f>
        <v>0</v>
      </c>
      <c r="E1633" s="4">
        <f>Fullmath[[#This Row],[Name]]</f>
        <v>0</v>
      </c>
      <c r="F1633" s="4">
        <f>Fullmath[[#This Row],[Quantity]]</f>
        <v>0</v>
      </c>
      <c r="G1633" s="4">
        <f>LookupRef[[#This Row],[Labor Costs]]+LookupRef[[#This Row],[Material Costs]]</f>
        <v>0</v>
      </c>
      <c r="H1633" s="4" t="e">
        <f>LookupRef[[#This Row],[Total Price]]/LookupRef[[#This Row],[Quantity]]</f>
        <v>#DIV/0!</v>
      </c>
      <c r="I1633" s="4">
        <f>LookupRef[[#This Row],[Total Price]]-LookupRef[[#This Row],[Material Costs]]</f>
        <v>0</v>
      </c>
      <c r="J1633" s="4">
        <f>(LookupRef[[#This Row],[Total Craft Points]]+LookupRef[[#This Row],[DC]])*10</f>
        <v>0</v>
      </c>
      <c r="K1633" s="4">
        <f>LookupRef[[#This Row],[Price Per Craft Point]]*LookupRef[[#This Row],[Total Craft Points]]</f>
        <v>0</v>
      </c>
      <c r="L1633" s="4">
        <f>Fullmath[[#This Row],[Mat Cost]]</f>
        <v>0</v>
      </c>
      <c r="M1633" s="4">
        <f>Fullmath[[#This Row],[Total CP]]</f>
        <v>0</v>
      </c>
      <c r="N1633" s="4">
        <f>Fullmath[[#This Row],[DC]]</f>
        <v>0</v>
      </c>
      <c r="O1633" s="4" cm="1">
        <f t="array" ref="O1633">LookupRef[[#This Row],[DC]]+(PPCP[Base])</f>
        <v>50</v>
      </c>
    </row>
    <row r="1634" spans="1:15" x14ac:dyDescent="0.2">
      <c r="A1634" s="4">
        <f>Fullmath[[#This Row],[Craft]]</f>
        <v>0</v>
      </c>
      <c r="B1634" s="4">
        <f>Fullmath[[#This Row],[Type]]</f>
        <v>0</v>
      </c>
      <c r="C1634" s="4">
        <f>Fullmath[[#This Row],[Subtype]]</f>
        <v>0</v>
      </c>
      <c r="D1634" s="2">
        <f>Fullmath[[#This Row],[ID]]</f>
        <v>0</v>
      </c>
      <c r="E1634" s="4">
        <f>Fullmath[[#This Row],[Name]]</f>
        <v>0</v>
      </c>
      <c r="F1634" s="4">
        <f>Fullmath[[#This Row],[Quantity]]</f>
        <v>0</v>
      </c>
      <c r="G1634" s="4">
        <f>LookupRef[[#This Row],[Labor Costs]]+LookupRef[[#This Row],[Material Costs]]</f>
        <v>0</v>
      </c>
      <c r="H1634" s="4" t="e">
        <f>LookupRef[[#This Row],[Total Price]]/LookupRef[[#This Row],[Quantity]]</f>
        <v>#DIV/0!</v>
      </c>
      <c r="I1634" s="4">
        <f>LookupRef[[#This Row],[Total Price]]-LookupRef[[#This Row],[Material Costs]]</f>
        <v>0</v>
      </c>
      <c r="J1634" s="4">
        <f>(LookupRef[[#This Row],[Total Craft Points]]+LookupRef[[#This Row],[DC]])*10</f>
        <v>0</v>
      </c>
      <c r="K1634" s="4">
        <f>LookupRef[[#This Row],[Price Per Craft Point]]*LookupRef[[#This Row],[Total Craft Points]]</f>
        <v>0</v>
      </c>
      <c r="L1634" s="4">
        <f>Fullmath[[#This Row],[Mat Cost]]</f>
        <v>0</v>
      </c>
      <c r="M1634" s="4">
        <f>Fullmath[[#This Row],[Total CP]]</f>
        <v>0</v>
      </c>
      <c r="N1634" s="4">
        <f>Fullmath[[#This Row],[DC]]</f>
        <v>0</v>
      </c>
      <c r="O1634" s="4" cm="1">
        <f t="array" ref="O1634">LookupRef[[#This Row],[DC]]+(PPCP[Base])</f>
        <v>50</v>
      </c>
    </row>
    <row r="1635" spans="1:15" x14ac:dyDescent="0.2">
      <c r="A1635" s="4">
        <f>Fullmath[[#This Row],[Craft]]</f>
        <v>0</v>
      </c>
      <c r="B1635" s="4">
        <f>Fullmath[[#This Row],[Type]]</f>
        <v>0</v>
      </c>
      <c r="C1635" s="4">
        <f>Fullmath[[#This Row],[Subtype]]</f>
        <v>0</v>
      </c>
      <c r="D1635" s="2">
        <f>Fullmath[[#This Row],[ID]]</f>
        <v>0</v>
      </c>
      <c r="E1635" s="4">
        <f>Fullmath[[#This Row],[Name]]</f>
        <v>0</v>
      </c>
      <c r="F1635" s="4">
        <f>Fullmath[[#This Row],[Quantity]]</f>
        <v>0</v>
      </c>
      <c r="G1635" s="4">
        <f>LookupRef[[#This Row],[Labor Costs]]+LookupRef[[#This Row],[Material Costs]]</f>
        <v>0</v>
      </c>
      <c r="H1635" s="4" t="e">
        <f>LookupRef[[#This Row],[Total Price]]/LookupRef[[#This Row],[Quantity]]</f>
        <v>#DIV/0!</v>
      </c>
      <c r="I1635" s="4">
        <f>LookupRef[[#This Row],[Total Price]]-LookupRef[[#This Row],[Material Costs]]</f>
        <v>0</v>
      </c>
      <c r="J1635" s="4">
        <f>(LookupRef[[#This Row],[Total Craft Points]]+LookupRef[[#This Row],[DC]])*10</f>
        <v>0</v>
      </c>
      <c r="K1635" s="4">
        <f>LookupRef[[#This Row],[Price Per Craft Point]]*LookupRef[[#This Row],[Total Craft Points]]</f>
        <v>0</v>
      </c>
      <c r="L1635" s="4">
        <f>Fullmath[[#This Row],[Mat Cost]]</f>
        <v>0</v>
      </c>
      <c r="M1635" s="4">
        <f>Fullmath[[#This Row],[Total CP]]</f>
        <v>0</v>
      </c>
      <c r="N1635" s="4">
        <f>Fullmath[[#This Row],[DC]]</f>
        <v>0</v>
      </c>
      <c r="O1635" s="4" cm="1">
        <f t="array" ref="O1635">LookupRef[[#This Row],[DC]]+(PPCP[Base])</f>
        <v>50</v>
      </c>
    </row>
    <row r="1636" spans="1:15" x14ac:dyDescent="0.2">
      <c r="A1636" s="4">
        <f>Fullmath[[#This Row],[Craft]]</f>
        <v>0</v>
      </c>
      <c r="B1636" s="4">
        <f>Fullmath[[#This Row],[Type]]</f>
        <v>0</v>
      </c>
      <c r="C1636" s="4">
        <f>Fullmath[[#This Row],[Subtype]]</f>
        <v>0</v>
      </c>
      <c r="D1636" s="2">
        <f>Fullmath[[#This Row],[ID]]</f>
        <v>0</v>
      </c>
      <c r="E1636" s="4">
        <f>Fullmath[[#This Row],[Name]]</f>
        <v>0</v>
      </c>
      <c r="F1636" s="4">
        <f>Fullmath[[#This Row],[Quantity]]</f>
        <v>0</v>
      </c>
      <c r="G1636" s="4">
        <f>LookupRef[[#This Row],[Labor Costs]]+LookupRef[[#This Row],[Material Costs]]</f>
        <v>0</v>
      </c>
      <c r="H1636" s="4" t="e">
        <f>LookupRef[[#This Row],[Total Price]]/LookupRef[[#This Row],[Quantity]]</f>
        <v>#DIV/0!</v>
      </c>
      <c r="I1636" s="4">
        <f>LookupRef[[#This Row],[Total Price]]-LookupRef[[#This Row],[Material Costs]]</f>
        <v>0</v>
      </c>
      <c r="J1636" s="4">
        <f>(LookupRef[[#This Row],[Total Craft Points]]+LookupRef[[#This Row],[DC]])*10</f>
        <v>0</v>
      </c>
      <c r="K1636" s="4">
        <f>LookupRef[[#This Row],[Price Per Craft Point]]*LookupRef[[#This Row],[Total Craft Points]]</f>
        <v>0</v>
      </c>
      <c r="L1636" s="4">
        <f>Fullmath[[#This Row],[Mat Cost]]</f>
        <v>0</v>
      </c>
      <c r="M1636" s="4">
        <f>Fullmath[[#This Row],[Total CP]]</f>
        <v>0</v>
      </c>
      <c r="N1636" s="4">
        <f>Fullmath[[#This Row],[DC]]</f>
        <v>0</v>
      </c>
      <c r="O1636" s="4" cm="1">
        <f t="array" ref="O1636">LookupRef[[#This Row],[DC]]+(PPCP[Base])</f>
        <v>50</v>
      </c>
    </row>
    <row r="1637" spans="1:15" x14ac:dyDescent="0.2">
      <c r="A1637" s="4">
        <f>Fullmath[[#This Row],[Craft]]</f>
        <v>0</v>
      </c>
      <c r="B1637" s="4">
        <f>Fullmath[[#This Row],[Type]]</f>
        <v>0</v>
      </c>
      <c r="C1637" s="4">
        <f>Fullmath[[#This Row],[Subtype]]</f>
        <v>0</v>
      </c>
      <c r="D1637" s="2">
        <f>Fullmath[[#This Row],[ID]]</f>
        <v>0</v>
      </c>
      <c r="E1637" s="4">
        <f>Fullmath[[#This Row],[Name]]</f>
        <v>0</v>
      </c>
      <c r="F1637" s="4">
        <f>Fullmath[[#This Row],[Quantity]]</f>
        <v>0</v>
      </c>
      <c r="G1637" s="4">
        <f>LookupRef[[#This Row],[Labor Costs]]+LookupRef[[#This Row],[Material Costs]]</f>
        <v>0</v>
      </c>
      <c r="H1637" s="4" t="e">
        <f>LookupRef[[#This Row],[Total Price]]/LookupRef[[#This Row],[Quantity]]</f>
        <v>#DIV/0!</v>
      </c>
      <c r="I1637" s="4">
        <f>LookupRef[[#This Row],[Total Price]]-LookupRef[[#This Row],[Material Costs]]</f>
        <v>0</v>
      </c>
      <c r="J1637" s="4">
        <f>(LookupRef[[#This Row],[Total Craft Points]]+LookupRef[[#This Row],[DC]])*10</f>
        <v>0</v>
      </c>
      <c r="K1637" s="4">
        <f>LookupRef[[#This Row],[Price Per Craft Point]]*LookupRef[[#This Row],[Total Craft Points]]</f>
        <v>0</v>
      </c>
      <c r="L1637" s="4">
        <f>Fullmath[[#This Row],[Mat Cost]]</f>
        <v>0</v>
      </c>
      <c r="M1637" s="4">
        <f>Fullmath[[#This Row],[Total CP]]</f>
        <v>0</v>
      </c>
      <c r="N1637" s="4">
        <f>Fullmath[[#This Row],[DC]]</f>
        <v>0</v>
      </c>
      <c r="O1637" s="4" cm="1">
        <f t="array" ref="O1637">LookupRef[[#This Row],[DC]]+(PPCP[Base])</f>
        <v>50</v>
      </c>
    </row>
    <row r="1638" spans="1:15" x14ac:dyDescent="0.2">
      <c r="A1638" s="4">
        <f>Fullmath[[#This Row],[Craft]]</f>
        <v>0</v>
      </c>
      <c r="B1638" s="4">
        <f>Fullmath[[#This Row],[Type]]</f>
        <v>0</v>
      </c>
      <c r="C1638" s="4">
        <f>Fullmath[[#This Row],[Subtype]]</f>
        <v>0</v>
      </c>
      <c r="D1638" s="2">
        <f>Fullmath[[#This Row],[ID]]</f>
        <v>0</v>
      </c>
      <c r="E1638" s="4">
        <f>Fullmath[[#This Row],[Name]]</f>
        <v>0</v>
      </c>
      <c r="F1638" s="4">
        <f>Fullmath[[#This Row],[Quantity]]</f>
        <v>0</v>
      </c>
      <c r="G1638" s="4">
        <f>LookupRef[[#This Row],[Labor Costs]]+LookupRef[[#This Row],[Material Costs]]</f>
        <v>0</v>
      </c>
      <c r="H1638" s="4" t="e">
        <f>LookupRef[[#This Row],[Total Price]]/LookupRef[[#This Row],[Quantity]]</f>
        <v>#DIV/0!</v>
      </c>
      <c r="I1638" s="4">
        <f>LookupRef[[#This Row],[Total Price]]-LookupRef[[#This Row],[Material Costs]]</f>
        <v>0</v>
      </c>
      <c r="J1638" s="4">
        <f>(LookupRef[[#This Row],[Total Craft Points]]+LookupRef[[#This Row],[DC]])*10</f>
        <v>0</v>
      </c>
      <c r="K1638" s="4">
        <f>LookupRef[[#This Row],[Price Per Craft Point]]*LookupRef[[#This Row],[Total Craft Points]]</f>
        <v>0</v>
      </c>
      <c r="L1638" s="4">
        <f>Fullmath[[#This Row],[Mat Cost]]</f>
        <v>0</v>
      </c>
      <c r="M1638" s="4">
        <f>Fullmath[[#This Row],[Total CP]]</f>
        <v>0</v>
      </c>
      <c r="N1638" s="4">
        <f>Fullmath[[#This Row],[DC]]</f>
        <v>0</v>
      </c>
      <c r="O1638" s="4" cm="1">
        <f t="array" ref="O1638">LookupRef[[#This Row],[DC]]+(PPCP[Base])</f>
        <v>50</v>
      </c>
    </row>
    <row r="1639" spans="1:15" x14ac:dyDescent="0.2">
      <c r="A1639" s="4">
        <f>Fullmath[[#This Row],[Craft]]</f>
        <v>0</v>
      </c>
      <c r="B1639" s="4">
        <f>Fullmath[[#This Row],[Type]]</f>
        <v>0</v>
      </c>
      <c r="C1639" s="4">
        <f>Fullmath[[#This Row],[Subtype]]</f>
        <v>0</v>
      </c>
      <c r="D1639" s="2">
        <f>Fullmath[[#This Row],[ID]]</f>
        <v>0</v>
      </c>
      <c r="E1639" s="4">
        <f>Fullmath[[#This Row],[Name]]</f>
        <v>0</v>
      </c>
      <c r="F1639" s="4">
        <f>Fullmath[[#This Row],[Quantity]]</f>
        <v>0</v>
      </c>
      <c r="G1639" s="4">
        <f>LookupRef[[#This Row],[Labor Costs]]+LookupRef[[#This Row],[Material Costs]]</f>
        <v>0</v>
      </c>
      <c r="H1639" s="4" t="e">
        <f>LookupRef[[#This Row],[Total Price]]/LookupRef[[#This Row],[Quantity]]</f>
        <v>#DIV/0!</v>
      </c>
      <c r="I1639" s="4">
        <f>LookupRef[[#This Row],[Total Price]]-LookupRef[[#This Row],[Material Costs]]</f>
        <v>0</v>
      </c>
      <c r="J1639" s="4">
        <f>(LookupRef[[#This Row],[Total Craft Points]]+LookupRef[[#This Row],[DC]])*10</f>
        <v>0</v>
      </c>
      <c r="K1639" s="4">
        <f>LookupRef[[#This Row],[Price Per Craft Point]]*LookupRef[[#This Row],[Total Craft Points]]</f>
        <v>0</v>
      </c>
      <c r="L1639" s="4">
        <f>Fullmath[[#This Row],[Mat Cost]]</f>
        <v>0</v>
      </c>
      <c r="M1639" s="4">
        <f>Fullmath[[#This Row],[Total CP]]</f>
        <v>0</v>
      </c>
      <c r="N1639" s="4">
        <f>Fullmath[[#This Row],[DC]]</f>
        <v>0</v>
      </c>
      <c r="O1639" s="4" cm="1">
        <f t="array" ref="O1639">LookupRef[[#This Row],[DC]]+(PPCP[Base])</f>
        <v>50</v>
      </c>
    </row>
    <row r="1640" spans="1:15" x14ac:dyDescent="0.2">
      <c r="A1640" s="4">
        <f>Fullmath[[#This Row],[Craft]]</f>
        <v>0</v>
      </c>
      <c r="B1640" s="4">
        <f>Fullmath[[#This Row],[Type]]</f>
        <v>0</v>
      </c>
      <c r="C1640" s="4">
        <f>Fullmath[[#This Row],[Subtype]]</f>
        <v>0</v>
      </c>
      <c r="D1640" s="2">
        <f>Fullmath[[#This Row],[ID]]</f>
        <v>0</v>
      </c>
      <c r="E1640" s="4">
        <f>Fullmath[[#This Row],[Name]]</f>
        <v>0</v>
      </c>
      <c r="F1640" s="4">
        <f>Fullmath[[#This Row],[Quantity]]</f>
        <v>0</v>
      </c>
      <c r="G1640" s="4">
        <f>LookupRef[[#This Row],[Labor Costs]]+LookupRef[[#This Row],[Material Costs]]</f>
        <v>0</v>
      </c>
      <c r="H1640" s="4" t="e">
        <f>LookupRef[[#This Row],[Total Price]]/LookupRef[[#This Row],[Quantity]]</f>
        <v>#DIV/0!</v>
      </c>
      <c r="I1640" s="4">
        <f>LookupRef[[#This Row],[Total Price]]-LookupRef[[#This Row],[Material Costs]]</f>
        <v>0</v>
      </c>
      <c r="J1640" s="4">
        <f>(LookupRef[[#This Row],[Total Craft Points]]+LookupRef[[#This Row],[DC]])*10</f>
        <v>0</v>
      </c>
      <c r="K1640" s="4">
        <f>LookupRef[[#This Row],[Price Per Craft Point]]*LookupRef[[#This Row],[Total Craft Points]]</f>
        <v>0</v>
      </c>
      <c r="L1640" s="4">
        <f>Fullmath[[#This Row],[Mat Cost]]</f>
        <v>0</v>
      </c>
      <c r="M1640" s="4">
        <f>Fullmath[[#This Row],[Total CP]]</f>
        <v>0</v>
      </c>
      <c r="N1640" s="4">
        <f>Fullmath[[#This Row],[DC]]</f>
        <v>0</v>
      </c>
      <c r="O1640" s="4" cm="1">
        <f t="array" ref="O1640">LookupRef[[#This Row],[DC]]+(PPCP[Base])</f>
        <v>50</v>
      </c>
    </row>
    <row r="1641" spans="1:15" x14ac:dyDescent="0.2">
      <c r="A1641" s="4">
        <f>Fullmath[[#This Row],[Craft]]</f>
        <v>0</v>
      </c>
      <c r="B1641" s="4">
        <f>Fullmath[[#This Row],[Type]]</f>
        <v>0</v>
      </c>
      <c r="C1641" s="4">
        <f>Fullmath[[#This Row],[Subtype]]</f>
        <v>0</v>
      </c>
      <c r="D1641" s="2">
        <f>Fullmath[[#This Row],[ID]]</f>
        <v>0</v>
      </c>
      <c r="E1641" s="4">
        <f>Fullmath[[#This Row],[Name]]</f>
        <v>0</v>
      </c>
      <c r="F1641" s="4">
        <f>Fullmath[[#This Row],[Quantity]]</f>
        <v>0</v>
      </c>
      <c r="G1641" s="4">
        <f>LookupRef[[#This Row],[Labor Costs]]+LookupRef[[#This Row],[Material Costs]]</f>
        <v>0</v>
      </c>
      <c r="H1641" s="4" t="e">
        <f>LookupRef[[#This Row],[Total Price]]/LookupRef[[#This Row],[Quantity]]</f>
        <v>#DIV/0!</v>
      </c>
      <c r="I1641" s="4">
        <f>LookupRef[[#This Row],[Total Price]]-LookupRef[[#This Row],[Material Costs]]</f>
        <v>0</v>
      </c>
      <c r="J1641" s="4">
        <f>(LookupRef[[#This Row],[Total Craft Points]]+LookupRef[[#This Row],[DC]])*10</f>
        <v>0</v>
      </c>
      <c r="K1641" s="4">
        <f>LookupRef[[#This Row],[Price Per Craft Point]]*LookupRef[[#This Row],[Total Craft Points]]</f>
        <v>0</v>
      </c>
      <c r="L1641" s="4">
        <f>Fullmath[[#This Row],[Mat Cost]]</f>
        <v>0</v>
      </c>
      <c r="M1641" s="4">
        <f>Fullmath[[#This Row],[Total CP]]</f>
        <v>0</v>
      </c>
      <c r="N1641" s="4">
        <f>Fullmath[[#This Row],[DC]]</f>
        <v>0</v>
      </c>
      <c r="O1641" s="4" cm="1">
        <f t="array" ref="O1641">LookupRef[[#This Row],[DC]]+(PPCP[Base])</f>
        <v>50</v>
      </c>
    </row>
    <row r="1642" spans="1:15" x14ac:dyDescent="0.2">
      <c r="A1642" s="4">
        <f>Fullmath[[#This Row],[Craft]]</f>
        <v>0</v>
      </c>
      <c r="B1642" s="4">
        <f>Fullmath[[#This Row],[Type]]</f>
        <v>0</v>
      </c>
      <c r="C1642" s="4">
        <f>Fullmath[[#This Row],[Subtype]]</f>
        <v>0</v>
      </c>
      <c r="D1642" s="2">
        <f>Fullmath[[#This Row],[ID]]</f>
        <v>0</v>
      </c>
      <c r="E1642" s="4">
        <f>Fullmath[[#This Row],[Name]]</f>
        <v>0</v>
      </c>
      <c r="F1642" s="4">
        <f>Fullmath[[#This Row],[Quantity]]</f>
        <v>0</v>
      </c>
      <c r="G1642" s="4">
        <f>LookupRef[[#This Row],[Labor Costs]]+LookupRef[[#This Row],[Material Costs]]</f>
        <v>0</v>
      </c>
      <c r="H1642" s="4" t="e">
        <f>LookupRef[[#This Row],[Total Price]]/LookupRef[[#This Row],[Quantity]]</f>
        <v>#DIV/0!</v>
      </c>
      <c r="I1642" s="4">
        <f>LookupRef[[#This Row],[Total Price]]-LookupRef[[#This Row],[Material Costs]]</f>
        <v>0</v>
      </c>
      <c r="J1642" s="4">
        <f>(LookupRef[[#This Row],[Total Craft Points]]+LookupRef[[#This Row],[DC]])*10</f>
        <v>0</v>
      </c>
      <c r="K1642" s="4">
        <f>LookupRef[[#This Row],[Price Per Craft Point]]*LookupRef[[#This Row],[Total Craft Points]]</f>
        <v>0</v>
      </c>
      <c r="L1642" s="4">
        <f>Fullmath[[#This Row],[Mat Cost]]</f>
        <v>0</v>
      </c>
      <c r="M1642" s="4">
        <f>Fullmath[[#This Row],[Total CP]]</f>
        <v>0</v>
      </c>
      <c r="N1642" s="4">
        <f>Fullmath[[#This Row],[DC]]</f>
        <v>0</v>
      </c>
      <c r="O1642" s="4" cm="1">
        <f t="array" ref="O1642">LookupRef[[#This Row],[DC]]+(PPCP[Base])</f>
        <v>50</v>
      </c>
    </row>
    <row r="1643" spans="1:15" x14ac:dyDescent="0.2">
      <c r="A1643" s="4">
        <f>Fullmath[[#This Row],[Craft]]</f>
        <v>0</v>
      </c>
      <c r="B1643" s="4">
        <f>Fullmath[[#This Row],[Type]]</f>
        <v>0</v>
      </c>
      <c r="C1643" s="4">
        <f>Fullmath[[#This Row],[Subtype]]</f>
        <v>0</v>
      </c>
      <c r="D1643" s="2">
        <f>Fullmath[[#This Row],[ID]]</f>
        <v>0</v>
      </c>
      <c r="E1643" s="4">
        <f>Fullmath[[#This Row],[Name]]</f>
        <v>0</v>
      </c>
      <c r="F1643" s="4">
        <f>Fullmath[[#This Row],[Quantity]]</f>
        <v>0</v>
      </c>
      <c r="G1643" s="4">
        <f>LookupRef[[#This Row],[Labor Costs]]+LookupRef[[#This Row],[Material Costs]]</f>
        <v>0</v>
      </c>
      <c r="H1643" s="4" t="e">
        <f>LookupRef[[#This Row],[Total Price]]/LookupRef[[#This Row],[Quantity]]</f>
        <v>#DIV/0!</v>
      </c>
      <c r="I1643" s="4">
        <f>LookupRef[[#This Row],[Total Price]]-LookupRef[[#This Row],[Material Costs]]</f>
        <v>0</v>
      </c>
      <c r="J1643" s="4">
        <f>(LookupRef[[#This Row],[Total Craft Points]]+LookupRef[[#This Row],[DC]])*10</f>
        <v>0</v>
      </c>
      <c r="K1643" s="4">
        <f>LookupRef[[#This Row],[Price Per Craft Point]]*LookupRef[[#This Row],[Total Craft Points]]</f>
        <v>0</v>
      </c>
      <c r="L1643" s="4">
        <f>Fullmath[[#This Row],[Mat Cost]]</f>
        <v>0</v>
      </c>
      <c r="M1643" s="4">
        <f>Fullmath[[#This Row],[Total CP]]</f>
        <v>0</v>
      </c>
      <c r="N1643" s="4">
        <f>Fullmath[[#This Row],[DC]]</f>
        <v>0</v>
      </c>
      <c r="O1643" s="4" cm="1">
        <f t="array" ref="O1643">LookupRef[[#This Row],[DC]]+(PPCP[Base])</f>
        <v>50</v>
      </c>
    </row>
    <row r="1644" spans="1:15" x14ac:dyDescent="0.2">
      <c r="A1644" s="4">
        <f>Fullmath[[#This Row],[Craft]]</f>
        <v>0</v>
      </c>
      <c r="B1644" s="4">
        <f>Fullmath[[#This Row],[Type]]</f>
        <v>0</v>
      </c>
      <c r="C1644" s="4">
        <f>Fullmath[[#This Row],[Subtype]]</f>
        <v>0</v>
      </c>
      <c r="D1644" s="2">
        <f>Fullmath[[#This Row],[ID]]</f>
        <v>0</v>
      </c>
      <c r="E1644" s="4">
        <f>Fullmath[[#This Row],[Name]]</f>
        <v>0</v>
      </c>
      <c r="F1644" s="4">
        <f>Fullmath[[#This Row],[Quantity]]</f>
        <v>0</v>
      </c>
      <c r="G1644" s="4">
        <f>LookupRef[[#This Row],[Labor Costs]]+LookupRef[[#This Row],[Material Costs]]</f>
        <v>0</v>
      </c>
      <c r="H1644" s="4" t="e">
        <f>LookupRef[[#This Row],[Total Price]]/LookupRef[[#This Row],[Quantity]]</f>
        <v>#DIV/0!</v>
      </c>
      <c r="I1644" s="4">
        <f>LookupRef[[#This Row],[Total Price]]-LookupRef[[#This Row],[Material Costs]]</f>
        <v>0</v>
      </c>
      <c r="J1644" s="4">
        <f>(LookupRef[[#This Row],[Total Craft Points]]+LookupRef[[#This Row],[DC]])*10</f>
        <v>0</v>
      </c>
      <c r="K1644" s="4">
        <f>LookupRef[[#This Row],[Price Per Craft Point]]*LookupRef[[#This Row],[Total Craft Points]]</f>
        <v>0</v>
      </c>
      <c r="L1644" s="4">
        <f>Fullmath[[#This Row],[Mat Cost]]</f>
        <v>0</v>
      </c>
      <c r="M1644" s="4">
        <f>Fullmath[[#This Row],[Total CP]]</f>
        <v>0</v>
      </c>
      <c r="N1644" s="4">
        <f>Fullmath[[#This Row],[DC]]</f>
        <v>0</v>
      </c>
      <c r="O1644" s="4" cm="1">
        <f t="array" ref="O1644">LookupRef[[#This Row],[DC]]+(PPCP[Base])</f>
        <v>50</v>
      </c>
    </row>
    <row r="1645" spans="1:15" x14ac:dyDescent="0.2">
      <c r="A1645" s="4">
        <f>Fullmath[[#This Row],[Craft]]</f>
        <v>0</v>
      </c>
      <c r="B1645" s="4">
        <f>Fullmath[[#This Row],[Type]]</f>
        <v>0</v>
      </c>
      <c r="C1645" s="4">
        <f>Fullmath[[#This Row],[Subtype]]</f>
        <v>0</v>
      </c>
      <c r="D1645" s="2">
        <f>Fullmath[[#This Row],[ID]]</f>
        <v>0</v>
      </c>
      <c r="E1645" s="4">
        <f>Fullmath[[#This Row],[Name]]</f>
        <v>0</v>
      </c>
      <c r="F1645" s="4">
        <f>Fullmath[[#This Row],[Quantity]]</f>
        <v>0</v>
      </c>
      <c r="G1645" s="4">
        <f>LookupRef[[#This Row],[Labor Costs]]+LookupRef[[#This Row],[Material Costs]]</f>
        <v>0</v>
      </c>
      <c r="H1645" s="4" t="e">
        <f>LookupRef[[#This Row],[Total Price]]/LookupRef[[#This Row],[Quantity]]</f>
        <v>#DIV/0!</v>
      </c>
      <c r="I1645" s="4">
        <f>LookupRef[[#This Row],[Total Price]]-LookupRef[[#This Row],[Material Costs]]</f>
        <v>0</v>
      </c>
      <c r="J1645" s="4">
        <f>(LookupRef[[#This Row],[Total Craft Points]]+LookupRef[[#This Row],[DC]])*10</f>
        <v>0</v>
      </c>
      <c r="K1645" s="4">
        <f>LookupRef[[#This Row],[Price Per Craft Point]]*LookupRef[[#This Row],[Total Craft Points]]</f>
        <v>0</v>
      </c>
      <c r="L1645" s="4">
        <f>Fullmath[[#This Row],[Mat Cost]]</f>
        <v>0</v>
      </c>
      <c r="M1645" s="4">
        <f>Fullmath[[#This Row],[Total CP]]</f>
        <v>0</v>
      </c>
      <c r="N1645" s="4">
        <f>Fullmath[[#This Row],[DC]]</f>
        <v>0</v>
      </c>
      <c r="O1645" s="4" cm="1">
        <f t="array" ref="O1645">LookupRef[[#This Row],[DC]]+(PPCP[Base])</f>
        <v>50</v>
      </c>
    </row>
    <row r="1646" spans="1:15" x14ac:dyDescent="0.2">
      <c r="A1646" s="4">
        <f>Fullmath[[#This Row],[Craft]]</f>
        <v>0</v>
      </c>
      <c r="B1646" s="4">
        <f>Fullmath[[#This Row],[Type]]</f>
        <v>0</v>
      </c>
      <c r="C1646" s="4">
        <f>Fullmath[[#This Row],[Subtype]]</f>
        <v>0</v>
      </c>
      <c r="D1646" s="2">
        <f>Fullmath[[#This Row],[ID]]</f>
        <v>0</v>
      </c>
      <c r="E1646" s="4">
        <f>Fullmath[[#This Row],[Name]]</f>
        <v>0</v>
      </c>
      <c r="F1646" s="4">
        <f>Fullmath[[#This Row],[Quantity]]</f>
        <v>0</v>
      </c>
      <c r="G1646" s="4">
        <f>LookupRef[[#This Row],[Labor Costs]]+LookupRef[[#This Row],[Material Costs]]</f>
        <v>0</v>
      </c>
      <c r="H1646" s="4" t="e">
        <f>LookupRef[[#This Row],[Total Price]]/LookupRef[[#This Row],[Quantity]]</f>
        <v>#DIV/0!</v>
      </c>
      <c r="I1646" s="4">
        <f>LookupRef[[#This Row],[Total Price]]-LookupRef[[#This Row],[Material Costs]]</f>
        <v>0</v>
      </c>
      <c r="J1646" s="4">
        <f>(LookupRef[[#This Row],[Total Craft Points]]+LookupRef[[#This Row],[DC]])*10</f>
        <v>0</v>
      </c>
      <c r="K1646" s="4">
        <f>LookupRef[[#This Row],[Price Per Craft Point]]*LookupRef[[#This Row],[Total Craft Points]]</f>
        <v>0</v>
      </c>
      <c r="L1646" s="4">
        <f>Fullmath[[#This Row],[Mat Cost]]</f>
        <v>0</v>
      </c>
      <c r="M1646" s="4">
        <f>Fullmath[[#This Row],[Total CP]]</f>
        <v>0</v>
      </c>
      <c r="N1646" s="4">
        <f>Fullmath[[#This Row],[DC]]</f>
        <v>0</v>
      </c>
      <c r="O1646" s="4" cm="1">
        <f t="array" ref="O1646">LookupRef[[#This Row],[DC]]+(PPCP[Base])</f>
        <v>50</v>
      </c>
    </row>
    <row r="1647" spans="1:15" x14ac:dyDescent="0.2">
      <c r="A1647" s="4">
        <f>Fullmath[[#This Row],[Craft]]</f>
        <v>0</v>
      </c>
      <c r="B1647" s="4">
        <f>Fullmath[[#This Row],[Type]]</f>
        <v>0</v>
      </c>
      <c r="C1647" s="4">
        <f>Fullmath[[#This Row],[Subtype]]</f>
        <v>0</v>
      </c>
      <c r="D1647" s="2">
        <f>Fullmath[[#This Row],[ID]]</f>
        <v>0</v>
      </c>
      <c r="E1647" s="4">
        <f>Fullmath[[#This Row],[Name]]</f>
        <v>0</v>
      </c>
      <c r="F1647" s="4">
        <f>Fullmath[[#This Row],[Quantity]]</f>
        <v>0</v>
      </c>
      <c r="G1647" s="4">
        <f>LookupRef[[#This Row],[Labor Costs]]+LookupRef[[#This Row],[Material Costs]]</f>
        <v>0</v>
      </c>
      <c r="H1647" s="4" t="e">
        <f>LookupRef[[#This Row],[Total Price]]/LookupRef[[#This Row],[Quantity]]</f>
        <v>#DIV/0!</v>
      </c>
      <c r="I1647" s="4">
        <f>LookupRef[[#This Row],[Total Price]]-LookupRef[[#This Row],[Material Costs]]</f>
        <v>0</v>
      </c>
      <c r="J1647" s="4">
        <f>(LookupRef[[#This Row],[Total Craft Points]]+LookupRef[[#This Row],[DC]])*10</f>
        <v>0</v>
      </c>
      <c r="K1647" s="4">
        <f>LookupRef[[#This Row],[Price Per Craft Point]]*LookupRef[[#This Row],[Total Craft Points]]</f>
        <v>0</v>
      </c>
      <c r="L1647" s="4">
        <f>Fullmath[[#This Row],[Mat Cost]]</f>
        <v>0</v>
      </c>
      <c r="M1647" s="4">
        <f>Fullmath[[#This Row],[Total CP]]</f>
        <v>0</v>
      </c>
      <c r="N1647" s="4">
        <f>Fullmath[[#This Row],[DC]]</f>
        <v>0</v>
      </c>
      <c r="O1647" s="4" cm="1">
        <f t="array" ref="O1647">LookupRef[[#This Row],[DC]]+(PPCP[Base])</f>
        <v>50</v>
      </c>
    </row>
    <row r="1648" spans="1:15" x14ac:dyDescent="0.2">
      <c r="A1648" s="4">
        <f>Fullmath[[#This Row],[Craft]]</f>
        <v>0</v>
      </c>
      <c r="B1648" s="4">
        <f>Fullmath[[#This Row],[Type]]</f>
        <v>0</v>
      </c>
      <c r="C1648" s="4">
        <f>Fullmath[[#This Row],[Subtype]]</f>
        <v>0</v>
      </c>
      <c r="D1648" s="2">
        <f>Fullmath[[#This Row],[ID]]</f>
        <v>0</v>
      </c>
      <c r="E1648" s="4">
        <f>Fullmath[[#This Row],[Name]]</f>
        <v>0</v>
      </c>
      <c r="F1648" s="4">
        <f>Fullmath[[#This Row],[Quantity]]</f>
        <v>0</v>
      </c>
      <c r="G1648" s="4">
        <f>LookupRef[[#This Row],[Labor Costs]]+LookupRef[[#This Row],[Material Costs]]</f>
        <v>0</v>
      </c>
      <c r="H1648" s="4" t="e">
        <f>LookupRef[[#This Row],[Total Price]]/LookupRef[[#This Row],[Quantity]]</f>
        <v>#DIV/0!</v>
      </c>
      <c r="I1648" s="4">
        <f>LookupRef[[#This Row],[Total Price]]-LookupRef[[#This Row],[Material Costs]]</f>
        <v>0</v>
      </c>
      <c r="J1648" s="4">
        <f>(LookupRef[[#This Row],[Total Craft Points]]+LookupRef[[#This Row],[DC]])*10</f>
        <v>0</v>
      </c>
      <c r="K1648" s="4">
        <f>LookupRef[[#This Row],[Price Per Craft Point]]*LookupRef[[#This Row],[Total Craft Points]]</f>
        <v>0</v>
      </c>
      <c r="L1648" s="4">
        <f>Fullmath[[#This Row],[Mat Cost]]</f>
        <v>0</v>
      </c>
      <c r="M1648" s="4">
        <f>Fullmath[[#This Row],[Total CP]]</f>
        <v>0</v>
      </c>
      <c r="N1648" s="4">
        <f>Fullmath[[#This Row],[DC]]</f>
        <v>0</v>
      </c>
      <c r="O1648" s="4" cm="1">
        <f t="array" ref="O1648">LookupRef[[#This Row],[DC]]+(PPCP[Base])</f>
        <v>50</v>
      </c>
    </row>
    <row r="1649" spans="1:15" x14ac:dyDescent="0.2">
      <c r="A1649" s="4">
        <f>Fullmath[[#This Row],[Craft]]</f>
        <v>0</v>
      </c>
      <c r="B1649" s="4">
        <f>Fullmath[[#This Row],[Type]]</f>
        <v>0</v>
      </c>
      <c r="C1649" s="4">
        <f>Fullmath[[#This Row],[Subtype]]</f>
        <v>0</v>
      </c>
      <c r="D1649" s="2">
        <f>Fullmath[[#This Row],[ID]]</f>
        <v>0</v>
      </c>
      <c r="E1649" s="4">
        <f>Fullmath[[#This Row],[Name]]</f>
        <v>0</v>
      </c>
      <c r="F1649" s="4">
        <f>Fullmath[[#This Row],[Quantity]]</f>
        <v>0</v>
      </c>
      <c r="G1649" s="4">
        <f>LookupRef[[#This Row],[Labor Costs]]+LookupRef[[#This Row],[Material Costs]]</f>
        <v>0</v>
      </c>
      <c r="H1649" s="4" t="e">
        <f>LookupRef[[#This Row],[Total Price]]/LookupRef[[#This Row],[Quantity]]</f>
        <v>#DIV/0!</v>
      </c>
      <c r="I1649" s="4">
        <f>LookupRef[[#This Row],[Total Price]]-LookupRef[[#This Row],[Material Costs]]</f>
        <v>0</v>
      </c>
      <c r="J1649" s="4">
        <f>(LookupRef[[#This Row],[Total Craft Points]]+LookupRef[[#This Row],[DC]])*10</f>
        <v>0</v>
      </c>
      <c r="K1649" s="4">
        <f>LookupRef[[#This Row],[Price Per Craft Point]]*LookupRef[[#This Row],[Total Craft Points]]</f>
        <v>0</v>
      </c>
      <c r="L1649" s="4">
        <f>Fullmath[[#This Row],[Mat Cost]]</f>
        <v>0</v>
      </c>
      <c r="M1649" s="4">
        <f>Fullmath[[#This Row],[Total CP]]</f>
        <v>0</v>
      </c>
      <c r="N1649" s="4">
        <f>Fullmath[[#This Row],[DC]]</f>
        <v>0</v>
      </c>
      <c r="O1649" s="4" cm="1">
        <f t="array" ref="O1649">LookupRef[[#This Row],[DC]]+(PPCP[Base])</f>
        <v>50</v>
      </c>
    </row>
    <row r="1650" spans="1:15" x14ac:dyDescent="0.2">
      <c r="A1650" s="4">
        <f>Fullmath[[#This Row],[Craft]]</f>
        <v>0</v>
      </c>
      <c r="B1650" s="4">
        <f>Fullmath[[#This Row],[Type]]</f>
        <v>0</v>
      </c>
      <c r="C1650" s="4">
        <f>Fullmath[[#This Row],[Subtype]]</f>
        <v>0</v>
      </c>
      <c r="D1650" s="2">
        <f>Fullmath[[#This Row],[ID]]</f>
        <v>0</v>
      </c>
      <c r="E1650" s="4">
        <f>Fullmath[[#This Row],[Name]]</f>
        <v>0</v>
      </c>
      <c r="F1650" s="4">
        <f>Fullmath[[#This Row],[Quantity]]</f>
        <v>0</v>
      </c>
      <c r="G1650" s="4">
        <f>LookupRef[[#This Row],[Labor Costs]]+LookupRef[[#This Row],[Material Costs]]</f>
        <v>0</v>
      </c>
      <c r="H1650" s="4" t="e">
        <f>LookupRef[[#This Row],[Total Price]]/LookupRef[[#This Row],[Quantity]]</f>
        <v>#DIV/0!</v>
      </c>
      <c r="I1650" s="4">
        <f>LookupRef[[#This Row],[Total Price]]-LookupRef[[#This Row],[Material Costs]]</f>
        <v>0</v>
      </c>
      <c r="J1650" s="4">
        <f>(LookupRef[[#This Row],[Total Craft Points]]+LookupRef[[#This Row],[DC]])*10</f>
        <v>0</v>
      </c>
      <c r="K1650" s="4">
        <f>LookupRef[[#This Row],[Price Per Craft Point]]*LookupRef[[#This Row],[Total Craft Points]]</f>
        <v>0</v>
      </c>
      <c r="L1650" s="4">
        <f>Fullmath[[#This Row],[Mat Cost]]</f>
        <v>0</v>
      </c>
      <c r="M1650" s="4">
        <f>Fullmath[[#This Row],[Total CP]]</f>
        <v>0</v>
      </c>
      <c r="N1650" s="4">
        <f>Fullmath[[#This Row],[DC]]</f>
        <v>0</v>
      </c>
      <c r="O1650" s="4" cm="1">
        <f t="array" ref="O1650">LookupRef[[#This Row],[DC]]+(PPCP[Base])</f>
        <v>50</v>
      </c>
    </row>
    <row r="1651" spans="1:15" x14ac:dyDescent="0.2">
      <c r="A1651" s="4">
        <f>Fullmath[[#This Row],[Craft]]</f>
        <v>0</v>
      </c>
      <c r="B1651" s="4">
        <f>Fullmath[[#This Row],[Type]]</f>
        <v>0</v>
      </c>
      <c r="C1651" s="4">
        <f>Fullmath[[#This Row],[Subtype]]</f>
        <v>0</v>
      </c>
      <c r="D1651" s="2">
        <f>Fullmath[[#This Row],[ID]]</f>
        <v>0</v>
      </c>
      <c r="E1651" s="4">
        <f>Fullmath[[#This Row],[Name]]</f>
        <v>0</v>
      </c>
      <c r="F1651" s="4">
        <f>Fullmath[[#This Row],[Quantity]]</f>
        <v>0</v>
      </c>
      <c r="G1651" s="4">
        <f>LookupRef[[#This Row],[Labor Costs]]+LookupRef[[#This Row],[Material Costs]]</f>
        <v>0</v>
      </c>
      <c r="H1651" s="4" t="e">
        <f>LookupRef[[#This Row],[Total Price]]/LookupRef[[#This Row],[Quantity]]</f>
        <v>#DIV/0!</v>
      </c>
      <c r="I1651" s="4">
        <f>LookupRef[[#This Row],[Total Price]]-LookupRef[[#This Row],[Material Costs]]</f>
        <v>0</v>
      </c>
      <c r="J1651" s="4">
        <f>(LookupRef[[#This Row],[Total Craft Points]]+LookupRef[[#This Row],[DC]])*10</f>
        <v>0</v>
      </c>
      <c r="K1651" s="4">
        <f>LookupRef[[#This Row],[Price Per Craft Point]]*LookupRef[[#This Row],[Total Craft Points]]</f>
        <v>0</v>
      </c>
      <c r="L1651" s="4">
        <f>Fullmath[[#This Row],[Mat Cost]]</f>
        <v>0</v>
      </c>
      <c r="M1651" s="4">
        <f>Fullmath[[#This Row],[Total CP]]</f>
        <v>0</v>
      </c>
      <c r="N1651" s="4">
        <f>Fullmath[[#This Row],[DC]]</f>
        <v>0</v>
      </c>
      <c r="O1651" s="4" cm="1">
        <f t="array" ref="O1651">LookupRef[[#This Row],[DC]]+(PPCP[Base])</f>
        <v>50</v>
      </c>
    </row>
    <row r="1652" spans="1:15" x14ac:dyDescent="0.2">
      <c r="A1652" s="4">
        <f>Fullmath[[#This Row],[Craft]]</f>
        <v>0</v>
      </c>
      <c r="B1652" s="4">
        <f>Fullmath[[#This Row],[Type]]</f>
        <v>0</v>
      </c>
      <c r="C1652" s="4">
        <f>Fullmath[[#This Row],[Subtype]]</f>
        <v>0</v>
      </c>
      <c r="D1652" s="2">
        <f>Fullmath[[#This Row],[ID]]</f>
        <v>0</v>
      </c>
      <c r="E1652" s="4">
        <f>Fullmath[[#This Row],[Name]]</f>
        <v>0</v>
      </c>
      <c r="F1652" s="4">
        <f>Fullmath[[#This Row],[Quantity]]</f>
        <v>0</v>
      </c>
      <c r="G1652" s="4">
        <f>LookupRef[[#This Row],[Labor Costs]]+LookupRef[[#This Row],[Material Costs]]</f>
        <v>0</v>
      </c>
      <c r="H1652" s="4" t="e">
        <f>LookupRef[[#This Row],[Total Price]]/LookupRef[[#This Row],[Quantity]]</f>
        <v>#DIV/0!</v>
      </c>
      <c r="I1652" s="4">
        <f>LookupRef[[#This Row],[Total Price]]-LookupRef[[#This Row],[Material Costs]]</f>
        <v>0</v>
      </c>
      <c r="J1652" s="4">
        <f>(LookupRef[[#This Row],[Total Craft Points]]+LookupRef[[#This Row],[DC]])*10</f>
        <v>0</v>
      </c>
      <c r="K1652" s="4">
        <f>LookupRef[[#This Row],[Price Per Craft Point]]*LookupRef[[#This Row],[Total Craft Points]]</f>
        <v>0</v>
      </c>
      <c r="L1652" s="4">
        <f>Fullmath[[#This Row],[Mat Cost]]</f>
        <v>0</v>
      </c>
      <c r="M1652" s="4">
        <f>Fullmath[[#This Row],[Total CP]]</f>
        <v>0</v>
      </c>
      <c r="N1652" s="4">
        <f>Fullmath[[#This Row],[DC]]</f>
        <v>0</v>
      </c>
      <c r="O1652" s="4" cm="1">
        <f t="array" ref="O1652">LookupRef[[#This Row],[DC]]+(PPCP[Base])</f>
        <v>50</v>
      </c>
    </row>
    <row r="1653" spans="1:15" x14ac:dyDescent="0.2">
      <c r="A1653" s="4">
        <f>Fullmath[[#This Row],[Craft]]</f>
        <v>0</v>
      </c>
      <c r="B1653" s="4">
        <f>Fullmath[[#This Row],[Type]]</f>
        <v>0</v>
      </c>
      <c r="C1653" s="4">
        <f>Fullmath[[#This Row],[Subtype]]</f>
        <v>0</v>
      </c>
      <c r="D1653" s="2">
        <f>Fullmath[[#This Row],[ID]]</f>
        <v>0</v>
      </c>
      <c r="E1653" s="4">
        <f>Fullmath[[#This Row],[Name]]</f>
        <v>0</v>
      </c>
      <c r="F1653" s="4">
        <f>Fullmath[[#This Row],[Quantity]]</f>
        <v>0</v>
      </c>
      <c r="G1653" s="4">
        <f>LookupRef[[#This Row],[Labor Costs]]+LookupRef[[#This Row],[Material Costs]]</f>
        <v>0</v>
      </c>
      <c r="H1653" s="4" t="e">
        <f>LookupRef[[#This Row],[Total Price]]/LookupRef[[#This Row],[Quantity]]</f>
        <v>#DIV/0!</v>
      </c>
      <c r="I1653" s="4">
        <f>LookupRef[[#This Row],[Total Price]]-LookupRef[[#This Row],[Material Costs]]</f>
        <v>0</v>
      </c>
      <c r="J1653" s="4">
        <f>(LookupRef[[#This Row],[Total Craft Points]]+LookupRef[[#This Row],[DC]])*10</f>
        <v>0</v>
      </c>
      <c r="K1653" s="4">
        <f>LookupRef[[#This Row],[Price Per Craft Point]]*LookupRef[[#This Row],[Total Craft Points]]</f>
        <v>0</v>
      </c>
      <c r="L1653" s="4">
        <f>Fullmath[[#This Row],[Mat Cost]]</f>
        <v>0</v>
      </c>
      <c r="M1653" s="4">
        <f>Fullmath[[#This Row],[Total CP]]</f>
        <v>0</v>
      </c>
      <c r="N1653" s="4">
        <f>Fullmath[[#This Row],[DC]]</f>
        <v>0</v>
      </c>
      <c r="O1653" s="4" cm="1">
        <f t="array" ref="O1653">LookupRef[[#This Row],[DC]]+(PPCP[Base])</f>
        <v>50</v>
      </c>
    </row>
    <row r="1654" spans="1:15" x14ac:dyDescent="0.2">
      <c r="A1654" s="4">
        <f>Fullmath[[#This Row],[Craft]]</f>
        <v>0</v>
      </c>
      <c r="B1654" s="4">
        <f>Fullmath[[#This Row],[Type]]</f>
        <v>0</v>
      </c>
      <c r="C1654" s="4">
        <f>Fullmath[[#This Row],[Subtype]]</f>
        <v>0</v>
      </c>
      <c r="D1654" s="2">
        <f>Fullmath[[#This Row],[ID]]</f>
        <v>0</v>
      </c>
      <c r="E1654" s="4">
        <f>Fullmath[[#This Row],[Name]]</f>
        <v>0</v>
      </c>
      <c r="F1654" s="4">
        <f>Fullmath[[#This Row],[Quantity]]</f>
        <v>0</v>
      </c>
      <c r="G1654" s="4">
        <f>LookupRef[[#This Row],[Labor Costs]]+LookupRef[[#This Row],[Material Costs]]</f>
        <v>0</v>
      </c>
      <c r="H1654" s="4" t="e">
        <f>LookupRef[[#This Row],[Total Price]]/LookupRef[[#This Row],[Quantity]]</f>
        <v>#DIV/0!</v>
      </c>
      <c r="I1654" s="4">
        <f>LookupRef[[#This Row],[Total Price]]-LookupRef[[#This Row],[Material Costs]]</f>
        <v>0</v>
      </c>
      <c r="J1654" s="4">
        <f>(LookupRef[[#This Row],[Total Craft Points]]+LookupRef[[#This Row],[DC]])*10</f>
        <v>0</v>
      </c>
      <c r="K1654" s="4">
        <f>LookupRef[[#This Row],[Price Per Craft Point]]*LookupRef[[#This Row],[Total Craft Points]]</f>
        <v>0</v>
      </c>
      <c r="L1654" s="4">
        <f>Fullmath[[#This Row],[Mat Cost]]</f>
        <v>0</v>
      </c>
      <c r="M1654" s="4">
        <f>Fullmath[[#This Row],[Total CP]]</f>
        <v>0</v>
      </c>
      <c r="N1654" s="4">
        <f>Fullmath[[#This Row],[DC]]</f>
        <v>0</v>
      </c>
      <c r="O1654" s="4" cm="1">
        <f t="array" ref="O1654">LookupRef[[#This Row],[DC]]+(PPCP[Base])</f>
        <v>50</v>
      </c>
    </row>
    <row r="1655" spans="1:15" x14ac:dyDescent="0.2">
      <c r="A1655" s="4">
        <f>Fullmath[[#This Row],[Craft]]</f>
        <v>0</v>
      </c>
      <c r="B1655" s="4">
        <f>Fullmath[[#This Row],[Type]]</f>
        <v>0</v>
      </c>
      <c r="C1655" s="4">
        <f>Fullmath[[#This Row],[Subtype]]</f>
        <v>0</v>
      </c>
      <c r="D1655" s="2">
        <f>Fullmath[[#This Row],[ID]]</f>
        <v>0</v>
      </c>
      <c r="E1655" s="4">
        <f>Fullmath[[#This Row],[Name]]</f>
        <v>0</v>
      </c>
      <c r="F1655" s="4">
        <f>Fullmath[[#This Row],[Quantity]]</f>
        <v>0</v>
      </c>
      <c r="G1655" s="4">
        <f>LookupRef[[#This Row],[Labor Costs]]+LookupRef[[#This Row],[Material Costs]]</f>
        <v>0</v>
      </c>
      <c r="H1655" s="4" t="e">
        <f>LookupRef[[#This Row],[Total Price]]/LookupRef[[#This Row],[Quantity]]</f>
        <v>#DIV/0!</v>
      </c>
      <c r="I1655" s="4">
        <f>LookupRef[[#This Row],[Total Price]]-LookupRef[[#This Row],[Material Costs]]</f>
        <v>0</v>
      </c>
      <c r="J1655" s="4">
        <f>(LookupRef[[#This Row],[Total Craft Points]]+LookupRef[[#This Row],[DC]])*10</f>
        <v>0</v>
      </c>
      <c r="K1655" s="4">
        <f>LookupRef[[#This Row],[Price Per Craft Point]]*LookupRef[[#This Row],[Total Craft Points]]</f>
        <v>0</v>
      </c>
      <c r="L1655" s="4">
        <f>Fullmath[[#This Row],[Mat Cost]]</f>
        <v>0</v>
      </c>
      <c r="M1655" s="4">
        <f>Fullmath[[#This Row],[Total CP]]</f>
        <v>0</v>
      </c>
      <c r="N1655" s="4">
        <f>Fullmath[[#This Row],[DC]]</f>
        <v>0</v>
      </c>
      <c r="O1655" s="4" cm="1">
        <f t="array" ref="O1655">LookupRef[[#This Row],[DC]]+(PPCP[Base])</f>
        <v>50</v>
      </c>
    </row>
    <row r="1656" spans="1:15" x14ac:dyDescent="0.2">
      <c r="A1656" s="4">
        <f>Fullmath[[#This Row],[Craft]]</f>
        <v>0</v>
      </c>
      <c r="B1656" s="4">
        <f>Fullmath[[#This Row],[Type]]</f>
        <v>0</v>
      </c>
      <c r="C1656" s="4">
        <f>Fullmath[[#This Row],[Subtype]]</f>
        <v>0</v>
      </c>
      <c r="D1656" s="2">
        <f>Fullmath[[#This Row],[ID]]</f>
        <v>0</v>
      </c>
      <c r="E1656" s="4">
        <f>Fullmath[[#This Row],[Name]]</f>
        <v>0</v>
      </c>
      <c r="F1656" s="4">
        <f>Fullmath[[#This Row],[Quantity]]</f>
        <v>0</v>
      </c>
      <c r="G1656" s="4">
        <f>LookupRef[[#This Row],[Labor Costs]]+LookupRef[[#This Row],[Material Costs]]</f>
        <v>0</v>
      </c>
      <c r="H1656" s="4" t="e">
        <f>LookupRef[[#This Row],[Total Price]]/LookupRef[[#This Row],[Quantity]]</f>
        <v>#DIV/0!</v>
      </c>
      <c r="I1656" s="4">
        <f>LookupRef[[#This Row],[Total Price]]-LookupRef[[#This Row],[Material Costs]]</f>
        <v>0</v>
      </c>
      <c r="J1656" s="4">
        <f>(LookupRef[[#This Row],[Total Craft Points]]+LookupRef[[#This Row],[DC]])*10</f>
        <v>0</v>
      </c>
      <c r="K1656" s="4">
        <f>LookupRef[[#This Row],[Price Per Craft Point]]*LookupRef[[#This Row],[Total Craft Points]]</f>
        <v>0</v>
      </c>
      <c r="L1656" s="4">
        <f>Fullmath[[#This Row],[Mat Cost]]</f>
        <v>0</v>
      </c>
      <c r="M1656" s="4">
        <f>Fullmath[[#This Row],[Total CP]]</f>
        <v>0</v>
      </c>
      <c r="N1656" s="4">
        <f>Fullmath[[#This Row],[DC]]</f>
        <v>0</v>
      </c>
      <c r="O1656" s="4" cm="1">
        <f t="array" ref="O1656">LookupRef[[#This Row],[DC]]+(PPCP[Base])</f>
        <v>50</v>
      </c>
    </row>
    <row r="1657" spans="1:15" x14ac:dyDescent="0.2">
      <c r="A1657" s="4">
        <f>Fullmath[[#This Row],[Craft]]</f>
        <v>0</v>
      </c>
      <c r="B1657" s="4">
        <f>Fullmath[[#This Row],[Type]]</f>
        <v>0</v>
      </c>
      <c r="C1657" s="4">
        <f>Fullmath[[#This Row],[Subtype]]</f>
        <v>0</v>
      </c>
      <c r="D1657" s="2">
        <f>Fullmath[[#This Row],[ID]]</f>
        <v>0</v>
      </c>
      <c r="E1657" s="4">
        <f>Fullmath[[#This Row],[Name]]</f>
        <v>0</v>
      </c>
      <c r="F1657" s="4">
        <f>Fullmath[[#This Row],[Quantity]]</f>
        <v>0</v>
      </c>
      <c r="G1657" s="4">
        <f>LookupRef[[#This Row],[Labor Costs]]+LookupRef[[#This Row],[Material Costs]]</f>
        <v>0</v>
      </c>
      <c r="H1657" s="4" t="e">
        <f>LookupRef[[#This Row],[Total Price]]/LookupRef[[#This Row],[Quantity]]</f>
        <v>#DIV/0!</v>
      </c>
      <c r="I1657" s="4">
        <f>LookupRef[[#This Row],[Total Price]]-LookupRef[[#This Row],[Material Costs]]</f>
        <v>0</v>
      </c>
      <c r="J1657" s="4">
        <f>(LookupRef[[#This Row],[Total Craft Points]]+LookupRef[[#This Row],[DC]])*10</f>
        <v>0</v>
      </c>
      <c r="K1657" s="4">
        <f>LookupRef[[#This Row],[Price Per Craft Point]]*LookupRef[[#This Row],[Total Craft Points]]</f>
        <v>0</v>
      </c>
      <c r="L1657" s="4">
        <f>Fullmath[[#This Row],[Mat Cost]]</f>
        <v>0</v>
      </c>
      <c r="M1657" s="4">
        <f>Fullmath[[#This Row],[Total CP]]</f>
        <v>0</v>
      </c>
      <c r="N1657" s="4">
        <f>Fullmath[[#This Row],[DC]]</f>
        <v>0</v>
      </c>
      <c r="O1657" s="4" cm="1">
        <f t="array" ref="O1657">LookupRef[[#This Row],[DC]]+(PPCP[Base])</f>
        <v>50</v>
      </c>
    </row>
    <row r="1658" spans="1:15" x14ac:dyDescent="0.2">
      <c r="A1658" s="4">
        <f>Fullmath[[#This Row],[Craft]]</f>
        <v>0</v>
      </c>
      <c r="B1658" s="4">
        <f>Fullmath[[#This Row],[Type]]</f>
        <v>0</v>
      </c>
      <c r="C1658" s="4">
        <f>Fullmath[[#This Row],[Subtype]]</f>
        <v>0</v>
      </c>
      <c r="D1658" s="2">
        <f>Fullmath[[#This Row],[ID]]</f>
        <v>0</v>
      </c>
      <c r="E1658" s="4">
        <f>Fullmath[[#This Row],[Name]]</f>
        <v>0</v>
      </c>
      <c r="F1658" s="4">
        <f>Fullmath[[#This Row],[Quantity]]</f>
        <v>0</v>
      </c>
      <c r="G1658" s="4">
        <f>LookupRef[[#This Row],[Labor Costs]]+LookupRef[[#This Row],[Material Costs]]</f>
        <v>0</v>
      </c>
      <c r="H1658" s="4" t="e">
        <f>LookupRef[[#This Row],[Total Price]]/LookupRef[[#This Row],[Quantity]]</f>
        <v>#DIV/0!</v>
      </c>
      <c r="I1658" s="4">
        <f>LookupRef[[#This Row],[Total Price]]-LookupRef[[#This Row],[Material Costs]]</f>
        <v>0</v>
      </c>
      <c r="J1658" s="4">
        <f>(LookupRef[[#This Row],[Total Craft Points]]+LookupRef[[#This Row],[DC]])*10</f>
        <v>0</v>
      </c>
      <c r="K1658" s="4">
        <f>LookupRef[[#This Row],[Price Per Craft Point]]*LookupRef[[#This Row],[Total Craft Points]]</f>
        <v>0</v>
      </c>
      <c r="L1658" s="4">
        <f>Fullmath[[#This Row],[Mat Cost]]</f>
        <v>0</v>
      </c>
      <c r="M1658" s="4">
        <f>Fullmath[[#This Row],[Total CP]]</f>
        <v>0</v>
      </c>
      <c r="N1658" s="4">
        <f>Fullmath[[#This Row],[DC]]</f>
        <v>0</v>
      </c>
      <c r="O1658" s="4" cm="1">
        <f t="array" ref="O1658">LookupRef[[#This Row],[DC]]+(PPCP[Base])</f>
        <v>50</v>
      </c>
    </row>
    <row r="1659" spans="1:15" x14ac:dyDescent="0.2">
      <c r="A1659" s="4">
        <f>Fullmath[[#This Row],[Craft]]</f>
        <v>0</v>
      </c>
      <c r="B1659" s="4">
        <f>Fullmath[[#This Row],[Type]]</f>
        <v>0</v>
      </c>
      <c r="C1659" s="4">
        <f>Fullmath[[#This Row],[Subtype]]</f>
        <v>0</v>
      </c>
      <c r="D1659" s="2">
        <f>Fullmath[[#This Row],[ID]]</f>
        <v>0</v>
      </c>
      <c r="E1659" s="4">
        <f>Fullmath[[#This Row],[Name]]</f>
        <v>0</v>
      </c>
      <c r="F1659" s="4">
        <f>Fullmath[[#This Row],[Quantity]]</f>
        <v>0</v>
      </c>
      <c r="G1659" s="4">
        <f>LookupRef[[#This Row],[Labor Costs]]+LookupRef[[#This Row],[Material Costs]]</f>
        <v>0</v>
      </c>
      <c r="H1659" s="4" t="e">
        <f>LookupRef[[#This Row],[Total Price]]/LookupRef[[#This Row],[Quantity]]</f>
        <v>#DIV/0!</v>
      </c>
      <c r="I1659" s="4">
        <f>LookupRef[[#This Row],[Total Price]]-LookupRef[[#This Row],[Material Costs]]</f>
        <v>0</v>
      </c>
      <c r="J1659" s="4">
        <f>(LookupRef[[#This Row],[Total Craft Points]]+LookupRef[[#This Row],[DC]])*10</f>
        <v>0</v>
      </c>
      <c r="K1659" s="4">
        <f>LookupRef[[#This Row],[Price Per Craft Point]]*LookupRef[[#This Row],[Total Craft Points]]</f>
        <v>0</v>
      </c>
      <c r="L1659" s="4">
        <f>Fullmath[[#This Row],[Mat Cost]]</f>
        <v>0</v>
      </c>
      <c r="M1659" s="4">
        <f>Fullmath[[#This Row],[Total CP]]</f>
        <v>0</v>
      </c>
      <c r="N1659" s="4">
        <f>Fullmath[[#This Row],[DC]]</f>
        <v>0</v>
      </c>
      <c r="O1659" s="4" cm="1">
        <f t="array" ref="O1659">LookupRef[[#This Row],[DC]]+(PPCP[Base])</f>
        <v>50</v>
      </c>
    </row>
    <row r="1660" spans="1:15" x14ac:dyDescent="0.2">
      <c r="A1660" s="4">
        <f>Fullmath[[#This Row],[Craft]]</f>
        <v>0</v>
      </c>
      <c r="B1660" s="4">
        <f>Fullmath[[#This Row],[Type]]</f>
        <v>0</v>
      </c>
      <c r="C1660" s="4">
        <f>Fullmath[[#This Row],[Subtype]]</f>
        <v>0</v>
      </c>
      <c r="D1660" s="2">
        <f>Fullmath[[#This Row],[ID]]</f>
        <v>0</v>
      </c>
      <c r="E1660" s="4">
        <f>Fullmath[[#This Row],[Name]]</f>
        <v>0</v>
      </c>
      <c r="F1660" s="4">
        <f>Fullmath[[#This Row],[Quantity]]</f>
        <v>0</v>
      </c>
      <c r="G1660" s="4">
        <f>LookupRef[[#This Row],[Labor Costs]]+LookupRef[[#This Row],[Material Costs]]</f>
        <v>0</v>
      </c>
      <c r="H1660" s="4" t="e">
        <f>LookupRef[[#This Row],[Total Price]]/LookupRef[[#This Row],[Quantity]]</f>
        <v>#DIV/0!</v>
      </c>
      <c r="I1660" s="4">
        <f>LookupRef[[#This Row],[Total Price]]-LookupRef[[#This Row],[Material Costs]]</f>
        <v>0</v>
      </c>
      <c r="J1660" s="4">
        <f>(LookupRef[[#This Row],[Total Craft Points]]+LookupRef[[#This Row],[DC]])*10</f>
        <v>0</v>
      </c>
      <c r="K1660" s="4">
        <f>LookupRef[[#This Row],[Price Per Craft Point]]*LookupRef[[#This Row],[Total Craft Points]]</f>
        <v>0</v>
      </c>
      <c r="L1660" s="4">
        <f>Fullmath[[#This Row],[Mat Cost]]</f>
        <v>0</v>
      </c>
      <c r="M1660" s="4">
        <f>Fullmath[[#This Row],[Total CP]]</f>
        <v>0</v>
      </c>
      <c r="N1660" s="4">
        <f>Fullmath[[#This Row],[DC]]</f>
        <v>0</v>
      </c>
      <c r="O1660" s="4" cm="1">
        <f t="array" ref="O1660">LookupRef[[#This Row],[DC]]+(PPCP[Base])</f>
        <v>50</v>
      </c>
    </row>
    <row r="1661" spans="1:15" x14ac:dyDescent="0.2">
      <c r="A1661" s="4">
        <f>Fullmath[[#This Row],[Craft]]</f>
        <v>0</v>
      </c>
      <c r="B1661" s="4">
        <f>Fullmath[[#This Row],[Type]]</f>
        <v>0</v>
      </c>
      <c r="C1661" s="4">
        <f>Fullmath[[#This Row],[Subtype]]</f>
        <v>0</v>
      </c>
      <c r="D1661" s="2">
        <f>Fullmath[[#This Row],[ID]]</f>
        <v>0</v>
      </c>
      <c r="E1661" s="4">
        <f>Fullmath[[#This Row],[Name]]</f>
        <v>0</v>
      </c>
      <c r="F1661" s="4">
        <f>Fullmath[[#This Row],[Quantity]]</f>
        <v>0</v>
      </c>
      <c r="G1661" s="4">
        <f>LookupRef[[#This Row],[Labor Costs]]+LookupRef[[#This Row],[Material Costs]]</f>
        <v>0</v>
      </c>
      <c r="H1661" s="4" t="e">
        <f>LookupRef[[#This Row],[Total Price]]/LookupRef[[#This Row],[Quantity]]</f>
        <v>#DIV/0!</v>
      </c>
      <c r="I1661" s="4">
        <f>LookupRef[[#This Row],[Total Price]]-LookupRef[[#This Row],[Material Costs]]</f>
        <v>0</v>
      </c>
      <c r="J1661" s="4">
        <f>(LookupRef[[#This Row],[Total Craft Points]]+LookupRef[[#This Row],[DC]])*10</f>
        <v>0</v>
      </c>
      <c r="K1661" s="4">
        <f>LookupRef[[#This Row],[Price Per Craft Point]]*LookupRef[[#This Row],[Total Craft Points]]</f>
        <v>0</v>
      </c>
      <c r="L1661" s="4">
        <f>Fullmath[[#This Row],[Mat Cost]]</f>
        <v>0</v>
      </c>
      <c r="M1661" s="4">
        <f>Fullmath[[#This Row],[Total CP]]</f>
        <v>0</v>
      </c>
      <c r="N1661" s="4">
        <f>Fullmath[[#This Row],[DC]]</f>
        <v>0</v>
      </c>
      <c r="O1661" s="4" cm="1">
        <f t="array" ref="O1661">LookupRef[[#This Row],[DC]]+(PPCP[Base])</f>
        <v>50</v>
      </c>
    </row>
    <row r="1662" spans="1:15" x14ac:dyDescent="0.2">
      <c r="A1662" s="4">
        <f>Fullmath[[#This Row],[Craft]]</f>
        <v>0</v>
      </c>
      <c r="B1662" s="4">
        <f>Fullmath[[#This Row],[Type]]</f>
        <v>0</v>
      </c>
      <c r="C1662" s="4">
        <f>Fullmath[[#This Row],[Subtype]]</f>
        <v>0</v>
      </c>
      <c r="D1662" s="2">
        <f>Fullmath[[#This Row],[ID]]</f>
        <v>0</v>
      </c>
      <c r="E1662" s="4">
        <f>Fullmath[[#This Row],[Name]]</f>
        <v>0</v>
      </c>
      <c r="F1662" s="4">
        <f>Fullmath[[#This Row],[Quantity]]</f>
        <v>0</v>
      </c>
      <c r="G1662" s="4">
        <f>LookupRef[[#This Row],[Labor Costs]]+LookupRef[[#This Row],[Material Costs]]</f>
        <v>0</v>
      </c>
      <c r="H1662" s="4" t="e">
        <f>LookupRef[[#This Row],[Total Price]]/LookupRef[[#This Row],[Quantity]]</f>
        <v>#DIV/0!</v>
      </c>
      <c r="I1662" s="4">
        <f>LookupRef[[#This Row],[Total Price]]-LookupRef[[#This Row],[Material Costs]]</f>
        <v>0</v>
      </c>
      <c r="J1662" s="4">
        <f>(LookupRef[[#This Row],[Total Craft Points]]+LookupRef[[#This Row],[DC]])*10</f>
        <v>0</v>
      </c>
      <c r="K1662" s="4">
        <f>LookupRef[[#This Row],[Price Per Craft Point]]*LookupRef[[#This Row],[Total Craft Points]]</f>
        <v>0</v>
      </c>
      <c r="L1662" s="4">
        <f>Fullmath[[#This Row],[Mat Cost]]</f>
        <v>0</v>
      </c>
      <c r="M1662" s="4">
        <f>Fullmath[[#This Row],[Total CP]]</f>
        <v>0</v>
      </c>
      <c r="N1662" s="4">
        <f>Fullmath[[#This Row],[DC]]</f>
        <v>0</v>
      </c>
      <c r="O1662" s="4" cm="1">
        <f t="array" ref="O1662">LookupRef[[#This Row],[DC]]+(PPCP[Base])</f>
        <v>50</v>
      </c>
    </row>
    <row r="1663" spans="1:15" x14ac:dyDescent="0.2">
      <c r="A1663" s="4">
        <f>Fullmath[[#This Row],[Craft]]</f>
        <v>0</v>
      </c>
      <c r="B1663" s="4">
        <f>Fullmath[[#This Row],[Type]]</f>
        <v>0</v>
      </c>
      <c r="C1663" s="4">
        <f>Fullmath[[#This Row],[Subtype]]</f>
        <v>0</v>
      </c>
      <c r="D1663" s="2">
        <f>Fullmath[[#This Row],[ID]]</f>
        <v>0</v>
      </c>
      <c r="E1663" s="4">
        <f>Fullmath[[#This Row],[Name]]</f>
        <v>0</v>
      </c>
      <c r="F1663" s="4">
        <f>Fullmath[[#This Row],[Quantity]]</f>
        <v>0</v>
      </c>
      <c r="G1663" s="4">
        <f>LookupRef[[#This Row],[Labor Costs]]+LookupRef[[#This Row],[Material Costs]]</f>
        <v>0</v>
      </c>
      <c r="H1663" s="4" t="e">
        <f>LookupRef[[#This Row],[Total Price]]/LookupRef[[#This Row],[Quantity]]</f>
        <v>#DIV/0!</v>
      </c>
      <c r="I1663" s="4">
        <f>LookupRef[[#This Row],[Total Price]]-LookupRef[[#This Row],[Material Costs]]</f>
        <v>0</v>
      </c>
      <c r="J1663" s="4">
        <f>(LookupRef[[#This Row],[Total Craft Points]]+LookupRef[[#This Row],[DC]])*10</f>
        <v>0</v>
      </c>
      <c r="K1663" s="4">
        <f>LookupRef[[#This Row],[Price Per Craft Point]]*LookupRef[[#This Row],[Total Craft Points]]</f>
        <v>0</v>
      </c>
      <c r="L1663" s="4">
        <f>Fullmath[[#This Row],[Mat Cost]]</f>
        <v>0</v>
      </c>
      <c r="M1663" s="4">
        <f>Fullmath[[#This Row],[Total CP]]</f>
        <v>0</v>
      </c>
      <c r="N1663" s="4">
        <f>Fullmath[[#This Row],[DC]]</f>
        <v>0</v>
      </c>
      <c r="O1663" s="4" cm="1">
        <f t="array" ref="O1663">LookupRef[[#This Row],[DC]]+(PPCP[Base])</f>
        <v>50</v>
      </c>
    </row>
    <row r="1664" spans="1:15" x14ac:dyDescent="0.2">
      <c r="A1664" s="4">
        <f>Fullmath[[#This Row],[Craft]]</f>
        <v>0</v>
      </c>
      <c r="B1664" s="4">
        <f>Fullmath[[#This Row],[Type]]</f>
        <v>0</v>
      </c>
      <c r="C1664" s="4">
        <f>Fullmath[[#This Row],[Subtype]]</f>
        <v>0</v>
      </c>
      <c r="D1664" s="2">
        <f>Fullmath[[#This Row],[ID]]</f>
        <v>0</v>
      </c>
      <c r="E1664" s="4">
        <f>Fullmath[[#This Row],[Name]]</f>
        <v>0</v>
      </c>
      <c r="F1664" s="4">
        <f>Fullmath[[#This Row],[Quantity]]</f>
        <v>0</v>
      </c>
      <c r="G1664" s="4">
        <f>LookupRef[[#This Row],[Labor Costs]]+LookupRef[[#This Row],[Material Costs]]</f>
        <v>0</v>
      </c>
      <c r="H1664" s="4" t="e">
        <f>LookupRef[[#This Row],[Total Price]]/LookupRef[[#This Row],[Quantity]]</f>
        <v>#DIV/0!</v>
      </c>
      <c r="I1664" s="4">
        <f>LookupRef[[#This Row],[Total Price]]-LookupRef[[#This Row],[Material Costs]]</f>
        <v>0</v>
      </c>
      <c r="J1664" s="4">
        <f>(LookupRef[[#This Row],[Total Craft Points]]+LookupRef[[#This Row],[DC]])*10</f>
        <v>0</v>
      </c>
      <c r="K1664" s="4">
        <f>LookupRef[[#This Row],[Price Per Craft Point]]*LookupRef[[#This Row],[Total Craft Points]]</f>
        <v>0</v>
      </c>
      <c r="L1664" s="4">
        <f>Fullmath[[#This Row],[Mat Cost]]</f>
        <v>0</v>
      </c>
      <c r="M1664" s="4">
        <f>Fullmath[[#This Row],[Total CP]]</f>
        <v>0</v>
      </c>
      <c r="N1664" s="4">
        <f>Fullmath[[#This Row],[DC]]</f>
        <v>0</v>
      </c>
      <c r="O1664" s="4" cm="1">
        <f t="array" ref="O1664">LookupRef[[#This Row],[DC]]+(PPCP[Base])</f>
        <v>50</v>
      </c>
    </row>
    <row r="1665" spans="1:15" x14ac:dyDescent="0.2">
      <c r="A1665" s="4">
        <f>Fullmath[[#This Row],[Craft]]</f>
        <v>0</v>
      </c>
      <c r="B1665" s="4">
        <f>Fullmath[[#This Row],[Type]]</f>
        <v>0</v>
      </c>
      <c r="C1665" s="4">
        <f>Fullmath[[#This Row],[Subtype]]</f>
        <v>0</v>
      </c>
      <c r="D1665" s="2">
        <f>Fullmath[[#This Row],[ID]]</f>
        <v>0</v>
      </c>
      <c r="E1665" s="4">
        <f>Fullmath[[#This Row],[Name]]</f>
        <v>0</v>
      </c>
      <c r="F1665" s="4">
        <f>Fullmath[[#This Row],[Quantity]]</f>
        <v>0</v>
      </c>
      <c r="G1665" s="4">
        <f>LookupRef[[#This Row],[Labor Costs]]+LookupRef[[#This Row],[Material Costs]]</f>
        <v>0</v>
      </c>
      <c r="H1665" s="4" t="e">
        <f>LookupRef[[#This Row],[Total Price]]/LookupRef[[#This Row],[Quantity]]</f>
        <v>#DIV/0!</v>
      </c>
      <c r="I1665" s="4">
        <f>LookupRef[[#This Row],[Total Price]]-LookupRef[[#This Row],[Material Costs]]</f>
        <v>0</v>
      </c>
      <c r="J1665" s="4">
        <f>(LookupRef[[#This Row],[Total Craft Points]]+LookupRef[[#This Row],[DC]])*10</f>
        <v>0</v>
      </c>
      <c r="K1665" s="4">
        <f>LookupRef[[#This Row],[Price Per Craft Point]]*LookupRef[[#This Row],[Total Craft Points]]</f>
        <v>0</v>
      </c>
      <c r="L1665" s="4">
        <f>Fullmath[[#This Row],[Mat Cost]]</f>
        <v>0</v>
      </c>
      <c r="M1665" s="4">
        <f>Fullmath[[#This Row],[Total CP]]</f>
        <v>0</v>
      </c>
      <c r="N1665" s="4">
        <f>Fullmath[[#This Row],[DC]]</f>
        <v>0</v>
      </c>
      <c r="O1665" s="4" cm="1">
        <f t="array" ref="O1665">LookupRef[[#This Row],[DC]]+(PPCP[Base])</f>
        <v>50</v>
      </c>
    </row>
    <row r="1666" spans="1:15" x14ac:dyDescent="0.2">
      <c r="A1666" s="4">
        <f>Fullmath[[#This Row],[Craft]]</f>
        <v>0</v>
      </c>
      <c r="B1666" s="4">
        <f>Fullmath[[#This Row],[Type]]</f>
        <v>0</v>
      </c>
      <c r="C1666" s="4">
        <f>Fullmath[[#This Row],[Subtype]]</f>
        <v>0</v>
      </c>
      <c r="D1666" s="2">
        <f>Fullmath[[#This Row],[ID]]</f>
        <v>0</v>
      </c>
      <c r="E1666" s="4">
        <f>Fullmath[[#This Row],[Name]]</f>
        <v>0</v>
      </c>
      <c r="F1666" s="4">
        <f>Fullmath[[#This Row],[Quantity]]</f>
        <v>0</v>
      </c>
      <c r="G1666" s="4">
        <f>LookupRef[[#This Row],[Labor Costs]]+LookupRef[[#This Row],[Material Costs]]</f>
        <v>0</v>
      </c>
      <c r="H1666" s="4" t="e">
        <f>LookupRef[[#This Row],[Total Price]]/LookupRef[[#This Row],[Quantity]]</f>
        <v>#DIV/0!</v>
      </c>
      <c r="I1666" s="4">
        <f>LookupRef[[#This Row],[Total Price]]-LookupRef[[#This Row],[Material Costs]]</f>
        <v>0</v>
      </c>
      <c r="J1666" s="4">
        <f>(LookupRef[[#This Row],[Total Craft Points]]+LookupRef[[#This Row],[DC]])*10</f>
        <v>0</v>
      </c>
      <c r="K1666" s="4">
        <f>LookupRef[[#This Row],[Price Per Craft Point]]*LookupRef[[#This Row],[Total Craft Points]]</f>
        <v>0</v>
      </c>
      <c r="L1666" s="4">
        <f>Fullmath[[#This Row],[Mat Cost]]</f>
        <v>0</v>
      </c>
      <c r="M1666" s="4">
        <f>Fullmath[[#This Row],[Total CP]]</f>
        <v>0</v>
      </c>
      <c r="N1666" s="4">
        <f>Fullmath[[#This Row],[DC]]</f>
        <v>0</v>
      </c>
      <c r="O1666" s="4" cm="1">
        <f t="array" ref="O1666">LookupRef[[#This Row],[DC]]+(PPCP[Base])</f>
        <v>50</v>
      </c>
    </row>
    <row r="1667" spans="1:15" x14ac:dyDescent="0.2">
      <c r="A1667" s="4">
        <f>Fullmath[[#This Row],[Craft]]</f>
        <v>0</v>
      </c>
      <c r="B1667" s="4">
        <f>Fullmath[[#This Row],[Type]]</f>
        <v>0</v>
      </c>
      <c r="C1667" s="4">
        <f>Fullmath[[#This Row],[Subtype]]</f>
        <v>0</v>
      </c>
      <c r="D1667" s="2">
        <f>Fullmath[[#This Row],[ID]]</f>
        <v>0</v>
      </c>
      <c r="E1667" s="4">
        <f>Fullmath[[#This Row],[Name]]</f>
        <v>0</v>
      </c>
      <c r="F1667" s="4">
        <f>Fullmath[[#This Row],[Quantity]]</f>
        <v>0</v>
      </c>
      <c r="G1667" s="4">
        <f>LookupRef[[#This Row],[Labor Costs]]+LookupRef[[#This Row],[Material Costs]]</f>
        <v>0</v>
      </c>
      <c r="H1667" s="4" t="e">
        <f>LookupRef[[#This Row],[Total Price]]/LookupRef[[#This Row],[Quantity]]</f>
        <v>#DIV/0!</v>
      </c>
      <c r="I1667" s="4">
        <f>LookupRef[[#This Row],[Total Price]]-LookupRef[[#This Row],[Material Costs]]</f>
        <v>0</v>
      </c>
      <c r="J1667" s="4">
        <f>(LookupRef[[#This Row],[Total Craft Points]]+LookupRef[[#This Row],[DC]])*10</f>
        <v>0</v>
      </c>
      <c r="K1667" s="4">
        <f>LookupRef[[#This Row],[Price Per Craft Point]]*LookupRef[[#This Row],[Total Craft Points]]</f>
        <v>0</v>
      </c>
      <c r="L1667" s="4">
        <f>Fullmath[[#This Row],[Mat Cost]]</f>
        <v>0</v>
      </c>
      <c r="M1667" s="4">
        <f>Fullmath[[#This Row],[Total CP]]</f>
        <v>0</v>
      </c>
      <c r="N1667" s="4">
        <f>Fullmath[[#This Row],[DC]]</f>
        <v>0</v>
      </c>
      <c r="O1667" s="4" cm="1">
        <f t="array" ref="O1667">LookupRef[[#This Row],[DC]]+(PPCP[Base])</f>
        <v>50</v>
      </c>
    </row>
    <row r="1668" spans="1:15" x14ac:dyDescent="0.2">
      <c r="A1668" s="4">
        <f>Fullmath[[#This Row],[Craft]]</f>
        <v>0</v>
      </c>
      <c r="B1668" s="4">
        <f>Fullmath[[#This Row],[Type]]</f>
        <v>0</v>
      </c>
      <c r="C1668" s="4">
        <f>Fullmath[[#This Row],[Subtype]]</f>
        <v>0</v>
      </c>
      <c r="D1668" s="2">
        <f>Fullmath[[#This Row],[ID]]</f>
        <v>0</v>
      </c>
      <c r="E1668" s="4">
        <f>Fullmath[[#This Row],[Name]]</f>
        <v>0</v>
      </c>
      <c r="F1668" s="4">
        <f>Fullmath[[#This Row],[Quantity]]</f>
        <v>0</v>
      </c>
      <c r="G1668" s="4">
        <f>LookupRef[[#This Row],[Labor Costs]]+LookupRef[[#This Row],[Material Costs]]</f>
        <v>0</v>
      </c>
      <c r="H1668" s="4" t="e">
        <f>LookupRef[[#This Row],[Total Price]]/LookupRef[[#This Row],[Quantity]]</f>
        <v>#DIV/0!</v>
      </c>
      <c r="I1668" s="4">
        <f>LookupRef[[#This Row],[Total Price]]-LookupRef[[#This Row],[Material Costs]]</f>
        <v>0</v>
      </c>
      <c r="J1668" s="4">
        <f>(LookupRef[[#This Row],[Total Craft Points]]+LookupRef[[#This Row],[DC]])*10</f>
        <v>0</v>
      </c>
      <c r="K1668" s="4">
        <f>LookupRef[[#This Row],[Price Per Craft Point]]*LookupRef[[#This Row],[Total Craft Points]]</f>
        <v>0</v>
      </c>
      <c r="L1668" s="4">
        <f>Fullmath[[#This Row],[Mat Cost]]</f>
        <v>0</v>
      </c>
      <c r="M1668" s="4">
        <f>Fullmath[[#This Row],[Total CP]]</f>
        <v>0</v>
      </c>
      <c r="N1668" s="4">
        <f>Fullmath[[#This Row],[DC]]</f>
        <v>0</v>
      </c>
      <c r="O1668" s="4" cm="1">
        <f t="array" ref="O1668">LookupRef[[#This Row],[DC]]+(PPCP[Base])</f>
        <v>50</v>
      </c>
    </row>
    <row r="1669" spans="1:15" x14ac:dyDescent="0.2">
      <c r="A1669" s="4">
        <f>Fullmath[[#This Row],[Craft]]</f>
        <v>0</v>
      </c>
      <c r="B1669" s="4">
        <f>Fullmath[[#This Row],[Type]]</f>
        <v>0</v>
      </c>
      <c r="C1669" s="4">
        <f>Fullmath[[#This Row],[Subtype]]</f>
        <v>0</v>
      </c>
      <c r="D1669" s="2">
        <f>Fullmath[[#This Row],[ID]]</f>
        <v>0</v>
      </c>
      <c r="E1669" s="4">
        <f>Fullmath[[#This Row],[Name]]</f>
        <v>0</v>
      </c>
      <c r="F1669" s="4">
        <f>Fullmath[[#This Row],[Quantity]]</f>
        <v>0</v>
      </c>
      <c r="G1669" s="4">
        <f>LookupRef[[#This Row],[Labor Costs]]+LookupRef[[#This Row],[Material Costs]]</f>
        <v>0</v>
      </c>
      <c r="H1669" s="4" t="e">
        <f>LookupRef[[#This Row],[Total Price]]/LookupRef[[#This Row],[Quantity]]</f>
        <v>#DIV/0!</v>
      </c>
      <c r="I1669" s="4">
        <f>LookupRef[[#This Row],[Total Price]]-LookupRef[[#This Row],[Material Costs]]</f>
        <v>0</v>
      </c>
      <c r="J1669" s="4">
        <f>(LookupRef[[#This Row],[Total Craft Points]]+LookupRef[[#This Row],[DC]])*10</f>
        <v>0</v>
      </c>
      <c r="K1669" s="4">
        <f>LookupRef[[#This Row],[Price Per Craft Point]]*LookupRef[[#This Row],[Total Craft Points]]</f>
        <v>0</v>
      </c>
      <c r="L1669" s="4">
        <f>Fullmath[[#This Row],[Mat Cost]]</f>
        <v>0</v>
      </c>
      <c r="M1669" s="4">
        <f>Fullmath[[#This Row],[Total CP]]</f>
        <v>0</v>
      </c>
      <c r="N1669" s="4">
        <f>Fullmath[[#This Row],[DC]]</f>
        <v>0</v>
      </c>
      <c r="O1669" s="4" cm="1">
        <f t="array" ref="O1669">LookupRef[[#This Row],[DC]]+(PPCP[Base])</f>
        <v>50</v>
      </c>
    </row>
    <row r="1670" spans="1:15" x14ac:dyDescent="0.2">
      <c r="A1670" s="4">
        <f>Fullmath[[#This Row],[Craft]]</f>
        <v>0</v>
      </c>
      <c r="B1670" s="4">
        <f>Fullmath[[#This Row],[Type]]</f>
        <v>0</v>
      </c>
      <c r="C1670" s="4">
        <f>Fullmath[[#This Row],[Subtype]]</f>
        <v>0</v>
      </c>
      <c r="D1670" s="2">
        <f>Fullmath[[#This Row],[ID]]</f>
        <v>0</v>
      </c>
      <c r="E1670" s="4">
        <f>Fullmath[[#This Row],[Name]]</f>
        <v>0</v>
      </c>
      <c r="F1670" s="4">
        <f>Fullmath[[#This Row],[Quantity]]</f>
        <v>0</v>
      </c>
      <c r="G1670" s="4">
        <f>LookupRef[[#This Row],[Labor Costs]]+LookupRef[[#This Row],[Material Costs]]</f>
        <v>0</v>
      </c>
      <c r="H1670" s="4" t="e">
        <f>LookupRef[[#This Row],[Total Price]]/LookupRef[[#This Row],[Quantity]]</f>
        <v>#DIV/0!</v>
      </c>
      <c r="I1670" s="4">
        <f>LookupRef[[#This Row],[Total Price]]-LookupRef[[#This Row],[Material Costs]]</f>
        <v>0</v>
      </c>
      <c r="J1670" s="4">
        <f>(LookupRef[[#This Row],[Total Craft Points]]+LookupRef[[#This Row],[DC]])*10</f>
        <v>0</v>
      </c>
      <c r="K1670" s="4">
        <f>LookupRef[[#This Row],[Price Per Craft Point]]*LookupRef[[#This Row],[Total Craft Points]]</f>
        <v>0</v>
      </c>
      <c r="L1670" s="4">
        <f>Fullmath[[#This Row],[Mat Cost]]</f>
        <v>0</v>
      </c>
      <c r="M1670" s="4">
        <f>Fullmath[[#This Row],[Total CP]]</f>
        <v>0</v>
      </c>
      <c r="N1670" s="4">
        <f>Fullmath[[#This Row],[DC]]</f>
        <v>0</v>
      </c>
      <c r="O1670" s="4" cm="1">
        <f t="array" ref="O1670">LookupRef[[#This Row],[DC]]+(PPCP[Base])</f>
        <v>50</v>
      </c>
    </row>
    <row r="1671" spans="1:15" x14ac:dyDescent="0.2">
      <c r="A1671" s="4">
        <f>Fullmath[[#This Row],[Craft]]</f>
        <v>0</v>
      </c>
      <c r="B1671" s="4">
        <f>Fullmath[[#This Row],[Type]]</f>
        <v>0</v>
      </c>
      <c r="C1671" s="4">
        <f>Fullmath[[#This Row],[Subtype]]</f>
        <v>0</v>
      </c>
      <c r="D1671" s="2">
        <f>Fullmath[[#This Row],[ID]]</f>
        <v>0</v>
      </c>
      <c r="E1671" s="4">
        <f>Fullmath[[#This Row],[Name]]</f>
        <v>0</v>
      </c>
      <c r="F1671" s="4">
        <f>Fullmath[[#This Row],[Quantity]]</f>
        <v>0</v>
      </c>
      <c r="G1671" s="4">
        <f>LookupRef[[#This Row],[Labor Costs]]+LookupRef[[#This Row],[Material Costs]]</f>
        <v>0</v>
      </c>
      <c r="H1671" s="4" t="e">
        <f>LookupRef[[#This Row],[Total Price]]/LookupRef[[#This Row],[Quantity]]</f>
        <v>#DIV/0!</v>
      </c>
      <c r="I1671" s="4">
        <f>LookupRef[[#This Row],[Total Price]]-LookupRef[[#This Row],[Material Costs]]</f>
        <v>0</v>
      </c>
      <c r="J1671" s="4">
        <f>(LookupRef[[#This Row],[Total Craft Points]]+LookupRef[[#This Row],[DC]])*10</f>
        <v>0</v>
      </c>
      <c r="K1671" s="4">
        <f>LookupRef[[#This Row],[Price Per Craft Point]]*LookupRef[[#This Row],[Total Craft Points]]</f>
        <v>0</v>
      </c>
      <c r="L1671" s="4">
        <f>Fullmath[[#This Row],[Mat Cost]]</f>
        <v>0</v>
      </c>
      <c r="M1671" s="4">
        <f>Fullmath[[#This Row],[Total CP]]</f>
        <v>0</v>
      </c>
      <c r="N1671" s="4">
        <f>Fullmath[[#This Row],[DC]]</f>
        <v>0</v>
      </c>
      <c r="O1671" s="4" cm="1">
        <f t="array" ref="O1671">LookupRef[[#This Row],[DC]]+(PPCP[Base])</f>
        <v>50</v>
      </c>
    </row>
    <row r="1672" spans="1:15" x14ac:dyDescent="0.2">
      <c r="A1672" s="4">
        <f>Fullmath[[#This Row],[Craft]]</f>
        <v>0</v>
      </c>
      <c r="B1672" s="4">
        <f>Fullmath[[#This Row],[Type]]</f>
        <v>0</v>
      </c>
      <c r="C1672" s="4">
        <f>Fullmath[[#This Row],[Subtype]]</f>
        <v>0</v>
      </c>
      <c r="D1672" s="2">
        <f>Fullmath[[#This Row],[ID]]</f>
        <v>0</v>
      </c>
      <c r="E1672" s="4">
        <f>Fullmath[[#This Row],[Name]]</f>
        <v>0</v>
      </c>
      <c r="F1672" s="4">
        <f>Fullmath[[#This Row],[Quantity]]</f>
        <v>0</v>
      </c>
      <c r="G1672" s="4">
        <f>LookupRef[[#This Row],[Labor Costs]]+LookupRef[[#This Row],[Material Costs]]</f>
        <v>0</v>
      </c>
      <c r="H1672" s="4" t="e">
        <f>LookupRef[[#This Row],[Total Price]]/LookupRef[[#This Row],[Quantity]]</f>
        <v>#DIV/0!</v>
      </c>
      <c r="I1672" s="4">
        <f>LookupRef[[#This Row],[Total Price]]-LookupRef[[#This Row],[Material Costs]]</f>
        <v>0</v>
      </c>
      <c r="J1672" s="4">
        <f>(LookupRef[[#This Row],[Total Craft Points]]+LookupRef[[#This Row],[DC]])*10</f>
        <v>0</v>
      </c>
      <c r="K1672" s="4">
        <f>LookupRef[[#This Row],[Price Per Craft Point]]*LookupRef[[#This Row],[Total Craft Points]]</f>
        <v>0</v>
      </c>
      <c r="L1672" s="4">
        <f>Fullmath[[#This Row],[Mat Cost]]</f>
        <v>0</v>
      </c>
      <c r="M1672" s="4">
        <f>Fullmath[[#This Row],[Total CP]]</f>
        <v>0</v>
      </c>
      <c r="N1672" s="4">
        <f>Fullmath[[#This Row],[DC]]</f>
        <v>0</v>
      </c>
      <c r="O1672" s="4" cm="1">
        <f t="array" ref="O1672">LookupRef[[#This Row],[DC]]+(PPCP[Base])</f>
        <v>50</v>
      </c>
    </row>
    <row r="1673" spans="1:15" x14ac:dyDescent="0.2">
      <c r="A1673" s="4">
        <f>Fullmath[[#This Row],[Craft]]</f>
        <v>0</v>
      </c>
      <c r="B1673" s="4">
        <f>Fullmath[[#This Row],[Type]]</f>
        <v>0</v>
      </c>
      <c r="C1673" s="4">
        <f>Fullmath[[#This Row],[Subtype]]</f>
        <v>0</v>
      </c>
      <c r="D1673" s="2">
        <f>Fullmath[[#This Row],[ID]]</f>
        <v>0</v>
      </c>
      <c r="E1673" s="4">
        <f>Fullmath[[#This Row],[Name]]</f>
        <v>0</v>
      </c>
      <c r="F1673" s="4">
        <f>Fullmath[[#This Row],[Quantity]]</f>
        <v>0</v>
      </c>
      <c r="G1673" s="4">
        <f>LookupRef[[#This Row],[Labor Costs]]+LookupRef[[#This Row],[Material Costs]]</f>
        <v>0</v>
      </c>
      <c r="H1673" s="4" t="e">
        <f>LookupRef[[#This Row],[Total Price]]/LookupRef[[#This Row],[Quantity]]</f>
        <v>#DIV/0!</v>
      </c>
      <c r="I1673" s="4">
        <f>LookupRef[[#This Row],[Total Price]]-LookupRef[[#This Row],[Material Costs]]</f>
        <v>0</v>
      </c>
      <c r="J1673" s="4">
        <f>(LookupRef[[#This Row],[Total Craft Points]]+LookupRef[[#This Row],[DC]])*10</f>
        <v>0</v>
      </c>
      <c r="K1673" s="4">
        <f>LookupRef[[#This Row],[Price Per Craft Point]]*LookupRef[[#This Row],[Total Craft Points]]</f>
        <v>0</v>
      </c>
      <c r="L1673" s="4">
        <f>Fullmath[[#This Row],[Mat Cost]]</f>
        <v>0</v>
      </c>
      <c r="M1673" s="4">
        <f>Fullmath[[#This Row],[Total CP]]</f>
        <v>0</v>
      </c>
      <c r="N1673" s="4">
        <f>Fullmath[[#This Row],[DC]]</f>
        <v>0</v>
      </c>
      <c r="O1673" s="4" cm="1">
        <f t="array" ref="O1673">LookupRef[[#This Row],[DC]]+(PPCP[Base])</f>
        <v>50</v>
      </c>
    </row>
    <row r="1674" spans="1:15" x14ac:dyDescent="0.2">
      <c r="A1674" s="4">
        <f>Fullmath[[#This Row],[Craft]]</f>
        <v>0</v>
      </c>
      <c r="B1674" s="4">
        <f>Fullmath[[#This Row],[Type]]</f>
        <v>0</v>
      </c>
      <c r="C1674" s="4">
        <f>Fullmath[[#This Row],[Subtype]]</f>
        <v>0</v>
      </c>
      <c r="D1674" s="2">
        <f>Fullmath[[#This Row],[ID]]</f>
        <v>0</v>
      </c>
      <c r="E1674" s="4">
        <f>Fullmath[[#This Row],[Name]]</f>
        <v>0</v>
      </c>
      <c r="F1674" s="4">
        <f>Fullmath[[#This Row],[Quantity]]</f>
        <v>0</v>
      </c>
      <c r="G1674" s="4">
        <f>LookupRef[[#This Row],[Labor Costs]]+LookupRef[[#This Row],[Material Costs]]</f>
        <v>0</v>
      </c>
      <c r="H1674" s="4" t="e">
        <f>LookupRef[[#This Row],[Total Price]]/LookupRef[[#This Row],[Quantity]]</f>
        <v>#DIV/0!</v>
      </c>
      <c r="I1674" s="4">
        <f>LookupRef[[#This Row],[Total Price]]-LookupRef[[#This Row],[Material Costs]]</f>
        <v>0</v>
      </c>
      <c r="J1674" s="4">
        <f>(LookupRef[[#This Row],[Total Craft Points]]+LookupRef[[#This Row],[DC]])*10</f>
        <v>0</v>
      </c>
      <c r="K1674" s="4">
        <f>LookupRef[[#This Row],[Price Per Craft Point]]*LookupRef[[#This Row],[Total Craft Points]]</f>
        <v>0</v>
      </c>
      <c r="L1674" s="4">
        <f>Fullmath[[#This Row],[Mat Cost]]</f>
        <v>0</v>
      </c>
      <c r="M1674" s="4">
        <f>Fullmath[[#This Row],[Total CP]]</f>
        <v>0</v>
      </c>
      <c r="N1674" s="4">
        <f>Fullmath[[#This Row],[DC]]</f>
        <v>0</v>
      </c>
      <c r="O1674" s="4" cm="1">
        <f t="array" ref="O1674">LookupRef[[#This Row],[DC]]+(PPCP[Base])</f>
        <v>50</v>
      </c>
    </row>
    <row r="1675" spans="1:15" x14ac:dyDescent="0.2">
      <c r="A1675" s="4">
        <f>Fullmath[[#This Row],[Craft]]</f>
        <v>0</v>
      </c>
      <c r="B1675" s="4">
        <f>Fullmath[[#This Row],[Type]]</f>
        <v>0</v>
      </c>
      <c r="C1675" s="4">
        <f>Fullmath[[#This Row],[Subtype]]</f>
        <v>0</v>
      </c>
      <c r="D1675" s="2">
        <f>Fullmath[[#This Row],[ID]]</f>
        <v>0</v>
      </c>
      <c r="E1675" s="4">
        <f>Fullmath[[#This Row],[Name]]</f>
        <v>0</v>
      </c>
      <c r="F1675" s="4">
        <f>Fullmath[[#This Row],[Quantity]]</f>
        <v>0</v>
      </c>
      <c r="G1675" s="4">
        <f>LookupRef[[#This Row],[Labor Costs]]+LookupRef[[#This Row],[Material Costs]]</f>
        <v>0</v>
      </c>
      <c r="H1675" s="4" t="e">
        <f>LookupRef[[#This Row],[Total Price]]/LookupRef[[#This Row],[Quantity]]</f>
        <v>#DIV/0!</v>
      </c>
      <c r="I1675" s="4">
        <f>LookupRef[[#This Row],[Total Price]]-LookupRef[[#This Row],[Material Costs]]</f>
        <v>0</v>
      </c>
      <c r="J1675" s="4">
        <f>(LookupRef[[#This Row],[Total Craft Points]]+LookupRef[[#This Row],[DC]])*10</f>
        <v>0</v>
      </c>
      <c r="K1675" s="4">
        <f>LookupRef[[#This Row],[Price Per Craft Point]]*LookupRef[[#This Row],[Total Craft Points]]</f>
        <v>0</v>
      </c>
      <c r="L1675" s="4">
        <f>Fullmath[[#This Row],[Mat Cost]]</f>
        <v>0</v>
      </c>
      <c r="M1675" s="4">
        <f>Fullmath[[#This Row],[Total CP]]</f>
        <v>0</v>
      </c>
      <c r="N1675" s="4">
        <f>Fullmath[[#This Row],[DC]]</f>
        <v>0</v>
      </c>
      <c r="O1675" s="4" cm="1">
        <f t="array" ref="O1675">LookupRef[[#This Row],[DC]]+(PPCP[Base])</f>
        <v>50</v>
      </c>
    </row>
    <row r="1676" spans="1:15" x14ac:dyDescent="0.2">
      <c r="A1676" s="4">
        <f>Fullmath[[#This Row],[Craft]]</f>
        <v>0</v>
      </c>
      <c r="B1676" s="4">
        <f>Fullmath[[#This Row],[Type]]</f>
        <v>0</v>
      </c>
      <c r="C1676" s="4">
        <f>Fullmath[[#This Row],[Subtype]]</f>
        <v>0</v>
      </c>
      <c r="D1676" s="2">
        <f>Fullmath[[#This Row],[ID]]</f>
        <v>0</v>
      </c>
      <c r="E1676" s="4">
        <f>Fullmath[[#This Row],[Name]]</f>
        <v>0</v>
      </c>
      <c r="F1676" s="4">
        <f>Fullmath[[#This Row],[Quantity]]</f>
        <v>0</v>
      </c>
      <c r="G1676" s="4">
        <f>LookupRef[[#This Row],[Labor Costs]]+LookupRef[[#This Row],[Material Costs]]</f>
        <v>0</v>
      </c>
      <c r="H1676" s="4" t="e">
        <f>LookupRef[[#This Row],[Total Price]]/LookupRef[[#This Row],[Quantity]]</f>
        <v>#DIV/0!</v>
      </c>
      <c r="I1676" s="4">
        <f>LookupRef[[#This Row],[Total Price]]-LookupRef[[#This Row],[Material Costs]]</f>
        <v>0</v>
      </c>
      <c r="J1676" s="4">
        <f>(LookupRef[[#This Row],[Total Craft Points]]+LookupRef[[#This Row],[DC]])*10</f>
        <v>0</v>
      </c>
      <c r="K1676" s="4">
        <f>LookupRef[[#This Row],[Price Per Craft Point]]*LookupRef[[#This Row],[Total Craft Points]]</f>
        <v>0</v>
      </c>
      <c r="L1676" s="4">
        <f>Fullmath[[#This Row],[Mat Cost]]</f>
        <v>0</v>
      </c>
      <c r="M1676" s="4">
        <f>Fullmath[[#This Row],[Total CP]]</f>
        <v>0</v>
      </c>
      <c r="N1676" s="4">
        <f>Fullmath[[#This Row],[DC]]</f>
        <v>0</v>
      </c>
      <c r="O1676" s="4" cm="1">
        <f t="array" ref="O1676">LookupRef[[#This Row],[DC]]+(PPCP[Base])</f>
        <v>50</v>
      </c>
    </row>
    <row r="1677" spans="1:15" x14ac:dyDescent="0.2">
      <c r="A1677" s="4">
        <f>Fullmath[[#This Row],[Craft]]</f>
        <v>0</v>
      </c>
      <c r="B1677" s="4">
        <f>Fullmath[[#This Row],[Type]]</f>
        <v>0</v>
      </c>
      <c r="C1677" s="4">
        <f>Fullmath[[#This Row],[Subtype]]</f>
        <v>0</v>
      </c>
      <c r="D1677" s="2">
        <f>Fullmath[[#This Row],[ID]]</f>
        <v>0</v>
      </c>
      <c r="E1677" s="4">
        <f>Fullmath[[#This Row],[Name]]</f>
        <v>0</v>
      </c>
      <c r="F1677" s="4">
        <f>Fullmath[[#This Row],[Quantity]]</f>
        <v>0</v>
      </c>
      <c r="G1677" s="4">
        <f>LookupRef[[#This Row],[Labor Costs]]+LookupRef[[#This Row],[Material Costs]]</f>
        <v>0</v>
      </c>
      <c r="H1677" s="4" t="e">
        <f>LookupRef[[#This Row],[Total Price]]/LookupRef[[#This Row],[Quantity]]</f>
        <v>#DIV/0!</v>
      </c>
      <c r="I1677" s="4">
        <f>LookupRef[[#This Row],[Total Price]]-LookupRef[[#This Row],[Material Costs]]</f>
        <v>0</v>
      </c>
      <c r="J1677" s="4">
        <f>(LookupRef[[#This Row],[Total Craft Points]]+LookupRef[[#This Row],[DC]])*10</f>
        <v>0</v>
      </c>
      <c r="K1677" s="4">
        <f>LookupRef[[#This Row],[Price Per Craft Point]]*LookupRef[[#This Row],[Total Craft Points]]</f>
        <v>0</v>
      </c>
      <c r="L1677" s="4">
        <f>Fullmath[[#This Row],[Mat Cost]]</f>
        <v>0</v>
      </c>
      <c r="M1677" s="4">
        <f>Fullmath[[#This Row],[Total CP]]</f>
        <v>0</v>
      </c>
      <c r="N1677" s="4">
        <f>Fullmath[[#This Row],[DC]]</f>
        <v>0</v>
      </c>
      <c r="O1677" s="4" cm="1">
        <f t="array" ref="O1677">LookupRef[[#This Row],[DC]]+(PPCP[Base])</f>
        <v>50</v>
      </c>
    </row>
    <row r="1678" spans="1:15" x14ac:dyDescent="0.2">
      <c r="A1678" s="4">
        <f>Fullmath[[#This Row],[Craft]]</f>
        <v>0</v>
      </c>
      <c r="B1678" s="4">
        <f>Fullmath[[#This Row],[Type]]</f>
        <v>0</v>
      </c>
      <c r="C1678" s="4">
        <f>Fullmath[[#This Row],[Subtype]]</f>
        <v>0</v>
      </c>
      <c r="D1678" s="2">
        <f>Fullmath[[#This Row],[ID]]</f>
        <v>0</v>
      </c>
      <c r="E1678" s="4">
        <f>Fullmath[[#This Row],[Name]]</f>
        <v>0</v>
      </c>
      <c r="F1678" s="4">
        <f>Fullmath[[#This Row],[Quantity]]</f>
        <v>0</v>
      </c>
      <c r="G1678" s="4">
        <f>LookupRef[[#This Row],[Labor Costs]]+LookupRef[[#This Row],[Material Costs]]</f>
        <v>0</v>
      </c>
      <c r="H1678" s="4" t="e">
        <f>LookupRef[[#This Row],[Total Price]]/LookupRef[[#This Row],[Quantity]]</f>
        <v>#DIV/0!</v>
      </c>
      <c r="I1678" s="4">
        <f>LookupRef[[#This Row],[Total Price]]-LookupRef[[#This Row],[Material Costs]]</f>
        <v>0</v>
      </c>
      <c r="J1678" s="4">
        <f>(LookupRef[[#This Row],[Total Craft Points]]+LookupRef[[#This Row],[DC]])*10</f>
        <v>0</v>
      </c>
      <c r="K1678" s="4">
        <f>LookupRef[[#This Row],[Price Per Craft Point]]*LookupRef[[#This Row],[Total Craft Points]]</f>
        <v>0</v>
      </c>
      <c r="L1678" s="4">
        <f>Fullmath[[#This Row],[Mat Cost]]</f>
        <v>0</v>
      </c>
      <c r="M1678" s="4">
        <f>Fullmath[[#This Row],[Total CP]]</f>
        <v>0</v>
      </c>
      <c r="N1678" s="4">
        <f>Fullmath[[#This Row],[DC]]</f>
        <v>0</v>
      </c>
      <c r="O1678" s="4" cm="1">
        <f t="array" ref="O1678">LookupRef[[#This Row],[DC]]+(PPCP[Base])</f>
        <v>50</v>
      </c>
    </row>
    <row r="1679" spans="1:15" x14ac:dyDescent="0.2">
      <c r="A1679" s="4">
        <f>Fullmath[[#This Row],[Craft]]</f>
        <v>0</v>
      </c>
      <c r="B1679" s="4">
        <f>Fullmath[[#This Row],[Type]]</f>
        <v>0</v>
      </c>
      <c r="C1679" s="4">
        <f>Fullmath[[#This Row],[Subtype]]</f>
        <v>0</v>
      </c>
      <c r="D1679" s="2">
        <f>Fullmath[[#This Row],[ID]]</f>
        <v>0</v>
      </c>
      <c r="E1679" s="4">
        <f>Fullmath[[#This Row],[Name]]</f>
        <v>0</v>
      </c>
      <c r="F1679" s="4">
        <f>Fullmath[[#This Row],[Quantity]]</f>
        <v>0</v>
      </c>
      <c r="G1679" s="4">
        <f>LookupRef[[#This Row],[Labor Costs]]+LookupRef[[#This Row],[Material Costs]]</f>
        <v>0</v>
      </c>
      <c r="H1679" s="4" t="e">
        <f>LookupRef[[#This Row],[Total Price]]/LookupRef[[#This Row],[Quantity]]</f>
        <v>#DIV/0!</v>
      </c>
      <c r="I1679" s="4">
        <f>LookupRef[[#This Row],[Total Price]]-LookupRef[[#This Row],[Material Costs]]</f>
        <v>0</v>
      </c>
      <c r="J1679" s="4">
        <f>(LookupRef[[#This Row],[Total Craft Points]]+LookupRef[[#This Row],[DC]])*10</f>
        <v>0</v>
      </c>
      <c r="K1679" s="4">
        <f>LookupRef[[#This Row],[Price Per Craft Point]]*LookupRef[[#This Row],[Total Craft Points]]</f>
        <v>0</v>
      </c>
      <c r="L1679" s="4">
        <f>Fullmath[[#This Row],[Mat Cost]]</f>
        <v>0</v>
      </c>
      <c r="M1679" s="4">
        <f>Fullmath[[#This Row],[Total CP]]</f>
        <v>0</v>
      </c>
      <c r="N1679" s="4">
        <f>Fullmath[[#This Row],[DC]]</f>
        <v>0</v>
      </c>
      <c r="O1679" s="4" cm="1">
        <f t="array" ref="O1679">LookupRef[[#This Row],[DC]]+(PPCP[Base])</f>
        <v>50</v>
      </c>
    </row>
    <row r="1680" spans="1:15" x14ac:dyDescent="0.2">
      <c r="A1680" s="4">
        <f>Fullmath[[#This Row],[Craft]]</f>
        <v>0</v>
      </c>
      <c r="B1680" s="4">
        <f>Fullmath[[#This Row],[Type]]</f>
        <v>0</v>
      </c>
      <c r="C1680" s="4">
        <f>Fullmath[[#This Row],[Subtype]]</f>
        <v>0</v>
      </c>
      <c r="D1680" s="2">
        <f>Fullmath[[#This Row],[ID]]</f>
        <v>0</v>
      </c>
      <c r="E1680" s="4">
        <f>Fullmath[[#This Row],[Name]]</f>
        <v>0</v>
      </c>
      <c r="F1680" s="4">
        <f>Fullmath[[#This Row],[Quantity]]</f>
        <v>0</v>
      </c>
      <c r="G1680" s="4">
        <f>LookupRef[[#This Row],[Labor Costs]]+LookupRef[[#This Row],[Material Costs]]</f>
        <v>0</v>
      </c>
      <c r="H1680" s="4" t="e">
        <f>LookupRef[[#This Row],[Total Price]]/LookupRef[[#This Row],[Quantity]]</f>
        <v>#DIV/0!</v>
      </c>
      <c r="I1680" s="4">
        <f>LookupRef[[#This Row],[Total Price]]-LookupRef[[#This Row],[Material Costs]]</f>
        <v>0</v>
      </c>
      <c r="J1680" s="4">
        <f>(LookupRef[[#This Row],[Total Craft Points]]+LookupRef[[#This Row],[DC]])*10</f>
        <v>0</v>
      </c>
      <c r="K1680" s="4">
        <f>LookupRef[[#This Row],[Price Per Craft Point]]*LookupRef[[#This Row],[Total Craft Points]]</f>
        <v>0</v>
      </c>
      <c r="L1680" s="4">
        <f>Fullmath[[#This Row],[Mat Cost]]</f>
        <v>0</v>
      </c>
      <c r="M1680" s="4">
        <f>Fullmath[[#This Row],[Total CP]]</f>
        <v>0</v>
      </c>
      <c r="N1680" s="4">
        <f>Fullmath[[#This Row],[DC]]</f>
        <v>0</v>
      </c>
      <c r="O1680" s="4" cm="1">
        <f t="array" ref="O1680">LookupRef[[#This Row],[DC]]+(PPCP[Base])</f>
        <v>50</v>
      </c>
    </row>
    <row r="1681" spans="1:15" x14ac:dyDescent="0.2">
      <c r="A1681" s="4">
        <f>Fullmath[[#This Row],[Craft]]</f>
        <v>0</v>
      </c>
      <c r="B1681" s="4">
        <f>Fullmath[[#This Row],[Type]]</f>
        <v>0</v>
      </c>
      <c r="C1681" s="4">
        <f>Fullmath[[#This Row],[Subtype]]</f>
        <v>0</v>
      </c>
      <c r="D1681" s="2">
        <f>Fullmath[[#This Row],[ID]]</f>
        <v>0</v>
      </c>
      <c r="E1681" s="4">
        <f>Fullmath[[#This Row],[Name]]</f>
        <v>0</v>
      </c>
      <c r="F1681" s="4">
        <f>Fullmath[[#This Row],[Quantity]]</f>
        <v>0</v>
      </c>
      <c r="G1681" s="4">
        <f>LookupRef[[#This Row],[Labor Costs]]+LookupRef[[#This Row],[Material Costs]]</f>
        <v>0</v>
      </c>
      <c r="H1681" s="4" t="e">
        <f>LookupRef[[#This Row],[Total Price]]/LookupRef[[#This Row],[Quantity]]</f>
        <v>#DIV/0!</v>
      </c>
      <c r="I1681" s="4">
        <f>LookupRef[[#This Row],[Total Price]]-LookupRef[[#This Row],[Material Costs]]</f>
        <v>0</v>
      </c>
      <c r="J1681" s="4">
        <f>(LookupRef[[#This Row],[Total Craft Points]]+LookupRef[[#This Row],[DC]])*10</f>
        <v>0</v>
      </c>
      <c r="K1681" s="4">
        <f>LookupRef[[#This Row],[Price Per Craft Point]]*LookupRef[[#This Row],[Total Craft Points]]</f>
        <v>0</v>
      </c>
      <c r="L1681" s="4">
        <f>Fullmath[[#This Row],[Mat Cost]]</f>
        <v>0</v>
      </c>
      <c r="M1681" s="4">
        <f>Fullmath[[#This Row],[Total CP]]</f>
        <v>0</v>
      </c>
      <c r="N1681" s="4">
        <f>Fullmath[[#This Row],[DC]]</f>
        <v>0</v>
      </c>
      <c r="O1681" s="4" cm="1">
        <f t="array" ref="O1681">LookupRef[[#This Row],[DC]]+(PPCP[Base])</f>
        <v>50</v>
      </c>
    </row>
    <row r="1682" spans="1:15" x14ac:dyDescent="0.2">
      <c r="A1682" s="4">
        <f>Fullmath[[#This Row],[Craft]]</f>
        <v>0</v>
      </c>
      <c r="B1682" s="4">
        <f>Fullmath[[#This Row],[Type]]</f>
        <v>0</v>
      </c>
      <c r="C1682" s="4">
        <f>Fullmath[[#This Row],[Subtype]]</f>
        <v>0</v>
      </c>
      <c r="D1682" s="2">
        <f>Fullmath[[#This Row],[ID]]</f>
        <v>0</v>
      </c>
      <c r="E1682" s="4">
        <f>Fullmath[[#This Row],[Name]]</f>
        <v>0</v>
      </c>
      <c r="F1682" s="4">
        <f>Fullmath[[#This Row],[Quantity]]</f>
        <v>0</v>
      </c>
      <c r="G1682" s="4">
        <f>LookupRef[[#This Row],[Labor Costs]]+LookupRef[[#This Row],[Material Costs]]</f>
        <v>0</v>
      </c>
      <c r="H1682" s="4" t="e">
        <f>LookupRef[[#This Row],[Total Price]]/LookupRef[[#This Row],[Quantity]]</f>
        <v>#DIV/0!</v>
      </c>
      <c r="I1682" s="4">
        <f>LookupRef[[#This Row],[Total Price]]-LookupRef[[#This Row],[Material Costs]]</f>
        <v>0</v>
      </c>
      <c r="J1682" s="4">
        <f>(LookupRef[[#This Row],[Total Craft Points]]+LookupRef[[#This Row],[DC]])*10</f>
        <v>0</v>
      </c>
      <c r="K1682" s="4">
        <f>LookupRef[[#This Row],[Price Per Craft Point]]*LookupRef[[#This Row],[Total Craft Points]]</f>
        <v>0</v>
      </c>
      <c r="L1682" s="4">
        <f>Fullmath[[#This Row],[Mat Cost]]</f>
        <v>0</v>
      </c>
      <c r="M1682" s="4">
        <f>Fullmath[[#This Row],[Total CP]]</f>
        <v>0</v>
      </c>
      <c r="N1682" s="4">
        <f>Fullmath[[#This Row],[DC]]</f>
        <v>0</v>
      </c>
      <c r="O1682" s="4" cm="1">
        <f t="array" ref="O1682">LookupRef[[#This Row],[DC]]+(PPCP[Base])</f>
        <v>50</v>
      </c>
    </row>
    <row r="1683" spans="1:15" x14ac:dyDescent="0.2">
      <c r="A1683" s="4">
        <f>Fullmath[[#This Row],[Craft]]</f>
        <v>0</v>
      </c>
      <c r="B1683" s="4">
        <f>Fullmath[[#This Row],[Type]]</f>
        <v>0</v>
      </c>
      <c r="C1683" s="4">
        <f>Fullmath[[#This Row],[Subtype]]</f>
        <v>0</v>
      </c>
      <c r="D1683" s="2">
        <f>Fullmath[[#This Row],[ID]]</f>
        <v>0</v>
      </c>
      <c r="E1683" s="4">
        <f>Fullmath[[#This Row],[Name]]</f>
        <v>0</v>
      </c>
      <c r="F1683" s="4">
        <f>Fullmath[[#This Row],[Quantity]]</f>
        <v>0</v>
      </c>
      <c r="G1683" s="4">
        <f>LookupRef[[#This Row],[Labor Costs]]+LookupRef[[#This Row],[Material Costs]]</f>
        <v>0</v>
      </c>
      <c r="H1683" s="4" t="e">
        <f>LookupRef[[#This Row],[Total Price]]/LookupRef[[#This Row],[Quantity]]</f>
        <v>#DIV/0!</v>
      </c>
      <c r="I1683" s="4">
        <f>LookupRef[[#This Row],[Total Price]]-LookupRef[[#This Row],[Material Costs]]</f>
        <v>0</v>
      </c>
      <c r="J1683" s="4">
        <f>(LookupRef[[#This Row],[Total Craft Points]]+LookupRef[[#This Row],[DC]])*10</f>
        <v>0</v>
      </c>
      <c r="K1683" s="4">
        <f>LookupRef[[#This Row],[Price Per Craft Point]]*LookupRef[[#This Row],[Total Craft Points]]</f>
        <v>0</v>
      </c>
      <c r="L1683" s="4">
        <f>Fullmath[[#This Row],[Mat Cost]]</f>
        <v>0</v>
      </c>
      <c r="M1683" s="4">
        <f>Fullmath[[#This Row],[Total CP]]</f>
        <v>0</v>
      </c>
      <c r="N1683" s="4">
        <f>Fullmath[[#This Row],[DC]]</f>
        <v>0</v>
      </c>
      <c r="O1683" s="4" cm="1">
        <f t="array" ref="O1683">LookupRef[[#This Row],[DC]]+(PPCP[Base])</f>
        <v>50</v>
      </c>
    </row>
    <row r="1684" spans="1:15" x14ac:dyDescent="0.2">
      <c r="A1684" s="4">
        <f>Fullmath[[#This Row],[Craft]]</f>
        <v>0</v>
      </c>
      <c r="B1684" s="4">
        <f>Fullmath[[#This Row],[Type]]</f>
        <v>0</v>
      </c>
      <c r="C1684" s="4">
        <f>Fullmath[[#This Row],[Subtype]]</f>
        <v>0</v>
      </c>
      <c r="D1684" s="2">
        <f>Fullmath[[#This Row],[ID]]</f>
        <v>0</v>
      </c>
      <c r="E1684" s="4">
        <f>Fullmath[[#This Row],[Name]]</f>
        <v>0</v>
      </c>
      <c r="F1684" s="4">
        <f>Fullmath[[#This Row],[Quantity]]</f>
        <v>0</v>
      </c>
      <c r="G1684" s="4">
        <f>LookupRef[[#This Row],[Labor Costs]]+LookupRef[[#This Row],[Material Costs]]</f>
        <v>0</v>
      </c>
      <c r="H1684" s="4" t="e">
        <f>LookupRef[[#This Row],[Total Price]]/LookupRef[[#This Row],[Quantity]]</f>
        <v>#DIV/0!</v>
      </c>
      <c r="I1684" s="4">
        <f>LookupRef[[#This Row],[Total Price]]-LookupRef[[#This Row],[Material Costs]]</f>
        <v>0</v>
      </c>
      <c r="J1684" s="4">
        <f>(LookupRef[[#This Row],[Total Craft Points]]+LookupRef[[#This Row],[DC]])*10</f>
        <v>0</v>
      </c>
      <c r="K1684" s="4">
        <f>LookupRef[[#This Row],[Price Per Craft Point]]*LookupRef[[#This Row],[Total Craft Points]]</f>
        <v>0</v>
      </c>
      <c r="L1684" s="4">
        <f>Fullmath[[#This Row],[Mat Cost]]</f>
        <v>0</v>
      </c>
      <c r="M1684" s="4">
        <f>Fullmath[[#This Row],[Total CP]]</f>
        <v>0</v>
      </c>
      <c r="N1684" s="4">
        <f>Fullmath[[#This Row],[DC]]</f>
        <v>0</v>
      </c>
      <c r="O1684" s="4" cm="1">
        <f t="array" ref="O1684">LookupRef[[#This Row],[DC]]+(PPCP[Base])</f>
        <v>50</v>
      </c>
    </row>
    <row r="1685" spans="1:15" x14ac:dyDescent="0.2">
      <c r="A1685" s="4">
        <f>Fullmath[[#This Row],[Craft]]</f>
        <v>0</v>
      </c>
      <c r="B1685" s="4">
        <f>Fullmath[[#This Row],[Type]]</f>
        <v>0</v>
      </c>
      <c r="C1685" s="4">
        <f>Fullmath[[#This Row],[Subtype]]</f>
        <v>0</v>
      </c>
      <c r="D1685" s="2">
        <f>Fullmath[[#This Row],[ID]]</f>
        <v>0</v>
      </c>
      <c r="E1685" s="4">
        <f>Fullmath[[#This Row],[Name]]</f>
        <v>0</v>
      </c>
      <c r="F1685" s="4">
        <f>Fullmath[[#This Row],[Quantity]]</f>
        <v>0</v>
      </c>
      <c r="G1685" s="4">
        <f>LookupRef[[#This Row],[Labor Costs]]+LookupRef[[#This Row],[Material Costs]]</f>
        <v>0</v>
      </c>
      <c r="H1685" s="4" t="e">
        <f>LookupRef[[#This Row],[Total Price]]/LookupRef[[#This Row],[Quantity]]</f>
        <v>#DIV/0!</v>
      </c>
      <c r="I1685" s="4">
        <f>LookupRef[[#This Row],[Total Price]]-LookupRef[[#This Row],[Material Costs]]</f>
        <v>0</v>
      </c>
      <c r="J1685" s="4">
        <f>(LookupRef[[#This Row],[Total Craft Points]]+LookupRef[[#This Row],[DC]])*10</f>
        <v>0</v>
      </c>
      <c r="K1685" s="4">
        <f>LookupRef[[#This Row],[Price Per Craft Point]]*LookupRef[[#This Row],[Total Craft Points]]</f>
        <v>0</v>
      </c>
      <c r="L1685" s="4">
        <f>Fullmath[[#This Row],[Mat Cost]]</f>
        <v>0</v>
      </c>
      <c r="M1685" s="4">
        <f>Fullmath[[#This Row],[Total CP]]</f>
        <v>0</v>
      </c>
      <c r="N1685" s="4">
        <f>Fullmath[[#This Row],[DC]]</f>
        <v>0</v>
      </c>
      <c r="O1685" s="4" cm="1">
        <f t="array" ref="O1685">LookupRef[[#This Row],[DC]]+(PPCP[Base])</f>
        <v>50</v>
      </c>
    </row>
    <row r="1686" spans="1:15" x14ac:dyDescent="0.2">
      <c r="A1686" s="4">
        <f>Fullmath[[#This Row],[Craft]]</f>
        <v>0</v>
      </c>
      <c r="B1686" s="4">
        <f>Fullmath[[#This Row],[Type]]</f>
        <v>0</v>
      </c>
      <c r="C1686" s="4">
        <f>Fullmath[[#This Row],[Subtype]]</f>
        <v>0</v>
      </c>
      <c r="D1686" s="2">
        <f>Fullmath[[#This Row],[ID]]</f>
        <v>0</v>
      </c>
      <c r="E1686" s="4">
        <f>Fullmath[[#This Row],[Name]]</f>
        <v>0</v>
      </c>
      <c r="F1686" s="4">
        <f>Fullmath[[#This Row],[Quantity]]</f>
        <v>0</v>
      </c>
      <c r="G1686" s="4">
        <f>LookupRef[[#This Row],[Labor Costs]]+LookupRef[[#This Row],[Material Costs]]</f>
        <v>0</v>
      </c>
      <c r="H1686" s="4" t="e">
        <f>LookupRef[[#This Row],[Total Price]]/LookupRef[[#This Row],[Quantity]]</f>
        <v>#DIV/0!</v>
      </c>
      <c r="I1686" s="4">
        <f>LookupRef[[#This Row],[Total Price]]-LookupRef[[#This Row],[Material Costs]]</f>
        <v>0</v>
      </c>
      <c r="J1686" s="4">
        <f>(LookupRef[[#This Row],[Total Craft Points]]+LookupRef[[#This Row],[DC]])*10</f>
        <v>0</v>
      </c>
      <c r="K1686" s="4">
        <f>LookupRef[[#This Row],[Price Per Craft Point]]*LookupRef[[#This Row],[Total Craft Points]]</f>
        <v>0</v>
      </c>
      <c r="L1686" s="4">
        <f>Fullmath[[#This Row],[Mat Cost]]</f>
        <v>0</v>
      </c>
      <c r="M1686" s="4">
        <f>Fullmath[[#This Row],[Total CP]]</f>
        <v>0</v>
      </c>
      <c r="N1686" s="4">
        <f>Fullmath[[#This Row],[DC]]</f>
        <v>0</v>
      </c>
      <c r="O1686" s="4" cm="1">
        <f t="array" ref="O1686">LookupRef[[#This Row],[DC]]+(PPCP[Base])</f>
        <v>50</v>
      </c>
    </row>
    <row r="1687" spans="1:15" x14ac:dyDescent="0.2">
      <c r="A1687" s="4">
        <f>Fullmath[[#This Row],[Craft]]</f>
        <v>0</v>
      </c>
      <c r="B1687" s="4">
        <f>Fullmath[[#This Row],[Type]]</f>
        <v>0</v>
      </c>
      <c r="C1687" s="4">
        <f>Fullmath[[#This Row],[Subtype]]</f>
        <v>0</v>
      </c>
      <c r="D1687" s="2">
        <f>Fullmath[[#This Row],[ID]]</f>
        <v>0</v>
      </c>
      <c r="E1687" s="4">
        <f>Fullmath[[#This Row],[Name]]</f>
        <v>0</v>
      </c>
      <c r="F1687" s="4">
        <f>Fullmath[[#This Row],[Quantity]]</f>
        <v>0</v>
      </c>
      <c r="G1687" s="4">
        <f>LookupRef[[#This Row],[Labor Costs]]+LookupRef[[#This Row],[Material Costs]]</f>
        <v>0</v>
      </c>
      <c r="H1687" s="4" t="e">
        <f>LookupRef[[#This Row],[Total Price]]/LookupRef[[#This Row],[Quantity]]</f>
        <v>#DIV/0!</v>
      </c>
      <c r="I1687" s="4">
        <f>LookupRef[[#This Row],[Total Price]]-LookupRef[[#This Row],[Material Costs]]</f>
        <v>0</v>
      </c>
      <c r="J1687" s="4">
        <f>(LookupRef[[#This Row],[Total Craft Points]]+LookupRef[[#This Row],[DC]])*10</f>
        <v>0</v>
      </c>
      <c r="K1687" s="4">
        <f>LookupRef[[#This Row],[Price Per Craft Point]]*LookupRef[[#This Row],[Total Craft Points]]</f>
        <v>0</v>
      </c>
      <c r="L1687" s="4">
        <f>Fullmath[[#This Row],[Mat Cost]]</f>
        <v>0</v>
      </c>
      <c r="M1687" s="4">
        <f>Fullmath[[#This Row],[Total CP]]</f>
        <v>0</v>
      </c>
      <c r="N1687" s="4">
        <f>Fullmath[[#This Row],[DC]]</f>
        <v>0</v>
      </c>
      <c r="O1687" s="4" cm="1">
        <f t="array" ref="O1687">LookupRef[[#This Row],[DC]]+(PPCP[Base])</f>
        <v>50</v>
      </c>
    </row>
    <row r="1688" spans="1:15" x14ac:dyDescent="0.2">
      <c r="A1688" s="4">
        <f>Fullmath[[#This Row],[Craft]]</f>
        <v>0</v>
      </c>
      <c r="B1688" s="4">
        <f>Fullmath[[#This Row],[Type]]</f>
        <v>0</v>
      </c>
      <c r="C1688" s="4">
        <f>Fullmath[[#This Row],[Subtype]]</f>
        <v>0</v>
      </c>
      <c r="D1688" s="2">
        <f>Fullmath[[#This Row],[ID]]</f>
        <v>0</v>
      </c>
      <c r="E1688" s="4">
        <f>Fullmath[[#This Row],[Name]]</f>
        <v>0</v>
      </c>
      <c r="F1688" s="4">
        <f>Fullmath[[#This Row],[Quantity]]</f>
        <v>0</v>
      </c>
      <c r="G1688" s="4">
        <f>LookupRef[[#This Row],[Labor Costs]]+LookupRef[[#This Row],[Material Costs]]</f>
        <v>0</v>
      </c>
      <c r="H1688" s="4" t="e">
        <f>LookupRef[[#This Row],[Total Price]]/LookupRef[[#This Row],[Quantity]]</f>
        <v>#DIV/0!</v>
      </c>
      <c r="I1688" s="4">
        <f>LookupRef[[#This Row],[Total Price]]-LookupRef[[#This Row],[Material Costs]]</f>
        <v>0</v>
      </c>
      <c r="J1688" s="4">
        <f>(LookupRef[[#This Row],[Total Craft Points]]+LookupRef[[#This Row],[DC]])*10</f>
        <v>0</v>
      </c>
      <c r="K1688" s="4">
        <f>LookupRef[[#This Row],[Price Per Craft Point]]*LookupRef[[#This Row],[Total Craft Points]]</f>
        <v>0</v>
      </c>
      <c r="L1688" s="4">
        <f>Fullmath[[#This Row],[Mat Cost]]</f>
        <v>0</v>
      </c>
      <c r="M1688" s="4">
        <f>Fullmath[[#This Row],[Total CP]]</f>
        <v>0</v>
      </c>
      <c r="N1688" s="4">
        <f>Fullmath[[#This Row],[DC]]</f>
        <v>0</v>
      </c>
      <c r="O1688" s="4" cm="1">
        <f t="array" ref="O1688">LookupRef[[#This Row],[DC]]+(PPCP[Base])</f>
        <v>50</v>
      </c>
    </row>
    <row r="1689" spans="1:15" x14ac:dyDescent="0.2">
      <c r="A1689" s="4">
        <f>Fullmath[[#This Row],[Craft]]</f>
        <v>0</v>
      </c>
      <c r="B1689" s="4">
        <f>Fullmath[[#This Row],[Type]]</f>
        <v>0</v>
      </c>
      <c r="C1689" s="4">
        <f>Fullmath[[#This Row],[Subtype]]</f>
        <v>0</v>
      </c>
      <c r="D1689" s="2">
        <f>Fullmath[[#This Row],[ID]]</f>
        <v>0</v>
      </c>
      <c r="E1689" s="4">
        <f>Fullmath[[#This Row],[Name]]</f>
        <v>0</v>
      </c>
      <c r="F1689" s="4">
        <f>Fullmath[[#This Row],[Quantity]]</f>
        <v>0</v>
      </c>
      <c r="G1689" s="4">
        <f>LookupRef[[#This Row],[Labor Costs]]+LookupRef[[#This Row],[Material Costs]]</f>
        <v>0</v>
      </c>
      <c r="H1689" s="4" t="e">
        <f>LookupRef[[#This Row],[Total Price]]/LookupRef[[#This Row],[Quantity]]</f>
        <v>#DIV/0!</v>
      </c>
      <c r="I1689" s="4">
        <f>LookupRef[[#This Row],[Total Price]]-LookupRef[[#This Row],[Material Costs]]</f>
        <v>0</v>
      </c>
      <c r="J1689" s="4">
        <f>(LookupRef[[#This Row],[Total Craft Points]]+LookupRef[[#This Row],[DC]])*10</f>
        <v>0</v>
      </c>
      <c r="K1689" s="4">
        <f>LookupRef[[#This Row],[Price Per Craft Point]]*LookupRef[[#This Row],[Total Craft Points]]</f>
        <v>0</v>
      </c>
      <c r="L1689" s="4">
        <f>Fullmath[[#This Row],[Mat Cost]]</f>
        <v>0</v>
      </c>
      <c r="M1689" s="4">
        <f>Fullmath[[#This Row],[Total CP]]</f>
        <v>0</v>
      </c>
      <c r="N1689" s="4">
        <f>Fullmath[[#This Row],[DC]]</f>
        <v>0</v>
      </c>
      <c r="O1689" s="4" cm="1">
        <f t="array" ref="O1689">LookupRef[[#This Row],[DC]]+(PPCP[Base])</f>
        <v>50</v>
      </c>
    </row>
    <row r="1690" spans="1:15" x14ac:dyDescent="0.2">
      <c r="A1690" s="4">
        <f>Fullmath[[#This Row],[Craft]]</f>
        <v>0</v>
      </c>
      <c r="B1690" s="4">
        <f>Fullmath[[#This Row],[Type]]</f>
        <v>0</v>
      </c>
      <c r="C1690" s="4">
        <f>Fullmath[[#This Row],[Subtype]]</f>
        <v>0</v>
      </c>
      <c r="D1690" s="2">
        <f>Fullmath[[#This Row],[ID]]</f>
        <v>0</v>
      </c>
      <c r="E1690" s="4">
        <f>Fullmath[[#This Row],[Name]]</f>
        <v>0</v>
      </c>
      <c r="F1690" s="4">
        <f>Fullmath[[#This Row],[Quantity]]</f>
        <v>0</v>
      </c>
      <c r="G1690" s="4">
        <f>LookupRef[[#This Row],[Labor Costs]]+LookupRef[[#This Row],[Material Costs]]</f>
        <v>0</v>
      </c>
      <c r="H1690" s="4" t="e">
        <f>LookupRef[[#This Row],[Total Price]]/LookupRef[[#This Row],[Quantity]]</f>
        <v>#DIV/0!</v>
      </c>
      <c r="I1690" s="4">
        <f>LookupRef[[#This Row],[Total Price]]-LookupRef[[#This Row],[Material Costs]]</f>
        <v>0</v>
      </c>
      <c r="J1690" s="4">
        <f>(LookupRef[[#This Row],[Total Craft Points]]+LookupRef[[#This Row],[DC]])*10</f>
        <v>0</v>
      </c>
      <c r="K1690" s="4">
        <f>LookupRef[[#This Row],[Price Per Craft Point]]*LookupRef[[#This Row],[Total Craft Points]]</f>
        <v>0</v>
      </c>
      <c r="L1690" s="4">
        <f>Fullmath[[#This Row],[Mat Cost]]</f>
        <v>0</v>
      </c>
      <c r="M1690" s="4">
        <f>Fullmath[[#This Row],[Total CP]]</f>
        <v>0</v>
      </c>
      <c r="N1690" s="4">
        <f>Fullmath[[#This Row],[DC]]</f>
        <v>0</v>
      </c>
      <c r="O1690" s="4" cm="1">
        <f t="array" ref="O1690">LookupRef[[#This Row],[DC]]+(PPCP[Base])</f>
        <v>50</v>
      </c>
    </row>
    <row r="1691" spans="1:15" x14ac:dyDescent="0.2">
      <c r="A1691" s="4">
        <f>Fullmath[[#This Row],[Craft]]</f>
        <v>0</v>
      </c>
      <c r="B1691" s="4">
        <f>Fullmath[[#This Row],[Type]]</f>
        <v>0</v>
      </c>
      <c r="C1691" s="4">
        <f>Fullmath[[#This Row],[Subtype]]</f>
        <v>0</v>
      </c>
      <c r="D1691" s="2">
        <f>Fullmath[[#This Row],[ID]]</f>
        <v>0</v>
      </c>
      <c r="E1691" s="4">
        <f>Fullmath[[#This Row],[Name]]</f>
        <v>0</v>
      </c>
      <c r="F1691" s="4">
        <f>Fullmath[[#This Row],[Quantity]]</f>
        <v>0</v>
      </c>
      <c r="G1691" s="4">
        <f>LookupRef[[#This Row],[Labor Costs]]+LookupRef[[#This Row],[Material Costs]]</f>
        <v>0</v>
      </c>
      <c r="H1691" s="4" t="e">
        <f>LookupRef[[#This Row],[Total Price]]/LookupRef[[#This Row],[Quantity]]</f>
        <v>#DIV/0!</v>
      </c>
      <c r="I1691" s="4">
        <f>LookupRef[[#This Row],[Total Price]]-LookupRef[[#This Row],[Material Costs]]</f>
        <v>0</v>
      </c>
      <c r="J1691" s="4">
        <f>(LookupRef[[#This Row],[Total Craft Points]]+LookupRef[[#This Row],[DC]])*10</f>
        <v>0</v>
      </c>
      <c r="K1691" s="4">
        <f>LookupRef[[#This Row],[Price Per Craft Point]]*LookupRef[[#This Row],[Total Craft Points]]</f>
        <v>0</v>
      </c>
      <c r="L1691" s="4">
        <f>Fullmath[[#This Row],[Mat Cost]]</f>
        <v>0</v>
      </c>
      <c r="M1691" s="4">
        <f>Fullmath[[#This Row],[Total CP]]</f>
        <v>0</v>
      </c>
      <c r="N1691" s="4">
        <f>Fullmath[[#This Row],[DC]]</f>
        <v>0</v>
      </c>
      <c r="O1691" s="4" cm="1">
        <f t="array" ref="O1691">LookupRef[[#This Row],[DC]]+(PPCP[Base])</f>
        <v>50</v>
      </c>
    </row>
    <row r="1692" spans="1:15" x14ac:dyDescent="0.2">
      <c r="A1692" s="4">
        <f>Fullmath[[#This Row],[Craft]]</f>
        <v>0</v>
      </c>
      <c r="B1692" s="4">
        <f>Fullmath[[#This Row],[Type]]</f>
        <v>0</v>
      </c>
      <c r="C1692" s="4">
        <f>Fullmath[[#This Row],[Subtype]]</f>
        <v>0</v>
      </c>
      <c r="D1692" s="2">
        <f>Fullmath[[#This Row],[ID]]</f>
        <v>0</v>
      </c>
      <c r="E1692" s="4">
        <f>Fullmath[[#This Row],[Name]]</f>
        <v>0</v>
      </c>
      <c r="F1692" s="4">
        <f>Fullmath[[#This Row],[Quantity]]</f>
        <v>0</v>
      </c>
      <c r="G1692" s="4">
        <f>LookupRef[[#This Row],[Labor Costs]]+LookupRef[[#This Row],[Material Costs]]</f>
        <v>0</v>
      </c>
      <c r="H1692" s="4" t="e">
        <f>LookupRef[[#This Row],[Total Price]]/LookupRef[[#This Row],[Quantity]]</f>
        <v>#DIV/0!</v>
      </c>
      <c r="I1692" s="4">
        <f>LookupRef[[#This Row],[Total Price]]-LookupRef[[#This Row],[Material Costs]]</f>
        <v>0</v>
      </c>
      <c r="J1692" s="4">
        <f>(LookupRef[[#This Row],[Total Craft Points]]+LookupRef[[#This Row],[DC]])*10</f>
        <v>0</v>
      </c>
      <c r="K1692" s="4">
        <f>LookupRef[[#This Row],[Price Per Craft Point]]*LookupRef[[#This Row],[Total Craft Points]]</f>
        <v>0</v>
      </c>
      <c r="L1692" s="4">
        <f>Fullmath[[#This Row],[Mat Cost]]</f>
        <v>0</v>
      </c>
      <c r="M1692" s="4">
        <f>Fullmath[[#This Row],[Total CP]]</f>
        <v>0</v>
      </c>
      <c r="N1692" s="4">
        <f>Fullmath[[#This Row],[DC]]</f>
        <v>0</v>
      </c>
      <c r="O1692" s="4" cm="1">
        <f t="array" ref="O1692">LookupRef[[#This Row],[DC]]+(PPCP[Base])</f>
        <v>50</v>
      </c>
    </row>
    <row r="1693" spans="1:15" x14ac:dyDescent="0.2">
      <c r="A1693" s="4">
        <f>Fullmath[[#This Row],[Craft]]</f>
        <v>0</v>
      </c>
      <c r="B1693" s="4">
        <f>Fullmath[[#This Row],[Type]]</f>
        <v>0</v>
      </c>
      <c r="C1693" s="4">
        <f>Fullmath[[#This Row],[Subtype]]</f>
        <v>0</v>
      </c>
      <c r="D1693" s="2">
        <f>Fullmath[[#This Row],[ID]]</f>
        <v>0</v>
      </c>
      <c r="E1693" s="4">
        <f>Fullmath[[#This Row],[Name]]</f>
        <v>0</v>
      </c>
      <c r="F1693" s="4">
        <f>Fullmath[[#This Row],[Quantity]]</f>
        <v>0</v>
      </c>
      <c r="G1693" s="4">
        <f>LookupRef[[#This Row],[Labor Costs]]+LookupRef[[#This Row],[Material Costs]]</f>
        <v>0</v>
      </c>
      <c r="H1693" s="4" t="e">
        <f>LookupRef[[#This Row],[Total Price]]/LookupRef[[#This Row],[Quantity]]</f>
        <v>#DIV/0!</v>
      </c>
      <c r="I1693" s="4">
        <f>LookupRef[[#This Row],[Total Price]]-LookupRef[[#This Row],[Material Costs]]</f>
        <v>0</v>
      </c>
      <c r="J1693" s="4">
        <f>(LookupRef[[#This Row],[Total Craft Points]]+LookupRef[[#This Row],[DC]])*10</f>
        <v>0</v>
      </c>
      <c r="K1693" s="4">
        <f>LookupRef[[#This Row],[Price Per Craft Point]]*LookupRef[[#This Row],[Total Craft Points]]</f>
        <v>0</v>
      </c>
      <c r="L1693" s="4">
        <f>Fullmath[[#This Row],[Mat Cost]]</f>
        <v>0</v>
      </c>
      <c r="M1693" s="4">
        <f>Fullmath[[#This Row],[Total CP]]</f>
        <v>0</v>
      </c>
      <c r="N1693" s="4">
        <f>Fullmath[[#This Row],[DC]]</f>
        <v>0</v>
      </c>
      <c r="O1693" s="4" cm="1">
        <f t="array" ref="O1693">LookupRef[[#This Row],[DC]]+(PPCP[Base])</f>
        <v>50</v>
      </c>
    </row>
    <row r="1694" spans="1:15" x14ac:dyDescent="0.2">
      <c r="A1694" s="4">
        <f>Fullmath[[#This Row],[Craft]]</f>
        <v>0</v>
      </c>
      <c r="B1694" s="4">
        <f>Fullmath[[#This Row],[Type]]</f>
        <v>0</v>
      </c>
      <c r="C1694" s="4">
        <f>Fullmath[[#This Row],[Subtype]]</f>
        <v>0</v>
      </c>
      <c r="D1694" s="2">
        <f>Fullmath[[#This Row],[ID]]</f>
        <v>0</v>
      </c>
      <c r="E1694" s="4">
        <f>Fullmath[[#This Row],[Name]]</f>
        <v>0</v>
      </c>
      <c r="F1694" s="4">
        <f>Fullmath[[#This Row],[Quantity]]</f>
        <v>0</v>
      </c>
      <c r="G1694" s="4">
        <f>LookupRef[[#This Row],[Labor Costs]]+LookupRef[[#This Row],[Material Costs]]</f>
        <v>0</v>
      </c>
      <c r="H1694" s="4" t="e">
        <f>LookupRef[[#This Row],[Total Price]]/LookupRef[[#This Row],[Quantity]]</f>
        <v>#DIV/0!</v>
      </c>
      <c r="I1694" s="4">
        <f>LookupRef[[#This Row],[Total Price]]-LookupRef[[#This Row],[Material Costs]]</f>
        <v>0</v>
      </c>
      <c r="J1694" s="4">
        <f>(LookupRef[[#This Row],[Total Craft Points]]+LookupRef[[#This Row],[DC]])*10</f>
        <v>0</v>
      </c>
      <c r="K1694" s="4">
        <f>LookupRef[[#This Row],[Price Per Craft Point]]*LookupRef[[#This Row],[Total Craft Points]]</f>
        <v>0</v>
      </c>
      <c r="L1694" s="4">
        <f>Fullmath[[#This Row],[Mat Cost]]</f>
        <v>0</v>
      </c>
      <c r="M1694" s="4">
        <f>Fullmath[[#This Row],[Total CP]]</f>
        <v>0</v>
      </c>
      <c r="N1694" s="4">
        <f>Fullmath[[#This Row],[DC]]</f>
        <v>0</v>
      </c>
      <c r="O1694" s="4" cm="1">
        <f t="array" ref="O1694">LookupRef[[#This Row],[DC]]+(PPCP[Base])</f>
        <v>50</v>
      </c>
    </row>
    <row r="1695" spans="1:15" x14ac:dyDescent="0.2">
      <c r="A1695" s="4">
        <f>Fullmath[[#This Row],[Craft]]</f>
        <v>0</v>
      </c>
      <c r="B1695" s="4">
        <f>Fullmath[[#This Row],[Type]]</f>
        <v>0</v>
      </c>
      <c r="C1695" s="4">
        <f>Fullmath[[#This Row],[Subtype]]</f>
        <v>0</v>
      </c>
      <c r="D1695" s="2">
        <f>Fullmath[[#This Row],[ID]]</f>
        <v>0</v>
      </c>
      <c r="E1695" s="4">
        <f>Fullmath[[#This Row],[Name]]</f>
        <v>0</v>
      </c>
      <c r="F1695" s="4">
        <f>Fullmath[[#This Row],[Quantity]]</f>
        <v>0</v>
      </c>
      <c r="G1695" s="4">
        <f>LookupRef[[#This Row],[Labor Costs]]+LookupRef[[#This Row],[Material Costs]]</f>
        <v>0</v>
      </c>
      <c r="H1695" s="4" t="e">
        <f>LookupRef[[#This Row],[Total Price]]/LookupRef[[#This Row],[Quantity]]</f>
        <v>#DIV/0!</v>
      </c>
      <c r="I1695" s="4">
        <f>LookupRef[[#This Row],[Total Price]]-LookupRef[[#This Row],[Material Costs]]</f>
        <v>0</v>
      </c>
      <c r="J1695" s="4">
        <f>(LookupRef[[#This Row],[Total Craft Points]]+LookupRef[[#This Row],[DC]])*10</f>
        <v>0</v>
      </c>
      <c r="K1695" s="4">
        <f>LookupRef[[#This Row],[Price Per Craft Point]]*LookupRef[[#This Row],[Total Craft Points]]</f>
        <v>0</v>
      </c>
      <c r="L1695" s="4">
        <f>Fullmath[[#This Row],[Mat Cost]]</f>
        <v>0</v>
      </c>
      <c r="M1695" s="4">
        <f>Fullmath[[#This Row],[Total CP]]</f>
        <v>0</v>
      </c>
      <c r="N1695" s="4">
        <f>Fullmath[[#This Row],[DC]]</f>
        <v>0</v>
      </c>
      <c r="O1695" s="4" cm="1">
        <f t="array" ref="O1695">LookupRef[[#This Row],[DC]]+(PPCP[Base])</f>
        <v>50</v>
      </c>
    </row>
    <row r="1696" spans="1:15" x14ac:dyDescent="0.2">
      <c r="A1696" s="4">
        <f>Fullmath[[#This Row],[Craft]]</f>
        <v>0</v>
      </c>
      <c r="B1696" s="4">
        <f>Fullmath[[#This Row],[Type]]</f>
        <v>0</v>
      </c>
      <c r="C1696" s="4">
        <f>Fullmath[[#This Row],[Subtype]]</f>
        <v>0</v>
      </c>
      <c r="D1696" s="2">
        <f>Fullmath[[#This Row],[ID]]</f>
        <v>0</v>
      </c>
      <c r="E1696" s="4">
        <f>Fullmath[[#This Row],[Name]]</f>
        <v>0</v>
      </c>
      <c r="F1696" s="4">
        <f>Fullmath[[#This Row],[Quantity]]</f>
        <v>0</v>
      </c>
      <c r="G1696" s="4">
        <f>LookupRef[[#This Row],[Labor Costs]]+LookupRef[[#This Row],[Material Costs]]</f>
        <v>0</v>
      </c>
      <c r="H1696" s="4" t="e">
        <f>LookupRef[[#This Row],[Total Price]]/LookupRef[[#This Row],[Quantity]]</f>
        <v>#DIV/0!</v>
      </c>
      <c r="I1696" s="4">
        <f>LookupRef[[#This Row],[Total Price]]-LookupRef[[#This Row],[Material Costs]]</f>
        <v>0</v>
      </c>
      <c r="J1696" s="4">
        <f>(LookupRef[[#This Row],[Total Craft Points]]+LookupRef[[#This Row],[DC]])*10</f>
        <v>0</v>
      </c>
      <c r="K1696" s="4">
        <f>LookupRef[[#This Row],[Price Per Craft Point]]*LookupRef[[#This Row],[Total Craft Points]]</f>
        <v>0</v>
      </c>
      <c r="L1696" s="4">
        <f>Fullmath[[#This Row],[Mat Cost]]</f>
        <v>0</v>
      </c>
      <c r="M1696" s="4">
        <f>Fullmath[[#This Row],[Total CP]]</f>
        <v>0</v>
      </c>
      <c r="N1696" s="4">
        <f>Fullmath[[#This Row],[DC]]</f>
        <v>0</v>
      </c>
      <c r="O1696" s="4" cm="1">
        <f t="array" ref="O1696">LookupRef[[#This Row],[DC]]+(PPCP[Base])</f>
        <v>50</v>
      </c>
    </row>
    <row r="1697" spans="1:15" x14ac:dyDescent="0.2">
      <c r="A1697" s="4">
        <f>Fullmath[[#This Row],[Craft]]</f>
        <v>0</v>
      </c>
      <c r="B1697" s="4">
        <f>Fullmath[[#This Row],[Type]]</f>
        <v>0</v>
      </c>
      <c r="C1697" s="4">
        <f>Fullmath[[#This Row],[Subtype]]</f>
        <v>0</v>
      </c>
      <c r="D1697" s="2">
        <f>Fullmath[[#This Row],[ID]]</f>
        <v>0</v>
      </c>
      <c r="E1697" s="4">
        <f>Fullmath[[#This Row],[Name]]</f>
        <v>0</v>
      </c>
      <c r="F1697" s="4">
        <f>Fullmath[[#This Row],[Quantity]]</f>
        <v>0</v>
      </c>
      <c r="G1697" s="4">
        <f>LookupRef[[#This Row],[Labor Costs]]+LookupRef[[#This Row],[Material Costs]]</f>
        <v>0</v>
      </c>
      <c r="H1697" s="4" t="e">
        <f>LookupRef[[#This Row],[Total Price]]/LookupRef[[#This Row],[Quantity]]</f>
        <v>#DIV/0!</v>
      </c>
      <c r="I1697" s="4">
        <f>LookupRef[[#This Row],[Total Price]]-LookupRef[[#This Row],[Material Costs]]</f>
        <v>0</v>
      </c>
      <c r="J1697" s="4">
        <f>(LookupRef[[#This Row],[Total Craft Points]]+LookupRef[[#This Row],[DC]])*10</f>
        <v>0</v>
      </c>
      <c r="K1697" s="4">
        <f>LookupRef[[#This Row],[Price Per Craft Point]]*LookupRef[[#This Row],[Total Craft Points]]</f>
        <v>0</v>
      </c>
      <c r="L1697" s="4">
        <f>Fullmath[[#This Row],[Mat Cost]]</f>
        <v>0</v>
      </c>
      <c r="M1697" s="4">
        <f>Fullmath[[#This Row],[Total CP]]</f>
        <v>0</v>
      </c>
      <c r="N1697" s="4">
        <f>Fullmath[[#This Row],[DC]]</f>
        <v>0</v>
      </c>
      <c r="O1697" s="4" cm="1">
        <f t="array" ref="O1697">LookupRef[[#This Row],[DC]]+(PPCP[Base])</f>
        <v>50</v>
      </c>
    </row>
    <row r="1698" spans="1:15" x14ac:dyDescent="0.2">
      <c r="A1698" s="4">
        <f>Fullmath[[#This Row],[Craft]]</f>
        <v>0</v>
      </c>
      <c r="B1698" s="4">
        <f>Fullmath[[#This Row],[Type]]</f>
        <v>0</v>
      </c>
      <c r="C1698" s="4">
        <f>Fullmath[[#This Row],[Subtype]]</f>
        <v>0</v>
      </c>
      <c r="D1698" s="2">
        <f>Fullmath[[#This Row],[ID]]</f>
        <v>0</v>
      </c>
      <c r="E1698" s="4">
        <f>Fullmath[[#This Row],[Name]]</f>
        <v>0</v>
      </c>
      <c r="F1698" s="4">
        <f>Fullmath[[#This Row],[Quantity]]</f>
        <v>0</v>
      </c>
      <c r="G1698" s="4">
        <f>LookupRef[[#This Row],[Labor Costs]]+LookupRef[[#This Row],[Material Costs]]</f>
        <v>0</v>
      </c>
      <c r="H1698" s="4" t="e">
        <f>LookupRef[[#This Row],[Total Price]]/LookupRef[[#This Row],[Quantity]]</f>
        <v>#DIV/0!</v>
      </c>
      <c r="I1698" s="4">
        <f>LookupRef[[#This Row],[Total Price]]-LookupRef[[#This Row],[Material Costs]]</f>
        <v>0</v>
      </c>
      <c r="J1698" s="4">
        <f>(LookupRef[[#This Row],[Total Craft Points]]+LookupRef[[#This Row],[DC]])*10</f>
        <v>0</v>
      </c>
      <c r="K1698" s="4">
        <f>LookupRef[[#This Row],[Price Per Craft Point]]*LookupRef[[#This Row],[Total Craft Points]]</f>
        <v>0</v>
      </c>
      <c r="L1698" s="4">
        <f>Fullmath[[#This Row],[Mat Cost]]</f>
        <v>0</v>
      </c>
      <c r="M1698" s="4">
        <f>Fullmath[[#This Row],[Total CP]]</f>
        <v>0</v>
      </c>
      <c r="N1698" s="4">
        <f>Fullmath[[#This Row],[DC]]</f>
        <v>0</v>
      </c>
      <c r="O1698" s="4" cm="1">
        <f t="array" ref="O1698">LookupRef[[#This Row],[DC]]+(PPCP[Base])</f>
        <v>50</v>
      </c>
    </row>
    <row r="1699" spans="1:15" x14ac:dyDescent="0.2">
      <c r="A1699" s="4">
        <f>Fullmath[[#This Row],[Craft]]</f>
        <v>0</v>
      </c>
      <c r="B1699" s="4">
        <f>Fullmath[[#This Row],[Type]]</f>
        <v>0</v>
      </c>
      <c r="C1699" s="4">
        <f>Fullmath[[#This Row],[Subtype]]</f>
        <v>0</v>
      </c>
      <c r="D1699" s="2">
        <f>Fullmath[[#This Row],[ID]]</f>
        <v>0</v>
      </c>
      <c r="E1699" s="4">
        <f>Fullmath[[#This Row],[Name]]</f>
        <v>0</v>
      </c>
      <c r="F1699" s="4">
        <f>Fullmath[[#This Row],[Quantity]]</f>
        <v>0</v>
      </c>
      <c r="G1699" s="4">
        <f>LookupRef[[#This Row],[Labor Costs]]+LookupRef[[#This Row],[Material Costs]]</f>
        <v>0</v>
      </c>
      <c r="H1699" s="4" t="e">
        <f>LookupRef[[#This Row],[Total Price]]/LookupRef[[#This Row],[Quantity]]</f>
        <v>#DIV/0!</v>
      </c>
      <c r="I1699" s="4">
        <f>LookupRef[[#This Row],[Total Price]]-LookupRef[[#This Row],[Material Costs]]</f>
        <v>0</v>
      </c>
      <c r="J1699" s="4">
        <f>(LookupRef[[#This Row],[Total Craft Points]]+LookupRef[[#This Row],[DC]])*10</f>
        <v>0</v>
      </c>
      <c r="K1699" s="4">
        <f>LookupRef[[#This Row],[Price Per Craft Point]]*LookupRef[[#This Row],[Total Craft Points]]</f>
        <v>0</v>
      </c>
      <c r="L1699" s="4">
        <f>Fullmath[[#This Row],[Mat Cost]]</f>
        <v>0</v>
      </c>
      <c r="M1699" s="4">
        <f>Fullmath[[#This Row],[Total CP]]</f>
        <v>0</v>
      </c>
      <c r="N1699" s="4">
        <f>Fullmath[[#This Row],[DC]]</f>
        <v>0</v>
      </c>
      <c r="O1699" s="4" cm="1">
        <f t="array" ref="O1699">LookupRef[[#This Row],[DC]]+(PPCP[Base])</f>
        <v>50</v>
      </c>
    </row>
    <row r="1700" spans="1:15" x14ac:dyDescent="0.2">
      <c r="A1700" s="4">
        <f>Fullmath[[#This Row],[Craft]]</f>
        <v>0</v>
      </c>
      <c r="B1700" s="4">
        <f>Fullmath[[#This Row],[Type]]</f>
        <v>0</v>
      </c>
      <c r="C1700" s="4">
        <f>Fullmath[[#This Row],[Subtype]]</f>
        <v>0</v>
      </c>
      <c r="D1700" s="2">
        <f>Fullmath[[#This Row],[ID]]</f>
        <v>0</v>
      </c>
      <c r="E1700" s="4">
        <f>Fullmath[[#This Row],[Name]]</f>
        <v>0</v>
      </c>
      <c r="F1700" s="4">
        <f>Fullmath[[#This Row],[Quantity]]</f>
        <v>0</v>
      </c>
      <c r="G1700" s="4">
        <f>LookupRef[[#This Row],[Labor Costs]]+LookupRef[[#This Row],[Material Costs]]</f>
        <v>0</v>
      </c>
      <c r="H1700" s="4" t="e">
        <f>LookupRef[[#This Row],[Total Price]]/LookupRef[[#This Row],[Quantity]]</f>
        <v>#DIV/0!</v>
      </c>
      <c r="I1700" s="4">
        <f>LookupRef[[#This Row],[Total Price]]-LookupRef[[#This Row],[Material Costs]]</f>
        <v>0</v>
      </c>
      <c r="J1700" s="4">
        <f>(LookupRef[[#This Row],[Total Craft Points]]+LookupRef[[#This Row],[DC]])*10</f>
        <v>0</v>
      </c>
      <c r="K1700" s="4">
        <f>LookupRef[[#This Row],[Price Per Craft Point]]*LookupRef[[#This Row],[Total Craft Points]]</f>
        <v>0</v>
      </c>
      <c r="L1700" s="4">
        <f>Fullmath[[#This Row],[Mat Cost]]</f>
        <v>0</v>
      </c>
      <c r="M1700" s="4">
        <f>Fullmath[[#This Row],[Total CP]]</f>
        <v>0</v>
      </c>
      <c r="N1700" s="4">
        <f>Fullmath[[#This Row],[DC]]</f>
        <v>0</v>
      </c>
      <c r="O1700" s="4" cm="1">
        <f t="array" ref="O1700">LookupRef[[#This Row],[DC]]+(PPCP[Base])</f>
        <v>50</v>
      </c>
    </row>
    <row r="1701" spans="1:15" x14ac:dyDescent="0.2">
      <c r="A1701" s="4">
        <f>Fullmath[[#This Row],[Craft]]</f>
        <v>0</v>
      </c>
      <c r="B1701" s="4">
        <f>Fullmath[[#This Row],[Type]]</f>
        <v>0</v>
      </c>
      <c r="C1701" s="4">
        <f>Fullmath[[#This Row],[Subtype]]</f>
        <v>0</v>
      </c>
      <c r="D1701" s="2">
        <f>Fullmath[[#This Row],[ID]]</f>
        <v>0</v>
      </c>
      <c r="E1701" s="4">
        <f>Fullmath[[#This Row],[Name]]</f>
        <v>0</v>
      </c>
      <c r="F1701" s="4">
        <f>Fullmath[[#This Row],[Quantity]]</f>
        <v>0</v>
      </c>
      <c r="G1701" s="4">
        <f>LookupRef[[#This Row],[Labor Costs]]+LookupRef[[#This Row],[Material Costs]]</f>
        <v>0</v>
      </c>
      <c r="H1701" s="4" t="e">
        <f>LookupRef[[#This Row],[Total Price]]/LookupRef[[#This Row],[Quantity]]</f>
        <v>#DIV/0!</v>
      </c>
      <c r="I1701" s="4">
        <f>LookupRef[[#This Row],[Total Price]]-LookupRef[[#This Row],[Material Costs]]</f>
        <v>0</v>
      </c>
      <c r="J1701" s="4">
        <f>(LookupRef[[#This Row],[Total Craft Points]]+LookupRef[[#This Row],[DC]])*10</f>
        <v>0</v>
      </c>
      <c r="K1701" s="4">
        <f>LookupRef[[#This Row],[Price Per Craft Point]]*LookupRef[[#This Row],[Total Craft Points]]</f>
        <v>0</v>
      </c>
      <c r="L1701" s="4">
        <f>Fullmath[[#This Row],[Mat Cost]]</f>
        <v>0</v>
      </c>
      <c r="M1701" s="4">
        <f>Fullmath[[#This Row],[Total CP]]</f>
        <v>0</v>
      </c>
      <c r="N1701" s="4">
        <f>Fullmath[[#This Row],[DC]]</f>
        <v>0</v>
      </c>
      <c r="O1701" s="4" cm="1">
        <f t="array" ref="O1701">LookupRef[[#This Row],[DC]]+(PPCP[Base])</f>
        <v>50</v>
      </c>
    </row>
    <row r="1702" spans="1:15" x14ac:dyDescent="0.2">
      <c r="A1702" s="4">
        <f>Fullmath[[#This Row],[Craft]]</f>
        <v>0</v>
      </c>
      <c r="B1702" s="4">
        <f>Fullmath[[#This Row],[Type]]</f>
        <v>0</v>
      </c>
      <c r="C1702" s="4">
        <f>Fullmath[[#This Row],[Subtype]]</f>
        <v>0</v>
      </c>
      <c r="D1702" s="2">
        <f>Fullmath[[#This Row],[ID]]</f>
        <v>0</v>
      </c>
      <c r="E1702" s="4">
        <f>Fullmath[[#This Row],[Name]]</f>
        <v>0</v>
      </c>
      <c r="F1702" s="4">
        <f>Fullmath[[#This Row],[Quantity]]</f>
        <v>0</v>
      </c>
      <c r="G1702" s="4">
        <f>LookupRef[[#This Row],[Labor Costs]]+LookupRef[[#This Row],[Material Costs]]</f>
        <v>0</v>
      </c>
      <c r="H1702" s="4" t="e">
        <f>LookupRef[[#This Row],[Total Price]]/LookupRef[[#This Row],[Quantity]]</f>
        <v>#DIV/0!</v>
      </c>
      <c r="I1702" s="4">
        <f>LookupRef[[#This Row],[Total Price]]-LookupRef[[#This Row],[Material Costs]]</f>
        <v>0</v>
      </c>
      <c r="J1702" s="4">
        <f>(LookupRef[[#This Row],[Total Craft Points]]+LookupRef[[#This Row],[DC]])*10</f>
        <v>0</v>
      </c>
      <c r="K1702" s="4">
        <f>LookupRef[[#This Row],[Price Per Craft Point]]*LookupRef[[#This Row],[Total Craft Points]]</f>
        <v>0</v>
      </c>
      <c r="L1702" s="4">
        <f>Fullmath[[#This Row],[Mat Cost]]</f>
        <v>0</v>
      </c>
      <c r="M1702" s="4">
        <f>Fullmath[[#This Row],[Total CP]]</f>
        <v>0</v>
      </c>
      <c r="N1702" s="4">
        <f>Fullmath[[#This Row],[DC]]</f>
        <v>0</v>
      </c>
      <c r="O1702" s="4" cm="1">
        <f t="array" ref="O1702">LookupRef[[#This Row],[DC]]+(PPCP[Base])</f>
        <v>50</v>
      </c>
    </row>
    <row r="1703" spans="1:15" x14ac:dyDescent="0.2">
      <c r="A1703" s="4">
        <f>Fullmath[[#This Row],[Craft]]</f>
        <v>0</v>
      </c>
      <c r="B1703" s="4">
        <f>Fullmath[[#This Row],[Type]]</f>
        <v>0</v>
      </c>
      <c r="C1703" s="4">
        <f>Fullmath[[#This Row],[Subtype]]</f>
        <v>0</v>
      </c>
      <c r="D1703" s="2">
        <f>Fullmath[[#This Row],[ID]]</f>
        <v>0</v>
      </c>
      <c r="E1703" s="4">
        <f>Fullmath[[#This Row],[Name]]</f>
        <v>0</v>
      </c>
      <c r="F1703" s="4">
        <f>Fullmath[[#This Row],[Quantity]]</f>
        <v>0</v>
      </c>
      <c r="G1703" s="4">
        <f>LookupRef[[#This Row],[Labor Costs]]+LookupRef[[#This Row],[Material Costs]]</f>
        <v>0</v>
      </c>
      <c r="H1703" s="4" t="e">
        <f>LookupRef[[#This Row],[Total Price]]/LookupRef[[#This Row],[Quantity]]</f>
        <v>#DIV/0!</v>
      </c>
      <c r="I1703" s="4">
        <f>LookupRef[[#This Row],[Total Price]]-LookupRef[[#This Row],[Material Costs]]</f>
        <v>0</v>
      </c>
      <c r="J1703" s="4">
        <f>(LookupRef[[#This Row],[Total Craft Points]]+LookupRef[[#This Row],[DC]])*10</f>
        <v>0</v>
      </c>
      <c r="K1703" s="4">
        <f>LookupRef[[#This Row],[Price Per Craft Point]]*LookupRef[[#This Row],[Total Craft Points]]</f>
        <v>0</v>
      </c>
      <c r="L1703" s="4">
        <f>Fullmath[[#This Row],[Mat Cost]]</f>
        <v>0</v>
      </c>
      <c r="M1703" s="4">
        <f>Fullmath[[#This Row],[Total CP]]</f>
        <v>0</v>
      </c>
      <c r="N1703" s="4">
        <f>Fullmath[[#This Row],[DC]]</f>
        <v>0</v>
      </c>
      <c r="O1703" s="4" cm="1">
        <f t="array" ref="O1703">LookupRef[[#This Row],[DC]]+(PPCP[Base])</f>
        <v>50</v>
      </c>
    </row>
    <row r="1704" spans="1:15" x14ac:dyDescent="0.2">
      <c r="A1704" s="4">
        <f>Fullmath[[#This Row],[Craft]]</f>
        <v>0</v>
      </c>
      <c r="B1704" s="4">
        <f>Fullmath[[#This Row],[Type]]</f>
        <v>0</v>
      </c>
      <c r="C1704" s="4">
        <f>Fullmath[[#This Row],[Subtype]]</f>
        <v>0</v>
      </c>
      <c r="D1704" s="2">
        <f>Fullmath[[#This Row],[ID]]</f>
        <v>0</v>
      </c>
      <c r="E1704" s="4">
        <f>Fullmath[[#This Row],[Name]]</f>
        <v>0</v>
      </c>
      <c r="F1704" s="4">
        <f>Fullmath[[#This Row],[Quantity]]</f>
        <v>0</v>
      </c>
      <c r="G1704" s="4">
        <f>LookupRef[[#This Row],[Labor Costs]]+LookupRef[[#This Row],[Material Costs]]</f>
        <v>0</v>
      </c>
      <c r="H1704" s="4" t="e">
        <f>LookupRef[[#This Row],[Total Price]]/LookupRef[[#This Row],[Quantity]]</f>
        <v>#DIV/0!</v>
      </c>
      <c r="I1704" s="4">
        <f>LookupRef[[#This Row],[Total Price]]-LookupRef[[#This Row],[Material Costs]]</f>
        <v>0</v>
      </c>
      <c r="J1704" s="4">
        <f>(LookupRef[[#This Row],[Total Craft Points]]+LookupRef[[#This Row],[DC]])*10</f>
        <v>0</v>
      </c>
      <c r="K1704" s="4">
        <f>LookupRef[[#This Row],[Price Per Craft Point]]*LookupRef[[#This Row],[Total Craft Points]]</f>
        <v>0</v>
      </c>
      <c r="L1704" s="4">
        <f>Fullmath[[#This Row],[Mat Cost]]</f>
        <v>0</v>
      </c>
      <c r="M1704" s="4">
        <f>Fullmath[[#This Row],[Total CP]]</f>
        <v>0</v>
      </c>
      <c r="N1704" s="4">
        <f>Fullmath[[#This Row],[DC]]</f>
        <v>0</v>
      </c>
      <c r="O1704" s="4" cm="1">
        <f t="array" ref="O1704">LookupRef[[#This Row],[DC]]+(PPCP[Base])</f>
        <v>50</v>
      </c>
    </row>
    <row r="1705" spans="1:15" x14ac:dyDescent="0.2">
      <c r="A1705" s="4">
        <f>Fullmath[[#This Row],[Craft]]</f>
        <v>0</v>
      </c>
      <c r="B1705" s="4">
        <f>Fullmath[[#This Row],[Type]]</f>
        <v>0</v>
      </c>
      <c r="C1705" s="4">
        <f>Fullmath[[#This Row],[Subtype]]</f>
        <v>0</v>
      </c>
      <c r="D1705" s="2">
        <f>Fullmath[[#This Row],[ID]]</f>
        <v>0</v>
      </c>
      <c r="E1705" s="4">
        <f>Fullmath[[#This Row],[Name]]</f>
        <v>0</v>
      </c>
      <c r="F1705" s="4">
        <f>Fullmath[[#This Row],[Quantity]]</f>
        <v>0</v>
      </c>
      <c r="G1705" s="4">
        <f>LookupRef[[#This Row],[Labor Costs]]+LookupRef[[#This Row],[Material Costs]]</f>
        <v>0</v>
      </c>
      <c r="H1705" s="4" t="e">
        <f>LookupRef[[#This Row],[Total Price]]/LookupRef[[#This Row],[Quantity]]</f>
        <v>#DIV/0!</v>
      </c>
      <c r="I1705" s="4">
        <f>LookupRef[[#This Row],[Total Price]]-LookupRef[[#This Row],[Material Costs]]</f>
        <v>0</v>
      </c>
      <c r="J1705" s="4">
        <f>(LookupRef[[#This Row],[Total Craft Points]]+LookupRef[[#This Row],[DC]])*10</f>
        <v>0</v>
      </c>
      <c r="K1705" s="4">
        <f>LookupRef[[#This Row],[Price Per Craft Point]]*LookupRef[[#This Row],[Total Craft Points]]</f>
        <v>0</v>
      </c>
      <c r="L1705" s="4">
        <f>Fullmath[[#This Row],[Mat Cost]]</f>
        <v>0</v>
      </c>
      <c r="M1705" s="4">
        <f>Fullmath[[#This Row],[Total CP]]</f>
        <v>0</v>
      </c>
      <c r="N1705" s="4">
        <f>Fullmath[[#This Row],[DC]]</f>
        <v>0</v>
      </c>
      <c r="O1705" s="4" cm="1">
        <f t="array" ref="O1705">LookupRef[[#This Row],[DC]]+(PPCP[Base])</f>
        <v>50</v>
      </c>
    </row>
    <row r="1706" spans="1:15" x14ac:dyDescent="0.2">
      <c r="A1706" s="4">
        <f>Fullmath[[#This Row],[Craft]]</f>
        <v>0</v>
      </c>
      <c r="B1706" s="4">
        <f>Fullmath[[#This Row],[Type]]</f>
        <v>0</v>
      </c>
      <c r="C1706" s="4">
        <f>Fullmath[[#This Row],[Subtype]]</f>
        <v>0</v>
      </c>
      <c r="D1706" s="2">
        <f>Fullmath[[#This Row],[ID]]</f>
        <v>0</v>
      </c>
      <c r="E1706" s="4">
        <f>Fullmath[[#This Row],[Name]]</f>
        <v>0</v>
      </c>
      <c r="F1706" s="4">
        <f>Fullmath[[#This Row],[Quantity]]</f>
        <v>0</v>
      </c>
      <c r="G1706" s="4">
        <f>LookupRef[[#This Row],[Labor Costs]]+LookupRef[[#This Row],[Material Costs]]</f>
        <v>0</v>
      </c>
      <c r="H1706" s="4" t="e">
        <f>LookupRef[[#This Row],[Total Price]]/LookupRef[[#This Row],[Quantity]]</f>
        <v>#DIV/0!</v>
      </c>
      <c r="I1706" s="4">
        <f>LookupRef[[#This Row],[Total Price]]-LookupRef[[#This Row],[Material Costs]]</f>
        <v>0</v>
      </c>
      <c r="J1706" s="4">
        <f>(LookupRef[[#This Row],[Total Craft Points]]+LookupRef[[#This Row],[DC]])*10</f>
        <v>0</v>
      </c>
      <c r="K1706" s="4">
        <f>LookupRef[[#This Row],[Price Per Craft Point]]*LookupRef[[#This Row],[Total Craft Points]]</f>
        <v>0</v>
      </c>
      <c r="L1706" s="4">
        <f>Fullmath[[#This Row],[Mat Cost]]</f>
        <v>0</v>
      </c>
      <c r="M1706" s="4">
        <f>Fullmath[[#This Row],[Total CP]]</f>
        <v>0</v>
      </c>
      <c r="N1706" s="4">
        <f>Fullmath[[#This Row],[DC]]</f>
        <v>0</v>
      </c>
      <c r="O1706" s="4" cm="1">
        <f t="array" ref="O1706">LookupRef[[#This Row],[DC]]+(PPCP[Base])</f>
        <v>50</v>
      </c>
    </row>
    <row r="1707" spans="1:15" x14ac:dyDescent="0.2">
      <c r="A1707" s="4">
        <f>Fullmath[[#This Row],[Craft]]</f>
        <v>0</v>
      </c>
      <c r="B1707" s="4">
        <f>Fullmath[[#This Row],[Type]]</f>
        <v>0</v>
      </c>
      <c r="C1707" s="4">
        <f>Fullmath[[#This Row],[Subtype]]</f>
        <v>0</v>
      </c>
      <c r="D1707" s="2">
        <f>Fullmath[[#This Row],[ID]]</f>
        <v>0</v>
      </c>
      <c r="E1707" s="4">
        <f>Fullmath[[#This Row],[Name]]</f>
        <v>0</v>
      </c>
      <c r="F1707" s="4">
        <f>Fullmath[[#This Row],[Quantity]]</f>
        <v>0</v>
      </c>
      <c r="G1707" s="4">
        <f>LookupRef[[#This Row],[Labor Costs]]+LookupRef[[#This Row],[Material Costs]]</f>
        <v>0</v>
      </c>
      <c r="H1707" s="4" t="e">
        <f>LookupRef[[#This Row],[Total Price]]/LookupRef[[#This Row],[Quantity]]</f>
        <v>#DIV/0!</v>
      </c>
      <c r="I1707" s="4">
        <f>LookupRef[[#This Row],[Total Price]]-LookupRef[[#This Row],[Material Costs]]</f>
        <v>0</v>
      </c>
      <c r="J1707" s="4">
        <f>(LookupRef[[#This Row],[Total Craft Points]]+LookupRef[[#This Row],[DC]])*10</f>
        <v>0</v>
      </c>
      <c r="K1707" s="4">
        <f>LookupRef[[#This Row],[Price Per Craft Point]]*LookupRef[[#This Row],[Total Craft Points]]</f>
        <v>0</v>
      </c>
      <c r="L1707" s="4">
        <f>Fullmath[[#This Row],[Mat Cost]]</f>
        <v>0</v>
      </c>
      <c r="M1707" s="4">
        <f>Fullmath[[#This Row],[Total CP]]</f>
        <v>0</v>
      </c>
      <c r="N1707" s="4">
        <f>Fullmath[[#This Row],[DC]]</f>
        <v>0</v>
      </c>
      <c r="O1707" s="4" cm="1">
        <f t="array" ref="O1707">LookupRef[[#This Row],[DC]]+(PPCP[Base])</f>
        <v>50</v>
      </c>
    </row>
    <row r="1708" spans="1:15" x14ac:dyDescent="0.2">
      <c r="A1708" s="4">
        <f>Fullmath[[#This Row],[Craft]]</f>
        <v>0</v>
      </c>
      <c r="B1708" s="4">
        <f>Fullmath[[#This Row],[Type]]</f>
        <v>0</v>
      </c>
      <c r="C1708" s="4">
        <f>Fullmath[[#This Row],[Subtype]]</f>
        <v>0</v>
      </c>
      <c r="D1708" s="2">
        <f>Fullmath[[#This Row],[ID]]</f>
        <v>0</v>
      </c>
      <c r="E1708" s="4">
        <f>Fullmath[[#This Row],[Name]]</f>
        <v>0</v>
      </c>
      <c r="F1708" s="4">
        <f>Fullmath[[#This Row],[Quantity]]</f>
        <v>0</v>
      </c>
      <c r="G1708" s="4">
        <f>LookupRef[[#This Row],[Labor Costs]]+LookupRef[[#This Row],[Material Costs]]</f>
        <v>0</v>
      </c>
      <c r="H1708" s="4" t="e">
        <f>LookupRef[[#This Row],[Total Price]]/LookupRef[[#This Row],[Quantity]]</f>
        <v>#DIV/0!</v>
      </c>
      <c r="I1708" s="4">
        <f>LookupRef[[#This Row],[Total Price]]-LookupRef[[#This Row],[Material Costs]]</f>
        <v>0</v>
      </c>
      <c r="J1708" s="4">
        <f>(LookupRef[[#This Row],[Total Craft Points]]+LookupRef[[#This Row],[DC]])*10</f>
        <v>0</v>
      </c>
      <c r="K1708" s="4">
        <f>LookupRef[[#This Row],[Price Per Craft Point]]*LookupRef[[#This Row],[Total Craft Points]]</f>
        <v>0</v>
      </c>
      <c r="L1708" s="4">
        <f>Fullmath[[#This Row],[Mat Cost]]</f>
        <v>0</v>
      </c>
      <c r="M1708" s="4">
        <f>Fullmath[[#This Row],[Total CP]]</f>
        <v>0</v>
      </c>
      <c r="N1708" s="4">
        <f>Fullmath[[#This Row],[DC]]</f>
        <v>0</v>
      </c>
      <c r="O1708" s="4" cm="1">
        <f t="array" ref="O1708">LookupRef[[#This Row],[DC]]+(PPCP[Base])</f>
        <v>50</v>
      </c>
    </row>
    <row r="1709" spans="1:15" x14ac:dyDescent="0.2">
      <c r="A1709" s="4">
        <f>Fullmath[[#This Row],[Craft]]</f>
        <v>0</v>
      </c>
      <c r="B1709" s="4">
        <f>Fullmath[[#This Row],[Type]]</f>
        <v>0</v>
      </c>
      <c r="C1709" s="4">
        <f>Fullmath[[#This Row],[Subtype]]</f>
        <v>0</v>
      </c>
      <c r="D1709" s="2">
        <f>Fullmath[[#This Row],[ID]]</f>
        <v>0</v>
      </c>
      <c r="E1709" s="4">
        <f>Fullmath[[#This Row],[Name]]</f>
        <v>0</v>
      </c>
      <c r="F1709" s="4">
        <f>Fullmath[[#This Row],[Quantity]]</f>
        <v>0</v>
      </c>
      <c r="G1709" s="4">
        <f>LookupRef[[#This Row],[Labor Costs]]+LookupRef[[#This Row],[Material Costs]]</f>
        <v>0</v>
      </c>
      <c r="H1709" s="4" t="e">
        <f>LookupRef[[#This Row],[Total Price]]/LookupRef[[#This Row],[Quantity]]</f>
        <v>#DIV/0!</v>
      </c>
      <c r="I1709" s="4">
        <f>LookupRef[[#This Row],[Total Price]]-LookupRef[[#This Row],[Material Costs]]</f>
        <v>0</v>
      </c>
      <c r="J1709" s="4">
        <f>(LookupRef[[#This Row],[Total Craft Points]]+LookupRef[[#This Row],[DC]])*10</f>
        <v>0</v>
      </c>
      <c r="K1709" s="4">
        <f>LookupRef[[#This Row],[Price Per Craft Point]]*LookupRef[[#This Row],[Total Craft Points]]</f>
        <v>0</v>
      </c>
      <c r="L1709" s="4">
        <f>Fullmath[[#This Row],[Mat Cost]]</f>
        <v>0</v>
      </c>
      <c r="M1709" s="4">
        <f>Fullmath[[#This Row],[Total CP]]</f>
        <v>0</v>
      </c>
      <c r="N1709" s="4">
        <f>Fullmath[[#This Row],[DC]]</f>
        <v>0</v>
      </c>
      <c r="O1709" s="4" cm="1">
        <f t="array" ref="O1709">LookupRef[[#This Row],[DC]]+(PPCP[Base])</f>
        <v>50</v>
      </c>
    </row>
    <row r="1710" spans="1:15" x14ac:dyDescent="0.2">
      <c r="A1710" s="4">
        <f>Fullmath[[#This Row],[Craft]]</f>
        <v>0</v>
      </c>
      <c r="B1710" s="4">
        <f>Fullmath[[#This Row],[Type]]</f>
        <v>0</v>
      </c>
      <c r="C1710" s="4">
        <f>Fullmath[[#This Row],[Subtype]]</f>
        <v>0</v>
      </c>
      <c r="D1710" s="2">
        <f>Fullmath[[#This Row],[ID]]</f>
        <v>0</v>
      </c>
      <c r="E1710" s="4">
        <f>Fullmath[[#This Row],[Name]]</f>
        <v>0</v>
      </c>
      <c r="F1710" s="4">
        <f>Fullmath[[#This Row],[Quantity]]</f>
        <v>0</v>
      </c>
      <c r="G1710" s="4">
        <f>LookupRef[[#This Row],[Labor Costs]]+LookupRef[[#This Row],[Material Costs]]</f>
        <v>0</v>
      </c>
      <c r="H1710" s="4" t="e">
        <f>LookupRef[[#This Row],[Total Price]]/LookupRef[[#This Row],[Quantity]]</f>
        <v>#DIV/0!</v>
      </c>
      <c r="I1710" s="4">
        <f>LookupRef[[#This Row],[Total Price]]-LookupRef[[#This Row],[Material Costs]]</f>
        <v>0</v>
      </c>
      <c r="J1710" s="4">
        <f>(LookupRef[[#This Row],[Total Craft Points]]+LookupRef[[#This Row],[DC]])*10</f>
        <v>0</v>
      </c>
      <c r="K1710" s="4">
        <f>LookupRef[[#This Row],[Price Per Craft Point]]*LookupRef[[#This Row],[Total Craft Points]]</f>
        <v>0</v>
      </c>
      <c r="L1710" s="4">
        <f>Fullmath[[#This Row],[Mat Cost]]</f>
        <v>0</v>
      </c>
      <c r="M1710" s="4">
        <f>Fullmath[[#This Row],[Total CP]]</f>
        <v>0</v>
      </c>
      <c r="N1710" s="4">
        <f>Fullmath[[#This Row],[DC]]</f>
        <v>0</v>
      </c>
      <c r="O1710" s="4" cm="1">
        <f t="array" ref="O1710">LookupRef[[#This Row],[DC]]+(PPCP[Base])</f>
        <v>50</v>
      </c>
    </row>
    <row r="1711" spans="1:15" x14ac:dyDescent="0.2">
      <c r="A1711" s="4">
        <f>Fullmath[[#This Row],[Craft]]</f>
        <v>0</v>
      </c>
      <c r="B1711" s="4">
        <f>Fullmath[[#This Row],[Type]]</f>
        <v>0</v>
      </c>
      <c r="C1711" s="4">
        <f>Fullmath[[#This Row],[Subtype]]</f>
        <v>0</v>
      </c>
      <c r="D1711" s="2">
        <f>Fullmath[[#This Row],[ID]]</f>
        <v>0</v>
      </c>
      <c r="E1711" s="4">
        <f>Fullmath[[#This Row],[Name]]</f>
        <v>0</v>
      </c>
      <c r="F1711" s="4">
        <f>Fullmath[[#This Row],[Quantity]]</f>
        <v>0</v>
      </c>
      <c r="G1711" s="4">
        <f>LookupRef[[#This Row],[Labor Costs]]+LookupRef[[#This Row],[Material Costs]]</f>
        <v>0</v>
      </c>
      <c r="H1711" s="4" t="e">
        <f>LookupRef[[#This Row],[Total Price]]/LookupRef[[#This Row],[Quantity]]</f>
        <v>#DIV/0!</v>
      </c>
      <c r="I1711" s="4">
        <f>LookupRef[[#This Row],[Total Price]]-LookupRef[[#This Row],[Material Costs]]</f>
        <v>0</v>
      </c>
      <c r="J1711" s="4">
        <f>(LookupRef[[#This Row],[Total Craft Points]]+LookupRef[[#This Row],[DC]])*10</f>
        <v>0</v>
      </c>
      <c r="K1711" s="4">
        <f>LookupRef[[#This Row],[Price Per Craft Point]]*LookupRef[[#This Row],[Total Craft Points]]</f>
        <v>0</v>
      </c>
      <c r="L1711" s="4">
        <f>Fullmath[[#This Row],[Mat Cost]]</f>
        <v>0</v>
      </c>
      <c r="M1711" s="4">
        <f>Fullmath[[#This Row],[Total CP]]</f>
        <v>0</v>
      </c>
      <c r="N1711" s="4">
        <f>Fullmath[[#This Row],[DC]]</f>
        <v>0</v>
      </c>
      <c r="O1711" s="4" cm="1">
        <f t="array" ref="O1711">LookupRef[[#This Row],[DC]]+(PPCP[Base])</f>
        <v>50</v>
      </c>
    </row>
    <row r="1712" spans="1:15" x14ac:dyDescent="0.2">
      <c r="A1712" s="4">
        <f>Fullmath[[#This Row],[Craft]]</f>
        <v>0</v>
      </c>
      <c r="B1712" s="4">
        <f>Fullmath[[#This Row],[Type]]</f>
        <v>0</v>
      </c>
      <c r="C1712" s="4">
        <f>Fullmath[[#This Row],[Subtype]]</f>
        <v>0</v>
      </c>
      <c r="D1712" s="2">
        <f>Fullmath[[#This Row],[ID]]</f>
        <v>0</v>
      </c>
      <c r="E1712" s="4">
        <f>Fullmath[[#This Row],[Name]]</f>
        <v>0</v>
      </c>
      <c r="F1712" s="4">
        <f>Fullmath[[#This Row],[Quantity]]</f>
        <v>0</v>
      </c>
      <c r="G1712" s="4">
        <f>LookupRef[[#This Row],[Labor Costs]]+LookupRef[[#This Row],[Material Costs]]</f>
        <v>0</v>
      </c>
      <c r="H1712" s="4" t="e">
        <f>LookupRef[[#This Row],[Total Price]]/LookupRef[[#This Row],[Quantity]]</f>
        <v>#DIV/0!</v>
      </c>
      <c r="I1712" s="4">
        <f>LookupRef[[#This Row],[Total Price]]-LookupRef[[#This Row],[Material Costs]]</f>
        <v>0</v>
      </c>
      <c r="J1712" s="4">
        <f>(LookupRef[[#This Row],[Total Craft Points]]+LookupRef[[#This Row],[DC]])*10</f>
        <v>0</v>
      </c>
      <c r="K1712" s="4">
        <f>LookupRef[[#This Row],[Price Per Craft Point]]*LookupRef[[#This Row],[Total Craft Points]]</f>
        <v>0</v>
      </c>
      <c r="L1712" s="4">
        <f>Fullmath[[#This Row],[Mat Cost]]</f>
        <v>0</v>
      </c>
      <c r="M1712" s="4">
        <f>Fullmath[[#This Row],[Total CP]]</f>
        <v>0</v>
      </c>
      <c r="N1712" s="4">
        <f>Fullmath[[#This Row],[DC]]</f>
        <v>0</v>
      </c>
      <c r="O1712" s="4" cm="1">
        <f t="array" ref="O1712">LookupRef[[#This Row],[DC]]+(PPCP[Base])</f>
        <v>50</v>
      </c>
    </row>
    <row r="1713" spans="1:15" x14ac:dyDescent="0.2">
      <c r="A1713" s="4">
        <f>Fullmath[[#This Row],[Craft]]</f>
        <v>0</v>
      </c>
      <c r="B1713" s="4">
        <f>Fullmath[[#This Row],[Type]]</f>
        <v>0</v>
      </c>
      <c r="C1713" s="4">
        <f>Fullmath[[#This Row],[Subtype]]</f>
        <v>0</v>
      </c>
      <c r="D1713" s="2">
        <f>Fullmath[[#This Row],[ID]]</f>
        <v>0</v>
      </c>
      <c r="E1713" s="4">
        <f>Fullmath[[#This Row],[Name]]</f>
        <v>0</v>
      </c>
      <c r="F1713" s="4">
        <f>Fullmath[[#This Row],[Quantity]]</f>
        <v>0</v>
      </c>
      <c r="G1713" s="4">
        <f>LookupRef[[#This Row],[Labor Costs]]+LookupRef[[#This Row],[Material Costs]]</f>
        <v>0</v>
      </c>
      <c r="H1713" s="4" t="e">
        <f>LookupRef[[#This Row],[Total Price]]/LookupRef[[#This Row],[Quantity]]</f>
        <v>#DIV/0!</v>
      </c>
      <c r="I1713" s="4">
        <f>LookupRef[[#This Row],[Total Price]]-LookupRef[[#This Row],[Material Costs]]</f>
        <v>0</v>
      </c>
      <c r="J1713" s="4">
        <f>(LookupRef[[#This Row],[Total Craft Points]]+LookupRef[[#This Row],[DC]])*10</f>
        <v>0</v>
      </c>
      <c r="K1713" s="4">
        <f>LookupRef[[#This Row],[Price Per Craft Point]]*LookupRef[[#This Row],[Total Craft Points]]</f>
        <v>0</v>
      </c>
      <c r="L1713" s="4">
        <f>Fullmath[[#This Row],[Mat Cost]]</f>
        <v>0</v>
      </c>
      <c r="M1713" s="4">
        <f>Fullmath[[#This Row],[Total CP]]</f>
        <v>0</v>
      </c>
      <c r="N1713" s="4">
        <f>Fullmath[[#This Row],[DC]]</f>
        <v>0</v>
      </c>
      <c r="O1713" s="4" cm="1">
        <f t="array" ref="O1713">LookupRef[[#This Row],[DC]]+(PPCP[Base])</f>
        <v>50</v>
      </c>
    </row>
    <row r="1714" spans="1:15" x14ac:dyDescent="0.2">
      <c r="A1714" s="4">
        <f>Fullmath[[#This Row],[Craft]]</f>
        <v>0</v>
      </c>
      <c r="B1714" s="4">
        <f>Fullmath[[#This Row],[Type]]</f>
        <v>0</v>
      </c>
      <c r="C1714" s="4">
        <f>Fullmath[[#This Row],[Subtype]]</f>
        <v>0</v>
      </c>
      <c r="D1714" s="2">
        <f>Fullmath[[#This Row],[ID]]</f>
        <v>0</v>
      </c>
      <c r="E1714" s="4">
        <f>Fullmath[[#This Row],[Name]]</f>
        <v>0</v>
      </c>
      <c r="F1714" s="4">
        <f>Fullmath[[#This Row],[Quantity]]</f>
        <v>0</v>
      </c>
      <c r="G1714" s="4">
        <f>LookupRef[[#This Row],[Labor Costs]]+LookupRef[[#This Row],[Material Costs]]</f>
        <v>0</v>
      </c>
      <c r="H1714" s="4" t="e">
        <f>LookupRef[[#This Row],[Total Price]]/LookupRef[[#This Row],[Quantity]]</f>
        <v>#DIV/0!</v>
      </c>
      <c r="I1714" s="4">
        <f>LookupRef[[#This Row],[Total Price]]-LookupRef[[#This Row],[Material Costs]]</f>
        <v>0</v>
      </c>
      <c r="J1714" s="4">
        <f>(LookupRef[[#This Row],[Total Craft Points]]+LookupRef[[#This Row],[DC]])*10</f>
        <v>0</v>
      </c>
      <c r="K1714" s="4">
        <f>LookupRef[[#This Row],[Price Per Craft Point]]*LookupRef[[#This Row],[Total Craft Points]]</f>
        <v>0</v>
      </c>
      <c r="L1714" s="4">
        <f>Fullmath[[#This Row],[Mat Cost]]</f>
        <v>0</v>
      </c>
      <c r="M1714" s="4">
        <f>Fullmath[[#This Row],[Total CP]]</f>
        <v>0</v>
      </c>
      <c r="N1714" s="4">
        <f>Fullmath[[#This Row],[DC]]</f>
        <v>0</v>
      </c>
      <c r="O1714" s="4" cm="1">
        <f t="array" ref="O1714">LookupRef[[#This Row],[DC]]+(PPCP[Base])</f>
        <v>50</v>
      </c>
    </row>
    <row r="1715" spans="1:15" x14ac:dyDescent="0.2">
      <c r="A1715" s="4">
        <f>Fullmath[[#This Row],[Craft]]</f>
        <v>0</v>
      </c>
      <c r="B1715" s="4">
        <f>Fullmath[[#This Row],[Type]]</f>
        <v>0</v>
      </c>
      <c r="C1715" s="4">
        <f>Fullmath[[#This Row],[Subtype]]</f>
        <v>0</v>
      </c>
      <c r="D1715" s="2">
        <f>Fullmath[[#This Row],[ID]]</f>
        <v>0</v>
      </c>
      <c r="E1715" s="4">
        <f>Fullmath[[#This Row],[Name]]</f>
        <v>0</v>
      </c>
      <c r="F1715" s="4">
        <f>Fullmath[[#This Row],[Quantity]]</f>
        <v>0</v>
      </c>
      <c r="G1715" s="4">
        <f>LookupRef[[#This Row],[Labor Costs]]+LookupRef[[#This Row],[Material Costs]]</f>
        <v>0</v>
      </c>
      <c r="H1715" s="4" t="e">
        <f>LookupRef[[#This Row],[Total Price]]/LookupRef[[#This Row],[Quantity]]</f>
        <v>#DIV/0!</v>
      </c>
      <c r="I1715" s="4">
        <f>LookupRef[[#This Row],[Total Price]]-LookupRef[[#This Row],[Material Costs]]</f>
        <v>0</v>
      </c>
      <c r="J1715" s="4">
        <f>(LookupRef[[#This Row],[Total Craft Points]]+LookupRef[[#This Row],[DC]])*10</f>
        <v>0</v>
      </c>
      <c r="K1715" s="4">
        <f>LookupRef[[#This Row],[Price Per Craft Point]]*LookupRef[[#This Row],[Total Craft Points]]</f>
        <v>0</v>
      </c>
      <c r="L1715" s="4">
        <f>Fullmath[[#This Row],[Mat Cost]]</f>
        <v>0</v>
      </c>
      <c r="M1715" s="4">
        <f>Fullmath[[#This Row],[Total CP]]</f>
        <v>0</v>
      </c>
      <c r="N1715" s="4">
        <f>Fullmath[[#This Row],[DC]]</f>
        <v>0</v>
      </c>
      <c r="O1715" s="4" cm="1">
        <f t="array" ref="O1715">LookupRef[[#This Row],[DC]]+(PPCP[Base])</f>
        <v>50</v>
      </c>
    </row>
    <row r="1716" spans="1:15" x14ac:dyDescent="0.2">
      <c r="A1716" s="4">
        <f>Fullmath[[#This Row],[Craft]]</f>
        <v>0</v>
      </c>
      <c r="B1716" s="4">
        <f>Fullmath[[#This Row],[Type]]</f>
        <v>0</v>
      </c>
      <c r="C1716" s="4">
        <f>Fullmath[[#This Row],[Subtype]]</f>
        <v>0</v>
      </c>
      <c r="D1716" s="2">
        <f>Fullmath[[#This Row],[ID]]</f>
        <v>0</v>
      </c>
      <c r="E1716" s="4">
        <f>Fullmath[[#This Row],[Name]]</f>
        <v>0</v>
      </c>
      <c r="F1716" s="4">
        <f>Fullmath[[#This Row],[Quantity]]</f>
        <v>0</v>
      </c>
      <c r="G1716" s="4">
        <f>LookupRef[[#This Row],[Labor Costs]]+LookupRef[[#This Row],[Material Costs]]</f>
        <v>0</v>
      </c>
      <c r="H1716" s="4" t="e">
        <f>LookupRef[[#This Row],[Total Price]]/LookupRef[[#This Row],[Quantity]]</f>
        <v>#DIV/0!</v>
      </c>
      <c r="I1716" s="4">
        <f>LookupRef[[#This Row],[Total Price]]-LookupRef[[#This Row],[Material Costs]]</f>
        <v>0</v>
      </c>
      <c r="J1716" s="4">
        <f>(LookupRef[[#This Row],[Total Craft Points]]+LookupRef[[#This Row],[DC]])*10</f>
        <v>0</v>
      </c>
      <c r="K1716" s="4">
        <f>LookupRef[[#This Row],[Price Per Craft Point]]*LookupRef[[#This Row],[Total Craft Points]]</f>
        <v>0</v>
      </c>
      <c r="L1716" s="4">
        <f>Fullmath[[#This Row],[Mat Cost]]</f>
        <v>0</v>
      </c>
      <c r="M1716" s="4">
        <f>Fullmath[[#This Row],[Total CP]]</f>
        <v>0</v>
      </c>
      <c r="N1716" s="4">
        <f>Fullmath[[#This Row],[DC]]</f>
        <v>0</v>
      </c>
      <c r="O1716" s="4" cm="1">
        <f t="array" ref="O1716">LookupRef[[#This Row],[DC]]+(PPCP[Base])</f>
        <v>50</v>
      </c>
    </row>
    <row r="1717" spans="1:15" x14ac:dyDescent="0.2">
      <c r="A1717" s="4">
        <f>Fullmath[[#This Row],[Craft]]</f>
        <v>0</v>
      </c>
      <c r="B1717" s="4">
        <f>Fullmath[[#This Row],[Type]]</f>
        <v>0</v>
      </c>
      <c r="C1717" s="4">
        <f>Fullmath[[#This Row],[Subtype]]</f>
        <v>0</v>
      </c>
      <c r="D1717" s="2">
        <f>Fullmath[[#This Row],[ID]]</f>
        <v>0</v>
      </c>
      <c r="E1717" s="4">
        <f>Fullmath[[#This Row],[Name]]</f>
        <v>0</v>
      </c>
      <c r="F1717" s="4">
        <f>Fullmath[[#This Row],[Quantity]]</f>
        <v>0</v>
      </c>
      <c r="G1717" s="4">
        <f>LookupRef[[#This Row],[Labor Costs]]+LookupRef[[#This Row],[Material Costs]]</f>
        <v>0</v>
      </c>
      <c r="H1717" s="4" t="e">
        <f>LookupRef[[#This Row],[Total Price]]/LookupRef[[#This Row],[Quantity]]</f>
        <v>#DIV/0!</v>
      </c>
      <c r="I1717" s="4">
        <f>LookupRef[[#This Row],[Total Price]]-LookupRef[[#This Row],[Material Costs]]</f>
        <v>0</v>
      </c>
      <c r="J1717" s="4">
        <f>(LookupRef[[#This Row],[Total Craft Points]]+LookupRef[[#This Row],[DC]])*10</f>
        <v>0</v>
      </c>
      <c r="K1717" s="4">
        <f>LookupRef[[#This Row],[Price Per Craft Point]]*LookupRef[[#This Row],[Total Craft Points]]</f>
        <v>0</v>
      </c>
      <c r="L1717" s="4">
        <f>Fullmath[[#This Row],[Mat Cost]]</f>
        <v>0</v>
      </c>
      <c r="M1717" s="4">
        <f>Fullmath[[#This Row],[Total CP]]</f>
        <v>0</v>
      </c>
      <c r="N1717" s="4">
        <f>Fullmath[[#This Row],[DC]]</f>
        <v>0</v>
      </c>
      <c r="O1717" s="4" cm="1">
        <f t="array" ref="O1717">LookupRef[[#This Row],[DC]]+(PPCP[Base])</f>
        <v>50</v>
      </c>
    </row>
    <row r="1718" spans="1:15" x14ac:dyDescent="0.2">
      <c r="A1718" s="4">
        <f>Fullmath[[#This Row],[Craft]]</f>
        <v>0</v>
      </c>
      <c r="B1718" s="4">
        <f>Fullmath[[#This Row],[Type]]</f>
        <v>0</v>
      </c>
      <c r="C1718" s="4">
        <f>Fullmath[[#This Row],[Subtype]]</f>
        <v>0</v>
      </c>
      <c r="D1718" s="2">
        <f>Fullmath[[#This Row],[ID]]</f>
        <v>0</v>
      </c>
      <c r="E1718" s="4">
        <f>Fullmath[[#This Row],[Name]]</f>
        <v>0</v>
      </c>
      <c r="F1718" s="4">
        <f>Fullmath[[#This Row],[Quantity]]</f>
        <v>0</v>
      </c>
      <c r="G1718" s="4">
        <f>LookupRef[[#This Row],[Labor Costs]]+LookupRef[[#This Row],[Material Costs]]</f>
        <v>0</v>
      </c>
      <c r="H1718" s="4" t="e">
        <f>LookupRef[[#This Row],[Total Price]]/LookupRef[[#This Row],[Quantity]]</f>
        <v>#DIV/0!</v>
      </c>
      <c r="I1718" s="4">
        <f>LookupRef[[#This Row],[Total Price]]-LookupRef[[#This Row],[Material Costs]]</f>
        <v>0</v>
      </c>
      <c r="J1718" s="4">
        <f>(LookupRef[[#This Row],[Total Craft Points]]+LookupRef[[#This Row],[DC]])*10</f>
        <v>0</v>
      </c>
      <c r="K1718" s="4">
        <f>LookupRef[[#This Row],[Price Per Craft Point]]*LookupRef[[#This Row],[Total Craft Points]]</f>
        <v>0</v>
      </c>
      <c r="L1718" s="4">
        <f>Fullmath[[#This Row],[Mat Cost]]</f>
        <v>0</v>
      </c>
      <c r="M1718" s="4">
        <f>Fullmath[[#This Row],[Total CP]]</f>
        <v>0</v>
      </c>
      <c r="N1718" s="4">
        <f>Fullmath[[#This Row],[DC]]</f>
        <v>0</v>
      </c>
      <c r="O1718" s="4" cm="1">
        <f t="array" ref="O1718">LookupRef[[#This Row],[DC]]+(PPCP[Base])</f>
        <v>50</v>
      </c>
    </row>
    <row r="1719" spans="1:15" x14ac:dyDescent="0.2">
      <c r="A1719" s="4">
        <f>Fullmath[[#This Row],[Craft]]</f>
        <v>0</v>
      </c>
      <c r="B1719" s="4">
        <f>Fullmath[[#This Row],[Type]]</f>
        <v>0</v>
      </c>
      <c r="C1719" s="4">
        <f>Fullmath[[#This Row],[Subtype]]</f>
        <v>0</v>
      </c>
      <c r="D1719" s="2">
        <f>Fullmath[[#This Row],[ID]]</f>
        <v>0</v>
      </c>
      <c r="E1719" s="4">
        <f>Fullmath[[#This Row],[Name]]</f>
        <v>0</v>
      </c>
      <c r="F1719" s="4">
        <f>Fullmath[[#This Row],[Quantity]]</f>
        <v>0</v>
      </c>
      <c r="G1719" s="4">
        <f>LookupRef[[#This Row],[Labor Costs]]+LookupRef[[#This Row],[Material Costs]]</f>
        <v>0</v>
      </c>
      <c r="H1719" s="4" t="e">
        <f>LookupRef[[#This Row],[Total Price]]/LookupRef[[#This Row],[Quantity]]</f>
        <v>#DIV/0!</v>
      </c>
      <c r="I1719" s="4">
        <f>LookupRef[[#This Row],[Total Price]]-LookupRef[[#This Row],[Material Costs]]</f>
        <v>0</v>
      </c>
      <c r="J1719" s="4">
        <f>(LookupRef[[#This Row],[Total Craft Points]]+LookupRef[[#This Row],[DC]])*10</f>
        <v>0</v>
      </c>
      <c r="K1719" s="4">
        <f>LookupRef[[#This Row],[Price Per Craft Point]]*LookupRef[[#This Row],[Total Craft Points]]</f>
        <v>0</v>
      </c>
      <c r="L1719" s="4">
        <f>Fullmath[[#This Row],[Mat Cost]]</f>
        <v>0</v>
      </c>
      <c r="M1719" s="4">
        <f>Fullmath[[#This Row],[Total CP]]</f>
        <v>0</v>
      </c>
      <c r="N1719" s="4">
        <f>Fullmath[[#This Row],[DC]]</f>
        <v>0</v>
      </c>
      <c r="O1719" s="4" cm="1">
        <f t="array" ref="O1719">LookupRef[[#This Row],[DC]]+(PPCP[Base])</f>
        <v>50</v>
      </c>
    </row>
    <row r="1720" spans="1:15" x14ac:dyDescent="0.2">
      <c r="A1720" s="4">
        <f>Fullmath[[#This Row],[Craft]]</f>
        <v>0</v>
      </c>
      <c r="B1720" s="4">
        <f>Fullmath[[#This Row],[Type]]</f>
        <v>0</v>
      </c>
      <c r="C1720" s="4">
        <f>Fullmath[[#This Row],[Subtype]]</f>
        <v>0</v>
      </c>
      <c r="D1720" s="2">
        <f>Fullmath[[#This Row],[ID]]</f>
        <v>0</v>
      </c>
      <c r="E1720" s="4">
        <f>Fullmath[[#This Row],[Name]]</f>
        <v>0</v>
      </c>
      <c r="F1720" s="4">
        <f>Fullmath[[#This Row],[Quantity]]</f>
        <v>0</v>
      </c>
      <c r="G1720" s="4">
        <f>LookupRef[[#This Row],[Labor Costs]]+LookupRef[[#This Row],[Material Costs]]</f>
        <v>0</v>
      </c>
      <c r="H1720" s="4" t="e">
        <f>LookupRef[[#This Row],[Total Price]]/LookupRef[[#This Row],[Quantity]]</f>
        <v>#DIV/0!</v>
      </c>
      <c r="I1720" s="4">
        <f>LookupRef[[#This Row],[Total Price]]-LookupRef[[#This Row],[Material Costs]]</f>
        <v>0</v>
      </c>
      <c r="J1720" s="4">
        <f>(LookupRef[[#This Row],[Total Craft Points]]+LookupRef[[#This Row],[DC]])*10</f>
        <v>0</v>
      </c>
      <c r="K1720" s="4">
        <f>LookupRef[[#This Row],[Price Per Craft Point]]*LookupRef[[#This Row],[Total Craft Points]]</f>
        <v>0</v>
      </c>
      <c r="L1720" s="4">
        <f>Fullmath[[#This Row],[Mat Cost]]</f>
        <v>0</v>
      </c>
      <c r="M1720" s="4">
        <f>Fullmath[[#This Row],[Total CP]]</f>
        <v>0</v>
      </c>
      <c r="N1720" s="4">
        <f>Fullmath[[#This Row],[DC]]</f>
        <v>0</v>
      </c>
      <c r="O1720" s="4" cm="1">
        <f t="array" ref="O1720">LookupRef[[#This Row],[DC]]+(PPCP[Base])</f>
        <v>50</v>
      </c>
    </row>
    <row r="1721" spans="1:15" x14ac:dyDescent="0.2">
      <c r="A1721" s="4">
        <f>Fullmath[[#This Row],[Craft]]</f>
        <v>0</v>
      </c>
      <c r="B1721" s="4">
        <f>Fullmath[[#This Row],[Type]]</f>
        <v>0</v>
      </c>
      <c r="C1721" s="4">
        <f>Fullmath[[#This Row],[Subtype]]</f>
        <v>0</v>
      </c>
      <c r="D1721" s="2">
        <f>Fullmath[[#This Row],[ID]]</f>
        <v>0</v>
      </c>
      <c r="E1721" s="4">
        <f>Fullmath[[#This Row],[Name]]</f>
        <v>0</v>
      </c>
      <c r="F1721" s="4">
        <f>Fullmath[[#This Row],[Quantity]]</f>
        <v>0</v>
      </c>
      <c r="G1721" s="4">
        <f>LookupRef[[#This Row],[Labor Costs]]+LookupRef[[#This Row],[Material Costs]]</f>
        <v>0</v>
      </c>
      <c r="H1721" s="4" t="e">
        <f>LookupRef[[#This Row],[Total Price]]/LookupRef[[#This Row],[Quantity]]</f>
        <v>#DIV/0!</v>
      </c>
      <c r="I1721" s="4">
        <f>LookupRef[[#This Row],[Total Price]]-LookupRef[[#This Row],[Material Costs]]</f>
        <v>0</v>
      </c>
      <c r="J1721" s="4">
        <f>(LookupRef[[#This Row],[Total Craft Points]]+LookupRef[[#This Row],[DC]])*10</f>
        <v>0</v>
      </c>
      <c r="K1721" s="4">
        <f>LookupRef[[#This Row],[Price Per Craft Point]]*LookupRef[[#This Row],[Total Craft Points]]</f>
        <v>0</v>
      </c>
      <c r="L1721" s="4">
        <f>Fullmath[[#This Row],[Mat Cost]]</f>
        <v>0</v>
      </c>
      <c r="M1721" s="4">
        <f>Fullmath[[#This Row],[Total CP]]</f>
        <v>0</v>
      </c>
      <c r="N1721" s="4">
        <f>Fullmath[[#This Row],[DC]]</f>
        <v>0</v>
      </c>
      <c r="O1721" s="4" cm="1">
        <f t="array" ref="O1721">LookupRef[[#This Row],[DC]]+(PPCP[Base])</f>
        <v>50</v>
      </c>
    </row>
    <row r="1722" spans="1:15" x14ac:dyDescent="0.2">
      <c r="A1722" s="4">
        <f>Fullmath[[#This Row],[Craft]]</f>
        <v>0</v>
      </c>
      <c r="B1722" s="4">
        <f>Fullmath[[#This Row],[Type]]</f>
        <v>0</v>
      </c>
      <c r="C1722" s="4">
        <f>Fullmath[[#This Row],[Subtype]]</f>
        <v>0</v>
      </c>
      <c r="D1722" s="2">
        <f>Fullmath[[#This Row],[ID]]</f>
        <v>0</v>
      </c>
      <c r="E1722" s="4">
        <f>Fullmath[[#This Row],[Name]]</f>
        <v>0</v>
      </c>
      <c r="F1722" s="4">
        <f>Fullmath[[#This Row],[Quantity]]</f>
        <v>0</v>
      </c>
      <c r="G1722" s="4">
        <f>LookupRef[[#This Row],[Labor Costs]]+LookupRef[[#This Row],[Material Costs]]</f>
        <v>0</v>
      </c>
      <c r="H1722" s="4" t="e">
        <f>LookupRef[[#This Row],[Total Price]]/LookupRef[[#This Row],[Quantity]]</f>
        <v>#DIV/0!</v>
      </c>
      <c r="I1722" s="4">
        <f>LookupRef[[#This Row],[Total Price]]-LookupRef[[#This Row],[Material Costs]]</f>
        <v>0</v>
      </c>
      <c r="J1722" s="4">
        <f>(LookupRef[[#This Row],[Total Craft Points]]+LookupRef[[#This Row],[DC]])*10</f>
        <v>0</v>
      </c>
      <c r="K1722" s="4">
        <f>LookupRef[[#This Row],[Price Per Craft Point]]*LookupRef[[#This Row],[Total Craft Points]]</f>
        <v>0</v>
      </c>
      <c r="L1722" s="4">
        <f>Fullmath[[#This Row],[Mat Cost]]</f>
        <v>0</v>
      </c>
      <c r="M1722" s="4">
        <f>Fullmath[[#This Row],[Total CP]]</f>
        <v>0</v>
      </c>
      <c r="N1722" s="4">
        <f>Fullmath[[#This Row],[DC]]</f>
        <v>0</v>
      </c>
      <c r="O1722" s="4" cm="1">
        <f t="array" ref="O1722">LookupRef[[#This Row],[DC]]+(PPCP[Base])</f>
        <v>50</v>
      </c>
    </row>
    <row r="1723" spans="1:15" x14ac:dyDescent="0.2">
      <c r="A1723" s="4">
        <f>Fullmath[[#This Row],[Craft]]</f>
        <v>0</v>
      </c>
      <c r="B1723" s="4">
        <f>Fullmath[[#This Row],[Type]]</f>
        <v>0</v>
      </c>
      <c r="C1723" s="4">
        <f>Fullmath[[#This Row],[Subtype]]</f>
        <v>0</v>
      </c>
      <c r="D1723" s="2">
        <f>Fullmath[[#This Row],[ID]]</f>
        <v>0</v>
      </c>
      <c r="E1723" s="4">
        <f>Fullmath[[#This Row],[Name]]</f>
        <v>0</v>
      </c>
      <c r="F1723" s="4">
        <f>Fullmath[[#This Row],[Quantity]]</f>
        <v>0</v>
      </c>
      <c r="G1723" s="4">
        <f>LookupRef[[#This Row],[Labor Costs]]+LookupRef[[#This Row],[Material Costs]]</f>
        <v>0</v>
      </c>
      <c r="H1723" s="4" t="e">
        <f>LookupRef[[#This Row],[Total Price]]/LookupRef[[#This Row],[Quantity]]</f>
        <v>#DIV/0!</v>
      </c>
      <c r="I1723" s="4">
        <f>LookupRef[[#This Row],[Total Price]]-LookupRef[[#This Row],[Material Costs]]</f>
        <v>0</v>
      </c>
      <c r="J1723" s="4">
        <f>(LookupRef[[#This Row],[Total Craft Points]]+LookupRef[[#This Row],[DC]])*10</f>
        <v>0</v>
      </c>
      <c r="K1723" s="4">
        <f>LookupRef[[#This Row],[Price Per Craft Point]]*LookupRef[[#This Row],[Total Craft Points]]</f>
        <v>0</v>
      </c>
      <c r="L1723" s="4">
        <f>Fullmath[[#This Row],[Mat Cost]]</f>
        <v>0</v>
      </c>
      <c r="M1723" s="4">
        <f>Fullmath[[#This Row],[Total CP]]</f>
        <v>0</v>
      </c>
      <c r="N1723" s="4">
        <f>Fullmath[[#This Row],[DC]]</f>
        <v>0</v>
      </c>
      <c r="O1723" s="4" cm="1">
        <f t="array" ref="O1723">LookupRef[[#This Row],[DC]]+(PPCP[Base])</f>
        <v>50</v>
      </c>
    </row>
    <row r="1724" spans="1:15" x14ac:dyDescent="0.2">
      <c r="A1724" s="4">
        <f>Fullmath[[#This Row],[Craft]]</f>
        <v>0</v>
      </c>
      <c r="B1724" s="4">
        <f>Fullmath[[#This Row],[Type]]</f>
        <v>0</v>
      </c>
      <c r="C1724" s="4">
        <f>Fullmath[[#This Row],[Subtype]]</f>
        <v>0</v>
      </c>
      <c r="D1724" s="2">
        <f>Fullmath[[#This Row],[ID]]</f>
        <v>0</v>
      </c>
      <c r="E1724" s="4">
        <f>Fullmath[[#This Row],[Name]]</f>
        <v>0</v>
      </c>
      <c r="F1724" s="4">
        <f>Fullmath[[#This Row],[Quantity]]</f>
        <v>0</v>
      </c>
      <c r="G1724" s="4">
        <f>LookupRef[[#This Row],[Labor Costs]]+LookupRef[[#This Row],[Material Costs]]</f>
        <v>0</v>
      </c>
      <c r="H1724" s="4" t="e">
        <f>LookupRef[[#This Row],[Total Price]]/LookupRef[[#This Row],[Quantity]]</f>
        <v>#DIV/0!</v>
      </c>
      <c r="I1724" s="4">
        <f>LookupRef[[#This Row],[Total Price]]-LookupRef[[#This Row],[Material Costs]]</f>
        <v>0</v>
      </c>
      <c r="J1724" s="4">
        <f>(LookupRef[[#This Row],[Total Craft Points]]+LookupRef[[#This Row],[DC]])*10</f>
        <v>0</v>
      </c>
      <c r="K1724" s="4">
        <f>LookupRef[[#This Row],[Price Per Craft Point]]*LookupRef[[#This Row],[Total Craft Points]]</f>
        <v>0</v>
      </c>
      <c r="L1724" s="4">
        <f>Fullmath[[#This Row],[Mat Cost]]</f>
        <v>0</v>
      </c>
      <c r="M1724" s="4">
        <f>Fullmath[[#This Row],[Total CP]]</f>
        <v>0</v>
      </c>
      <c r="N1724" s="4">
        <f>Fullmath[[#This Row],[DC]]</f>
        <v>0</v>
      </c>
      <c r="O1724" s="4" cm="1">
        <f t="array" ref="O1724">LookupRef[[#This Row],[DC]]+(PPCP[Base])</f>
        <v>50</v>
      </c>
    </row>
    <row r="1725" spans="1:15" x14ac:dyDescent="0.2">
      <c r="A1725" s="4">
        <f>Fullmath[[#This Row],[Craft]]</f>
        <v>0</v>
      </c>
      <c r="B1725" s="4">
        <f>Fullmath[[#This Row],[Type]]</f>
        <v>0</v>
      </c>
      <c r="C1725" s="4">
        <f>Fullmath[[#This Row],[Subtype]]</f>
        <v>0</v>
      </c>
      <c r="D1725" s="2">
        <f>Fullmath[[#This Row],[ID]]</f>
        <v>0</v>
      </c>
      <c r="E1725" s="4">
        <f>Fullmath[[#This Row],[Name]]</f>
        <v>0</v>
      </c>
      <c r="F1725" s="4">
        <f>Fullmath[[#This Row],[Quantity]]</f>
        <v>0</v>
      </c>
      <c r="G1725" s="4">
        <f>LookupRef[[#This Row],[Labor Costs]]+LookupRef[[#This Row],[Material Costs]]</f>
        <v>0</v>
      </c>
      <c r="H1725" s="4" t="e">
        <f>LookupRef[[#This Row],[Total Price]]/LookupRef[[#This Row],[Quantity]]</f>
        <v>#DIV/0!</v>
      </c>
      <c r="I1725" s="4">
        <f>LookupRef[[#This Row],[Total Price]]-LookupRef[[#This Row],[Material Costs]]</f>
        <v>0</v>
      </c>
      <c r="J1725" s="4">
        <f>(LookupRef[[#This Row],[Total Craft Points]]+LookupRef[[#This Row],[DC]])*10</f>
        <v>0</v>
      </c>
      <c r="K1725" s="4">
        <f>LookupRef[[#This Row],[Price Per Craft Point]]*LookupRef[[#This Row],[Total Craft Points]]</f>
        <v>0</v>
      </c>
      <c r="L1725" s="4">
        <f>Fullmath[[#This Row],[Mat Cost]]</f>
        <v>0</v>
      </c>
      <c r="M1725" s="4">
        <f>Fullmath[[#This Row],[Total CP]]</f>
        <v>0</v>
      </c>
      <c r="N1725" s="4">
        <f>Fullmath[[#This Row],[DC]]</f>
        <v>0</v>
      </c>
      <c r="O1725" s="4" cm="1">
        <f t="array" ref="O1725">LookupRef[[#This Row],[DC]]+(PPCP[Base])</f>
        <v>50</v>
      </c>
    </row>
    <row r="1726" spans="1:15" x14ac:dyDescent="0.2">
      <c r="A1726" s="4">
        <f>Fullmath[[#This Row],[Craft]]</f>
        <v>0</v>
      </c>
      <c r="B1726" s="4">
        <f>Fullmath[[#This Row],[Type]]</f>
        <v>0</v>
      </c>
      <c r="C1726" s="4">
        <f>Fullmath[[#This Row],[Subtype]]</f>
        <v>0</v>
      </c>
      <c r="D1726" s="2">
        <f>Fullmath[[#This Row],[ID]]</f>
        <v>0</v>
      </c>
      <c r="E1726" s="4">
        <f>Fullmath[[#This Row],[Name]]</f>
        <v>0</v>
      </c>
      <c r="F1726" s="4">
        <f>Fullmath[[#This Row],[Quantity]]</f>
        <v>0</v>
      </c>
      <c r="G1726" s="4">
        <f>LookupRef[[#This Row],[Labor Costs]]+LookupRef[[#This Row],[Material Costs]]</f>
        <v>0</v>
      </c>
      <c r="H1726" s="4" t="e">
        <f>LookupRef[[#This Row],[Total Price]]/LookupRef[[#This Row],[Quantity]]</f>
        <v>#DIV/0!</v>
      </c>
      <c r="I1726" s="4">
        <f>LookupRef[[#This Row],[Total Price]]-LookupRef[[#This Row],[Material Costs]]</f>
        <v>0</v>
      </c>
      <c r="J1726" s="4">
        <f>(LookupRef[[#This Row],[Total Craft Points]]+LookupRef[[#This Row],[DC]])*10</f>
        <v>0</v>
      </c>
      <c r="K1726" s="4">
        <f>LookupRef[[#This Row],[Price Per Craft Point]]*LookupRef[[#This Row],[Total Craft Points]]</f>
        <v>0</v>
      </c>
      <c r="L1726" s="4">
        <f>Fullmath[[#This Row],[Mat Cost]]</f>
        <v>0</v>
      </c>
      <c r="M1726" s="4">
        <f>Fullmath[[#This Row],[Total CP]]</f>
        <v>0</v>
      </c>
      <c r="N1726" s="4">
        <f>Fullmath[[#This Row],[DC]]</f>
        <v>0</v>
      </c>
      <c r="O1726" s="4" cm="1">
        <f t="array" ref="O1726">LookupRef[[#This Row],[DC]]+(PPCP[Base])</f>
        <v>50</v>
      </c>
    </row>
    <row r="1727" spans="1:15" x14ac:dyDescent="0.2">
      <c r="A1727" s="4">
        <f>Fullmath[[#This Row],[Craft]]</f>
        <v>0</v>
      </c>
      <c r="B1727" s="4">
        <f>Fullmath[[#This Row],[Type]]</f>
        <v>0</v>
      </c>
      <c r="C1727" s="4">
        <f>Fullmath[[#This Row],[Subtype]]</f>
        <v>0</v>
      </c>
      <c r="D1727" s="2">
        <f>Fullmath[[#This Row],[ID]]</f>
        <v>0</v>
      </c>
      <c r="E1727" s="4">
        <f>Fullmath[[#This Row],[Name]]</f>
        <v>0</v>
      </c>
      <c r="F1727" s="4">
        <f>Fullmath[[#This Row],[Quantity]]</f>
        <v>0</v>
      </c>
      <c r="G1727" s="4">
        <f>LookupRef[[#This Row],[Labor Costs]]+LookupRef[[#This Row],[Material Costs]]</f>
        <v>0</v>
      </c>
      <c r="H1727" s="4" t="e">
        <f>LookupRef[[#This Row],[Total Price]]/LookupRef[[#This Row],[Quantity]]</f>
        <v>#DIV/0!</v>
      </c>
      <c r="I1727" s="4">
        <f>LookupRef[[#This Row],[Total Price]]-LookupRef[[#This Row],[Material Costs]]</f>
        <v>0</v>
      </c>
      <c r="J1727" s="4">
        <f>(LookupRef[[#This Row],[Total Craft Points]]+LookupRef[[#This Row],[DC]])*10</f>
        <v>0</v>
      </c>
      <c r="K1727" s="4">
        <f>LookupRef[[#This Row],[Price Per Craft Point]]*LookupRef[[#This Row],[Total Craft Points]]</f>
        <v>0</v>
      </c>
      <c r="L1727" s="4">
        <f>Fullmath[[#This Row],[Mat Cost]]</f>
        <v>0</v>
      </c>
      <c r="M1727" s="4">
        <f>Fullmath[[#This Row],[Total CP]]</f>
        <v>0</v>
      </c>
      <c r="N1727" s="4">
        <f>Fullmath[[#This Row],[DC]]</f>
        <v>0</v>
      </c>
      <c r="O1727" s="4" cm="1">
        <f t="array" ref="O1727">LookupRef[[#This Row],[DC]]+(PPCP[Base])</f>
        <v>50</v>
      </c>
    </row>
    <row r="1728" spans="1:15" x14ac:dyDescent="0.2">
      <c r="A1728" s="4">
        <f>Fullmath[[#This Row],[Craft]]</f>
        <v>0</v>
      </c>
      <c r="B1728" s="4">
        <f>Fullmath[[#This Row],[Type]]</f>
        <v>0</v>
      </c>
      <c r="C1728" s="4">
        <f>Fullmath[[#This Row],[Subtype]]</f>
        <v>0</v>
      </c>
      <c r="D1728" s="2">
        <f>Fullmath[[#This Row],[ID]]</f>
        <v>0</v>
      </c>
      <c r="E1728" s="4">
        <f>Fullmath[[#This Row],[Name]]</f>
        <v>0</v>
      </c>
      <c r="F1728" s="4">
        <f>Fullmath[[#This Row],[Quantity]]</f>
        <v>0</v>
      </c>
      <c r="G1728" s="4">
        <f>LookupRef[[#This Row],[Labor Costs]]+LookupRef[[#This Row],[Material Costs]]</f>
        <v>0</v>
      </c>
      <c r="H1728" s="4" t="e">
        <f>LookupRef[[#This Row],[Total Price]]/LookupRef[[#This Row],[Quantity]]</f>
        <v>#DIV/0!</v>
      </c>
      <c r="I1728" s="4">
        <f>LookupRef[[#This Row],[Total Price]]-LookupRef[[#This Row],[Material Costs]]</f>
        <v>0</v>
      </c>
      <c r="J1728" s="4">
        <f>(LookupRef[[#This Row],[Total Craft Points]]+LookupRef[[#This Row],[DC]])*10</f>
        <v>0</v>
      </c>
      <c r="K1728" s="4">
        <f>LookupRef[[#This Row],[Price Per Craft Point]]*LookupRef[[#This Row],[Total Craft Points]]</f>
        <v>0</v>
      </c>
      <c r="L1728" s="4">
        <f>Fullmath[[#This Row],[Mat Cost]]</f>
        <v>0</v>
      </c>
      <c r="M1728" s="4">
        <f>Fullmath[[#This Row],[Total CP]]</f>
        <v>0</v>
      </c>
      <c r="N1728" s="4">
        <f>Fullmath[[#This Row],[DC]]</f>
        <v>0</v>
      </c>
      <c r="O1728" s="4" cm="1">
        <f t="array" ref="O1728">LookupRef[[#This Row],[DC]]+(PPCP[Base])</f>
        <v>50</v>
      </c>
    </row>
    <row r="1729" spans="1:15" x14ac:dyDescent="0.2">
      <c r="A1729" s="4">
        <f>Fullmath[[#This Row],[Craft]]</f>
        <v>0</v>
      </c>
      <c r="B1729" s="4">
        <f>Fullmath[[#This Row],[Type]]</f>
        <v>0</v>
      </c>
      <c r="C1729" s="4">
        <f>Fullmath[[#This Row],[Subtype]]</f>
        <v>0</v>
      </c>
      <c r="D1729" s="2">
        <f>Fullmath[[#This Row],[ID]]</f>
        <v>0</v>
      </c>
      <c r="E1729" s="4">
        <f>Fullmath[[#This Row],[Name]]</f>
        <v>0</v>
      </c>
      <c r="F1729" s="4">
        <f>Fullmath[[#This Row],[Quantity]]</f>
        <v>0</v>
      </c>
      <c r="G1729" s="4">
        <f>LookupRef[[#This Row],[Labor Costs]]+LookupRef[[#This Row],[Material Costs]]</f>
        <v>0</v>
      </c>
      <c r="H1729" s="4" t="e">
        <f>LookupRef[[#This Row],[Total Price]]/LookupRef[[#This Row],[Quantity]]</f>
        <v>#DIV/0!</v>
      </c>
      <c r="I1729" s="4">
        <f>LookupRef[[#This Row],[Total Price]]-LookupRef[[#This Row],[Material Costs]]</f>
        <v>0</v>
      </c>
      <c r="J1729" s="4">
        <f>(LookupRef[[#This Row],[Total Craft Points]]+LookupRef[[#This Row],[DC]])*10</f>
        <v>0</v>
      </c>
      <c r="K1729" s="4">
        <f>LookupRef[[#This Row],[Price Per Craft Point]]*LookupRef[[#This Row],[Total Craft Points]]</f>
        <v>0</v>
      </c>
      <c r="L1729" s="4">
        <f>Fullmath[[#This Row],[Mat Cost]]</f>
        <v>0</v>
      </c>
      <c r="M1729" s="4">
        <f>Fullmath[[#This Row],[Total CP]]</f>
        <v>0</v>
      </c>
      <c r="N1729" s="4">
        <f>Fullmath[[#This Row],[DC]]</f>
        <v>0</v>
      </c>
      <c r="O1729" s="4" cm="1">
        <f t="array" ref="O1729">LookupRef[[#This Row],[DC]]+(PPCP[Base])</f>
        <v>50</v>
      </c>
    </row>
    <row r="1730" spans="1:15" x14ac:dyDescent="0.2">
      <c r="A1730" s="4">
        <f>Fullmath[[#This Row],[Craft]]</f>
        <v>0</v>
      </c>
      <c r="B1730" s="4">
        <f>Fullmath[[#This Row],[Type]]</f>
        <v>0</v>
      </c>
      <c r="C1730" s="4">
        <f>Fullmath[[#This Row],[Subtype]]</f>
        <v>0</v>
      </c>
      <c r="D1730" s="2">
        <f>Fullmath[[#This Row],[ID]]</f>
        <v>0</v>
      </c>
      <c r="E1730" s="4">
        <f>Fullmath[[#This Row],[Name]]</f>
        <v>0</v>
      </c>
      <c r="F1730" s="4">
        <f>Fullmath[[#This Row],[Quantity]]</f>
        <v>0</v>
      </c>
      <c r="G1730" s="4">
        <f>LookupRef[[#This Row],[Labor Costs]]+LookupRef[[#This Row],[Material Costs]]</f>
        <v>0</v>
      </c>
      <c r="H1730" s="4" t="e">
        <f>LookupRef[[#This Row],[Total Price]]/LookupRef[[#This Row],[Quantity]]</f>
        <v>#DIV/0!</v>
      </c>
      <c r="I1730" s="4">
        <f>LookupRef[[#This Row],[Total Price]]-LookupRef[[#This Row],[Material Costs]]</f>
        <v>0</v>
      </c>
      <c r="J1730" s="4">
        <f>(LookupRef[[#This Row],[Total Craft Points]]+LookupRef[[#This Row],[DC]])*10</f>
        <v>0</v>
      </c>
      <c r="K1730" s="4">
        <f>LookupRef[[#This Row],[Price Per Craft Point]]*LookupRef[[#This Row],[Total Craft Points]]</f>
        <v>0</v>
      </c>
      <c r="L1730" s="4">
        <f>Fullmath[[#This Row],[Mat Cost]]</f>
        <v>0</v>
      </c>
      <c r="M1730" s="4">
        <f>Fullmath[[#This Row],[Total CP]]</f>
        <v>0</v>
      </c>
      <c r="N1730" s="4">
        <f>Fullmath[[#This Row],[DC]]</f>
        <v>0</v>
      </c>
      <c r="O1730" s="4" cm="1">
        <f t="array" ref="O1730">LookupRef[[#This Row],[DC]]+(PPCP[Base])</f>
        <v>50</v>
      </c>
    </row>
    <row r="1731" spans="1:15" x14ac:dyDescent="0.2">
      <c r="A1731" s="4">
        <f>Fullmath[[#This Row],[Craft]]</f>
        <v>0</v>
      </c>
      <c r="B1731" s="4">
        <f>Fullmath[[#This Row],[Type]]</f>
        <v>0</v>
      </c>
      <c r="C1731" s="4">
        <f>Fullmath[[#This Row],[Subtype]]</f>
        <v>0</v>
      </c>
      <c r="D1731" s="2">
        <f>Fullmath[[#This Row],[ID]]</f>
        <v>0</v>
      </c>
      <c r="E1731" s="4">
        <f>Fullmath[[#This Row],[Name]]</f>
        <v>0</v>
      </c>
      <c r="F1731" s="4">
        <f>Fullmath[[#This Row],[Quantity]]</f>
        <v>0</v>
      </c>
      <c r="G1731" s="4">
        <f>LookupRef[[#This Row],[Labor Costs]]+LookupRef[[#This Row],[Material Costs]]</f>
        <v>0</v>
      </c>
      <c r="H1731" s="4" t="e">
        <f>LookupRef[[#This Row],[Total Price]]/LookupRef[[#This Row],[Quantity]]</f>
        <v>#DIV/0!</v>
      </c>
      <c r="I1731" s="4">
        <f>LookupRef[[#This Row],[Total Price]]-LookupRef[[#This Row],[Material Costs]]</f>
        <v>0</v>
      </c>
      <c r="J1731" s="4">
        <f>(LookupRef[[#This Row],[Total Craft Points]]+LookupRef[[#This Row],[DC]])*10</f>
        <v>0</v>
      </c>
      <c r="K1731" s="4">
        <f>LookupRef[[#This Row],[Price Per Craft Point]]*LookupRef[[#This Row],[Total Craft Points]]</f>
        <v>0</v>
      </c>
      <c r="L1731" s="4">
        <f>Fullmath[[#This Row],[Mat Cost]]</f>
        <v>0</v>
      </c>
      <c r="M1731" s="4">
        <f>Fullmath[[#This Row],[Total CP]]</f>
        <v>0</v>
      </c>
      <c r="N1731" s="4">
        <f>Fullmath[[#This Row],[DC]]</f>
        <v>0</v>
      </c>
      <c r="O1731" s="4" cm="1">
        <f t="array" ref="O1731">LookupRef[[#This Row],[DC]]+(PPCP[Base])</f>
        <v>50</v>
      </c>
    </row>
    <row r="1732" spans="1:15" x14ac:dyDescent="0.2">
      <c r="A1732" s="4">
        <f>Fullmath[[#This Row],[Craft]]</f>
        <v>0</v>
      </c>
      <c r="B1732" s="4">
        <f>Fullmath[[#This Row],[Type]]</f>
        <v>0</v>
      </c>
      <c r="C1732" s="4">
        <f>Fullmath[[#This Row],[Subtype]]</f>
        <v>0</v>
      </c>
      <c r="D1732" s="2">
        <f>Fullmath[[#This Row],[ID]]</f>
        <v>0</v>
      </c>
      <c r="E1732" s="4">
        <f>Fullmath[[#This Row],[Name]]</f>
        <v>0</v>
      </c>
      <c r="F1732" s="4">
        <f>Fullmath[[#This Row],[Quantity]]</f>
        <v>0</v>
      </c>
      <c r="G1732" s="4">
        <f>LookupRef[[#This Row],[Labor Costs]]+LookupRef[[#This Row],[Material Costs]]</f>
        <v>0</v>
      </c>
      <c r="H1732" s="4" t="e">
        <f>LookupRef[[#This Row],[Total Price]]/LookupRef[[#This Row],[Quantity]]</f>
        <v>#DIV/0!</v>
      </c>
      <c r="I1732" s="4">
        <f>LookupRef[[#This Row],[Total Price]]-LookupRef[[#This Row],[Material Costs]]</f>
        <v>0</v>
      </c>
      <c r="J1732" s="4">
        <f>(LookupRef[[#This Row],[Total Craft Points]]+LookupRef[[#This Row],[DC]])*10</f>
        <v>0</v>
      </c>
      <c r="K1732" s="4">
        <f>LookupRef[[#This Row],[Price Per Craft Point]]*LookupRef[[#This Row],[Total Craft Points]]</f>
        <v>0</v>
      </c>
      <c r="L1732" s="4">
        <f>Fullmath[[#This Row],[Mat Cost]]</f>
        <v>0</v>
      </c>
      <c r="M1732" s="4">
        <f>Fullmath[[#This Row],[Total CP]]</f>
        <v>0</v>
      </c>
      <c r="N1732" s="4">
        <f>Fullmath[[#This Row],[DC]]</f>
        <v>0</v>
      </c>
      <c r="O1732" s="4" cm="1">
        <f t="array" ref="O1732">LookupRef[[#This Row],[DC]]+(PPCP[Base])</f>
        <v>50</v>
      </c>
    </row>
    <row r="1733" spans="1:15" x14ac:dyDescent="0.2">
      <c r="A1733" s="4">
        <f>Fullmath[[#This Row],[Craft]]</f>
        <v>0</v>
      </c>
      <c r="B1733" s="4">
        <f>Fullmath[[#This Row],[Type]]</f>
        <v>0</v>
      </c>
      <c r="C1733" s="4">
        <f>Fullmath[[#This Row],[Subtype]]</f>
        <v>0</v>
      </c>
      <c r="D1733" s="2">
        <f>Fullmath[[#This Row],[ID]]</f>
        <v>0</v>
      </c>
      <c r="E1733" s="4">
        <f>Fullmath[[#This Row],[Name]]</f>
        <v>0</v>
      </c>
      <c r="F1733" s="4">
        <f>Fullmath[[#This Row],[Quantity]]</f>
        <v>0</v>
      </c>
      <c r="G1733" s="4">
        <f>LookupRef[[#This Row],[Labor Costs]]+LookupRef[[#This Row],[Material Costs]]</f>
        <v>0</v>
      </c>
      <c r="H1733" s="4" t="e">
        <f>LookupRef[[#This Row],[Total Price]]/LookupRef[[#This Row],[Quantity]]</f>
        <v>#DIV/0!</v>
      </c>
      <c r="I1733" s="4">
        <f>LookupRef[[#This Row],[Total Price]]-LookupRef[[#This Row],[Material Costs]]</f>
        <v>0</v>
      </c>
      <c r="J1733" s="4">
        <f>(LookupRef[[#This Row],[Total Craft Points]]+LookupRef[[#This Row],[DC]])*10</f>
        <v>0</v>
      </c>
      <c r="K1733" s="4">
        <f>LookupRef[[#This Row],[Price Per Craft Point]]*LookupRef[[#This Row],[Total Craft Points]]</f>
        <v>0</v>
      </c>
      <c r="L1733" s="4">
        <f>Fullmath[[#This Row],[Mat Cost]]</f>
        <v>0</v>
      </c>
      <c r="M1733" s="4">
        <f>Fullmath[[#This Row],[Total CP]]</f>
        <v>0</v>
      </c>
      <c r="N1733" s="4">
        <f>Fullmath[[#This Row],[DC]]</f>
        <v>0</v>
      </c>
      <c r="O1733" s="4" cm="1">
        <f t="array" ref="O1733">LookupRef[[#This Row],[DC]]+(PPCP[Base])</f>
        <v>50</v>
      </c>
    </row>
    <row r="1734" spans="1:15" x14ac:dyDescent="0.2">
      <c r="A1734" s="4">
        <f>Fullmath[[#This Row],[Craft]]</f>
        <v>0</v>
      </c>
      <c r="B1734" s="4">
        <f>Fullmath[[#This Row],[Type]]</f>
        <v>0</v>
      </c>
      <c r="C1734" s="4">
        <f>Fullmath[[#This Row],[Subtype]]</f>
        <v>0</v>
      </c>
      <c r="D1734" s="2">
        <f>Fullmath[[#This Row],[ID]]</f>
        <v>0</v>
      </c>
      <c r="E1734" s="4">
        <f>Fullmath[[#This Row],[Name]]</f>
        <v>0</v>
      </c>
      <c r="F1734" s="4">
        <f>Fullmath[[#This Row],[Quantity]]</f>
        <v>0</v>
      </c>
      <c r="G1734" s="4">
        <f>LookupRef[[#This Row],[Labor Costs]]+LookupRef[[#This Row],[Material Costs]]</f>
        <v>0</v>
      </c>
      <c r="H1734" s="4" t="e">
        <f>LookupRef[[#This Row],[Total Price]]/LookupRef[[#This Row],[Quantity]]</f>
        <v>#DIV/0!</v>
      </c>
      <c r="I1734" s="4">
        <f>LookupRef[[#This Row],[Total Price]]-LookupRef[[#This Row],[Material Costs]]</f>
        <v>0</v>
      </c>
      <c r="J1734" s="4">
        <f>(LookupRef[[#This Row],[Total Craft Points]]+LookupRef[[#This Row],[DC]])*10</f>
        <v>0</v>
      </c>
      <c r="K1734" s="4">
        <f>LookupRef[[#This Row],[Price Per Craft Point]]*LookupRef[[#This Row],[Total Craft Points]]</f>
        <v>0</v>
      </c>
      <c r="L1734" s="4">
        <f>Fullmath[[#This Row],[Mat Cost]]</f>
        <v>0</v>
      </c>
      <c r="M1734" s="4">
        <f>Fullmath[[#This Row],[Total CP]]</f>
        <v>0</v>
      </c>
      <c r="N1734" s="4">
        <f>Fullmath[[#This Row],[DC]]</f>
        <v>0</v>
      </c>
      <c r="O1734" s="4" cm="1">
        <f t="array" ref="O1734">LookupRef[[#This Row],[DC]]+(PPCP[Base])</f>
        <v>50</v>
      </c>
    </row>
    <row r="1735" spans="1:15" x14ac:dyDescent="0.2">
      <c r="A1735" s="4">
        <f>Fullmath[[#This Row],[Craft]]</f>
        <v>0</v>
      </c>
      <c r="B1735" s="4">
        <f>Fullmath[[#This Row],[Type]]</f>
        <v>0</v>
      </c>
      <c r="C1735" s="4">
        <f>Fullmath[[#This Row],[Subtype]]</f>
        <v>0</v>
      </c>
      <c r="D1735" s="2">
        <f>Fullmath[[#This Row],[ID]]</f>
        <v>0</v>
      </c>
      <c r="E1735" s="4">
        <f>Fullmath[[#This Row],[Name]]</f>
        <v>0</v>
      </c>
      <c r="F1735" s="4">
        <f>Fullmath[[#This Row],[Quantity]]</f>
        <v>0</v>
      </c>
      <c r="G1735" s="4">
        <f>LookupRef[[#This Row],[Labor Costs]]+LookupRef[[#This Row],[Material Costs]]</f>
        <v>0</v>
      </c>
      <c r="H1735" s="4" t="e">
        <f>LookupRef[[#This Row],[Total Price]]/LookupRef[[#This Row],[Quantity]]</f>
        <v>#DIV/0!</v>
      </c>
      <c r="I1735" s="4">
        <f>LookupRef[[#This Row],[Total Price]]-LookupRef[[#This Row],[Material Costs]]</f>
        <v>0</v>
      </c>
      <c r="J1735" s="4">
        <f>(LookupRef[[#This Row],[Total Craft Points]]+LookupRef[[#This Row],[DC]])*10</f>
        <v>0</v>
      </c>
      <c r="K1735" s="4">
        <f>LookupRef[[#This Row],[Price Per Craft Point]]*LookupRef[[#This Row],[Total Craft Points]]</f>
        <v>0</v>
      </c>
      <c r="L1735" s="4">
        <f>Fullmath[[#This Row],[Mat Cost]]</f>
        <v>0</v>
      </c>
      <c r="M1735" s="4">
        <f>Fullmath[[#This Row],[Total CP]]</f>
        <v>0</v>
      </c>
      <c r="N1735" s="4">
        <f>Fullmath[[#This Row],[DC]]</f>
        <v>0</v>
      </c>
      <c r="O1735" s="4" cm="1">
        <f t="array" ref="O1735">LookupRef[[#This Row],[DC]]+(PPCP[Base])</f>
        <v>50</v>
      </c>
    </row>
    <row r="1736" spans="1:15" x14ac:dyDescent="0.2">
      <c r="A1736" s="4">
        <f>Fullmath[[#This Row],[Craft]]</f>
        <v>0</v>
      </c>
      <c r="B1736" s="4">
        <f>Fullmath[[#This Row],[Type]]</f>
        <v>0</v>
      </c>
      <c r="C1736" s="4">
        <f>Fullmath[[#This Row],[Subtype]]</f>
        <v>0</v>
      </c>
      <c r="D1736" s="2">
        <f>Fullmath[[#This Row],[ID]]</f>
        <v>0</v>
      </c>
      <c r="E1736" s="4">
        <f>Fullmath[[#This Row],[Name]]</f>
        <v>0</v>
      </c>
      <c r="F1736" s="4">
        <f>Fullmath[[#This Row],[Quantity]]</f>
        <v>0</v>
      </c>
      <c r="G1736" s="4">
        <f>LookupRef[[#This Row],[Labor Costs]]+LookupRef[[#This Row],[Material Costs]]</f>
        <v>0</v>
      </c>
      <c r="H1736" s="4" t="e">
        <f>LookupRef[[#This Row],[Total Price]]/LookupRef[[#This Row],[Quantity]]</f>
        <v>#DIV/0!</v>
      </c>
      <c r="I1736" s="4">
        <f>LookupRef[[#This Row],[Total Price]]-LookupRef[[#This Row],[Material Costs]]</f>
        <v>0</v>
      </c>
      <c r="J1736" s="4">
        <f>(LookupRef[[#This Row],[Total Craft Points]]+LookupRef[[#This Row],[DC]])*10</f>
        <v>0</v>
      </c>
      <c r="K1736" s="4">
        <f>LookupRef[[#This Row],[Price Per Craft Point]]*LookupRef[[#This Row],[Total Craft Points]]</f>
        <v>0</v>
      </c>
      <c r="L1736" s="4">
        <f>Fullmath[[#This Row],[Mat Cost]]</f>
        <v>0</v>
      </c>
      <c r="M1736" s="4">
        <f>Fullmath[[#This Row],[Total CP]]</f>
        <v>0</v>
      </c>
      <c r="N1736" s="4">
        <f>Fullmath[[#This Row],[DC]]</f>
        <v>0</v>
      </c>
      <c r="O1736" s="4" cm="1">
        <f t="array" ref="O1736">LookupRef[[#This Row],[DC]]+(PPCP[Base])</f>
        <v>50</v>
      </c>
    </row>
    <row r="1737" spans="1:15" x14ac:dyDescent="0.2">
      <c r="A1737" s="4">
        <f>Fullmath[[#This Row],[Craft]]</f>
        <v>0</v>
      </c>
      <c r="B1737" s="4">
        <f>Fullmath[[#This Row],[Type]]</f>
        <v>0</v>
      </c>
      <c r="C1737" s="4">
        <f>Fullmath[[#This Row],[Subtype]]</f>
        <v>0</v>
      </c>
      <c r="D1737" s="2">
        <f>Fullmath[[#This Row],[ID]]</f>
        <v>0</v>
      </c>
      <c r="E1737" s="4">
        <f>Fullmath[[#This Row],[Name]]</f>
        <v>0</v>
      </c>
      <c r="F1737" s="4">
        <f>Fullmath[[#This Row],[Quantity]]</f>
        <v>0</v>
      </c>
      <c r="G1737" s="4">
        <f>LookupRef[[#This Row],[Labor Costs]]+LookupRef[[#This Row],[Material Costs]]</f>
        <v>0</v>
      </c>
      <c r="H1737" s="4" t="e">
        <f>LookupRef[[#This Row],[Total Price]]/LookupRef[[#This Row],[Quantity]]</f>
        <v>#DIV/0!</v>
      </c>
      <c r="I1737" s="4">
        <f>LookupRef[[#This Row],[Total Price]]-LookupRef[[#This Row],[Material Costs]]</f>
        <v>0</v>
      </c>
      <c r="J1737" s="4">
        <f>(LookupRef[[#This Row],[Total Craft Points]]+LookupRef[[#This Row],[DC]])*10</f>
        <v>0</v>
      </c>
      <c r="K1737" s="4">
        <f>LookupRef[[#This Row],[Price Per Craft Point]]*LookupRef[[#This Row],[Total Craft Points]]</f>
        <v>0</v>
      </c>
      <c r="L1737" s="4">
        <f>Fullmath[[#This Row],[Mat Cost]]</f>
        <v>0</v>
      </c>
      <c r="M1737" s="4">
        <f>Fullmath[[#This Row],[Total CP]]</f>
        <v>0</v>
      </c>
      <c r="N1737" s="4">
        <f>Fullmath[[#This Row],[DC]]</f>
        <v>0</v>
      </c>
      <c r="O1737" s="4" cm="1">
        <f t="array" ref="O1737">LookupRef[[#This Row],[DC]]+(PPCP[Base])</f>
        <v>50</v>
      </c>
    </row>
    <row r="1738" spans="1:15" x14ac:dyDescent="0.2">
      <c r="A1738" s="4">
        <f>Fullmath[[#This Row],[Craft]]</f>
        <v>0</v>
      </c>
      <c r="B1738" s="4">
        <f>Fullmath[[#This Row],[Type]]</f>
        <v>0</v>
      </c>
      <c r="C1738" s="4">
        <f>Fullmath[[#This Row],[Subtype]]</f>
        <v>0</v>
      </c>
      <c r="D1738" s="2">
        <f>Fullmath[[#This Row],[ID]]</f>
        <v>0</v>
      </c>
      <c r="E1738" s="4">
        <f>Fullmath[[#This Row],[Name]]</f>
        <v>0</v>
      </c>
      <c r="F1738" s="4">
        <f>Fullmath[[#This Row],[Quantity]]</f>
        <v>0</v>
      </c>
      <c r="G1738" s="4">
        <f>LookupRef[[#This Row],[Labor Costs]]+LookupRef[[#This Row],[Material Costs]]</f>
        <v>0</v>
      </c>
      <c r="H1738" s="4" t="e">
        <f>LookupRef[[#This Row],[Total Price]]/LookupRef[[#This Row],[Quantity]]</f>
        <v>#DIV/0!</v>
      </c>
      <c r="I1738" s="4">
        <f>LookupRef[[#This Row],[Total Price]]-LookupRef[[#This Row],[Material Costs]]</f>
        <v>0</v>
      </c>
      <c r="J1738" s="4">
        <f>(LookupRef[[#This Row],[Total Craft Points]]+LookupRef[[#This Row],[DC]])*10</f>
        <v>0</v>
      </c>
      <c r="K1738" s="4">
        <f>LookupRef[[#This Row],[Price Per Craft Point]]*LookupRef[[#This Row],[Total Craft Points]]</f>
        <v>0</v>
      </c>
      <c r="L1738" s="4">
        <f>Fullmath[[#This Row],[Mat Cost]]</f>
        <v>0</v>
      </c>
      <c r="M1738" s="4">
        <f>Fullmath[[#This Row],[Total CP]]</f>
        <v>0</v>
      </c>
      <c r="N1738" s="4">
        <f>Fullmath[[#This Row],[DC]]</f>
        <v>0</v>
      </c>
      <c r="O1738" s="4" cm="1">
        <f t="array" ref="O1738">LookupRef[[#This Row],[DC]]+(PPCP[Base])</f>
        <v>50</v>
      </c>
    </row>
    <row r="1739" spans="1:15" x14ac:dyDescent="0.2">
      <c r="A1739" s="4">
        <f>Fullmath[[#This Row],[Craft]]</f>
        <v>0</v>
      </c>
      <c r="B1739" s="4">
        <f>Fullmath[[#This Row],[Type]]</f>
        <v>0</v>
      </c>
      <c r="C1739" s="4">
        <f>Fullmath[[#This Row],[Subtype]]</f>
        <v>0</v>
      </c>
      <c r="D1739" s="2">
        <f>Fullmath[[#This Row],[ID]]</f>
        <v>0</v>
      </c>
      <c r="E1739" s="4">
        <f>Fullmath[[#This Row],[Name]]</f>
        <v>0</v>
      </c>
      <c r="F1739" s="4">
        <f>Fullmath[[#This Row],[Quantity]]</f>
        <v>0</v>
      </c>
      <c r="G1739" s="4">
        <f>LookupRef[[#This Row],[Labor Costs]]+LookupRef[[#This Row],[Material Costs]]</f>
        <v>0</v>
      </c>
      <c r="H1739" s="4" t="e">
        <f>LookupRef[[#This Row],[Total Price]]/LookupRef[[#This Row],[Quantity]]</f>
        <v>#DIV/0!</v>
      </c>
      <c r="I1739" s="4">
        <f>LookupRef[[#This Row],[Total Price]]-LookupRef[[#This Row],[Material Costs]]</f>
        <v>0</v>
      </c>
      <c r="J1739" s="4">
        <f>(LookupRef[[#This Row],[Total Craft Points]]+LookupRef[[#This Row],[DC]])*10</f>
        <v>0</v>
      </c>
      <c r="K1739" s="4">
        <f>LookupRef[[#This Row],[Price Per Craft Point]]*LookupRef[[#This Row],[Total Craft Points]]</f>
        <v>0</v>
      </c>
      <c r="L1739" s="4">
        <f>Fullmath[[#This Row],[Mat Cost]]</f>
        <v>0</v>
      </c>
      <c r="M1739" s="4">
        <f>Fullmath[[#This Row],[Total CP]]</f>
        <v>0</v>
      </c>
      <c r="N1739" s="4">
        <f>Fullmath[[#This Row],[DC]]</f>
        <v>0</v>
      </c>
      <c r="O1739" s="4" cm="1">
        <f t="array" ref="O1739">LookupRef[[#This Row],[DC]]+(PPCP[Base])</f>
        <v>50</v>
      </c>
    </row>
    <row r="1740" spans="1:15" x14ac:dyDescent="0.2">
      <c r="A1740" s="4">
        <f>Fullmath[[#This Row],[Craft]]</f>
        <v>0</v>
      </c>
      <c r="B1740" s="4">
        <f>Fullmath[[#This Row],[Type]]</f>
        <v>0</v>
      </c>
      <c r="C1740" s="4">
        <f>Fullmath[[#This Row],[Subtype]]</f>
        <v>0</v>
      </c>
      <c r="D1740" s="2">
        <f>Fullmath[[#This Row],[ID]]</f>
        <v>0</v>
      </c>
      <c r="E1740" s="4">
        <f>Fullmath[[#This Row],[Name]]</f>
        <v>0</v>
      </c>
      <c r="F1740" s="4">
        <f>Fullmath[[#This Row],[Quantity]]</f>
        <v>0</v>
      </c>
      <c r="G1740" s="4">
        <f>LookupRef[[#This Row],[Labor Costs]]+LookupRef[[#This Row],[Material Costs]]</f>
        <v>0</v>
      </c>
      <c r="H1740" s="4" t="e">
        <f>LookupRef[[#This Row],[Total Price]]/LookupRef[[#This Row],[Quantity]]</f>
        <v>#DIV/0!</v>
      </c>
      <c r="I1740" s="4">
        <f>LookupRef[[#This Row],[Total Price]]-LookupRef[[#This Row],[Material Costs]]</f>
        <v>0</v>
      </c>
      <c r="J1740" s="4">
        <f>(LookupRef[[#This Row],[Total Craft Points]]+LookupRef[[#This Row],[DC]])*10</f>
        <v>0</v>
      </c>
      <c r="K1740" s="4">
        <f>LookupRef[[#This Row],[Price Per Craft Point]]*LookupRef[[#This Row],[Total Craft Points]]</f>
        <v>0</v>
      </c>
      <c r="L1740" s="4">
        <f>Fullmath[[#This Row],[Mat Cost]]</f>
        <v>0</v>
      </c>
      <c r="M1740" s="4">
        <f>Fullmath[[#This Row],[Total CP]]</f>
        <v>0</v>
      </c>
      <c r="N1740" s="4">
        <f>Fullmath[[#This Row],[DC]]</f>
        <v>0</v>
      </c>
      <c r="O1740" s="4" cm="1">
        <f t="array" ref="O1740">LookupRef[[#This Row],[DC]]+(PPCP[Base])</f>
        <v>50</v>
      </c>
    </row>
    <row r="1741" spans="1:15" x14ac:dyDescent="0.2">
      <c r="A1741" s="4">
        <f>Fullmath[[#This Row],[Craft]]</f>
        <v>0</v>
      </c>
      <c r="B1741" s="4">
        <f>Fullmath[[#This Row],[Type]]</f>
        <v>0</v>
      </c>
      <c r="C1741" s="4">
        <f>Fullmath[[#This Row],[Subtype]]</f>
        <v>0</v>
      </c>
      <c r="D1741" s="2">
        <f>Fullmath[[#This Row],[ID]]</f>
        <v>0</v>
      </c>
      <c r="E1741" s="4">
        <f>Fullmath[[#This Row],[Name]]</f>
        <v>0</v>
      </c>
      <c r="F1741" s="4">
        <f>Fullmath[[#This Row],[Quantity]]</f>
        <v>0</v>
      </c>
      <c r="G1741" s="4">
        <f>LookupRef[[#This Row],[Labor Costs]]+LookupRef[[#This Row],[Material Costs]]</f>
        <v>0</v>
      </c>
      <c r="H1741" s="4" t="e">
        <f>LookupRef[[#This Row],[Total Price]]/LookupRef[[#This Row],[Quantity]]</f>
        <v>#DIV/0!</v>
      </c>
      <c r="I1741" s="4">
        <f>LookupRef[[#This Row],[Total Price]]-LookupRef[[#This Row],[Material Costs]]</f>
        <v>0</v>
      </c>
      <c r="J1741" s="4">
        <f>(LookupRef[[#This Row],[Total Craft Points]]+LookupRef[[#This Row],[DC]])*10</f>
        <v>0</v>
      </c>
      <c r="K1741" s="4">
        <f>LookupRef[[#This Row],[Price Per Craft Point]]*LookupRef[[#This Row],[Total Craft Points]]</f>
        <v>0</v>
      </c>
      <c r="L1741" s="4">
        <f>Fullmath[[#This Row],[Mat Cost]]</f>
        <v>0</v>
      </c>
      <c r="M1741" s="4">
        <f>Fullmath[[#This Row],[Total CP]]</f>
        <v>0</v>
      </c>
      <c r="N1741" s="4">
        <f>Fullmath[[#This Row],[DC]]</f>
        <v>0</v>
      </c>
      <c r="O1741" s="4" cm="1">
        <f t="array" ref="O1741">LookupRef[[#This Row],[DC]]+(PPCP[Base])</f>
        <v>50</v>
      </c>
    </row>
    <row r="1742" spans="1:15" x14ac:dyDescent="0.2">
      <c r="A1742" s="4">
        <f>Fullmath[[#This Row],[Craft]]</f>
        <v>0</v>
      </c>
      <c r="B1742" s="4">
        <f>Fullmath[[#This Row],[Type]]</f>
        <v>0</v>
      </c>
      <c r="C1742" s="4">
        <f>Fullmath[[#This Row],[Subtype]]</f>
        <v>0</v>
      </c>
      <c r="D1742" s="2">
        <f>Fullmath[[#This Row],[ID]]</f>
        <v>0</v>
      </c>
      <c r="E1742" s="4">
        <f>Fullmath[[#This Row],[Name]]</f>
        <v>0</v>
      </c>
      <c r="F1742" s="4">
        <f>Fullmath[[#This Row],[Quantity]]</f>
        <v>0</v>
      </c>
      <c r="G1742" s="4">
        <f>LookupRef[[#This Row],[Labor Costs]]+LookupRef[[#This Row],[Material Costs]]</f>
        <v>0</v>
      </c>
      <c r="H1742" s="4" t="e">
        <f>LookupRef[[#This Row],[Total Price]]/LookupRef[[#This Row],[Quantity]]</f>
        <v>#DIV/0!</v>
      </c>
      <c r="I1742" s="4">
        <f>LookupRef[[#This Row],[Total Price]]-LookupRef[[#This Row],[Material Costs]]</f>
        <v>0</v>
      </c>
      <c r="J1742" s="4">
        <f>(LookupRef[[#This Row],[Total Craft Points]]+LookupRef[[#This Row],[DC]])*10</f>
        <v>0</v>
      </c>
      <c r="K1742" s="4">
        <f>LookupRef[[#This Row],[Price Per Craft Point]]*LookupRef[[#This Row],[Total Craft Points]]</f>
        <v>0</v>
      </c>
      <c r="L1742" s="4">
        <f>Fullmath[[#This Row],[Mat Cost]]</f>
        <v>0</v>
      </c>
      <c r="M1742" s="4">
        <f>Fullmath[[#This Row],[Total CP]]</f>
        <v>0</v>
      </c>
      <c r="N1742" s="4">
        <f>Fullmath[[#This Row],[DC]]</f>
        <v>0</v>
      </c>
      <c r="O1742" s="4" cm="1">
        <f t="array" ref="O1742">LookupRef[[#This Row],[DC]]+(PPCP[Base])</f>
        <v>50</v>
      </c>
    </row>
    <row r="1743" spans="1:15" x14ac:dyDescent="0.2">
      <c r="A1743" s="4">
        <f>Fullmath[[#This Row],[Craft]]</f>
        <v>0</v>
      </c>
      <c r="B1743" s="4">
        <f>Fullmath[[#This Row],[Type]]</f>
        <v>0</v>
      </c>
      <c r="C1743" s="4">
        <f>Fullmath[[#This Row],[Subtype]]</f>
        <v>0</v>
      </c>
      <c r="D1743" s="2">
        <f>Fullmath[[#This Row],[ID]]</f>
        <v>0</v>
      </c>
      <c r="E1743" s="4">
        <f>Fullmath[[#This Row],[Name]]</f>
        <v>0</v>
      </c>
      <c r="F1743" s="4">
        <f>Fullmath[[#This Row],[Quantity]]</f>
        <v>0</v>
      </c>
      <c r="G1743" s="4">
        <f>LookupRef[[#This Row],[Labor Costs]]+LookupRef[[#This Row],[Material Costs]]</f>
        <v>0</v>
      </c>
      <c r="H1743" s="4" t="e">
        <f>LookupRef[[#This Row],[Total Price]]/LookupRef[[#This Row],[Quantity]]</f>
        <v>#DIV/0!</v>
      </c>
      <c r="I1743" s="4">
        <f>LookupRef[[#This Row],[Total Price]]-LookupRef[[#This Row],[Material Costs]]</f>
        <v>0</v>
      </c>
      <c r="J1743" s="4">
        <f>(LookupRef[[#This Row],[Total Craft Points]]+LookupRef[[#This Row],[DC]])*10</f>
        <v>0</v>
      </c>
      <c r="K1743" s="4">
        <f>LookupRef[[#This Row],[Price Per Craft Point]]*LookupRef[[#This Row],[Total Craft Points]]</f>
        <v>0</v>
      </c>
      <c r="L1743" s="4">
        <f>Fullmath[[#This Row],[Mat Cost]]</f>
        <v>0</v>
      </c>
      <c r="M1743" s="4">
        <f>Fullmath[[#This Row],[Total CP]]</f>
        <v>0</v>
      </c>
      <c r="N1743" s="4">
        <f>Fullmath[[#This Row],[DC]]</f>
        <v>0</v>
      </c>
      <c r="O1743" s="4" cm="1">
        <f t="array" ref="O1743">LookupRef[[#This Row],[DC]]+(PPCP[Base])</f>
        <v>50</v>
      </c>
    </row>
    <row r="1744" spans="1:15" x14ac:dyDescent="0.2">
      <c r="A1744" s="4">
        <f>Fullmath[[#This Row],[Craft]]</f>
        <v>0</v>
      </c>
      <c r="B1744" s="4">
        <f>Fullmath[[#This Row],[Type]]</f>
        <v>0</v>
      </c>
      <c r="C1744" s="4">
        <f>Fullmath[[#This Row],[Subtype]]</f>
        <v>0</v>
      </c>
      <c r="D1744" s="2">
        <f>Fullmath[[#This Row],[ID]]</f>
        <v>0</v>
      </c>
      <c r="E1744" s="4">
        <f>Fullmath[[#This Row],[Name]]</f>
        <v>0</v>
      </c>
      <c r="F1744" s="4">
        <f>Fullmath[[#This Row],[Quantity]]</f>
        <v>0</v>
      </c>
      <c r="G1744" s="4">
        <f>LookupRef[[#This Row],[Labor Costs]]+LookupRef[[#This Row],[Material Costs]]</f>
        <v>0</v>
      </c>
      <c r="H1744" s="4" t="e">
        <f>LookupRef[[#This Row],[Total Price]]/LookupRef[[#This Row],[Quantity]]</f>
        <v>#DIV/0!</v>
      </c>
      <c r="I1744" s="4">
        <f>LookupRef[[#This Row],[Total Price]]-LookupRef[[#This Row],[Material Costs]]</f>
        <v>0</v>
      </c>
      <c r="J1744" s="4">
        <f>(LookupRef[[#This Row],[Total Craft Points]]+LookupRef[[#This Row],[DC]])*10</f>
        <v>0</v>
      </c>
      <c r="K1744" s="4">
        <f>LookupRef[[#This Row],[Price Per Craft Point]]*LookupRef[[#This Row],[Total Craft Points]]</f>
        <v>0</v>
      </c>
      <c r="L1744" s="4">
        <f>Fullmath[[#This Row],[Mat Cost]]</f>
        <v>0</v>
      </c>
      <c r="M1744" s="4">
        <f>Fullmath[[#This Row],[Total CP]]</f>
        <v>0</v>
      </c>
      <c r="N1744" s="4">
        <f>Fullmath[[#This Row],[DC]]</f>
        <v>0</v>
      </c>
      <c r="O1744" s="4" cm="1">
        <f t="array" ref="O1744">LookupRef[[#This Row],[DC]]+(PPCP[Base])</f>
        <v>50</v>
      </c>
    </row>
    <row r="1745" spans="1:15" x14ac:dyDescent="0.2">
      <c r="A1745" s="4">
        <f>Fullmath[[#This Row],[Craft]]</f>
        <v>0</v>
      </c>
      <c r="B1745" s="4">
        <f>Fullmath[[#This Row],[Type]]</f>
        <v>0</v>
      </c>
      <c r="C1745" s="4">
        <f>Fullmath[[#This Row],[Subtype]]</f>
        <v>0</v>
      </c>
      <c r="D1745" s="2">
        <f>Fullmath[[#This Row],[ID]]</f>
        <v>0</v>
      </c>
      <c r="E1745" s="4">
        <f>Fullmath[[#This Row],[Name]]</f>
        <v>0</v>
      </c>
      <c r="F1745" s="4">
        <f>Fullmath[[#This Row],[Quantity]]</f>
        <v>0</v>
      </c>
      <c r="G1745" s="4">
        <f>LookupRef[[#This Row],[Labor Costs]]+LookupRef[[#This Row],[Material Costs]]</f>
        <v>0</v>
      </c>
      <c r="H1745" s="4" t="e">
        <f>LookupRef[[#This Row],[Total Price]]/LookupRef[[#This Row],[Quantity]]</f>
        <v>#DIV/0!</v>
      </c>
      <c r="I1745" s="4">
        <f>LookupRef[[#This Row],[Total Price]]-LookupRef[[#This Row],[Material Costs]]</f>
        <v>0</v>
      </c>
      <c r="J1745" s="4">
        <f>(LookupRef[[#This Row],[Total Craft Points]]+LookupRef[[#This Row],[DC]])*10</f>
        <v>0</v>
      </c>
      <c r="K1745" s="4">
        <f>LookupRef[[#This Row],[Price Per Craft Point]]*LookupRef[[#This Row],[Total Craft Points]]</f>
        <v>0</v>
      </c>
      <c r="L1745" s="4">
        <f>Fullmath[[#This Row],[Mat Cost]]</f>
        <v>0</v>
      </c>
      <c r="M1745" s="4">
        <f>Fullmath[[#This Row],[Total CP]]</f>
        <v>0</v>
      </c>
      <c r="N1745" s="4">
        <f>Fullmath[[#This Row],[DC]]</f>
        <v>0</v>
      </c>
      <c r="O1745" s="4" cm="1">
        <f t="array" ref="O1745">LookupRef[[#This Row],[DC]]+(PPCP[Base])</f>
        <v>50</v>
      </c>
    </row>
    <row r="1746" spans="1:15" x14ac:dyDescent="0.2">
      <c r="A1746" s="4">
        <f>Fullmath[[#This Row],[Craft]]</f>
        <v>0</v>
      </c>
      <c r="B1746" s="4">
        <f>Fullmath[[#This Row],[Type]]</f>
        <v>0</v>
      </c>
      <c r="C1746" s="4">
        <f>Fullmath[[#This Row],[Subtype]]</f>
        <v>0</v>
      </c>
      <c r="D1746" s="2">
        <f>Fullmath[[#This Row],[ID]]</f>
        <v>0</v>
      </c>
      <c r="E1746" s="4">
        <f>Fullmath[[#This Row],[Name]]</f>
        <v>0</v>
      </c>
      <c r="F1746" s="4">
        <f>Fullmath[[#This Row],[Quantity]]</f>
        <v>0</v>
      </c>
      <c r="G1746" s="4">
        <f>LookupRef[[#This Row],[Labor Costs]]+LookupRef[[#This Row],[Material Costs]]</f>
        <v>0</v>
      </c>
      <c r="H1746" s="4" t="e">
        <f>LookupRef[[#This Row],[Total Price]]/LookupRef[[#This Row],[Quantity]]</f>
        <v>#DIV/0!</v>
      </c>
      <c r="I1746" s="4">
        <f>LookupRef[[#This Row],[Total Price]]-LookupRef[[#This Row],[Material Costs]]</f>
        <v>0</v>
      </c>
      <c r="J1746" s="4">
        <f>(LookupRef[[#This Row],[Total Craft Points]]+LookupRef[[#This Row],[DC]])*10</f>
        <v>0</v>
      </c>
      <c r="K1746" s="4">
        <f>LookupRef[[#This Row],[Price Per Craft Point]]*LookupRef[[#This Row],[Total Craft Points]]</f>
        <v>0</v>
      </c>
      <c r="L1746" s="4">
        <f>Fullmath[[#This Row],[Mat Cost]]</f>
        <v>0</v>
      </c>
      <c r="M1746" s="4">
        <f>Fullmath[[#This Row],[Total CP]]</f>
        <v>0</v>
      </c>
      <c r="N1746" s="4">
        <f>Fullmath[[#This Row],[DC]]</f>
        <v>0</v>
      </c>
      <c r="O1746" s="4" cm="1">
        <f t="array" ref="O1746">LookupRef[[#This Row],[DC]]+(PPCP[Base])</f>
        <v>50</v>
      </c>
    </row>
    <row r="1747" spans="1:15" x14ac:dyDescent="0.2">
      <c r="A1747" s="4">
        <f>Fullmath[[#This Row],[Craft]]</f>
        <v>0</v>
      </c>
      <c r="B1747" s="4">
        <f>Fullmath[[#This Row],[Type]]</f>
        <v>0</v>
      </c>
      <c r="C1747" s="4">
        <f>Fullmath[[#This Row],[Subtype]]</f>
        <v>0</v>
      </c>
      <c r="D1747" s="2">
        <f>Fullmath[[#This Row],[ID]]</f>
        <v>0</v>
      </c>
      <c r="E1747" s="4">
        <f>Fullmath[[#This Row],[Name]]</f>
        <v>0</v>
      </c>
      <c r="F1747" s="4">
        <f>Fullmath[[#This Row],[Quantity]]</f>
        <v>0</v>
      </c>
      <c r="G1747" s="4">
        <f>LookupRef[[#This Row],[Labor Costs]]+LookupRef[[#This Row],[Material Costs]]</f>
        <v>0</v>
      </c>
      <c r="H1747" s="4" t="e">
        <f>LookupRef[[#This Row],[Total Price]]/LookupRef[[#This Row],[Quantity]]</f>
        <v>#DIV/0!</v>
      </c>
      <c r="I1747" s="4">
        <f>LookupRef[[#This Row],[Total Price]]-LookupRef[[#This Row],[Material Costs]]</f>
        <v>0</v>
      </c>
      <c r="J1747" s="4">
        <f>(LookupRef[[#This Row],[Total Craft Points]]+LookupRef[[#This Row],[DC]])*10</f>
        <v>0</v>
      </c>
      <c r="K1747" s="4">
        <f>LookupRef[[#This Row],[Price Per Craft Point]]*LookupRef[[#This Row],[Total Craft Points]]</f>
        <v>0</v>
      </c>
      <c r="L1747" s="4">
        <f>Fullmath[[#This Row],[Mat Cost]]</f>
        <v>0</v>
      </c>
      <c r="M1747" s="4">
        <f>Fullmath[[#This Row],[Total CP]]</f>
        <v>0</v>
      </c>
      <c r="N1747" s="4">
        <f>Fullmath[[#This Row],[DC]]</f>
        <v>0</v>
      </c>
      <c r="O1747" s="4" cm="1">
        <f t="array" ref="O1747">LookupRef[[#This Row],[DC]]+(PPCP[Base])</f>
        <v>50</v>
      </c>
    </row>
    <row r="1748" spans="1:15" x14ac:dyDescent="0.2">
      <c r="A1748" s="4">
        <f>Fullmath[[#This Row],[Craft]]</f>
        <v>0</v>
      </c>
      <c r="B1748" s="4">
        <f>Fullmath[[#This Row],[Type]]</f>
        <v>0</v>
      </c>
      <c r="C1748" s="4">
        <f>Fullmath[[#This Row],[Subtype]]</f>
        <v>0</v>
      </c>
      <c r="D1748" s="2">
        <f>Fullmath[[#This Row],[ID]]</f>
        <v>0</v>
      </c>
      <c r="E1748" s="4">
        <f>Fullmath[[#This Row],[Name]]</f>
        <v>0</v>
      </c>
      <c r="F1748" s="4">
        <f>Fullmath[[#This Row],[Quantity]]</f>
        <v>0</v>
      </c>
      <c r="G1748" s="4">
        <f>LookupRef[[#This Row],[Labor Costs]]+LookupRef[[#This Row],[Material Costs]]</f>
        <v>0</v>
      </c>
      <c r="H1748" s="4" t="e">
        <f>LookupRef[[#This Row],[Total Price]]/LookupRef[[#This Row],[Quantity]]</f>
        <v>#DIV/0!</v>
      </c>
      <c r="I1748" s="4">
        <f>LookupRef[[#This Row],[Total Price]]-LookupRef[[#This Row],[Material Costs]]</f>
        <v>0</v>
      </c>
      <c r="J1748" s="4">
        <f>(LookupRef[[#This Row],[Total Craft Points]]+LookupRef[[#This Row],[DC]])*10</f>
        <v>0</v>
      </c>
      <c r="K1748" s="4">
        <f>LookupRef[[#This Row],[Price Per Craft Point]]*LookupRef[[#This Row],[Total Craft Points]]</f>
        <v>0</v>
      </c>
      <c r="L1748" s="4">
        <f>Fullmath[[#This Row],[Mat Cost]]</f>
        <v>0</v>
      </c>
      <c r="M1748" s="4">
        <f>Fullmath[[#This Row],[Total CP]]</f>
        <v>0</v>
      </c>
      <c r="N1748" s="4">
        <f>Fullmath[[#This Row],[DC]]</f>
        <v>0</v>
      </c>
      <c r="O1748" s="4" cm="1">
        <f t="array" ref="O1748">LookupRef[[#This Row],[DC]]+(PPCP[Base])</f>
        <v>50</v>
      </c>
    </row>
    <row r="1749" spans="1:15" x14ac:dyDescent="0.2">
      <c r="A1749" s="4">
        <f>Fullmath[[#This Row],[Craft]]</f>
        <v>0</v>
      </c>
      <c r="B1749" s="4">
        <f>Fullmath[[#This Row],[Type]]</f>
        <v>0</v>
      </c>
      <c r="C1749" s="4">
        <f>Fullmath[[#This Row],[Subtype]]</f>
        <v>0</v>
      </c>
      <c r="D1749" s="2">
        <f>Fullmath[[#This Row],[ID]]</f>
        <v>0</v>
      </c>
      <c r="E1749" s="4">
        <f>Fullmath[[#This Row],[Name]]</f>
        <v>0</v>
      </c>
      <c r="F1749" s="4">
        <f>Fullmath[[#This Row],[Quantity]]</f>
        <v>0</v>
      </c>
      <c r="G1749" s="4">
        <f>LookupRef[[#This Row],[Labor Costs]]+LookupRef[[#This Row],[Material Costs]]</f>
        <v>0</v>
      </c>
      <c r="H1749" s="4" t="e">
        <f>LookupRef[[#This Row],[Total Price]]/LookupRef[[#This Row],[Quantity]]</f>
        <v>#DIV/0!</v>
      </c>
      <c r="I1749" s="4">
        <f>LookupRef[[#This Row],[Total Price]]-LookupRef[[#This Row],[Material Costs]]</f>
        <v>0</v>
      </c>
      <c r="J1749" s="4">
        <f>(LookupRef[[#This Row],[Total Craft Points]]+LookupRef[[#This Row],[DC]])*10</f>
        <v>0</v>
      </c>
      <c r="K1749" s="4">
        <f>LookupRef[[#This Row],[Price Per Craft Point]]*LookupRef[[#This Row],[Total Craft Points]]</f>
        <v>0</v>
      </c>
      <c r="L1749" s="4">
        <f>Fullmath[[#This Row],[Mat Cost]]</f>
        <v>0</v>
      </c>
      <c r="M1749" s="4">
        <f>Fullmath[[#This Row],[Total CP]]</f>
        <v>0</v>
      </c>
      <c r="N1749" s="4">
        <f>Fullmath[[#This Row],[DC]]</f>
        <v>0</v>
      </c>
      <c r="O1749" s="4" cm="1">
        <f t="array" ref="O1749">LookupRef[[#This Row],[DC]]+(PPCP[Base])</f>
        <v>50</v>
      </c>
    </row>
    <row r="1750" spans="1:15" x14ac:dyDescent="0.2">
      <c r="A1750" s="4">
        <f>Fullmath[[#This Row],[Craft]]</f>
        <v>0</v>
      </c>
      <c r="B1750" s="4">
        <f>Fullmath[[#This Row],[Type]]</f>
        <v>0</v>
      </c>
      <c r="C1750" s="4">
        <f>Fullmath[[#This Row],[Subtype]]</f>
        <v>0</v>
      </c>
      <c r="D1750" s="2">
        <f>Fullmath[[#This Row],[ID]]</f>
        <v>0</v>
      </c>
      <c r="E1750" s="4">
        <f>Fullmath[[#This Row],[Name]]</f>
        <v>0</v>
      </c>
      <c r="F1750" s="4">
        <f>Fullmath[[#This Row],[Quantity]]</f>
        <v>0</v>
      </c>
      <c r="G1750" s="4">
        <f>LookupRef[[#This Row],[Labor Costs]]+LookupRef[[#This Row],[Material Costs]]</f>
        <v>0</v>
      </c>
      <c r="H1750" s="4" t="e">
        <f>LookupRef[[#This Row],[Total Price]]/LookupRef[[#This Row],[Quantity]]</f>
        <v>#DIV/0!</v>
      </c>
      <c r="I1750" s="4">
        <f>LookupRef[[#This Row],[Total Price]]-LookupRef[[#This Row],[Material Costs]]</f>
        <v>0</v>
      </c>
      <c r="J1750" s="4">
        <f>(LookupRef[[#This Row],[Total Craft Points]]+LookupRef[[#This Row],[DC]])*10</f>
        <v>0</v>
      </c>
      <c r="K1750" s="4">
        <f>LookupRef[[#This Row],[Price Per Craft Point]]*LookupRef[[#This Row],[Total Craft Points]]</f>
        <v>0</v>
      </c>
      <c r="L1750" s="4">
        <f>Fullmath[[#This Row],[Mat Cost]]</f>
        <v>0</v>
      </c>
      <c r="M1750" s="4">
        <f>Fullmath[[#This Row],[Total CP]]</f>
        <v>0</v>
      </c>
      <c r="N1750" s="4">
        <f>Fullmath[[#This Row],[DC]]</f>
        <v>0</v>
      </c>
      <c r="O1750" s="4" cm="1">
        <f t="array" ref="O1750">LookupRef[[#This Row],[DC]]+(PPCP[Base])</f>
        <v>50</v>
      </c>
    </row>
    <row r="1751" spans="1:15" x14ac:dyDescent="0.2">
      <c r="A1751" s="4">
        <f>Fullmath[[#This Row],[Craft]]</f>
        <v>0</v>
      </c>
      <c r="B1751" s="4">
        <f>Fullmath[[#This Row],[Type]]</f>
        <v>0</v>
      </c>
      <c r="C1751" s="4">
        <f>Fullmath[[#This Row],[Subtype]]</f>
        <v>0</v>
      </c>
      <c r="D1751" s="2">
        <f>Fullmath[[#This Row],[ID]]</f>
        <v>0</v>
      </c>
      <c r="E1751" s="4">
        <f>Fullmath[[#This Row],[Name]]</f>
        <v>0</v>
      </c>
      <c r="F1751" s="4">
        <f>Fullmath[[#This Row],[Quantity]]</f>
        <v>0</v>
      </c>
      <c r="G1751" s="4">
        <f>LookupRef[[#This Row],[Labor Costs]]+LookupRef[[#This Row],[Material Costs]]</f>
        <v>0</v>
      </c>
      <c r="H1751" s="4" t="e">
        <f>LookupRef[[#This Row],[Total Price]]/LookupRef[[#This Row],[Quantity]]</f>
        <v>#DIV/0!</v>
      </c>
      <c r="I1751" s="4">
        <f>LookupRef[[#This Row],[Total Price]]-LookupRef[[#This Row],[Material Costs]]</f>
        <v>0</v>
      </c>
      <c r="J1751" s="4">
        <f>(LookupRef[[#This Row],[Total Craft Points]]+LookupRef[[#This Row],[DC]])*10</f>
        <v>0</v>
      </c>
      <c r="K1751" s="4">
        <f>LookupRef[[#This Row],[Price Per Craft Point]]*LookupRef[[#This Row],[Total Craft Points]]</f>
        <v>0</v>
      </c>
      <c r="L1751" s="4">
        <f>Fullmath[[#This Row],[Mat Cost]]</f>
        <v>0</v>
      </c>
      <c r="M1751" s="4">
        <f>Fullmath[[#This Row],[Total CP]]</f>
        <v>0</v>
      </c>
      <c r="N1751" s="4">
        <f>Fullmath[[#This Row],[DC]]</f>
        <v>0</v>
      </c>
      <c r="O1751" s="4" cm="1">
        <f t="array" ref="O1751">LookupRef[[#This Row],[DC]]+(PPCP[Base])</f>
        <v>50</v>
      </c>
    </row>
    <row r="1752" spans="1:15" x14ac:dyDescent="0.2">
      <c r="A1752" s="4">
        <f>Fullmath[[#This Row],[Craft]]</f>
        <v>0</v>
      </c>
      <c r="B1752" s="4">
        <f>Fullmath[[#This Row],[Type]]</f>
        <v>0</v>
      </c>
      <c r="C1752" s="4">
        <f>Fullmath[[#This Row],[Subtype]]</f>
        <v>0</v>
      </c>
      <c r="D1752" s="2">
        <f>Fullmath[[#This Row],[ID]]</f>
        <v>0</v>
      </c>
      <c r="E1752" s="4">
        <f>Fullmath[[#This Row],[Name]]</f>
        <v>0</v>
      </c>
      <c r="F1752" s="4">
        <f>Fullmath[[#This Row],[Quantity]]</f>
        <v>0</v>
      </c>
      <c r="G1752" s="4">
        <f>LookupRef[[#This Row],[Labor Costs]]+LookupRef[[#This Row],[Material Costs]]</f>
        <v>0</v>
      </c>
      <c r="H1752" s="4" t="e">
        <f>LookupRef[[#This Row],[Total Price]]/LookupRef[[#This Row],[Quantity]]</f>
        <v>#DIV/0!</v>
      </c>
      <c r="I1752" s="4">
        <f>LookupRef[[#This Row],[Total Price]]-LookupRef[[#This Row],[Material Costs]]</f>
        <v>0</v>
      </c>
      <c r="J1752" s="4">
        <f>(LookupRef[[#This Row],[Total Craft Points]]+LookupRef[[#This Row],[DC]])*10</f>
        <v>0</v>
      </c>
      <c r="K1752" s="4">
        <f>LookupRef[[#This Row],[Price Per Craft Point]]*LookupRef[[#This Row],[Total Craft Points]]</f>
        <v>0</v>
      </c>
      <c r="L1752" s="4">
        <f>Fullmath[[#This Row],[Mat Cost]]</f>
        <v>0</v>
      </c>
      <c r="M1752" s="4">
        <f>Fullmath[[#This Row],[Total CP]]</f>
        <v>0</v>
      </c>
      <c r="N1752" s="4">
        <f>Fullmath[[#This Row],[DC]]</f>
        <v>0</v>
      </c>
      <c r="O1752" s="4" cm="1">
        <f t="array" ref="O1752">LookupRef[[#This Row],[DC]]+(PPCP[Base])</f>
        <v>50</v>
      </c>
    </row>
    <row r="1753" spans="1:15" x14ac:dyDescent="0.2">
      <c r="A1753" s="4">
        <f>Fullmath[[#This Row],[Craft]]</f>
        <v>0</v>
      </c>
      <c r="B1753" s="4">
        <f>Fullmath[[#This Row],[Type]]</f>
        <v>0</v>
      </c>
      <c r="C1753" s="4">
        <f>Fullmath[[#This Row],[Subtype]]</f>
        <v>0</v>
      </c>
      <c r="D1753" s="2">
        <f>Fullmath[[#This Row],[ID]]</f>
        <v>0</v>
      </c>
      <c r="E1753" s="4">
        <f>Fullmath[[#This Row],[Name]]</f>
        <v>0</v>
      </c>
      <c r="F1753" s="4">
        <f>Fullmath[[#This Row],[Quantity]]</f>
        <v>0</v>
      </c>
      <c r="G1753" s="4">
        <f>LookupRef[[#This Row],[Labor Costs]]+LookupRef[[#This Row],[Material Costs]]</f>
        <v>0</v>
      </c>
      <c r="H1753" s="4" t="e">
        <f>LookupRef[[#This Row],[Total Price]]/LookupRef[[#This Row],[Quantity]]</f>
        <v>#DIV/0!</v>
      </c>
      <c r="I1753" s="4">
        <f>LookupRef[[#This Row],[Total Price]]-LookupRef[[#This Row],[Material Costs]]</f>
        <v>0</v>
      </c>
      <c r="J1753" s="4">
        <f>(LookupRef[[#This Row],[Total Craft Points]]+LookupRef[[#This Row],[DC]])*10</f>
        <v>0</v>
      </c>
      <c r="K1753" s="4">
        <f>LookupRef[[#This Row],[Price Per Craft Point]]*LookupRef[[#This Row],[Total Craft Points]]</f>
        <v>0</v>
      </c>
      <c r="L1753" s="4">
        <f>Fullmath[[#This Row],[Mat Cost]]</f>
        <v>0</v>
      </c>
      <c r="M1753" s="4">
        <f>Fullmath[[#This Row],[Total CP]]</f>
        <v>0</v>
      </c>
      <c r="N1753" s="4">
        <f>Fullmath[[#This Row],[DC]]</f>
        <v>0</v>
      </c>
      <c r="O1753" s="4" cm="1">
        <f t="array" ref="O1753">LookupRef[[#This Row],[DC]]+(PPCP[Base])</f>
        <v>50</v>
      </c>
    </row>
    <row r="1754" spans="1:15" x14ac:dyDescent="0.2">
      <c r="A1754" s="4">
        <f>Fullmath[[#This Row],[Craft]]</f>
        <v>0</v>
      </c>
      <c r="B1754" s="4">
        <f>Fullmath[[#This Row],[Type]]</f>
        <v>0</v>
      </c>
      <c r="C1754" s="4">
        <f>Fullmath[[#This Row],[Subtype]]</f>
        <v>0</v>
      </c>
      <c r="D1754" s="2">
        <f>Fullmath[[#This Row],[ID]]</f>
        <v>0</v>
      </c>
      <c r="E1754" s="4">
        <f>Fullmath[[#This Row],[Name]]</f>
        <v>0</v>
      </c>
      <c r="F1754" s="4">
        <f>Fullmath[[#This Row],[Quantity]]</f>
        <v>0</v>
      </c>
      <c r="G1754" s="4">
        <f>LookupRef[[#This Row],[Labor Costs]]+LookupRef[[#This Row],[Material Costs]]</f>
        <v>0</v>
      </c>
      <c r="H1754" s="4" t="e">
        <f>LookupRef[[#This Row],[Total Price]]/LookupRef[[#This Row],[Quantity]]</f>
        <v>#DIV/0!</v>
      </c>
      <c r="I1754" s="4">
        <f>LookupRef[[#This Row],[Total Price]]-LookupRef[[#This Row],[Material Costs]]</f>
        <v>0</v>
      </c>
      <c r="J1754" s="4">
        <f>(LookupRef[[#This Row],[Total Craft Points]]+LookupRef[[#This Row],[DC]])*10</f>
        <v>0</v>
      </c>
      <c r="K1754" s="4">
        <f>LookupRef[[#This Row],[Price Per Craft Point]]*LookupRef[[#This Row],[Total Craft Points]]</f>
        <v>0</v>
      </c>
      <c r="L1754" s="4">
        <f>Fullmath[[#This Row],[Mat Cost]]</f>
        <v>0</v>
      </c>
      <c r="M1754" s="4">
        <f>Fullmath[[#This Row],[Total CP]]</f>
        <v>0</v>
      </c>
      <c r="N1754" s="4">
        <f>Fullmath[[#This Row],[DC]]</f>
        <v>0</v>
      </c>
      <c r="O1754" s="4" cm="1">
        <f t="array" ref="O1754">LookupRef[[#This Row],[DC]]+(PPCP[Base])</f>
        <v>50</v>
      </c>
    </row>
    <row r="1755" spans="1:15" x14ac:dyDescent="0.2">
      <c r="A1755" s="4">
        <f>Fullmath[[#This Row],[Craft]]</f>
        <v>0</v>
      </c>
      <c r="B1755" s="4">
        <f>Fullmath[[#This Row],[Type]]</f>
        <v>0</v>
      </c>
      <c r="C1755" s="4">
        <f>Fullmath[[#This Row],[Subtype]]</f>
        <v>0</v>
      </c>
      <c r="D1755" s="2">
        <f>Fullmath[[#This Row],[ID]]</f>
        <v>0</v>
      </c>
      <c r="E1755" s="4">
        <f>Fullmath[[#This Row],[Name]]</f>
        <v>0</v>
      </c>
      <c r="F1755" s="4">
        <f>Fullmath[[#This Row],[Quantity]]</f>
        <v>0</v>
      </c>
      <c r="G1755" s="4">
        <f>LookupRef[[#This Row],[Labor Costs]]+LookupRef[[#This Row],[Material Costs]]</f>
        <v>0</v>
      </c>
      <c r="H1755" s="4" t="e">
        <f>LookupRef[[#This Row],[Total Price]]/LookupRef[[#This Row],[Quantity]]</f>
        <v>#DIV/0!</v>
      </c>
      <c r="I1755" s="4">
        <f>LookupRef[[#This Row],[Total Price]]-LookupRef[[#This Row],[Material Costs]]</f>
        <v>0</v>
      </c>
      <c r="J1755" s="4">
        <f>(LookupRef[[#This Row],[Total Craft Points]]+LookupRef[[#This Row],[DC]])*10</f>
        <v>0</v>
      </c>
      <c r="K1755" s="4">
        <f>LookupRef[[#This Row],[Price Per Craft Point]]*LookupRef[[#This Row],[Total Craft Points]]</f>
        <v>0</v>
      </c>
      <c r="L1755" s="4">
        <f>Fullmath[[#This Row],[Mat Cost]]</f>
        <v>0</v>
      </c>
      <c r="M1755" s="4">
        <f>Fullmath[[#This Row],[Total CP]]</f>
        <v>0</v>
      </c>
      <c r="N1755" s="4">
        <f>Fullmath[[#This Row],[DC]]</f>
        <v>0</v>
      </c>
      <c r="O1755" s="4" cm="1">
        <f t="array" ref="O1755">LookupRef[[#This Row],[DC]]+(PPCP[Base])</f>
        <v>50</v>
      </c>
    </row>
    <row r="1756" spans="1:15" x14ac:dyDescent="0.2">
      <c r="A1756" s="4">
        <f>Fullmath[[#This Row],[Craft]]</f>
        <v>0</v>
      </c>
      <c r="B1756" s="4">
        <f>Fullmath[[#This Row],[Type]]</f>
        <v>0</v>
      </c>
      <c r="C1756" s="4">
        <f>Fullmath[[#This Row],[Subtype]]</f>
        <v>0</v>
      </c>
      <c r="D1756" s="2">
        <f>Fullmath[[#This Row],[ID]]</f>
        <v>0</v>
      </c>
      <c r="E1756" s="4">
        <f>Fullmath[[#This Row],[Name]]</f>
        <v>0</v>
      </c>
      <c r="F1756" s="4">
        <f>Fullmath[[#This Row],[Quantity]]</f>
        <v>0</v>
      </c>
      <c r="G1756" s="4">
        <f>LookupRef[[#This Row],[Labor Costs]]+LookupRef[[#This Row],[Material Costs]]</f>
        <v>0</v>
      </c>
      <c r="H1756" s="4" t="e">
        <f>LookupRef[[#This Row],[Total Price]]/LookupRef[[#This Row],[Quantity]]</f>
        <v>#DIV/0!</v>
      </c>
      <c r="I1756" s="4">
        <f>LookupRef[[#This Row],[Total Price]]-LookupRef[[#This Row],[Material Costs]]</f>
        <v>0</v>
      </c>
      <c r="J1756" s="4">
        <f>(LookupRef[[#This Row],[Total Craft Points]]+LookupRef[[#This Row],[DC]])*10</f>
        <v>0</v>
      </c>
      <c r="K1756" s="4">
        <f>LookupRef[[#This Row],[Price Per Craft Point]]*LookupRef[[#This Row],[Total Craft Points]]</f>
        <v>0</v>
      </c>
      <c r="L1756" s="4">
        <f>Fullmath[[#This Row],[Mat Cost]]</f>
        <v>0</v>
      </c>
      <c r="M1756" s="4">
        <f>Fullmath[[#This Row],[Total CP]]</f>
        <v>0</v>
      </c>
      <c r="N1756" s="4">
        <f>Fullmath[[#This Row],[DC]]</f>
        <v>0</v>
      </c>
      <c r="O1756" s="4" cm="1">
        <f t="array" ref="O1756">LookupRef[[#This Row],[DC]]+(PPCP[Base])</f>
        <v>50</v>
      </c>
    </row>
    <row r="1757" spans="1:15" x14ac:dyDescent="0.2">
      <c r="A1757" s="4">
        <f>Fullmath[[#This Row],[Craft]]</f>
        <v>0</v>
      </c>
      <c r="B1757" s="4">
        <f>Fullmath[[#This Row],[Type]]</f>
        <v>0</v>
      </c>
      <c r="C1757" s="4">
        <f>Fullmath[[#This Row],[Subtype]]</f>
        <v>0</v>
      </c>
      <c r="D1757" s="2">
        <f>Fullmath[[#This Row],[ID]]</f>
        <v>0</v>
      </c>
      <c r="E1757" s="4">
        <f>Fullmath[[#This Row],[Name]]</f>
        <v>0</v>
      </c>
      <c r="F1757" s="4">
        <f>Fullmath[[#This Row],[Quantity]]</f>
        <v>0</v>
      </c>
      <c r="G1757" s="4">
        <f>LookupRef[[#This Row],[Labor Costs]]+LookupRef[[#This Row],[Material Costs]]</f>
        <v>0</v>
      </c>
      <c r="H1757" s="4" t="e">
        <f>LookupRef[[#This Row],[Total Price]]/LookupRef[[#This Row],[Quantity]]</f>
        <v>#DIV/0!</v>
      </c>
      <c r="I1757" s="4">
        <f>LookupRef[[#This Row],[Total Price]]-LookupRef[[#This Row],[Material Costs]]</f>
        <v>0</v>
      </c>
      <c r="J1757" s="4">
        <f>(LookupRef[[#This Row],[Total Craft Points]]+LookupRef[[#This Row],[DC]])*10</f>
        <v>0</v>
      </c>
      <c r="K1757" s="4">
        <f>LookupRef[[#This Row],[Price Per Craft Point]]*LookupRef[[#This Row],[Total Craft Points]]</f>
        <v>0</v>
      </c>
      <c r="L1757" s="4">
        <f>Fullmath[[#This Row],[Mat Cost]]</f>
        <v>0</v>
      </c>
      <c r="M1757" s="4">
        <f>Fullmath[[#This Row],[Total CP]]</f>
        <v>0</v>
      </c>
      <c r="N1757" s="4">
        <f>Fullmath[[#This Row],[DC]]</f>
        <v>0</v>
      </c>
      <c r="O1757" s="4" cm="1">
        <f t="array" ref="O1757">LookupRef[[#This Row],[DC]]+(PPCP[Base])</f>
        <v>50</v>
      </c>
    </row>
    <row r="1758" spans="1:15" x14ac:dyDescent="0.2">
      <c r="A1758" s="4">
        <f>Fullmath[[#This Row],[Craft]]</f>
        <v>0</v>
      </c>
      <c r="B1758" s="4">
        <f>Fullmath[[#This Row],[Type]]</f>
        <v>0</v>
      </c>
      <c r="C1758" s="4">
        <f>Fullmath[[#This Row],[Subtype]]</f>
        <v>0</v>
      </c>
      <c r="D1758" s="2">
        <f>Fullmath[[#This Row],[ID]]</f>
        <v>0</v>
      </c>
      <c r="E1758" s="4">
        <f>Fullmath[[#This Row],[Name]]</f>
        <v>0</v>
      </c>
      <c r="F1758" s="4">
        <f>Fullmath[[#This Row],[Quantity]]</f>
        <v>0</v>
      </c>
      <c r="G1758" s="4">
        <f>LookupRef[[#This Row],[Labor Costs]]+LookupRef[[#This Row],[Material Costs]]</f>
        <v>0</v>
      </c>
      <c r="H1758" s="4" t="e">
        <f>LookupRef[[#This Row],[Total Price]]/LookupRef[[#This Row],[Quantity]]</f>
        <v>#DIV/0!</v>
      </c>
      <c r="I1758" s="4">
        <f>LookupRef[[#This Row],[Total Price]]-LookupRef[[#This Row],[Material Costs]]</f>
        <v>0</v>
      </c>
      <c r="J1758" s="4">
        <f>(LookupRef[[#This Row],[Total Craft Points]]+LookupRef[[#This Row],[DC]])*10</f>
        <v>0</v>
      </c>
      <c r="K1758" s="4">
        <f>LookupRef[[#This Row],[Price Per Craft Point]]*LookupRef[[#This Row],[Total Craft Points]]</f>
        <v>0</v>
      </c>
      <c r="L1758" s="4">
        <f>Fullmath[[#This Row],[Mat Cost]]</f>
        <v>0</v>
      </c>
      <c r="M1758" s="4">
        <f>Fullmath[[#This Row],[Total CP]]</f>
        <v>0</v>
      </c>
      <c r="N1758" s="4">
        <f>Fullmath[[#This Row],[DC]]</f>
        <v>0</v>
      </c>
      <c r="O1758" s="4" cm="1">
        <f t="array" ref="O1758">LookupRef[[#This Row],[DC]]+(PPCP[Base])</f>
        <v>50</v>
      </c>
    </row>
    <row r="1759" spans="1:15" x14ac:dyDescent="0.2">
      <c r="A1759" s="4">
        <f>Fullmath[[#This Row],[Craft]]</f>
        <v>0</v>
      </c>
      <c r="B1759" s="4">
        <f>Fullmath[[#This Row],[Type]]</f>
        <v>0</v>
      </c>
      <c r="C1759" s="4">
        <f>Fullmath[[#This Row],[Subtype]]</f>
        <v>0</v>
      </c>
      <c r="D1759" s="2">
        <f>Fullmath[[#This Row],[ID]]</f>
        <v>0</v>
      </c>
      <c r="E1759" s="4">
        <f>Fullmath[[#This Row],[Name]]</f>
        <v>0</v>
      </c>
      <c r="F1759" s="4">
        <f>Fullmath[[#This Row],[Quantity]]</f>
        <v>0</v>
      </c>
      <c r="G1759" s="4">
        <f>LookupRef[[#This Row],[Labor Costs]]+LookupRef[[#This Row],[Material Costs]]</f>
        <v>0</v>
      </c>
      <c r="H1759" s="4" t="e">
        <f>LookupRef[[#This Row],[Total Price]]/LookupRef[[#This Row],[Quantity]]</f>
        <v>#DIV/0!</v>
      </c>
      <c r="I1759" s="4">
        <f>LookupRef[[#This Row],[Total Price]]-LookupRef[[#This Row],[Material Costs]]</f>
        <v>0</v>
      </c>
      <c r="J1759" s="4">
        <f>(LookupRef[[#This Row],[Total Craft Points]]+LookupRef[[#This Row],[DC]])*10</f>
        <v>0</v>
      </c>
      <c r="K1759" s="4">
        <f>LookupRef[[#This Row],[Price Per Craft Point]]*LookupRef[[#This Row],[Total Craft Points]]</f>
        <v>0</v>
      </c>
      <c r="L1759" s="4">
        <f>Fullmath[[#This Row],[Mat Cost]]</f>
        <v>0</v>
      </c>
      <c r="M1759" s="4">
        <f>Fullmath[[#This Row],[Total CP]]</f>
        <v>0</v>
      </c>
      <c r="N1759" s="4">
        <f>Fullmath[[#This Row],[DC]]</f>
        <v>0</v>
      </c>
      <c r="O1759" s="4" cm="1">
        <f t="array" ref="O1759">LookupRef[[#This Row],[DC]]+(PPCP[Base])</f>
        <v>50</v>
      </c>
    </row>
    <row r="1760" spans="1:15" x14ac:dyDescent="0.2">
      <c r="A1760" s="4">
        <f>Fullmath[[#This Row],[Craft]]</f>
        <v>0</v>
      </c>
      <c r="B1760" s="4">
        <f>Fullmath[[#This Row],[Type]]</f>
        <v>0</v>
      </c>
      <c r="C1760" s="4">
        <f>Fullmath[[#This Row],[Subtype]]</f>
        <v>0</v>
      </c>
      <c r="D1760" s="2">
        <f>Fullmath[[#This Row],[ID]]</f>
        <v>0</v>
      </c>
      <c r="E1760" s="4">
        <f>Fullmath[[#This Row],[Name]]</f>
        <v>0</v>
      </c>
      <c r="F1760" s="4">
        <f>Fullmath[[#This Row],[Quantity]]</f>
        <v>0</v>
      </c>
      <c r="G1760" s="4">
        <f>LookupRef[[#This Row],[Labor Costs]]+LookupRef[[#This Row],[Material Costs]]</f>
        <v>0</v>
      </c>
      <c r="H1760" s="4" t="e">
        <f>LookupRef[[#This Row],[Total Price]]/LookupRef[[#This Row],[Quantity]]</f>
        <v>#DIV/0!</v>
      </c>
      <c r="I1760" s="4">
        <f>LookupRef[[#This Row],[Total Price]]-LookupRef[[#This Row],[Material Costs]]</f>
        <v>0</v>
      </c>
      <c r="J1760" s="4">
        <f>(LookupRef[[#This Row],[Total Craft Points]]+LookupRef[[#This Row],[DC]])*10</f>
        <v>0</v>
      </c>
      <c r="K1760" s="4">
        <f>LookupRef[[#This Row],[Price Per Craft Point]]*LookupRef[[#This Row],[Total Craft Points]]</f>
        <v>0</v>
      </c>
      <c r="L1760" s="4">
        <f>Fullmath[[#This Row],[Mat Cost]]</f>
        <v>0</v>
      </c>
      <c r="M1760" s="4">
        <f>Fullmath[[#This Row],[Total CP]]</f>
        <v>0</v>
      </c>
      <c r="N1760" s="4">
        <f>Fullmath[[#This Row],[DC]]</f>
        <v>0</v>
      </c>
      <c r="O1760" s="4" cm="1">
        <f t="array" ref="O1760">LookupRef[[#This Row],[DC]]+(PPCP[Base])</f>
        <v>50</v>
      </c>
    </row>
    <row r="1761" spans="1:15" x14ac:dyDescent="0.2">
      <c r="A1761" s="4">
        <f>Fullmath[[#This Row],[Craft]]</f>
        <v>0</v>
      </c>
      <c r="B1761" s="4">
        <f>Fullmath[[#This Row],[Type]]</f>
        <v>0</v>
      </c>
      <c r="C1761" s="4">
        <f>Fullmath[[#This Row],[Subtype]]</f>
        <v>0</v>
      </c>
      <c r="D1761" s="2">
        <f>Fullmath[[#This Row],[ID]]</f>
        <v>0</v>
      </c>
      <c r="E1761" s="4">
        <f>Fullmath[[#This Row],[Name]]</f>
        <v>0</v>
      </c>
      <c r="F1761" s="4">
        <f>Fullmath[[#This Row],[Quantity]]</f>
        <v>0</v>
      </c>
      <c r="G1761" s="4">
        <f>LookupRef[[#This Row],[Labor Costs]]+LookupRef[[#This Row],[Material Costs]]</f>
        <v>0</v>
      </c>
      <c r="H1761" s="4" t="e">
        <f>LookupRef[[#This Row],[Total Price]]/LookupRef[[#This Row],[Quantity]]</f>
        <v>#DIV/0!</v>
      </c>
      <c r="I1761" s="4">
        <f>LookupRef[[#This Row],[Total Price]]-LookupRef[[#This Row],[Material Costs]]</f>
        <v>0</v>
      </c>
      <c r="J1761" s="4">
        <f>(LookupRef[[#This Row],[Total Craft Points]]+LookupRef[[#This Row],[DC]])*10</f>
        <v>0</v>
      </c>
      <c r="K1761" s="4">
        <f>LookupRef[[#This Row],[Price Per Craft Point]]*LookupRef[[#This Row],[Total Craft Points]]</f>
        <v>0</v>
      </c>
      <c r="L1761" s="4">
        <f>Fullmath[[#This Row],[Mat Cost]]</f>
        <v>0</v>
      </c>
      <c r="M1761" s="4">
        <f>Fullmath[[#This Row],[Total CP]]</f>
        <v>0</v>
      </c>
      <c r="N1761" s="4">
        <f>Fullmath[[#This Row],[DC]]</f>
        <v>0</v>
      </c>
      <c r="O1761" s="4" cm="1">
        <f t="array" ref="O1761">LookupRef[[#This Row],[DC]]+(PPCP[Base])</f>
        <v>50</v>
      </c>
    </row>
    <row r="1762" spans="1:15" x14ac:dyDescent="0.2">
      <c r="A1762" s="4">
        <f>Fullmath[[#This Row],[Craft]]</f>
        <v>0</v>
      </c>
      <c r="B1762" s="4">
        <f>Fullmath[[#This Row],[Type]]</f>
        <v>0</v>
      </c>
      <c r="C1762" s="4">
        <f>Fullmath[[#This Row],[Subtype]]</f>
        <v>0</v>
      </c>
      <c r="D1762" s="2">
        <f>Fullmath[[#This Row],[ID]]</f>
        <v>0</v>
      </c>
      <c r="E1762" s="4">
        <f>Fullmath[[#This Row],[Name]]</f>
        <v>0</v>
      </c>
      <c r="F1762" s="4">
        <f>Fullmath[[#This Row],[Quantity]]</f>
        <v>0</v>
      </c>
      <c r="G1762" s="4">
        <f>LookupRef[[#This Row],[Labor Costs]]+LookupRef[[#This Row],[Material Costs]]</f>
        <v>0</v>
      </c>
      <c r="H1762" s="4" t="e">
        <f>LookupRef[[#This Row],[Total Price]]/LookupRef[[#This Row],[Quantity]]</f>
        <v>#DIV/0!</v>
      </c>
      <c r="I1762" s="4">
        <f>LookupRef[[#This Row],[Total Price]]-LookupRef[[#This Row],[Material Costs]]</f>
        <v>0</v>
      </c>
      <c r="J1762" s="4">
        <f>(LookupRef[[#This Row],[Total Craft Points]]+LookupRef[[#This Row],[DC]])*10</f>
        <v>0</v>
      </c>
      <c r="K1762" s="4">
        <f>LookupRef[[#This Row],[Price Per Craft Point]]*LookupRef[[#This Row],[Total Craft Points]]</f>
        <v>0</v>
      </c>
      <c r="L1762" s="4">
        <f>Fullmath[[#This Row],[Mat Cost]]</f>
        <v>0</v>
      </c>
      <c r="M1762" s="4">
        <f>Fullmath[[#This Row],[Total CP]]</f>
        <v>0</v>
      </c>
      <c r="N1762" s="4">
        <f>Fullmath[[#This Row],[DC]]</f>
        <v>0</v>
      </c>
      <c r="O1762" s="4" cm="1">
        <f t="array" ref="O1762">LookupRef[[#This Row],[DC]]+(PPCP[Base])</f>
        <v>50</v>
      </c>
    </row>
    <row r="1763" spans="1:15" x14ac:dyDescent="0.2">
      <c r="A1763" s="4">
        <f>Fullmath[[#This Row],[Craft]]</f>
        <v>0</v>
      </c>
      <c r="B1763" s="4">
        <f>Fullmath[[#This Row],[Type]]</f>
        <v>0</v>
      </c>
      <c r="C1763" s="4">
        <f>Fullmath[[#This Row],[Subtype]]</f>
        <v>0</v>
      </c>
      <c r="D1763" s="2">
        <f>Fullmath[[#This Row],[ID]]</f>
        <v>0</v>
      </c>
      <c r="E1763" s="4">
        <f>Fullmath[[#This Row],[Name]]</f>
        <v>0</v>
      </c>
      <c r="F1763" s="4">
        <f>Fullmath[[#This Row],[Quantity]]</f>
        <v>0</v>
      </c>
      <c r="G1763" s="4">
        <f>LookupRef[[#This Row],[Labor Costs]]+LookupRef[[#This Row],[Material Costs]]</f>
        <v>0</v>
      </c>
      <c r="H1763" s="4" t="e">
        <f>LookupRef[[#This Row],[Total Price]]/LookupRef[[#This Row],[Quantity]]</f>
        <v>#DIV/0!</v>
      </c>
      <c r="I1763" s="4">
        <f>LookupRef[[#This Row],[Total Price]]-LookupRef[[#This Row],[Material Costs]]</f>
        <v>0</v>
      </c>
      <c r="J1763" s="4">
        <f>(LookupRef[[#This Row],[Total Craft Points]]+LookupRef[[#This Row],[DC]])*10</f>
        <v>0</v>
      </c>
      <c r="K1763" s="4">
        <f>LookupRef[[#This Row],[Price Per Craft Point]]*LookupRef[[#This Row],[Total Craft Points]]</f>
        <v>0</v>
      </c>
      <c r="L1763" s="4">
        <f>Fullmath[[#This Row],[Mat Cost]]</f>
        <v>0</v>
      </c>
      <c r="M1763" s="4">
        <f>Fullmath[[#This Row],[Total CP]]</f>
        <v>0</v>
      </c>
      <c r="N1763" s="4">
        <f>Fullmath[[#This Row],[DC]]</f>
        <v>0</v>
      </c>
      <c r="O1763" s="4" cm="1">
        <f t="array" ref="O1763">LookupRef[[#This Row],[DC]]+(PPCP[Base])</f>
        <v>50</v>
      </c>
    </row>
    <row r="1764" spans="1:15" x14ac:dyDescent="0.2">
      <c r="A1764" s="4">
        <f>Fullmath[[#This Row],[Craft]]</f>
        <v>0</v>
      </c>
      <c r="B1764" s="4">
        <f>Fullmath[[#This Row],[Type]]</f>
        <v>0</v>
      </c>
      <c r="C1764" s="4">
        <f>Fullmath[[#This Row],[Subtype]]</f>
        <v>0</v>
      </c>
      <c r="D1764" s="2">
        <f>Fullmath[[#This Row],[ID]]</f>
        <v>0</v>
      </c>
      <c r="E1764" s="4">
        <f>Fullmath[[#This Row],[Name]]</f>
        <v>0</v>
      </c>
      <c r="F1764" s="4">
        <f>Fullmath[[#This Row],[Quantity]]</f>
        <v>0</v>
      </c>
      <c r="G1764" s="4">
        <f>LookupRef[[#This Row],[Labor Costs]]+LookupRef[[#This Row],[Material Costs]]</f>
        <v>0</v>
      </c>
      <c r="H1764" s="4" t="e">
        <f>LookupRef[[#This Row],[Total Price]]/LookupRef[[#This Row],[Quantity]]</f>
        <v>#DIV/0!</v>
      </c>
      <c r="I1764" s="4">
        <f>LookupRef[[#This Row],[Total Price]]-LookupRef[[#This Row],[Material Costs]]</f>
        <v>0</v>
      </c>
      <c r="J1764" s="4">
        <f>(LookupRef[[#This Row],[Total Craft Points]]+LookupRef[[#This Row],[DC]])*10</f>
        <v>0</v>
      </c>
      <c r="K1764" s="4">
        <f>LookupRef[[#This Row],[Price Per Craft Point]]*LookupRef[[#This Row],[Total Craft Points]]</f>
        <v>0</v>
      </c>
      <c r="L1764" s="4">
        <f>Fullmath[[#This Row],[Mat Cost]]</f>
        <v>0</v>
      </c>
      <c r="M1764" s="4">
        <f>Fullmath[[#This Row],[Total CP]]</f>
        <v>0</v>
      </c>
      <c r="N1764" s="4">
        <f>Fullmath[[#This Row],[DC]]</f>
        <v>0</v>
      </c>
      <c r="O1764" s="4" cm="1">
        <f t="array" ref="O1764">LookupRef[[#This Row],[DC]]+(PPCP[Base])</f>
        <v>50</v>
      </c>
    </row>
    <row r="1765" spans="1:15" x14ac:dyDescent="0.2">
      <c r="A1765" s="4">
        <f>Fullmath[[#This Row],[Craft]]</f>
        <v>0</v>
      </c>
      <c r="B1765" s="4">
        <f>Fullmath[[#This Row],[Type]]</f>
        <v>0</v>
      </c>
      <c r="C1765" s="4">
        <f>Fullmath[[#This Row],[Subtype]]</f>
        <v>0</v>
      </c>
      <c r="D1765" s="2">
        <f>Fullmath[[#This Row],[ID]]</f>
        <v>0</v>
      </c>
      <c r="E1765" s="4">
        <f>Fullmath[[#This Row],[Name]]</f>
        <v>0</v>
      </c>
      <c r="F1765" s="4">
        <f>Fullmath[[#This Row],[Quantity]]</f>
        <v>0</v>
      </c>
      <c r="G1765" s="4">
        <f>LookupRef[[#This Row],[Labor Costs]]+LookupRef[[#This Row],[Material Costs]]</f>
        <v>0</v>
      </c>
      <c r="H1765" s="4" t="e">
        <f>LookupRef[[#This Row],[Total Price]]/LookupRef[[#This Row],[Quantity]]</f>
        <v>#DIV/0!</v>
      </c>
      <c r="I1765" s="4">
        <f>LookupRef[[#This Row],[Total Price]]-LookupRef[[#This Row],[Material Costs]]</f>
        <v>0</v>
      </c>
      <c r="J1765" s="4">
        <f>(LookupRef[[#This Row],[Total Craft Points]]+LookupRef[[#This Row],[DC]])*10</f>
        <v>0</v>
      </c>
      <c r="K1765" s="4">
        <f>LookupRef[[#This Row],[Price Per Craft Point]]*LookupRef[[#This Row],[Total Craft Points]]</f>
        <v>0</v>
      </c>
      <c r="L1765" s="4">
        <f>Fullmath[[#This Row],[Mat Cost]]</f>
        <v>0</v>
      </c>
      <c r="M1765" s="4">
        <f>Fullmath[[#This Row],[Total CP]]</f>
        <v>0</v>
      </c>
      <c r="N1765" s="4">
        <f>Fullmath[[#This Row],[DC]]</f>
        <v>0</v>
      </c>
      <c r="O1765" s="4" cm="1">
        <f t="array" ref="O1765">LookupRef[[#This Row],[DC]]+(PPCP[Base])</f>
        <v>50</v>
      </c>
    </row>
    <row r="1766" spans="1:15" x14ac:dyDescent="0.2">
      <c r="A1766" s="4">
        <f>Fullmath[[#This Row],[Craft]]</f>
        <v>0</v>
      </c>
      <c r="B1766" s="4">
        <f>Fullmath[[#This Row],[Type]]</f>
        <v>0</v>
      </c>
      <c r="C1766" s="4">
        <f>Fullmath[[#This Row],[Subtype]]</f>
        <v>0</v>
      </c>
      <c r="D1766" s="2">
        <f>Fullmath[[#This Row],[ID]]</f>
        <v>0</v>
      </c>
      <c r="E1766" s="4">
        <f>Fullmath[[#This Row],[Name]]</f>
        <v>0</v>
      </c>
      <c r="F1766" s="4">
        <f>Fullmath[[#This Row],[Quantity]]</f>
        <v>0</v>
      </c>
      <c r="G1766" s="4">
        <f>LookupRef[[#This Row],[Labor Costs]]+LookupRef[[#This Row],[Material Costs]]</f>
        <v>0</v>
      </c>
      <c r="H1766" s="4" t="e">
        <f>LookupRef[[#This Row],[Total Price]]/LookupRef[[#This Row],[Quantity]]</f>
        <v>#DIV/0!</v>
      </c>
      <c r="I1766" s="4">
        <f>LookupRef[[#This Row],[Total Price]]-LookupRef[[#This Row],[Material Costs]]</f>
        <v>0</v>
      </c>
      <c r="J1766" s="4">
        <f>(LookupRef[[#This Row],[Total Craft Points]]+LookupRef[[#This Row],[DC]])*10</f>
        <v>0</v>
      </c>
      <c r="K1766" s="4">
        <f>LookupRef[[#This Row],[Price Per Craft Point]]*LookupRef[[#This Row],[Total Craft Points]]</f>
        <v>0</v>
      </c>
      <c r="L1766" s="4">
        <f>Fullmath[[#This Row],[Mat Cost]]</f>
        <v>0</v>
      </c>
      <c r="M1766" s="4">
        <f>Fullmath[[#This Row],[Total CP]]</f>
        <v>0</v>
      </c>
      <c r="N1766" s="4">
        <f>Fullmath[[#This Row],[DC]]</f>
        <v>0</v>
      </c>
      <c r="O1766" s="4" cm="1">
        <f t="array" ref="O1766">LookupRef[[#This Row],[DC]]+(PPCP[Base])</f>
        <v>50</v>
      </c>
    </row>
    <row r="1767" spans="1:15" x14ac:dyDescent="0.2">
      <c r="A1767" s="4">
        <f>Fullmath[[#This Row],[Craft]]</f>
        <v>0</v>
      </c>
      <c r="B1767" s="4">
        <f>Fullmath[[#This Row],[Type]]</f>
        <v>0</v>
      </c>
      <c r="C1767" s="4">
        <f>Fullmath[[#This Row],[Subtype]]</f>
        <v>0</v>
      </c>
      <c r="D1767" s="2">
        <f>Fullmath[[#This Row],[ID]]</f>
        <v>0</v>
      </c>
      <c r="E1767" s="4">
        <f>Fullmath[[#This Row],[Name]]</f>
        <v>0</v>
      </c>
      <c r="F1767" s="4">
        <f>Fullmath[[#This Row],[Quantity]]</f>
        <v>0</v>
      </c>
      <c r="G1767" s="4">
        <f>LookupRef[[#This Row],[Labor Costs]]+LookupRef[[#This Row],[Material Costs]]</f>
        <v>0</v>
      </c>
      <c r="H1767" s="4" t="e">
        <f>LookupRef[[#This Row],[Total Price]]/LookupRef[[#This Row],[Quantity]]</f>
        <v>#DIV/0!</v>
      </c>
      <c r="I1767" s="4">
        <f>LookupRef[[#This Row],[Total Price]]-LookupRef[[#This Row],[Material Costs]]</f>
        <v>0</v>
      </c>
      <c r="J1767" s="4">
        <f>(LookupRef[[#This Row],[Total Craft Points]]+LookupRef[[#This Row],[DC]])*10</f>
        <v>0</v>
      </c>
      <c r="K1767" s="4">
        <f>LookupRef[[#This Row],[Price Per Craft Point]]*LookupRef[[#This Row],[Total Craft Points]]</f>
        <v>0</v>
      </c>
      <c r="L1767" s="4">
        <f>Fullmath[[#This Row],[Mat Cost]]</f>
        <v>0</v>
      </c>
      <c r="M1767" s="4">
        <f>Fullmath[[#This Row],[Total CP]]</f>
        <v>0</v>
      </c>
      <c r="N1767" s="4">
        <f>Fullmath[[#This Row],[DC]]</f>
        <v>0</v>
      </c>
      <c r="O1767" s="4" cm="1">
        <f t="array" ref="O1767">LookupRef[[#This Row],[DC]]+(PPCP[Base])</f>
        <v>50</v>
      </c>
    </row>
    <row r="1768" spans="1:15" x14ac:dyDescent="0.2">
      <c r="A1768" s="4">
        <f>Fullmath[[#This Row],[Craft]]</f>
        <v>0</v>
      </c>
      <c r="B1768" s="4">
        <f>Fullmath[[#This Row],[Type]]</f>
        <v>0</v>
      </c>
      <c r="C1768" s="4">
        <f>Fullmath[[#This Row],[Subtype]]</f>
        <v>0</v>
      </c>
      <c r="D1768" s="2">
        <f>Fullmath[[#This Row],[ID]]</f>
        <v>0</v>
      </c>
      <c r="E1768" s="4">
        <f>Fullmath[[#This Row],[Name]]</f>
        <v>0</v>
      </c>
      <c r="F1768" s="4">
        <f>Fullmath[[#This Row],[Quantity]]</f>
        <v>0</v>
      </c>
      <c r="G1768" s="4">
        <f>LookupRef[[#This Row],[Labor Costs]]+LookupRef[[#This Row],[Material Costs]]</f>
        <v>0</v>
      </c>
      <c r="H1768" s="4" t="e">
        <f>LookupRef[[#This Row],[Total Price]]/LookupRef[[#This Row],[Quantity]]</f>
        <v>#DIV/0!</v>
      </c>
      <c r="I1768" s="4">
        <f>LookupRef[[#This Row],[Total Price]]-LookupRef[[#This Row],[Material Costs]]</f>
        <v>0</v>
      </c>
      <c r="J1768" s="4">
        <f>(LookupRef[[#This Row],[Total Craft Points]]+LookupRef[[#This Row],[DC]])*10</f>
        <v>0</v>
      </c>
      <c r="K1768" s="4">
        <f>LookupRef[[#This Row],[Price Per Craft Point]]*LookupRef[[#This Row],[Total Craft Points]]</f>
        <v>0</v>
      </c>
      <c r="L1768" s="4">
        <f>Fullmath[[#This Row],[Mat Cost]]</f>
        <v>0</v>
      </c>
      <c r="M1768" s="4">
        <f>Fullmath[[#This Row],[Total CP]]</f>
        <v>0</v>
      </c>
      <c r="N1768" s="4">
        <f>Fullmath[[#This Row],[DC]]</f>
        <v>0</v>
      </c>
      <c r="O1768" s="4" cm="1">
        <f t="array" ref="O1768">LookupRef[[#This Row],[DC]]+(PPCP[Base])</f>
        <v>50</v>
      </c>
    </row>
    <row r="1769" spans="1:15" x14ac:dyDescent="0.2">
      <c r="A1769" s="4">
        <f>Fullmath[[#This Row],[Craft]]</f>
        <v>0</v>
      </c>
      <c r="B1769" s="4">
        <f>Fullmath[[#This Row],[Type]]</f>
        <v>0</v>
      </c>
      <c r="C1769" s="4">
        <f>Fullmath[[#This Row],[Subtype]]</f>
        <v>0</v>
      </c>
      <c r="D1769" s="2">
        <f>Fullmath[[#This Row],[ID]]</f>
        <v>0</v>
      </c>
      <c r="E1769" s="4">
        <f>Fullmath[[#This Row],[Name]]</f>
        <v>0</v>
      </c>
      <c r="F1769" s="4">
        <f>Fullmath[[#This Row],[Quantity]]</f>
        <v>0</v>
      </c>
      <c r="G1769" s="4">
        <f>LookupRef[[#This Row],[Labor Costs]]+LookupRef[[#This Row],[Material Costs]]</f>
        <v>0</v>
      </c>
      <c r="H1769" s="4" t="e">
        <f>LookupRef[[#This Row],[Total Price]]/LookupRef[[#This Row],[Quantity]]</f>
        <v>#DIV/0!</v>
      </c>
      <c r="I1769" s="4">
        <f>LookupRef[[#This Row],[Total Price]]-LookupRef[[#This Row],[Material Costs]]</f>
        <v>0</v>
      </c>
      <c r="J1769" s="4">
        <f>(LookupRef[[#This Row],[Total Craft Points]]+LookupRef[[#This Row],[DC]])*10</f>
        <v>0</v>
      </c>
      <c r="K1769" s="4">
        <f>LookupRef[[#This Row],[Price Per Craft Point]]*LookupRef[[#This Row],[Total Craft Points]]</f>
        <v>0</v>
      </c>
      <c r="L1769" s="4">
        <f>Fullmath[[#This Row],[Mat Cost]]</f>
        <v>0</v>
      </c>
      <c r="M1769" s="4">
        <f>Fullmath[[#This Row],[Total CP]]</f>
        <v>0</v>
      </c>
      <c r="N1769" s="4">
        <f>Fullmath[[#This Row],[DC]]</f>
        <v>0</v>
      </c>
      <c r="O1769" s="4" cm="1">
        <f t="array" ref="O1769">LookupRef[[#This Row],[DC]]+(PPCP[Base])</f>
        <v>50</v>
      </c>
    </row>
    <row r="1770" spans="1:15" x14ac:dyDescent="0.2">
      <c r="A1770" s="4">
        <f>Fullmath[[#This Row],[Craft]]</f>
        <v>0</v>
      </c>
      <c r="B1770" s="4">
        <f>Fullmath[[#This Row],[Type]]</f>
        <v>0</v>
      </c>
      <c r="C1770" s="4">
        <f>Fullmath[[#This Row],[Subtype]]</f>
        <v>0</v>
      </c>
      <c r="D1770" s="2">
        <f>Fullmath[[#This Row],[ID]]</f>
        <v>0</v>
      </c>
      <c r="E1770" s="4">
        <f>Fullmath[[#This Row],[Name]]</f>
        <v>0</v>
      </c>
      <c r="F1770" s="4">
        <f>Fullmath[[#This Row],[Quantity]]</f>
        <v>0</v>
      </c>
      <c r="G1770" s="4">
        <f>LookupRef[[#This Row],[Labor Costs]]+LookupRef[[#This Row],[Material Costs]]</f>
        <v>0</v>
      </c>
      <c r="H1770" s="4" t="e">
        <f>LookupRef[[#This Row],[Total Price]]/LookupRef[[#This Row],[Quantity]]</f>
        <v>#DIV/0!</v>
      </c>
      <c r="I1770" s="4">
        <f>LookupRef[[#This Row],[Total Price]]-LookupRef[[#This Row],[Material Costs]]</f>
        <v>0</v>
      </c>
      <c r="J1770" s="4">
        <f>(LookupRef[[#This Row],[Total Craft Points]]+LookupRef[[#This Row],[DC]])*10</f>
        <v>0</v>
      </c>
      <c r="K1770" s="4">
        <f>LookupRef[[#This Row],[Price Per Craft Point]]*LookupRef[[#This Row],[Total Craft Points]]</f>
        <v>0</v>
      </c>
      <c r="L1770" s="4">
        <f>Fullmath[[#This Row],[Mat Cost]]</f>
        <v>0</v>
      </c>
      <c r="M1770" s="4">
        <f>Fullmath[[#This Row],[Total CP]]</f>
        <v>0</v>
      </c>
      <c r="N1770" s="4">
        <f>Fullmath[[#This Row],[DC]]</f>
        <v>0</v>
      </c>
      <c r="O1770" s="4" cm="1">
        <f t="array" ref="O1770">LookupRef[[#This Row],[DC]]+(PPCP[Base])</f>
        <v>50</v>
      </c>
    </row>
    <row r="1771" spans="1:15" x14ac:dyDescent="0.2">
      <c r="A1771" s="4">
        <f>Fullmath[[#This Row],[Craft]]</f>
        <v>0</v>
      </c>
      <c r="B1771" s="4">
        <f>Fullmath[[#This Row],[Type]]</f>
        <v>0</v>
      </c>
      <c r="C1771" s="4">
        <f>Fullmath[[#This Row],[Subtype]]</f>
        <v>0</v>
      </c>
      <c r="D1771" s="2">
        <f>Fullmath[[#This Row],[ID]]</f>
        <v>0</v>
      </c>
      <c r="E1771" s="4">
        <f>Fullmath[[#This Row],[Name]]</f>
        <v>0</v>
      </c>
      <c r="F1771" s="4">
        <f>Fullmath[[#This Row],[Quantity]]</f>
        <v>0</v>
      </c>
      <c r="G1771" s="4">
        <f>LookupRef[[#This Row],[Labor Costs]]+LookupRef[[#This Row],[Material Costs]]</f>
        <v>0</v>
      </c>
      <c r="H1771" s="4" t="e">
        <f>LookupRef[[#This Row],[Total Price]]/LookupRef[[#This Row],[Quantity]]</f>
        <v>#DIV/0!</v>
      </c>
      <c r="I1771" s="4">
        <f>LookupRef[[#This Row],[Total Price]]-LookupRef[[#This Row],[Material Costs]]</f>
        <v>0</v>
      </c>
      <c r="J1771" s="4">
        <f>(LookupRef[[#This Row],[Total Craft Points]]+LookupRef[[#This Row],[DC]])*10</f>
        <v>0</v>
      </c>
      <c r="K1771" s="4">
        <f>LookupRef[[#This Row],[Price Per Craft Point]]*LookupRef[[#This Row],[Total Craft Points]]</f>
        <v>0</v>
      </c>
      <c r="L1771" s="4">
        <f>Fullmath[[#This Row],[Mat Cost]]</f>
        <v>0</v>
      </c>
      <c r="M1771" s="4">
        <f>Fullmath[[#This Row],[Total CP]]</f>
        <v>0</v>
      </c>
      <c r="N1771" s="4">
        <f>Fullmath[[#This Row],[DC]]</f>
        <v>0</v>
      </c>
      <c r="O1771" s="4" cm="1">
        <f t="array" ref="O1771">LookupRef[[#This Row],[DC]]+(PPCP[Base])</f>
        <v>50</v>
      </c>
    </row>
    <row r="1772" spans="1:15" x14ac:dyDescent="0.2">
      <c r="A1772" s="4">
        <f>Fullmath[[#This Row],[Craft]]</f>
        <v>0</v>
      </c>
      <c r="B1772" s="4">
        <f>Fullmath[[#This Row],[Type]]</f>
        <v>0</v>
      </c>
      <c r="C1772" s="4">
        <f>Fullmath[[#This Row],[Subtype]]</f>
        <v>0</v>
      </c>
      <c r="D1772" s="2">
        <f>Fullmath[[#This Row],[ID]]</f>
        <v>0</v>
      </c>
      <c r="E1772" s="4">
        <f>Fullmath[[#This Row],[Name]]</f>
        <v>0</v>
      </c>
      <c r="F1772" s="4">
        <f>Fullmath[[#This Row],[Quantity]]</f>
        <v>0</v>
      </c>
      <c r="G1772" s="4">
        <f>LookupRef[[#This Row],[Labor Costs]]+LookupRef[[#This Row],[Material Costs]]</f>
        <v>0</v>
      </c>
      <c r="H1772" s="4" t="e">
        <f>LookupRef[[#This Row],[Total Price]]/LookupRef[[#This Row],[Quantity]]</f>
        <v>#DIV/0!</v>
      </c>
      <c r="I1772" s="4">
        <f>LookupRef[[#This Row],[Total Price]]-LookupRef[[#This Row],[Material Costs]]</f>
        <v>0</v>
      </c>
      <c r="J1772" s="4">
        <f>(LookupRef[[#This Row],[Total Craft Points]]+LookupRef[[#This Row],[DC]])*10</f>
        <v>0</v>
      </c>
      <c r="K1772" s="4">
        <f>LookupRef[[#This Row],[Price Per Craft Point]]*LookupRef[[#This Row],[Total Craft Points]]</f>
        <v>0</v>
      </c>
      <c r="L1772" s="4">
        <f>Fullmath[[#This Row],[Mat Cost]]</f>
        <v>0</v>
      </c>
      <c r="M1772" s="4">
        <f>Fullmath[[#This Row],[Total CP]]</f>
        <v>0</v>
      </c>
      <c r="N1772" s="4">
        <f>Fullmath[[#This Row],[DC]]</f>
        <v>0</v>
      </c>
      <c r="O1772" s="4" cm="1">
        <f t="array" ref="O1772">LookupRef[[#This Row],[DC]]+(PPCP[Base])</f>
        <v>50</v>
      </c>
    </row>
    <row r="1773" spans="1:15" x14ac:dyDescent="0.2">
      <c r="A1773" s="4">
        <f>Fullmath[[#This Row],[Craft]]</f>
        <v>0</v>
      </c>
      <c r="B1773" s="4">
        <f>Fullmath[[#This Row],[Type]]</f>
        <v>0</v>
      </c>
      <c r="C1773" s="4">
        <f>Fullmath[[#This Row],[Subtype]]</f>
        <v>0</v>
      </c>
      <c r="D1773" s="2">
        <f>Fullmath[[#This Row],[ID]]</f>
        <v>0</v>
      </c>
      <c r="E1773" s="4">
        <f>Fullmath[[#This Row],[Name]]</f>
        <v>0</v>
      </c>
      <c r="F1773" s="4">
        <f>Fullmath[[#This Row],[Quantity]]</f>
        <v>0</v>
      </c>
      <c r="G1773" s="4">
        <f>LookupRef[[#This Row],[Labor Costs]]+LookupRef[[#This Row],[Material Costs]]</f>
        <v>0</v>
      </c>
      <c r="H1773" s="4" t="e">
        <f>LookupRef[[#This Row],[Total Price]]/LookupRef[[#This Row],[Quantity]]</f>
        <v>#DIV/0!</v>
      </c>
      <c r="I1773" s="4">
        <f>LookupRef[[#This Row],[Total Price]]-LookupRef[[#This Row],[Material Costs]]</f>
        <v>0</v>
      </c>
      <c r="J1773" s="4">
        <f>(LookupRef[[#This Row],[Total Craft Points]]+LookupRef[[#This Row],[DC]])*10</f>
        <v>0</v>
      </c>
      <c r="K1773" s="4">
        <f>LookupRef[[#This Row],[Price Per Craft Point]]*LookupRef[[#This Row],[Total Craft Points]]</f>
        <v>0</v>
      </c>
      <c r="L1773" s="4">
        <f>Fullmath[[#This Row],[Mat Cost]]</f>
        <v>0</v>
      </c>
      <c r="M1773" s="4">
        <f>Fullmath[[#This Row],[Total CP]]</f>
        <v>0</v>
      </c>
      <c r="N1773" s="4">
        <f>Fullmath[[#This Row],[DC]]</f>
        <v>0</v>
      </c>
      <c r="O1773" s="4" cm="1">
        <f t="array" ref="O1773">LookupRef[[#This Row],[DC]]+(PPCP[Base])</f>
        <v>50</v>
      </c>
    </row>
    <row r="1774" spans="1:15" x14ac:dyDescent="0.2">
      <c r="A1774" s="4">
        <f>Fullmath[[#This Row],[Craft]]</f>
        <v>0</v>
      </c>
      <c r="B1774" s="4">
        <f>Fullmath[[#This Row],[Type]]</f>
        <v>0</v>
      </c>
      <c r="C1774" s="4">
        <f>Fullmath[[#This Row],[Subtype]]</f>
        <v>0</v>
      </c>
      <c r="D1774" s="2">
        <f>Fullmath[[#This Row],[ID]]</f>
        <v>0</v>
      </c>
      <c r="E1774" s="4">
        <f>Fullmath[[#This Row],[Name]]</f>
        <v>0</v>
      </c>
      <c r="F1774" s="4">
        <f>Fullmath[[#This Row],[Quantity]]</f>
        <v>0</v>
      </c>
      <c r="G1774" s="4">
        <f>LookupRef[[#This Row],[Labor Costs]]+LookupRef[[#This Row],[Material Costs]]</f>
        <v>0</v>
      </c>
      <c r="H1774" s="4" t="e">
        <f>LookupRef[[#This Row],[Total Price]]/LookupRef[[#This Row],[Quantity]]</f>
        <v>#DIV/0!</v>
      </c>
      <c r="I1774" s="4">
        <f>LookupRef[[#This Row],[Total Price]]-LookupRef[[#This Row],[Material Costs]]</f>
        <v>0</v>
      </c>
      <c r="J1774" s="4">
        <f>(LookupRef[[#This Row],[Total Craft Points]]+LookupRef[[#This Row],[DC]])*10</f>
        <v>0</v>
      </c>
      <c r="K1774" s="4">
        <f>LookupRef[[#This Row],[Price Per Craft Point]]*LookupRef[[#This Row],[Total Craft Points]]</f>
        <v>0</v>
      </c>
      <c r="L1774" s="4">
        <f>Fullmath[[#This Row],[Mat Cost]]</f>
        <v>0</v>
      </c>
      <c r="M1774" s="4">
        <f>Fullmath[[#This Row],[Total CP]]</f>
        <v>0</v>
      </c>
      <c r="N1774" s="4">
        <f>Fullmath[[#This Row],[DC]]</f>
        <v>0</v>
      </c>
      <c r="O1774" s="4" cm="1">
        <f t="array" ref="O1774">LookupRef[[#This Row],[DC]]+(PPCP[Base])</f>
        <v>50</v>
      </c>
    </row>
    <row r="1775" spans="1:15" x14ac:dyDescent="0.2">
      <c r="A1775" s="4">
        <f>Fullmath[[#This Row],[Craft]]</f>
        <v>0</v>
      </c>
      <c r="B1775" s="4">
        <f>Fullmath[[#This Row],[Type]]</f>
        <v>0</v>
      </c>
      <c r="C1775" s="4">
        <f>Fullmath[[#This Row],[Subtype]]</f>
        <v>0</v>
      </c>
      <c r="D1775" s="2">
        <f>Fullmath[[#This Row],[ID]]</f>
        <v>0</v>
      </c>
      <c r="E1775" s="4">
        <f>Fullmath[[#This Row],[Name]]</f>
        <v>0</v>
      </c>
      <c r="F1775" s="4">
        <f>Fullmath[[#This Row],[Quantity]]</f>
        <v>0</v>
      </c>
      <c r="G1775" s="4">
        <f>LookupRef[[#This Row],[Labor Costs]]+LookupRef[[#This Row],[Material Costs]]</f>
        <v>0</v>
      </c>
      <c r="H1775" s="4" t="e">
        <f>LookupRef[[#This Row],[Total Price]]/LookupRef[[#This Row],[Quantity]]</f>
        <v>#DIV/0!</v>
      </c>
      <c r="I1775" s="4">
        <f>LookupRef[[#This Row],[Total Price]]-LookupRef[[#This Row],[Material Costs]]</f>
        <v>0</v>
      </c>
      <c r="J1775" s="4">
        <f>(LookupRef[[#This Row],[Total Craft Points]]+LookupRef[[#This Row],[DC]])*10</f>
        <v>0</v>
      </c>
      <c r="K1775" s="4">
        <f>LookupRef[[#This Row],[Price Per Craft Point]]*LookupRef[[#This Row],[Total Craft Points]]</f>
        <v>0</v>
      </c>
      <c r="L1775" s="4">
        <f>Fullmath[[#This Row],[Mat Cost]]</f>
        <v>0</v>
      </c>
      <c r="M1775" s="4">
        <f>Fullmath[[#This Row],[Total CP]]</f>
        <v>0</v>
      </c>
      <c r="N1775" s="4">
        <f>Fullmath[[#This Row],[DC]]</f>
        <v>0</v>
      </c>
      <c r="O1775" s="4" cm="1">
        <f t="array" ref="O1775">LookupRef[[#This Row],[DC]]+(PPCP[Base])</f>
        <v>50</v>
      </c>
    </row>
    <row r="1776" spans="1:15" x14ac:dyDescent="0.2">
      <c r="A1776" s="4">
        <f>Fullmath[[#This Row],[Craft]]</f>
        <v>0</v>
      </c>
      <c r="B1776" s="4">
        <f>Fullmath[[#This Row],[Type]]</f>
        <v>0</v>
      </c>
      <c r="C1776" s="4">
        <f>Fullmath[[#This Row],[Subtype]]</f>
        <v>0</v>
      </c>
      <c r="D1776" s="2">
        <f>Fullmath[[#This Row],[ID]]</f>
        <v>0</v>
      </c>
      <c r="E1776" s="4">
        <f>Fullmath[[#This Row],[Name]]</f>
        <v>0</v>
      </c>
      <c r="F1776" s="4">
        <f>Fullmath[[#This Row],[Quantity]]</f>
        <v>0</v>
      </c>
      <c r="G1776" s="4">
        <f>LookupRef[[#This Row],[Labor Costs]]+LookupRef[[#This Row],[Material Costs]]</f>
        <v>0</v>
      </c>
      <c r="H1776" s="4" t="e">
        <f>LookupRef[[#This Row],[Total Price]]/LookupRef[[#This Row],[Quantity]]</f>
        <v>#DIV/0!</v>
      </c>
      <c r="I1776" s="4">
        <f>LookupRef[[#This Row],[Total Price]]-LookupRef[[#This Row],[Material Costs]]</f>
        <v>0</v>
      </c>
      <c r="J1776" s="4">
        <f>(LookupRef[[#This Row],[Total Craft Points]]+LookupRef[[#This Row],[DC]])*10</f>
        <v>0</v>
      </c>
      <c r="K1776" s="4">
        <f>LookupRef[[#This Row],[Price Per Craft Point]]*LookupRef[[#This Row],[Total Craft Points]]</f>
        <v>0</v>
      </c>
      <c r="L1776" s="4">
        <f>Fullmath[[#This Row],[Mat Cost]]</f>
        <v>0</v>
      </c>
      <c r="M1776" s="4">
        <f>Fullmath[[#This Row],[Total CP]]</f>
        <v>0</v>
      </c>
      <c r="N1776" s="4">
        <f>Fullmath[[#This Row],[DC]]</f>
        <v>0</v>
      </c>
      <c r="O1776" s="4" cm="1">
        <f t="array" ref="O1776">LookupRef[[#This Row],[DC]]+(PPCP[Base])</f>
        <v>50</v>
      </c>
    </row>
    <row r="1777" spans="1:15" x14ac:dyDescent="0.2">
      <c r="A1777" s="4">
        <f>Fullmath[[#This Row],[Craft]]</f>
        <v>0</v>
      </c>
      <c r="B1777" s="4">
        <f>Fullmath[[#This Row],[Type]]</f>
        <v>0</v>
      </c>
      <c r="C1777" s="4">
        <f>Fullmath[[#This Row],[Subtype]]</f>
        <v>0</v>
      </c>
      <c r="D1777" s="2">
        <f>Fullmath[[#This Row],[ID]]</f>
        <v>0</v>
      </c>
      <c r="E1777" s="4">
        <f>Fullmath[[#This Row],[Name]]</f>
        <v>0</v>
      </c>
      <c r="F1777" s="4">
        <f>Fullmath[[#This Row],[Quantity]]</f>
        <v>0</v>
      </c>
      <c r="G1777" s="4">
        <f>LookupRef[[#This Row],[Labor Costs]]+LookupRef[[#This Row],[Material Costs]]</f>
        <v>0</v>
      </c>
      <c r="H1777" s="4" t="e">
        <f>LookupRef[[#This Row],[Total Price]]/LookupRef[[#This Row],[Quantity]]</f>
        <v>#DIV/0!</v>
      </c>
      <c r="I1777" s="4">
        <f>LookupRef[[#This Row],[Total Price]]-LookupRef[[#This Row],[Material Costs]]</f>
        <v>0</v>
      </c>
      <c r="J1777" s="4">
        <f>(LookupRef[[#This Row],[Total Craft Points]]+LookupRef[[#This Row],[DC]])*10</f>
        <v>0</v>
      </c>
      <c r="K1777" s="4">
        <f>LookupRef[[#This Row],[Price Per Craft Point]]*LookupRef[[#This Row],[Total Craft Points]]</f>
        <v>0</v>
      </c>
      <c r="L1777" s="4">
        <f>Fullmath[[#This Row],[Mat Cost]]</f>
        <v>0</v>
      </c>
      <c r="M1777" s="4">
        <f>Fullmath[[#This Row],[Total CP]]</f>
        <v>0</v>
      </c>
      <c r="N1777" s="4">
        <f>Fullmath[[#This Row],[DC]]</f>
        <v>0</v>
      </c>
      <c r="O1777" s="4" cm="1">
        <f t="array" ref="O1777">LookupRef[[#This Row],[DC]]+(PPCP[Base])</f>
        <v>50</v>
      </c>
    </row>
    <row r="1778" spans="1:15" x14ac:dyDescent="0.2">
      <c r="A1778" s="4">
        <f>Fullmath[[#This Row],[Craft]]</f>
        <v>0</v>
      </c>
      <c r="B1778" s="4">
        <f>Fullmath[[#This Row],[Type]]</f>
        <v>0</v>
      </c>
      <c r="C1778" s="4">
        <f>Fullmath[[#This Row],[Subtype]]</f>
        <v>0</v>
      </c>
      <c r="D1778" s="2">
        <f>Fullmath[[#This Row],[ID]]</f>
        <v>0</v>
      </c>
      <c r="E1778" s="4">
        <f>Fullmath[[#This Row],[Name]]</f>
        <v>0</v>
      </c>
      <c r="F1778" s="4">
        <f>Fullmath[[#This Row],[Quantity]]</f>
        <v>0</v>
      </c>
      <c r="G1778" s="4">
        <f>LookupRef[[#This Row],[Labor Costs]]+LookupRef[[#This Row],[Material Costs]]</f>
        <v>0</v>
      </c>
      <c r="H1778" s="4" t="e">
        <f>LookupRef[[#This Row],[Total Price]]/LookupRef[[#This Row],[Quantity]]</f>
        <v>#DIV/0!</v>
      </c>
      <c r="I1778" s="4">
        <f>LookupRef[[#This Row],[Total Price]]-LookupRef[[#This Row],[Material Costs]]</f>
        <v>0</v>
      </c>
      <c r="J1778" s="4">
        <f>(LookupRef[[#This Row],[Total Craft Points]]+LookupRef[[#This Row],[DC]])*10</f>
        <v>0</v>
      </c>
      <c r="K1778" s="4">
        <f>LookupRef[[#This Row],[Price Per Craft Point]]*LookupRef[[#This Row],[Total Craft Points]]</f>
        <v>0</v>
      </c>
      <c r="L1778" s="4">
        <f>Fullmath[[#This Row],[Mat Cost]]</f>
        <v>0</v>
      </c>
      <c r="M1778" s="4">
        <f>Fullmath[[#This Row],[Total CP]]</f>
        <v>0</v>
      </c>
      <c r="N1778" s="4">
        <f>Fullmath[[#This Row],[DC]]</f>
        <v>0</v>
      </c>
      <c r="O1778" s="4" cm="1">
        <f t="array" ref="O1778">LookupRef[[#This Row],[DC]]+(PPCP[Base])</f>
        <v>50</v>
      </c>
    </row>
    <row r="1779" spans="1:15" x14ac:dyDescent="0.2">
      <c r="A1779" s="4">
        <f>Fullmath[[#This Row],[Craft]]</f>
        <v>0</v>
      </c>
      <c r="B1779" s="4">
        <f>Fullmath[[#This Row],[Type]]</f>
        <v>0</v>
      </c>
      <c r="C1779" s="4">
        <f>Fullmath[[#This Row],[Subtype]]</f>
        <v>0</v>
      </c>
      <c r="D1779" s="2">
        <f>Fullmath[[#This Row],[ID]]</f>
        <v>0</v>
      </c>
      <c r="E1779" s="4">
        <f>Fullmath[[#This Row],[Name]]</f>
        <v>0</v>
      </c>
      <c r="F1779" s="4">
        <f>Fullmath[[#This Row],[Quantity]]</f>
        <v>0</v>
      </c>
      <c r="G1779" s="4">
        <f>LookupRef[[#This Row],[Labor Costs]]+LookupRef[[#This Row],[Material Costs]]</f>
        <v>0</v>
      </c>
      <c r="H1779" s="4" t="e">
        <f>LookupRef[[#This Row],[Total Price]]/LookupRef[[#This Row],[Quantity]]</f>
        <v>#DIV/0!</v>
      </c>
      <c r="I1779" s="4">
        <f>LookupRef[[#This Row],[Total Price]]-LookupRef[[#This Row],[Material Costs]]</f>
        <v>0</v>
      </c>
      <c r="J1779" s="4">
        <f>(LookupRef[[#This Row],[Total Craft Points]]+LookupRef[[#This Row],[DC]])*10</f>
        <v>0</v>
      </c>
      <c r="K1779" s="4">
        <f>LookupRef[[#This Row],[Price Per Craft Point]]*LookupRef[[#This Row],[Total Craft Points]]</f>
        <v>0</v>
      </c>
      <c r="L1779" s="4">
        <f>Fullmath[[#This Row],[Mat Cost]]</f>
        <v>0</v>
      </c>
      <c r="M1779" s="4">
        <f>Fullmath[[#This Row],[Total CP]]</f>
        <v>0</v>
      </c>
      <c r="N1779" s="4">
        <f>Fullmath[[#This Row],[DC]]</f>
        <v>0</v>
      </c>
      <c r="O1779" s="4" cm="1">
        <f t="array" ref="O1779">LookupRef[[#This Row],[DC]]+(PPCP[Base])</f>
        <v>50</v>
      </c>
    </row>
    <row r="1780" spans="1:15" x14ac:dyDescent="0.2">
      <c r="A1780" s="4">
        <f>Fullmath[[#This Row],[Craft]]</f>
        <v>0</v>
      </c>
      <c r="B1780" s="4">
        <f>Fullmath[[#This Row],[Type]]</f>
        <v>0</v>
      </c>
      <c r="C1780" s="4">
        <f>Fullmath[[#This Row],[Subtype]]</f>
        <v>0</v>
      </c>
      <c r="D1780" s="2">
        <f>Fullmath[[#This Row],[ID]]</f>
        <v>0</v>
      </c>
      <c r="E1780" s="4">
        <f>Fullmath[[#This Row],[Name]]</f>
        <v>0</v>
      </c>
      <c r="F1780" s="4">
        <f>Fullmath[[#This Row],[Quantity]]</f>
        <v>0</v>
      </c>
      <c r="G1780" s="4">
        <f>LookupRef[[#This Row],[Labor Costs]]+LookupRef[[#This Row],[Material Costs]]</f>
        <v>0</v>
      </c>
      <c r="H1780" s="4" t="e">
        <f>LookupRef[[#This Row],[Total Price]]/LookupRef[[#This Row],[Quantity]]</f>
        <v>#DIV/0!</v>
      </c>
      <c r="I1780" s="4">
        <f>LookupRef[[#This Row],[Total Price]]-LookupRef[[#This Row],[Material Costs]]</f>
        <v>0</v>
      </c>
      <c r="J1780" s="4">
        <f>(LookupRef[[#This Row],[Total Craft Points]]+LookupRef[[#This Row],[DC]])*10</f>
        <v>0</v>
      </c>
      <c r="K1780" s="4">
        <f>LookupRef[[#This Row],[Price Per Craft Point]]*LookupRef[[#This Row],[Total Craft Points]]</f>
        <v>0</v>
      </c>
      <c r="L1780" s="4">
        <f>Fullmath[[#This Row],[Mat Cost]]</f>
        <v>0</v>
      </c>
      <c r="M1780" s="4">
        <f>Fullmath[[#This Row],[Total CP]]</f>
        <v>0</v>
      </c>
      <c r="N1780" s="4">
        <f>Fullmath[[#This Row],[DC]]</f>
        <v>0</v>
      </c>
      <c r="O1780" s="4" cm="1">
        <f t="array" ref="O1780">LookupRef[[#This Row],[DC]]+(PPCP[Base])</f>
        <v>50</v>
      </c>
    </row>
    <row r="1781" spans="1:15" x14ac:dyDescent="0.2">
      <c r="A1781" s="4">
        <f>Fullmath[[#This Row],[Craft]]</f>
        <v>0</v>
      </c>
      <c r="B1781" s="4">
        <f>Fullmath[[#This Row],[Type]]</f>
        <v>0</v>
      </c>
      <c r="C1781" s="4">
        <f>Fullmath[[#This Row],[Subtype]]</f>
        <v>0</v>
      </c>
      <c r="D1781" s="2">
        <f>Fullmath[[#This Row],[ID]]</f>
        <v>0</v>
      </c>
      <c r="E1781" s="4">
        <f>Fullmath[[#This Row],[Name]]</f>
        <v>0</v>
      </c>
      <c r="F1781" s="4">
        <f>Fullmath[[#This Row],[Quantity]]</f>
        <v>0</v>
      </c>
      <c r="G1781" s="4">
        <f>LookupRef[[#This Row],[Labor Costs]]+LookupRef[[#This Row],[Material Costs]]</f>
        <v>0</v>
      </c>
      <c r="H1781" s="4" t="e">
        <f>LookupRef[[#This Row],[Total Price]]/LookupRef[[#This Row],[Quantity]]</f>
        <v>#DIV/0!</v>
      </c>
      <c r="I1781" s="4">
        <f>LookupRef[[#This Row],[Total Price]]-LookupRef[[#This Row],[Material Costs]]</f>
        <v>0</v>
      </c>
      <c r="J1781" s="4">
        <f>(LookupRef[[#This Row],[Total Craft Points]]+LookupRef[[#This Row],[DC]])*10</f>
        <v>0</v>
      </c>
      <c r="K1781" s="4">
        <f>LookupRef[[#This Row],[Price Per Craft Point]]*LookupRef[[#This Row],[Total Craft Points]]</f>
        <v>0</v>
      </c>
      <c r="L1781" s="4">
        <f>Fullmath[[#This Row],[Mat Cost]]</f>
        <v>0</v>
      </c>
      <c r="M1781" s="4">
        <f>Fullmath[[#This Row],[Total CP]]</f>
        <v>0</v>
      </c>
      <c r="N1781" s="4">
        <f>Fullmath[[#This Row],[DC]]</f>
        <v>0</v>
      </c>
      <c r="O1781" s="4" cm="1">
        <f t="array" ref="O1781">LookupRef[[#This Row],[DC]]+(PPCP[Base])</f>
        <v>50</v>
      </c>
    </row>
    <row r="1782" spans="1:15" x14ac:dyDescent="0.2">
      <c r="A1782" s="4">
        <f>Fullmath[[#This Row],[Craft]]</f>
        <v>0</v>
      </c>
      <c r="B1782" s="4">
        <f>Fullmath[[#This Row],[Type]]</f>
        <v>0</v>
      </c>
      <c r="C1782" s="4">
        <f>Fullmath[[#This Row],[Subtype]]</f>
        <v>0</v>
      </c>
      <c r="D1782" s="2">
        <f>Fullmath[[#This Row],[ID]]</f>
        <v>0</v>
      </c>
      <c r="E1782" s="4">
        <f>Fullmath[[#This Row],[Name]]</f>
        <v>0</v>
      </c>
      <c r="F1782" s="4">
        <f>Fullmath[[#This Row],[Quantity]]</f>
        <v>0</v>
      </c>
      <c r="G1782" s="4">
        <f>LookupRef[[#This Row],[Labor Costs]]+LookupRef[[#This Row],[Material Costs]]</f>
        <v>0</v>
      </c>
      <c r="H1782" s="4" t="e">
        <f>LookupRef[[#This Row],[Total Price]]/LookupRef[[#This Row],[Quantity]]</f>
        <v>#DIV/0!</v>
      </c>
      <c r="I1782" s="4">
        <f>LookupRef[[#This Row],[Total Price]]-LookupRef[[#This Row],[Material Costs]]</f>
        <v>0</v>
      </c>
      <c r="J1782" s="4">
        <f>(LookupRef[[#This Row],[Total Craft Points]]+LookupRef[[#This Row],[DC]])*10</f>
        <v>0</v>
      </c>
      <c r="K1782" s="4">
        <f>LookupRef[[#This Row],[Price Per Craft Point]]*LookupRef[[#This Row],[Total Craft Points]]</f>
        <v>0</v>
      </c>
      <c r="L1782" s="4">
        <f>Fullmath[[#This Row],[Mat Cost]]</f>
        <v>0</v>
      </c>
      <c r="M1782" s="4">
        <f>Fullmath[[#This Row],[Total CP]]</f>
        <v>0</v>
      </c>
      <c r="N1782" s="4">
        <f>Fullmath[[#This Row],[DC]]</f>
        <v>0</v>
      </c>
      <c r="O1782" s="4" cm="1">
        <f t="array" ref="O1782">LookupRef[[#This Row],[DC]]+(PPCP[Base])</f>
        <v>50</v>
      </c>
    </row>
    <row r="1783" spans="1:15" x14ac:dyDescent="0.2">
      <c r="A1783" s="4">
        <f>Fullmath[[#This Row],[Craft]]</f>
        <v>0</v>
      </c>
      <c r="B1783" s="4">
        <f>Fullmath[[#This Row],[Type]]</f>
        <v>0</v>
      </c>
      <c r="C1783" s="4">
        <f>Fullmath[[#This Row],[Subtype]]</f>
        <v>0</v>
      </c>
      <c r="D1783" s="2">
        <f>Fullmath[[#This Row],[ID]]</f>
        <v>0</v>
      </c>
      <c r="E1783" s="4">
        <f>Fullmath[[#This Row],[Name]]</f>
        <v>0</v>
      </c>
      <c r="F1783" s="4">
        <f>Fullmath[[#This Row],[Quantity]]</f>
        <v>0</v>
      </c>
      <c r="G1783" s="4">
        <f>LookupRef[[#This Row],[Labor Costs]]+LookupRef[[#This Row],[Material Costs]]</f>
        <v>0</v>
      </c>
      <c r="H1783" s="4" t="e">
        <f>LookupRef[[#This Row],[Total Price]]/LookupRef[[#This Row],[Quantity]]</f>
        <v>#DIV/0!</v>
      </c>
      <c r="I1783" s="4">
        <f>LookupRef[[#This Row],[Total Price]]-LookupRef[[#This Row],[Material Costs]]</f>
        <v>0</v>
      </c>
      <c r="J1783" s="4">
        <f>(LookupRef[[#This Row],[Total Craft Points]]+LookupRef[[#This Row],[DC]])*10</f>
        <v>0</v>
      </c>
      <c r="K1783" s="4">
        <f>LookupRef[[#This Row],[Price Per Craft Point]]*LookupRef[[#This Row],[Total Craft Points]]</f>
        <v>0</v>
      </c>
      <c r="L1783" s="4">
        <f>Fullmath[[#This Row],[Mat Cost]]</f>
        <v>0</v>
      </c>
      <c r="M1783" s="4">
        <f>Fullmath[[#This Row],[Total CP]]</f>
        <v>0</v>
      </c>
      <c r="N1783" s="4">
        <f>Fullmath[[#This Row],[DC]]</f>
        <v>0</v>
      </c>
      <c r="O1783" s="4" cm="1">
        <f t="array" ref="O1783">LookupRef[[#This Row],[DC]]+(PPCP[Base])</f>
        <v>50</v>
      </c>
    </row>
    <row r="1784" spans="1:15" x14ac:dyDescent="0.2">
      <c r="A1784" s="4">
        <f>Fullmath[[#This Row],[Craft]]</f>
        <v>0</v>
      </c>
      <c r="B1784" s="4">
        <f>Fullmath[[#This Row],[Type]]</f>
        <v>0</v>
      </c>
      <c r="C1784" s="4">
        <f>Fullmath[[#This Row],[Subtype]]</f>
        <v>0</v>
      </c>
      <c r="D1784" s="2">
        <f>Fullmath[[#This Row],[ID]]</f>
        <v>0</v>
      </c>
      <c r="E1784" s="4">
        <f>Fullmath[[#This Row],[Name]]</f>
        <v>0</v>
      </c>
      <c r="F1784" s="4">
        <f>Fullmath[[#This Row],[Quantity]]</f>
        <v>0</v>
      </c>
      <c r="G1784" s="4">
        <f>LookupRef[[#This Row],[Labor Costs]]+LookupRef[[#This Row],[Material Costs]]</f>
        <v>0</v>
      </c>
      <c r="H1784" s="4" t="e">
        <f>LookupRef[[#This Row],[Total Price]]/LookupRef[[#This Row],[Quantity]]</f>
        <v>#DIV/0!</v>
      </c>
      <c r="I1784" s="4">
        <f>LookupRef[[#This Row],[Total Price]]-LookupRef[[#This Row],[Material Costs]]</f>
        <v>0</v>
      </c>
      <c r="J1784" s="4">
        <f>(LookupRef[[#This Row],[Total Craft Points]]+LookupRef[[#This Row],[DC]])*10</f>
        <v>0</v>
      </c>
      <c r="K1784" s="4">
        <f>LookupRef[[#This Row],[Price Per Craft Point]]*LookupRef[[#This Row],[Total Craft Points]]</f>
        <v>0</v>
      </c>
      <c r="L1784" s="4">
        <f>Fullmath[[#This Row],[Mat Cost]]</f>
        <v>0</v>
      </c>
      <c r="M1784" s="4">
        <f>Fullmath[[#This Row],[Total CP]]</f>
        <v>0</v>
      </c>
      <c r="N1784" s="4">
        <f>Fullmath[[#This Row],[DC]]</f>
        <v>0</v>
      </c>
      <c r="O1784" s="4" cm="1">
        <f t="array" ref="O1784">LookupRef[[#This Row],[DC]]+(PPCP[Base])</f>
        <v>50</v>
      </c>
    </row>
    <row r="1785" spans="1:15" x14ac:dyDescent="0.2">
      <c r="A1785" s="4">
        <f>Fullmath[[#This Row],[Craft]]</f>
        <v>0</v>
      </c>
      <c r="B1785" s="4">
        <f>Fullmath[[#This Row],[Type]]</f>
        <v>0</v>
      </c>
      <c r="C1785" s="4">
        <f>Fullmath[[#This Row],[Subtype]]</f>
        <v>0</v>
      </c>
      <c r="D1785" s="2">
        <f>Fullmath[[#This Row],[ID]]</f>
        <v>0</v>
      </c>
      <c r="E1785" s="4">
        <f>Fullmath[[#This Row],[Name]]</f>
        <v>0</v>
      </c>
      <c r="F1785" s="4">
        <f>Fullmath[[#This Row],[Quantity]]</f>
        <v>0</v>
      </c>
      <c r="G1785" s="4">
        <f>LookupRef[[#This Row],[Labor Costs]]+LookupRef[[#This Row],[Material Costs]]</f>
        <v>0</v>
      </c>
      <c r="H1785" s="4" t="e">
        <f>LookupRef[[#This Row],[Total Price]]/LookupRef[[#This Row],[Quantity]]</f>
        <v>#DIV/0!</v>
      </c>
      <c r="I1785" s="4">
        <f>LookupRef[[#This Row],[Total Price]]-LookupRef[[#This Row],[Material Costs]]</f>
        <v>0</v>
      </c>
      <c r="J1785" s="4">
        <f>(LookupRef[[#This Row],[Total Craft Points]]+LookupRef[[#This Row],[DC]])*10</f>
        <v>0</v>
      </c>
      <c r="K1785" s="4">
        <f>LookupRef[[#This Row],[Price Per Craft Point]]*LookupRef[[#This Row],[Total Craft Points]]</f>
        <v>0</v>
      </c>
      <c r="L1785" s="4">
        <f>Fullmath[[#This Row],[Mat Cost]]</f>
        <v>0</v>
      </c>
      <c r="M1785" s="4">
        <f>Fullmath[[#This Row],[Total CP]]</f>
        <v>0</v>
      </c>
      <c r="N1785" s="4">
        <f>Fullmath[[#This Row],[DC]]</f>
        <v>0</v>
      </c>
      <c r="O1785" s="4" cm="1">
        <f t="array" ref="O1785">LookupRef[[#This Row],[DC]]+(PPCP[Base])</f>
        <v>50</v>
      </c>
    </row>
    <row r="1786" spans="1:15" x14ac:dyDescent="0.2">
      <c r="A1786" s="4">
        <f>Fullmath[[#This Row],[Craft]]</f>
        <v>0</v>
      </c>
      <c r="B1786" s="4">
        <f>Fullmath[[#This Row],[Type]]</f>
        <v>0</v>
      </c>
      <c r="C1786" s="4">
        <f>Fullmath[[#This Row],[Subtype]]</f>
        <v>0</v>
      </c>
      <c r="D1786" s="2">
        <f>Fullmath[[#This Row],[ID]]</f>
        <v>0</v>
      </c>
      <c r="E1786" s="4">
        <f>Fullmath[[#This Row],[Name]]</f>
        <v>0</v>
      </c>
      <c r="F1786" s="4">
        <f>Fullmath[[#This Row],[Quantity]]</f>
        <v>0</v>
      </c>
      <c r="G1786" s="4">
        <f>LookupRef[[#This Row],[Labor Costs]]+LookupRef[[#This Row],[Material Costs]]</f>
        <v>0</v>
      </c>
      <c r="H1786" s="4" t="e">
        <f>LookupRef[[#This Row],[Total Price]]/LookupRef[[#This Row],[Quantity]]</f>
        <v>#DIV/0!</v>
      </c>
      <c r="I1786" s="4">
        <f>LookupRef[[#This Row],[Total Price]]-LookupRef[[#This Row],[Material Costs]]</f>
        <v>0</v>
      </c>
      <c r="J1786" s="4">
        <f>(LookupRef[[#This Row],[Total Craft Points]]+LookupRef[[#This Row],[DC]])*10</f>
        <v>0</v>
      </c>
      <c r="K1786" s="4">
        <f>LookupRef[[#This Row],[Price Per Craft Point]]*LookupRef[[#This Row],[Total Craft Points]]</f>
        <v>0</v>
      </c>
      <c r="L1786" s="4">
        <f>Fullmath[[#This Row],[Mat Cost]]</f>
        <v>0</v>
      </c>
      <c r="M1786" s="4">
        <f>Fullmath[[#This Row],[Total CP]]</f>
        <v>0</v>
      </c>
      <c r="N1786" s="4">
        <f>Fullmath[[#This Row],[DC]]</f>
        <v>0</v>
      </c>
      <c r="O1786" s="4" cm="1">
        <f t="array" ref="O1786">LookupRef[[#This Row],[DC]]+(PPCP[Base])</f>
        <v>50</v>
      </c>
    </row>
    <row r="1787" spans="1:15" x14ac:dyDescent="0.2">
      <c r="A1787" s="4">
        <f>Fullmath[[#This Row],[Craft]]</f>
        <v>0</v>
      </c>
      <c r="B1787" s="4">
        <f>Fullmath[[#This Row],[Type]]</f>
        <v>0</v>
      </c>
      <c r="C1787" s="4">
        <f>Fullmath[[#This Row],[Subtype]]</f>
        <v>0</v>
      </c>
      <c r="D1787" s="2">
        <f>Fullmath[[#This Row],[ID]]</f>
        <v>0</v>
      </c>
      <c r="E1787" s="4">
        <f>Fullmath[[#This Row],[Name]]</f>
        <v>0</v>
      </c>
      <c r="F1787" s="4">
        <f>Fullmath[[#This Row],[Quantity]]</f>
        <v>0</v>
      </c>
      <c r="G1787" s="4">
        <f>LookupRef[[#This Row],[Labor Costs]]+LookupRef[[#This Row],[Material Costs]]</f>
        <v>0</v>
      </c>
      <c r="H1787" s="4" t="e">
        <f>LookupRef[[#This Row],[Total Price]]/LookupRef[[#This Row],[Quantity]]</f>
        <v>#DIV/0!</v>
      </c>
      <c r="I1787" s="4">
        <f>LookupRef[[#This Row],[Total Price]]-LookupRef[[#This Row],[Material Costs]]</f>
        <v>0</v>
      </c>
      <c r="J1787" s="4">
        <f>(LookupRef[[#This Row],[Total Craft Points]]+LookupRef[[#This Row],[DC]])*10</f>
        <v>0</v>
      </c>
      <c r="K1787" s="4">
        <f>LookupRef[[#This Row],[Price Per Craft Point]]*LookupRef[[#This Row],[Total Craft Points]]</f>
        <v>0</v>
      </c>
      <c r="L1787" s="4">
        <f>Fullmath[[#This Row],[Mat Cost]]</f>
        <v>0</v>
      </c>
      <c r="M1787" s="4">
        <f>Fullmath[[#This Row],[Total CP]]</f>
        <v>0</v>
      </c>
      <c r="N1787" s="4">
        <f>Fullmath[[#This Row],[DC]]</f>
        <v>0</v>
      </c>
      <c r="O1787" s="4" cm="1">
        <f t="array" ref="O1787">LookupRef[[#This Row],[DC]]+(PPCP[Base])</f>
        <v>50</v>
      </c>
    </row>
    <row r="1788" spans="1:15" x14ac:dyDescent="0.2">
      <c r="A1788" s="4">
        <f>Fullmath[[#This Row],[Craft]]</f>
        <v>0</v>
      </c>
      <c r="B1788" s="4">
        <f>Fullmath[[#This Row],[Type]]</f>
        <v>0</v>
      </c>
      <c r="C1788" s="4">
        <f>Fullmath[[#This Row],[Subtype]]</f>
        <v>0</v>
      </c>
      <c r="D1788" s="2">
        <f>Fullmath[[#This Row],[ID]]</f>
        <v>0</v>
      </c>
      <c r="E1788" s="4">
        <f>Fullmath[[#This Row],[Name]]</f>
        <v>0</v>
      </c>
      <c r="F1788" s="4">
        <f>Fullmath[[#This Row],[Quantity]]</f>
        <v>0</v>
      </c>
      <c r="G1788" s="4">
        <f>LookupRef[[#This Row],[Labor Costs]]+LookupRef[[#This Row],[Material Costs]]</f>
        <v>0</v>
      </c>
      <c r="H1788" s="4" t="e">
        <f>LookupRef[[#This Row],[Total Price]]/LookupRef[[#This Row],[Quantity]]</f>
        <v>#DIV/0!</v>
      </c>
      <c r="I1788" s="4">
        <f>LookupRef[[#This Row],[Total Price]]-LookupRef[[#This Row],[Material Costs]]</f>
        <v>0</v>
      </c>
      <c r="J1788" s="4">
        <f>(LookupRef[[#This Row],[Total Craft Points]]+LookupRef[[#This Row],[DC]])*10</f>
        <v>0</v>
      </c>
      <c r="K1788" s="4">
        <f>LookupRef[[#This Row],[Price Per Craft Point]]*LookupRef[[#This Row],[Total Craft Points]]</f>
        <v>0</v>
      </c>
      <c r="L1788" s="4">
        <f>Fullmath[[#This Row],[Mat Cost]]</f>
        <v>0</v>
      </c>
      <c r="M1788" s="4">
        <f>Fullmath[[#This Row],[Total CP]]</f>
        <v>0</v>
      </c>
      <c r="N1788" s="4">
        <f>Fullmath[[#This Row],[DC]]</f>
        <v>0</v>
      </c>
      <c r="O1788" s="4" cm="1">
        <f t="array" ref="O1788">LookupRef[[#This Row],[DC]]+(PPCP[Base])</f>
        <v>50</v>
      </c>
    </row>
    <row r="1789" spans="1:15" x14ac:dyDescent="0.2">
      <c r="A1789" s="4">
        <f>Fullmath[[#This Row],[Craft]]</f>
        <v>0</v>
      </c>
      <c r="B1789" s="4">
        <f>Fullmath[[#This Row],[Type]]</f>
        <v>0</v>
      </c>
      <c r="C1789" s="4">
        <f>Fullmath[[#This Row],[Subtype]]</f>
        <v>0</v>
      </c>
      <c r="D1789" s="2">
        <f>Fullmath[[#This Row],[ID]]</f>
        <v>0</v>
      </c>
      <c r="E1789" s="4">
        <f>Fullmath[[#This Row],[Name]]</f>
        <v>0</v>
      </c>
      <c r="F1789" s="4">
        <f>Fullmath[[#This Row],[Quantity]]</f>
        <v>0</v>
      </c>
      <c r="G1789" s="4">
        <f>LookupRef[[#This Row],[Labor Costs]]+LookupRef[[#This Row],[Material Costs]]</f>
        <v>0</v>
      </c>
      <c r="H1789" s="4" t="e">
        <f>LookupRef[[#This Row],[Total Price]]/LookupRef[[#This Row],[Quantity]]</f>
        <v>#DIV/0!</v>
      </c>
      <c r="I1789" s="4">
        <f>LookupRef[[#This Row],[Total Price]]-LookupRef[[#This Row],[Material Costs]]</f>
        <v>0</v>
      </c>
      <c r="J1789" s="4">
        <f>(LookupRef[[#This Row],[Total Craft Points]]+LookupRef[[#This Row],[DC]])*10</f>
        <v>0</v>
      </c>
      <c r="K1789" s="4">
        <f>LookupRef[[#This Row],[Price Per Craft Point]]*LookupRef[[#This Row],[Total Craft Points]]</f>
        <v>0</v>
      </c>
      <c r="L1789" s="4">
        <f>Fullmath[[#This Row],[Mat Cost]]</f>
        <v>0</v>
      </c>
      <c r="M1789" s="4">
        <f>Fullmath[[#This Row],[Total CP]]</f>
        <v>0</v>
      </c>
      <c r="N1789" s="4">
        <f>Fullmath[[#This Row],[DC]]</f>
        <v>0</v>
      </c>
      <c r="O1789" s="4" cm="1">
        <f t="array" ref="O1789">LookupRef[[#This Row],[DC]]+(PPCP[Base])</f>
        <v>50</v>
      </c>
    </row>
    <row r="1790" spans="1:15" x14ac:dyDescent="0.2">
      <c r="A1790" s="4">
        <f>Fullmath[[#This Row],[Craft]]</f>
        <v>0</v>
      </c>
      <c r="B1790" s="4">
        <f>Fullmath[[#This Row],[Type]]</f>
        <v>0</v>
      </c>
      <c r="C1790" s="4">
        <f>Fullmath[[#This Row],[Subtype]]</f>
        <v>0</v>
      </c>
      <c r="D1790" s="2">
        <f>Fullmath[[#This Row],[ID]]</f>
        <v>0</v>
      </c>
      <c r="E1790" s="4">
        <f>Fullmath[[#This Row],[Name]]</f>
        <v>0</v>
      </c>
      <c r="F1790" s="4">
        <f>Fullmath[[#This Row],[Quantity]]</f>
        <v>0</v>
      </c>
      <c r="G1790" s="4">
        <f>LookupRef[[#This Row],[Labor Costs]]+LookupRef[[#This Row],[Material Costs]]</f>
        <v>0</v>
      </c>
      <c r="H1790" s="4" t="e">
        <f>LookupRef[[#This Row],[Total Price]]/LookupRef[[#This Row],[Quantity]]</f>
        <v>#DIV/0!</v>
      </c>
      <c r="I1790" s="4">
        <f>LookupRef[[#This Row],[Total Price]]-LookupRef[[#This Row],[Material Costs]]</f>
        <v>0</v>
      </c>
      <c r="J1790" s="4">
        <f>(LookupRef[[#This Row],[Total Craft Points]]+LookupRef[[#This Row],[DC]])*10</f>
        <v>0</v>
      </c>
      <c r="K1790" s="4">
        <f>LookupRef[[#This Row],[Price Per Craft Point]]*LookupRef[[#This Row],[Total Craft Points]]</f>
        <v>0</v>
      </c>
      <c r="L1790" s="4">
        <f>Fullmath[[#This Row],[Mat Cost]]</f>
        <v>0</v>
      </c>
      <c r="M1790" s="4">
        <f>Fullmath[[#This Row],[Total CP]]</f>
        <v>0</v>
      </c>
      <c r="N1790" s="4">
        <f>Fullmath[[#This Row],[DC]]</f>
        <v>0</v>
      </c>
      <c r="O1790" s="4" cm="1">
        <f t="array" ref="O1790">LookupRef[[#This Row],[DC]]+(PPCP[Base])</f>
        <v>50</v>
      </c>
    </row>
    <row r="1791" spans="1:15" x14ac:dyDescent="0.2">
      <c r="A1791" s="4">
        <f>Fullmath[[#This Row],[Craft]]</f>
        <v>0</v>
      </c>
      <c r="B1791" s="4">
        <f>Fullmath[[#This Row],[Type]]</f>
        <v>0</v>
      </c>
      <c r="C1791" s="4">
        <f>Fullmath[[#This Row],[Subtype]]</f>
        <v>0</v>
      </c>
      <c r="D1791" s="2">
        <f>Fullmath[[#This Row],[ID]]</f>
        <v>0</v>
      </c>
      <c r="E1791" s="4">
        <f>Fullmath[[#This Row],[Name]]</f>
        <v>0</v>
      </c>
      <c r="F1791" s="4">
        <f>Fullmath[[#This Row],[Quantity]]</f>
        <v>0</v>
      </c>
      <c r="G1791" s="4">
        <f>LookupRef[[#This Row],[Labor Costs]]+LookupRef[[#This Row],[Material Costs]]</f>
        <v>0</v>
      </c>
      <c r="H1791" s="4" t="e">
        <f>LookupRef[[#This Row],[Total Price]]/LookupRef[[#This Row],[Quantity]]</f>
        <v>#DIV/0!</v>
      </c>
      <c r="I1791" s="4">
        <f>LookupRef[[#This Row],[Total Price]]-LookupRef[[#This Row],[Material Costs]]</f>
        <v>0</v>
      </c>
      <c r="J1791" s="4">
        <f>(LookupRef[[#This Row],[Total Craft Points]]+LookupRef[[#This Row],[DC]])*10</f>
        <v>0</v>
      </c>
      <c r="K1791" s="4">
        <f>LookupRef[[#This Row],[Price Per Craft Point]]*LookupRef[[#This Row],[Total Craft Points]]</f>
        <v>0</v>
      </c>
      <c r="L1791" s="4">
        <f>Fullmath[[#This Row],[Mat Cost]]</f>
        <v>0</v>
      </c>
      <c r="M1791" s="4">
        <f>Fullmath[[#This Row],[Total CP]]</f>
        <v>0</v>
      </c>
      <c r="N1791" s="4">
        <f>Fullmath[[#This Row],[DC]]</f>
        <v>0</v>
      </c>
      <c r="O1791" s="4" cm="1">
        <f t="array" ref="O1791">LookupRef[[#This Row],[DC]]+(PPCP[Base])</f>
        <v>50</v>
      </c>
    </row>
    <row r="1792" spans="1:15" x14ac:dyDescent="0.2">
      <c r="A1792" s="4">
        <f>Fullmath[[#This Row],[Craft]]</f>
        <v>0</v>
      </c>
      <c r="B1792" s="4">
        <f>Fullmath[[#This Row],[Type]]</f>
        <v>0</v>
      </c>
      <c r="C1792" s="4">
        <f>Fullmath[[#This Row],[Subtype]]</f>
        <v>0</v>
      </c>
      <c r="D1792" s="2">
        <f>Fullmath[[#This Row],[ID]]</f>
        <v>0</v>
      </c>
      <c r="E1792" s="4">
        <f>Fullmath[[#This Row],[Name]]</f>
        <v>0</v>
      </c>
      <c r="F1792" s="4">
        <f>Fullmath[[#This Row],[Quantity]]</f>
        <v>0</v>
      </c>
      <c r="G1792" s="4">
        <f>LookupRef[[#This Row],[Labor Costs]]+LookupRef[[#This Row],[Material Costs]]</f>
        <v>0</v>
      </c>
      <c r="H1792" s="4" t="e">
        <f>LookupRef[[#This Row],[Total Price]]/LookupRef[[#This Row],[Quantity]]</f>
        <v>#DIV/0!</v>
      </c>
      <c r="I1792" s="4">
        <f>LookupRef[[#This Row],[Total Price]]-LookupRef[[#This Row],[Material Costs]]</f>
        <v>0</v>
      </c>
      <c r="J1792" s="4">
        <f>(LookupRef[[#This Row],[Total Craft Points]]+LookupRef[[#This Row],[DC]])*10</f>
        <v>0</v>
      </c>
      <c r="K1792" s="4">
        <f>LookupRef[[#This Row],[Price Per Craft Point]]*LookupRef[[#This Row],[Total Craft Points]]</f>
        <v>0</v>
      </c>
      <c r="L1792" s="4">
        <f>Fullmath[[#This Row],[Mat Cost]]</f>
        <v>0</v>
      </c>
      <c r="M1792" s="4">
        <f>Fullmath[[#This Row],[Total CP]]</f>
        <v>0</v>
      </c>
      <c r="N1792" s="4">
        <f>Fullmath[[#This Row],[DC]]</f>
        <v>0</v>
      </c>
      <c r="O1792" s="4" cm="1">
        <f t="array" ref="O1792">LookupRef[[#This Row],[DC]]+(PPCP[Base])</f>
        <v>50</v>
      </c>
    </row>
    <row r="1793" spans="1:15" x14ac:dyDescent="0.2">
      <c r="A1793" s="4">
        <f>Fullmath[[#This Row],[Craft]]</f>
        <v>0</v>
      </c>
      <c r="B1793" s="4">
        <f>Fullmath[[#This Row],[Type]]</f>
        <v>0</v>
      </c>
      <c r="C1793" s="4">
        <f>Fullmath[[#This Row],[Subtype]]</f>
        <v>0</v>
      </c>
      <c r="D1793" s="2">
        <f>Fullmath[[#This Row],[ID]]</f>
        <v>0</v>
      </c>
      <c r="E1793" s="4">
        <f>Fullmath[[#This Row],[Name]]</f>
        <v>0</v>
      </c>
      <c r="F1793" s="4">
        <f>Fullmath[[#This Row],[Quantity]]</f>
        <v>0</v>
      </c>
      <c r="G1793" s="4">
        <f>LookupRef[[#This Row],[Labor Costs]]+LookupRef[[#This Row],[Material Costs]]</f>
        <v>0</v>
      </c>
      <c r="H1793" s="4" t="e">
        <f>LookupRef[[#This Row],[Total Price]]/LookupRef[[#This Row],[Quantity]]</f>
        <v>#DIV/0!</v>
      </c>
      <c r="I1793" s="4">
        <f>LookupRef[[#This Row],[Total Price]]-LookupRef[[#This Row],[Material Costs]]</f>
        <v>0</v>
      </c>
      <c r="J1793" s="4">
        <f>(LookupRef[[#This Row],[Total Craft Points]]+LookupRef[[#This Row],[DC]])*10</f>
        <v>0</v>
      </c>
      <c r="K1793" s="4">
        <f>LookupRef[[#This Row],[Price Per Craft Point]]*LookupRef[[#This Row],[Total Craft Points]]</f>
        <v>0</v>
      </c>
      <c r="L1793" s="4">
        <f>Fullmath[[#This Row],[Mat Cost]]</f>
        <v>0</v>
      </c>
      <c r="M1793" s="4">
        <f>Fullmath[[#This Row],[Total CP]]</f>
        <v>0</v>
      </c>
      <c r="N1793" s="4">
        <f>Fullmath[[#This Row],[DC]]</f>
        <v>0</v>
      </c>
      <c r="O1793" s="4" cm="1">
        <f t="array" ref="O1793">LookupRef[[#This Row],[DC]]+(PPCP[Base])</f>
        <v>50</v>
      </c>
    </row>
    <row r="1794" spans="1:15" x14ac:dyDescent="0.2">
      <c r="A1794" s="4">
        <f>Fullmath[[#This Row],[Craft]]</f>
        <v>0</v>
      </c>
      <c r="B1794" s="4">
        <f>Fullmath[[#This Row],[Type]]</f>
        <v>0</v>
      </c>
      <c r="C1794" s="4">
        <f>Fullmath[[#This Row],[Subtype]]</f>
        <v>0</v>
      </c>
      <c r="D1794" s="2">
        <f>Fullmath[[#This Row],[ID]]</f>
        <v>0</v>
      </c>
      <c r="E1794" s="4">
        <f>Fullmath[[#This Row],[Name]]</f>
        <v>0</v>
      </c>
      <c r="F1794" s="4">
        <f>Fullmath[[#This Row],[Quantity]]</f>
        <v>0</v>
      </c>
      <c r="G1794" s="4">
        <f>LookupRef[[#This Row],[Labor Costs]]+LookupRef[[#This Row],[Material Costs]]</f>
        <v>0</v>
      </c>
      <c r="H1794" s="4" t="e">
        <f>LookupRef[[#This Row],[Total Price]]/LookupRef[[#This Row],[Quantity]]</f>
        <v>#DIV/0!</v>
      </c>
      <c r="I1794" s="4">
        <f>LookupRef[[#This Row],[Total Price]]-LookupRef[[#This Row],[Material Costs]]</f>
        <v>0</v>
      </c>
      <c r="J1794" s="4">
        <f>(LookupRef[[#This Row],[Total Craft Points]]+LookupRef[[#This Row],[DC]])*10</f>
        <v>0</v>
      </c>
      <c r="K1794" s="4">
        <f>LookupRef[[#This Row],[Price Per Craft Point]]*LookupRef[[#This Row],[Total Craft Points]]</f>
        <v>0</v>
      </c>
      <c r="L1794" s="4">
        <f>Fullmath[[#This Row],[Mat Cost]]</f>
        <v>0</v>
      </c>
      <c r="M1794" s="4">
        <f>Fullmath[[#This Row],[Total CP]]</f>
        <v>0</v>
      </c>
      <c r="N1794" s="4">
        <f>Fullmath[[#This Row],[DC]]</f>
        <v>0</v>
      </c>
      <c r="O1794" s="4" cm="1">
        <f t="array" ref="O1794">LookupRef[[#This Row],[DC]]+(PPCP[Base])</f>
        <v>50</v>
      </c>
    </row>
    <row r="1795" spans="1:15" x14ac:dyDescent="0.2">
      <c r="A1795" s="4">
        <f>Fullmath[[#This Row],[Craft]]</f>
        <v>0</v>
      </c>
      <c r="B1795" s="4">
        <f>Fullmath[[#This Row],[Type]]</f>
        <v>0</v>
      </c>
      <c r="C1795" s="4">
        <f>Fullmath[[#This Row],[Subtype]]</f>
        <v>0</v>
      </c>
      <c r="D1795" s="2">
        <f>Fullmath[[#This Row],[ID]]</f>
        <v>0</v>
      </c>
      <c r="E1795" s="4">
        <f>Fullmath[[#This Row],[Name]]</f>
        <v>0</v>
      </c>
      <c r="F1795" s="4">
        <f>Fullmath[[#This Row],[Quantity]]</f>
        <v>0</v>
      </c>
      <c r="G1795" s="4">
        <f>LookupRef[[#This Row],[Labor Costs]]+LookupRef[[#This Row],[Material Costs]]</f>
        <v>0</v>
      </c>
      <c r="H1795" s="4" t="e">
        <f>LookupRef[[#This Row],[Total Price]]/LookupRef[[#This Row],[Quantity]]</f>
        <v>#DIV/0!</v>
      </c>
      <c r="I1795" s="4">
        <f>LookupRef[[#This Row],[Total Price]]-LookupRef[[#This Row],[Material Costs]]</f>
        <v>0</v>
      </c>
      <c r="J1795" s="4">
        <f>(LookupRef[[#This Row],[Total Craft Points]]+LookupRef[[#This Row],[DC]])*10</f>
        <v>0</v>
      </c>
      <c r="K1795" s="4">
        <f>LookupRef[[#This Row],[Price Per Craft Point]]*LookupRef[[#This Row],[Total Craft Points]]</f>
        <v>0</v>
      </c>
      <c r="L1795" s="4">
        <f>Fullmath[[#This Row],[Mat Cost]]</f>
        <v>0</v>
      </c>
      <c r="M1795" s="4">
        <f>Fullmath[[#This Row],[Total CP]]</f>
        <v>0</v>
      </c>
      <c r="N1795" s="4">
        <f>Fullmath[[#This Row],[DC]]</f>
        <v>0</v>
      </c>
      <c r="O1795" s="4" cm="1">
        <f t="array" ref="O1795">LookupRef[[#This Row],[DC]]+(PPCP[Base])</f>
        <v>50</v>
      </c>
    </row>
    <row r="1796" spans="1:15" x14ac:dyDescent="0.2">
      <c r="A1796" s="4">
        <f>Fullmath[[#This Row],[Craft]]</f>
        <v>0</v>
      </c>
      <c r="B1796" s="4">
        <f>Fullmath[[#This Row],[Type]]</f>
        <v>0</v>
      </c>
      <c r="C1796" s="4">
        <f>Fullmath[[#This Row],[Subtype]]</f>
        <v>0</v>
      </c>
      <c r="D1796" s="2">
        <f>Fullmath[[#This Row],[ID]]</f>
        <v>0</v>
      </c>
      <c r="E1796" s="4">
        <f>Fullmath[[#This Row],[Name]]</f>
        <v>0</v>
      </c>
      <c r="F1796" s="4">
        <f>Fullmath[[#This Row],[Quantity]]</f>
        <v>0</v>
      </c>
      <c r="G1796" s="4">
        <f>LookupRef[[#This Row],[Labor Costs]]+LookupRef[[#This Row],[Material Costs]]</f>
        <v>0</v>
      </c>
      <c r="H1796" s="4" t="e">
        <f>LookupRef[[#This Row],[Total Price]]/LookupRef[[#This Row],[Quantity]]</f>
        <v>#DIV/0!</v>
      </c>
      <c r="I1796" s="4">
        <f>LookupRef[[#This Row],[Total Price]]-LookupRef[[#This Row],[Material Costs]]</f>
        <v>0</v>
      </c>
      <c r="J1796" s="4">
        <f>(LookupRef[[#This Row],[Total Craft Points]]+LookupRef[[#This Row],[DC]])*10</f>
        <v>0</v>
      </c>
      <c r="K1796" s="4">
        <f>LookupRef[[#This Row],[Price Per Craft Point]]*LookupRef[[#This Row],[Total Craft Points]]</f>
        <v>0</v>
      </c>
      <c r="L1796" s="4">
        <f>Fullmath[[#This Row],[Mat Cost]]</f>
        <v>0</v>
      </c>
      <c r="M1796" s="4">
        <f>Fullmath[[#This Row],[Total CP]]</f>
        <v>0</v>
      </c>
      <c r="N1796" s="4">
        <f>Fullmath[[#This Row],[DC]]</f>
        <v>0</v>
      </c>
      <c r="O1796" s="4" cm="1">
        <f t="array" ref="O1796">LookupRef[[#This Row],[DC]]+(PPCP[Base])</f>
        <v>50</v>
      </c>
    </row>
    <row r="1797" spans="1:15" x14ac:dyDescent="0.2">
      <c r="A1797" s="4">
        <f>Fullmath[[#This Row],[Craft]]</f>
        <v>0</v>
      </c>
      <c r="B1797" s="4">
        <f>Fullmath[[#This Row],[Type]]</f>
        <v>0</v>
      </c>
      <c r="C1797" s="4">
        <f>Fullmath[[#This Row],[Subtype]]</f>
        <v>0</v>
      </c>
      <c r="D1797" s="2">
        <f>Fullmath[[#This Row],[ID]]</f>
        <v>0</v>
      </c>
      <c r="E1797" s="4">
        <f>Fullmath[[#This Row],[Name]]</f>
        <v>0</v>
      </c>
      <c r="F1797" s="4">
        <f>Fullmath[[#This Row],[Quantity]]</f>
        <v>0</v>
      </c>
      <c r="G1797" s="4">
        <f>LookupRef[[#This Row],[Labor Costs]]+LookupRef[[#This Row],[Material Costs]]</f>
        <v>0</v>
      </c>
      <c r="H1797" s="4" t="e">
        <f>LookupRef[[#This Row],[Total Price]]/LookupRef[[#This Row],[Quantity]]</f>
        <v>#DIV/0!</v>
      </c>
      <c r="I1797" s="4">
        <f>LookupRef[[#This Row],[Total Price]]-LookupRef[[#This Row],[Material Costs]]</f>
        <v>0</v>
      </c>
      <c r="J1797" s="4">
        <f>(LookupRef[[#This Row],[Total Craft Points]]+LookupRef[[#This Row],[DC]])*10</f>
        <v>0</v>
      </c>
      <c r="K1797" s="4">
        <f>LookupRef[[#This Row],[Price Per Craft Point]]*LookupRef[[#This Row],[Total Craft Points]]</f>
        <v>0</v>
      </c>
      <c r="L1797" s="4">
        <f>Fullmath[[#This Row],[Mat Cost]]</f>
        <v>0</v>
      </c>
      <c r="M1797" s="4">
        <f>Fullmath[[#This Row],[Total CP]]</f>
        <v>0</v>
      </c>
      <c r="N1797" s="4">
        <f>Fullmath[[#This Row],[DC]]</f>
        <v>0</v>
      </c>
      <c r="O1797" s="4" cm="1">
        <f t="array" ref="O1797">LookupRef[[#This Row],[DC]]+(PPCP[Base])</f>
        <v>50</v>
      </c>
    </row>
    <row r="1798" spans="1:15" x14ac:dyDescent="0.2">
      <c r="A1798" s="4">
        <f>Fullmath[[#This Row],[Craft]]</f>
        <v>0</v>
      </c>
      <c r="B1798" s="4">
        <f>Fullmath[[#This Row],[Type]]</f>
        <v>0</v>
      </c>
      <c r="C1798" s="4">
        <f>Fullmath[[#This Row],[Subtype]]</f>
        <v>0</v>
      </c>
      <c r="D1798" s="2">
        <f>Fullmath[[#This Row],[ID]]</f>
        <v>0</v>
      </c>
      <c r="E1798" s="4">
        <f>Fullmath[[#This Row],[Name]]</f>
        <v>0</v>
      </c>
      <c r="F1798" s="4">
        <f>Fullmath[[#This Row],[Quantity]]</f>
        <v>0</v>
      </c>
      <c r="G1798" s="4">
        <f>LookupRef[[#This Row],[Labor Costs]]+LookupRef[[#This Row],[Material Costs]]</f>
        <v>0</v>
      </c>
      <c r="H1798" s="4" t="e">
        <f>LookupRef[[#This Row],[Total Price]]/LookupRef[[#This Row],[Quantity]]</f>
        <v>#DIV/0!</v>
      </c>
      <c r="I1798" s="4">
        <f>LookupRef[[#This Row],[Total Price]]-LookupRef[[#This Row],[Material Costs]]</f>
        <v>0</v>
      </c>
      <c r="J1798" s="4">
        <f>(LookupRef[[#This Row],[Total Craft Points]]+LookupRef[[#This Row],[DC]])*10</f>
        <v>0</v>
      </c>
      <c r="K1798" s="4">
        <f>LookupRef[[#This Row],[Price Per Craft Point]]*LookupRef[[#This Row],[Total Craft Points]]</f>
        <v>0</v>
      </c>
      <c r="L1798" s="4">
        <f>Fullmath[[#This Row],[Mat Cost]]</f>
        <v>0</v>
      </c>
      <c r="M1798" s="4">
        <f>Fullmath[[#This Row],[Total CP]]</f>
        <v>0</v>
      </c>
      <c r="N1798" s="4">
        <f>Fullmath[[#This Row],[DC]]</f>
        <v>0</v>
      </c>
      <c r="O1798" s="4" cm="1">
        <f t="array" ref="O1798">LookupRef[[#This Row],[DC]]+(PPCP[Base])</f>
        <v>50</v>
      </c>
    </row>
    <row r="1799" spans="1:15" x14ac:dyDescent="0.2">
      <c r="A1799" s="4">
        <f>Fullmath[[#This Row],[Craft]]</f>
        <v>0</v>
      </c>
      <c r="B1799" s="4">
        <f>Fullmath[[#This Row],[Type]]</f>
        <v>0</v>
      </c>
      <c r="C1799" s="4">
        <f>Fullmath[[#This Row],[Subtype]]</f>
        <v>0</v>
      </c>
      <c r="D1799" s="2">
        <f>Fullmath[[#This Row],[ID]]</f>
        <v>0</v>
      </c>
      <c r="E1799" s="4">
        <f>Fullmath[[#This Row],[Name]]</f>
        <v>0</v>
      </c>
      <c r="F1799" s="4">
        <f>Fullmath[[#This Row],[Quantity]]</f>
        <v>0</v>
      </c>
      <c r="G1799" s="4">
        <f>LookupRef[[#This Row],[Labor Costs]]+LookupRef[[#This Row],[Material Costs]]</f>
        <v>0</v>
      </c>
      <c r="H1799" s="4" t="e">
        <f>LookupRef[[#This Row],[Total Price]]/LookupRef[[#This Row],[Quantity]]</f>
        <v>#DIV/0!</v>
      </c>
      <c r="I1799" s="4">
        <f>LookupRef[[#This Row],[Total Price]]-LookupRef[[#This Row],[Material Costs]]</f>
        <v>0</v>
      </c>
      <c r="J1799" s="4">
        <f>(LookupRef[[#This Row],[Total Craft Points]]+LookupRef[[#This Row],[DC]])*10</f>
        <v>0</v>
      </c>
      <c r="K1799" s="4">
        <f>LookupRef[[#This Row],[Price Per Craft Point]]*LookupRef[[#This Row],[Total Craft Points]]</f>
        <v>0</v>
      </c>
      <c r="L1799" s="4">
        <f>Fullmath[[#This Row],[Mat Cost]]</f>
        <v>0</v>
      </c>
      <c r="M1799" s="4">
        <f>Fullmath[[#This Row],[Total CP]]</f>
        <v>0</v>
      </c>
      <c r="N1799" s="4">
        <f>Fullmath[[#This Row],[DC]]</f>
        <v>0</v>
      </c>
      <c r="O1799" s="4" cm="1">
        <f t="array" ref="O1799">LookupRef[[#This Row],[DC]]+(PPCP[Base])</f>
        <v>50</v>
      </c>
    </row>
    <row r="1800" spans="1:15" x14ac:dyDescent="0.2">
      <c r="A1800" s="4">
        <f>Fullmath[[#This Row],[Craft]]</f>
        <v>0</v>
      </c>
      <c r="B1800" s="4">
        <f>Fullmath[[#This Row],[Type]]</f>
        <v>0</v>
      </c>
      <c r="C1800" s="4">
        <f>Fullmath[[#This Row],[Subtype]]</f>
        <v>0</v>
      </c>
      <c r="D1800" s="2">
        <f>Fullmath[[#This Row],[ID]]</f>
        <v>0</v>
      </c>
      <c r="E1800" s="4">
        <f>Fullmath[[#This Row],[Name]]</f>
        <v>0</v>
      </c>
      <c r="F1800" s="4">
        <f>Fullmath[[#This Row],[Quantity]]</f>
        <v>0</v>
      </c>
      <c r="G1800" s="4">
        <f>LookupRef[[#This Row],[Labor Costs]]+LookupRef[[#This Row],[Material Costs]]</f>
        <v>0</v>
      </c>
      <c r="H1800" s="4" t="e">
        <f>LookupRef[[#This Row],[Total Price]]/LookupRef[[#This Row],[Quantity]]</f>
        <v>#DIV/0!</v>
      </c>
      <c r="I1800" s="4">
        <f>LookupRef[[#This Row],[Total Price]]-LookupRef[[#This Row],[Material Costs]]</f>
        <v>0</v>
      </c>
      <c r="J1800" s="4">
        <f>(LookupRef[[#This Row],[Total Craft Points]]+LookupRef[[#This Row],[DC]])*10</f>
        <v>0</v>
      </c>
      <c r="K1800" s="4">
        <f>LookupRef[[#This Row],[Price Per Craft Point]]*LookupRef[[#This Row],[Total Craft Points]]</f>
        <v>0</v>
      </c>
      <c r="L1800" s="4">
        <f>Fullmath[[#This Row],[Mat Cost]]</f>
        <v>0</v>
      </c>
      <c r="M1800" s="4">
        <f>Fullmath[[#This Row],[Total CP]]</f>
        <v>0</v>
      </c>
      <c r="N1800" s="4">
        <f>Fullmath[[#This Row],[DC]]</f>
        <v>0</v>
      </c>
      <c r="O1800" s="4" cm="1">
        <f t="array" ref="O1800">LookupRef[[#This Row],[DC]]+(PPCP[Base])</f>
        <v>50</v>
      </c>
    </row>
    <row r="1801" spans="1:15" x14ac:dyDescent="0.2">
      <c r="A1801" s="4">
        <f>Fullmath[[#This Row],[Craft]]</f>
        <v>0</v>
      </c>
      <c r="B1801" s="4">
        <f>Fullmath[[#This Row],[Type]]</f>
        <v>0</v>
      </c>
      <c r="C1801" s="4">
        <f>Fullmath[[#This Row],[Subtype]]</f>
        <v>0</v>
      </c>
      <c r="D1801" s="2">
        <f>Fullmath[[#This Row],[ID]]</f>
        <v>0</v>
      </c>
      <c r="E1801" s="4">
        <f>Fullmath[[#This Row],[Name]]</f>
        <v>0</v>
      </c>
      <c r="F1801" s="4">
        <f>Fullmath[[#This Row],[Quantity]]</f>
        <v>0</v>
      </c>
      <c r="G1801" s="4">
        <f>LookupRef[[#This Row],[Labor Costs]]+LookupRef[[#This Row],[Material Costs]]</f>
        <v>0</v>
      </c>
      <c r="H1801" s="4" t="e">
        <f>LookupRef[[#This Row],[Total Price]]/LookupRef[[#This Row],[Quantity]]</f>
        <v>#DIV/0!</v>
      </c>
      <c r="I1801" s="4">
        <f>LookupRef[[#This Row],[Total Price]]-LookupRef[[#This Row],[Material Costs]]</f>
        <v>0</v>
      </c>
      <c r="J1801" s="4">
        <f>(LookupRef[[#This Row],[Total Craft Points]]+LookupRef[[#This Row],[DC]])*10</f>
        <v>0</v>
      </c>
      <c r="K1801" s="4">
        <f>LookupRef[[#This Row],[Price Per Craft Point]]*LookupRef[[#This Row],[Total Craft Points]]</f>
        <v>0</v>
      </c>
      <c r="L1801" s="4">
        <f>Fullmath[[#This Row],[Mat Cost]]</f>
        <v>0</v>
      </c>
      <c r="M1801" s="4">
        <f>Fullmath[[#This Row],[Total CP]]</f>
        <v>0</v>
      </c>
      <c r="N1801" s="4">
        <f>Fullmath[[#This Row],[DC]]</f>
        <v>0</v>
      </c>
      <c r="O1801" s="4" cm="1">
        <f t="array" ref="O1801">LookupRef[[#This Row],[DC]]+(PPCP[Base])</f>
        <v>50</v>
      </c>
    </row>
    <row r="1802" spans="1:15" x14ac:dyDescent="0.2">
      <c r="A1802" s="4">
        <f>Fullmath[[#This Row],[Craft]]</f>
        <v>0</v>
      </c>
      <c r="B1802" s="4">
        <f>Fullmath[[#This Row],[Type]]</f>
        <v>0</v>
      </c>
      <c r="C1802" s="4">
        <f>Fullmath[[#This Row],[Subtype]]</f>
        <v>0</v>
      </c>
      <c r="D1802" s="2">
        <f>Fullmath[[#This Row],[ID]]</f>
        <v>0</v>
      </c>
      <c r="E1802" s="4">
        <f>Fullmath[[#This Row],[Name]]</f>
        <v>0</v>
      </c>
      <c r="F1802" s="4">
        <f>Fullmath[[#This Row],[Quantity]]</f>
        <v>0</v>
      </c>
      <c r="G1802" s="4">
        <f>LookupRef[[#This Row],[Labor Costs]]+LookupRef[[#This Row],[Material Costs]]</f>
        <v>0</v>
      </c>
      <c r="H1802" s="4" t="e">
        <f>LookupRef[[#This Row],[Total Price]]/LookupRef[[#This Row],[Quantity]]</f>
        <v>#DIV/0!</v>
      </c>
      <c r="I1802" s="4">
        <f>LookupRef[[#This Row],[Total Price]]-LookupRef[[#This Row],[Material Costs]]</f>
        <v>0</v>
      </c>
      <c r="J1802" s="4">
        <f>(LookupRef[[#This Row],[Total Craft Points]]+LookupRef[[#This Row],[DC]])*10</f>
        <v>0</v>
      </c>
      <c r="K1802" s="4">
        <f>LookupRef[[#This Row],[Price Per Craft Point]]*LookupRef[[#This Row],[Total Craft Points]]</f>
        <v>0</v>
      </c>
      <c r="L1802" s="4">
        <f>Fullmath[[#This Row],[Mat Cost]]</f>
        <v>0</v>
      </c>
      <c r="M1802" s="4">
        <f>Fullmath[[#This Row],[Total CP]]</f>
        <v>0</v>
      </c>
      <c r="N1802" s="4">
        <f>Fullmath[[#This Row],[DC]]</f>
        <v>0</v>
      </c>
      <c r="O1802" s="4" cm="1">
        <f t="array" ref="O1802">LookupRef[[#This Row],[DC]]+(PPCP[Base])</f>
        <v>50</v>
      </c>
    </row>
    <row r="1803" spans="1:15" x14ac:dyDescent="0.2">
      <c r="A1803" s="4">
        <f>Fullmath[[#This Row],[Craft]]</f>
        <v>0</v>
      </c>
      <c r="B1803" s="4">
        <f>Fullmath[[#This Row],[Type]]</f>
        <v>0</v>
      </c>
      <c r="C1803" s="4">
        <f>Fullmath[[#This Row],[Subtype]]</f>
        <v>0</v>
      </c>
      <c r="D1803" s="2">
        <f>Fullmath[[#This Row],[ID]]</f>
        <v>0</v>
      </c>
      <c r="E1803" s="4">
        <f>Fullmath[[#This Row],[Name]]</f>
        <v>0</v>
      </c>
      <c r="F1803" s="4">
        <f>Fullmath[[#This Row],[Quantity]]</f>
        <v>0</v>
      </c>
      <c r="G1803" s="4">
        <f>LookupRef[[#This Row],[Labor Costs]]+LookupRef[[#This Row],[Material Costs]]</f>
        <v>0</v>
      </c>
      <c r="H1803" s="4" t="e">
        <f>LookupRef[[#This Row],[Total Price]]/LookupRef[[#This Row],[Quantity]]</f>
        <v>#DIV/0!</v>
      </c>
      <c r="I1803" s="4">
        <f>LookupRef[[#This Row],[Total Price]]-LookupRef[[#This Row],[Material Costs]]</f>
        <v>0</v>
      </c>
      <c r="J1803" s="4">
        <f>(LookupRef[[#This Row],[Total Craft Points]]+LookupRef[[#This Row],[DC]])*10</f>
        <v>0</v>
      </c>
      <c r="K1803" s="4">
        <f>LookupRef[[#This Row],[Price Per Craft Point]]*LookupRef[[#This Row],[Total Craft Points]]</f>
        <v>0</v>
      </c>
      <c r="L1803" s="4">
        <f>Fullmath[[#This Row],[Mat Cost]]</f>
        <v>0</v>
      </c>
      <c r="M1803" s="4">
        <f>Fullmath[[#This Row],[Total CP]]</f>
        <v>0</v>
      </c>
      <c r="N1803" s="4">
        <f>Fullmath[[#This Row],[DC]]</f>
        <v>0</v>
      </c>
      <c r="O1803" s="4" cm="1">
        <f t="array" ref="O1803">LookupRef[[#This Row],[DC]]+(PPCP[Base])</f>
        <v>50</v>
      </c>
    </row>
    <row r="1804" spans="1:15" x14ac:dyDescent="0.2">
      <c r="A1804" s="4">
        <f>Fullmath[[#This Row],[Craft]]</f>
        <v>0</v>
      </c>
      <c r="B1804" s="4">
        <f>Fullmath[[#This Row],[Type]]</f>
        <v>0</v>
      </c>
      <c r="C1804" s="4">
        <f>Fullmath[[#This Row],[Subtype]]</f>
        <v>0</v>
      </c>
      <c r="D1804" s="2">
        <f>Fullmath[[#This Row],[ID]]</f>
        <v>0</v>
      </c>
      <c r="E1804" s="4">
        <f>Fullmath[[#This Row],[Name]]</f>
        <v>0</v>
      </c>
      <c r="F1804" s="4">
        <f>Fullmath[[#This Row],[Quantity]]</f>
        <v>0</v>
      </c>
      <c r="G1804" s="4">
        <f>LookupRef[[#This Row],[Labor Costs]]+LookupRef[[#This Row],[Material Costs]]</f>
        <v>0</v>
      </c>
      <c r="H1804" s="4" t="e">
        <f>LookupRef[[#This Row],[Total Price]]/LookupRef[[#This Row],[Quantity]]</f>
        <v>#DIV/0!</v>
      </c>
      <c r="I1804" s="4">
        <f>LookupRef[[#This Row],[Total Price]]-LookupRef[[#This Row],[Material Costs]]</f>
        <v>0</v>
      </c>
      <c r="J1804" s="4">
        <f>(LookupRef[[#This Row],[Total Craft Points]]+LookupRef[[#This Row],[DC]])*10</f>
        <v>0</v>
      </c>
      <c r="K1804" s="4">
        <f>LookupRef[[#This Row],[Price Per Craft Point]]*LookupRef[[#This Row],[Total Craft Points]]</f>
        <v>0</v>
      </c>
      <c r="L1804" s="4">
        <f>Fullmath[[#This Row],[Mat Cost]]</f>
        <v>0</v>
      </c>
      <c r="M1804" s="4">
        <f>Fullmath[[#This Row],[Total CP]]</f>
        <v>0</v>
      </c>
      <c r="N1804" s="4">
        <f>Fullmath[[#This Row],[DC]]</f>
        <v>0</v>
      </c>
      <c r="O1804" s="4" cm="1">
        <f t="array" ref="O1804">LookupRef[[#This Row],[DC]]+(PPCP[Base])</f>
        <v>50</v>
      </c>
    </row>
    <row r="1805" spans="1:15" x14ac:dyDescent="0.2">
      <c r="A1805" s="4">
        <f>Fullmath[[#This Row],[Craft]]</f>
        <v>0</v>
      </c>
      <c r="B1805" s="4">
        <f>Fullmath[[#This Row],[Type]]</f>
        <v>0</v>
      </c>
      <c r="C1805" s="4">
        <f>Fullmath[[#This Row],[Subtype]]</f>
        <v>0</v>
      </c>
      <c r="D1805" s="2">
        <f>Fullmath[[#This Row],[ID]]</f>
        <v>0</v>
      </c>
      <c r="E1805" s="4">
        <f>Fullmath[[#This Row],[Name]]</f>
        <v>0</v>
      </c>
      <c r="F1805" s="4">
        <f>Fullmath[[#This Row],[Quantity]]</f>
        <v>0</v>
      </c>
      <c r="G1805" s="4">
        <f>LookupRef[[#This Row],[Labor Costs]]+LookupRef[[#This Row],[Material Costs]]</f>
        <v>0</v>
      </c>
      <c r="H1805" s="4" t="e">
        <f>LookupRef[[#This Row],[Total Price]]/LookupRef[[#This Row],[Quantity]]</f>
        <v>#DIV/0!</v>
      </c>
      <c r="I1805" s="4">
        <f>LookupRef[[#This Row],[Total Price]]-LookupRef[[#This Row],[Material Costs]]</f>
        <v>0</v>
      </c>
      <c r="J1805" s="4">
        <f>(LookupRef[[#This Row],[Total Craft Points]]+LookupRef[[#This Row],[DC]])*10</f>
        <v>0</v>
      </c>
      <c r="K1805" s="4">
        <f>LookupRef[[#This Row],[Price Per Craft Point]]*LookupRef[[#This Row],[Total Craft Points]]</f>
        <v>0</v>
      </c>
      <c r="L1805" s="4">
        <f>Fullmath[[#This Row],[Mat Cost]]</f>
        <v>0</v>
      </c>
      <c r="M1805" s="4">
        <f>Fullmath[[#This Row],[Total CP]]</f>
        <v>0</v>
      </c>
      <c r="N1805" s="4">
        <f>Fullmath[[#This Row],[DC]]</f>
        <v>0</v>
      </c>
      <c r="O1805" s="4" cm="1">
        <f t="array" ref="O1805">LookupRef[[#This Row],[DC]]+(PPCP[Base])</f>
        <v>50</v>
      </c>
    </row>
    <row r="1806" spans="1:15" x14ac:dyDescent="0.2">
      <c r="A1806" s="4">
        <f>Fullmath[[#This Row],[Craft]]</f>
        <v>0</v>
      </c>
      <c r="B1806" s="4">
        <f>Fullmath[[#This Row],[Type]]</f>
        <v>0</v>
      </c>
      <c r="C1806" s="4">
        <f>Fullmath[[#This Row],[Subtype]]</f>
        <v>0</v>
      </c>
      <c r="D1806" s="2">
        <f>Fullmath[[#This Row],[ID]]</f>
        <v>0</v>
      </c>
      <c r="E1806" s="4">
        <f>Fullmath[[#This Row],[Name]]</f>
        <v>0</v>
      </c>
      <c r="F1806" s="4">
        <f>Fullmath[[#This Row],[Quantity]]</f>
        <v>0</v>
      </c>
      <c r="G1806" s="4">
        <f>LookupRef[[#This Row],[Labor Costs]]+LookupRef[[#This Row],[Material Costs]]</f>
        <v>0</v>
      </c>
      <c r="H1806" s="4" t="e">
        <f>LookupRef[[#This Row],[Total Price]]/LookupRef[[#This Row],[Quantity]]</f>
        <v>#DIV/0!</v>
      </c>
      <c r="I1806" s="4">
        <f>LookupRef[[#This Row],[Total Price]]-LookupRef[[#This Row],[Material Costs]]</f>
        <v>0</v>
      </c>
      <c r="J1806" s="4">
        <f>(LookupRef[[#This Row],[Total Craft Points]]+LookupRef[[#This Row],[DC]])*10</f>
        <v>0</v>
      </c>
      <c r="K1806" s="4">
        <f>LookupRef[[#This Row],[Price Per Craft Point]]*LookupRef[[#This Row],[Total Craft Points]]</f>
        <v>0</v>
      </c>
      <c r="L1806" s="4">
        <f>Fullmath[[#This Row],[Mat Cost]]</f>
        <v>0</v>
      </c>
      <c r="M1806" s="4">
        <f>Fullmath[[#This Row],[Total CP]]</f>
        <v>0</v>
      </c>
      <c r="N1806" s="4">
        <f>Fullmath[[#This Row],[DC]]</f>
        <v>0</v>
      </c>
      <c r="O1806" s="4" cm="1">
        <f t="array" ref="O1806">LookupRef[[#This Row],[DC]]+(PPCP[Base])</f>
        <v>50</v>
      </c>
    </row>
    <row r="1807" spans="1:15" x14ac:dyDescent="0.2">
      <c r="A1807" s="4">
        <f>Fullmath[[#This Row],[Craft]]</f>
        <v>0</v>
      </c>
      <c r="B1807" s="4">
        <f>Fullmath[[#This Row],[Type]]</f>
        <v>0</v>
      </c>
      <c r="C1807" s="4">
        <f>Fullmath[[#This Row],[Subtype]]</f>
        <v>0</v>
      </c>
      <c r="D1807" s="2">
        <f>Fullmath[[#This Row],[ID]]</f>
        <v>0</v>
      </c>
      <c r="E1807" s="4">
        <f>Fullmath[[#This Row],[Name]]</f>
        <v>0</v>
      </c>
      <c r="F1807" s="4">
        <f>Fullmath[[#This Row],[Quantity]]</f>
        <v>0</v>
      </c>
      <c r="G1807" s="4">
        <f>LookupRef[[#This Row],[Labor Costs]]+LookupRef[[#This Row],[Material Costs]]</f>
        <v>0</v>
      </c>
      <c r="H1807" s="4" t="e">
        <f>LookupRef[[#This Row],[Total Price]]/LookupRef[[#This Row],[Quantity]]</f>
        <v>#DIV/0!</v>
      </c>
      <c r="I1807" s="4">
        <f>LookupRef[[#This Row],[Total Price]]-LookupRef[[#This Row],[Material Costs]]</f>
        <v>0</v>
      </c>
      <c r="J1807" s="4">
        <f>(LookupRef[[#This Row],[Total Craft Points]]+LookupRef[[#This Row],[DC]])*10</f>
        <v>0</v>
      </c>
      <c r="K1807" s="4">
        <f>LookupRef[[#This Row],[Price Per Craft Point]]*LookupRef[[#This Row],[Total Craft Points]]</f>
        <v>0</v>
      </c>
      <c r="L1807" s="4">
        <f>Fullmath[[#This Row],[Mat Cost]]</f>
        <v>0</v>
      </c>
      <c r="M1807" s="4">
        <f>Fullmath[[#This Row],[Total CP]]</f>
        <v>0</v>
      </c>
      <c r="N1807" s="4">
        <f>Fullmath[[#This Row],[DC]]</f>
        <v>0</v>
      </c>
      <c r="O1807" s="4" cm="1">
        <f t="array" ref="O1807">LookupRef[[#This Row],[DC]]+(PPCP[Base])</f>
        <v>50</v>
      </c>
    </row>
    <row r="1808" spans="1:15" x14ac:dyDescent="0.2">
      <c r="A1808" s="4">
        <f>Fullmath[[#This Row],[Craft]]</f>
        <v>0</v>
      </c>
      <c r="B1808" s="4">
        <f>Fullmath[[#This Row],[Type]]</f>
        <v>0</v>
      </c>
      <c r="C1808" s="4">
        <f>Fullmath[[#This Row],[Subtype]]</f>
        <v>0</v>
      </c>
      <c r="D1808" s="2">
        <f>Fullmath[[#This Row],[ID]]</f>
        <v>0</v>
      </c>
      <c r="E1808" s="4">
        <f>Fullmath[[#This Row],[Name]]</f>
        <v>0</v>
      </c>
      <c r="F1808" s="4">
        <f>Fullmath[[#This Row],[Quantity]]</f>
        <v>0</v>
      </c>
      <c r="G1808" s="4">
        <f>LookupRef[[#This Row],[Labor Costs]]+LookupRef[[#This Row],[Material Costs]]</f>
        <v>0</v>
      </c>
      <c r="H1808" s="4" t="e">
        <f>LookupRef[[#This Row],[Total Price]]/LookupRef[[#This Row],[Quantity]]</f>
        <v>#DIV/0!</v>
      </c>
      <c r="I1808" s="4">
        <f>LookupRef[[#This Row],[Total Price]]-LookupRef[[#This Row],[Material Costs]]</f>
        <v>0</v>
      </c>
      <c r="J1808" s="4">
        <f>(LookupRef[[#This Row],[Total Craft Points]]+LookupRef[[#This Row],[DC]])*10</f>
        <v>0</v>
      </c>
      <c r="K1808" s="4">
        <f>LookupRef[[#This Row],[Price Per Craft Point]]*LookupRef[[#This Row],[Total Craft Points]]</f>
        <v>0</v>
      </c>
      <c r="L1808" s="4">
        <f>Fullmath[[#This Row],[Mat Cost]]</f>
        <v>0</v>
      </c>
      <c r="M1808" s="4">
        <f>Fullmath[[#This Row],[Total CP]]</f>
        <v>0</v>
      </c>
      <c r="N1808" s="4">
        <f>Fullmath[[#This Row],[DC]]</f>
        <v>0</v>
      </c>
      <c r="O1808" s="4" cm="1">
        <f t="array" ref="O1808">LookupRef[[#This Row],[DC]]+(PPCP[Base])</f>
        <v>50</v>
      </c>
    </row>
    <row r="1809" spans="1:15" x14ac:dyDescent="0.2">
      <c r="A1809" s="4">
        <f>Fullmath[[#This Row],[Craft]]</f>
        <v>0</v>
      </c>
      <c r="B1809" s="4">
        <f>Fullmath[[#This Row],[Type]]</f>
        <v>0</v>
      </c>
      <c r="C1809" s="4">
        <f>Fullmath[[#This Row],[Subtype]]</f>
        <v>0</v>
      </c>
      <c r="D1809" s="2">
        <f>Fullmath[[#This Row],[ID]]</f>
        <v>0</v>
      </c>
      <c r="E1809" s="4">
        <f>Fullmath[[#This Row],[Name]]</f>
        <v>0</v>
      </c>
      <c r="F1809" s="4">
        <f>Fullmath[[#This Row],[Quantity]]</f>
        <v>0</v>
      </c>
      <c r="G1809" s="4">
        <f>LookupRef[[#This Row],[Labor Costs]]+LookupRef[[#This Row],[Material Costs]]</f>
        <v>0</v>
      </c>
      <c r="H1809" s="4" t="e">
        <f>LookupRef[[#This Row],[Total Price]]/LookupRef[[#This Row],[Quantity]]</f>
        <v>#DIV/0!</v>
      </c>
      <c r="I1809" s="4">
        <f>LookupRef[[#This Row],[Total Price]]-LookupRef[[#This Row],[Material Costs]]</f>
        <v>0</v>
      </c>
      <c r="J1809" s="4">
        <f>(LookupRef[[#This Row],[Total Craft Points]]+LookupRef[[#This Row],[DC]])*10</f>
        <v>0</v>
      </c>
      <c r="K1809" s="4">
        <f>LookupRef[[#This Row],[Price Per Craft Point]]*LookupRef[[#This Row],[Total Craft Points]]</f>
        <v>0</v>
      </c>
      <c r="L1809" s="4">
        <f>Fullmath[[#This Row],[Mat Cost]]</f>
        <v>0</v>
      </c>
      <c r="M1809" s="4">
        <f>Fullmath[[#This Row],[Total CP]]</f>
        <v>0</v>
      </c>
      <c r="N1809" s="4">
        <f>Fullmath[[#This Row],[DC]]</f>
        <v>0</v>
      </c>
      <c r="O1809" s="4" cm="1">
        <f t="array" ref="O1809">LookupRef[[#This Row],[DC]]+(PPCP[Base])</f>
        <v>50</v>
      </c>
    </row>
    <row r="1810" spans="1:15" x14ac:dyDescent="0.2">
      <c r="A1810" s="4">
        <f>Fullmath[[#This Row],[Craft]]</f>
        <v>0</v>
      </c>
      <c r="B1810" s="4">
        <f>Fullmath[[#This Row],[Type]]</f>
        <v>0</v>
      </c>
      <c r="C1810" s="4">
        <f>Fullmath[[#This Row],[Subtype]]</f>
        <v>0</v>
      </c>
      <c r="D1810" s="2">
        <f>Fullmath[[#This Row],[ID]]</f>
        <v>0</v>
      </c>
      <c r="E1810" s="4">
        <f>Fullmath[[#This Row],[Name]]</f>
        <v>0</v>
      </c>
      <c r="F1810" s="4">
        <f>Fullmath[[#This Row],[Quantity]]</f>
        <v>0</v>
      </c>
      <c r="G1810" s="4">
        <f>LookupRef[[#This Row],[Labor Costs]]+LookupRef[[#This Row],[Material Costs]]</f>
        <v>0</v>
      </c>
      <c r="H1810" s="4" t="e">
        <f>LookupRef[[#This Row],[Total Price]]/LookupRef[[#This Row],[Quantity]]</f>
        <v>#DIV/0!</v>
      </c>
      <c r="I1810" s="4">
        <f>LookupRef[[#This Row],[Total Price]]-LookupRef[[#This Row],[Material Costs]]</f>
        <v>0</v>
      </c>
      <c r="J1810" s="4">
        <f>(LookupRef[[#This Row],[Total Craft Points]]+LookupRef[[#This Row],[DC]])*10</f>
        <v>0</v>
      </c>
      <c r="K1810" s="4">
        <f>LookupRef[[#This Row],[Price Per Craft Point]]*LookupRef[[#This Row],[Total Craft Points]]</f>
        <v>0</v>
      </c>
      <c r="L1810" s="4">
        <f>Fullmath[[#This Row],[Mat Cost]]</f>
        <v>0</v>
      </c>
      <c r="M1810" s="4">
        <f>Fullmath[[#This Row],[Total CP]]</f>
        <v>0</v>
      </c>
      <c r="N1810" s="4">
        <f>Fullmath[[#This Row],[DC]]</f>
        <v>0</v>
      </c>
      <c r="O1810" s="4" cm="1">
        <f t="array" ref="O1810">LookupRef[[#This Row],[DC]]+(PPCP[Base])</f>
        <v>50</v>
      </c>
    </row>
    <row r="1811" spans="1:15" x14ac:dyDescent="0.2">
      <c r="A1811" s="4">
        <f>Fullmath[[#This Row],[Craft]]</f>
        <v>0</v>
      </c>
      <c r="B1811" s="4">
        <f>Fullmath[[#This Row],[Type]]</f>
        <v>0</v>
      </c>
      <c r="C1811" s="4">
        <f>Fullmath[[#This Row],[Subtype]]</f>
        <v>0</v>
      </c>
      <c r="D1811" s="2">
        <f>Fullmath[[#This Row],[ID]]</f>
        <v>0</v>
      </c>
      <c r="E1811" s="4">
        <f>Fullmath[[#This Row],[Name]]</f>
        <v>0</v>
      </c>
      <c r="F1811" s="4">
        <f>Fullmath[[#This Row],[Quantity]]</f>
        <v>0</v>
      </c>
      <c r="G1811" s="4">
        <f>LookupRef[[#This Row],[Labor Costs]]+LookupRef[[#This Row],[Material Costs]]</f>
        <v>0</v>
      </c>
      <c r="H1811" s="4" t="e">
        <f>LookupRef[[#This Row],[Total Price]]/LookupRef[[#This Row],[Quantity]]</f>
        <v>#DIV/0!</v>
      </c>
      <c r="I1811" s="4">
        <f>LookupRef[[#This Row],[Total Price]]-LookupRef[[#This Row],[Material Costs]]</f>
        <v>0</v>
      </c>
      <c r="J1811" s="4">
        <f>(LookupRef[[#This Row],[Total Craft Points]]+LookupRef[[#This Row],[DC]])*10</f>
        <v>0</v>
      </c>
      <c r="K1811" s="4">
        <f>LookupRef[[#This Row],[Price Per Craft Point]]*LookupRef[[#This Row],[Total Craft Points]]</f>
        <v>0</v>
      </c>
      <c r="L1811" s="4">
        <f>Fullmath[[#This Row],[Mat Cost]]</f>
        <v>0</v>
      </c>
      <c r="M1811" s="4">
        <f>Fullmath[[#This Row],[Total CP]]</f>
        <v>0</v>
      </c>
      <c r="N1811" s="4">
        <f>Fullmath[[#This Row],[DC]]</f>
        <v>0</v>
      </c>
      <c r="O1811" s="4" cm="1">
        <f t="array" ref="O1811">LookupRef[[#This Row],[DC]]+(PPCP[Base])</f>
        <v>50</v>
      </c>
    </row>
    <row r="1812" spans="1:15" x14ac:dyDescent="0.2">
      <c r="A1812" s="4">
        <f>Fullmath[[#This Row],[Craft]]</f>
        <v>0</v>
      </c>
      <c r="B1812" s="4">
        <f>Fullmath[[#This Row],[Type]]</f>
        <v>0</v>
      </c>
      <c r="C1812" s="4">
        <f>Fullmath[[#This Row],[Subtype]]</f>
        <v>0</v>
      </c>
      <c r="D1812" s="2">
        <f>Fullmath[[#This Row],[ID]]</f>
        <v>0</v>
      </c>
      <c r="E1812" s="4">
        <f>Fullmath[[#This Row],[Name]]</f>
        <v>0</v>
      </c>
      <c r="F1812" s="4">
        <f>Fullmath[[#This Row],[Quantity]]</f>
        <v>0</v>
      </c>
      <c r="G1812" s="4">
        <f>LookupRef[[#This Row],[Labor Costs]]+LookupRef[[#This Row],[Material Costs]]</f>
        <v>0</v>
      </c>
      <c r="H1812" s="4" t="e">
        <f>LookupRef[[#This Row],[Total Price]]/LookupRef[[#This Row],[Quantity]]</f>
        <v>#DIV/0!</v>
      </c>
      <c r="I1812" s="4">
        <f>LookupRef[[#This Row],[Total Price]]-LookupRef[[#This Row],[Material Costs]]</f>
        <v>0</v>
      </c>
      <c r="J1812" s="4">
        <f>(LookupRef[[#This Row],[Total Craft Points]]+LookupRef[[#This Row],[DC]])*10</f>
        <v>0</v>
      </c>
      <c r="K1812" s="4">
        <f>LookupRef[[#This Row],[Price Per Craft Point]]*LookupRef[[#This Row],[Total Craft Points]]</f>
        <v>0</v>
      </c>
      <c r="L1812" s="4">
        <f>Fullmath[[#This Row],[Mat Cost]]</f>
        <v>0</v>
      </c>
      <c r="M1812" s="4">
        <f>Fullmath[[#This Row],[Total CP]]</f>
        <v>0</v>
      </c>
      <c r="N1812" s="4">
        <f>Fullmath[[#This Row],[DC]]</f>
        <v>0</v>
      </c>
      <c r="O1812" s="4" cm="1">
        <f t="array" ref="O1812">LookupRef[[#This Row],[DC]]+(PPCP[Base])</f>
        <v>50</v>
      </c>
    </row>
    <row r="1813" spans="1:15" x14ac:dyDescent="0.2">
      <c r="A1813" s="4">
        <f>Fullmath[[#This Row],[Craft]]</f>
        <v>0</v>
      </c>
      <c r="B1813" s="4">
        <f>Fullmath[[#This Row],[Type]]</f>
        <v>0</v>
      </c>
      <c r="C1813" s="4">
        <f>Fullmath[[#This Row],[Subtype]]</f>
        <v>0</v>
      </c>
      <c r="D1813" s="2">
        <f>Fullmath[[#This Row],[ID]]</f>
        <v>0</v>
      </c>
      <c r="E1813" s="4">
        <f>Fullmath[[#This Row],[Name]]</f>
        <v>0</v>
      </c>
      <c r="F1813" s="4">
        <f>Fullmath[[#This Row],[Quantity]]</f>
        <v>0</v>
      </c>
      <c r="G1813" s="4">
        <f>LookupRef[[#This Row],[Labor Costs]]+LookupRef[[#This Row],[Material Costs]]</f>
        <v>0</v>
      </c>
      <c r="H1813" s="4" t="e">
        <f>LookupRef[[#This Row],[Total Price]]/LookupRef[[#This Row],[Quantity]]</f>
        <v>#DIV/0!</v>
      </c>
      <c r="I1813" s="4">
        <f>LookupRef[[#This Row],[Total Price]]-LookupRef[[#This Row],[Material Costs]]</f>
        <v>0</v>
      </c>
      <c r="J1813" s="4">
        <f>(LookupRef[[#This Row],[Total Craft Points]]+LookupRef[[#This Row],[DC]])*10</f>
        <v>0</v>
      </c>
      <c r="K1813" s="4">
        <f>LookupRef[[#This Row],[Price Per Craft Point]]*LookupRef[[#This Row],[Total Craft Points]]</f>
        <v>0</v>
      </c>
      <c r="L1813" s="4">
        <f>Fullmath[[#This Row],[Mat Cost]]</f>
        <v>0</v>
      </c>
      <c r="M1813" s="4">
        <f>Fullmath[[#This Row],[Total CP]]</f>
        <v>0</v>
      </c>
      <c r="N1813" s="4">
        <f>Fullmath[[#This Row],[DC]]</f>
        <v>0</v>
      </c>
      <c r="O1813" s="4" cm="1">
        <f t="array" ref="O1813">LookupRef[[#This Row],[DC]]+(PPCP[Base])</f>
        <v>50</v>
      </c>
    </row>
    <row r="1814" spans="1:15" x14ac:dyDescent="0.2">
      <c r="A1814" s="4">
        <f>Fullmath[[#This Row],[Craft]]</f>
        <v>0</v>
      </c>
      <c r="B1814" s="4">
        <f>Fullmath[[#This Row],[Type]]</f>
        <v>0</v>
      </c>
      <c r="C1814" s="4">
        <f>Fullmath[[#This Row],[Subtype]]</f>
        <v>0</v>
      </c>
      <c r="D1814" s="2">
        <f>Fullmath[[#This Row],[ID]]</f>
        <v>0</v>
      </c>
      <c r="E1814" s="4">
        <f>Fullmath[[#This Row],[Name]]</f>
        <v>0</v>
      </c>
      <c r="F1814" s="4">
        <f>Fullmath[[#This Row],[Quantity]]</f>
        <v>0</v>
      </c>
      <c r="G1814" s="4">
        <f>LookupRef[[#This Row],[Labor Costs]]+LookupRef[[#This Row],[Material Costs]]</f>
        <v>0</v>
      </c>
      <c r="H1814" s="4" t="e">
        <f>LookupRef[[#This Row],[Total Price]]/LookupRef[[#This Row],[Quantity]]</f>
        <v>#DIV/0!</v>
      </c>
      <c r="I1814" s="4">
        <f>LookupRef[[#This Row],[Total Price]]-LookupRef[[#This Row],[Material Costs]]</f>
        <v>0</v>
      </c>
      <c r="J1814" s="4">
        <f>(LookupRef[[#This Row],[Total Craft Points]]+LookupRef[[#This Row],[DC]])*10</f>
        <v>0</v>
      </c>
      <c r="K1814" s="4">
        <f>LookupRef[[#This Row],[Price Per Craft Point]]*LookupRef[[#This Row],[Total Craft Points]]</f>
        <v>0</v>
      </c>
      <c r="L1814" s="4">
        <f>Fullmath[[#This Row],[Mat Cost]]</f>
        <v>0</v>
      </c>
      <c r="M1814" s="4">
        <f>Fullmath[[#This Row],[Total CP]]</f>
        <v>0</v>
      </c>
      <c r="N1814" s="4">
        <f>Fullmath[[#This Row],[DC]]</f>
        <v>0</v>
      </c>
      <c r="O1814" s="4" cm="1">
        <f t="array" ref="O1814">LookupRef[[#This Row],[DC]]+(PPCP[Base])</f>
        <v>50</v>
      </c>
    </row>
    <row r="1815" spans="1:15" x14ac:dyDescent="0.2">
      <c r="A1815" s="4">
        <f>Fullmath[[#This Row],[Craft]]</f>
        <v>0</v>
      </c>
      <c r="B1815" s="4">
        <f>Fullmath[[#This Row],[Type]]</f>
        <v>0</v>
      </c>
      <c r="C1815" s="4">
        <f>Fullmath[[#This Row],[Subtype]]</f>
        <v>0</v>
      </c>
      <c r="D1815" s="2">
        <f>Fullmath[[#This Row],[ID]]</f>
        <v>0</v>
      </c>
      <c r="E1815" s="4">
        <f>Fullmath[[#This Row],[Name]]</f>
        <v>0</v>
      </c>
      <c r="F1815" s="4">
        <f>Fullmath[[#This Row],[Quantity]]</f>
        <v>0</v>
      </c>
      <c r="G1815" s="4">
        <f>LookupRef[[#This Row],[Labor Costs]]+LookupRef[[#This Row],[Material Costs]]</f>
        <v>0</v>
      </c>
      <c r="H1815" s="4" t="e">
        <f>LookupRef[[#This Row],[Total Price]]/LookupRef[[#This Row],[Quantity]]</f>
        <v>#DIV/0!</v>
      </c>
      <c r="I1815" s="4">
        <f>LookupRef[[#This Row],[Total Price]]-LookupRef[[#This Row],[Material Costs]]</f>
        <v>0</v>
      </c>
      <c r="J1815" s="4">
        <f>(LookupRef[[#This Row],[Total Craft Points]]+LookupRef[[#This Row],[DC]])*10</f>
        <v>0</v>
      </c>
      <c r="K1815" s="4">
        <f>LookupRef[[#This Row],[Price Per Craft Point]]*LookupRef[[#This Row],[Total Craft Points]]</f>
        <v>0</v>
      </c>
      <c r="L1815" s="4">
        <f>Fullmath[[#This Row],[Mat Cost]]</f>
        <v>0</v>
      </c>
      <c r="M1815" s="4">
        <f>Fullmath[[#This Row],[Total CP]]</f>
        <v>0</v>
      </c>
      <c r="N1815" s="4">
        <f>Fullmath[[#This Row],[DC]]</f>
        <v>0</v>
      </c>
      <c r="O1815" s="4" cm="1">
        <f t="array" ref="O1815">LookupRef[[#This Row],[DC]]+(PPCP[Base])</f>
        <v>50</v>
      </c>
    </row>
    <row r="1816" spans="1:15" x14ac:dyDescent="0.2">
      <c r="A1816" s="4">
        <f>Fullmath[[#This Row],[Craft]]</f>
        <v>0</v>
      </c>
      <c r="B1816" s="4">
        <f>Fullmath[[#This Row],[Type]]</f>
        <v>0</v>
      </c>
      <c r="C1816" s="4">
        <f>Fullmath[[#This Row],[Subtype]]</f>
        <v>0</v>
      </c>
      <c r="D1816" s="2">
        <f>Fullmath[[#This Row],[ID]]</f>
        <v>0</v>
      </c>
      <c r="E1816" s="4">
        <f>Fullmath[[#This Row],[Name]]</f>
        <v>0</v>
      </c>
      <c r="F1816" s="4">
        <f>Fullmath[[#This Row],[Quantity]]</f>
        <v>0</v>
      </c>
      <c r="G1816" s="4">
        <f>LookupRef[[#This Row],[Labor Costs]]+LookupRef[[#This Row],[Material Costs]]</f>
        <v>0</v>
      </c>
      <c r="H1816" s="4" t="e">
        <f>LookupRef[[#This Row],[Total Price]]/LookupRef[[#This Row],[Quantity]]</f>
        <v>#DIV/0!</v>
      </c>
      <c r="I1816" s="4">
        <f>LookupRef[[#This Row],[Total Price]]-LookupRef[[#This Row],[Material Costs]]</f>
        <v>0</v>
      </c>
      <c r="J1816" s="4">
        <f>(LookupRef[[#This Row],[Total Craft Points]]+LookupRef[[#This Row],[DC]])*10</f>
        <v>0</v>
      </c>
      <c r="K1816" s="4">
        <f>LookupRef[[#This Row],[Price Per Craft Point]]*LookupRef[[#This Row],[Total Craft Points]]</f>
        <v>0</v>
      </c>
      <c r="L1816" s="4">
        <f>Fullmath[[#This Row],[Mat Cost]]</f>
        <v>0</v>
      </c>
      <c r="M1816" s="4">
        <f>Fullmath[[#This Row],[Total CP]]</f>
        <v>0</v>
      </c>
      <c r="N1816" s="4">
        <f>Fullmath[[#This Row],[DC]]</f>
        <v>0</v>
      </c>
      <c r="O1816" s="4" cm="1">
        <f t="array" ref="O1816">LookupRef[[#This Row],[DC]]+(PPCP[Base])</f>
        <v>50</v>
      </c>
    </row>
    <row r="1817" spans="1:15" x14ac:dyDescent="0.2">
      <c r="A1817" s="4">
        <f>Fullmath[[#This Row],[Craft]]</f>
        <v>0</v>
      </c>
      <c r="B1817" s="4">
        <f>Fullmath[[#This Row],[Type]]</f>
        <v>0</v>
      </c>
      <c r="C1817" s="4">
        <f>Fullmath[[#This Row],[Subtype]]</f>
        <v>0</v>
      </c>
      <c r="D1817" s="2">
        <f>Fullmath[[#This Row],[ID]]</f>
        <v>0</v>
      </c>
      <c r="E1817" s="4">
        <f>Fullmath[[#This Row],[Name]]</f>
        <v>0</v>
      </c>
      <c r="F1817" s="4">
        <f>Fullmath[[#This Row],[Quantity]]</f>
        <v>0</v>
      </c>
      <c r="G1817" s="4">
        <f>LookupRef[[#This Row],[Labor Costs]]+LookupRef[[#This Row],[Material Costs]]</f>
        <v>0</v>
      </c>
      <c r="H1817" s="4" t="e">
        <f>LookupRef[[#This Row],[Total Price]]/LookupRef[[#This Row],[Quantity]]</f>
        <v>#DIV/0!</v>
      </c>
      <c r="I1817" s="4">
        <f>LookupRef[[#This Row],[Total Price]]-LookupRef[[#This Row],[Material Costs]]</f>
        <v>0</v>
      </c>
      <c r="J1817" s="4">
        <f>(LookupRef[[#This Row],[Total Craft Points]]+LookupRef[[#This Row],[DC]])*10</f>
        <v>0</v>
      </c>
      <c r="K1817" s="4">
        <f>LookupRef[[#This Row],[Price Per Craft Point]]*LookupRef[[#This Row],[Total Craft Points]]</f>
        <v>0</v>
      </c>
      <c r="L1817" s="4">
        <f>Fullmath[[#This Row],[Mat Cost]]</f>
        <v>0</v>
      </c>
      <c r="M1817" s="4">
        <f>Fullmath[[#This Row],[Total CP]]</f>
        <v>0</v>
      </c>
      <c r="N1817" s="4">
        <f>Fullmath[[#This Row],[DC]]</f>
        <v>0</v>
      </c>
      <c r="O1817" s="4" cm="1">
        <f t="array" ref="O1817">LookupRef[[#This Row],[DC]]+(PPCP[Base])</f>
        <v>50</v>
      </c>
    </row>
    <row r="1818" spans="1:15" x14ac:dyDescent="0.2">
      <c r="A1818" s="4">
        <f>Fullmath[[#This Row],[Craft]]</f>
        <v>0</v>
      </c>
      <c r="B1818" s="4">
        <f>Fullmath[[#This Row],[Type]]</f>
        <v>0</v>
      </c>
      <c r="C1818" s="4">
        <f>Fullmath[[#This Row],[Subtype]]</f>
        <v>0</v>
      </c>
      <c r="D1818" s="2">
        <f>Fullmath[[#This Row],[ID]]</f>
        <v>0</v>
      </c>
      <c r="E1818" s="4">
        <f>Fullmath[[#This Row],[Name]]</f>
        <v>0</v>
      </c>
      <c r="F1818" s="4">
        <f>Fullmath[[#This Row],[Quantity]]</f>
        <v>0</v>
      </c>
      <c r="G1818" s="4">
        <f>LookupRef[[#This Row],[Labor Costs]]+LookupRef[[#This Row],[Material Costs]]</f>
        <v>0</v>
      </c>
      <c r="H1818" s="4" t="e">
        <f>LookupRef[[#This Row],[Total Price]]/LookupRef[[#This Row],[Quantity]]</f>
        <v>#DIV/0!</v>
      </c>
      <c r="I1818" s="4">
        <f>LookupRef[[#This Row],[Total Price]]-LookupRef[[#This Row],[Material Costs]]</f>
        <v>0</v>
      </c>
      <c r="J1818" s="4">
        <f>(LookupRef[[#This Row],[Total Craft Points]]+LookupRef[[#This Row],[DC]])*10</f>
        <v>0</v>
      </c>
      <c r="K1818" s="4">
        <f>LookupRef[[#This Row],[Price Per Craft Point]]*LookupRef[[#This Row],[Total Craft Points]]</f>
        <v>0</v>
      </c>
      <c r="L1818" s="4">
        <f>Fullmath[[#This Row],[Mat Cost]]</f>
        <v>0</v>
      </c>
      <c r="M1818" s="4">
        <f>Fullmath[[#This Row],[Total CP]]</f>
        <v>0</v>
      </c>
      <c r="N1818" s="4">
        <f>Fullmath[[#This Row],[DC]]</f>
        <v>0</v>
      </c>
      <c r="O1818" s="4" cm="1">
        <f t="array" ref="O1818">LookupRef[[#This Row],[DC]]+(PPCP[Base])</f>
        <v>50</v>
      </c>
    </row>
    <row r="1819" spans="1:15" x14ac:dyDescent="0.2">
      <c r="A1819" s="4">
        <f>Fullmath[[#This Row],[Craft]]</f>
        <v>0</v>
      </c>
      <c r="B1819" s="4">
        <f>Fullmath[[#This Row],[Type]]</f>
        <v>0</v>
      </c>
      <c r="C1819" s="4">
        <f>Fullmath[[#This Row],[Subtype]]</f>
        <v>0</v>
      </c>
      <c r="D1819" s="2">
        <f>Fullmath[[#This Row],[ID]]</f>
        <v>0</v>
      </c>
      <c r="E1819" s="4">
        <f>Fullmath[[#This Row],[Name]]</f>
        <v>0</v>
      </c>
      <c r="F1819" s="4">
        <f>Fullmath[[#This Row],[Quantity]]</f>
        <v>0</v>
      </c>
      <c r="G1819" s="4">
        <f>LookupRef[[#This Row],[Labor Costs]]+LookupRef[[#This Row],[Material Costs]]</f>
        <v>0</v>
      </c>
      <c r="H1819" s="4" t="e">
        <f>LookupRef[[#This Row],[Total Price]]/LookupRef[[#This Row],[Quantity]]</f>
        <v>#DIV/0!</v>
      </c>
      <c r="I1819" s="4">
        <f>LookupRef[[#This Row],[Total Price]]-LookupRef[[#This Row],[Material Costs]]</f>
        <v>0</v>
      </c>
      <c r="J1819" s="4">
        <f>(LookupRef[[#This Row],[Total Craft Points]]+LookupRef[[#This Row],[DC]])*10</f>
        <v>0</v>
      </c>
      <c r="K1819" s="4">
        <f>LookupRef[[#This Row],[Price Per Craft Point]]*LookupRef[[#This Row],[Total Craft Points]]</f>
        <v>0</v>
      </c>
      <c r="L1819" s="4">
        <f>Fullmath[[#This Row],[Mat Cost]]</f>
        <v>0</v>
      </c>
      <c r="M1819" s="4">
        <f>Fullmath[[#This Row],[Total CP]]</f>
        <v>0</v>
      </c>
      <c r="N1819" s="4">
        <f>Fullmath[[#This Row],[DC]]</f>
        <v>0</v>
      </c>
      <c r="O1819" s="4" cm="1">
        <f t="array" ref="O1819">LookupRef[[#This Row],[DC]]+(PPCP[Base])</f>
        <v>50</v>
      </c>
    </row>
    <row r="1820" spans="1:15" x14ac:dyDescent="0.2">
      <c r="A1820" s="4">
        <f>Fullmath[[#This Row],[Craft]]</f>
        <v>0</v>
      </c>
      <c r="B1820" s="4">
        <f>Fullmath[[#This Row],[Type]]</f>
        <v>0</v>
      </c>
      <c r="C1820" s="4">
        <f>Fullmath[[#This Row],[Subtype]]</f>
        <v>0</v>
      </c>
      <c r="D1820" s="2">
        <f>Fullmath[[#This Row],[ID]]</f>
        <v>0</v>
      </c>
      <c r="E1820" s="4">
        <f>Fullmath[[#This Row],[Name]]</f>
        <v>0</v>
      </c>
      <c r="F1820" s="4">
        <f>Fullmath[[#This Row],[Quantity]]</f>
        <v>0</v>
      </c>
      <c r="G1820" s="4">
        <f>LookupRef[[#This Row],[Labor Costs]]+LookupRef[[#This Row],[Material Costs]]</f>
        <v>0</v>
      </c>
      <c r="H1820" s="4" t="e">
        <f>LookupRef[[#This Row],[Total Price]]/LookupRef[[#This Row],[Quantity]]</f>
        <v>#DIV/0!</v>
      </c>
      <c r="I1820" s="4">
        <f>LookupRef[[#This Row],[Total Price]]-LookupRef[[#This Row],[Material Costs]]</f>
        <v>0</v>
      </c>
      <c r="J1820" s="4">
        <f>(LookupRef[[#This Row],[Total Craft Points]]+LookupRef[[#This Row],[DC]])*10</f>
        <v>0</v>
      </c>
      <c r="K1820" s="4">
        <f>LookupRef[[#This Row],[Price Per Craft Point]]*LookupRef[[#This Row],[Total Craft Points]]</f>
        <v>0</v>
      </c>
      <c r="L1820" s="4">
        <f>Fullmath[[#This Row],[Mat Cost]]</f>
        <v>0</v>
      </c>
      <c r="M1820" s="4">
        <f>Fullmath[[#This Row],[Total CP]]</f>
        <v>0</v>
      </c>
      <c r="N1820" s="4">
        <f>Fullmath[[#This Row],[DC]]</f>
        <v>0</v>
      </c>
      <c r="O1820" s="4" cm="1">
        <f t="array" ref="O1820">LookupRef[[#This Row],[DC]]+(PPCP[Base])</f>
        <v>50</v>
      </c>
    </row>
    <row r="1821" spans="1:15" x14ac:dyDescent="0.2">
      <c r="A1821" s="4">
        <f>Fullmath[[#This Row],[Craft]]</f>
        <v>0</v>
      </c>
      <c r="B1821" s="4">
        <f>Fullmath[[#This Row],[Type]]</f>
        <v>0</v>
      </c>
      <c r="C1821" s="4">
        <f>Fullmath[[#This Row],[Subtype]]</f>
        <v>0</v>
      </c>
      <c r="D1821" s="2">
        <f>Fullmath[[#This Row],[ID]]</f>
        <v>0</v>
      </c>
      <c r="E1821" s="4">
        <f>Fullmath[[#This Row],[Name]]</f>
        <v>0</v>
      </c>
      <c r="F1821" s="4">
        <f>Fullmath[[#This Row],[Quantity]]</f>
        <v>0</v>
      </c>
      <c r="G1821" s="4">
        <f>LookupRef[[#This Row],[Labor Costs]]+LookupRef[[#This Row],[Material Costs]]</f>
        <v>0</v>
      </c>
      <c r="H1821" s="4" t="e">
        <f>LookupRef[[#This Row],[Total Price]]/LookupRef[[#This Row],[Quantity]]</f>
        <v>#DIV/0!</v>
      </c>
      <c r="I1821" s="4">
        <f>LookupRef[[#This Row],[Total Price]]-LookupRef[[#This Row],[Material Costs]]</f>
        <v>0</v>
      </c>
      <c r="J1821" s="4">
        <f>(LookupRef[[#This Row],[Total Craft Points]]+LookupRef[[#This Row],[DC]])*10</f>
        <v>0</v>
      </c>
      <c r="K1821" s="4">
        <f>LookupRef[[#This Row],[Price Per Craft Point]]*LookupRef[[#This Row],[Total Craft Points]]</f>
        <v>0</v>
      </c>
      <c r="L1821" s="4">
        <f>Fullmath[[#This Row],[Mat Cost]]</f>
        <v>0</v>
      </c>
      <c r="M1821" s="4">
        <f>Fullmath[[#This Row],[Total CP]]</f>
        <v>0</v>
      </c>
      <c r="N1821" s="4">
        <f>Fullmath[[#This Row],[DC]]</f>
        <v>0</v>
      </c>
      <c r="O1821" s="4" cm="1">
        <f t="array" ref="O1821">LookupRef[[#This Row],[DC]]+(PPCP[Base])</f>
        <v>50</v>
      </c>
    </row>
    <row r="1822" spans="1:15" x14ac:dyDescent="0.2">
      <c r="A1822" s="4">
        <f>Fullmath[[#This Row],[Craft]]</f>
        <v>0</v>
      </c>
      <c r="B1822" s="4">
        <f>Fullmath[[#This Row],[Type]]</f>
        <v>0</v>
      </c>
      <c r="C1822" s="4">
        <f>Fullmath[[#This Row],[Subtype]]</f>
        <v>0</v>
      </c>
      <c r="D1822" s="2">
        <f>Fullmath[[#This Row],[ID]]</f>
        <v>0</v>
      </c>
      <c r="E1822" s="4">
        <f>Fullmath[[#This Row],[Name]]</f>
        <v>0</v>
      </c>
      <c r="F1822" s="4">
        <f>Fullmath[[#This Row],[Quantity]]</f>
        <v>0</v>
      </c>
      <c r="G1822" s="4">
        <f>LookupRef[[#This Row],[Labor Costs]]+LookupRef[[#This Row],[Material Costs]]</f>
        <v>0</v>
      </c>
      <c r="H1822" s="4" t="e">
        <f>LookupRef[[#This Row],[Total Price]]/LookupRef[[#This Row],[Quantity]]</f>
        <v>#DIV/0!</v>
      </c>
      <c r="I1822" s="4">
        <f>LookupRef[[#This Row],[Total Price]]-LookupRef[[#This Row],[Material Costs]]</f>
        <v>0</v>
      </c>
      <c r="J1822" s="4">
        <f>(LookupRef[[#This Row],[Total Craft Points]]+LookupRef[[#This Row],[DC]])*10</f>
        <v>0</v>
      </c>
      <c r="K1822" s="4">
        <f>LookupRef[[#This Row],[Price Per Craft Point]]*LookupRef[[#This Row],[Total Craft Points]]</f>
        <v>0</v>
      </c>
      <c r="L1822" s="4">
        <f>Fullmath[[#This Row],[Mat Cost]]</f>
        <v>0</v>
      </c>
      <c r="M1822" s="4">
        <f>Fullmath[[#This Row],[Total CP]]</f>
        <v>0</v>
      </c>
      <c r="N1822" s="4">
        <f>Fullmath[[#This Row],[DC]]</f>
        <v>0</v>
      </c>
      <c r="O1822" s="4" cm="1">
        <f t="array" ref="O1822">LookupRef[[#This Row],[DC]]+(PPCP[Base])</f>
        <v>50</v>
      </c>
    </row>
    <row r="1823" spans="1:15" x14ac:dyDescent="0.2">
      <c r="A1823" s="4">
        <f>Fullmath[[#This Row],[Craft]]</f>
        <v>0</v>
      </c>
      <c r="B1823" s="4">
        <f>Fullmath[[#This Row],[Type]]</f>
        <v>0</v>
      </c>
      <c r="C1823" s="4">
        <f>Fullmath[[#This Row],[Subtype]]</f>
        <v>0</v>
      </c>
      <c r="D1823" s="2">
        <f>Fullmath[[#This Row],[ID]]</f>
        <v>0</v>
      </c>
      <c r="E1823" s="4">
        <f>Fullmath[[#This Row],[Name]]</f>
        <v>0</v>
      </c>
      <c r="F1823" s="4">
        <f>Fullmath[[#This Row],[Quantity]]</f>
        <v>0</v>
      </c>
      <c r="G1823" s="4">
        <f>LookupRef[[#This Row],[Labor Costs]]+LookupRef[[#This Row],[Material Costs]]</f>
        <v>0</v>
      </c>
      <c r="H1823" s="4" t="e">
        <f>LookupRef[[#This Row],[Total Price]]/LookupRef[[#This Row],[Quantity]]</f>
        <v>#DIV/0!</v>
      </c>
      <c r="I1823" s="4">
        <f>LookupRef[[#This Row],[Total Price]]-LookupRef[[#This Row],[Material Costs]]</f>
        <v>0</v>
      </c>
      <c r="J1823" s="4">
        <f>(LookupRef[[#This Row],[Total Craft Points]]+LookupRef[[#This Row],[DC]])*10</f>
        <v>0</v>
      </c>
      <c r="K1823" s="4">
        <f>LookupRef[[#This Row],[Price Per Craft Point]]*LookupRef[[#This Row],[Total Craft Points]]</f>
        <v>0</v>
      </c>
      <c r="L1823" s="4">
        <f>Fullmath[[#This Row],[Mat Cost]]</f>
        <v>0</v>
      </c>
      <c r="M1823" s="4">
        <f>Fullmath[[#This Row],[Total CP]]</f>
        <v>0</v>
      </c>
      <c r="N1823" s="4">
        <f>Fullmath[[#This Row],[DC]]</f>
        <v>0</v>
      </c>
      <c r="O1823" s="4" cm="1">
        <f t="array" ref="O1823">LookupRef[[#This Row],[DC]]+(PPCP[Base])</f>
        <v>50</v>
      </c>
    </row>
    <row r="1824" spans="1:15" x14ac:dyDescent="0.2">
      <c r="A1824" s="4">
        <f>Fullmath[[#This Row],[Craft]]</f>
        <v>0</v>
      </c>
      <c r="B1824" s="4">
        <f>Fullmath[[#This Row],[Type]]</f>
        <v>0</v>
      </c>
      <c r="C1824" s="4">
        <f>Fullmath[[#This Row],[Subtype]]</f>
        <v>0</v>
      </c>
      <c r="D1824" s="2">
        <f>Fullmath[[#This Row],[ID]]</f>
        <v>0</v>
      </c>
      <c r="E1824" s="4">
        <f>Fullmath[[#This Row],[Name]]</f>
        <v>0</v>
      </c>
      <c r="F1824" s="4">
        <f>Fullmath[[#This Row],[Quantity]]</f>
        <v>0</v>
      </c>
      <c r="G1824" s="4">
        <f>LookupRef[[#This Row],[Labor Costs]]+LookupRef[[#This Row],[Material Costs]]</f>
        <v>0</v>
      </c>
      <c r="H1824" s="4" t="e">
        <f>LookupRef[[#This Row],[Total Price]]/LookupRef[[#This Row],[Quantity]]</f>
        <v>#DIV/0!</v>
      </c>
      <c r="I1824" s="4">
        <f>LookupRef[[#This Row],[Total Price]]-LookupRef[[#This Row],[Material Costs]]</f>
        <v>0</v>
      </c>
      <c r="J1824" s="4">
        <f>(LookupRef[[#This Row],[Total Craft Points]]+LookupRef[[#This Row],[DC]])*10</f>
        <v>0</v>
      </c>
      <c r="K1824" s="4">
        <f>LookupRef[[#This Row],[Price Per Craft Point]]*LookupRef[[#This Row],[Total Craft Points]]</f>
        <v>0</v>
      </c>
      <c r="L1824" s="4">
        <f>Fullmath[[#This Row],[Mat Cost]]</f>
        <v>0</v>
      </c>
      <c r="M1824" s="4">
        <f>Fullmath[[#This Row],[Total CP]]</f>
        <v>0</v>
      </c>
      <c r="N1824" s="4">
        <f>Fullmath[[#This Row],[DC]]</f>
        <v>0</v>
      </c>
      <c r="O1824" s="4" cm="1">
        <f t="array" ref="O1824">LookupRef[[#This Row],[DC]]+(PPCP[Base])</f>
        <v>50</v>
      </c>
    </row>
    <row r="1825" spans="1:15" x14ac:dyDescent="0.2">
      <c r="A1825" s="4">
        <f>Fullmath[[#This Row],[Craft]]</f>
        <v>0</v>
      </c>
      <c r="B1825" s="4">
        <f>Fullmath[[#This Row],[Type]]</f>
        <v>0</v>
      </c>
      <c r="C1825" s="4">
        <f>Fullmath[[#This Row],[Subtype]]</f>
        <v>0</v>
      </c>
      <c r="D1825" s="2">
        <f>Fullmath[[#This Row],[ID]]</f>
        <v>0</v>
      </c>
      <c r="E1825" s="4">
        <f>Fullmath[[#This Row],[Name]]</f>
        <v>0</v>
      </c>
      <c r="F1825" s="4">
        <f>Fullmath[[#This Row],[Quantity]]</f>
        <v>0</v>
      </c>
      <c r="G1825" s="4">
        <f>LookupRef[[#This Row],[Labor Costs]]+LookupRef[[#This Row],[Material Costs]]</f>
        <v>0</v>
      </c>
      <c r="H1825" s="4" t="e">
        <f>LookupRef[[#This Row],[Total Price]]/LookupRef[[#This Row],[Quantity]]</f>
        <v>#DIV/0!</v>
      </c>
      <c r="I1825" s="4">
        <f>LookupRef[[#This Row],[Total Price]]-LookupRef[[#This Row],[Material Costs]]</f>
        <v>0</v>
      </c>
      <c r="J1825" s="4">
        <f>(LookupRef[[#This Row],[Total Craft Points]]+LookupRef[[#This Row],[DC]])*10</f>
        <v>0</v>
      </c>
      <c r="K1825" s="4">
        <f>LookupRef[[#This Row],[Price Per Craft Point]]*LookupRef[[#This Row],[Total Craft Points]]</f>
        <v>0</v>
      </c>
      <c r="L1825" s="4">
        <f>Fullmath[[#This Row],[Mat Cost]]</f>
        <v>0</v>
      </c>
      <c r="M1825" s="4">
        <f>Fullmath[[#This Row],[Total CP]]</f>
        <v>0</v>
      </c>
      <c r="N1825" s="4">
        <f>Fullmath[[#This Row],[DC]]</f>
        <v>0</v>
      </c>
      <c r="O1825" s="4" cm="1">
        <f t="array" ref="O1825">LookupRef[[#This Row],[DC]]+(PPCP[Base])</f>
        <v>50</v>
      </c>
    </row>
    <row r="1826" spans="1:15" x14ac:dyDescent="0.2">
      <c r="A1826" s="4">
        <f>Fullmath[[#This Row],[Craft]]</f>
        <v>0</v>
      </c>
      <c r="B1826" s="4">
        <f>Fullmath[[#This Row],[Type]]</f>
        <v>0</v>
      </c>
      <c r="C1826" s="4">
        <f>Fullmath[[#This Row],[Subtype]]</f>
        <v>0</v>
      </c>
      <c r="D1826" s="2">
        <f>Fullmath[[#This Row],[ID]]</f>
        <v>0</v>
      </c>
      <c r="E1826" s="4">
        <f>Fullmath[[#This Row],[Name]]</f>
        <v>0</v>
      </c>
      <c r="F1826" s="4">
        <f>Fullmath[[#This Row],[Quantity]]</f>
        <v>0</v>
      </c>
      <c r="G1826" s="4">
        <f>LookupRef[[#This Row],[Labor Costs]]+LookupRef[[#This Row],[Material Costs]]</f>
        <v>0</v>
      </c>
      <c r="H1826" s="4" t="e">
        <f>LookupRef[[#This Row],[Total Price]]/LookupRef[[#This Row],[Quantity]]</f>
        <v>#DIV/0!</v>
      </c>
      <c r="I1826" s="4">
        <f>LookupRef[[#This Row],[Total Price]]-LookupRef[[#This Row],[Material Costs]]</f>
        <v>0</v>
      </c>
      <c r="J1826" s="4">
        <f>(LookupRef[[#This Row],[Total Craft Points]]+LookupRef[[#This Row],[DC]])*10</f>
        <v>0</v>
      </c>
      <c r="K1826" s="4">
        <f>LookupRef[[#This Row],[Price Per Craft Point]]*LookupRef[[#This Row],[Total Craft Points]]</f>
        <v>0</v>
      </c>
      <c r="L1826" s="4">
        <f>Fullmath[[#This Row],[Mat Cost]]</f>
        <v>0</v>
      </c>
      <c r="M1826" s="4">
        <f>Fullmath[[#This Row],[Total CP]]</f>
        <v>0</v>
      </c>
      <c r="N1826" s="4">
        <f>Fullmath[[#This Row],[DC]]</f>
        <v>0</v>
      </c>
      <c r="O1826" s="4" cm="1">
        <f t="array" ref="O1826">LookupRef[[#This Row],[DC]]+(PPCP[Base])</f>
        <v>50</v>
      </c>
    </row>
    <row r="1827" spans="1:15" x14ac:dyDescent="0.2">
      <c r="A1827" s="4">
        <f>Fullmath[[#This Row],[Craft]]</f>
        <v>0</v>
      </c>
      <c r="B1827" s="4">
        <f>Fullmath[[#This Row],[Type]]</f>
        <v>0</v>
      </c>
      <c r="C1827" s="4">
        <f>Fullmath[[#This Row],[Subtype]]</f>
        <v>0</v>
      </c>
      <c r="D1827" s="2">
        <f>Fullmath[[#This Row],[ID]]</f>
        <v>0</v>
      </c>
      <c r="E1827" s="4">
        <f>Fullmath[[#This Row],[Name]]</f>
        <v>0</v>
      </c>
      <c r="F1827" s="4">
        <f>Fullmath[[#This Row],[Quantity]]</f>
        <v>0</v>
      </c>
      <c r="G1827" s="4">
        <f>LookupRef[[#This Row],[Labor Costs]]+LookupRef[[#This Row],[Material Costs]]</f>
        <v>0</v>
      </c>
      <c r="H1827" s="4" t="e">
        <f>LookupRef[[#This Row],[Total Price]]/LookupRef[[#This Row],[Quantity]]</f>
        <v>#DIV/0!</v>
      </c>
      <c r="I1827" s="4">
        <f>LookupRef[[#This Row],[Total Price]]-LookupRef[[#This Row],[Material Costs]]</f>
        <v>0</v>
      </c>
      <c r="J1827" s="4">
        <f>(LookupRef[[#This Row],[Total Craft Points]]+LookupRef[[#This Row],[DC]])*10</f>
        <v>0</v>
      </c>
      <c r="K1827" s="4">
        <f>LookupRef[[#This Row],[Price Per Craft Point]]*LookupRef[[#This Row],[Total Craft Points]]</f>
        <v>0</v>
      </c>
      <c r="L1827" s="4">
        <f>Fullmath[[#This Row],[Mat Cost]]</f>
        <v>0</v>
      </c>
      <c r="M1827" s="4">
        <f>Fullmath[[#This Row],[Total CP]]</f>
        <v>0</v>
      </c>
      <c r="N1827" s="4">
        <f>Fullmath[[#This Row],[DC]]</f>
        <v>0</v>
      </c>
      <c r="O1827" s="4" cm="1">
        <f t="array" ref="O1827">LookupRef[[#This Row],[DC]]+(PPCP[Base])</f>
        <v>50</v>
      </c>
    </row>
    <row r="1828" spans="1:15" x14ac:dyDescent="0.2">
      <c r="A1828" s="4">
        <f>Fullmath[[#This Row],[Craft]]</f>
        <v>0</v>
      </c>
      <c r="B1828" s="4">
        <f>Fullmath[[#This Row],[Type]]</f>
        <v>0</v>
      </c>
      <c r="C1828" s="4">
        <f>Fullmath[[#This Row],[Subtype]]</f>
        <v>0</v>
      </c>
      <c r="D1828" s="2">
        <f>Fullmath[[#This Row],[ID]]</f>
        <v>0</v>
      </c>
      <c r="E1828" s="4">
        <f>Fullmath[[#This Row],[Name]]</f>
        <v>0</v>
      </c>
      <c r="F1828" s="4">
        <f>Fullmath[[#This Row],[Quantity]]</f>
        <v>0</v>
      </c>
      <c r="G1828" s="4">
        <f>LookupRef[[#This Row],[Labor Costs]]+LookupRef[[#This Row],[Material Costs]]</f>
        <v>0</v>
      </c>
      <c r="H1828" s="4" t="e">
        <f>LookupRef[[#This Row],[Total Price]]/LookupRef[[#This Row],[Quantity]]</f>
        <v>#DIV/0!</v>
      </c>
      <c r="I1828" s="4">
        <f>LookupRef[[#This Row],[Total Price]]-LookupRef[[#This Row],[Material Costs]]</f>
        <v>0</v>
      </c>
      <c r="J1828" s="4">
        <f>(LookupRef[[#This Row],[Total Craft Points]]+LookupRef[[#This Row],[DC]])*10</f>
        <v>0</v>
      </c>
      <c r="K1828" s="4">
        <f>LookupRef[[#This Row],[Price Per Craft Point]]*LookupRef[[#This Row],[Total Craft Points]]</f>
        <v>0</v>
      </c>
      <c r="L1828" s="4">
        <f>Fullmath[[#This Row],[Mat Cost]]</f>
        <v>0</v>
      </c>
      <c r="M1828" s="4">
        <f>Fullmath[[#This Row],[Total CP]]</f>
        <v>0</v>
      </c>
      <c r="N1828" s="4">
        <f>Fullmath[[#This Row],[DC]]</f>
        <v>0</v>
      </c>
      <c r="O1828" s="4" cm="1">
        <f t="array" ref="O1828">LookupRef[[#This Row],[DC]]+(PPCP[Base])</f>
        <v>50</v>
      </c>
    </row>
    <row r="1829" spans="1:15" x14ac:dyDescent="0.2">
      <c r="A1829" s="4">
        <f>Fullmath[[#This Row],[Craft]]</f>
        <v>0</v>
      </c>
      <c r="B1829" s="4">
        <f>Fullmath[[#This Row],[Type]]</f>
        <v>0</v>
      </c>
      <c r="C1829" s="4">
        <f>Fullmath[[#This Row],[Subtype]]</f>
        <v>0</v>
      </c>
      <c r="D1829" s="2">
        <f>Fullmath[[#This Row],[ID]]</f>
        <v>0</v>
      </c>
      <c r="E1829" s="4">
        <f>Fullmath[[#This Row],[Name]]</f>
        <v>0</v>
      </c>
      <c r="F1829" s="4">
        <f>Fullmath[[#This Row],[Quantity]]</f>
        <v>0</v>
      </c>
      <c r="G1829" s="4">
        <f>LookupRef[[#This Row],[Labor Costs]]+LookupRef[[#This Row],[Material Costs]]</f>
        <v>0</v>
      </c>
      <c r="H1829" s="4" t="e">
        <f>LookupRef[[#This Row],[Total Price]]/LookupRef[[#This Row],[Quantity]]</f>
        <v>#DIV/0!</v>
      </c>
      <c r="I1829" s="4">
        <f>LookupRef[[#This Row],[Total Price]]-LookupRef[[#This Row],[Material Costs]]</f>
        <v>0</v>
      </c>
      <c r="J1829" s="4">
        <f>(LookupRef[[#This Row],[Total Craft Points]]+LookupRef[[#This Row],[DC]])*10</f>
        <v>0</v>
      </c>
      <c r="K1829" s="4">
        <f>LookupRef[[#This Row],[Price Per Craft Point]]*LookupRef[[#This Row],[Total Craft Points]]</f>
        <v>0</v>
      </c>
      <c r="L1829" s="4">
        <f>Fullmath[[#This Row],[Mat Cost]]</f>
        <v>0</v>
      </c>
      <c r="M1829" s="4">
        <f>Fullmath[[#This Row],[Total CP]]</f>
        <v>0</v>
      </c>
      <c r="N1829" s="4">
        <f>Fullmath[[#This Row],[DC]]</f>
        <v>0</v>
      </c>
      <c r="O1829" s="4" cm="1">
        <f t="array" ref="O1829">LookupRef[[#This Row],[DC]]+(PPCP[Base])</f>
        <v>50</v>
      </c>
    </row>
    <row r="1830" spans="1:15" x14ac:dyDescent="0.2">
      <c r="A1830" s="4">
        <f>Fullmath[[#This Row],[Craft]]</f>
        <v>0</v>
      </c>
      <c r="B1830" s="4">
        <f>Fullmath[[#This Row],[Type]]</f>
        <v>0</v>
      </c>
      <c r="C1830" s="4">
        <f>Fullmath[[#This Row],[Subtype]]</f>
        <v>0</v>
      </c>
      <c r="D1830" s="2">
        <f>Fullmath[[#This Row],[ID]]</f>
        <v>0</v>
      </c>
      <c r="E1830" s="4">
        <f>Fullmath[[#This Row],[Name]]</f>
        <v>0</v>
      </c>
      <c r="F1830" s="4">
        <f>Fullmath[[#This Row],[Quantity]]</f>
        <v>0</v>
      </c>
      <c r="G1830" s="4">
        <f>LookupRef[[#This Row],[Labor Costs]]+LookupRef[[#This Row],[Material Costs]]</f>
        <v>0</v>
      </c>
      <c r="H1830" s="4" t="e">
        <f>LookupRef[[#This Row],[Total Price]]/LookupRef[[#This Row],[Quantity]]</f>
        <v>#DIV/0!</v>
      </c>
      <c r="I1830" s="4">
        <f>LookupRef[[#This Row],[Total Price]]-LookupRef[[#This Row],[Material Costs]]</f>
        <v>0</v>
      </c>
      <c r="J1830" s="4">
        <f>(LookupRef[[#This Row],[Total Craft Points]]+LookupRef[[#This Row],[DC]])*10</f>
        <v>0</v>
      </c>
      <c r="K1830" s="4">
        <f>LookupRef[[#This Row],[Price Per Craft Point]]*LookupRef[[#This Row],[Total Craft Points]]</f>
        <v>0</v>
      </c>
      <c r="L1830" s="4">
        <f>Fullmath[[#This Row],[Mat Cost]]</f>
        <v>0</v>
      </c>
      <c r="M1830" s="4">
        <f>Fullmath[[#This Row],[Total CP]]</f>
        <v>0</v>
      </c>
      <c r="N1830" s="4">
        <f>Fullmath[[#This Row],[DC]]</f>
        <v>0</v>
      </c>
      <c r="O1830" s="4" cm="1">
        <f t="array" ref="O1830">LookupRef[[#This Row],[DC]]+(PPCP[Base])</f>
        <v>50</v>
      </c>
    </row>
    <row r="1831" spans="1:15" x14ac:dyDescent="0.2">
      <c r="A1831" s="4">
        <f>Fullmath[[#This Row],[Craft]]</f>
        <v>0</v>
      </c>
      <c r="B1831" s="4">
        <f>Fullmath[[#This Row],[Type]]</f>
        <v>0</v>
      </c>
      <c r="C1831" s="4">
        <f>Fullmath[[#This Row],[Subtype]]</f>
        <v>0</v>
      </c>
      <c r="D1831" s="2">
        <f>Fullmath[[#This Row],[ID]]</f>
        <v>0</v>
      </c>
      <c r="E1831" s="4">
        <f>Fullmath[[#This Row],[Name]]</f>
        <v>0</v>
      </c>
      <c r="F1831" s="4">
        <f>Fullmath[[#This Row],[Quantity]]</f>
        <v>0</v>
      </c>
      <c r="G1831" s="4">
        <f>LookupRef[[#This Row],[Labor Costs]]+LookupRef[[#This Row],[Material Costs]]</f>
        <v>0</v>
      </c>
      <c r="H1831" s="4" t="e">
        <f>LookupRef[[#This Row],[Total Price]]/LookupRef[[#This Row],[Quantity]]</f>
        <v>#DIV/0!</v>
      </c>
      <c r="I1831" s="4">
        <f>LookupRef[[#This Row],[Total Price]]-LookupRef[[#This Row],[Material Costs]]</f>
        <v>0</v>
      </c>
      <c r="J1831" s="4">
        <f>(LookupRef[[#This Row],[Total Craft Points]]+LookupRef[[#This Row],[DC]])*10</f>
        <v>0</v>
      </c>
      <c r="K1831" s="4">
        <f>LookupRef[[#This Row],[Price Per Craft Point]]*LookupRef[[#This Row],[Total Craft Points]]</f>
        <v>0</v>
      </c>
      <c r="L1831" s="4">
        <f>Fullmath[[#This Row],[Mat Cost]]</f>
        <v>0</v>
      </c>
      <c r="M1831" s="4">
        <f>Fullmath[[#This Row],[Total CP]]</f>
        <v>0</v>
      </c>
      <c r="N1831" s="4">
        <f>Fullmath[[#This Row],[DC]]</f>
        <v>0</v>
      </c>
      <c r="O1831" s="4" cm="1">
        <f t="array" ref="O1831">LookupRef[[#This Row],[DC]]+(PPCP[Base])</f>
        <v>50</v>
      </c>
    </row>
    <row r="1832" spans="1:15" x14ac:dyDescent="0.2">
      <c r="A1832" s="4">
        <f>Fullmath[[#This Row],[Craft]]</f>
        <v>0</v>
      </c>
      <c r="B1832" s="4">
        <f>Fullmath[[#This Row],[Type]]</f>
        <v>0</v>
      </c>
      <c r="C1832" s="4">
        <f>Fullmath[[#This Row],[Subtype]]</f>
        <v>0</v>
      </c>
      <c r="D1832" s="2">
        <f>Fullmath[[#This Row],[ID]]</f>
        <v>0</v>
      </c>
      <c r="E1832" s="4">
        <f>Fullmath[[#This Row],[Name]]</f>
        <v>0</v>
      </c>
      <c r="F1832" s="4">
        <f>Fullmath[[#This Row],[Quantity]]</f>
        <v>0</v>
      </c>
      <c r="G1832" s="4">
        <f>LookupRef[[#This Row],[Labor Costs]]+LookupRef[[#This Row],[Material Costs]]</f>
        <v>0</v>
      </c>
      <c r="H1832" s="4" t="e">
        <f>LookupRef[[#This Row],[Total Price]]/LookupRef[[#This Row],[Quantity]]</f>
        <v>#DIV/0!</v>
      </c>
      <c r="I1832" s="4">
        <f>LookupRef[[#This Row],[Total Price]]-LookupRef[[#This Row],[Material Costs]]</f>
        <v>0</v>
      </c>
      <c r="J1832" s="4">
        <f>(LookupRef[[#This Row],[Total Craft Points]]+LookupRef[[#This Row],[DC]])*10</f>
        <v>0</v>
      </c>
      <c r="K1832" s="4">
        <f>LookupRef[[#This Row],[Price Per Craft Point]]*LookupRef[[#This Row],[Total Craft Points]]</f>
        <v>0</v>
      </c>
      <c r="L1832" s="4">
        <f>Fullmath[[#This Row],[Mat Cost]]</f>
        <v>0</v>
      </c>
      <c r="M1832" s="4">
        <f>Fullmath[[#This Row],[Total CP]]</f>
        <v>0</v>
      </c>
      <c r="N1832" s="4">
        <f>Fullmath[[#This Row],[DC]]</f>
        <v>0</v>
      </c>
      <c r="O1832" s="4" cm="1">
        <f t="array" ref="O1832">LookupRef[[#This Row],[DC]]+(PPCP[Base])</f>
        <v>50</v>
      </c>
    </row>
    <row r="1833" spans="1:15" x14ac:dyDescent="0.2">
      <c r="A1833" s="4">
        <f>Fullmath[[#This Row],[Craft]]</f>
        <v>0</v>
      </c>
      <c r="B1833" s="4">
        <f>Fullmath[[#This Row],[Type]]</f>
        <v>0</v>
      </c>
      <c r="C1833" s="4">
        <f>Fullmath[[#This Row],[Subtype]]</f>
        <v>0</v>
      </c>
      <c r="D1833" s="2">
        <f>Fullmath[[#This Row],[ID]]</f>
        <v>0</v>
      </c>
      <c r="E1833" s="4">
        <f>Fullmath[[#This Row],[Name]]</f>
        <v>0</v>
      </c>
      <c r="F1833" s="4">
        <f>Fullmath[[#This Row],[Quantity]]</f>
        <v>0</v>
      </c>
      <c r="G1833" s="4">
        <f>LookupRef[[#This Row],[Labor Costs]]+LookupRef[[#This Row],[Material Costs]]</f>
        <v>0</v>
      </c>
      <c r="H1833" s="4" t="e">
        <f>LookupRef[[#This Row],[Total Price]]/LookupRef[[#This Row],[Quantity]]</f>
        <v>#DIV/0!</v>
      </c>
      <c r="I1833" s="4">
        <f>LookupRef[[#This Row],[Total Price]]-LookupRef[[#This Row],[Material Costs]]</f>
        <v>0</v>
      </c>
      <c r="J1833" s="4">
        <f>(LookupRef[[#This Row],[Total Craft Points]]+LookupRef[[#This Row],[DC]])*10</f>
        <v>0</v>
      </c>
      <c r="K1833" s="4">
        <f>LookupRef[[#This Row],[Price Per Craft Point]]*LookupRef[[#This Row],[Total Craft Points]]</f>
        <v>0</v>
      </c>
      <c r="L1833" s="4">
        <f>Fullmath[[#This Row],[Mat Cost]]</f>
        <v>0</v>
      </c>
      <c r="M1833" s="4">
        <f>Fullmath[[#This Row],[Total CP]]</f>
        <v>0</v>
      </c>
      <c r="N1833" s="4">
        <f>Fullmath[[#This Row],[DC]]</f>
        <v>0</v>
      </c>
      <c r="O1833" s="4" cm="1">
        <f t="array" ref="O1833">LookupRef[[#This Row],[DC]]+(PPCP[Base])</f>
        <v>50</v>
      </c>
    </row>
    <row r="1834" spans="1:15" x14ac:dyDescent="0.2">
      <c r="A1834" s="4">
        <f>Fullmath[[#This Row],[Craft]]</f>
        <v>0</v>
      </c>
      <c r="B1834" s="4">
        <f>Fullmath[[#This Row],[Type]]</f>
        <v>0</v>
      </c>
      <c r="C1834" s="4">
        <f>Fullmath[[#This Row],[Subtype]]</f>
        <v>0</v>
      </c>
      <c r="D1834" s="2">
        <f>Fullmath[[#This Row],[ID]]</f>
        <v>0</v>
      </c>
      <c r="E1834" s="4">
        <f>Fullmath[[#This Row],[Name]]</f>
        <v>0</v>
      </c>
      <c r="F1834" s="4">
        <f>Fullmath[[#This Row],[Quantity]]</f>
        <v>0</v>
      </c>
      <c r="G1834" s="4">
        <f>LookupRef[[#This Row],[Labor Costs]]+LookupRef[[#This Row],[Material Costs]]</f>
        <v>0</v>
      </c>
      <c r="H1834" s="4" t="e">
        <f>LookupRef[[#This Row],[Total Price]]/LookupRef[[#This Row],[Quantity]]</f>
        <v>#DIV/0!</v>
      </c>
      <c r="I1834" s="4">
        <f>LookupRef[[#This Row],[Total Price]]-LookupRef[[#This Row],[Material Costs]]</f>
        <v>0</v>
      </c>
      <c r="J1834" s="4">
        <f>(LookupRef[[#This Row],[Total Craft Points]]+LookupRef[[#This Row],[DC]])*10</f>
        <v>0</v>
      </c>
      <c r="K1834" s="4">
        <f>LookupRef[[#This Row],[Price Per Craft Point]]*LookupRef[[#This Row],[Total Craft Points]]</f>
        <v>0</v>
      </c>
      <c r="L1834" s="4">
        <f>Fullmath[[#This Row],[Mat Cost]]</f>
        <v>0</v>
      </c>
      <c r="M1834" s="4">
        <f>Fullmath[[#This Row],[Total CP]]</f>
        <v>0</v>
      </c>
      <c r="N1834" s="4">
        <f>Fullmath[[#This Row],[DC]]</f>
        <v>0</v>
      </c>
      <c r="O1834" s="4" cm="1">
        <f t="array" ref="O1834">LookupRef[[#This Row],[DC]]+(PPCP[Base])</f>
        <v>50</v>
      </c>
    </row>
    <row r="1835" spans="1:15" x14ac:dyDescent="0.2">
      <c r="A1835" s="4">
        <f>Fullmath[[#This Row],[Craft]]</f>
        <v>0</v>
      </c>
      <c r="B1835" s="4">
        <f>Fullmath[[#This Row],[Type]]</f>
        <v>0</v>
      </c>
      <c r="C1835" s="4">
        <f>Fullmath[[#This Row],[Subtype]]</f>
        <v>0</v>
      </c>
      <c r="D1835" s="2">
        <f>Fullmath[[#This Row],[ID]]</f>
        <v>0</v>
      </c>
      <c r="E1835" s="4">
        <f>Fullmath[[#This Row],[Name]]</f>
        <v>0</v>
      </c>
      <c r="F1835" s="4">
        <f>Fullmath[[#This Row],[Quantity]]</f>
        <v>0</v>
      </c>
      <c r="G1835" s="4">
        <f>LookupRef[[#This Row],[Labor Costs]]+LookupRef[[#This Row],[Material Costs]]</f>
        <v>0</v>
      </c>
      <c r="H1835" s="4" t="e">
        <f>LookupRef[[#This Row],[Total Price]]/LookupRef[[#This Row],[Quantity]]</f>
        <v>#DIV/0!</v>
      </c>
      <c r="I1835" s="4">
        <f>LookupRef[[#This Row],[Total Price]]-LookupRef[[#This Row],[Material Costs]]</f>
        <v>0</v>
      </c>
      <c r="J1835" s="4">
        <f>(LookupRef[[#This Row],[Total Craft Points]]+LookupRef[[#This Row],[DC]])*10</f>
        <v>0</v>
      </c>
      <c r="K1835" s="4">
        <f>LookupRef[[#This Row],[Price Per Craft Point]]*LookupRef[[#This Row],[Total Craft Points]]</f>
        <v>0</v>
      </c>
      <c r="L1835" s="4">
        <f>Fullmath[[#This Row],[Mat Cost]]</f>
        <v>0</v>
      </c>
      <c r="M1835" s="4">
        <f>Fullmath[[#This Row],[Total CP]]</f>
        <v>0</v>
      </c>
      <c r="N1835" s="4">
        <f>Fullmath[[#This Row],[DC]]</f>
        <v>0</v>
      </c>
      <c r="O1835" s="4" cm="1">
        <f t="array" ref="O1835">LookupRef[[#This Row],[DC]]+(PPCP[Base])</f>
        <v>50</v>
      </c>
    </row>
    <row r="1836" spans="1:15" x14ac:dyDescent="0.2">
      <c r="A1836" s="4">
        <f>Fullmath[[#This Row],[Craft]]</f>
        <v>0</v>
      </c>
      <c r="B1836" s="4">
        <f>Fullmath[[#This Row],[Type]]</f>
        <v>0</v>
      </c>
      <c r="C1836" s="4">
        <f>Fullmath[[#This Row],[Subtype]]</f>
        <v>0</v>
      </c>
      <c r="D1836" s="2">
        <f>Fullmath[[#This Row],[ID]]</f>
        <v>0</v>
      </c>
      <c r="E1836" s="4">
        <f>Fullmath[[#This Row],[Name]]</f>
        <v>0</v>
      </c>
      <c r="F1836" s="4">
        <f>Fullmath[[#This Row],[Quantity]]</f>
        <v>0</v>
      </c>
      <c r="G1836" s="4">
        <f>LookupRef[[#This Row],[Labor Costs]]+LookupRef[[#This Row],[Material Costs]]</f>
        <v>0</v>
      </c>
      <c r="H1836" s="4" t="e">
        <f>LookupRef[[#This Row],[Total Price]]/LookupRef[[#This Row],[Quantity]]</f>
        <v>#DIV/0!</v>
      </c>
      <c r="I1836" s="4">
        <f>LookupRef[[#This Row],[Total Price]]-LookupRef[[#This Row],[Material Costs]]</f>
        <v>0</v>
      </c>
      <c r="J1836" s="4">
        <f>(LookupRef[[#This Row],[Total Craft Points]]+LookupRef[[#This Row],[DC]])*10</f>
        <v>0</v>
      </c>
      <c r="K1836" s="4">
        <f>LookupRef[[#This Row],[Price Per Craft Point]]*LookupRef[[#This Row],[Total Craft Points]]</f>
        <v>0</v>
      </c>
      <c r="L1836" s="4">
        <f>Fullmath[[#This Row],[Mat Cost]]</f>
        <v>0</v>
      </c>
      <c r="M1836" s="4">
        <f>Fullmath[[#This Row],[Total CP]]</f>
        <v>0</v>
      </c>
      <c r="N1836" s="4">
        <f>Fullmath[[#This Row],[DC]]</f>
        <v>0</v>
      </c>
      <c r="O1836" s="4" cm="1">
        <f t="array" ref="O1836">LookupRef[[#This Row],[DC]]+(PPCP[Base])</f>
        <v>50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A23E1-0DCE-3A4A-BA7C-F46A38761CFC}">
  <dimension ref="A1:BC2227"/>
  <sheetViews>
    <sheetView topLeftCell="A363" zoomScaleNormal="100" workbookViewId="0">
      <selection activeCell="AK106" sqref="AK106"/>
    </sheetView>
  </sheetViews>
  <sheetFormatPr baseColWidth="10" defaultColWidth="21.6640625" defaultRowHeight="16" x14ac:dyDescent="0.2"/>
  <cols>
    <col min="1" max="1" width="8" style="6" bestFit="1" customWidth="1"/>
    <col min="2" max="2" width="10.6640625" style="6" bestFit="1" customWidth="1"/>
    <col min="3" max="3" width="21.5" style="6" bestFit="1" customWidth="1"/>
    <col min="4" max="4" width="23.83203125" style="6" bestFit="1" customWidth="1"/>
    <col min="5" max="5" width="13.33203125" style="6" bestFit="1" customWidth="1"/>
    <col min="6" max="6" width="8.5" style="6" bestFit="1" customWidth="1"/>
    <col min="7" max="7" width="12.6640625" style="6" bestFit="1" customWidth="1"/>
    <col min="8" max="8" width="48.33203125" style="6" bestFit="1" customWidth="1"/>
    <col min="9" max="9" width="10.33203125" style="7" bestFit="1" customWidth="1"/>
    <col min="10" max="10" width="12.83203125" style="6" bestFit="1" customWidth="1"/>
    <col min="11" max="12" width="13.5" style="6" bestFit="1" customWidth="1"/>
    <col min="13" max="13" width="42.5" style="7" bestFit="1" customWidth="1"/>
    <col min="14" max="14" width="8.5" style="7" bestFit="1" customWidth="1"/>
    <col min="15" max="16" width="8.1640625" style="6" bestFit="1" customWidth="1"/>
    <col min="17" max="17" width="29.1640625" style="7" bestFit="1" customWidth="1"/>
    <col min="18" max="18" width="8.5" style="7" bestFit="1" customWidth="1"/>
    <col min="19" max="20" width="8.1640625" style="6" bestFit="1" customWidth="1"/>
    <col min="21" max="21" width="28" style="7" bestFit="1" customWidth="1"/>
    <col min="22" max="22" width="8.5" style="7" bestFit="1" customWidth="1"/>
    <col min="23" max="24" width="8.1640625" style="6" bestFit="1" customWidth="1"/>
    <col min="25" max="25" width="22.5" style="7" bestFit="1" customWidth="1"/>
    <col min="26" max="26" width="8.5" style="7" bestFit="1" customWidth="1"/>
    <col min="27" max="28" width="8.1640625" style="6" bestFit="1" customWidth="1"/>
    <col min="29" max="29" width="22.5" style="7" bestFit="1" customWidth="1"/>
    <col min="30" max="30" width="8.5" style="7" bestFit="1" customWidth="1"/>
    <col min="31" max="32" width="8.1640625" style="6" bestFit="1" customWidth="1"/>
    <col min="33" max="33" width="8.83203125" style="7" bestFit="1" customWidth="1"/>
    <col min="34" max="34" width="8.5" style="7" bestFit="1" customWidth="1"/>
    <col min="35" max="36" width="8.1640625" style="6" bestFit="1" customWidth="1"/>
    <col min="37" max="37" width="27.6640625" style="7" bestFit="1" customWidth="1"/>
    <col min="38" max="38" width="9.5" style="7" bestFit="1" customWidth="1"/>
    <col min="39" max="39" width="9.1640625" style="6" bestFit="1" customWidth="1"/>
    <col min="40" max="40" width="25.1640625" style="7" bestFit="1" customWidth="1"/>
    <col min="41" max="41" width="9.5" style="7" bestFit="1" customWidth="1"/>
    <col min="42" max="42" width="9.1640625" style="6" bestFit="1" customWidth="1"/>
    <col min="43" max="43" width="25" style="7" bestFit="1" customWidth="1"/>
    <col min="44" max="44" width="9.5" style="7" bestFit="1" customWidth="1"/>
    <col min="45" max="45" width="9.1640625" style="6" bestFit="1" customWidth="1"/>
    <col min="46" max="46" width="22.83203125" style="7" bestFit="1" customWidth="1"/>
    <col min="47" max="47" width="9.5" style="7" bestFit="1" customWidth="1"/>
    <col min="48" max="48" width="9.1640625" style="6" bestFit="1" customWidth="1"/>
    <col min="49" max="49" width="21.1640625" style="7" bestFit="1" customWidth="1"/>
    <col min="50" max="50" width="9.5" style="7" bestFit="1" customWidth="1"/>
    <col min="51" max="51" width="9.1640625" style="6" bestFit="1" customWidth="1"/>
    <col min="52" max="52" width="9.1640625" style="7" bestFit="1" customWidth="1"/>
    <col min="53" max="53" width="9.5" style="7" bestFit="1" customWidth="1"/>
    <col min="54" max="54" width="9.1640625" style="6" bestFit="1" customWidth="1"/>
    <col min="55" max="55" width="1.6640625" style="7" bestFit="1" customWidth="1"/>
    <col min="56" max="16384" width="21.6640625" style="6"/>
  </cols>
  <sheetData>
    <row r="1" spans="1:55" s="10" customFormat="1" x14ac:dyDescent="0.2">
      <c r="A1" s="40" t="s">
        <v>571</v>
      </c>
      <c r="B1" s="41"/>
      <c r="C1" s="41"/>
      <c r="D1" s="41"/>
      <c r="E1" s="41"/>
      <c r="F1" s="41"/>
      <c r="G1" s="41"/>
      <c r="H1" s="42"/>
      <c r="I1" s="43" t="s">
        <v>290</v>
      </c>
      <c r="J1" s="44"/>
      <c r="K1" s="44"/>
      <c r="L1" s="45"/>
      <c r="M1" s="40" t="s">
        <v>442</v>
      </c>
      <c r="N1" s="41"/>
      <c r="O1" s="41"/>
      <c r="P1" s="42"/>
      <c r="Q1" s="43" t="s">
        <v>443</v>
      </c>
      <c r="R1" s="44"/>
      <c r="S1" s="44"/>
      <c r="T1" s="45"/>
      <c r="U1" s="40" t="s">
        <v>444</v>
      </c>
      <c r="V1" s="41"/>
      <c r="W1" s="41"/>
      <c r="X1" s="42"/>
      <c r="Y1" s="43" t="s">
        <v>445</v>
      </c>
      <c r="Z1" s="44"/>
      <c r="AA1" s="44"/>
      <c r="AB1" s="45"/>
      <c r="AC1" s="40" t="s">
        <v>446</v>
      </c>
      <c r="AD1" s="41"/>
      <c r="AE1" s="41"/>
      <c r="AF1" s="42"/>
      <c r="AG1" s="43" t="s">
        <v>447</v>
      </c>
      <c r="AH1" s="44"/>
      <c r="AI1" s="44"/>
      <c r="AJ1" s="45"/>
      <c r="AK1" s="40" t="s">
        <v>448</v>
      </c>
      <c r="AL1" s="41"/>
      <c r="AM1" s="42"/>
      <c r="AN1" s="43" t="s">
        <v>449</v>
      </c>
      <c r="AO1" s="44"/>
      <c r="AP1" s="45"/>
      <c r="AQ1" s="40" t="s">
        <v>450</v>
      </c>
      <c r="AR1" s="41"/>
      <c r="AS1" s="42"/>
      <c r="AT1" s="43" t="s">
        <v>451</v>
      </c>
      <c r="AU1" s="44"/>
      <c r="AV1" s="45"/>
      <c r="AW1" s="40" t="s">
        <v>452</v>
      </c>
      <c r="AX1" s="41"/>
      <c r="AY1" s="42"/>
      <c r="AZ1" s="43" t="s">
        <v>453</v>
      </c>
      <c r="BA1" s="44"/>
      <c r="BB1" s="45"/>
      <c r="BC1" s="8"/>
    </row>
    <row r="2" spans="1:55" x14ac:dyDescent="0.2">
      <c r="A2" s="6" t="s">
        <v>0</v>
      </c>
      <c r="B2" s="6" t="s">
        <v>523</v>
      </c>
      <c r="C2" s="6" t="s">
        <v>8</v>
      </c>
      <c r="D2" s="6" t="s">
        <v>816</v>
      </c>
      <c r="E2" s="6" t="s">
        <v>2</v>
      </c>
      <c r="F2" s="6" t="s">
        <v>3</v>
      </c>
      <c r="G2" s="6" t="s">
        <v>4</v>
      </c>
      <c r="H2" s="6" t="s">
        <v>1</v>
      </c>
      <c r="I2" s="7" t="s">
        <v>690</v>
      </c>
      <c r="J2" s="6" t="s">
        <v>265</v>
      </c>
      <c r="K2" s="6" t="s">
        <v>825</v>
      </c>
      <c r="L2" s="6" t="s">
        <v>824</v>
      </c>
      <c r="M2" s="7" t="s">
        <v>267</v>
      </c>
      <c r="N2" s="7" t="s">
        <v>272</v>
      </c>
      <c r="O2" s="6" t="s">
        <v>430</v>
      </c>
      <c r="P2" s="6" t="s">
        <v>273</v>
      </c>
      <c r="Q2" s="7" t="s">
        <v>268</v>
      </c>
      <c r="R2" s="7" t="s">
        <v>274</v>
      </c>
      <c r="S2" s="6" t="s">
        <v>431</v>
      </c>
      <c r="T2" s="6" t="s">
        <v>276</v>
      </c>
      <c r="U2" s="7" t="s">
        <v>269</v>
      </c>
      <c r="V2" s="7" t="s">
        <v>277</v>
      </c>
      <c r="W2" s="6" t="s">
        <v>432</v>
      </c>
      <c r="X2" s="6" t="s">
        <v>279</v>
      </c>
      <c r="Y2" s="7" t="s">
        <v>270</v>
      </c>
      <c r="Z2" s="7" t="s">
        <v>280</v>
      </c>
      <c r="AA2" s="6" t="s">
        <v>433</v>
      </c>
      <c r="AB2" s="6" t="s">
        <v>282</v>
      </c>
      <c r="AC2" s="7" t="s">
        <v>271</v>
      </c>
      <c r="AD2" s="7" t="s">
        <v>283</v>
      </c>
      <c r="AE2" s="6" t="s">
        <v>434</v>
      </c>
      <c r="AF2" s="6" t="s">
        <v>285</v>
      </c>
      <c r="AG2" s="7" t="s">
        <v>286</v>
      </c>
      <c r="AH2" s="7" t="s">
        <v>287</v>
      </c>
      <c r="AI2" s="6" t="s">
        <v>435</v>
      </c>
      <c r="AJ2" s="6" t="s">
        <v>289</v>
      </c>
      <c r="AK2" s="7" t="s">
        <v>572</v>
      </c>
      <c r="AL2" s="7" t="s">
        <v>436</v>
      </c>
      <c r="AM2" s="6" t="s">
        <v>266</v>
      </c>
      <c r="AN2" s="7" t="s">
        <v>573</v>
      </c>
      <c r="AO2" s="7" t="s">
        <v>437</v>
      </c>
      <c r="AP2" s="6" t="s">
        <v>275</v>
      </c>
      <c r="AQ2" s="7" t="s">
        <v>574</v>
      </c>
      <c r="AR2" s="7" t="s">
        <v>438</v>
      </c>
      <c r="AS2" s="6" t="s">
        <v>278</v>
      </c>
      <c r="AT2" s="7" t="s">
        <v>575</v>
      </c>
      <c r="AU2" s="7" t="s">
        <v>439</v>
      </c>
      <c r="AV2" s="6" t="s">
        <v>281</v>
      </c>
      <c r="AW2" s="7" t="s">
        <v>576</v>
      </c>
      <c r="AX2" s="7" t="s">
        <v>440</v>
      </c>
      <c r="AY2" s="6" t="s">
        <v>284</v>
      </c>
      <c r="AZ2" s="7" t="s">
        <v>577</v>
      </c>
      <c r="BA2" s="7" t="s">
        <v>441</v>
      </c>
      <c r="BB2" s="6" t="s">
        <v>288</v>
      </c>
    </row>
    <row r="3" spans="1:55" x14ac:dyDescent="0.2">
      <c r="A3" s="2">
        <v>630</v>
      </c>
      <c r="B3" s="2" t="s">
        <v>1132</v>
      </c>
      <c r="C3" s="2" t="s">
        <v>819</v>
      </c>
      <c r="D3" s="2" t="s">
        <v>987</v>
      </c>
      <c r="E3" s="2">
        <v>1</v>
      </c>
      <c r="F3" s="2">
        <v>2</v>
      </c>
      <c r="G3" s="2">
        <v>1</v>
      </c>
      <c r="H3" s="2" t="s">
        <v>990</v>
      </c>
      <c r="I3" s="7">
        <f>Fullmath[[#This Row],[Total CP]]/Fullmath[[#This Row],[Quantity]]</f>
        <v>3</v>
      </c>
      <c r="J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3" s="2">
        <f>Fullmath[[#This Row],[Mat Cost]]/Fullmath[[#This Row],[Quantity]]</f>
        <v>962.66666666666663</v>
      </c>
      <c r="L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962.66666666666663</v>
      </c>
      <c r="M3" s="7" t="s">
        <v>315</v>
      </c>
      <c r="N3" s="14">
        <v>2</v>
      </c>
      <c r="O3" s="15">
        <f>IFERROR(_xlfn.IFNA(VLOOKUP(Fullmath[[#This Row],[M1]],$H$2:$L2,2,FALSE),VLOOKUP(Fullmath[[#This Row],[M1]],$H4:$L$2227,2,FALSE)),0)</f>
        <v>1</v>
      </c>
      <c r="P3" s="16">
        <f>IFERROR(_xlfn.IFNA(VLOOKUP(Fullmath[[#This Row],[M1]],$H$2:$L2,4,FALSE),VLOOKUP(Fullmath[[#This Row],[M1]],$H4:$L$2227,4,FALSE)),0)</f>
        <v>481.33333333333331</v>
      </c>
      <c r="S3" s="15">
        <f>IFERROR(_xlfn.IFNA(VLOOKUP(Fullmath[[#This Row],[M2]],$H$2:$L2,2,FALSE),VLOOKUP(Fullmath[[#This Row],[M2]],$H4:$L$2227,2,FALSE)),0)</f>
        <v>0</v>
      </c>
      <c r="T3" s="16">
        <f>IFERROR(_xlfn.IFNA(VLOOKUP(Fullmath[[#This Row],[M2]],$H$2:$L2,4,FALSE),VLOOKUP(Fullmath[[#This Row],[M2]],$H4:$L$2227,4,FALSE)),0)</f>
        <v>0</v>
      </c>
      <c r="W3" s="15">
        <f>IFERROR(_xlfn.IFNA(VLOOKUP(Fullmath[[#This Row],[M3]],$H$2:$L2,2,FALSE),VLOOKUP(Fullmath[[#This Row],[M3]],$H4:$L$2227,2,FALSE)),0)</f>
        <v>0</v>
      </c>
      <c r="X3" s="16">
        <f>IFERROR(_xlfn.IFNA(VLOOKUP(Fullmath[[#This Row],[M3]],$H$2:$L2,4,FALSE),VLOOKUP(Fullmath[[#This Row],[M3]],$H4:$L$2227,4,FALSE)),0)</f>
        <v>0</v>
      </c>
      <c r="AA3" s="15">
        <f>IFERROR(_xlfn.IFNA(VLOOKUP(Fullmath[[#This Row],[M4]],$H$2:$L2,2,FALSE),VLOOKUP(Fullmath[[#This Row],[M4]],$H4:$L$2227,2,FALSE)),0)</f>
        <v>0</v>
      </c>
      <c r="AB3" s="16">
        <f>IFERROR(_xlfn.IFNA(VLOOKUP(Fullmath[[#This Row],[M4]],$H$2:$L2,4,FALSE),VLOOKUP(Fullmath[[#This Row],[M4]],$H4:$L$2227,4,FALSE)),0)</f>
        <v>0</v>
      </c>
      <c r="AE3" s="15">
        <f>IFERROR(_xlfn.IFNA(VLOOKUP(Fullmath[[#This Row],[M5]],$H$2:$L2,2,FALSE),VLOOKUP(Fullmath[[#This Row],[M5]],$H4:$L$2227,2,FALSE)),0)</f>
        <v>0</v>
      </c>
      <c r="AF3" s="16">
        <f>IFERROR(_xlfn.IFNA(VLOOKUP(Fullmath[[#This Row],[M5]],$H$2:$L2,4,FALSE),VLOOKUP(Fullmath[[#This Row],[M5]],$H4:$L$2227,4,FALSE)),0)</f>
        <v>0</v>
      </c>
      <c r="AI3" s="15">
        <f>IFERROR(_xlfn.IFNA(VLOOKUP(Fullmath[[#This Row],[M6]],$H$2:$L2,2,FALSE),VLOOKUP(Fullmath[[#This Row],[M6]],$H4:$L$2227,2,FALSE)),0)</f>
        <v>0</v>
      </c>
      <c r="AJ3" s="16">
        <f>IFERROR(_xlfn.IFNA(VLOOKUP(Fullmath[[#This Row],[M6]],$H$2:$L2,4,FALSE),VLOOKUP(Fullmath[[#This Row],[M6]],$H4:$L$2227,4,FALSE)),0)</f>
        <v>0</v>
      </c>
      <c r="AM3" s="7">
        <f>(IFERROR(VLOOKUP(AK3,Components[[Name]:[Price]],2,FALSE),0))</f>
        <v>0</v>
      </c>
      <c r="AP3" s="7">
        <f>(IFERROR(VLOOKUP(AN3,Components[[Name]:[Price]],2,FALSE),0))</f>
        <v>0</v>
      </c>
      <c r="AS3" s="7">
        <f>(IFERROR(VLOOKUP(AQ3,Components[[Name]:[Price]],2,FALSE),0))</f>
        <v>0</v>
      </c>
      <c r="AV3" s="7">
        <f>(IFERROR(VLOOKUP(AT3,Components[[Name]:[Price]],2,FALSE),0))</f>
        <v>0</v>
      </c>
      <c r="AY3" s="7">
        <f>(IFERROR(VLOOKUP(AW3,Components[[Name]:[Price]],2,FALSE),0))</f>
        <v>0</v>
      </c>
      <c r="BB3" s="7">
        <f>(IFERROR(VLOOKUP(AZ3,Components[[Name]:[Price]],2,FALSE),0))</f>
        <v>0</v>
      </c>
    </row>
    <row r="4" spans="1:55" x14ac:dyDescent="0.2">
      <c r="A4" s="2">
        <v>666</v>
      </c>
      <c r="B4" s="2" t="s">
        <v>1132</v>
      </c>
      <c r="C4" s="2" t="s">
        <v>819</v>
      </c>
      <c r="D4" s="2" t="s">
        <v>987</v>
      </c>
      <c r="E4" s="2">
        <v>1</v>
      </c>
      <c r="F4" s="2">
        <v>14</v>
      </c>
      <c r="G4" s="2">
        <v>2</v>
      </c>
      <c r="H4" s="2" t="s">
        <v>993</v>
      </c>
      <c r="I4" s="7">
        <f>Fullmath[[#This Row],[Total CP]]/Fullmath[[#This Row],[Quantity]]</f>
        <v>3</v>
      </c>
      <c r="J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4" s="2">
        <f>Fullmath[[#This Row],[Mat Cost]]/Fullmath[[#This Row],[Quantity]]</f>
        <v>640.06666666666661</v>
      </c>
      <c r="L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640.06666666666661</v>
      </c>
      <c r="M4" s="7" t="s">
        <v>581</v>
      </c>
      <c r="N4" s="14">
        <v>1</v>
      </c>
      <c r="O4" s="15">
        <f>IFERROR(_xlfn.IFNA(VLOOKUP(Fullmath[[#This Row],[M1]],$H$2:$L3,2,FALSE),VLOOKUP(Fullmath[[#This Row],[M1]],$H5:$L$2227,2,FALSE)),0)</f>
        <v>1</v>
      </c>
      <c r="P4" s="16">
        <f>IFERROR(_xlfn.IFNA(VLOOKUP(Fullmath[[#This Row],[M1]],$H$2:$L3,4,FALSE),VLOOKUP(Fullmath[[#This Row],[M1]],$H5:$L$2227,4,FALSE)),0)</f>
        <v>240.66666666666666</v>
      </c>
      <c r="S4" s="15">
        <f>IFERROR(_xlfn.IFNA(VLOOKUP(Fullmath[[#This Row],[M2]],$H$2:$L3,2,FALSE),VLOOKUP(Fullmath[[#This Row],[M2]],$H5:$L$2227,2,FALSE)),0)</f>
        <v>0</v>
      </c>
      <c r="T4" s="16">
        <f>IFERROR(_xlfn.IFNA(VLOOKUP(Fullmath[[#This Row],[M2]],$H$2:$L3,4,FALSE),VLOOKUP(Fullmath[[#This Row],[M2]],$H5:$L$2227,4,FALSE)),0)</f>
        <v>0</v>
      </c>
      <c r="W4" s="15">
        <f>IFERROR(_xlfn.IFNA(VLOOKUP(Fullmath[[#This Row],[M3]],$H$2:$L3,2,FALSE),VLOOKUP(Fullmath[[#This Row],[M3]],$H5:$L$2227,2,FALSE)),0)</f>
        <v>0</v>
      </c>
      <c r="X4" s="16">
        <f>IFERROR(_xlfn.IFNA(VLOOKUP(Fullmath[[#This Row],[M3]],$H$2:$L3,4,FALSE),VLOOKUP(Fullmath[[#This Row],[M3]],$H5:$L$2227,4,FALSE)),0)</f>
        <v>0</v>
      </c>
      <c r="AA4" s="15">
        <f>IFERROR(_xlfn.IFNA(VLOOKUP(Fullmath[[#This Row],[M4]],$H$2:$L3,2,FALSE),VLOOKUP(Fullmath[[#This Row],[M4]],$H5:$L$2227,2,FALSE)),0)</f>
        <v>0</v>
      </c>
      <c r="AB4" s="16">
        <f>IFERROR(_xlfn.IFNA(VLOOKUP(Fullmath[[#This Row],[M4]],$H$2:$L3,4,FALSE),VLOOKUP(Fullmath[[#This Row],[M4]],$H5:$L$2227,4,FALSE)),0)</f>
        <v>0</v>
      </c>
      <c r="AE4" s="15">
        <f>IFERROR(_xlfn.IFNA(VLOOKUP(Fullmath[[#This Row],[M5]],$H$2:$L3,2,FALSE),VLOOKUP(Fullmath[[#This Row],[M5]],$H5:$L$2227,2,FALSE)),0)</f>
        <v>0</v>
      </c>
      <c r="AF4" s="16">
        <f>IFERROR(_xlfn.IFNA(VLOOKUP(Fullmath[[#This Row],[M5]],$H$2:$L3,4,FALSE),VLOOKUP(Fullmath[[#This Row],[M5]],$H5:$L$2227,4,FALSE)),0)</f>
        <v>0</v>
      </c>
      <c r="AI4" s="15">
        <f>IFERROR(_xlfn.IFNA(VLOOKUP(Fullmath[[#This Row],[M6]],$H$2:$L3,2,FALSE),VLOOKUP(Fullmath[[#This Row],[M6]],$H5:$L$2227,2,FALSE)),0)</f>
        <v>0</v>
      </c>
      <c r="AJ4" s="16">
        <f>IFERROR(_xlfn.IFNA(VLOOKUP(Fullmath[[#This Row],[M6]],$H$2:$L3,4,FALSE),VLOOKUP(Fullmath[[#This Row],[M6]],$H5:$L$2227,4,FALSE)),0)</f>
        <v>0</v>
      </c>
      <c r="AK4" s="7" t="s">
        <v>240</v>
      </c>
      <c r="AL4" s="7">
        <v>2</v>
      </c>
      <c r="AM4" s="7">
        <f>(IFERROR(VLOOKUP(AK4,Components[[Name]:[Price]],2,FALSE),0))</f>
        <v>199.7</v>
      </c>
      <c r="AP4" s="7">
        <f>(IFERROR(VLOOKUP(AN4,Components[[Name]:[Price]],2,FALSE),0))</f>
        <v>0</v>
      </c>
      <c r="AS4" s="7">
        <f>(IFERROR(VLOOKUP(AQ4,Components[[Name]:[Price]],2,FALSE),0))</f>
        <v>0</v>
      </c>
      <c r="AV4" s="7">
        <f>(IFERROR(VLOOKUP(AT4,Components[[Name]:[Price]],2,FALSE),0))</f>
        <v>0</v>
      </c>
      <c r="AY4" s="7">
        <f>(IFERROR(VLOOKUP(AW4,Components[[Name]:[Price]],2,FALSE),0))</f>
        <v>0</v>
      </c>
      <c r="BB4" s="2">
        <f>(IFERROR(VLOOKUP(AZ4,Components[[Name]:[Price]],2,FALSE),0))</f>
        <v>0</v>
      </c>
    </row>
    <row r="5" spans="1:55" x14ac:dyDescent="0.2">
      <c r="A5" s="2">
        <v>897</v>
      </c>
      <c r="B5" s="2" t="s">
        <v>1132</v>
      </c>
      <c r="C5" s="2" t="s">
        <v>819</v>
      </c>
      <c r="D5" s="2" t="s">
        <v>987</v>
      </c>
      <c r="E5" s="2">
        <v>1</v>
      </c>
      <c r="F5" s="2">
        <v>22</v>
      </c>
      <c r="G5" s="2">
        <v>95</v>
      </c>
      <c r="H5" s="2" t="s">
        <v>999</v>
      </c>
      <c r="I5" s="7">
        <f>Fullmath[[#This Row],[Total CP]]/Fullmath[[#This Row],[Quantity]]</f>
        <v>105.4</v>
      </c>
      <c r="J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105.4</v>
      </c>
      <c r="K5" s="2">
        <f>Fullmath[[#This Row],[Mat Cost]]/Fullmath[[#This Row],[Quantity]]</f>
        <v>1419.11</v>
      </c>
      <c r="L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1419.11</v>
      </c>
      <c r="M5" s="7" t="s">
        <v>315</v>
      </c>
      <c r="N5" s="14">
        <v>1</v>
      </c>
      <c r="O5" s="15">
        <f>IFERROR(_xlfn.IFNA(VLOOKUP(Fullmath[[#This Row],[M1]],$H$2:$L4,2,FALSE),VLOOKUP(Fullmath[[#This Row],[M1]],$H6:$L$2227,2,FALSE)),0)</f>
        <v>1</v>
      </c>
      <c r="P5" s="16">
        <f>IFERROR(_xlfn.IFNA(VLOOKUP(Fullmath[[#This Row],[M1]],$H$2:$L4,4,FALSE),VLOOKUP(Fullmath[[#This Row],[M1]],$H6:$L$2227,4,FALSE)),0)</f>
        <v>481.33333333333331</v>
      </c>
      <c r="Q5" s="7" t="s">
        <v>582</v>
      </c>
      <c r="R5" s="7">
        <v>1</v>
      </c>
      <c r="S5" s="15">
        <f>IFERROR(_xlfn.IFNA(VLOOKUP(Fullmath[[#This Row],[M2]],$H$2:$L4,2,FALSE),VLOOKUP(Fullmath[[#This Row],[M2]],$H6:$L$2227,2,FALSE)),0)</f>
        <v>9.4</v>
      </c>
      <c r="T5" s="16">
        <f>IFERROR(_xlfn.IFNA(VLOOKUP(Fullmath[[#This Row],[M2]],$H$2:$L4,4,FALSE),VLOOKUP(Fullmath[[#This Row],[M2]],$H6:$L$2227,4,FALSE)),0)</f>
        <v>138.97666666666666</v>
      </c>
      <c r="W5" s="15">
        <f>IFERROR(_xlfn.IFNA(VLOOKUP(Fullmath[[#This Row],[M3]],$H$2:$L4,2,FALSE),VLOOKUP(Fullmath[[#This Row],[M3]],$H6:$L$2227,2,FALSE)),0)</f>
        <v>0</v>
      </c>
      <c r="X5" s="16">
        <f>IFERROR(_xlfn.IFNA(VLOOKUP(Fullmath[[#This Row],[M3]],$H$2:$L4,4,FALSE),VLOOKUP(Fullmath[[#This Row],[M3]],$H6:$L$2227,4,FALSE)),0)</f>
        <v>0</v>
      </c>
      <c r="AA5" s="15">
        <f>IFERROR(_xlfn.IFNA(VLOOKUP(Fullmath[[#This Row],[M4]],$H$2:$L4,2,FALSE),VLOOKUP(Fullmath[[#This Row],[M4]],$H6:$L$2227,2,FALSE)),0)</f>
        <v>0</v>
      </c>
      <c r="AB5" s="16">
        <f>IFERROR(_xlfn.IFNA(VLOOKUP(Fullmath[[#This Row],[M4]],$H$2:$L4,4,FALSE),VLOOKUP(Fullmath[[#This Row],[M4]],$H6:$L$2227,4,FALSE)),0)</f>
        <v>0</v>
      </c>
      <c r="AE5" s="15">
        <f>IFERROR(_xlfn.IFNA(VLOOKUP(Fullmath[[#This Row],[M5]],$H$2:$L4,2,FALSE),VLOOKUP(Fullmath[[#This Row],[M5]],$H6:$L$2227,2,FALSE)),0)</f>
        <v>0</v>
      </c>
      <c r="AF5" s="16">
        <f>IFERROR(_xlfn.IFNA(VLOOKUP(Fullmath[[#This Row],[M5]],$H$2:$L4,4,FALSE),VLOOKUP(Fullmath[[#This Row],[M5]],$H6:$L$2227,4,FALSE)),0)</f>
        <v>0</v>
      </c>
      <c r="AI5" s="15">
        <f>IFERROR(_xlfn.IFNA(VLOOKUP(Fullmath[[#This Row],[M6]],$H$2:$L4,2,FALSE),VLOOKUP(Fullmath[[#This Row],[M6]],$H6:$L$2227,2,FALSE)),0)</f>
        <v>0</v>
      </c>
      <c r="AJ5" s="16">
        <f>IFERROR(_xlfn.IFNA(VLOOKUP(Fullmath[[#This Row],[M6]],$H$2:$L4,4,FALSE),VLOOKUP(Fullmath[[#This Row],[M6]],$H6:$L$2227,4,FALSE)),0)</f>
        <v>0</v>
      </c>
      <c r="AK5" s="7" t="s">
        <v>240</v>
      </c>
      <c r="AL5" s="7">
        <v>4</v>
      </c>
      <c r="AM5" s="7">
        <f>(IFERROR(VLOOKUP(AK5,Components[[Name]:[Price]],2,FALSE),0))</f>
        <v>199.7</v>
      </c>
      <c r="AP5" s="7">
        <f>(IFERROR(VLOOKUP(AN5,Components[[Name]:[Price]],2,FALSE),0))</f>
        <v>0</v>
      </c>
      <c r="AS5" s="7">
        <f>(IFERROR(VLOOKUP(AQ5,Components[[Name]:[Price]],2,FALSE),0))</f>
        <v>0</v>
      </c>
      <c r="AV5" s="7">
        <f>(IFERROR(VLOOKUP(AT5,Components[[Name]:[Price]],2,FALSE),0))</f>
        <v>0</v>
      </c>
      <c r="AY5" s="7">
        <f>(IFERROR(VLOOKUP(AW5,Components[[Name]:[Price]],2,FALSE),0))</f>
        <v>0</v>
      </c>
      <c r="BB5" s="6">
        <f>(IFERROR(VLOOKUP(AZ5,Components[[Name]:[Price]],2,FALSE),0))</f>
        <v>0</v>
      </c>
    </row>
    <row r="6" spans="1:55" x14ac:dyDescent="0.2">
      <c r="A6" s="2">
        <v>667</v>
      </c>
      <c r="B6" s="2" t="s">
        <v>1132</v>
      </c>
      <c r="C6" s="2" t="s">
        <v>819</v>
      </c>
      <c r="D6" s="2" t="s">
        <v>987</v>
      </c>
      <c r="E6" s="2">
        <v>1</v>
      </c>
      <c r="F6" s="2">
        <v>22</v>
      </c>
      <c r="G6" s="2">
        <v>25</v>
      </c>
      <c r="H6" s="2" t="s">
        <v>994</v>
      </c>
      <c r="I6" s="7">
        <f>Fullmath[[#This Row],[Total CP]]/Fullmath[[#This Row],[Quantity]]</f>
        <v>28</v>
      </c>
      <c r="J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</v>
      </c>
      <c r="K6" s="2">
        <f>Fullmath[[#This Row],[Mat Cost]]/Fullmath[[#This Row],[Quantity]]</f>
        <v>771.73333333333335</v>
      </c>
      <c r="L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771.73333333333335</v>
      </c>
      <c r="M6" s="7" t="s">
        <v>581</v>
      </c>
      <c r="N6" s="14">
        <v>1</v>
      </c>
      <c r="O6" s="15">
        <f>IFERROR(_xlfn.IFNA(VLOOKUP(Fullmath[[#This Row],[M1]],$H$2:$L5,2,FALSE),VLOOKUP(Fullmath[[#This Row],[M1]],$H7:$L$2227,2,FALSE)),0)</f>
        <v>1</v>
      </c>
      <c r="P6" s="16">
        <f>IFERROR(_xlfn.IFNA(VLOOKUP(Fullmath[[#This Row],[M1]],$H$2:$L5,4,FALSE),VLOOKUP(Fullmath[[#This Row],[M1]],$H7:$L$2227,4,FALSE)),0)</f>
        <v>240.66666666666666</v>
      </c>
      <c r="Q6" s="7" t="s">
        <v>304</v>
      </c>
      <c r="R6" s="7">
        <v>2</v>
      </c>
      <c r="S6" s="15">
        <f>IFERROR(_xlfn.IFNA(VLOOKUP(Fullmath[[#This Row],[M2]],$H$2:$L5,2,FALSE),VLOOKUP(Fullmath[[#This Row],[M2]],$H7:$L$2227,2,FALSE)),0)</f>
        <v>1</v>
      </c>
      <c r="T6" s="16">
        <f>IFERROR(_xlfn.IFNA(VLOOKUP(Fullmath[[#This Row],[M2]],$H$2:$L5,4,FALSE),VLOOKUP(Fullmath[[#This Row],[M2]],$H7:$L$2227,4,FALSE)),0)</f>
        <v>65.833333333333329</v>
      </c>
      <c r="W6" s="15">
        <f>IFERROR(_xlfn.IFNA(VLOOKUP(Fullmath[[#This Row],[M3]],$H$2:$L5,2,FALSE),VLOOKUP(Fullmath[[#This Row],[M3]],$H7:$L$2227,2,FALSE)),0)</f>
        <v>0</v>
      </c>
      <c r="X6" s="16">
        <f>IFERROR(_xlfn.IFNA(VLOOKUP(Fullmath[[#This Row],[M3]],$H$2:$L5,4,FALSE),VLOOKUP(Fullmath[[#This Row],[M3]],$H7:$L$2227,4,FALSE)),0)</f>
        <v>0</v>
      </c>
      <c r="AA6" s="15">
        <f>IFERROR(_xlfn.IFNA(VLOOKUP(Fullmath[[#This Row],[M4]],$H$2:$L5,2,FALSE),VLOOKUP(Fullmath[[#This Row],[M4]],$H7:$L$2227,2,FALSE)),0)</f>
        <v>0</v>
      </c>
      <c r="AB6" s="16">
        <f>IFERROR(_xlfn.IFNA(VLOOKUP(Fullmath[[#This Row],[M4]],$H$2:$L5,4,FALSE),VLOOKUP(Fullmath[[#This Row],[M4]],$H7:$L$2227,4,FALSE)),0)</f>
        <v>0</v>
      </c>
      <c r="AE6" s="15">
        <f>IFERROR(_xlfn.IFNA(VLOOKUP(Fullmath[[#This Row],[M5]],$H$2:$L5,2,FALSE),VLOOKUP(Fullmath[[#This Row],[M5]],$H7:$L$2227,2,FALSE)),0)</f>
        <v>0</v>
      </c>
      <c r="AF6" s="16">
        <f>IFERROR(_xlfn.IFNA(VLOOKUP(Fullmath[[#This Row],[M5]],$H$2:$L5,4,FALSE),VLOOKUP(Fullmath[[#This Row],[M5]],$H7:$L$2227,4,FALSE)),0)</f>
        <v>0</v>
      </c>
      <c r="AI6" s="15">
        <f>IFERROR(_xlfn.IFNA(VLOOKUP(Fullmath[[#This Row],[M6]],$H$2:$L5,2,FALSE),VLOOKUP(Fullmath[[#This Row],[M6]],$H7:$L$2227,2,FALSE)),0)</f>
        <v>0</v>
      </c>
      <c r="AJ6" s="16">
        <f>IFERROR(_xlfn.IFNA(VLOOKUP(Fullmath[[#This Row],[M6]],$H$2:$L5,4,FALSE),VLOOKUP(Fullmath[[#This Row],[M6]],$H7:$L$2227,4,FALSE)),0)</f>
        <v>0</v>
      </c>
      <c r="AK6" s="7" t="s">
        <v>240</v>
      </c>
      <c r="AL6" s="7">
        <v>2</v>
      </c>
      <c r="AM6" s="7">
        <f>(IFERROR(VLOOKUP(AK6,Components[[Name]:[Price]],2,FALSE),0))</f>
        <v>199.7</v>
      </c>
      <c r="AP6" s="7">
        <f>(IFERROR(VLOOKUP(AN6,Components[[Name]:[Price]],2,FALSE),0))</f>
        <v>0</v>
      </c>
      <c r="AS6" s="7">
        <f>(IFERROR(VLOOKUP(AQ6,Components[[Name]:[Price]],2,FALSE),0))</f>
        <v>0</v>
      </c>
      <c r="AV6" s="7">
        <f>(IFERROR(VLOOKUP(AT6,Components[[Name]:[Price]],2,FALSE),0))</f>
        <v>0</v>
      </c>
      <c r="AY6" s="7">
        <f>(IFERROR(VLOOKUP(AW6,Components[[Name]:[Price]],2,FALSE),0))</f>
        <v>0</v>
      </c>
      <c r="BB6" s="6">
        <f>(IFERROR(VLOOKUP(AZ6,Components[[Name]:[Price]],2,FALSE),0))</f>
        <v>0</v>
      </c>
    </row>
    <row r="7" spans="1:55" x14ac:dyDescent="0.2">
      <c r="A7" s="2">
        <v>648</v>
      </c>
      <c r="B7" s="2" t="s">
        <v>1132</v>
      </c>
      <c r="C7" s="2" t="s">
        <v>819</v>
      </c>
      <c r="D7" s="2" t="s">
        <v>987</v>
      </c>
      <c r="E7" s="2">
        <v>1</v>
      </c>
      <c r="F7" s="2">
        <v>22</v>
      </c>
      <c r="G7" s="2">
        <v>25</v>
      </c>
      <c r="H7" s="2" t="s">
        <v>992</v>
      </c>
      <c r="I7" s="7">
        <f>Fullmath[[#This Row],[Total CP]]/Fullmath[[#This Row],[Quantity]]</f>
        <v>29.862500000000001</v>
      </c>
      <c r="J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29.862500000000001</v>
      </c>
      <c r="K7" s="2">
        <f>Fullmath[[#This Row],[Mat Cost]]/Fullmath[[#This Row],[Quantity]]</f>
        <v>3481.2716666666665</v>
      </c>
      <c r="L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3481.2716666666665</v>
      </c>
      <c r="M7" s="7" t="s">
        <v>315</v>
      </c>
      <c r="N7" s="14">
        <v>1</v>
      </c>
      <c r="O7" s="15">
        <f>IFERROR(_xlfn.IFNA(VLOOKUP(Fullmath[[#This Row],[M1]],$H$2:$L6,2,FALSE),VLOOKUP(Fullmath[[#This Row],[M1]],$H8:$L$2227,2,FALSE)),0)</f>
        <v>1</v>
      </c>
      <c r="P7" s="16">
        <f>IFERROR(_xlfn.IFNA(VLOOKUP(Fullmath[[#This Row],[M1]],$H$2:$L6,4,FALSE),VLOOKUP(Fullmath[[#This Row],[M1]],$H8:$L$2227,4,FALSE)),0)</f>
        <v>481.33333333333331</v>
      </c>
      <c r="Q7" s="7" t="s">
        <v>324</v>
      </c>
      <c r="R7" s="7">
        <v>1</v>
      </c>
      <c r="S7" s="15">
        <f>IFERROR(_xlfn.IFNA(VLOOKUP(Fullmath[[#This Row],[M2]],$H$2:$L6,2,FALSE),VLOOKUP(Fullmath[[#This Row],[M2]],$H8:$L$2227,2,FALSE)),0)</f>
        <v>2</v>
      </c>
      <c r="T7" s="16">
        <f>IFERROR(_xlfn.IFNA(VLOOKUP(Fullmath[[#This Row],[M2]],$H$2:$L6,4,FALSE),VLOOKUP(Fullmath[[#This Row],[M2]],$H8:$L$2227,4,FALSE)),0)</f>
        <v>500.25</v>
      </c>
      <c r="U7" s="7" t="s">
        <v>739</v>
      </c>
      <c r="V7" s="7">
        <v>1</v>
      </c>
      <c r="W7" s="15">
        <f>IFERROR(_xlfn.IFNA(VLOOKUP(Fullmath[[#This Row],[M3]],$H$2:$L6,2,FALSE),VLOOKUP(Fullmath[[#This Row],[M3]],$H8:$L$2227,2,FALSE)),0)</f>
        <v>1.8624999999999998</v>
      </c>
      <c r="X7" s="16">
        <f>IFERROR(_xlfn.IFNA(VLOOKUP(Fullmath[[#This Row],[M3]],$H$2:$L6,4,FALSE),VLOOKUP(Fullmath[[#This Row],[M3]],$H8:$L$2227,4,FALSE)),0)</f>
        <v>72.688333333333333</v>
      </c>
      <c r="AA7" s="15">
        <f>IFERROR(_xlfn.IFNA(VLOOKUP(Fullmath[[#This Row],[M4]],$H$2:$L6,2,FALSE),VLOOKUP(Fullmath[[#This Row],[M4]],$H8:$L$2227,2,FALSE)),0)</f>
        <v>0</v>
      </c>
      <c r="AB7" s="16">
        <f>IFERROR(_xlfn.IFNA(VLOOKUP(Fullmath[[#This Row],[M4]],$H$2:$L6,4,FALSE),VLOOKUP(Fullmath[[#This Row],[M4]],$H8:$L$2227,4,FALSE)),0)</f>
        <v>0</v>
      </c>
      <c r="AE7" s="15">
        <f>IFERROR(_xlfn.IFNA(VLOOKUP(Fullmath[[#This Row],[M5]],$H$2:$L6,2,FALSE),VLOOKUP(Fullmath[[#This Row],[M5]],$H8:$L$2227,2,FALSE)),0)</f>
        <v>0</v>
      </c>
      <c r="AF7" s="16">
        <f>IFERROR(_xlfn.IFNA(VLOOKUP(Fullmath[[#This Row],[M5]],$H$2:$L6,4,FALSE),VLOOKUP(Fullmath[[#This Row],[M5]],$H8:$L$2227,4,FALSE)),0)</f>
        <v>0</v>
      </c>
      <c r="AI7" s="15">
        <f>IFERROR(_xlfn.IFNA(VLOOKUP(Fullmath[[#This Row],[M6]],$H$2:$L6,2,FALSE),VLOOKUP(Fullmath[[#This Row],[M6]],$H8:$L$2227,2,FALSE)),0)</f>
        <v>0</v>
      </c>
      <c r="AJ7" s="16">
        <f>IFERROR(_xlfn.IFNA(VLOOKUP(Fullmath[[#This Row],[M6]],$H$2:$L6,4,FALSE),VLOOKUP(Fullmath[[#This Row],[M6]],$H8:$L$2227,4,FALSE)),0)</f>
        <v>0</v>
      </c>
      <c r="AK7" s="7" t="s">
        <v>191</v>
      </c>
      <c r="AL7" s="7">
        <v>5</v>
      </c>
      <c r="AM7" s="7">
        <f>(IFERROR(VLOOKUP(AK7,Components[[Name]:[Price]],2,FALSE),0))</f>
        <v>86</v>
      </c>
      <c r="AN7" s="7" t="s">
        <v>240</v>
      </c>
      <c r="AO7" s="7">
        <v>10</v>
      </c>
      <c r="AP7" s="7">
        <f>(IFERROR(VLOOKUP(AN7,Components[[Name]:[Price]],2,FALSE),0))</f>
        <v>199.7</v>
      </c>
      <c r="AS7" s="7">
        <f>(IFERROR(VLOOKUP(AQ7,Components[[Name]:[Price]],2,FALSE),0))</f>
        <v>0</v>
      </c>
      <c r="AV7" s="7">
        <f>(IFERROR(VLOOKUP(AT7,Components[[Name]:[Price]],2,FALSE),0))</f>
        <v>0</v>
      </c>
      <c r="AY7" s="7">
        <f>(IFERROR(VLOOKUP(AW7,Components[[Name]:[Price]],2,FALSE),0))</f>
        <v>0</v>
      </c>
      <c r="BB7" s="2">
        <f>(IFERROR(VLOOKUP(AZ7,Components[[Name]:[Price]],2,FALSE),0))</f>
        <v>0</v>
      </c>
    </row>
    <row r="8" spans="1:55" x14ac:dyDescent="0.2">
      <c r="A8" s="2">
        <v>668</v>
      </c>
      <c r="B8" s="2" t="s">
        <v>1132</v>
      </c>
      <c r="C8" s="2" t="s">
        <v>819</v>
      </c>
      <c r="D8" s="2" t="s">
        <v>987</v>
      </c>
      <c r="E8" s="2">
        <v>1</v>
      </c>
      <c r="F8" s="2">
        <v>24</v>
      </c>
      <c r="G8" s="2">
        <v>72</v>
      </c>
      <c r="H8" s="2" t="s">
        <v>995</v>
      </c>
      <c r="I8" s="7">
        <f>Fullmath[[#This Row],[Total CP]]/Fullmath[[#This Row],[Quantity]]</f>
        <v>97</v>
      </c>
      <c r="J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97</v>
      </c>
      <c r="K8" s="2">
        <f>Fullmath[[#This Row],[Mat Cost]]/Fullmath[[#This Row],[Quantity]]</f>
        <v>2706.8</v>
      </c>
      <c r="L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2706.8</v>
      </c>
      <c r="M8" s="7" t="s">
        <v>315</v>
      </c>
      <c r="N8" s="14">
        <v>1</v>
      </c>
      <c r="O8" s="15">
        <f>IFERROR(_xlfn.IFNA(VLOOKUP(Fullmath[[#This Row],[M1]],$H$2:$L7,2,FALSE),VLOOKUP(Fullmath[[#This Row],[M1]],$H9:$L$2227,2,FALSE)),0)</f>
        <v>1</v>
      </c>
      <c r="P8" s="16">
        <f>IFERROR(_xlfn.IFNA(VLOOKUP(Fullmath[[#This Row],[M1]],$H$2:$L7,4,FALSE),VLOOKUP(Fullmath[[#This Row],[M1]],$H9:$L$2227,4,FALSE)),0)</f>
        <v>481.33333333333331</v>
      </c>
      <c r="Q8" s="7" t="s">
        <v>462</v>
      </c>
      <c r="R8" s="7">
        <v>2</v>
      </c>
      <c r="S8" s="15">
        <f>IFERROR(_xlfn.IFNA(VLOOKUP(Fullmath[[#This Row],[M2]],$H$2:$L7,2,FALSE),VLOOKUP(Fullmath[[#This Row],[M2]],$H9:$L$2227,2,FALSE)),0)</f>
        <v>12</v>
      </c>
      <c r="T8" s="16">
        <f>IFERROR(_xlfn.IFNA(VLOOKUP(Fullmath[[#This Row],[M2]],$H$2:$L7,4,FALSE),VLOOKUP(Fullmath[[#This Row],[M2]],$H9:$L$2227,4,FALSE)),0)</f>
        <v>713.33333333333337</v>
      </c>
      <c r="W8" s="15">
        <f>IFERROR(_xlfn.IFNA(VLOOKUP(Fullmath[[#This Row],[M3]],$H$2:$L7,2,FALSE),VLOOKUP(Fullmath[[#This Row],[M3]],$H9:$L$2227,2,FALSE)),0)</f>
        <v>0</v>
      </c>
      <c r="X8" s="16">
        <f>IFERROR(_xlfn.IFNA(VLOOKUP(Fullmath[[#This Row],[M3]],$H$2:$L7,4,FALSE),VLOOKUP(Fullmath[[#This Row],[M3]],$H9:$L$2227,4,FALSE)),0)</f>
        <v>0</v>
      </c>
      <c r="AA8" s="15">
        <f>IFERROR(_xlfn.IFNA(VLOOKUP(Fullmath[[#This Row],[M4]],$H$2:$L7,2,FALSE),VLOOKUP(Fullmath[[#This Row],[M4]],$H9:$L$2227,2,FALSE)),0)</f>
        <v>0</v>
      </c>
      <c r="AB8" s="16">
        <f>IFERROR(_xlfn.IFNA(VLOOKUP(Fullmath[[#This Row],[M4]],$H$2:$L7,4,FALSE),VLOOKUP(Fullmath[[#This Row],[M4]],$H9:$L$2227,4,FALSE)),0)</f>
        <v>0</v>
      </c>
      <c r="AE8" s="15">
        <f>IFERROR(_xlfn.IFNA(VLOOKUP(Fullmath[[#This Row],[M5]],$H$2:$L7,2,FALSE),VLOOKUP(Fullmath[[#This Row],[M5]],$H9:$L$2227,2,FALSE)),0)</f>
        <v>0</v>
      </c>
      <c r="AF8" s="16">
        <f>IFERROR(_xlfn.IFNA(VLOOKUP(Fullmath[[#This Row],[M5]],$H$2:$L7,4,FALSE),VLOOKUP(Fullmath[[#This Row],[M5]],$H9:$L$2227,4,FALSE)),0)</f>
        <v>0</v>
      </c>
      <c r="AI8" s="15">
        <f>IFERROR(_xlfn.IFNA(VLOOKUP(Fullmath[[#This Row],[M6]],$H$2:$L7,2,FALSE),VLOOKUP(Fullmath[[#This Row],[M6]],$H9:$L$2227,2,FALSE)),0)</f>
        <v>0</v>
      </c>
      <c r="AJ8" s="16">
        <f>IFERROR(_xlfn.IFNA(VLOOKUP(Fullmath[[#This Row],[M6]],$H$2:$L7,4,FALSE),VLOOKUP(Fullmath[[#This Row],[M6]],$H9:$L$2227,4,FALSE)),0)</f>
        <v>0</v>
      </c>
      <c r="AK8" s="7" t="s">
        <v>240</v>
      </c>
      <c r="AL8" s="7">
        <v>4</v>
      </c>
      <c r="AM8" s="7">
        <f>(IFERROR(VLOOKUP(AK8,Components[[Name]:[Price]],2,FALSE),0))</f>
        <v>199.7</v>
      </c>
      <c r="AP8" s="7">
        <f>(IFERROR(VLOOKUP(AN8,Components[[Name]:[Price]],2,FALSE),0))</f>
        <v>0</v>
      </c>
      <c r="AS8" s="7">
        <f>(IFERROR(VLOOKUP(AQ8,Components[[Name]:[Price]],2,FALSE),0))</f>
        <v>0</v>
      </c>
      <c r="AV8" s="7">
        <f>(IFERROR(VLOOKUP(AT8,Components[[Name]:[Price]],2,FALSE),0))</f>
        <v>0</v>
      </c>
      <c r="AY8" s="7">
        <f>(IFERROR(VLOOKUP(AW8,Components[[Name]:[Price]],2,FALSE),0))</f>
        <v>0</v>
      </c>
      <c r="BB8" s="6">
        <f>(IFERROR(VLOOKUP(AZ8,Components[[Name]:[Price]],2,FALSE),0))</f>
        <v>0</v>
      </c>
      <c r="BC8" s="7" t="s">
        <v>827</v>
      </c>
    </row>
    <row r="9" spans="1:55" x14ac:dyDescent="0.2">
      <c r="A9" s="2">
        <v>895</v>
      </c>
      <c r="B9" s="2" t="s">
        <v>1132</v>
      </c>
      <c r="C9" s="2" t="s">
        <v>819</v>
      </c>
      <c r="D9" s="2" t="s">
        <v>987</v>
      </c>
      <c r="E9" s="2">
        <v>1</v>
      </c>
      <c r="F9" s="2">
        <v>28</v>
      </c>
      <c r="G9" s="2">
        <v>130</v>
      </c>
      <c r="H9" s="2" t="s">
        <v>997</v>
      </c>
      <c r="I9" s="7">
        <f>Fullmath[[#This Row],[Total CP]]/Fullmath[[#This Row],[Quantity]]</f>
        <v>131</v>
      </c>
      <c r="J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131</v>
      </c>
      <c r="K9" s="2">
        <f>Fullmath[[#This Row],[Mat Cost]]/Fullmath[[#This Row],[Quantity]]</f>
        <v>1679.5333333333331</v>
      </c>
      <c r="L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1679.5333333333331</v>
      </c>
      <c r="M9" s="7" t="s">
        <v>315</v>
      </c>
      <c r="N9" s="14">
        <v>1</v>
      </c>
      <c r="O9" s="15">
        <f>IFERROR(_xlfn.IFNA(VLOOKUP(Fullmath[[#This Row],[M1]],$H$2:$L8,2,FALSE),VLOOKUP(Fullmath[[#This Row],[M1]],$H10:$L$2227,2,FALSE)),0)</f>
        <v>1</v>
      </c>
      <c r="P9" s="16">
        <f>IFERROR(_xlfn.IFNA(VLOOKUP(Fullmath[[#This Row],[M1]],$H$2:$L8,4,FALSE),VLOOKUP(Fullmath[[#This Row],[M1]],$H10:$L$2227,4,FALSE)),0)</f>
        <v>481.33333333333331</v>
      </c>
      <c r="Q9" s="7" t="s">
        <v>293</v>
      </c>
      <c r="R9" s="7">
        <v>1</v>
      </c>
      <c r="S9" s="15">
        <f>IFERROR(_xlfn.IFNA(VLOOKUP(Fullmath[[#This Row],[M2]],$H$2:$L8,2,FALSE),VLOOKUP(Fullmath[[#This Row],[M2]],$H10:$L$2227,2,FALSE)),0)</f>
        <v>0</v>
      </c>
      <c r="T9" s="16">
        <f>IFERROR(_xlfn.IFNA(VLOOKUP(Fullmath[[#This Row],[M2]],$H$2:$L8,4,FALSE),VLOOKUP(Fullmath[[#This Row],[M2]],$H10:$L$2227,4,FALSE)),0)</f>
        <v>0</v>
      </c>
      <c r="W9" s="15">
        <f>IFERROR(_xlfn.IFNA(VLOOKUP(Fullmath[[#This Row],[M3]],$H$2:$L8,2,FALSE),VLOOKUP(Fullmath[[#This Row],[M3]],$H10:$L$2227,2,FALSE)),0)</f>
        <v>0</v>
      </c>
      <c r="X9" s="16">
        <f>IFERROR(_xlfn.IFNA(VLOOKUP(Fullmath[[#This Row],[M3]],$H$2:$L8,4,FALSE),VLOOKUP(Fullmath[[#This Row],[M3]],$H10:$L$2227,4,FALSE)),0)</f>
        <v>0</v>
      </c>
      <c r="AA9" s="15">
        <f>IFERROR(_xlfn.IFNA(VLOOKUP(Fullmath[[#This Row],[M4]],$H$2:$L8,2,FALSE),VLOOKUP(Fullmath[[#This Row],[M4]],$H10:$L$2227,2,FALSE)),0)</f>
        <v>0</v>
      </c>
      <c r="AB9" s="16">
        <f>IFERROR(_xlfn.IFNA(VLOOKUP(Fullmath[[#This Row],[M4]],$H$2:$L8,4,FALSE),VLOOKUP(Fullmath[[#This Row],[M4]],$H10:$L$2227,4,FALSE)),0)</f>
        <v>0</v>
      </c>
      <c r="AE9" s="15">
        <f>IFERROR(_xlfn.IFNA(VLOOKUP(Fullmath[[#This Row],[M5]],$H$2:$L8,2,FALSE),VLOOKUP(Fullmath[[#This Row],[M5]],$H10:$L$2227,2,FALSE)),0)</f>
        <v>0</v>
      </c>
      <c r="AF9" s="16">
        <f>IFERROR(_xlfn.IFNA(VLOOKUP(Fullmath[[#This Row],[M5]],$H$2:$L8,4,FALSE),VLOOKUP(Fullmath[[#This Row],[M5]],$H10:$L$2227,4,FALSE)),0)</f>
        <v>0</v>
      </c>
      <c r="AI9" s="15">
        <f>IFERROR(_xlfn.IFNA(VLOOKUP(Fullmath[[#This Row],[M6]],$H$2:$L8,2,FALSE),VLOOKUP(Fullmath[[#This Row],[M6]],$H10:$L$2227,2,FALSE)),0)</f>
        <v>0</v>
      </c>
      <c r="AJ9" s="16">
        <f>IFERROR(_xlfn.IFNA(VLOOKUP(Fullmath[[#This Row],[M6]],$H$2:$L8,4,FALSE),VLOOKUP(Fullmath[[#This Row],[M6]],$H10:$L$2227,4,FALSE)),0)</f>
        <v>0</v>
      </c>
      <c r="AK9" s="7" t="s">
        <v>240</v>
      </c>
      <c r="AL9" s="7">
        <v>6</v>
      </c>
      <c r="AM9" s="7">
        <f>(IFERROR(VLOOKUP(AK9,Components[[Name]:[Price]],2,FALSE),0))</f>
        <v>199.7</v>
      </c>
      <c r="AP9" s="7">
        <f>(IFERROR(VLOOKUP(AN9,Components[[Name]:[Price]],2,FALSE),0))</f>
        <v>0</v>
      </c>
      <c r="AS9" s="7">
        <f>(IFERROR(VLOOKUP(AQ9,Components[[Name]:[Price]],2,FALSE),0))</f>
        <v>0</v>
      </c>
      <c r="AV9" s="7">
        <f>(IFERROR(VLOOKUP(AT9,Components[[Name]:[Price]],2,FALSE),0))</f>
        <v>0</v>
      </c>
      <c r="AY9" s="7">
        <f>(IFERROR(VLOOKUP(AW9,Components[[Name]:[Price]],2,FALSE),0))</f>
        <v>0</v>
      </c>
      <c r="BB9" s="6">
        <f>(IFERROR(VLOOKUP(AZ9,Components[[Name]:[Price]],2,FALSE),0))</f>
        <v>0</v>
      </c>
    </row>
    <row r="10" spans="1:55" x14ac:dyDescent="0.2">
      <c r="A10" s="2">
        <v>647</v>
      </c>
      <c r="B10" s="2" t="s">
        <v>1132</v>
      </c>
      <c r="C10" s="2" t="s">
        <v>819</v>
      </c>
      <c r="D10" s="2" t="s">
        <v>987</v>
      </c>
      <c r="E10" s="2">
        <v>1</v>
      </c>
      <c r="F10" s="2">
        <v>30</v>
      </c>
      <c r="G10" s="2">
        <v>160</v>
      </c>
      <c r="H10" s="2" t="s">
        <v>991</v>
      </c>
      <c r="I10" s="7">
        <f>Fullmath[[#This Row],[Total CP]]/Fullmath[[#This Row],[Quantity]]</f>
        <v>167.72499999999999</v>
      </c>
      <c r="J1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167.72499999999999</v>
      </c>
      <c r="K10" s="2">
        <f>Fullmath[[#This Row],[Mat Cost]]/Fullmath[[#This Row],[Quantity]]</f>
        <v>4518.21</v>
      </c>
      <c r="L1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4518.21</v>
      </c>
      <c r="M10" s="7" t="s">
        <v>315</v>
      </c>
      <c r="N10" s="14">
        <v>1</v>
      </c>
      <c r="O10" s="15">
        <f>IFERROR(_xlfn.IFNA(VLOOKUP(Fullmath[[#This Row],[M1]],$H$2:$L9,2,FALSE),VLOOKUP(Fullmath[[#This Row],[M1]],$H11:$L$2227,2,FALSE)),0)</f>
        <v>1</v>
      </c>
      <c r="P10" s="16">
        <f>IFERROR(_xlfn.IFNA(VLOOKUP(Fullmath[[#This Row],[M1]],$H$2:$L9,4,FALSE),VLOOKUP(Fullmath[[#This Row],[M1]],$H11:$L$2227,4,FALSE)),0)</f>
        <v>481.33333333333331</v>
      </c>
      <c r="Q10" s="7" t="s">
        <v>323</v>
      </c>
      <c r="R10" s="7">
        <v>1</v>
      </c>
      <c r="S10" s="15">
        <f>IFERROR(_xlfn.IFNA(VLOOKUP(Fullmath[[#This Row],[M2]],$H$2:$L9,2,FALSE),VLOOKUP(Fullmath[[#This Row],[M2]],$H11:$L$2227,2,FALSE)),0)</f>
        <v>3</v>
      </c>
      <c r="T10" s="16">
        <f>IFERROR(_xlfn.IFNA(VLOOKUP(Fullmath[[#This Row],[M2]],$H$2:$L9,4,FALSE),VLOOKUP(Fullmath[[#This Row],[M2]],$H11:$L$2227,4,FALSE)),0)</f>
        <v>1034.5</v>
      </c>
      <c r="U10" s="7" t="s">
        <v>739</v>
      </c>
      <c r="V10" s="7">
        <v>2</v>
      </c>
      <c r="W10" s="15">
        <f>IFERROR(_xlfn.IFNA(VLOOKUP(Fullmath[[#This Row],[M3]],$H$2:$L9,2,FALSE),VLOOKUP(Fullmath[[#This Row],[M3]],$H11:$L$2227,2,FALSE)),0)</f>
        <v>1.8624999999999998</v>
      </c>
      <c r="X10" s="16">
        <f>IFERROR(_xlfn.IFNA(VLOOKUP(Fullmath[[#This Row],[M3]],$H$2:$L9,4,FALSE),VLOOKUP(Fullmath[[#This Row],[M3]],$H11:$L$2227,4,FALSE)),0)</f>
        <v>72.688333333333333</v>
      </c>
      <c r="AA10" s="15">
        <f>IFERROR(_xlfn.IFNA(VLOOKUP(Fullmath[[#This Row],[M4]],$H$2:$L9,2,FALSE),VLOOKUP(Fullmath[[#This Row],[M4]],$H11:$L$2227,2,FALSE)),0)</f>
        <v>0</v>
      </c>
      <c r="AB10" s="16">
        <f>IFERROR(_xlfn.IFNA(VLOOKUP(Fullmath[[#This Row],[M4]],$H$2:$L9,4,FALSE),VLOOKUP(Fullmath[[#This Row],[M4]],$H11:$L$2227,4,FALSE)),0)</f>
        <v>0</v>
      </c>
      <c r="AE10" s="15">
        <f>IFERROR(_xlfn.IFNA(VLOOKUP(Fullmath[[#This Row],[M5]],$H$2:$L9,2,FALSE),VLOOKUP(Fullmath[[#This Row],[M5]],$H11:$L$2227,2,FALSE)),0)</f>
        <v>0</v>
      </c>
      <c r="AF10" s="16">
        <f>IFERROR(_xlfn.IFNA(VLOOKUP(Fullmath[[#This Row],[M5]],$H$2:$L9,4,FALSE),VLOOKUP(Fullmath[[#This Row],[M5]],$H11:$L$2227,4,FALSE)),0)</f>
        <v>0</v>
      </c>
      <c r="AI10" s="15">
        <f>IFERROR(_xlfn.IFNA(VLOOKUP(Fullmath[[#This Row],[M6]],$H$2:$L9,2,FALSE),VLOOKUP(Fullmath[[#This Row],[M6]],$H11:$L$2227,2,FALSE)),0)</f>
        <v>0</v>
      </c>
      <c r="AJ10" s="16">
        <f>IFERROR(_xlfn.IFNA(VLOOKUP(Fullmath[[#This Row],[M6]],$H$2:$L9,4,FALSE),VLOOKUP(Fullmath[[#This Row],[M6]],$H11:$L$2227,4,FALSE)),0)</f>
        <v>0</v>
      </c>
      <c r="AK10" s="7" t="s">
        <v>191</v>
      </c>
      <c r="AL10" s="7">
        <v>10</v>
      </c>
      <c r="AM10" s="7">
        <f>(IFERROR(VLOOKUP(AK10,Components[[Name]:[Price]],2,FALSE),0))</f>
        <v>86</v>
      </c>
      <c r="AN10" s="7" t="s">
        <v>240</v>
      </c>
      <c r="AO10" s="7">
        <v>10</v>
      </c>
      <c r="AP10" s="7">
        <f>(IFERROR(VLOOKUP(AN10,Components[[Name]:[Price]],2,FALSE),0))</f>
        <v>199.7</v>
      </c>
      <c r="AS10" s="7">
        <f>(IFERROR(VLOOKUP(AQ10,Components[[Name]:[Price]],2,FALSE),0))</f>
        <v>0</v>
      </c>
      <c r="AV10" s="7">
        <f>(IFERROR(VLOOKUP(AT10,Components[[Name]:[Price]],2,FALSE),0))</f>
        <v>0</v>
      </c>
      <c r="AY10" s="7">
        <f>(IFERROR(VLOOKUP(AW10,Components[[Name]:[Price]],2,FALSE),0))</f>
        <v>0</v>
      </c>
      <c r="BB10" s="2">
        <f>(IFERROR(VLOOKUP(AZ10,Components[[Name]:[Price]],2,FALSE),0))</f>
        <v>0</v>
      </c>
    </row>
    <row r="11" spans="1:55" x14ac:dyDescent="0.2">
      <c r="A11" s="2">
        <v>898</v>
      </c>
      <c r="B11" s="2" t="s">
        <v>1132</v>
      </c>
      <c r="C11" s="2" t="s">
        <v>819</v>
      </c>
      <c r="D11" s="2" t="s">
        <v>987</v>
      </c>
      <c r="E11" s="2">
        <v>1</v>
      </c>
      <c r="F11" s="2">
        <v>34</v>
      </c>
      <c r="G11" s="2">
        <v>240</v>
      </c>
      <c r="H11" s="2" t="s">
        <v>1000</v>
      </c>
      <c r="I11" s="7">
        <f>Fullmath[[#This Row],[Total CP]]/Fullmath[[#This Row],[Quantity]]</f>
        <v>243</v>
      </c>
      <c r="J1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243</v>
      </c>
      <c r="K11" s="2">
        <f>Fullmath[[#This Row],[Mat Cost]]/Fullmath[[#This Row],[Quantity]]</f>
        <v>58912.833333333328</v>
      </c>
      <c r="L1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58912.833333333328</v>
      </c>
      <c r="M11" s="7" t="s">
        <v>315</v>
      </c>
      <c r="N11" s="14">
        <v>1</v>
      </c>
      <c r="O11" s="15">
        <f>IFERROR(_xlfn.IFNA(VLOOKUP(Fullmath[[#This Row],[M1]],$H$2:$L10,2,FALSE),VLOOKUP(Fullmath[[#This Row],[M1]],$H12:$L$2227,2,FALSE)),0)</f>
        <v>1</v>
      </c>
      <c r="P11" s="16">
        <f>IFERROR(_xlfn.IFNA(VLOOKUP(Fullmath[[#This Row],[M1]],$H$2:$L10,4,FALSE),VLOOKUP(Fullmath[[#This Row],[M1]],$H12:$L$2227,4,FALSE)),0)</f>
        <v>481.33333333333331</v>
      </c>
      <c r="Q11" s="7" t="s">
        <v>353</v>
      </c>
      <c r="R11" s="7">
        <v>1</v>
      </c>
      <c r="S11" s="15">
        <f>IFERROR(_xlfn.IFNA(VLOOKUP(Fullmath[[#This Row],[M2]],$H$2:$L10,2,FALSE),VLOOKUP(Fullmath[[#This Row],[M2]],$H12:$L$2227,2,FALSE)),0)</f>
        <v>2</v>
      </c>
      <c r="T11" s="16">
        <f>IFERROR(_xlfn.IFNA(VLOOKUP(Fullmath[[#This Row],[M2]],$H$2:$L10,4,FALSE),VLOOKUP(Fullmath[[#This Row],[M2]],$H12:$L$2227,4,FALSE)),0)</f>
        <v>6434.5</v>
      </c>
      <c r="W11" s="15">
        <f>IFERROR(_xlfn.IFNA(VLOOKUP(Fullmath[[#This Row],[M3]],$H$2:$L10,2,FALSE),VLOOKUP(Fullmath[[#This Row],[M3]],$H12:$L$2227,2,FALSE)),0)</f>
        <v>0</v>
      </c>
      <c r="X11" s="16">
        <f>IFERROR(_xlfn.IFNA(VLOOKUP(Fullmath[[#This Row],[M3]],$H$2:$L10,4,FALSE),VLOOKUP(Fullmath[[#This Row],[M3]],$H12:$L$2227,4,FALSE)),0)</f>
        <v>0</v>
      </c>
      <c r="AA11" s="15">
        <f>IFERROR(_xlfn.IFNA(VLOOKUP(Fullmath[[#This Row],[M4]],$H$2:$L10,2,FALSE),VLOOKUP(Fullmath[[#This Row],[M4]],$H12:$L$2227,2,FALSE)),0)</f>
        <v>0</v>
      </c>
      <c r="AB11" s="16">
        <f>IFERROR(_xlfn.IFNA(VLOOKUP(Fullmath[[#This Row],[M4]],$H$2:$L10,4,FALSE),VLOOKUP(Fullmath[[#This Row],[M4]],$H12:$L$2227,4,FALSE)),0)</f>
        <v>0</v>
      </c>
      <c r="AE11" s="15">
        <f>IFERROR(_xlfn.IFNA(VLOOKUP(Fullmath[[#This Row],[M5]],$H$2:$L10,2,FALSE),VLOOKUP(Fullmath[[#This Row],[M5]],$H12:$L$2227,2,FALSE)),0)</f>
        <v>0</v>
      </c>
      <c r="AF11" s="16">
        <f>IFERROR(_xlfn.IFNA(VLOOKUP(Fullmath[[#This Row],[M5]],$H$2:$L10,4,FALSE),VLOOKUP(Fullmath[[#This Row],[M5]],$H12:$L$2227,4,FALSE)),0)</f>
        <v>0</v>
      </c>
      <c r="AI11" s="15">
        <f>IFERROR(_xlfn.IFNA(VLOOKUP(Fullmath[[#This Row],[M6]],$H$2:$L10,2,FALSE),VLOOKUP(Fullmath[[#This Row],[M6]],$H12:$L$2227,2,FALSE)),0)</f>
        <v>0</v>
      </c>
      <c r="AJ11" s="16">
        <f>IFERROR(_xlfn.IFNA(VLOOKUP(Fullmath[[#This Row],[M6]],$H$2:$L10,4,FALSE),VLOOKUP(Fullmath[[#This Row],[M6]],$H12:$L$2227,4,FALSE)),0)</f>
        <v>0</v>
      </c>
      <c r="AK11" s="7" t="s">
        <v>240</v>
      </c>
      <c r="AL11" s="7">
        <v>10</v>
      </c>
      <c r="AM11" s="7">
        <f>(IFERROR(VLOOKUP(AK11,Components[[Name]:[Price]],2,FALSE),0))</f>
        <v>199.7</v>
      </c>
      <c r="AN11" s="7" t="s">
        <v>468</v>
      </c>
      <c r="AO11" s="7">
        <v>2</v>
      </c>
      <c r="AP11" s="7">
        <f>(IFERROR(VLOOKUP(AN11,Components[[Name]:[Price]],2,FALSE),0))</f>
        <v>25000</v>
      </c>
      <c r="AS11" s="7">
        <f>(IFERROR(VLOOKUP(AQ11,Components[[Name]:[Price]],2,FALSE),0))</f>
        <v>0</v>
      </c>
      <c r="AV11" s="7">
        <f>(IFERROR(VLOOKUP(AT11,Components[[Name]:[Price]],2,FALSE),0))</f>
        <v>0</v>
      </c>
      <c r="AY11" s="7">
        <f>(IFERROR(VLOOKUP(AW11,Components[[Name]:[Price]],2,FALSE),0))</f>
        <v>0</v>
      </c>
      <c r="BB11" s="6">
        <f>(IFERROR(VLOOKUP(AZ11,Components[[Name]:[Price]],2,FALSE),0))</f>
        <v>0</v>
      </c>
    </row>
    <row r="12" spans="1:55" x14ac:dyDescent="0.2">
      <c r="A12" s="2">
        <v>720</v>
      </c>
      <c r="B12" s="2" t="s">
        <v>1132</v>
      </c>
      <c r="C12" s="2" t="s">
        <v>819</v>
      </c>
      <c r="D12" s="2" t="s">
        <v>987</v>
      </c>
      <c r="E12" s="2">
        <v>1</v>
      </c>
      <c r="F12" s="2">
        <v>36</v>
      </c>
      <c r="G12" s="2">
        <v>268</v>
      </c>
      <c r="H12" s="2" t="s">
        <v>996</v>
      </c>
      <c r="I12" s="7">
        <f>Fullmath[[#This Row],[Total CP]]/Fullmath[[#This Row],[Quantity]]</f>
        <v>282.3125</v>
      </c>
      <c r="J1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282.3125</v>
      </c>
      <c r="K12" s="2">
        <f>Fullmath[[#This Row],[Mat Cost]]/Fullmath[[#This Row],[Quantity]]</f>
        <v>44136.275000000001</v>
      </c>
      <c r="L1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44136.275000000001</v>
      </c>
      <c r="M12" s="7" t="s">
        <v>315</v>
      </c>
      <c r="N12" s="14">
        <v>1</v>
      </c>
      <c r="O12" s="15">
        <f>IFERROR(_xlfn.IFNA(VLOOKUP(Fullmath[[#This Row],[M1]],$H$2:$L11,2,FALSE),VLOOKUP(Fullmath[[#This Row],[M1]],$H13:$L$2227,2,FALSE)),0)</f>
        <v>1</v>
      </c>
      <c r="P12" s="16">
        <f>IFERROR(_xlfn.IFNA(VLOOKUP(Fullmath[[#This Row],[M1]],$H$2:$L11,4,FALSE),VLOOKUP(Fullmath[[#This Row],[M1]],$H13:$L$2227,4,FALSE)),0)</f>
        <v>481.33333333333331</v>
      </c>
      <c r="Q12" s="7" t="s">
        <v>454</v>
      </c>
      <c r="R12" s="7">
        <v>1</v>
      </c>
      <c r="S12" s="15">
        <f>IFERROR(_xlfn.IFNA(VLOOKUP(Fullmath[[#This Row],[M2]],$H$2:$L11,2,FALSE),VLOOKUP(Fullmath[[#This Row],[M2]],$H13:$L$2227,2,FALSE)),0)</f>
        <v>4</v>
      </c>
      <c r="T12" s="16">
        <f>IFERROR(_xlfn.IFNA(VLOOKUP(Fullmath[[#This Row],[M2]],$H$2:$L11,4,FALSE),VLOOKUP(Fullmath[[#This Row],[M2]],$H13:$L$2227,4,FALSE)),0)</f>
        <v>40434.5</v>
      </c>
      <c r="U12" s="7" t="s">
        <v>739</v>
      </c>
      <c r="V12" s="7">
        <v>5</v>
      </c>
      <c r="W12" s="15">
        <f>IFERROR(_xlfn.IFNA(VLOOKUP(Fullmath[[#This Row],[M3]],$H$2:$L11,2,FALSE),VLOOKUP(Fullmath[[#This Row],[M3]],$H13:$L$2227,2,FALSE)),0)</f>
        <v>1.8624999999999998</v>
      </c>
      <c r="X12" s="16">
        <f>IFERROR(_xlfn.IFNA(VLOOKUP(Fullmath[[#This Row],[M3]],$H$2:$L11,4,FALSE),VLOOKUP(Fullmath[[#This Row],[M3]],$H13:$L$2227,4,FALSE)),0)</f>
        <v>72.688333333333333</v>
      </c>
      <c r="AA12" s="15">
        <f>IFERROR(_xlfn.IFNA(VLOOKUP(Fullmath[[#This Row],[M4]],$H$2:$L11,2,FALSE),VLOOKUP(Fullmath[[#This Row],[M4]],$H13:$L$2227,2,FALSE)),0)</f>
        <v>0</v>
      </c>
      <c r="AB12" s="16">
        <f>IFERROR(_xlfn.IFNA(VLOOKUP(Fullmath[[#This Row],[M4]],$H$2:$L11,4,FALSE),VLOOKUP(Fullmath[[#This Row],[M4]],$H13:$L$2227,4,FALSE)),0)</f>
        <v>0</v>
      </c>
      <c r="AE12" s="15">
        <f>IFERROR(_xlfn.IFNA(VLOOKUP(Fullmath[[#This Row],[M5]],$H$2:$L11,2,FALSE),VLOOKUP(Fullmath[[#This Row],[M5]],$H13:$L$2227,2,FALSE)),0)</f>
        <v>0</v>
      </c>
      <c r="AF12" s="16">
        <f>IFERROR(_xlfn.IFNA(VLOOKUP(Fullmath[[#This Row],[M5]],$H$2:$L11,4,FALSE),VLOOKUP(Fullmath[[#This Row],[M5]],$H13:$L$2227,4,FALSE)),0)</f>
        <v>0</v>
      </c>
      <c r="AI12" s="15">
        <f>IFERROR(_xlfn.IFNA(VLOOKUP(Fullmath[[#This Row],[M6]],$H$2:$L11,2,FALSE),VLOOKUP(Fullmath[[#This Row],[M6]],$H13:$L$2227,2,FALSE)),0)</f>
        <v>0</v>
      </c>
      <c r="AJ12" s="16">
        <f>IFERROR(_xlfn.IFNA(VLOOKUP(Fullmath[[#This Row],[M6]],$H$2:$L11,4,FALSE),VLOOKUP(Fullmath[[#This Row],[M6]],$H13:$L$2227,4,FALSE)),0)</f>
        <v>0</v>
      </c>
      <c r="AK12" s="7" t="s">
        <v>191</v>
      </c>
      <c r="AL12" s="7">
        <v>10</v>
      </c>
      <c r="AM12" s="7">
        <f>(IFERROR(VLOOKUP(AK12,Components[[Name]:[Price]],2,FALSE),0))</f>
        <v>86</v>
      </c>
      <c r="AN12" s="7" t="s">
        <v>240</v>
      </c>
      <c r="AO12" s="7">
        <v>10</v>
      </c>
      <c r="AP12" s="7">
        <f>(IFERROR(VLOOKUP(AN12,Components[[Name]:[Price]],2,FALSE),0))</f>
        <v>199.7</v>
      </c>
      <c r="AS12" s="7">
        <f>(IFERROR(VLOOKUP(AQ12,Components[[Name]:[Price]],2,FALSE),0))</f>
        <v>0</v>
      </c>
      <c r="AV12" s="7">
        <f>(IFERROR(VLOOKUP(AT12,Components[[Name]:[Price]],2,FALSE),0))</f>
        <v>0</v>
      </c>
      <c r="AY12" s="7">
        <f>(IFERROR(VLOOKUP(AW12,Components[[Name]:[Price]],2,FALSE),0))</f>
        <v>0</v>
      </c>
      <c r="BB12" s="6">
        <f>(IFERROR(VLOOKUP(AZ12,Components[[Name]:[Price]],2,FALSE),0))</f>
        <v>0</v>
      </c>
    </row>
    <row r="13" spans="1:55" x14ac:dyDescent="0.2">
      <c r="A13" s="2">
        <v>896</v>
      </c>
      <c r="B13" s="2" t="s">
        <v>1132</v>
      </c>
      <c r="C13" s="2" t="s">
        <v>819</v>
      </c>
      <c r="D13" s="2" t="s">
        <v>987</v>
      </c>
      <c r="E13" s="2">
        <v>1</v>
      </c>
      <c r="F13" s="2">
        <v>38</v>
      </c>
      <c r="G13" s="2">
        <v>315</v>
      </c>
      <c r="H13" s="2" t="s">
        <v>998</v>
      </c>
      <c r="I13" s="7">
        <f>Fullmath[[#This Row],[Total CP]]/Fullmath[[#This Row],[Quantity]]</f>
        <v>555.9</v>
      </c>
      <c r="J1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555.9</v>
      </c>
      <c r="K13" s="2">
        <f>Fullmath[[#This Row],[Mat Cost]]/Fullmath[[#This Row],[Quantity]]</f>
        <v>10191.676666666666</v>
      </c>
      <c r="L1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10191.676666666666</v>
      </c>
      <c r="M13" s="7" t="s">
        <v>315</v>
      </c>
      <c r="N13" s="14">
        <v>1</v>
      </c>
      <c r="O13" s="15">
        <f>IFERROR(_xlfn.IFNA(VLOOKUP(Fullmath[[#This Row],[M1]],$H$2:$L12,2,FALSE),VLOOKUP(Fullmath[[#This Row],[M1]],$H14:$L$2227,2,FALSE)),0)</f>
        <v>1</v>
      </c>
      <c r="P13" s="16">
        <f>IFERROR(_xlfn.IFNA(VLOOKUP(Fullmath[[#This Row],[M1]],$H$2:$L12,4,FALSE),VLOOKUP(Fullmath[[#This Row],[M1]],$H14:$L$2227,4,FALSE)),0)</f>
        <v>481.33333333333331</v>
      </c>
      <c r="Q13" s="7" t="s">
        <v>429</v>
      </c>
      <c r="R13" s="7">
        <v>1</v>
      </c>
      <c r="S13" s="15">
        <f>IFERROR(_xlfn.IFNA(VLOOKUP(Fullmath[[#This Row],[M2]],$H$2:$L12,2,FALSE),VLOOKUP(Fullmath[[#This Row],[M2]],$H14:$L$2227,2,FALSE)),0)</f>
        <v>84.4</v>
      </c>
      <c r="T13" s="16">
        <f>IFERROR(_xlfn.IFNA(VLOOKUP(Fullmath[[#This Row],[M2]],$H$2:$L12,4,FALSE),VLOOKUP(Fullmath[[#This Row],[M2]],$H14:$L$2227,4,FALSE)),0)</f>
        <v>1173.4766666666667</v>
      </c>
      <c r="U13" s="7" t="s">
        <v>741</v>
      </c>
      <c r="V13" s="7">
        <v>10</v>
      </c>
      <c r="W13" s="15">
        <f>IFERROR(_xlfn.IFNA(VLOOKUP(Fullmath[[#This Row],[M3]],$H$2:$L12,2,FALSE),VLOOKUP(Fullmath[[#This Row],[M3]],$H14:$L$2227,2,FALSE)),0)</f>
        <v>15.55</v>
      </c>
      <c r="X13" s="16">
        <f>IFERROR(_xlfn.IFNA(VLOOKUP(Fullmath[[#This Row],[M3]],$H$2:$L12,4,FALSE),VLOOKUP(Fullmath[[#This Row],[M3]],$H14:$L$2227,4,FALSE)),0)</f>
        <v>653.98666666666668</v>
      </c>
      <c r="AA13" s="15">
        <f>IFERROR(_xlfn.IFNA(VLOOKUP(Fullmath[[#This Row],[M4]],$H$2:$L12,2,FALSE),VLOOKUP(Fullmath[[#This Row],[M4]],$H14:$L$2227,2,FALSE)),0)</f>
        <v>0</v>
      </c>
      <c r="AB13" s="16">
        <f>IFERROR(_xlfn.IFNA(VLOOKUP(Fullmath[[#This Row],[M4]],$H$2:$L12,4,FALSE),VLOOKUP(Fullmath[[#This Row],[M4]],$H14:$L$2227,4,FALSE)),0)</f>
        <v>0</v>
      </c>
      <c r="AE13" s="15">
        <f>IFERROR(_xlfn.IFNA(VLOOKUP(Fullmath[[#This Row],[M5]],$H$2:$L12,2,FALSE),VLOOKUP(Fullmath[[#This Row],[M5]],$H14:$L$2227,2,FALSE)),0)</f>
        <v>0</v>
      </c>
      <c r="AF13" s="16">
        <f>IFERROR(_xlfn.IFNA(VLOOKUP(Fullmath[[#This Row],[M5]],$H$2:$L12,4,FALSE),VLOOKUP(Fullmath[[#This Row],[M5]],$H14:$L$2227,4,FALSE)),0)</f>
        <v>0</v>
      </c>
      <c r="AI13" s="15">
        <f>IFERROR(_xlfn.IFNA(VLOOKUP(Fullmath[[#This Row],[M6]],$H$2:$L12,2,FALSE),VLOOKUP(Fullmath[[#This Row],[M6]],$H14:$L$2227,2,FALSE)),0)</f>
        <v>0</v>
      </c>
      <c r="AJ13" s="16">
        <f>IFERROR(_xlfn.IFNA(VLOOKUP(Fullmath[[#This Row],[M6]],$H$2:$L12,4,FALSE),VLOOKUP(Fullmath[[#This Row],[M6]],$H14:$L$2227,4,FALSE)),0)</f>
        <v>0</v>
      </c>
      <c r="AK13" s="7" t="s">
        <v>240</v>
      </c>
      <c r="AL13" s="7">
        <v>10</v>
      </c>
      <c r="AM13" s="7">
        <f>(IFERROR(VLOOKUP(AK13,Components[[Name]:[Price]],2,FALSE),0))</f>
        <v>199.7</v>
      </c>
      <c r="AP13" s="7">
        <f>(IFERROR(VLOOKUP(AN13,Components[[Name]:[Price]],2,FALSE),0))</f>
        <v>0</v>
      </c>
      <c r="AS13" s="7">
        <f>(IFERROR(VLOOKUP(AQ13,Components[[Name]:[Price]],2,FALSE),0))</f>
        <v>0</v>
      </c>
      <c r="AV13" s="7">
        <f>(IFERROR(VLOOKUP(AT13,Components[[Name]:[Price]],2,FALSE),0))</f>
        <v>0</v>
      </c>
      <c r="AY13" s="7">
        <f>(IFERROR(VLOOKUP(AW13,Components[[Name]:[Price]],2,FALSE),0))</f>
        <v>0</v>
      </c>
      <c r="BB13" s="6">
        <f>(IFERROR(VLOOKUP(AZ13,Components[[Name]:[Price]],2,FALSE),0))</f>
        <v>0</v>
      </c>
    </row>
    <row r="14" spans="1:55" x14ac:dyDescent="0.2">
      <c r="A14" s="2">
        <v>1385</v>
      </c>
      <c r="B14" s="2" t="s">
        <v>1132</v>
      </c>
      <c r="C14" s="2" t="s">
        <v>819</v>
      </c>
      <c r="D14" s="2" t="s">
        <v>987</v>
      </c>
      <c r="E14" s="2">
        <v>1</v>
      </c>
      <c r="F14" s="2">
        <v>39</v>
      </c>
      <c r="G14" s="2">
        <v>317</v>
      </c>
      <c r="H14" s="2" t="s">
        <v>1007</v>
      </c>
      <c r="I14" s="7">
        <f>Fullmath[[#This Row],[Total CP]]/Fullmath[[#This Row],[Quantity]]</f>
        <v>322</v>
      </c>
      <c r="J1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322</v>
      </c>
      <c r="K14" s="2">
        <f>Fullmath[[#This Row],[Mat Cost]]/Fullmath[[#This Row],[Quantity]]</f>
        <v>171388.7</v>
      </c>
      <c r="L1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171388.7</v>
      </c>
      <c r="M14" s="7" t="s">
        <v>322</v>
      </c>
      <c r="N14" s="14">
        <v>1</v>
      </c>
      <c r="O14" s="15">
        <f>IFERROR(_xlfn.IFNA(VLOOKUP(Fullmath[[#This Row],[M1]],$H$2:$L13,2,FALSE),VLOOKUP(Fullmath[[#This Row],[M1]],$H15:$L$2227,2,FALSE)),0)</f>
        <v>1</v>
      </c>
      <c r="P14" s="16">
        <f>IFERROR(_xlfn.IFNA(VLOOKUP(Fullmath[[#This Row],[M1]],$H$2:$L13,4,FALSE),VLOOKUP(Fullmath[[#This Row],[M1]],$H15:$L$2227,4,FALSE)),0)</f>
        <v>3195.2</v>
      </c>
      <c r="Q14" s="7" t="s">
        <v>454</v>
      </c>
      <c r="R14" s="7">
        <v>1</v>
      </c>
      <c r="S14" s="15">
        <f>IFERROR(_xlfn.IFNA(VLOOKUP(Fullmath[[#This Row],[M2]],$H$2:$L13,2,FALSE),VLOOKUP(Fullmath[[#This Row],[M2]],$H15:$L$2227,2,FALSE)),0)</f>
        <v>4</v>
      </c>
      <c r="T14" s="16">
        <f>IFERROR(_xlfn.IFNA(VLOOKUP(Fullmath[[#This Row],[M2]],$H$2:$L13,4,FALSE),VLOOKUP(Fullmath[[#This Row],[M2]],$H15:$L$2227,4,FALSE)),0)</f>
        <v>40434.5</v>
      </c>
      <c r="W14" s="15">
        <f>IFERROR(_xlfn.IFNA(VLOOKUP(Fullmath[[#This Row],[M3]],$H$2:$L13,2,FALSE),VLOOKUP(Fullmath[[#This Row],[M3]],$H15:$L$2227,2,FALSE)),0)</f>
        <v>0</v>
      </c>
      <c r="X14" s="16">
        <f>IFERROR(_xlfn.IFNA(VLOOKUP(Fullmath[[#This Row],[M3]],$H$2:$L13,4,FALSE),VLOOKUP(Fullmath[[#This Row],[M3]],$H15:$L$2227,4,FALSE)),0)</f>
        <v>0</v>
      </c>
      <c r="AA14" s="15">
        <f>IFERROR(_xlfn.IFNA(VLOOKUP(Fullmath[[#This Row],[M4]],$H$2:$L13,2,FALSE),VLOOKUP(Fullmath[[#This Row],[M4]],$H15:$L$2227,2,FALSE)),0)</f>
        <v>0</v>
      </c>
      <c r="AB14" s="16">
        <f>IFERROR(_xlfn.IFNA(VLOOKUP(Fullmath[[#This Row],[M4]],$H$2:$L13,4,FALSE),VLOOKUP(Fullmath[[#This Row],[M4]],$H15:$L$2227,4,FALSE)),0)</f>
        <v>0</v>
      </c>
      <c r="AE14" s="15">
        <f>IFERROR(_xlfn.IFNA(VLOOKUP(Fullmath[[#This Row],[M5]],$H$2:$L13,2,FALSE),VLOOKUP(Fullmath[[#This Row],[M5]],$H15:$L$2227,2,FALSE)),0)</f>
        <v>0</v>
      </c>
      <c r="AF14" s="16">
        <f>IFERROR(_xlfn.IFNA(VLOOKUP(Fullmath[[#This Row],[M5]],$H$2:$L13,4,FALSE),VLOOKUP(Fullmath[[#This Row],[M5]],$H15:$L$2227,4,FALSE)),0)</f>
        <v>0</v>
      </c>
      <c r="AI14" s="15">
        <f>IFERROR(_xlfn.IFNA(VLOOKUP(Fullmath[[#This Row],[M6]],$H$2:$L13,2,FALSE),VLOOKUP(Fullmath[[#This Row],[M6]],$H15:$L$2227,2,FALSE)),0)</f>
        <v>0</v>
      </c>
      <c r="AJ14" s="16">
        <f>IFERROR(_xlfn.IFNA(VLOOKUP(Fullmath[[#This Row],[M6]],$H$2:$L13,4,FALSE),VLOOKUP(Fullmath[[#This Row],[M6]],$H15:$L$2227,4,FALSE)),0)</f>
        <v>0</v>
      </c>
      <c r="AK14" s="7" t="s">
        <v>475</v>
      </c>
      <c r="AL14" s="7">
        <v>1</v>
      </c>
      <c r="AM14" s="7">
        <f>(IFERROR(VLOOKUP(AK14,Components[[Name]:[Price]],2,FALSE),0))</f>
        <v>45000</v>
      </c>
      <c r="AN14" s="7" t="s">
        <v>467</v>
      </c>
      <c r="AO14" s="7">
        <v>1</v>
      </c>
      <c r="AP14" s="7">
        <f>(IFERROR(VLOOKUP(AN14,Components[[Name]:[Price]],2,FALSE),0))</f>
        <v>80000</v>
      </c>
      <c r="AQ14" s="7" t="s">
        <v>195</v>
      </c>
      <c r="AR14" s="7">
        <v>1</v>
      </c>
      <c r="AS14" s="7">
        <f>(IFERROR(VLOOKUP(AQ14,Components[[Name]:[Price]],2,FALSE),0))</f>
        <v>2759</v>
      </c>
      <c r="AV14" s="7">
        <f>(IFERROR(VLOOKUP(AT14,Components[[Name]:[Price]],2,FALSE),0))</f>
        <v>0</v>
      </c>
      <c r="AY14" s="7">
        <f>(IFERROR(VLOOKUP(AW14,Components[[Name]:[Price]],2,FALSE),0))</f>
        <v>0</v>
      </c>
      <c r="BB14" s="6">
        <f>(IFERROR(VLOOKUP(AZ14,Components[[Name]:[Price]],2,FALSE),0))</f>
        <v>0</v>
      </c>
    </row>
    <row r="15" spans="1:55" x14ac:dyDescent="0.2">
      <c r="A15" s="2">
        <v>1382</v>
      </c>
      <c r="B15" s="2" t="s">
        <v>1132</v>
      </c>
      <c r="C15" s="2" t="s">
        <v>819</v>
      </c>
      <c r="D15" s="2" t="s">
        <v>987</v>
      </c>
      <c r="E15" s="2">
        <v>1</v>
      </c>
      <c r="F15" s="2">
        <v>41</v>
      </c>
      <c r="G15" s="2">
        <v>350</v>
      </c>
      <c r="H15" s="2" t="s">
        <v>1004</v>
      </c>
      <c r="I15" s="7">
        <f>Fullmath[[#This Row],[Total CP]]/Fullmath[[#This Row],[Quantity]]</f>
        <v>542.4</v>
      </c>
      <c r="J1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542.4</v>
      </c>
      <c r="K15" s="2">
        <f>Fullmath[[#This Row],[Mat Cost]]/Fullmath[[#This Row],[Quantity]]</f>
        <v>51683.143333333333</v>
      </c>
      <c r="L1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51683.143333333333</v>
      </c>
      <c r="M15" s="7" t="s">
        <v>429</v>
      </c>
      <c r="N15" s="14">
        <v>1</v>
      </c>
      <c r="O15" s="15">
        <f>IFERROR(_xlfn.IFNA(VLOOKUP(Fullmath[[#This Row],[M1]],$H$2:$L14,2,FALSE),VLOOKUP(Fullmath[[#This Row],[M1]],$H16:$L$2227,2,FALSE)),0)</f>
        <v>84.4</v>
      </c>
      <c r="P15" s="16">
        <f>IFERROR(_xlfn.IFNA(VLOOKUP(Fullmath[[#This Row],[M1]],$H$2:$L14,4,FALSE),VLOOKUP(Fullmath[[#This Row],[M1]],$H16:$L$2227,4,FALSE)),0)</f>
        <v>1173.4766666666667</v>
      </c>
      <c r="Q15" s="7" t="s">
        <v>322</v>
      </c>
      <c r="R15" s="7">
        <v>1</v>
      </c>
      <c r="S15" s="15">
        <f>IFERROR(_xlfn.IFNA(VLOOKUP(Fullmath[[#This Row],[M2]],$H$2:$L14,2,FALSE),VLOOKUP(Fullmath[[#This Row],[M2]],$H16:$L$2227,2,FALSE)),0)</f>
        <v>1</v>
      </c>
      <c r="T15" s="16">
        <f>IFERROR(_xlfn.IFNA(VLOOKUP(Fullmath[[#This Row],[M2]],$H$2:$L14,4,FALSE),VLOOKUP(Fullmath[[#This Row],[M2]],$H16:$L$2227,4,FALSE)),0)</f>
        <v>3195.2</v>
      </c>
      <c r="U15" s="7" t="s">
        <v>456</v>
      </c>
      <c r="V15" s="7">
        <v>1</v>
      </c>
      <c r="W15" s="15">
        <f>IFERROR(_xlfn.IFNA(VLOOKUP(Fullmath[[#This Row],[M3]],$H$2:$L14,2,FALSE),VLOOKUP(Fullmath[[#This Row],[M3]],$H16:$L$2227,2,FALSE)),0)</f>
        <v>107</v>
      </c>
      <c r="X15" s="16">
        <f>IFERROR(_xlfn.IFNA(VLOOKUP(Fullmath[[#This Row],[M3]],$H$2:$L14,4,FALSE),VLOOKUP(Fullmath[[#This Row],[M3]],$H16:$L$2227,4,FALSE)),0)</f>
        <v>2314.4666666666667</v>
      </c>
      <c r="AA15" s="15">
        <f>IFERROR(_xlfn.IFNA(VLOOKUP(Fullmath[[#This Row],[M4]],$H$2:$L14,2,FALSE),VLOOKUP(Fullmath[[#This Row],[M4]],$H16:$L$2227,2,FALSE)),0)</f>
        <v>0</v>
      </c>
      <c r="AB15" s="16">
        <f>IFERROR(_xlfn.IFNA(VLOOKUP(Fullmath[[#This Row],[M4]],$H$2:$L14,4,FALSE),VLOOKUP(Fullmath[[#This Row],[M4]],$H16:$L$2227,4,FALSE)),0)</f>
        <v>0</v>
      </c>
      <c r="AE15" s="15">
        <f>IFERROR(_xlfn.IFNA(VLOOKUP(Fullmath[[#This Row],[M5]],$H$2:$L14,2,FALSE),VLOOKUP(Fullmath[[#This Row],[M5]],$H16:$L$2227,2,FALSE)),0)</f>
        <v>0</v>
      </c>
      <c r="AF15" s="16">
        <f>IFERROR(_xlfn.IFNA(VLOOKUP(Fullmath[[#This Row],[M5]],$H$2:$L14,4,FALSE),VLOOKUP(Fullmath[[#This Row],[M5]],$H16:$L$2227,4,FALSE)),0)</f>
        <v>0</v>
      </c>
      <c r="AI15" s="15">
        <f>IFERROR(_xlfn.IFNA(VLOOKUP(Fullmath[[#This Row],[M6]],$H$2:$L14,2,FALSE),VLOOKUP(Fullmath[[#This Row],[M6]],$H16:$L$2227,2,FALSE)),0)</f>
        <v>0</v>
      </c>
      <c r="AJ15" s="16">
        <f>IFERROR(_xlfn.IFNA(VLOOKUP(Fullmath[[#This Row],[M6]],$H$2:$L14,4,FALSE),VLOOKUP(Fullmath[[#This Row],[M6]],$H16:$L$2227,4,FALSE)),0)</f>
        <v>0</v>
      </c>
      <c r="AK15" s="7" t="s">
        <v>477</v>
      </c>
      <c r="AL15" s="7">
        <v>1</v>
      </c>
      <c r="AM15" s="7">
        <f>(IFERROR(VLOOKUP(AK15,Components[[Name]:[Price]],2,FALSE),0))</f>
        <v>45000</v>
      </c>
      <c r="AP15" s="7">
        <f>(IFERROR(VLOOKUP(AN15,Components[[Name]:[Price]],2,FALSE),0))</f>
        <v>0</v>
      </c>
      <c r="AS15" s="7">
        <f>(IFERROR(VLOOKUP(AQ15,Components[[Name]:[Price]],2,FALSE),0))</f>
        <v>0</v>
      </c>
      <c r="AV15" s="7">
        <f>(IFERROR(VLOOKUP(AT15,Components[[Name]:[Price]],2,FALSE),0))</f>
        <v>0</v>
      </c>
      <c r="AY15" s="7">
        <f>(IFERROR(VLOOKUP(AW15,Components[[Name]:[Price]],2,FALSE),0))</f>
        <v>0</v>
      </c>
      <c r="BB15" s="6">
        <f>(IFERROR(VLOOKUP(AZ15,Components[[Name]:[Price]],2,FALSE),0))</f>
        <v>0</v>
      </c>
    </row>
    <row r="16" spans="1:55" x14ac:dyDescent="0.2">
      <c r="A16" s="2">
        <v>1384</v>
      </c>
      <c r="B16" s="2" t="s">
        <v>1132</v>
      </c>
      <c r="C16" s="2" t="s">
        <v>819</v>
      </c>
      <c r="D16" s="2" t="s">
        <v>987</v>
      </c>
      <c r="E16" s="2">
        <v>1</v>
      </c>
      <c r="F16" s="2">
        <v>43</v>
      </c>
      <c r="G16" s="2">
        <v>462</v>
      </c>
      <c r="H16" s="2" t="s">
        <v>1006</v>
      </c>
      <c r="I16" s="7">
        <f>Fullmath[[#This Row],[Total CP]]/Fullmath[[#This Row],[Quantity]]</f>
        <v>546.4</v>
      </c>
      <c r="J1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546.4</v>
      </c>
      <c r="K16" s="2">
        <f>Fullmath[[#This Row],[Mat Cost]]/Fullmath[[#This Row],[Quantity]]</f>
        <v>46313.476666666669</v>
      </c>
      <c r="L1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46313.476666666669</v>
      </c>
      <c r="M16" s="7" t="s">
        <v>429</v>
      </c>
      <c r="N16" s="14">
        <v>1</v>
      </c>
      <c r="O16" s="15">
        <f>IFERROR(_xlfn.IFNA(VLOOKUP(Fullmath[[#This Row],[M1]],$H$2:$L15,2,FALSE),VLOOKUP(Fullmath[[#This Row],[M1]],$H17:$L$2227,2,FALSE)),0)</f>
        <v>84.4</v>
      </c>
      <c r="P16" s="16">
        <f>IFERROR(_xlfn.IFNA(VLOOKUP(Fullmath[[#This Row],[M1]],$H$2:$L15,4,FALSE),VLOOKUP(Fullmath[[#This Row],[M1]],$H17:$L$2227,4,FALSE)),0)</f>
        <v>1173.4766666666667</v>
      </c>
      <c r="Q16" s="7" t="s">
        <v>1011</v>
      </c>
      <c r="R16" s="7">
        <v>10</v>
      </c>
      <c r="S16" s="15">
        <f>IFERROR(_xlfn.IFNA(VLOOKUP(Fullmath[[#This Row],[M2]],$H$2:$L15,2,FALSE),VLOOKUP(Fullmath[[#This Row],[M2]],$H17:$L$2227,2,FALSE)),0)</f>
        <v>0</v>
      </c>
      <c r="T16" s="16">
        <f>IFERROR(_xlfn.IFNA(VLOOKUP(Fullmath[[#This Row],[M2]],$H$2:$L15,4,FALSE),VLOOKUP(Fullmath[[#This Row],[M2]],$H17:$L$2227,4,FALSE)),0)</f>
        <v>0</v>
      </c>
      <c r="W16" s="15">
        <f>IFERROR(_xlfn.IFNA(VLOOKUP(Fullmath[[#This Row],[M3]],$H$2:$L15,2,FALSE),VLOOKUP(Fullmath[[#This Row],[M3]],$H17:$L$2227,2,FALSE)),0)</f>
        <v>0</v>
      </c>
      <c r="X16" s="16">
        <f>IFERROR(_xlfn.IFNA(VLOOKUP(Fullmath[[#This Row],[M3]],$H$2:$L15,4,FALSE),VLOOKUP(Fullmath[[#This Row],[M3]],$H17:$L$2227,4,FALSE)),0)</f>
        <v>0</v>
      </c>
      <c r="AA16" s="15">
        <f>IFERROR(_xlfn.IFNA(VLOOKUP(Fullmath[[#This Row],[M4]],$H$2:$L15,2,FALSE),VLOOKUP(Fullmath[[#This Row],[M4]],$H17:$L$2227,2,FALSE)),0)</f>
        <v>0</v>
      </c>
      <c r="AB16" s="16">
        <f>IFERROR(_xlfn.IFNA(VLOOKUP(Fullmath[[#This Row],[M4]],$H$2:$L15,4,FALSE),VLOOKUP(Fullmath[[#This Row],[M4]],$H17:$L$2227,4,FALSE)),0)</f>
        <v>0</v>
      </c>
      <c r="AE16" s="15">
        <f>IFERROR(_xlfn.IFNA(VLOOKUP(Fullmath[[#This Row],[M5]],$H$2:$L15,2,FALSE),VLOOKUP(Fullmath[[#This Row],[M5]],$H17:$L$2227,2,FALSE)),0)</f>
        <v>0</v>
      </c>
      <c r="AF16" s="16">
        <f>IFERROR(_xlfn.IFNA(VLOOKUP(Fullmath[[#This Row],[M5]],$H$2:$L15,4,FALSE),VLOOKUP(Fullmath[[#This Row],[M5]],$H17:$L$2227,4,FALSE)),0)</f>
        <v>0</v>
      </c>
      <c r="AI16" s="15">
        <f>IFERROR(_xlfn.IFNA(VLOOKUP(Fullmath[[#This Row],[M6]],$H$2:$L15,2,FALSE),VLOOKUP(Fullmath[[#This Row],[M6]],$H17:$L$2227,2,FALSE)),0)</f>
        <v>0</v>
      </c>
      <c r="AJ16" s="16">
        <f>IFERROR(_xlfn.IFNA(VLOOKUP(Fullmath[[#This Row],[M6]],$H$2:$L15,4,FALSE),VLOOKUP(Fullmath[[#This Row],[M6]],$H17:$L$2227,4,FALSE)),0)</f>
        <v>0</v>
      </c>
      <c r="AK16" s="7" t="s">
        <v>476</v>
      </c>
      <c r="AL16" s="7">
        <v>1</v>
      </c>
      <c r="AM16" s="7">
        <f>(IFERROR(VLOOKUP(AK16,Components[[Name]:[Price]],2,FALSE),0))</f>
        <v>45000</v>
      </c>
      <c r="AN16" s="7" t="s">
        <v>1012</v>
      </c>
      <c r="AO16" s="7">
        <v>5</v>
      </c>
      <c r="AP16" s="7">
        <f>(IFERROR(VLOOKUP(AN16,Components[[Name]:[Price]],2,FALSE),0))</f>
        <v>0</v>
      </c>
      <c r="AQ16" s="7" t="s">
        <v>161</v>
      </c>
      <c r="AR16" s="7">
        <v>1</v>
      </c>
      <c r="AS16" s="7">
        <f>(IFERROR(VLOOKUP(AQ16,Components[[Name]:[Price]],2,FALSE),0))</f>
        <v>140</v>
      </c>
      <c r="AV16" s="7">
        <f>(IFERROR(VLOOKUP(AT16,Components[[Name]:[Price]],2,FALSE),0))</f>
        <v>0</v>
      </c>
      <c r="AY16" s="7">
        <f>(IFERROR(VLOOKUP(AW16,Components[[Name]:[Price]],2,FALSE),0))</f>
        <v>0</v>
      </c>
      <c r="BB16" s="6">
        <f>(IFERROR(VLOOKUP(AZ16,Components[[Name]:[Price]],2,FALSE),0))</f>
        <v>0</v>
      </c>
    </row>
    <row r="17" spans="1:54" x14ac:dyDescent="0.2">
      <c r="A17" s="2">
        <v>1383</v>
      </c>
      <c r="B17" s="2" t="s">
        <v>1132</v>
      </c>
      <c r="C17" s="2" t="s">
        <v>819</v>
      </c>
      <c r="D17" s="2" t="s">
        <v>987</v>
      </c>
      <c r="E17" s="2">
        <v>1</v>
      </c>
      <c r="F17" s="2">
        <v>44</v>
      </c>
      <c r="G17" s="2">
        <v>430</v>
      </c>
      <c r="H17" s="2" t="s">
        <v>1005</v>
      </c>
      <c r="I17" s="7">
        <f>Fullmath[[#This Row],[Total CP]]/Fullmath[[#This Row],[Quantity]]</f>
        <v>442.2</v>
      </c>
      <c r="J1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442.2</v>
      </c>
      <c r="K17" s="2">
        <f>Fullmath[[#This Row],[Mat Cost]]/Fullmath[[#This Row],[Quantity]]</f>
        <v>93519.666666666672</v>
      </c>
      <c r="L1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93519.666666666672</v>
      </c>
      <c r="M17" s="7" t="s">
        <v>1010</v>
      </c>
      <c r="N17" s="14">
        <v>1</v>
      </c>
      <c r="O17" s="15">
        <f>IFERROR(_xlfn.IFNA(VLOOKUP(Fullmath[[#This Row],[M1]],$H$2:$L16,2,FALSE),VLOOKUP(Fullmath[[#This Row],[M1]],$H18:$L$2227,2,FALSE)),0)</f>
        <v>1</v>
      </c>
      <c r="P17" s="16">
        <f>IFERROR(_xlfn.IFNA(VLOOKUP(Fullmath[[#This Row],[M1]],$H$2:$L16,4,FALSE),VLOOKUP(Fullmath[[#This Row],[M1]],$H18:$L$2227,4,FALSE)),0)</f>
        <v>962.66666666666663</v>
      </c>
      <c r="Q17" s="7" t="s">
        <v>871</v>
      </c>
      <c r="R17" s="7">
        <v>2</v>
      </c>
      <c r="S17" s="15">
        <f>IFERROR(_xlfn.IFNA(VLOOKUP(Fullmath[[#This Row],[M2]],$H$2:$L16,2,FALSE),VLOOKUP(Fullmath[[#This Row],[M2]],$H18:$L$2227,2,FALSE)),0)</f>
        <v>2.4</v>
      </c>
      <c r="T17" s="16">
        <f>IFERROR(_xlfn.IFNA(VLOOKUP(Fullmath[[#This Row],[M2]],$H$2:$L16,4,FALSE),VLOOKUP(Fullmath[[#This Row],[M2]],$H18:$L$2227,4,FALSE)),0)</f>
        <v>80</v>
      </c>
      <c r="U17" s="7" t="s">
        <v>864</v>
      </c>
      <c r="V17" s="7">
        <v>2</v>
      </c>
      <c r="W17" s="15">
        <f>IFERROR(_xlfn.IFNA(VLOOKUP(Fullmath[[#This Row],[M3]],$H$2:$L16,2,FALSE),VLOOKUP(Fullmath[[#This Row],[M3]],$H18:$L$2227,2,FALSE)),0)</f>
        <v>3.2</v>
      </c>
      <c r="X17" s="16">
        <f>IFERROR(_xlfn.IFNA(VLOOKUP(Fullmath[[#This Row],[M3]],$H$2:$L16,4,FALSE),VLOOKUP(Fullmath[[#This Row],[M3]],$H18:$L$2227,4,FALSE)),0)</f>
        <v>200</v>
      </c>
      <c r="AA17" s="15">
        <f>IFERROR(_xlfn.IFNA(VLOOKUP(Fullmath[[#This Row],[M4]],$H$2:$L16,2,FALSE),VLOOKUP(Fullmath[[#This Row],[M4]],$H18:$L$2227,2,FALSE)),0)</f>
        <v>0</v>
      </c>
      <c r="AB17" s="16">
        <f>IFERROR(_xlfn.IFNA(VLOOKUP(Fullmath[[#This Row],[M4]],$H$2:$L16,4,FALSE),VLOOKUP(Fullmath[[#This Row],[M4]],$H18:$L$2227,4,FALSE)),0)</f>
        <v>0</v>
      </c>
      <c r="AE17" s="15">
        <f>IFERROR(_xlfn.IFNA(VLOOKUP(Fullmath[[#This Row],[M5]],$H$2:$L16,2,FALSE),VLOOKUP(Fullmath[[#This Row],[M5]],$H18:$L$2227,2,FALSE)),0)</f>
        <v>0</v>
      </c>
      <c r="AF17" s="16">
        <f>IFERROR(_xlfn.IFNA(VLOOKUP(Fullmath[[#This Row],[M5]],$H$2:$L16,4,FALSE),VLOOKUP(Fullmath[[#This Row],[M5]],$H18:$L$2227,4,FALSE)),0)</f>
        <v>0</v>
      </c>
      <c r="AI17" s="15">
        <f>IFERROR(_xlfn.IFNA(VLOOKUP(Fullmath[[#This Row],[M6]],$H$2:$L16,2,FALSE),VLOOKUP(Fullmath[[#This Row],[M6]],$H18:$L$2227,2,FALSE)),0)</f>
        <v>0</v>
      </c>
      <c r="AJ17" s="16">
        <f>IFERROR(_xlfn.IFNA(VLOOKUP(Fullmath[[#This Row],[M6]],$H$2:$L16,4,FALSE),VLOOKUP(Fullmath[[#This Row],[M6]],$H18:$L$2227,4,FALSE)),0)</f>
        <v>0</v>
      </c>
      <c r="AK17" s="7" t="s">
        <v>477</v>
      </c>
      <c r="AL17" s="7">
        <v>2</v>
      </c>
      <c r="AM17" s="7">
        <f>(IFERROR(VLOOKUP(AK17,Components[[Name]:[Price]],2,FALSE),0))</f>
        <v>45000</v>
      </c>
      <c r="AN17" s="7" t="s">
        <v>240</v>
      </c>
      <c r="AO17" s="7">
        <v>10</v>
      </c>
      <c r="AP17" s="7">
        <f>(IFERROR(VLOOKUP(AN17,Components[[Name]:[Price]],2,FALSE),0))</f>
        <v>199.7</v>
      </c>
      <c r="AS17" s="7">
        <f>(IFERROR(VLOOKUP(AQ17,Components[[Name]:[Price]],2,FALSE),0))</f>
        <v>0</v>
      </c>
      <c r="AV17" s="7">
        <f>(IFERROR(VLOOKUP(AT17,Components[[Name]:[Price]],2,FALSE),0))</f>
        <v>0</v>
      </c>
      <c r="AY17" s="7">
        <f>(IFERROR(VLOOKUP(AW17,Components[[Name]:[Price]],2,FALSE),0))</f>
        <v>0</v>
      </c>
      <c r="BB17" s="6">
        <f>(IFERROR(VLOOKUP(AZ17,Components[[Name]:[Price]],2,FALSE),0))</f>
        <v>0</v>
      </c>
    </row>
    <row r="18" spans="1:54" x14ac:dyDescent="0.2">
      <c r="A18" s="2">
        <v>899</v>
      </c>
      <c r="B18" s="2" t="s">
        <v>1132</v>
      </c>
      <c r="C18" s="2" t="s">
        <v>819</v>
      </c>
      <c r="D18" s="2" t="s">
        <v>987</v>
      </c>
      <c r="E18" s="2">
        <v>1</v>
      </c>
      <c r="F18" s="2">
        <v>44</v>
      </c>
      <c r="G18" s="2">
        <v>335</v>
      </c>
      <c r="H18" s="2" t="s">
        <v>1001</v>
      </c>
      <c r="I18" s="7">
        <f>Fullmath[[#This Row],[Total CP]]/Fullmath[[#This Row],[Quantity]]</f>
        <v>423.4</v>
      </c>
      <c r="J1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423.4</v>
      </c>
      <c r="K18" s="2">
        <f>Fullmath[[#This Row],[Mat Cost]]/Fullmath[[#This Row],[Quantity]]</f>
        <v>47382.176666666666</v>
      </c>
      <c r="L1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47382.176666666666</v>
      </c>
      <c r="M18" s="7" t="s">
        <v>429</v>
      </c>
      <c r="N18" s="14">
        <v>1</v>
      </c>
      <c r="O18" s="15">
        <f>IFERROR(_xlfn.IFNA(VLOOKUP(Fullmath[[#This Row],[M1]],$H$2:$L17,2,FALSE),VLOOKUP(Fullmath[[#This Row],[M1]],$H19:$L$2227,2,FALSE)),0)</f>
        <v>84.4</v>
      </c>
      <c r="P18" s="16">
        <f>IFERROR(_xlfn.IFNA(VLOOKUP(Fullmath[[#This Row],[M1]],$H$2:$L17,4,FALSE),VLOOKUP(Fullmath[[#This Row],[M1]],$H19:$L$2227,4,FALSE)),0)</f>
        <v>1173.4766666666667</v>
      </c>
      <c r="Q18" s="7" t="s">
        <v>454</v>
      </c>
      <c r="R18" s="7">
        <v>1</v>
      </c>
      <c r="S18" s="15">
        <f>IFERROR(_xlfn.IFNA(VLOOKUP(Fullmath[[#This Row],[M2]],$H$2:$L17,2,FALSE),VLOOKUP(Fullmath[[#This Row],[M2]],$H19:$L$2227,2,FALSE)),0)</f>
        <v>4</v>
      </c>
      <c r="T18" s="16">
        <f>IFERROR(_xlfn.IFNA(VLOOKUP(Fullmath[[#This Row],[M2]],$H$2:$L17,4,FALSE),VLOOKUP(Fullmath[[#This Row],[M2]],$H19:$L$2227,4,FALSE)),0)</f>
        <v>40434.5</v>
      </c>
      <c r="W18" s="15">
        <f>IFERROR(_xlfn.IFNA(VLOOKUP(Fullmath[[#This Row],[M3]],$H$2:$L17,2,FALSE),VLOOKUP(Fullmath[[#This Row],[M3]],$H19:$L$2227,2,FALSE)),0)</f>
        <v>0</v>
      </c>
      <c r="X18" s="16">
        <f>IFERROR(_xlfn.IFNA(VLOOKUP(Fullmath[[#This Row],[M3]],$H$2:$L17,4,FALSE),VLOOKUP(Fullmath[[#This Row],[M3]],$H19:$L$2227,4,FALSE)),0)</f>
        <v>0</v>
      </c>
      <c r="AA18" s="15">
        <f>IFERROR(_xlfn.IFNA(VLOOKUP(Fullmath[[#This Row],[M4]],$H$2:$L17,2,FALSE),VLOOKUP(Fullmath[[#This Row],[M4]],$H19:$L$2227,2,FALSE)),0)</f>
        <v>0</v>
      </c>
      <c r="AB18" s="16">
        <f>IFERROR(_xlfn.IFNA(VLOOKUP(Fullmath[[#This Row],[M4]],$H$2:$L17,4,FALSE),VLOOKUP(Fullmath[[#This Row],[M4]],$H19:$L$2227,4,FALSE)),0)</f>
        <v>0</v>
      </c>
      <c r="AE18" s="15">
        <f>IFERROR(_xlfn.IFNA(VLOOKUP(Fullmath[[#This Row],[M5]],$H$2:$L17,2,FALSE),VLOOKUP(Fullmath[[#This Row],[M5]],$H19:$L$2227,2,FALSE)),0)</f>
        <v>0</v>
      </c>
      <c r="AF18" s="16">
        <f>IFERROR(_xlfn.IFNA(VLOOKUP(Fullmath[[#This Row],[M5]],$H$2:$L17,4,FALSE),VLOOKUP(Fullmath[[#This Row],[M5]],$H19:$L$2227,4,FALSE)),0)</f>
        <v>0</v>
      </c>
      <c r="AI18" s="15">
        <f>IFERROR(_xlfn.IFNA(VLOOKUP(Fullmath[[#This Row],[M6]],$H$2:$L17,2,FALSE),VLOOKUP(Fullmath[[#This Row],[M6]],$H19:$L$2227,2,FALSE)),0)</f>
        <v>0</v>
      </c>
      <c r="AJ18" s="16">
        <f>IFERROR(_xlfn.IFNA(VLOOKUP(Fullmath[[#This Row],[M6]],$H$2:$L17,4,FALSE),VLOOKUP(Fullmath[[#This Row],[M6]],$H19:$L$2227,4,FALSE)),0)</f>
        <v>0</v>
      </c>
      <c r="AK18" s="7" t="s">
        <v>240</v>
      </c>
      <c r="AL18" s="7">
        <v>16</v>
      </c>
      <c r="AM18" s="7">
        <f>(IFERROR(VLOOKUP(AK18,Components[[Name]:[Price]],2,FALSE),0))</f>
        <v>199.7</v>
      </c>
      <c r="AN18" s="7" t="s">
        <v>198</v>
      </c>
      <c r="AO18" s="7">
        <v>1</v>
      </c>
      <c r="AP18" s="7">
        <f>(IFERROR(VLOOKUP(AN18,Components[[Name]:[Price]],2,FALSE),0))</f>
        <v>2579</v>
      </c>
      <c r="AS18" s="7">
        <f>(IFERROR(VLOOKUP(AQ18,Components[[Name]:[Price]],2,FALSE),0))</f>
        <v>0</v>
      </c>
      <c r="AV18" s="7">
        <f>(IFERROR(VLOOKUP(AT18,Components[[Name]:[Price]],2,FALSE),0))</f>
        <v>0</v>
      </c>
      <c r="AY18" s="7">
        <f>(IFERROR(VLOOKUP(AW18,Components[[Name]:[Price]],2,FALSE),0))</f>
        <v>0</v>
      </c>
      <c r="BB18" s="6">
        <f>(IFERROR(VLOOKUP(AZ18,Components[[Name]:[Price]],2,FALSE),0))</f>
        <v>0</v>
      </c>
    </row>
    <row r="19" spans="1:54" x14ac:dyDescent="0.2">
      <c r="A19" s="2">
        <v>1151</v>
      </c>
      <c r="B19" s="2" t="s">
        <v>1132</v>
      </c>
      <c r="C19" s="2" t="s">
        <v>819</v>
      </c>
      <c r="D19" s="2" t="s">
        <v>987</v>
      </c>
      <c r="E19" s="2">
        <v>1</v>
      </c>
      <c r="F19" s="2">
        <v>45</v>
      </c>
      <c r="G19" s="2">
        <v>350</v>
      </c>
      <c r="H19" s="2" t="s">
        <v>1003</v>
      </c>
      <c r="I19" s="7">
        <f>Fullmath[[#This Row],[Total CP]]/Fullmath[[#This Row],[Quantity]]</f>
        <v>467</v>
      </c>
      <c r="J1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467</v>
      </c>
      <c r="K19" s="2">
        <f>Fullmath[[#This Row],[Mat Cost]]/Fullmath[[#This Row],[Quantity]]</f>
        <v>87341.333333333328</v>
      </c>
      <c r="L1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87341.333333333328</v>
      </c>
      <c r="M19" s="7" t="s">
        <v>322</v>
      </c>
      <c r="N19" s="14">
        <v>1</v>
      </c>
      <c r="O19" s="15">
        <f>IFERROR(_xlfn.IFNA(VLOOKUP(Fullmath[[#This Row],[M1]],$H$2:$L18,2,FALSE),VLOOKUP(Fullmath[[#This Row],[M1]],$H20:$L$2227,2,FALSE)),0)</f>
        <v>1</v>
      </c>
      <c r="P19" s="16">
        <f>IFERROR(_xlfn.IFNA(VLOOKUP(Fullmath[[#This Row],[M1]],$H$2:$L18,4,FALSE),VLOOKUP(Fullmath[[#This Row],[M1]],$H20:$L$2227,4,FALSE)),0)</f>
        <v>3195.2</v>
      </c>
      <c r="Q19" s="7" t="s">
        <v>1010</v>
      </c>
      <c r="R19" s="7">
        <v>1</v>
      </c>
      <c r="S19" s="15">
        <f>IFERROR(_xlfn.IFNA(VLOOKUP(Fullmath[[#This Row],[M2]],$H$2:$L18,2,FALSE),VLOOKUP(Fullmath[[#This Row],[M2]],$H20:$L$2227,2,FALSE)),0)</f>
        <v>1</v>
      </c>
      <c r="T19" s="16">
        <f>IFERROR(_xlfn.IFNA(VLOOKUP(Fullmath[[#This Row],[M2]],$H$2:$L18,4,FALSE),VLOOKUP(Fullmath[[#This Row],[M2]],$H20:$L$2227,4,FALSE)),0)</f>
        <v>962.66666666666663</v>
      </c>
      <c r="U19" s="7" t="s">
        <v>456</v>
      </c>
      <c r="V19" s="7">
        <v>1</v>
      </c>
      <c r="W19" s="15">
        <f>IFERROR(_xlfn.IFNA(VLOOKUP(Fullmath[[#This Row],[M3]],$H$2:$L18,2,FALSE),VLOOKUP(Fullmath[[#This Row],[M3]],$H20:$L$2227,2,FALSE)),0)</f>
        <v>107</v>
      </c>
      <c r="X19" s="16">
        <f>IFERROR(_xlfn.IFNA(VLOOKUP(Fullmath[[#This Row],[M3]],$H$2:$L18,4,FALSE),VLOOKUP(Fullmath[[#This Row],[M3]],$H20:$L$2227,4,FALSE)),0)</f>
        <v>2314.4666666666667</v>
      </c>
      <c r="Y19" s="7" t="s">
        <v>454</v>
      </c>
      <c r="Z19" s="7">
        <v>2</v>
      </c>
      <c r="AA19" s="15">
        <f>IFERROR(_xlfn.IFNA(VLOOKUP(Fullmath[[#This Row],[M4]],$H$2:$L18,2,FALSE),VLOOKUP(Fullmath[[#This Row],[M4]],$H20:$L$2227,2,FALSE)),0)</f>
        <v>4</v>
      </c>
      <c r="AB19" s="16">
        <f>IFERROR(_xlfn.IFNA(VLOOKUP(Fullmath[[#This Row],[M4]],$H$2:$L18,4,FALSE),VLOOKUP(Fullmath[[#This Row],[M4]],$H20:$L$2227,4,FALSE)),0)</f>
        <v>40434.5</v>
      </c>
      <c r="AE19" s="15">
        <f>IFERROR(_xlfn.IFNA(VLOOKUP(Fullmath[[#This Row],[M5]],$H$2:$L18,2,FALSE),VLOOKUP(Fullmath[[#This Row],[M5]],$H20:$L$2227,2,FALSE)),0)</f>
        <v>0</v>
      </c>
      <c r="AF19" s="16">
        <f>IFERROR(_xlfn.IFNA(VLOOKUP(Fullmath[[#This Row],[M5]],$H$2:$L18,4,FALSE),VLOOKUP(Fullmath[[#This Row],[M5]],$H20:$L$2227,4,FALSE)),0)</f>
        <v>0</v>
      </c>
      <c r="AI19" s="15">
        <f>IFERROR(_xlfn.IFNA(VLOOKUP(Fullmath[[#This Row],[M6]],$H$2:$L18,2,FALSE),VLOOKUP(Fullmath[[#This Row],[M6]],$H20:$L$2227,2,FALSE)),0)</f>
        <v>0</v>
      </c>
      <c r="AJ19" s="16">
        <f>IFERROR(_xlfn.IFNA(VLOOKUP(Fullmath[[#This Row],[M6]],$H$2:$L18,4,FALSE),VLOOKUP(Fullmath[[#This Row],[M6]],$H20:$L$2227,4,FALSE)),0)</f>
        <v>0</v>
      </c>
      <c r="AM19" s="7">
        <f>(IFERROR(VLOOKUP(AK19,Components[[Name]:[Price]],2,FALSE),0))</f>
        <v>0</v>
      </c>
      <c r="AP19" s="7">
        <f>(IFERROR(VLOOKUP(AN19,Components[[Name]:[Price]],2,FALSE),0))</f>
        <v>0</v>
      </c>
      <c r="AS19" s="7">
        <f>(IFERROR(VLOOKUP(AQ19,Components[[Name]:[Price]],2,FALSE),0))</f>
        <v>0</v>
      </c>
      <c r="AV19" s="7">
        <f>(IFERROR(VLOOKUP(AT19,Components[[Name]:[Price]],2,FALSE),0))</f>
        <v>0</v>
      </c>
      <c r="AY19" s="7">
        <f>(IFERROR(VLOOKUP(AW19,Components[[Name]:[Price]],2,FALSE),0))</f>
        <v>0</v>
      </c>
      <c r="BB19" s="6">
        <f>(IFERROR(VLOOKUP(AZ19,Components[[Name]:[Price]],2,FALSE),0))</f>
        <v>0</v>
      </c>
    </row>
    <row r="20" spans="1:54" x14ac:dyDescent="0.2">
      <c r="A20" s="2">
        <v>1666</v>
      </c>
      <c r="B20" s="2" t="s">
        <v>1132</v>
      </c>
      <c r="C20" s="2" t="s">
        <v>819</v>
      </c>
      <c r="D20" s="2" t="s">
        <v>987</v>
      </c>
      <c r="E20" s="2">
        <v>1</v>
      </c>
      <c r="F20" s="2">
        <v>45</v>
      </c>
      <c r="G20" s="2">
        <v>490</v>
      </c>
      <c r="H20" s="2" t="s">
        <v>1009</v>
      </c>
      <c r="I20" s="7">
        <f>Fullmath[[#This Row],[Total CP]]/Fullmath[[#This Row],[Quantity]]</f>
        <v>635</v>
      </c>
      <c r="J2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635</v>
      </c>
      <c r="K20" s="2">
        <f>Fullmath[[#This Row],[Mat Cost]]/Fullmath[[#This Row],[Quantity]]</f>
        <v>120104.4</v>
      </c>
      <c r="L2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120104.4</v>
      </c>
      <c r="M20" s="7" t="s">
        <v>995</v>
      </c>
      <c r="N20" s="14">
        <v>1</v>
      </c>
      <c r="O20" s="15">
        <f>IFERROR(_xlfn.IFNA(VLOOKUP(Fullmath[[#This Row],[M1]],$H$2:$L19,2,FALSE),VLOOKUP(Fullmath[[#This Row],[M1]],$H21:$L$2227,2,FALSE)),0)</f>
        <v>97</v>
      </c>
      <c r="P20" s="16">
        <f>IFERROR(_xlfn.IFNA(VLOOKUP(Fullmath[[#This Row],[M1]],$H$2:$L19,4,FALSE),VLOOKUP(Fullmath[[#This Row],[M1]],$H21:$L$2227,4,FALSE)),0)</f>
        <v>2706.8</v>
      </c>
      <c r="Q20" s="7" t="s">
        <v>464</v>
      </c>
      <c r="R20" s="7">
        <v>2</v>
      </c>
      <c r="S20" s="15">
        <f>IFERROR(_xlfn.IFNA(VLOOKUP(Fullmath[[#This Row],[M2]],$H$2:$L19,2,FALSE),VLOOKUP(Fullmath[[#This Row],[M2]],$H21:$L$2227,2,FALSE)),0)</f>
        <v>24</v>
      </c>
      <c r="T20" s="16">
        <f>IFERROR(_xlfn.IFNA(VLOOKUP(Fullmath[[#This Row],[M2]],$H$2:$L19,4,FALSE),VLOOKUP(Fullmath[[#This Row],[M2]],$H21:$L$2227,4,FALSE)),0)</f>
        <v>400</v>
      </c>
      <c r="W20" s="15">
        <f>IFERROR(_xlfn.IFNA(VLOOKUP(Fullmath[[#This Row],[M3]],$H$2:$L19,2,FALSE),VLOOKUP(Fullmath[[#This Row],[M3]],$H21:$L$2227,2,FALSE)),0)</f>
        <v>0</v>
      </c>
      <c r="X20" s="16">
        <f>IFERROR(_xlfn.IFNA(VLOOKUP(Fullmath[[#This Row],[M3]],$H$2:$L19,4,FALSE),VLOOKUP(Fullmath[[#This Row],[M3]],$H21:$L$2227,4,FALSE)),0)</f>
        <v>0</v>
      </c>
      <c r="AA20" s="15">
        <f>IFERROR(_xlfn.IFNA(VLOOKUP(Fullmath[[#This Row],[M4]],$H$2:$L19,2,FALSE),VLOOKUP(Fullmath[[#This Row],[M4]],$H21:$L$2227,2,FALSE)),0)</f>
        <v>0</v>
      </c>
      <c r="AB20" s="16">
        <f>IFERROR(_xlfn.IFNA(VLOOKUP(Fullmath[[#This Row],[M4]],$H$2:$L19,4,FALSE),VLOOKUP(Fullmath[[#This Row],[M4]],$H21:$L$2227,4,FALSE)),0)</f>
        <v>0</v>
      </c>
      <c r="AE20" s="15">
        <f>IFERROR(_xlfn.IFNA(VLOOKUP(Fullmath[[#This Row],[M5]],$H$2:$L19,2,FALSE),VLOOKUP(Fullmath[[#This Row],[M5]],$H21:$L$2227,2,FALSE)),0)</f>
        <v>0</v>
      </c>
      <c r="AF20" s="16">
        <f>IFERROR(_xlfn.IFNA(VLOOKUP(Fullmath[[#This Row],[M5]],$H$2:$L19,4,FALSE),VLOOKUP(Fullmath[[#This Row],[M5]],$H21:$L$2227,4,FALSE)),0)</f>
        <v>0</v>
      </c>
      <c r="AI20" s="15">
        <f>IFERROR(_xlfn.IFNA(VLOOKUP(Fullmath[[#This Row],[M6]],$H$2:$L19,2,FALSE),VLOOKUP(Fullmath[[#This Row],[M6]],$H21:$L$2227,2,FALSE)),0)</f>
        <v>0</v>
      </c>
      <c r="AJ20" s="16">
        <f>IFERROR(_xlfn.IFNA(VLOOKUP(Fullmath[[#This Row],[M6]],$H$2:$L19,4,FALSE),VLOOKUP(Fullmath[[#This Row],[M6]],$H21:$L$2227,4,FALSE)),0)</f>
        <v>0</v>
      </c>
      <c r="AK20" s="7" t="s">
        <v>476</v>
      </c>
      <c r="AL20" s="7">
        <v>1</v>
      </c>
      <c r="AM20" s="7">
        <f>(IFERROR(VLOOKUP(AK20,Components[[Name]:[Price]],2,FALSE),0))</f>
        <v>45000</v>
      </c>
      <c r="AN20" s="7" t="s">
        <v>240</v>
      </c>
      <c r="AO20" s="7">
        <v>8</v>
      </c>
      <c r="AP20" s="7">
        <f>(IFERROR(VLOOKUP(AN20,Components[[Name]:[Price]],2,FALSE),0))</f>
        <v>199.7</v>
      </c>
      <c r="AQ20" s="7" t="s">
        <v>515</v>
      </c>
      <c r="AR20" s="7">
        <v>1</v>
      </c>
      <c r="AS20" s="7">
        <f>(IFERROR(VLOOKUP(AQ20,Components[[Name]:[Price]],2,FALSE),0))</f>
        <v>70000</v>
      </c>
      <c r="AV20" s="7">
        <f>(IFERROR(VLOOKUP(AT20,Components[[Name]:[Price]],2,FALSE),0))</f>
        <v>0</v>
      </c>
      <c r="AY20" s="7">
        <f>(IFERROR(VLOOKUP(AW20,Components[[Name]:[Price]],2,FALSE),0))</f>
        <v>0</v>
      </c>
      <c r="BB20" s="6">
        <f>(IFERROR(VLOOKUP(AZ20,Components[[Name]:[Price]],2,FALSE),0))</f>
        <v>0</v>
      </c>
    </row>
    <row r="21" spans="1:54" x14ac:dyDescent="0.2">
      <c r="A21" s="2">
        <v>1547</v>
      </c>
      <c r="B21" s="2" t="s">
        <v>1132</v>
      </c>
      <c r="C21" s="2" t="s">
        <v>819</v>
      </c>
      <c r="D21" s="2" t="s">
        <v>987</v>
      </c>
      <c r="E21" s="2">
        <v>1</v>
      </c>
      <c r="F21" s="2">
        <v>46</v>
      </c>
      <c r="G21" s="2">
        <v>380</v>
      </c>
      <c r="H21" s="2" t="s">
        <v>1008</v>
      </c>
      <c r="I21" s="7">
        <f>Fullmath[[#This Row],[Total CP]]/Fullmath[[#This Row],[Quantity]]</f>
        <v>643.72500000000002</v>
      </c>
      <c r="J2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643.72500000000002</v>
      </c>
      <c r="K21" s="2">
        <f>Fullmath[[#This Row],[Mat Cost]]/Fullmath[[#This Row],[Quantity]]</f>
        <v>90115.810000000012</v>
      </c>
      <c r="L2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90115.810000000012</v>
      </c>
      <c r="M21" s="7" t="s">
        <v>991</v>
      </c>
      <c r="N21" s="14">
        <v>1</v>
      </c>
      <c r="O21" s="15">
        <f>IFERROR(_xlfn.IFNA(VLOOKUP(Fullmath[[#This Row],[M1]],$H$2:$L20,2,FALSE),VLOOKUP(Fullmath[[#This Row],[M1]],$H22:$L$2227,2,FALSE)),0)</f>
        <v>167.72499999999999</v>
      </c>
      <c r="P21" s="16">
        <f>IFERROR(_xlfn.IFNA(VLOOKUP(Fullmath[[#This Row],[M1]],$H$2:$L20,4,FALSE),VLOOKUP(Fullmath[[#This Row],[M1]],$H22:$L$2227,4,FALSE)),0)</f>
        <v>4518.21</v>
      </c>
      <c r="Q21" s="7" t="s">
        <v>465</v>
      </c>
      <c r="R21" s="7">
        <v>3</v>
      </c>
      <c r="S21" s="15">
        <f>IFERROR(_xlfn.IFNA(VLOOKUP(Fullmath[[#This Row],[M2]],$H$2:$L20,2,FALSE),VLOOKUP(Fullmath[[#This Row],[M2]],$H22:$L$2227,2,FALSE)),0)</f>
        <v>32</v>
      </c>
      <c r="T21" s="16">
        <f>IFERROR(_xlfn.IFNA(VLOOKUP(Fullmath[[#This Row],[M2]],$H$2:$L20,4,FALSE),VLOOKUP(Fullmath[[#This Row],[M2]],$H22:$L$2227,4,FALSE)),0)</f>
        <v>1000</v>
      </c>
      <c r="W21" s="15">
        <f>IFERROR(_xlfn.IFNA(VLOOKUP(Fullmath[[#This Row],[M3]],$H$2:$L20,2,FALSE),VLOOKUP(Fullmath[[#This Row],[M3]],$H22:$L$2227,2,FALSE)),0)</f>
        <v>0</v>
      </c>
      <c r="X21" s="16">
        <f>IFERROR(_xlfn.IFNA(VLOOKUP(Fullmath[[#This Row],[M3]],$H$2:$L20,4,FALSE),VLOOKUP(Fullmath[[#This Row],[M3]],$H22:$L$2227,4,FALSE)),0)</f>
        <v>0</v>
      </c>
      <c r="AA21" s="15">
        <f>IFERROR(_xlfn.IFNA(VLOOKUP(Fullmath[[#This Row],[M4]],$H$2:$L20,2,FALSE),VLOOKUP(Fullmath[[#This Row],[M4]],$H22:$L$2227,2,FALSE)),0)</f>
        <v>0</v>
      </c>
      <c r="AB21" s="16">
        <f>IFERROR(_xlfn.IFNA(VLOOKUP(Fullmath[[#This Row],[M4]],$H$2:$L20,4,FALSE),VLOOKUP(Fullmath[[#This Row],[M4]],$H22:$L$2227,4,FALSE)),0)</f>
        <v>0</v>
      </c>
      <c r="AE21" s="15">
        <f>IFERROR(_xlfn.IFNA(VLOOKUP(Fullmath[[#This Row],[M5]],$H$2:$L20,2,FALSE),VLOOKUP(Fullmath[[#This Row],[M5]],$H22:$L$2227,2,FALSE)),0)</f>
        <v>0</v>
      </c>
      <c r="AF21" s="16">
        <f>IFERROR(_xlfn.IFNA(VLOOKUP(Fullmath[[#This Row],[M5]],$H$2:$L20,4,FALSE),VLOOKUP(Fullmath[[#This Row],[M5]],$H22:$L$2227,4,FALSE)),0)</f>
        <v>0</v>
      </c>
      <c r="AI21" s="15">
        <f>IFERROR(_xlfn.IFNA(VLOOKUP(Fullmath[[#This Row],[M6]],$H$2:$L20,2,FALSE),VLOOKUP(Fullmath[[#This Row],[M6]],$H22:$L$2227,2,FALSE)),0)</f>
        <v>0</v>
      </c>
      <c r="AJ21" s="16">
        <f>IFERROR(_xlfn.IFNA(VLOOKUP(Fullmath[[#This Row],[M6]],$H$2:$L20,4,FALSE),VLOOKUP(Fullmath[[#This Row],[M6]],$H22:$L$2227,4,FALSE)),0)</f>
        <v>0</v>
      </c>
      <c r="AK21" s="7" t="s">
        <v>467</v>
      </c>
      <c r="AL21" s="7">
        <v>1</v>
      </c>
      <c r="AM21" s="7">
        <f>(IFERROR(VLOOKUP(AK21,Components[[Name]:[Price]],2,FALSE),0))</f>
        <v>80000</v>
      </c>
      <c r="AN21" s="7" t="s">
        <v>474</v>
      </c>
      <c r="AO21" s="7">
        <v>1</v>
      </c>
      <c r="AP21" s="7">
        <f>(IFERROR(VLOOKUP(AN21,Components[[Name]:[Price]],2,FALSE),0))</f>
        <v>1000</v>
      </c>
      <c r="AQ21" s="7" t="s">
        <v>240</v>
      </c>
      <c r="AR21" s="7">
        <v>8</v>
      </c>
      <c r="AS21" s="7">
        <f>(IFERROR(VLOOKUP(AQ21,Components[[Name]:[Price]],2,FALSE),0))</f>
        <v>199.7</v>
      </c>
      <c r="AV21" s="7">
        <f>(IFERROR(VLOOKUP(AT21,Components[[Name]:[Price]],2,FALSE),0))</f>
        <v>0</v>
      </c>
      <c r="AY21" s="7">
        <f>(IFERROR(VLOOKUP(AW21,Components[[Name]:[Price]],2,FALSE),0))</f>
        <v>0</v>
      </c>
      <c r="BB21" s="6">
        <f>(IFERROR(VLOOKUP(AZ21,Components[[Name]:[Price]],2,FALSE),0))</f>
        <v>0</v>
      </c>
    </row>
    <row r="22" spans="1:54" x14ac:dyDescent="0.2">
      <c r="A22" s="2">
        <v>979</v>
      </c>
      <c r="B22" s="2" t="s">
        <v>1132</v>
      </c>
      <c r="C22" s="2" t="s">
        <v>819</v>
      </c>
      <c r="D22" s="2" t="s">
        <v>987</v>
      </c>
      <c r="E22" s="2">
        <v>1</v>
      </c>
      <c r="F22" s="2">
        <v>56</v>
      </c>
      <c r="G22" s="2">
        <v>582</v>
      </c>
      <c r="H22" s="2" t="s">
        <v>1002</v>
      </c>
      <c r="I22" s="7">
        <f>Fullmath[[#This Row],[Total CP]]/Fullmath[[#This Row],[Quantity]]</f>
        <v>592.20000000000005</v>
      </c>
      <c r="J2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592.20000000000005</v>
      </c>
      <c r="K22" s="2">
        <f>Fullmath[[#This Row],[Mat Cost]]/Fullmath[[#This Row],[Quantity]]</f>
        <v>84908.621666666673</v>
      </c>
      <c r="L2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84908.621666666673</v>
      </c>
      <c r="M22" s="7" t="s">
        <v>322</v>
      </c>
      <c r="N22" s="14">
        <v>1</v>
      </c>
      <c r="O22" s="15">
        <f>IFERROR(_xlfn.IFNA(VLOOKUP(Fullmath[[#This Row],[M1]],$H$2:$L21,2,FALSE),VLOOKUP(Fullmath[[#This Row],[M1]],$H23:$L$2227,2,FALSE)),0)</f>
        <v>1</v>
      </c>
      <c r="P22" s="16">
        <f>IFERROR(_xlfn.IFNA(VLOOKUP(Fullmath[[#This Row],[M1]],$H$2:$L21,4,FALSE),VLOOKUP(Fullmath[[#This Row],[M1]],$H23:$L$2227,4,FALSE)),0)</f>
        <v>3195.2</v>
      </c>
      <c r="Q22" s="7" t="s">
        <v>315</v>
      </c>
      <c r="R22" s="7">
        <v>2</v>
      </c>
      <c r="S22" s="15">
        <f>IFERROR(_xlfn.IFNA(VLOOKUP(Fullmath[[#This Row],[M2]],$H$2:$L21,2,FALSE),VLOOKUP(Fullmath[[#This Row],[M2]],$H23:$L$2227,2,FALSE)),0)</f>
        <v>1</v>
      </c>
      <c r="T22" s="16">
        <f>IFERROR(_xlfn.IFNA(VLOOKUP(Fullmath[[#This Row],[M2]],$H$2:$L21,4,FALSE),VLOOKUP(Fullmath[[#This Row],[M2]],$H23:$L$2227,4,FALSE)),0)</f>
        <v>481.33333333333331</v>
      </c>
      <c r="U22" s="7" t="s">
        <v>316</v>
      </c>
      <c r="V22" s="7">
        <v>2</v>
      </c>
      <c r="W22" s="15">
        <f>IFERROR(_xlfn.IFNA(VLOOKUP(Fullmath[[#This Row],[M3]],$H$2:$L21,2,FALSE),VLOOKUP(Fullmath[[#This Row],[M3]],$H23:$L$2227,2,FALSE)),0)</f>
        <v>3.4</v>
      </c>
      <c r="X22" s="16">
        <f>IFERROR(_xlfn.IFNA(VLOOKUP(Fullmath[[#This Row],[M3]],$H$2:$L21,4,FALSE),VLOOKUP(Fullmath[[#This Row],[M3]],$H23:$L$2227,4,FALSE)),0)</f>
        <v>313.37666666666667</v>
      </c>
      <c r="Y22" s="7" t="s">
        <v>583</v>
      </c>
      <c r="Z22" s="7">
        <v>1</v>
      </c>
      <c r="AA22" s="15">
        <f>IFERROR(_xlfn.IFNA(VLOOKUP(Fullmath[[#This Row],[M4]],$H$2:$L21,2,FALSE),VLOOKUP(Fullmath[[#This Row],[M4]],$H23:$L$2227,2,FALSE)),0)</f>
        <v>0.39999999999999997</v>
      </c>
      <c r="AB22" s="16">
        <f>IFERROR(_xlfn.IFNA(VLOOKUP(Fullmath[[#This Row],[M4]],$H$2:$L21,4,FALSE),VLOOKUP(Fullmath[[#This Row],[M4]],$H23:$L$2227,4,FALSE)),0)</f>
        <v>124.00166666666667</v>
      </c>
      <c r="AE22" s="15">
        <f>IFERROR(_xlfn.IFNA(VLOOKUP(Fullmath[[#This Row],[M5]],$H$2:$L21,2,FALSE),VLOOKUP(Fullmath[[#This Row],[M5]],$H23:$L$2227,2,FALSE)),0)</f>
        <v>0</v>
      </c>
      <c r="AF22" s="16">
        <f>IFERROR(_xlfn.IFNA(VLOOKUP(Fullmath[[#This Row],[M5]],$H$2:$L21,4,FALSE),VLOOKUP(Fullmath[[#This Row],[M5]],$H23:$L$2227,4,FALSE)),0)</f>
        <v>0</v>
      </c>
      <c r="AI22" s="15">
        <f>IFERROR(_xlfn.IFNA(VLOOKUP(Fullmath[[#This Row],[M6]],$H$2:$L21,2,FALSE),VLOOKUP(Fullmath[[#This Row],[M6]],$H23:$L$2227,2,FALSE)),0)</f>
        <v>0</v>
      </c>
      <c r="AJ22" s="16">
        <f>IFERROR(_xlfn.IFNA(VLOOKUP(Fullmath[[#This Row],[M6]],$H$2:$L21,4,FALSE),VLOOKUP(Fullmath[[#This Row],[M6]],$H23:$L$2227,4,FALSE)),0)</f>
        <v>0</v>
      </c>
      <c r="AK22" s="7" t="s">
        <v>467</v>
      </c>
      <c r="AL22" s="7">
        <v>1</v>
      </c>
      <c r="AM22" s="7">
        <f>(IFERROR(VLOOKUP(AK22,Components[[Name]:[Price]],2,FALSE),0))</f>
        <v>80000</v>
      </c>
      <c r="AP22" s="7">
        <f>(IFERROR(VLOOKUP(AN22,Components[[Name]:[Price]],2,FALSE),0))</f>
        <v>0</v>
      </c>
      <c r="AS22" s="7">
        <f>(IFERROR(VLOOKUP(AQ22,Components[[Name]:[Price]],2,FALSE),0))</f>
        <v>0</v>
      </c>
      <c r="AV22" s="7">
        <f>(IFERROR(VLOOKUP(AT22,Components[[Name]:[Price]],2,FALSE),0))</f>
        <v>0</v>
      </c>
      <c r="AY22" s="7">
        <f>(IFERROR(VLOOKUP(AW22,Components[[Name]:[Price]],2,FALSE),0))</f>
        <v>0</v>
      </c>
      <c r="BB22" s="6">
        <f>(IFERROR(VLOOKUP(AZ22,Components[[Name]:[Price]],2,FALSE),0))</f>
        <v>0</v>
      </c>
    </row>
    <row r="23" spans="1:54" x14ac:dyDescent="0.2">
      <c r="A23" s="2">
        <v>631</v>
      </c>
      <c r="B23" s="2" t="s">
        <v>1132</v>
      </c>
      <c r="C23" s="2" t="s">
        <v>819</v>
      </c>
      <c r="D23" s="2" t="s">
        <v>988</v>
      </c>
      <c r="E23" s="2">
        <v>1</v>
      </c>
      <c r="F23" s="2">
        <v>2</v>
      </c>
      <c r="G23" s="2">
        <v>1</v>
      </c>
      <c r="H23" s="2" t="s">
        <v>332</v>
      </c>
      <c r="I23" s="7">
        <f>Fullmath[[#This Row],[Total CP]]/Fullmath[[#This Row],[Quantity]]</f>
        <v>7.8</v>
      </c>
      <c r="J2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7.8</v>
      </c>
      <c r="K23" s="2">
        <f>Fullmath[[#This Row],[Mat Cost]]/Fullmath[[#This Row],[Quantity]]</f>
        <v>626.75333333333333</v>
      </c>
      <c r="L2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626.75333333333333</v>
      </c>
      <c r="M23" s="7" t="s">
        <v>316</v>
      </c>
      <c r="N23" s="14">
        <v>2</v>
      </c>
      <c r="O23" s="15">
        <f>IFERROR(_xlfn.IFNA(VLOOKUP(Fullmath[[#This Row],[M1]],$H$2:$L22,2,FALSE),VLOOKUP(Fullmath[[#This Row],[M1]],$H24:$L$2227,2,FALSE)),0)</f>
        <v>3.4</v>
      </c>
      <c r="P23" s="16">
        <f>IFERROR(_xlfn.IFNA(VLOOKUP(Fullmath[[#This Row],[M1]],$H$2:$L22,4,FALSE),VLOOKUP(Fullmath[[#This Row],[M1]],$H24:$L$2227,4,FALSE)),0)</f>
        <v>313.37666666666667</v>
      </c>
      <c r="S23" s="15">
        <f>IFERROR(_xlfn.IFNA(VLOOKUP(Fullmath[[#This Row],[M2]],$H$2:$L22,2,FALSE),VLOOKUP(Fullmath[[#This Row],[M2]],$H24:$L$2227,2,FALSE)),0)</f>
        <v>0</v>
      </c>
      <c r="T23" s="16">
        <f>IFERROR(_xlfn.IFNA(VLOOKUP(Fullmath[[#This Row],[M2]],$H$2:$L22,4,FALSE),VLOOKUP(Fullmath[[#This Row],[M2]],$H24:$L$2227,4,FALSE)),0)</f>
        <v>0</v>
      </c>
      <c r="W23" s="15">
        <f>IFERROR(_xlfn.IFNA(VLOOKUP(Fullmath[[#This Row],[M3]],$H$2:$L22,2,FALSE),VLOOKUP(Fullmath[[#This Row],[M3]],$H24:$L$2227,2,FALSE)),0)</f>
        <v>0</v>
      </c>
      <c r="X23" s="16">
        <f>IFERROR(_xlfn.IFNA(VLOOKUP(Fullmath[[#This Row],[M3]],$H$2:$L22,4,FALSE),VLOOKUP(Fullmath[[#This Row],[M3]],$H24:$L$2227,4,FALSE)),0)</f>
        <v>0</v>
      </c>
      <c r="AA23" s="15">
        <f>IFERROR(_xlfn.IFNA(VLOOKUP(Fullmath[[#This Row],[M4]],$H$2:$L22,2,FALSE),VLOOKUP(Fullmath[[#This Row],[M4]],$H24:$L$2227,2,FALSE)),0)</f>
        <v>0</v>
      </c>
      <c r="AB23" s="16">
        <f>IFERROR(_xlfn.IFNA(VLOOKUP(Fullmath[[#This Row],[M4]],$H$2:$L22,4,FALSE),VLOOKUP(Fullmath[[#This Row],[M4]],$H24:$L$2227,4,FALSE)),0)</f>
        <v>0</v>
      </c>
      <c r="AE23" s="15">
        <f>IFERROR(_xlfn.IFNA(VLOOKUP(Fullmath[[#This Row],[M5]],$H$2:$L22,2,FALSE),VLOOKUP(Fullmath[[#This Row],[M5]],$H24:$L$2227,2,FALSE)),0)</f>
        <v>0</v>
      </c>
      <c r="AF23" s="16">
        <f>IFERROR(_xlfn.IFNA(VLOOKUP(Fullmath[[#This Row],[M5]],$H$2:$L22,4,FALSE),VLOOKUP(Fullmath[[#This Row],[M5]],$H24:$L$2227,4,FALSE)),0)</f>
        <v>0</v>
      </c>
      <c r="AI23" s="15">
        <f>IFERROR(_xlfn.IFNA(VLOOKUP(Fullmath[[#This Row],[M6]],$H$2:$L22,2,FALSE),VLOOKUP(Fullmath[[#This Row],[M6]],$H24:$L$2227,2,FALSE)),0)</f>
        <v>0</v>
      </c>
      <c r="AJ23" s="16">
        <f>IFERROR(_xlfn.IFNA(VLOOKUP(Fullmath[[#This Row],[M6]],$H$2:$L22,4,FALSE),VLOOKUP(Fullmath[[#This Row],[M6]],$H24:$L$2227,4,FALSE)),0)</f>
        <v>0</v>
      </c>
      <c r="AM23" s="7">
        <f>(IFERROR(VLOOKUP(AK23,Components[[Name]:[Price]],2,FALSE),0))</f>
        <v>0</v>
      </c>
      <c r="AP23" s="7">
        <f>(IFERROR(VLOOKUP(AN23,Components[[Name]:[Price]],2,FALSE),0))</f>
        <v>0</v>
      </c>
      <c r="AS23" s="7">
        <f>(IFERROR(VLOOKUP(AQ23,Components[[Name]:[Price]],2,FALSE),0))</f>
        <v>0</v>
      </c>
      <c r="AV23" s="7">
        <f>(IFERROR(VLOOKUP(AT23,Components[[Name]:[Price]],2,FALSE),0))</f>
        <v>0</v>
      </c>
      <c r="AY23" s="7">
        <f>(IFERROR(VLOOKUP(AW23,Components[[Name]:[Price]],2,FALSE),0))</f>
        <v>0</v>
      </c>
      <c r="BB23" s="6">
        <f>(IFERROR(VLOOKUP(AZ23,Components[[Name]:[Price]],2,FALSE),0))</f>
        <v>0</v>
      </c>
    </row>
    <row r="24" spans="1:54" x14ac:dyDescent="0.2">
      <c r="A24" s="2">
        <v>632</v>
      </c>
      <c r="B24" s="2" t="s">
        <v>1132</v>
      </c>
      <c r="C24" s="2" t="s">
        <v>819</v>
      </c>
      <c r="D24" s="2" t="s">
        <v>988</v>
      </c>
      <c r="E24" s="2">
        <v>1</v>
      </c>
      <c r="F24" s="2">
        <v>2</v>
      </c>
      <c r="G24" s="2">
        <v>1</v>
      </c>
      <c r="H24" s="2" t="s">
        <v>1036</v>
      </c>
      <c r="I24" s="7">
        <f>Fullmath[[#This Row],[Total CP]]/Fullmath[[#This Row],[Quantity]]</f>
        <v>5.4</v>
      </c>
      <c r="J2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5.4</v>
      </c>
      <c r="K24" s="2">
        <f>Fullmath[[#This Row],[Mat Cost]]/Fullmath[[#This Row],[Quantity]]</f>
        <v>794.71</v>
      </c>
      <c r="L2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794.71</v>
      </c>
      <c r="M24" s="7" t="s">
        <v>315</v>
      </c>
      <c r="N24" s="14">
        <v>1</v>
      </c>
      <c r="O24" s="15">
        <f>IFERROR(_xlfn.IFNA(VLOOKUP(Fullmath[[#This Row],[M1]],$H$2:$L23,2,FALSE),VLOOKUP(Fullmath[[#This Row],[M1]],$H25:$L$2227,2,FALSE)),0)</f>
        <v>1</v>
      </c>
      <c r="P24" s="16">
        <f>IFERROR(_xlfn.IFNA(VLOOKUP(Fullmath[[#This Row],[M1]],$H$2:$L23,4,FALSE),VLOOKUP(Fullmath[[#This Row],[M1]],$H25:$L$2227,4,FALSE)),0)</f>
        <v>481.33333333333331</v>
      </c>
      <c r="Q24" s="7" t="s">
        <v>316</v>
      </c>
      <c r="R24" s="7">
        <v>1</v>
      </c>
      <c r="S24" s="15">
        <f>IFERROR(_xlfn.IFNA(VLOOKUP(Fullmath[[#This Row],[M2]],$H$2:$L23,2,FALSE),VLOOKUP(Fullmath[[#This Row],[M2]],$H25:$L$2227,2,FALSE)),0)</f>
        <v>3.4</v>
      </c>
      <c r="T24" s="16">
        <f>IFERROR(_xlfn.IFNA(VLOOKUP(Fullmath[[#This Row],[M2]],$H$2:$L23,4,FALSE),VLOOKUP(Fullmath[[#This Row],[M2]],$H25:$L$2227,4,FALSE)),0)</f>
        <v>313.37666666666667</v>
      </c>
      <c r="W24" s="15">
        <f>IFERROR(_xlfn.IFNA(VLOOKUP(Fullmath[[#This Row],[M3]],$H$2:$L23,2,FALSE),VLOOKUP(Fullmath[[#This Row],[M3]],$H25:$L$2227,2,FALSE)),0)</f>
        <v>0</v>
      </c>
      <c r="X24" s="16">
        <f>IFERROR(_xlfn.IFNA(VLOOKUP(Fullmath[[#This Row],[M3]],$H$2:$L23,4,FALSE),VLOOKUP(Fullmath[[#This Row],[M3]],$H25:$L$2227,4,FALSE)),0)</f>
        <v>0</v>
      </c>
      <c r="AA24" s="15">
        <f>IFERROR(_xlfn.IFNA(VLOOKUP(Fullmath[[#This Row],[M4]],$H$2:$L23,2,FALSE),VLOOKUP(Fullmath[[#This Row],[M4]],$H25:$L$2227,2,FALSE)),0)</f>
        <v>0</v>
      </c>
      <c r="AB24" s="16">
        <f>IFERROR(_xlfn.IFNA(VLOOKUP(Fullmath[[#This Row],[M4]],$H$2:$L23,4,FALSE),VLOOKUP(Fullmath[[#This Row],[M4]],$H25:$L$2227,4,FALSE)),0)</f>
        <v>0</v>
      </c>
      <c r="AE24" s="15">
        <f>IFERROR(_xlfn.IFNA(VLOOKUP(Fullmath[[#This Row],[M5]],$H$2:$L23,2,FALSE),VLOOKUP(Fullmath[[#This Row],[M5]],$H25:$L$2227,2,FALSE)),0)</f>
        <v>0</v>
      </c>
      <c r="AF24" s="16">
        <f>IFERROR(_xlfn.IFNA(VLOOKUP(Fullmath[[#This Row],[M5]],$H$2:$L23,4,FALSE),VLOOKUP(Fullmath[[#This Row],[M5]],$H25:$L$2227,4,FALSE)),0)</f>
        <v>0</v>
      </c>
      <c r="AI24" s="15">
        <f>IFERROR(_xlfn.IFNA(VLOOKUP(Fullmath[[#This Row],[M6]],$H$2:$L23,2,FALSE),VLOOKUP(Fullmath[[#This Row],[M6]],$H25:$L$2227,2,FALSE)),0)</f>
        <v>0</v>
      </c>
      <c r="AJ24" s="16">
        <f>IFERROR(_xlfn.IFNA(VLOOKUP(Fullmath[[#This Row],[M6]],$H$2:$L23,4,FALSE),VLOOKUP(Fullmath[[#This Row],[M6]],$H25:$L$2227,4,FALSE)),0)</f>
        <v>0</v>
      </c>
      <c r="AM24" s="7">
        <f>(IFERROR(VLOOKUP(AK24,Components[[Name]:[Price]],2,FALSE),0))</f>
        <v>0</v>
      </c>
      <c r="AP24" s="7">
        <f>(IFERROR(VLOOKUP(AN24,Components[[Name]:[Price]],2,FALSE),0))</f>
        <v>0</v>
      </c>
      <c r="AS24" s="7">
        <f>(IFERROR(VLOOKUP(AQ24,Components[[Name]:[Price]],2,FALSE),0))</f>
        <v>0</v>
      </c>
      <c r="AV24" s="7">
        <f>(IFERROR(VLOOKUP(AT24,Components[[Name]:[Price]],2,FALSE),0))</f>
        <v>0</v>
      </c>
      <c r="AY24" s="7">
        <f>(IFERROR(VLOOKUP(AW24,Components[[Name]:[Price]],2,FALSE),0))</f>
        <v>0</v>
      </c>
      <c r="BB24" s="6">
        <f>(IFERROR(VLOOKUP(AZ24,Components[[Name]:[Price]],2,FALSE),0))</f>
        <v>0</v>
      </c>
    </row>
    <row r="25" spans="1:54" x14ac:dyDescent="0.2">
      <c r="A25" s="2">
        <v>638</v>
      </c>
      <c r="B25" s="2" t="s">
        <v>1132</v>
      </c>
      <c r="C25" s="2" t="s">
        <v>819</v>
      </c>
      <c r="D25" s="2" t="s">
        <v>988</v>
      </c>
      <c r="E25" s="2">
        <v>1</v>
      </c>
      <c r="F25" s="2">
        <v>2</v>
      </c>
      <c r="G25" s="2">
        <v>1</v>
      </c>
      <c r="H25" s="2" t="s">
        <v>1035</v>
      </c>
      <c r="I25" s="7">
        <f>Fullmath[[#This Row],[Total CP]]/Fullmath[[#This Row],[Quantity]]</f>
        <v>7.8</v>
      </c>
      <c r="J2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7.8</v>
      </c>
      <c r="K25" s="2">
        <f>Fullmath[[#This Row],[Mat Cost]]/Fullmath[[#This Row],[Quantity]]</f>
        <v>626.75333333333333</v>
      </c>
      <c r="L2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626.75333333333333</v>
      </c>
      <c r="M25" s="7" t="s">
        <v>316</v>
      </c>
      <c r="N25" s="14">
        <v>2</v>
      </c>
      <c r="O25" s="15">
        <f>IFERROR(_xlfn.IFNA(VLOOKUP(Fullmath[[#This Row],[M1]],$H$2:$L24,2,FALSE),VLOOKUP(Fullmath[[#This Row],[M1]],$H26:$L$2227,2,FALSE)),0)</f>
        <v>3.4</v>
      </c>
      <c r="P25" s="16">
        <f>IFERROR(_xlfn.IFNA(VLOOKUP(Fullmath[[#This Row],[M1]],$H$2:$L24,4,FALSE),VLOOKUP(Fullmath[[#This Row],[M1]],$H26:$L$2227,4,FALSE)),0)</f>
        <v>313.37666666666667</v>
      </c>
      <c r="S25" s="15">
        <f>IFERROR(_xlfn.IFNA(VLOOKUP(Fullmath[[#This Row],[M2]],$H$2:$L24,2,FALSE),VLOOKUP(Fullmath[[#This Row],[M2]],$H26:$L$2227,2,FALSE)),0)</f>
        <v>0</v>
      </c>
      <c r="T25" s="16">
        <f>IFERROR(_xlfn.IFNA(VLOOKUP(Fullmath[[#This Row],[M2]],$H$2:$L24,4,FALSE),VLOOKUP(Fullmath[[#This Row],[M2]],$H26:$L$2227,4,FALSE)),0)</f>
        <v>0</v>
      </c>
      <c r="W25" s="15">
        <f>IFERROR(_xlfn.IFNA(VLOOKUP(Fullmath[[#This Row],[M3]],$H$2:$L24,2,FALSE),VLOOKUP(Fullmath[[#This Row],[M3]],$H26:$L$2227,2,FALSE)),0)</f>
        <v>0</v>
      </c>
      <c r="X25" s="16">
        <f>IFERROR(_xlfn.IFNA(VLOOKUP(Fullmath[[#This Row],[M3]],$H$2:$L24,4,FALSE),VLOOKUP(Fullmath[[#This Row],[M3]],$H26:$L$2227,4,FALSE)),0)</f>
        <v>0</v>
      </c>
      <c r="AA25" s="15">
        <f>IFERROR(_xlfn.IFNA(VLOOKUP(Fullmath[[#This Row],[M4]],$H$2:$L24,2,FALSE),VLOOKUP(Fullmath[[#This Row],[M4]],$H26:$L$2227,2,FALSE)),0)</f>
        <v>0</v>
      </c>
      <c r="AB25" s="16">
        <f>IFERROR(_xlfn.IFNA(VLOOKUP(Fullmath[[#This Row],[M4]],$H$2:$L24,4,FALSE),VLOOKUP(Fullmath[[#This Row],[M4]],$H26:$L$2227,4,FALSE)),0)</f>
        <v>0</v>
      </c>
      <c r="AE25" s="15">
        <f>IFERROR(_xlfn.IFNA(VLOOKUP(Fullmath[[#This Row],[M5]],$H$2:$L24,2,FALSE),VLOOKUP(Fullmath[[#This Row],[M5]],$H26:$L$2227,2,FALSE)),0)</f>
        <v>0</v>
      </c>
      <c r="AF25" s="16">
        <f>IFERROR(_xlfn.IFNA(VLOOKUP(Fullmath[[#This Row],[M5]],$H$2:$L24,4,FALSE),VLOOKUP(Fullmath[[#This Row],[M5]],$H26:$L$2227,4,FALSE)),0)</f>
        <v>0</v>
      </c>
      <c r="AI25" s="15">
        <f>IFERROR(_xlfn.IFNA(VLOOKUP(Fullmath[[#This Row],[M6]],$H$2:$L24,2,FALSE),VLOOKUP(Fullmath[[#This Row],[M6]],$H26:$L$2227,2,FALSE)),0)</f>
        <v>0</v>
      </c>
      <c r="AJ25" s="16">
        <f>IFERROR(_xlfn.IFNA(VLOOKUP(Fullmath[[#This Row],[M6]],$H$2:$L24,4,FALSE),VLOOKUP(Fullmath[[#This Row],[M6]],$H26:$L$2227,4,FALSE)),0)</f>
        <v>0</v>
      </c>
      <c r="AM25" s="7">
        <f>(IFERROR(VLOOKUP(AK25,Components[[Name]:[Price]],2,FALSE),0))</f>
        <v>0</v>
      </c>
      <c r="AP25" s="7">
        <f>(IFERROR(VLOOKUP(AN25,Components[[Name]:[Price]],2,FALSE),0))</f>
        <v>0</v>
      </c>
      <c r="AS25" s="7">
        <f>(IFERROR(VLOOKUP(AQ25,Components[[Name]:[Price]],2,FALSE),0))</f>
        <v>0</v>
      </c>
      <c r="AV25" s="7">
        <f>(IFERROR(VLOOKUP(AT25,Components[[Name]:[Price]],2,FALSE),0))</f>
        <v>0</v>
      </c>
      <c r="AY25" s="7">
        <f>(IFERROR(VLOOKUP(AW25,Components[[Name]:[Price]],2,FALSE),0))</f>
        <v>0</v>
      </c>
      <c r="BB25" s="6">
        <f>(IFERROR(VLOOKUP(AZ25,Components[[Name]:[Price]],2,FALSE),0))</f>
        <v>0</v>
      </c>
    </row>
    <row r="26" spans="1:54" x14ac:dyDescent="0.2">
      <c r="A26" s="2">
        <v>691</v>
      </c>
      <c r="B26" s="2" t="s">
        <v>1132</v>
      </c>
      <c r="C26" s="2" t="s">
        <v>819</v>
      </c>
      <c r="D26" s="2" t="s">
        <v>988</v>
      </c>
      <c r="E26" s="2">
        <v>1</v>
      </c>
      <c r="F26" s="2">
        <v>17</v>
      </c>
      <c r="G26" s="2">
        <v>5</v>
      </c>
      <c r="H26" s="2" t="s">
        <v>1028</v>
      </c>
      <c r="I26" s="7">
        <f>Fullmath[[#This Row],[Total CP]]/Fullmath[[#This Row],[Quantity]]</f>
        <v>13.8</v>
      </c>
      <c r="J2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13.8</v>
      </c>
      <c r="K26" s="2">
        <f>Fullmath[[#This Row],[Mat Cost]]/Fullmath[[#This Row],[Quantity]]</f>
        <v>1108.0866666666666</v>
      </c>
      <c r="L2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1108.0866666666666</v>
      </c>
      <c r="M26" s="7" t="s">
        <v>316</v>
      </c>
      <c r="N26" s="14">
        <v>1</v>
      </c>
      <c r="O26" s="15">
        <f>IFERROR(_xlfn.IFNA(VLOOKUP(Fullmath[[#This Row],[M1]],$H$2:$L25,2,FALSE),VLOOKUP(Fullmath[[#This Row],[M1]],$H27:$L$2227,2,FALSE)),0)</f>
        <v>3.4</v>
      </c>
      <c r="P26" s="16">
        <f>IFERROR(_xlfn.IFNA(VLOOKUP(Fullmath[[#This Row],[M1]],$H$2:$L25,4,FALSE),VLOOKUP(Fullmath[[#This Row],[M1]],$H27:$L$2227,4,FALSE)),0)</f>
        <v>313.37666666666667</v>
      </c>
      <c r="Q26" s="7" t="s">
        <v>1036</v>
      </c>
      <c r="R26" s="7">
        <v>1</v>
      </c>
      <c r="S26" s="15">
        <f>IFERROR(_xlfn.IFNA(VLOOKUP(Fullmath[[#This Row],[M2]],$H$2:$L25,2,FALSE),VLOOKUP(Fullmath[[#This Row],[M2]],$H27:$L$2227,2,FALSE)),0)</f>
        <v>5.4</v>
      </c>
      <c r="T26" s="16">
        <f>IFERROR(_xlfn.IFNA(VLOOKUP(Fullmath[[#This Row],[M2]],$H$2:$L25,4,FALSE),VLOOKUP(Fullmath[[#This Row],[M2]],$H27:$L$2227,4,FALSE)),0)</f>
        <v>794.71</v>
      </c>
      <c r="W26" s="15">
        <f>IFERROR(_xlfn.IFNA(VLOOKUP(Fullmath[[#This Row],[M3]],$H$2:$L25,2,FALSE),VLOOKUP(Fullmath[[#This Row],[M3]],$H27:$L$2227,2,FALSE)),0)</f>
        <v>0</v>
      </c>
      <c r="X26" s="16">
        <f>IFERROR(_xlfn.IFNA(VLOOKUP(Fullmath[[#This Row],[M3]],$H$2:$L25,4,FALSE),VLOOKUP(Fullmath[[#This Row],[M3]],$H27:$L$2227,4,FALSE)),0)</f>
        <v>0</v>
      </c>
      <c r="AA26" s="15">
        <f>IFERROR(_xlfn.IFNA(VLOOKUP(Fullmath[[#This Row],[M4]],$H$2:$L25,2,FALSE),VLOOKUP(Fullmath[[#This Row],[M4]],$H27:$L$2227,2,FALSE)),0)</f>
        <v>0</v>
      </c>
      <c r="AB26" s="16">
        <f>IFERROR(_xlfn.IFNA(VLOOKUP(Fullmath[[#This Row],[M4]],$H$2:$L25,4,FALSE),VLOOKUP(Fullmath[[#This Row],[M4]],$H27:$L$2227,4,FALSE)),0)</f>
        <v>0</v>
      </c>
      <c r="AE26" s="15">
        <f>IFERROR(_xlfn.IFNA(VLOOKUP(Fullmath[[#This Row],[M5]],$H$2:$L25,2,FALSE),VLOOKUP(Fullmath[[#This Row],[M5]],$H27:$L$2227,2,FALSE)),0)</f>
        <v>0</v>
      </c>
      <c r="AF26" s="16">
        <f>IFERROR(_xlfn.IFNA(VLOOKUP(Fullmath[[#This Row],[M5]],$H$2:$L25,4,FALSE),VLOOKUP(Fullmath[[#This Row],[M5]],$H27:$L$2227,4,FALSE)),0)</f>
        <v>0</v>
      </c>
      <c r="AI26" s="15">
        <f>IFERROR(_xlfn.IFNA(VLOOKUP(Fullmath[[#This Row],[M6]],$H$2:$L25,2,FALSE),VLOOKUP(Fullmath[[#This Row],[M6]],$H27:$L$2227,2,FALSE)),0)</f>
        <v>0</v>
      </c>
      <c r="AJ26" s="16">
        <f>IFERROR(_xlfn.IFNA(VLOOKUP(Fullmath[[#This Row],[M6]],$H$2:$L25,4,FALSE),VLOOKUP(Fullmath[[#This Row],[M6]],$H27:$L$2227,4,FALSE)),0)</f>
        <v>0</v>
      </c>
      <c r="AK26" s="7" t="s">
        <v>1038</v>
      </c>
      <c r="AL26" s="7">
        <v>1</v>
      </c>
      <c r="AM26" s="7">
        <f>(IFERROR(VLOOKUP(AK26,Components[[Name]:[Price]],2,FALSE),0))</f>
        <v>0</v>
      </c>
      <c r="AP26" s="7">
        <f>(IFERROR(VLOOKUP(AN26,Components[[Name]:[Price]],2,FALSE),0))</f>
        <v>0</v>
      </c>
      <c r="AS26" s="7">
        <f>(IFERROR(VLOOKUP(AQ26,Components[[Name]:[Price]],2,FALSE),0))</f>
        <v>0</v>
      </c>
      <c r="AV26" s="7">
        <f>(IFERROR(VLOOKUP(AT26,Components[[Name]:[Price]],2,FALSE),0))</f>
        <v>0</v>
      </c>
      <c r="AY26" s="7">
        <f>(IFERROR(VLOOKUP(AW26,Components[[Name]:[Price]],2,FALSE),0))</f>
        <v>0</v>
      </c>
      <c r="BB26" s="6">
        <f>(IFERROR(VLOOKUP(AZ26,Components[[Name]:[Price]],2,FALSE),0))</f>
        <v>0</v>
      </c>
    </row>
    <row r="27" spans="1:54" x14ac:dyDescent="0.2">
      <c r="A27" s="2">
        <v>692</v>
      </c>
      <c r="B27" s="2" t="s">
        <v>1132</v>
      </c>
      <c r="C27" s="2" t="s">
        <v>819</v>
      </c>
      <c r="D27" s="2" t="s">
        <v>988</v>
      </c>
      <c r="E27" s="2">
        <v>1</v>
      </c>
      <c r="F27" s="2">
        <v>22</v>
      </c>
      <c r="G27" s="2">
        <v>23</v>
      </c>
      <c r="H27" s="2" t="s">
        <v>1027</v>
      </c>
      <c r="I27" s="7">
        <f>Fullmath[[#This Row],[Total CP]]/Fullmath[[#This Row],[Quantity]]</f>
        <v>32.799999999999997</v>
      </c>
      <c r="J2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32.799999999999997</v>
      </c>
      <c r="K27" s="2">
        <f>Fullmath[[#This Row],[Mat Cost]]/Fullmath[[#This Row],[Quantity]]</f>
        <v>2188.52</v>
      </c>
      <c r="L2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2188.52</v>
      </c>
      <c r="M27" s="7" t="s">
        <v>315</v>
      </c>
      <c r="N27" s="14">
        <v>1</v>
      </c>
      <c r="O27" s="15">
        <f>IFERROR(_xlfn.IFNA(VLOOKUP(Fullmath[[#This Row],[M1]],$H$2:$L26,2,FALSE),VLOOKUP(Fullmath[[#This Row],[M1]],$H28:$L$2227,2,FALSE)),0)</f>
        <v>1</v>
      </c>
      <c r="P27" s="16">
        <f>IFERROR(_xlfn.IFNA(VLOOKUP(Fullmath[[#This Row],[M1]],$H$2:$L26,4,FALSE),VLOOKUP(Fullmath[[#This Row],[M1]],$H28:$L$2227,4,FALSE)),0)</f>
        <v>481.33333333333331</v>
      </c>
      <c r="Q27" s="7" t="s">
        <v>316</v>
      </c>
      <c r="R27" s="7">
        <v>1</v>
      </c>
      <c r="S27" s="15">
        <f>IFERROR(_xlfn.IFNA(VLOOKUP(Fullmath[[#This Row],[M2]],$H$2:$L26,2,FALSE),VLOOKUP(Fullmath[[#This Row],[M2]],$H28:$L$2227,2,FALSE)),0)</f>
        <v>3.4</v>
      </c>
      <c r="T27" s="16">
        <f>IFERROR(_xlfn.IFNA(VLOOKUP(Fullmath[[#This Row],[M2]],$H$2:$L26,4,FALSE),VLOOKUP(Fullmath[[#This Row],[M2]],$H28:$L$2227,4,FALSE)),0)</f>
        <v>313.37666666666667</v>
      </c>
      <c r="U27" s="7" t="s">
        <v>1036</v>
      </c>
      <c r="V27" s="7">
        <v>1</v>
      </c>
      <c r="W27" s="15">
        <f>IFERROR(_xlfn.IFNA(VLOOKUP(Fullmath[[#This Row],[M3]],$H$2:$L26,2,FALSE),VLOOKUP(Fullmath[[#This Row],[M3]],$H28:$L$2227,2,FALSE)),0)</f>
        <v>5.4</v>
      </c>
      <c r="X27" s="16">
        <f>IFERROR(_xlfn.IFNA(VLOOKUP(Fullmath[[#This Row],[M3]],$H$2:$L26,4,FALSE),VLOOKUP(Fullmath[[#This Row],[M3]],$H28:$L$2227,4,FALSE)),0)</f>
        <v>794.71</v>
      </c>
      <c r="AA27" s="15">
        <f>IFERROR(_xlfn.IFNA(VLOOKUP(Fullmath[[#This Row],[M4]],$H$2:$L26,2,FALSE),VLOOKUP(Fullmath[[#This Row],[M4]],$H28:$L$2227,2,FALSE)),0)</f>
        <v>0</v>
      </c>
      <c r="AB27" s="16">
        <f>IFERROR(_xlfn.IFNA(VLOOKUP(Fullmath[[#This Row],[M4]],$H$2:$L26,4,FALSE),VLOOKUP(Fullmath[[#This Row],[M4]],$H28:$L$2227,4,FALSE)),0)</f>
        <v>0</v>
      </c>
      <c r="AE27" s="15">
        <f>IFERROR(_xlfn.IFNA(VLOOKUP(Fullmath[[#This Row],[M5]],$H$2:$L26,2,FALSE),VLOOKUP(Fullmath[[#This Row],[M5]],$H28:$L$2227,2,FALSE)),0)</f>
        <v>0</v>
      </c>
      <c r="AF27" s="16">
        <f>IFERROR(_xlfn.IFNA(VLOOKUP(Fullmath[[#This Row],[M5]],$H$2:$L26,4,FALSE),VLOOKUP(Fullmath[[#This Row],[M5]],$H28:$L$2227,4,FALSE)),0)</f>
        <v>0</v>
      </c>
      <c r="AI27" s="15">
        <f>IFERROR(_xlfn.IFNA(VLOOKUP(Fullmath[[#This Row],[M6]],$H$2:$L26,2,FALSE),VLOOKUP(Fullmath[[#This Row],[M6]],$H28:$L$2227,2,FALSE)),0)</f>
        <v>0</v>
      </c>
      <c r="AJ27" s="16">
        <f>IFERROR(_xlfn.IFNA(VLOOKUP(Fullmath[[#This Row],[M6]],$H$2:$L26,4,FALSE),VLOOKUP(Fullmath[[#This Row],[M6]],$H28:$L$2227,4,FALSE)),0)</f>
        <v>0</v>
      </c>
      <c r="AK27" s="7" t="s">
        <v>1038</v>
      </c>
      <c r="AL27" s="7">
        <v>1</v>
      </c>
      <c r="AM27" s="7">
        <f>(IFERROR(VLOOKUP(AK27,Components[[Name]:[Price]],2,FALSE),0))</f>
        <v>0</v>
      </c>
      <c r="AN27" s="7" t="s">
        <v>240</v>
      </c>
      <c r="AO27" s="7">
        <v>3</v>
      </c>
      <c r="AP27" s="7">
        <f>(IFERROR(VLOOKUP(AN27,Components[[Name]:[Price]],2,FALSE),0))</f>
        <v>199.7</v>
      </c>
      <c r="AS27" s="7">
        <f>(IFERROR(VLOOKUP(AQ27,Components[[Name]:[Price]],2,FALSE),0))</f>
        <v>0</v>
      </c>
      <c r="AV27" s="7">
        <f>(IFERROR(VLOOKUP(AT27,Components[[Name]:[Price]],2,FALSE),0))</f>
        <v>0</v>
      </c>
      <c r="AY27" s="7">
        <f>(IFERROR(VLOOKUP(AW27,Components[[Name]:[Price]],2,FALSE),0))</f>
        <v>0</v>
      </c>
      <c r="BB27" s="6">
        <f>(IFERROR(VLOOKUP(AZ27,Components[[Name]:[Price]],2,FALSE),0))</f>
        <v>0</v>
      </c>
    </row>
    <row r="28" spans="1:54" x14ac:dyDescent="0.2">
      <c r="A28" s="2">
        <v>693</v>
      </c>
      <c r="B28" s="2" t="s">
        <v>1132</v>
      </c>
      <c r="C28" s="2" t="s">
        <v>819</v>
      </c>
      <c r="D28" s="2" t="s">
        <v>988</v>
      </c>
      <c r="E28" s="2">
        <v>1</v>
      </c>
      <c r="F28" s="2">
        <v>23</v>
      </c>
      <c r="G28" s="2">
        <v>54</v>
      </c>
      <c r="H28" s="2" t="s">
        <v>1026</v>
      </c>
      <c r="I28" s="7">
        <f>Fullmath[[#This Row],[Total CP]]/Fullmath[[#This Row],[Quantity]]</f>
        <v>86.8</v>
      </c>
      <c r="J2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86.8</v>
      </c>
      <c r="K28" s="2">
        <f>Fullmath[[#This Row],[Mat Cost]]/Fullmath[[#This Row],[Quantity]]</f>
        <v>2188.52</v>
      </c>
      <c r="L2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2188.52</v>
      </c>
      <c r="M28" s="7" t="s">
        <v>1027</v>
      </c>
      <c r="N28" s="14">
        <v>1</v>
      </c>
      <c r="O28" s="15">
        <f>IFERROR(_xlfn.IFNA(VLOOKUP(Fullmath[[#This Row],[M1]],$H$2:$L27,2,FALSE),VLOOKUP(Fullmath[[#This Row],[M1]],$H29:$L$2227,2,FALSE)),0)</f>
        <v>32.799999999999997</v>
      </c>
      <c r="P28" s="16">
        <f>IFERROR(_xlfn.IFNA(VLOOKUP(Fullmath[[#This Row],[M1]],$H$2:$L27,4,FALSE),VLOOKUP(Fullmath[[#This Row],[M1]],$H29:$L$2227,4,FALSE)),0)</f>
        <v>2188.52</v>
      </c>
      <c r="S28" s="15">
        <f>IFERROR(_xlfn.IFNA(VLOOKUP(Fullmath[[#This Row],[M2]],$H$2:$L27,2,FALSE),VLOOKUP(Fullmath[[#This Row],[M2]],$H29:$L$2227,2,FALSE)),0)</f>
        <v>0</v>
      </c>
      <c r="T28" s="16">
        <f>IFERROR(_xlfn.IFNA(VLOOKUP(Fullmath[[#This Row],[M2]],$H$2:$L27,4,FALSE),VLOOKUP(Fullmath[[#This Row],[M2]],$H29:$L$2227,4,FALSE)),0)</f>
        <v>0</v>
      </c>
      <c r="W28" s="15">
        <f>IFERROR(_xlfn.IFNA(VLOOKUP(Fullmath[[#This Row],[M3]],$H$2:$L27,2,FALSE),VLOOKUP(Fullmath[[#This Row],[M3]],$H29:$L$2227,2,FALSE)),0)</f>
        <v>0</v>
      </c>
      <c r="X28" s="16">
        <f>IFERROR(_xlfn.IFNA(VLOOKUP(Fullmath[[#This Row],[M3]],$H$2:$L27,4,FALSE),VLOOKUP(Fullmath[[#This Row],[M3]],$H29:$L$2227,4,FALSE)),0)</f>
        <v>0</v>
      </c>
      <c r="AA28" s="15">
        <f>IFERROR(_xlfn.IFNA(VLOOKUP(Fullmath[[#This Row],[M4]],$H$2:$L27,2,FALSE),VLOOKUP(Fullmath[[#This Row],[M4]],$H29:$L$2227,2,FALSE)),0)</f>
        <v>0</v>
      </c>
      <c r="AB28" s="16">
        <f>IFERROR(_xlfn.IFNA(VLOOKUP(Fullmath[[#This Row],[M4]],$H$2:$L27,4,FALSE),VLOOKUP(Fullmath[[#This Row],[M4]],$H29:$L$2227,4,FALSE)),0)</f>
        <v>0</v>
      </c>
      <c r="AE28" s="15">
        <f>IFERROR(_xlfn.IFNA(VLOOKUP(Fullmath[[#This Row],[M5]],$H$2:$L27,2,FALSE),VLOOKUP(Fullmath[[#This Row],[M5]],$H29:$L$2227,2,FALSE)),0)</f>
        <v>0</v>
      </c>
      <c r="AF28" s="16">
        <f>IFERROR(_xlfn.IFNA(VLOOKUP(Fullmath[[#This Row],[M5]],$H$2:$L27,4,FALSE),VLOOKUP(Fullmath[[#This Row],[M5]],$H29:$L$2227,4,FALSE)),0)</f>
        <v>0</v>
      </c>
      <c r="AI28" s="15">
        <f>IFERROR(_xlfn.IFNA(VLOOKUP(Fullmath[[#This Row],[M6]],$H$2:$L27,2,FALSE),VLOOKUP(Fullmath[[#This Row],[M6]],$H29:$L$2227,2,FALSE)),0)</f>
        <v>0</v>
      </c>
      <c r="AJ28" s="16">
        <f>IFERROR(_xlfn.IFNA(VLOOKUP(Fullmath[[#This Row],[M6]],$H$2:$L27,4,FALSE),VLOOKUP(Fullmath[[#This Row],[M6]],$H29:$L$2227,4,FALSE)),0)</f>
        <v>0</v>
      </c>
      <c r="AK28" s="7" t="s">
        <v>1038</v>
      </c>
      <c r="AL28" s="7">
        <v>1</v>
      </c>
      <c r="AM28" s="7">
        <f>(IFERROR(VLOOKUP(AK28,Components[[Name]:[Price]],2,FALSE),0))</f>
        <v>0</v>
      </c>
      <c r="AP28" s="7">
        <f>(IFERROR(VLOOKUP(AN28,Components[[Name]:[Price]],2,FALSE),0))</f>
        <v>0</v>
      </c>
      <c r="AS28" s="7">
        <f>(IFERROR(VLOOKUP(AQ28,Components[[Name]:[Price]],2,FALSE),0))</f>
        <v>0</v>
      </c>
      <c r="AV28" s="7">
        <f>(IFERROR(VLOOKUP(AT28,Components[[Name]:[Price]],2,FALSE),0))</f>
        <v>0</v>
      </c>
      <c r="AY28" s="7">
        <f>(IFERROR(VLOOKUP(AW28,Components[[Name]:[Price]],2,FALSE),0))</f>
        <v>0</v>
      </c>
      <c r="BB28" s="6">
        <f>(IFERROR(VLOOKUP(AZ28,Components[[Name]:[Price]],2,FALSE),0))</f>
        <v>0</v>
      </c>
    </row>
    <row r="29" spans="1:54" x14ac:dyDescent="0.2">
      <c r="A29" s="2">
        <v>645</v>
      </c>
      <c r="B29" s="2" t="s">
        <v>1132</v>
      </c>
      <c r="C29" s="2" t="s">
        <v>819</v>
      </c>
      <c r="D29" s="2" t="s">
        <v>988</v>
      </c>
      <c r="E29" s="2">
        <v>1</v>
      </c>
      <c r="F29" s="2">
        <v>27</v>
      </c>
      <c r="G29" s="2">
        <v>116</v>
      </c>
      <c r="H29" s="2" t="s">
        <v>1034</v>
      </c>
      <c r="I29" s="7">
        <f>Fullmath[[#This Row],[Total CP]]/Fullmath[[#This Row],[Quantity]]</f>
        <v>134.66666666666666</v>
      </c>
      <c r="J2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134.66666666666666</v>
      </c>
      <c r="K29" s="2">
        <f>Fullmath[[#This Row],[Mat Cost]]/Fullmath[[#This Row],[Quantity]]</f>
        <v>978.6588888888889</v>
      </c>
      <c r="L2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978.6588888888889</v>
      </c>
      <c r="M29" s="7" t="s">
        <v>307</v>
      </c>
      <c r="N29" s="14">
        <v>2</v>
      </c>
      <c r="O29" s="15">
        <f>IFERROR(_xlfn.IFNA(VLOOKUP(Fullmath[[#This Row],[M1]],$H$2:$L28,2,FALSE),VLOOKUP(Fullmath[[#This Row],[M1]],$H30:$L$2227,2,FALSE)),0)</f>
        <v>1.6</v>
      </c>
      <c r="P29" s="16">
        <f>IFERROR(_xlfn.IFNA(VLOOKUP(Fullmath[[#This Row],[M1]],$H$2:$L28,4,FALSE),VLOOKUP(Fullmath[[#This Row],[M1]],$H30:$L$2227,4,FALSE)),0)</f>
        <v>60</v>
      </c>
      <c r="Q29" s="7" t="s">
        <v>648</v>
      </c>
      <c r="R29" s="7">
        <v>1</v>
      </c>
      <c r="S29" s="15">
        <f>IFERROR(_xlfn.IFNA(VLOOKUP(Fullmath[[#This Row],[M2]],$H$2:$L28,2,FALSE),VLOOKUP(Fullmath[[#This Row],[M2]],$H30:$L$2227,2,FALSE)),0)</f>
        <v>2.4</v>
      </c>
      <c r="T29" s="16">
        <f>IFERROR(_xlfn.IFNA(VLOOKUP(Fullmath[[#This Row],[M2]],$H$2:$L28,4,FALSE),VLOOKUP(Fullmath[[#This Row],[M2]],$H30:$L$2227,4,FALSE)),0)</f>
        <v>180.21</v>
      </c>
      <c r="U29" s="7" t="s">
        <v>1037</v>
      </c>
      <c r="V29" s="7">
        <v>1</v>
      </c>
      <c r="W29" s="15">
        <f>IFERROR(_xlfn.IFNA(VLOOKUP(Fullmath[[#This Row],[M3]],$H$2:$L28,2,FALSE),VLOOKUP(Fullmath[[#This Row],[M3]],$H30:$L$2227,2,FALSE)),0)</f>
        <v>5.4</v>
      </c>
      <c r="X29" s="16">
        <f>IFERROR(_xlfn.IFNA(VLOOKUP(Fullmath[[#This Row],[M3]],$H$2:$L28,4,FALSE),VLOOKUP(Fullmath[[#This Row],[M3]],$H30:$L$2227,4,FALSE)),0)</f>
        <v>276.46000000000004</v>
      </c>
      <c r="Y29" s="7" t="s">
        <v>738</v>
      </c>
      <c r="Z29" s="7">
        <v>10</v>
      </c>
      <c r="AA29" s="15">
        <f>IFERROR(_xlfn.IFNA(VLOOKUP(Fullmath[[#This Row],[M4]],$H$2:$L28,2,FALSE),VLOOKUP(Fullmath[[#This Row],[M4]],$H30:$L$2227,2,FALSE)),0)</f>
        <v>0.76666666666666661</v>
      </c>
      <c r="AB29" s="16">
        <f>IFERROR(_xlfn.IFNA(VLOOKUP(Fullmath[[#This Row],[M4]],$H$2:$L28,4,FALSE),VLOOKUP(Fullmath[[#This Row],[M4]],$H30:$L$2227,4,FALSE)),0)</f>
        <v>40.198888888888888</v>
      </c>
      <c r="AE29" s="15">
        <f>IFERROR(_xlfn.IFNA(VLOOKUP(Fullmath[[#This Row],[M5]],$H$2:$L28,2,FALSE),VLOOKUP(Fullmath[[#This Row],[M5]],$H30:$L$2227,2,FALSE)),0)</f>
        <v>0</v>
      </c>
      <c r="AF29" s="16">
        <f>IFERROR(_xlfn.IFNA(VLOOKUP(Fullmath[[#This Row],[M5]],$H$2:$L28,4,FALSE),VLOOKUP(Fullmath[[#This Row],[M5]],$H30:$L$2227,4,FALSE)),0)</f>
        <v>0</v>
      </c>
      <c r="AI29" s="15">
        <f>IFERROR(_xlfn.IFNA(VLOOKUP(Fullmath[[#This Row],[M6]],$H$2:$L28,2,FALSE),VLOOKUP(Fullmath[[#This Row],[M6]],$H30:$L$2227,2,FALSE)),0)</f>
        <v>0</v>
      </c>
      <c r="AJ29" s="16">
        <f>IFERROR(_xlfn.IFNA(VLOOKUP(Fullmath[[#This Row],[M6]],$H$2:$L28,4,FALSE),VLOOKUP(Fullmath[[#This Row],[M6]],$H30:$L$2227,4,FALSE)),0)</f>
        <v>0</v>
      </c>
      <c r="AM29" s="7">
        <f>(IFERROR(VLOOKUP(AK29,Components[[Name]:[Price]],2,FALSE),0))</f>
        <v>0</v>
      </c>
      <c r="AP29" s="7">
        <f>(IFERROR(VLOOKUP(AN29,Components[[Name]:[Price]],2,FALSE),0))</f>
        <v>0</v>
      </c>
      <c r="AS29" s="7">
        <f>(IFERROR(VLOOKUP(AQ29,Components[[Name]:[Price]],2,FALSE),0))</f>
        <v>0</v>
      </c>
      <c r="AV29" s="7">
        <f>(IFERROR(VLOOKUP(AT29,Components[[Name]:[Price]],2,FALSE),0))</f>
        <v>0</v>
      </c>
      <c r="AY29" s="7">
        <f>(IFERROR(VLOOKUP(AW29,Components[[Name]:[Price]],2,FALSE),0))</f>
        <v>0</v>
      </c>
      <c r="BB29" s="6">
        <f>(IFERROR(VLOOKUP(AZ29,Components[[Name]:[Price]],2,FALSE),0))</f>
        <v>0</v>
      </c>
    </row>
    <row r="30" spans="1:54" x14ac:dyDescent="0.2">
      <c r="A30" s="2">
        <v>903</v>
      </c>
      <c r="B30" s="2" t="s">
        <v>1132</v>
      </c>
      <c r="C30" s="2" t="s">
        <v>819</v>
      </c>
      <c r="D30" s="2" t="s">
        <v>988</v>
      </c>
      <c r="E30" s="2">
        <v>1</v>
      </c>
      <c r="F30" s="2">
        <v>28</v>
      </c>
      <c r="G30" s="2">
        <v>195</v>
      </c>
      <c r="H30" s="2" t="s">
        <v>1017</v>
      </c>
      <c r="I30" s="7">
        <f>Fullmath[[#This Row],[Total CP]]/Fullmath[[#This Row],[Quantity]]</f>
        <v>203.8</v>
      </c>
      <c r="J3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203.8</v>
      </c>
      <c r="K30" s="2">
        <f>Fullmath[[#This Row],[Mat Cost]]/Fullmath[[#This Row],[Quantity]]</f>
        <v>1647.2533333333333</v>
      </c>
      <c r="L3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1647.2533333333333</v>
      </c>
      <c r="M30" s="7" t="s">
        <v>316</v>
      </c>
      <c r="N30" s="14">
        <v>1</v>
      </c>
      <c r="O30" s="15">
        <f>IFERROR(_xlfn.IFNA(VLOOKUP(Fullmath[[#This Row],[M1]],$H$2:$L29,2,FALSE),VLOOKUP(Fullmath[[#This Row],[M1]],$H31:$L$2227,2,FALSE)),0)</f>
        <v>3.4</v>
      </c>
      <c r="P30" s="16">
        <f>IFERROR(_xlfn.IFNA(VLOOKUP(Fullmath[[#This Row],[M1]],$H$2:$L29,4,FALSE),VLOOKUP(Fullmath[[#This Row],[M1]],$H31:$L$2227,4,FALSE)),0)</f>
        <v>313.37666666666667</v>
      </c>
      <c r="Q30" s="7" t="s">
        <v>1037</v>
      </c>
      <c r="R30" s="7">
        <v>1</v>
      </c>
      <c r="S30" s="15">
        <f>IFERROR(_xlfn.IFNA(VLOOKUP(Fullmath[[#This Row],[M2]],$H$2:$L29,2,FALSE),VLOOKUP(Fullmath[[#This Row],[M2]],$H31:$L$2227,2,FALSE)),0)</f>
        <v>5.4</v>
      </c>
      <c r="T30" s="16">
        <f>IFERROR(_xlfn.IFNA(VLOOKUP(Fullmath[[#This Row],[M2]],$H$2:$L29,4,FALSE),VLOOKUP(Fullmath[[#This Row],[M2]],$H31:$L$2227,4,FALSE)),0)</f>
        <v>276.46000000000004</v>
      </c>
      <c r="W30" s="15">
        <f>IFERROR(_xlfn.IFNA(VLOOKUP(Fullmath[[#This Row],[M3]],$H$2:$L29,2,FALSE),VLOOKUP(Fullmath[[#This Row],[M3]],$H31:$L$2227,2,FALSE)),0)</f>
        <v>0</v>
      </c>
      <c r="X30" s="16">
        <f>IFERROR(_xlfn.IFNA(VLOOKUP(Fullmath[[#This Row],[M3]],$H$2:$L29,4,FALSE),VLOOKUP(Fullmath[[#This Row],[M3]],$H31:$L$2227,4,FALSE)),0)</f>
        <v>0</v>
      </c>
      <c r="AA30" s="15">
        <f>IFERROR(_xlfn.IFNA(VLOOKUP(Fullmath[[#This Row],[M4]],$H$2:$L29,2,FALSE),VLOOKUP(Fullmath[[#This Row],[M4]],$H31:$L$2227,2,FALSE)),0)</f>
        <v>0</v>
      </c>
      <c r="AB30" s="16">
        <f>IFERROR(_xlfn.IFNA(VLOOKUP(Fullmath[[#This Row],[M4]],$H$2:$L29,4,FALSE),VLOOKUP(Fullmath[[#This Row],[M4]],$H31:$L$2227,4,FALSE)),0)</f>
        <v>0</v>
      </c>
      <c r="AE30" s="15">
        <f>IFERROR(_xlfn.IFNA(VLOOKUP(Fullmath[[#This Row],[M5]],$H$2:$L29,2,FALSE),VLOOKUP(Fullmath[[#This Row],[M5]],$H31:$L$2227,2,FALSE)),0)</f>
        <v>0</v>
      </c>
      <c r="AF30" s="16">
        <f>IFERROR(_xlfn.IFNA(VLOOKUP(Fullmath[[#This Row],[M5]],$H$2:$L29,4,FALSE),VLOOKUP(Fullmath[[#This Row],[M5]],$H31:$L$2227,4,FALSE)),0)</f>
        <v>0</v>
      </c>
      <c r="AI30" s="15">
        <f>IFERROR(_xlfn.IFNA(VLOOKUP(Fullmath[[#This Row],[M6]],$H$2:$L29,2,FALSE),VLOOKUP(Fullmath[[#This Row],[M6]],$H31:$L$2227,2,FALSE)),0)</f>
        <v>0</v>
      </c>
      <c r="AJ30" s="16">
        <f>IFERROR(_xlfn.IFNA(VLOOKUP(Fullmath[[#This Row],[M6]],$H$2:$L29,4,FALSE),VLOOKUP(Fullmath[[#This Row],[M6]],$H31:$L$2227,4,FALSE)),0)</f>
        <v>0</v>
      </c>
      <c r="AK30" s="7" t="s">
        <v>209</v>
      </c>
      <c r="AL30" s="7">
        <v>6</v>
      </c>
      <c r="AM30" s="7">
        <f>(IFERROR(VLOOKUP(AK30,Components[[Name]:[Price]],2,FALSE),0))</f>
        <v>68.875</v>
      </c>
      <c r="AN30" s="7" t="s">
        <v>241</v>
      </c>
      <c r="AO30" s="7">
        <v>2</v>
      </c>
      <c r="AP30" s="7">
        <f>(IFERROR(VLOOKUP(AN30,Components[[Name]:[Price]],2,FALSE),0))</f>
        <v>322.08333333333331</v>
      </c>
      <c r="AS30" s="7">
        <f>(IFERROR(VLOOKUP(AQ30,Components[[Name]:[Price]],2,FALSE),0))</f>
        <v>0</v>
      </c>
      <c r="AV30" s="7">
        <f>(IFERROR(VLOOKUP(AT30,Components[[Name]:[Price]],2,FALSE),0))</f>
        <v>0</v>
      </c>
      <c r="AY30" s="7">
        <f>(IFERROR(VLOOKUP(AW30,Components[[Name]:[Price]],2,FALSE),0))</f>
        <v>0</v>
      </c>
      <c r="BB30" s="6">
        <f>(IFERROR(VLOOKUP(AZ30,Components[[Name]:[Price]],2,FALSE),0))</f>
        <v>0</v>
      </c>
    </row>
    <row r="31" spans="1:54" x14ac:dyDescent="0.2">
      <c r="A31" s="2">
        <v>650</v>
      </c>
      <c r="B31" s="2" t="s">
        <v>1132</v>
      </c>
      <c r="C31" s="2" t="s">
        <v>819</v>
      </c>
      <c r="D31" s="2" t="s">
        <v>988</v>
      </c>
      <c r="E31" s="2">
        <v>1</v>
      </c>
      <c r="F31" s="2">
        <v>29</v>
      </c>
      <c r="G31" s="2">
        <v>159</v>
      </c>
      <c r="H31" s="2" t="s">
        <v>1031</v>
      </c>
      <c r="I31" s="7">
        <f>Fullmath[[#This Row],[Total CP]]/Fullmath[[#This Row],[Quantity]]</f>
        <v>176</v>
      </c>
      <c r="J3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176</v>
      </c>
      <c r="K31" s="2">
        <f>Fullmath[[#This Row],[Mat Cost]]/Fullmath[[#This Row],[Quantity]]</f>
        <v>2293.7166666666667</v>
      </c>
      <c r="L3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2293.7166666666667</v>
      </c>
      <c r="M31" s="7" t="s">
        <v>316</v>
      </c>
      <c r="N31" s="14">
        <v>2</v>
      </c>
      <c r="O31" s="15">
        <f>IFERROR(_xlfn.IFNA(VLOOKUP(Fullmath[[#This Row],[M1]],$H$2:$L30,2,FALSE),VLOOKUP(Fullmath[[#This Row],[M1]],$H32:$L$2227,2,FALSE)),0)</f>
        <v>3.4</v>
      </c>
      <c r="P31" s="16">
        <f>IFERROR(_xlfn.IFNA(VLOOKUP(Fullmath[[#This Row],[M1]],$H$2:$L30,4,FALSE),VLOOKUP(Fullmath[[#This Row],[M1]],$H32:$L$2227,4,FALSE)),0)</f>
        <v>313.37666666666667</v>
      </c>
      <c r="Q31" s="7" t="s">
        <v>648</v>
      </c>
      <c r="R31" s="7">
        <v>1</v>
      </c>
      <c r="S31" s="15">
        <f>IFERROR(_xlfn.IFNA(VLOOKUP(Fullmath[[#This Row],[M2]],$H$2:$L30,2,FALSE),VLOOKUP(Fullmath[[#This Row],[M2]],$H32:$L$2227,2,FALSE)),0)</f>
        <v>2.4</v>
      </c>
      <c r="T31" s="16">
        <f>IFERROR(_xlfn.IFNA(VLOOKUP(Fullmath[[#This Row],[M2]],$H$2:$L30,4,FALSE),VLOOKUP(Fullmath[[#This Row],[M2]],$H32:$L$2227,4,FALSE)),0)</f>
        <v>180.21</v>
      </c>
      <c r="U31" s="7" t="s">
        <v>332</v>
      </c>
      <c r="V31" s="7">
        <v>1</v>
      </c>
      <c r="W31" s="15">
        <f>IFERROR(_xlfn.IFNA(VLOOKUP(Fullmath[[#This Row],[M3]],$H$2:$L30,2,FALSE),VLOOKUP(Fullmath[[#This Row],[M3]],$H32:$L$2227,2,FALSE)),0)</f>
        <v>7.8</v>
      </c>
      <c r="X31" s="16">
        <f>IFERROR(_xlfn.IFNA(VLOOKUP(Fullmath[[#This Row],[M3]],$H$2:$L30,4,FALSE),VLOOKUP(Fullmath[[#This Row],[M3]],$H32:$L$2227,4,FALSE)),0)</f>
        <v>626.75333333333333</v>
      </c>
      <c r="AA31" s="15">
        <f>IFERROR(_xlfn.IFNA(VLOOKUP(Fullmath[[#This Row],[M4]],$H$2:$L30,2,FALSE),VLOOKUP(Fullmath[[#This Row],[M4]],$H32:$L$2227,2,FALSE)),0)</f>
        <v>0</v>
      </c>
      <c r="AB31" s="16">
        <f>IFERROR(_xlfn.IFNA(VLOOKUP(Fullmath[[#This Row],[M4]],$H$2:$L30,4,FALSE),VLOOKUP(Fullmath[[#This Row],[M4]],$H32:$L$2227,4,FALSE)),0)</f>
        <v>0</v>
      </c>
      <c r="AE31" s="15">
        <f>IFERROR(_xlfn.IFNA(VLOOKUP(Fullmath[[#This Row],[M5]],$H$2:$L30,2,FALSE),VLOOKUP(Fullmath[[#This Row],[M5]],$H32:$L$2227,2,FALSE)),0)</f>
        <v>0</v>
      </c>
      <c r="AF31" s="16">
        <f>IFERROR(_xlfn.IFNA(VLOOKUP(Fullmath[[#This Row],[M5]],$H$2:$L30,4,FALSE),VLOOKUP(Fullmath[[#This Row],[M5]],$H32:$L$2227,4,FALSE)),0)</f>
        <v>0</v>
      </c>
      <c r="AI31" s="15">
        <f>IFERROR(_xlfn.IFNA(VLOOKUP(Fullmath[[#This Row],[M6]],$H$2:$L30,2,FALSE),VLOOKUP(Fullmath[[#This Row],[M6]],$H32:$L$2227,2,FALSE)),0)</f>
        <v>0</v>
      </c>
      <c r="AJ31" s="16">
        <f>IFERROR(_xlfn.IFNA(VLOOKUP(Fullmath[[#This Row],[M6]],$H$2:$L30,4,FALSE),VLOOKUP(Fullmath[[#This Row],[M6]],$H32:$L$2227,4,FALSE)),0)</f>
        <v>0</v>
      </c>
      <c r="AK31" s="7" t="s">
        <v>191</v>
      </c>
      <c r="AL31" s="7">
        <v>10</v>
      </c>
      <c r="AM31" s="7">
        <f>(IFERROR(VLOOKUP(AK31,Components[[Name]:[Price]],2,FALSE),0))</f>
        <v>86</v>
      </c>
      <c r="AP31" s="7">
        <f>(IFERROR(VLOOKUP(AN31,Components[[Name]:[Price]],2,FALSE),0))</f>
        <v>0</v>
      </c>
      <c r="AS31" s="7">
        <f>(IFERROR(VLOOKUP(AQ31,Components[[Name]:[Price]],2,FALSE),0))</f>
        <v>0</v>
      </c>
      <c r="AV31" s="7">
        <f>(IFERROR(VLOOKUP(AT31,Components[[Name]:[Price]],2,FALSE),0))</f>
        <v>0</v>
      </c>
      <c r="AY31" s="7">
        <f>(IFERROR(VLOOKUP(AW31,Components[[Name]:[Price]],2,FALSE),0))</f>
        <v>0</v>
      </c>
      <c r="BB31" s="6">
        <f>(IFERROR(VLOOKUP(AZ31,Components[[Name]:[Price]],2,FALSE),0))</f>
        <v>0</v>
      </c>
    </row>
    <row r="32" spans="1:54" x14ac:dyDescent="0.2">
      <c r="A32" s="2">
        <v>649</v>
      </c>
      <c r="B32" s="2" t="s">
        <v>1132</v>
      </c>
      <c r="C32" s="2" t="s">
        <v>819</v>
      </c>
      <c r="D32" s="2" t="s">
        <v>988</v>
      </c>
      <c r="E32" s="2">
        <v>1</v>
      </c>
      <c r="F32" s="2">
        <v>29</v>
      </c>
      <c r="G32" s="2">
        <v>155</v>
      </c>
      <c r="H32" s="2" t="s">
        <v>1032</v>
      </c>
      <c r="I32" s="7">
        <f>Fullmath[[#This Row],[Total CP]]/Fullmath[[#This Row],[Quantity]]</f>
        <v>170.6</v>
      </c>
      <c r="J3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170.6</v>
      </c>
      <c r="K32" s="2">
        <f>Fullmath[[#This Row],[Mat Cost]]/Fullmath[[#This Row],[Quantity]]</f>
        <v>2755.4066666666668</v>
      </c>
      <c r="L3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2755.4066666666668</v>
      </c>
      <c r="M32" s="7" t="s">
        <v>316</v>
      </c>
      <c r="N32" s="14">
        <v>2</v>
      </c>
      <c r="O32" s="15">
        <f>IFERROR(_xlfn.IFNA(VLOOKUP(Fullmath[[#This Row],[M1]],$H$2:$L31,2,FALSE),VLOOKUP(Fullmath[[#This Row],[M1]],$H33:$L$2227,2,FALSE)),0)</f>
        <v>3.4</v>
      </c>
      <c r="P32" s="16">
        <f>IFERROR(_xlfn.IFNA(VLOOKUP(Fullmath[[#This Row],[M1]],$H$2:$L31,4,FALSE),VLOOKUP(Fullmath[[#This Row],[M1]],$H33:$L$2227,4,FALSE)),0)</f>
        <v>313.37666666666667</v>
      </c>
      <c r="Q32" s="7" t="s">
        <v>291</v>
      </c>
      <c r="R32" s="7">
        <v>1</v>
      </c>
      <c r="S32" s="15">
        <f>IFERROR(_xlfn.IFNA(VLOOKUP(Fullmath[[#This Row],[M2]],$H$2:$L31,2,FALSE),VLOOKUP(Fullmath[[#This Row],[M2]],$H33:$L$2227,2,FALSE)),0)</f>
        <v>1</v>
      </c>
      <c r="T32" s="16">
        <f>IFERROR(_xlfn.IFNA(VLOOKUP(Fullmath[[#This Row],[M2]],$H$2:$L31,4,FALSE),VLOOKUP(Fullmath[[#This Row],[M2]],$H33:$L$2227,4,FALSE)),0)</f>
        <v>641.9</v>
      </c>
      <c r="U32" s="7" t="s">
        <v>1035</v>
      </c>
      <c r="V32" s="7">
        <v>1</v>
      </c>
      <c r="W32" s="15">
        <f>IFERROR(_xlfn.IFNA(VLOOKUP(Fullmath[[#This Row],[M3]],$H$2:$L31,2,FALSE),VLOOKUP(Fullmath[[#This Row],[M3]],$H33:$L$2227,2,FALSE)),0)</f>
        <v>7.8</v>
      </c>
      <c r="X32" s="16">
        <f>IFERROR(_xlfn.IFNA(VLOOKUP(Fullmath[[#This Row],[M3]],$H$2:$L31,4,FALSE),VLOOKUP(Fullmath[[#This Row],[M3]],$H33:$L$2227,4,FALSE)),0)</f>
        <v>626.75333333333333</v>
      </c>
      <c r="AA32" s="15">
        <f>IFERROR(_xlfn.IFNA(VLOOKUP(Fullmath[[#This Row],[M4]],$H$2:$L31,2,FALSE),VLOOKUP(Fullmath[[#This Row],[M4]],$H33:$L$2227,2,FALSE)),0)</f>
        <v>0</v>
      </c>
      <c r="AB32" s="16">
        <f>IFERROR(_xlfn.IFNA(VLOOKUP(Fullmath[[#This Row],[M4]],$H$2:$L31,4,FALSE),VLOOKUP(Fullmath[[#This Row],[M4]],$H33:$L$2227,4,FALSE)),0)</f>
        <v>0</v>
      </c>
      <c r="AE32" s="15">
        <f>IFERROR(_xlfn.IFNA(VLOOKUP(Fullmath[[#This Row],[M5]],$H$2:$L31,2,FALSE),VLOOKUP(Fullmath[[#This Row],[M5]],$H33:$L$2227,2,FALSE)),0)</f>
        <v>0</v>
      </c>
      <c r="AF32" s="16">
        <f>IFERROR(_xlfn.IFNA(VLOOKUP(Fullmath[[#This Row],[M5]],$H$2:$L31,4,FALSE),VLOOKUP(Fullmath[[#This Row],[M5]],$H33:$L$2227,4,FALSE)),0)</f>
        <v>0</v>
      </c>
      <c r="AI32" s="15">
        <f>IFERROR(_xlfn.IFNA(VLOOKUP(Fullmath[[#This Row],[M6]],$H$2:$L31,2,FALSE),VLOOKUP(Fullmath[[#This Row],[M6]],$H33:$L$2227,2,FALSE)),0)</f>
        <v>0</v>
      </c>
      <c r="AJ32" s="16">
        <f>IFERROR(_xlfn.IFNA(VLOOKUP(Fullmath[[#This Row],[M6]],$H$2:$L31,4,FALSE),VLOOKUP(Fullmath[[#This Row],[M6]],$H33:$L$2227,4,FALSE)),0)</f>
        <v>0</v>
      </c>
      <c r="AK32" s="7" t="s">
        <v>191</v>
      </c>
      <c r="AL32" s="7">
        <v>10</v>
      </c>
      <c r="AM32" s="7">
        <f>(IFERROR(VLOOKUP(AK32,Components[[Name]:[Price]],2,FALSE),0))</f>
        <v>86</v>
      </c>
      <c r="AP32" s="7">
        <f>(IFERROR(VLOOKUP(AN32,Components[[Name]:[Price]],2,FALSE),0))</f>
        <v>0</v>
      </c>
      <c r="AS32" s="7">
        <f>(IFERROR(VLOOKUP(AQ32,Components[[Name]:[Price]],2,FALSE),0))</f>
        <v>0</v>
      </c>
      <c r="AV32" s="7">
        <f>(IFERROR(VLOOKUP(AT32,Components[[Name]:[Price]],2,FALSE),0))</f>
        <v>0</v>
      </c>
      <c r="AY32" s="7">
        <f>(IFERROR(VLOOKUP(AW32,Components[[Name]:[Price]],2,FALSE),0))</f>
        <v>0</v>
      </c>
      <c r="BB32" s="6">
        <f>(IFERROR(VLOOKUP(AZ32,Components[[Name]:[Price]],2,FALSE),0))</f>
        <v>0</v>
      </c>
    </row>
    <row r="33" spans="1:54" x14ac:dyDescent="0.2">
      <c r="A33" s="2">
        <v>651</v>
      </c>
      <c r="B33" s="2" t="s">
        <v>1132</v>
      </c>
      <c r="C33" s="2" t="s">
        <v>819</v>
      </c>
      <c r="D33" s="2" t="s">
        <v>988</v>
      </c>
      <c r="E33" s="2">
        <v>1</v>
      </c>
      <c r="F33" s="2">
        <v>30</v>
      </c>
      <c r="G33" s="2">
        <v>166</v>
      </c>
      <c r="H33" s="2" t="s">
        <v>1030</v>
      </c>
      <c r="I33" s="7">
        <f>Fullmath[[#This Row],[Total CP]]/Fullmath[[#This Row],[Quantity]]</f>
        <v>356.78750000000002</v>
      </c>
      <c r="J3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356.78750000000002</v>
      </c>
      <c r="K33" s="2">
        <f>Fullmath[[#This Row],[Mat Cost]]/Fullmath[[#This Row],[Quantity]]</f>
        <v>4317.2450000000008</v>
      </c>
      <c r="L3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4317.2450000000008</v>
      </c>
      <c r="M33" s="7" t="s">
        <v>316</v>
      </c>
      <c r="N33" s="14">
        <v>2</v>
      </c>
      <c r="O33" s="15">
        <f>IFERROR(_xlfn.IFNA(VLOOKUP(Fullmath[[#This Row],[M1]],$H$2:$L32,2,FALSE),VLOOKUP(Fullmath[[#This Row],[M1]],$H34:$L$2227,2,FALSE)),0)</f>
        <v>3.4</v>
      </c>
      <c r="P33" s="16">
        <f>IFERROR(_xlfn.IFNA(VLOOKUP(Fullmath[[#This Row],[M1]],$H$2:$L32,4,FALSE),VLOOKUP(Fullmath[[#This Row],[M1]],$H34:$L$2227,4,FALSE)),0)</f>
        <v>313.37666666666667</v>
      </c>
      <c r="Q33" s="7" t="s">
        <v>648</v>
      </c>
      <c r="R33" s="7">
        <v>1</v>
      </c>
      <c r="S33" s="15">
        <f>IFERROR(_xlfn.IFNA(VLOOKUP(Fullmath[[#This Row],[M2]],$H$2:$L32,2,FALSE),VLOOKUP(Fullmath[[#This Row],[M2]],$H34:$L$2227,2,FALSE)),0)</f>
        <v>2.4</v>
      </c>
      <c r="T33" s="16">
        <f>IFERROR(_xlfn.IFNA(VLOOKUP(Fullmath[[#This Row],[M2]],$H$2:$L32,4,FALSE),VLOOKUP(Fullmath[[#This Row],[M2]],$H34:$L$2227,4,FALSE)),0)</f>
        <v>180.21</v>
      </c>
      <c r="U33" s="7" t="s">
        <v>1031</v>
      </c>
      <c r="V33" s="7">
        <v>1</v>
      </c>
      <c r="W33" s="15">
        <f>IFERROR(_xlfn.IFNA(VLOOKUP(Fullmath[[#This Row],[M3]],$H$2:$L32,2,FALSE),VLOOKUP(Fullmath[[#This Row],[M3]],$H34:$L$2227,2,FALSE)),0)</f>
        <v>176</v>
      </c>
      <c r="X33" s="16">
        <f>IFERROR(_xlfn.IFNA(VLOOKUP(Fullmath[[#This Row],[M3]],$H$2:$L32,4,FALSE),VLOOKUP(Fullmath[[#This Row],[M3]],$H34:$L$2227,4,FALSE)),0)</f>
        <v>2293.7166666666667</v>
      </c>
      <c r="Y33" s="7" t="s">
        <v>739</v>
      </c>
      <c r="Z33" s="7">
        <v>3</v>
      </c>
      <c r="AA33" s="15">
        <f>IFERROR(_xlfn.IFNA(VLOOKUP(Fullmath[[#This Row],[M4]],$H$2:$L32,2,FALSE),VLOOKUP(Fullmath[[#This Row],[M4]],$H34:$L$2227,2,FALSE)),0)</f>
        <v>1.8624999999999998</v>
      </c>
      <c r="AB33" s="16">
        <f>IFERROR(_xlfn.IFNA(VLOOKUP(Fullmath[[#This Row],[M4]],$H$2:$L32,4,FALSE),VLOOKUP(Fullmath[[#This Row],[M4]],$H34:$L$2227,4,FALSE)),0)</f>
        <v>72.688333333333333</v>
      </c>
      <c r="AE33" s="15">
        <f>IFERROR(_xlfn.IFNA(VLOOKUP(Fullmath[[#This Row],[M5]],$H$2:$L32,2,FALSE),VLOOKUP(Fullmath[[#This Row],[M5]],$H34:$L$2227,2,FALSE)),0)</f>
        <v>0</v>
      </c>
      <c r="AF33" s="16">
        <f>IFERROR(_xlfn.IFNA(VLOOKUP(Fullmath[[#This Row],[M5]],$H$2:$L32,4,FALSE),VLOOKUP(Fullmath[[#This Row],[M5]],$H34:$L$2227,4,FALSE)),0)</f>
        <v>0</v>
      </c>
      <c r="AI33" s="15">
        <f>IFERROR(_xlfn.IFNA(VLOOKUP(Fullmath[[#This Row],[M6]],$H$2:$L32,2,FALSE),VLOOKUP(Fullmath[[#This Row],[M6]],$H34:$L$2227,2,FALSE)),0)</f>
        <v>0</v>
      </c>
      <c r="AJ33" s="16">
        <f>IFERROR(_xlfn.IFNA(VLOOKUP(Fullmath[[#This Row],[M6]],$H$2:$L32,4,FALSE),VLOOKUP(Fullmath[[#This Row],[M6]],$H34:$L$2227,4,FALSE)),0)</f>
        <v>0</v>
      </c>
      <c r="AK33" s="7" t="s">
        <v>240</v>
      </c>
      <c r="AL33" s="7">
        <v>5</v>
      </c>
      <c r="AM33" s="7">
        <f>(IFERROR(VLOOKUP(AK33,Components[[Name]:[Price]],2,FALSE),0))</f>
        <v>199.7</v>
      </c>
      <c r="AP33" s="7">
        <f>(IFERROR(VLOOKUP(AN33,Components[[Name]:[Price]],2,FALSE),0))</f>
        <v>0</v>
      </c>
      <c r="AS33" s="7">
        <f>(IFERROR(VLOOKUP(AQ33,Components[[Name]:[Price]],2,FALSE),0))</f>
        <v>0</v>
      </c>
      <c r="AV33" s="7">
        <f>(IFERROR(VLOOKUP(AT33,Components[[Name]:[Price]],2,FALSE),0))</f>
        <v>0</v>
      </c>
      <c r="AY33" s="7">
        <f>(IFERROR(VLOOKUP(AW33,Components[[Name]:[Price]],2,FALSE),0))</f>
        <v>0</v>
      </c>
      <c r="BB33" s="6">
        <f>(IFERROR(VLOOKUP(AZ33,Components[[Name]:[Price]],2,FALSE),0))</f>
        <v>0</v>
      </c>
    </row>
    <row r="34" spans="1:54" x14ac:dyDescent="0.2">
      <c r="A34" s="2">
        <v>883</v>
      </c>
      <c r="B34" s="2" t="s">
        <v>1132</v>
      </c>
      <c r="C34" s="2" t="s">
        <v>819</v>
      </c>
      <c r="D34" s="2" t="s">
        <v>988</v>
      </c>
      <c r="E34" s="2">
        <v>1</v>
      </c>
      <c r="F34" s="2">
        <v>32</v>
      </c>
      <c r="G34" s="2">
        <v>218</v>
      </c>
      <c r="H34" s="2" t="s">
        <v>1023</v>
      </c>
      <c r="I34" s="7">
        <f>Fullmath[[#This Row],[Total CP]]/Fullmath[[#This Row],[Quantity]]</f>
        <v>233.4</v>
      </c>
      <c r="J3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233.4</v>
      </c>
      <c r="K34" s="2">
        <f>Fullmath[[#This Row],[Mat Cost]]/Fullmath[[#This Row],[Quantity]]</f>
        <v>2166.46</v>
      </c>
      <c r="L3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2166.46</v>
      </c>
      <c r="M34" s="7" t="s">
        <v>644</v>
      </c>
      <c r="N34" s="14">
        <v>10</v>
      </c>
      <c r="O34" s="15">
        <f>IFERROR(_xlfn.IFNA(VLOOKUP(Fullmath[[#This Row],[M1]],$H$2:$L33,2,FALSE),VLOOKUP(Fullmath[[#This Row],[M1]],$H35:$L$2227,2,FALSE)),0)</f>
        <v>1</v>
      </c>
      <c r="P34" s="16">
        <f>IFERROR(_xlfn.IFNA(VLOOKUP(Fullmath[[#This Row],[M1]],$H$2:$L33,4,FALSE),VLOOKUP(Fullmath[[#This Row],[M1]],$H35:$L$2227,4,FALSE)),0)</f>
        <v>120.33333333333333</v>
      </c>
      <c r="Q34" s="7" t="s">
        <v>1037</v>
      </c>
      <c r="R34" s="7">
        <v>1</v>
      </c>
      <c r="S34" s="15">
        <f>IFERROR(_xlfn.IFNA(VLOOKUP(Fullmath[[#This Row],[M2]],$H$2:$L33,2,FALSE),VLOOKUP(Fullmath[[#This Row],[M2]],$H35:$L$2227,2,FALSE)),0)</f>
        <v>5.4</v>
      </c>
      <c r="T34" s="16">
        <f>IFERROR(_xlfn.IFNA(VLOOKUP(Fullmath[[#This Row],[M2]],$H$2:$L33,4,FALSE),VLOOKUP(Fullmath[[#This Row],[M2]],$H35:$L$2227,4,FALSE)),0)</f>
        <v>276.46000000000004</v>
      </c>
      <c r="W34" s="15">
        <f>IFERROR(_xlfn.IFNA(VLOOKUP(Fullmath[[#This Row],[M3]],$H$2:$L33,2,FALSE),VLOOKUP(Fullmath[[#This Row],[M3]],$H35:$L$2227,2,FALSE)),0)</f>
        <v>0</v>
      </c>
      <c r="X34" s="16">
        <f>IFERROR(_xlfn.IFNA(VLOOKUP(Fullmath[[#This Row],[M3]],$H$2:$L33,4,FALSE),VLOOKUP(Fullmath[[#This Row],[M3]],$H35:$L$2227,4,FALSE)),0)</f>
        <v>0</v>
      </c>
      <c r="AA34" s="15">
        <f>IFERROR(_xlfn.IFNA(VLOOKUP(Fullmath[[#This Row],[M4]],$H$2:$L33,2,FALSE),VLOOKUP(Fullmath[[#This Row],[M4]],$H35:$L$2227,2,FALSE)),0)</f>
        <v>0</v>
      </c>
      <c r="AB34" s="16">
        <f>IFERROR(_xlfn.IFNA(VLOOKUP(Fullmath[[#This Row],[M4]],$H$2:$L33,4,FALSE),VLOOKUP(Fullmath[[#This Row],[M4]],$H35:$L$2227,4,FALSE)),0)</f>
        <v>0</v>
      </c>
      <c r="AE34" s="15">
        <f>IFERROR(_xlfn.IFNA(VLOOKUP(Fullmath[[#This Row],[M5]],$H$2:$L33,2,FALSE),VLOOKUP(Fullmath[[#This Row],[M5]],$H35:$L$2227,2,FALSE)),0)</f>
        <v>0</v>
      </c>
      <c r="AF34" s="16">
        <f>IFERROR(_xlfn.IFNA(VLOOKUP(Fullmath[[#This Row],[M5]],$H$2:$L33,4,FALSE),VLOOKUP(Fullmath[[#This Row],[M5]],$H35:$L$2227,4,FALSE)),0)</f>
        <v>0</v>
      </c>
      <c r="AI34" s="15">
        <f>IFERROR(_xlfn.IFNA(VLOOKUP(Fullmath[[#This Row],[M6]],$H$2:$L33,2,FALSE),VLOOKUP(Fullmath[[#This Row],[M6]],$H35:$L$2227,2,FALSE)),0)</f>
        <v>0</v>
      </c>
      <c r="AJ34" s="16">
        <f>IFERROR(_xlfn.IFNA(VLOOKUP(Fullmath[[#This Row],[M6]],$H$2:$L33,4,FALSE),VLOOKUP(Fullmath[[#This Row],[M6]],$H35:$L$2227,4,FALSE)),0)</f>
        <v>0</v>
      </c>
      <c r="AK34" s="7" t="s">
        <v>494</v>
      </c>
      <c r="AL34" s="7">
        <v>10</v>
      </c>
      <c r="AM34" s="7">
        <f>(IFERROR(VLOOKUP(AK34,Components[[Name]:[Price]],2,FALSE),0))</f>
        <v>30</v>
      </c>
      <c r="AN34" s="7" t="s">
        <v>232</v>
      </c>
      <c r="AO34" s="7">
        <v>10</v>
      </c>
      <c r="AP34" s="7">
        <f>(IFERROR(VLOOKUP(AN34,Components[[Name]:[Price]],2,FALSE),0))</f>
        <v>38.666666666666664</v>
      </c>
      <c r="AS34" s="7">
        <f>(IFERROR(VLOOKUP(AQ34,Components[[Name]:[Price]],2,FALSE),0))</f>
        <v>0</v>
      </c>
      <c r="AV34" s="7">
        <f>(IFERROR(VLOOKUP(AT34,Components[[Name]:[Price]],2,FALSE),0))</f>
        <v>0</v>
      </c>
      <c r="AY34" s="7">
        <f>(IFERROR(VLOOKUP(AW34,Components[[Name]:[Price]],2,FALSE),0))</f>
        <v>0</v>
      </c>
      <c r="BB34" s="6">
        <f>(IFERROR(VLOOKUP(AZ34,Components[[Name]:[Price]],2,FALSE),0))</f>
        <v>0</v>
      </c>
    </row>
    <row r="35" spans="1:54" x14ac:dyDescent="0.2">
      <c r="A35" s="2">
        <v>840</v>
      </c>
      <c r="B35" s="2" t="s">
        <v>1132</v>
      </c>
      <c r="C35" s="2" t="s">
        <v>819</v>
      </c>
      <c r="D35" s="2" t="s">
        <v>988</v>
      </c>
      <c r="E35" s="2">
        <v>1</v>
      </c>
      <c r="F35" s="2">
        <v>32</v>
      </c>
      <c r="G35" s="2">
        <v>320</v>
      </c>
      <c r="H35" s="2" t="s">
        <v>1025</v>
      </c>
      <c r="I35" s="7">
        <f>Fullmath[[#This Row],[Total CP]]/Fullmath[[#This Row],[Quantity]]</f>
        <v>327.39999999999998</v>
      </c>
      <c r="J3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327.39999999999998</v>
      </c>
      <c r="K35" s="2">
        <f>Fullmath[[#This Row],[Mat Cost]]/Fullmath[[#This Row],[Quantity]]</f>
        <v>77237.926666666666</v>
      </c>
      <c r="L3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77237.926666666666</v>
      </c>
      <c r="M35" s="7" t="s">
        <v>315</v>
      </c>
      <c r="N35" s="14">
        <v>2</v>
      </c>
      <c r="O35" s="15">
        <f>IFERROR(_xlfn.IFNA(VLOOKUP(Fullmath[[#This Row],[M1]],$H$2:$L34,2,FALSE),VLOOKUP(Fullmath[[#This Row],[M1]],$H36:$L$2227,2,FALSE)),0)</f>
        <v>1</v>
      </c>
      <c r="P35" s="16">
        <f>IFERROR(_xlfn.IFNA(VLOOKUP(Fullmath[[#This Row],[M1]],$H$2:$L34,4,FALSE),VLOOKUP(Fullmath[[#This Row],[M1]],$H36:$L$2227,4,FALSE)),0)</f>
        <v>481.33333333333331</v>
      </c>
      <c r="Q35" s="7" t="s">
        <v>1037</v>
      </c>
      <c r="R35" s="7">
        <v>1</v>
      </c>
      <c r="S35" s="15">
        <f>IFERROR(_xlfn.IFNA(VLOOKUP(Fullmath[[#This Row],[M2]],$H$2:$L34,2,FALSE),VLOOKUP(Fullmath[[#This Row],[M2]],$H36:$L$2227,2,FALSE)),0)</f>
        <v>5.4</v>
      </c>
      <c r="T35" s="16">
        <f>IFERROR(_xlfn.IFNA(VLOOKUP(Fullmath[[#This Row],[M2]],$H$2:$L34,4,FALSE),VLOOKUP(Fullmath[[#This Row],[M2]],$H36:$L$2227,4,FALSE)),0)</f>
        <v>276.46000000000004</v>
      </c>
      <c r="W35" s="15">
        <f>IFERROR(_xlfn.IFNA(VLOOKUP(Fullmath[[#This Row],[M3]],$H$2:$L34,2,FALSE),VLOOKUP(Fullmath[[#This Row],[M3]],$H36:$L$2227,2,FALSE)),0)</f>
        <v>0</v>
      </c>
      <c r="X35" s="16">
        <f>IFERROR(_xlfn.IFNA(VLOOKUP(Fullmath[[#This Row],[M3]],$H$2:$L34,4,FALSE),VLOOKUP(Fullmath[[#This Row],[M3]],$H36:$L$2227,4,FALSE)),0)</f>
        <v>0</v>
      </c>
      <c r="AA35" s="15">
        <f>IFERROR(_xlfn.IFNA(VLOOKUP(Fullmath[[#This Row],[M4]],$H$2:$L34,2,FALSE),VLOOKUP(Fullmath[[#This Row],[M4]],$H36:$L$2227,2,FALSE)),0)</f>
        <v>0</v>
      </c>
      <c r="AB35" s="16">
        <f>IFERROR(_xlfn.IFNA(VLOOKUP(Fullmath[[#This Row],[M4]],$H$2:$L34,4,FALSE),VLOOKUP(Fullmath[[#This Row],[M4]],$H36:$L$2227,4,FALSE)),0)</f>
        <v>0</v>
      </c>
      <c r="AE35" s="15">
        <f>IFERROR(_xlfn.IFNA(VLOOKUP(Fullmath[[#This Row],[M5]],$H$2:$L34,2,FALSE),VLOOKUP(Fullmath[[#This Row],[M5]],$H36:$L$2227,2,FALSE)),0)</f>
        <v>0</v>
      </c>
      <c r="AF35" s="16">
        <f>IFERROR(_xlfn.IFNA(VLOOKUP(Fullmath[[#This Row],[M5]],$H$2:$L34,4,FALSE),VLOOKUP(Fullmath[[#This Row],[M5]],$H36:$L$2227,4,FALSE)),0)</f>
        <v>0</v>
      </c>
      <c r="AI35" s="15">
        <f>IFERROR(_xlfn.IFNA(VLOOKUP(Fullmath[[#This Row],[M6]],$H$2:$L34,2,FALSE),VLOOKUP(Fullmath[[#This Row],[M6]],$H36:$L$2227,2,FALSE)),0)</f>
        <v>0</v>
      </c>
      <c r="AJ35" s="16">
        <f>IFERROR(_xlfn.IFNA(VLOOKUP(Fullmath[[#This Row],[M6]],$H$2:$L34,4,FALSE),VLOOKUP(Fullmath[[#This Row],[M6]],$H36:$L$2227,4,FALSE)),0)</f>
        <v>0</v>
      </c>
      <c r="AK35" s="7" t="s">
        <v>475</v>
      </c>
      <c r="AL35" s="7">
        <v>1</v>
      </c>
      <c r="AM35" s="7">
        <f>(IFERROR(VLOOKUP(AK35,Components[[Name]:[Price]],2,FALSE),0))</f>
        <v>45000</v>
      </c>
      <c r="AN35" s="7" t="s">
        <v>240</v>
      </c>
      <c r="AO35" s="7">
        <v>4</v>
      </c>
      <c r="AP35" s="7">
        <f>(IFERROR(VLOOKUP(AN35,Components[[Name]:[Price]],2,FALSE),0))</f>
        <v>199.7</v>
      </c>
      <c r="AQ35" s="7" t="s">
        <v>196</v>
      </c>
      <c r="AR35" s="7">
        <v>1</v>
      </c>
      <c r="AS35" s="7">
        <f>(IFERROR(VLOOKUP(AQ35,Components[[Name]:[Price]],2,FALSE),0))</f>
        <v>30200</v>
      </c>
      <c r="AV35" s="7">
        <f>(IFERROR(VLOOKUP(AT35,Components[[Name]:[Price]],2,FALSE),0))</f>
        <v>0</v>
      </c>
      <c r="AY35" s="7">
        <f>(IFERROR(VLOOKUP(AW35,Components[[Name]:[Price]],2,FALSE),0))</f>
        <v>0</v>
      </c>
      <c r="BB35" s="6">
        <f>(IFERROR(VLOOKUP(AZ35,Components[[Name]:[Price]],2,FALSE),0))</f>
        <v>0</v>
      </c>
    </row>
    <row r="36" spans="1:54" x14ac:dyDescent="0.2">
      <c r="A36" s="2">
        <v>886</v>
      </c>
      <c r="B36" s="2" t="s">
        <v>1132</v>
      </c>
      <c r="C36" s="2" t="s">
        <v>819</v>
      </c>
      <c r="D36" s="2" t="s">
        <v>988</v>
      </c>
      <c r="E36" s="2">
        <v>1</v>
      </c>
      <c r="F36" s="2">
        <v>34</v>
      </c>
      <c r="G36" s="2">
        <v>246</v>
      </c>
      <c r="H36" s="2" t="s">
        <v>1020</v>
      </c>
      <c r="I36" s="7">
        <f>Fullmath[[#This Row],[Total CP]]/Fullmath[[#This Row],[Quantity]]</f>
        <v>335.8</v>
      </c>
      <c r="J3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335.8</v>
      </c>
      <c r="K36" s="2">
        <f>Fullmath[[#This Row],[Mat Cost]]/Fullmath[[#This Row],[Quantity]]</f>
        <v>5689.9366666666665</v>
      </c>
      <c r="L3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5689.9366666666665</v>
      </c>
      <c r="M36" s="7" t="s">
        <v>429</v>
      </c>
      <c r="N36" s="14">
        <v>1</v>
      </c>
      <c r="O36" s="15">
        <f>IFERROR(_xlfn.IFNA(VLOOKUP(Fullmath[[#This Row],[M1]],$H$2:$L35,2,FALSE),VLOOKUP(Fullmath[[#This Row],[M1]],$H37:$L$2227,2,FALSE)),0)</f>
        <v>84.4</v>
      </c>
      <c r="P36" s="16">
        <f>IFERROR(_xlfn.IFNA(VLOOKUP(Fullmath[[#This Row],[M1]],$H$2:$L35,4,FALSE),VLOOKUP(Fullmath[[#This Row],[M1]],$H37:$L$2227,4,FALSE)),0)</f>
        <v>1173.4766666666667</v>
      </c>
      <c r="Q36" s="7" t="s">
        <v>1037</v>
      </c>
      <c r="R36" s="7">
        <v>1</v>
      </c>
      <c r="S36" s="15">
        <f>IFERROR(_xlfn.IFNA(VLOOKUP(Fullmath[[#This Row],[M2]],$H$2:$L35,2,FALSE),VLOOKUP(Fullmath[[#This Row],[M2]],$H37:$L$2227,2,FALSE)),0)</f>
        <v>5.4</v>
      </c>
      <c r="T36" s="16">
        <f>IFERROR(_xlfn.IFNA(VLOOKUP(Fullmath[[#This Row],[M2]],$H$2:$L35,4,FALSE),VLOOKUP(Fullmath[[#This Row],[M2]],$H37:$L$2227,4,FALSE)),0)</f>
        <v>276.46000000000004</v>
      </c>
      <c r="W36" s="15">
        <f>IFERROR(_xlfn.IFNA(VLOOKUP(Fullmath[[#This Row],[M3]],$H$2:$L35,2,FALSE),VLOOKUP(Fullmath[[#This Row],[M3]],$H37:$L$2227,2,FALSE)),0)</f>
        <v>0</v>
      </c>
      <c r="X36" s="16">
        <f>IFERROR(_xlfn.IFNA(VLOOKUP(Fullmath[[#This Row],[M3]],$H$2:$L35,4,FALSE),VLOOKUP(Fullmath[[#This Row],[M3]],$H37:$L$2227,4,FALSE)),0)</f>
        <v>0</v>
      </c>
      <c r="AA36" s="15">
        <f>IFERROR(_xlfn.IFNA(VLOOKUP(Fullmath[[#This Row],[M4]],$H$2:$L35,2,FALSE),VLOOKUP(Fullmath[[#This Row],[M4]],$H37:$L$2227,2,FALSE)),0)</f>
        <v>0</v>
      </c>
      <c r="AB36" s="16">
        <f>IFERROR(_xlfn.IFNA(VLOOKUP(Fullmath[[#This Row],[M4]],$H$2:$L35,4,FALSE),VLOOKUP(Fullmath[[#This Row],[M4]],$H37:$L$2227,4,FALSE)),0)</f>
        <v>0</v>
      </c>
      <c r="AE36" s="15">
        <f>IFERROR(_xlfn.IFNA(VLOOKUP(Fullmath[[#This Row],[M5]],$H$2:$L35,2,FALSE),VLOOKUP(Fullmath[[#This Row],[M5]],$H37:$L$2227,2,FALSE)),0)</f>
        <v>0</v>
      </c>
      <c r="AF36" s="16">
        <f>IFERROR(_xlfn.IFNA(VLOOKUP(Fullmath[[#This Row],[M5]],$H$2:$L35,4,FALSE),VLOOKUP(Fullmath[[#This Row],[M5]],$H37:$L$2227,4,FALSE)),0)</f>
        <v>0</v>
      </c>
      <c r="AI36" s="15">
        <f>IFERROR(_xlfn.IFNA(VLOOKUP(Fullmath[[#This Row],[M6]],$H$2:$L35,2,FALSE),VLOOKUP(Fullmath[[#This Row],[M6]],$H37:$L$2227,2,FALSE)),0)</f>
        <v>0</v>
      </c>
      <c r="AJ36" s="16">
        <f>IFERROR(_xlfn.IFNA(VLOOKUP(Fullmath[[#This Row],[M6]],$H$2:$L35,4,FALSE),VLOOKUP(Fullmath[[#This Row],[M6]],$H37:$L$2227,4,FALSE)),0)</f>
        <v>0</v>
      </c>
      <c r="AK36" s="7" t="s">
        <v>473</v>
      </c>
      <c r="AL36" s="7">
        <v>1</v>
      </c>
      <c r="AM36" s="7">
        <f>(IFERROR(VLOOKUP(AK36,Components[[Name]:[Price]],2,FALSE),0))</f>
        <v>300</v>
      </c>
      <c r="AN36" s="7" t="s">
        <v>182</v>
      </c>
      <c r="AO36" s="7">
        <v>5</v>
      </c>
      <c r="AP36" s="7">
        <f>(IFERROR(VLOOKUP(AN36,Components[[Name]:[Price]],2,FALSE),0))</f>
        <v>788</v>
      </c>
      <c r="AS36" s="7">
        <f>(IFERROR(VLOOKUP(AQ36,Components[[Name]:[Price]],2,FALSE),0))</f>
        <v>0</v>
      </c>
      <c r="AV36" s="7">
        <f>(IFERROR(VLOOKUP(AT36,Components[[Name]:[Price]],2,FALSE),0))</f>
        <v>0</v>
      </c>
      <c r="AY36" s="7">
        <f>(IFERROR(VLOOKUP(AW36,Components[[Name]:[Price]],2,FALSE),0))</f>
        <v>0</v>
      </c>
      <c r="BB36" s="6">
        <f>(IFERROR(VLOOKUP(AZ36,Components[[Name]:[Price]],2,FALSE),0))</f>
        <v>0</v>
      </c>
    </row>
    <row r="37" spans="1:54" x14ac:dyDescent="0.2">
      <c r="A37" s="2">
        <v>646</v>
      </c>
      <c r="B37" s="2" t="s">
        <v>1132</v>
      </c>
      <c r="C37" s="2" t="s">
        <v>819</v>
      </c>
      <c r="D37" s="2" t="s">
        <v>988</v>
      </c>
      <c r="E37" s="2">
        <v>1</v>
      </c>
      <c r="F37" s="2">
        <v>35</v>
      </c>
      <c r="G37" s="2">
        <v>249</v>
      </c>
      <c r="H37" s="2" t="s">
        <v>1033</v>
      </c>
      <c r="I37" s="7">
        <f>Fullmath[[#This Row],[Total CP]]/Fullmath[[#This Row],[Quantity]]</f>
        <v>439.78750000000002</v>
      </c>
      <c r="J3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439.78750000000002</v>
      </c>
      <c r="K37" s="2">
        <f>Fullmath[[#This Row],[Mat Cost]]/Fullmath[[#This Row],[Quantity]]</f>
        <v>3318.7450000000003</v>
      </c>
      <c r="L3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3318.7450000000003</v>
      </c>
      <c r="M37" s="7" t="s">
        <v>316</v>
      </c>
      <c r="N37" s="14">
        <v>2</v>
      </c>
      <c r="O37" s="15">
        <f>IFERROR(_xlfn.IFNA(VLOOKUP(Fullmath[[#This Row],[M1]],$H$2:$L36,2,FALSE),VLOOKUP(Fullmath[[#This Row],[M1]],$H38:$L$2227,2,FALSE)),0)</f>
        <v>3.4</v>
      </c>
      <c r="P37" s="16">
        <f>IFERROR(_xlfn.IFNA(VLOOKUP(Fullmath[[#This Row],[M1]],$H$2:$L36,4,FALSE),VLOOKUP(Fullmath[[#This Row],[M1]],$H38:$L$2227,4,FALSE)),0)</f>
        <v>313.37666666666667</v>
      </c>
      <c r="Q37" s="7" t="s">
        <v>648</v>
      </c>
      <c r="R37" s="7">
        <v>1</v>
      </c>
      <c r="S37" s="15">
        <f>IFERROR(_xlfn.IFNA(VLOOKUP(Fullmath[[#This Row],[M2]],$H$2:$L36,2,FALSE),VLOOKUP(Fullmath[[#This Row],[M2]],$H38:$L$2227,2,FALSE)),0)</f>
        <v>2.4</v>
      </c>
      <c r="T37" s="16">
        <f>IFERROR(_xlfn.IFNA(VLOOKUP(Fullmath[[#This Row],[M2]],$H$2:$L36,4,FALSE),VLOOKUP(Fullmath[[#This Row],[M2]],$H38:$L$2227,4,FALSE)),0)</f>
        <v>180.21</v>
      </c>
      <c r="U37" s="7" t="s">
        <v>293</v>
      </c>
      <c r="V37" s="7">
        <v>1</v>
      </c>
      <c r="W37" s="15">
        <f>IFERROR(_xlfn.IFNA(VLOOKUP(Fullmath[[#This Row],[M3]],$H$2:$L36,2,FALSE),VLOOKUP(Fullmath[[#This Row],[M3]],$H38:$L$2227,2,FALSE)),0)</f>
        <v>0</v>
      </c>
      <c r="X37" s="16">
        <f>IFERROR(_xlfn.IFNA(VLOOKUP(Fullmath[[#This Row],[M3]],$H$2:$L36,4,FALSE),VLOOKUP(Fullmath[[#This Row],[M3]],$H38:$L$2227,4,FALSE)),0)</f>
        <v>0</v>
      </c>
      <c r="Y37" s="7" t="s">
        <v>1031</v>
      </c>
      <c r="Z37" s="7">
        <v>1</v>
      </c>
      <c r="AA37" s="15">
        <f>IFERROR(_xlfn.IFNA(VLOOKUP(Fullmath[[#This Row],[M4]],$H$2:$L36,2,FALSE),VLOOKUP(Fullmath[[#This Row],[M4]],$H38:$L$2227,2,FALSE)),0)</f>
        <v>176</v>
      </c>
      <c r="AB37" s="16">
        <f>IFERROR(_xlfn.IFNA(VLOOKUP(Fullmath[[#This Row],[M4]],$H$2:$L36,4,FALSE),VLOOKUP(Fullmath[[#This Row],[M4]],$H38:$L$2227,4,FALSE)),0)</f>
        <v>2293.7166666666667</v>
      </c>
      <c r="AC37" s="7" t="s">
        <v>739</v>
      </c>
      <c r="AD37" s="7">
        <v>3</v>
      </c>
      <c r="AE37" s="15">
        <f>IFERROR(_xlfn.IFNA(VLOOKUP(Fullmath[[#This Row],[M5]],$H$2:$L36,2,FALSE),VLOOKUP(Fullmath[[#This Row],[M5]],$H38:$L$2227,2,FALSE)),0)</f>
        <v>1.8624999999999998</v>
      </c>
      <c r="AF37" s="16">
        <f>IFERROR(_xlfn.IFNA(VLOOKUP(Fullmath[[#This Row],[M5]],$H$2:$L36,4,FALSE),VLOOKUP(Fullmath[[#This Row],[M5]],$H38:$L$2227,4,FALSE)),0)</f>
        <v>72.688333333333333</v>
      </c>
      <c r="AI37" s="15">
        <f>IFERROR(_xlfn.IFNA(VLOOKUP(Fullmath[[#This Row],[M6]],$H$2:$L36,2,FALSE),VLOOKUP(Fullmath[[#This Row],[M6]],$H38:$L$2227,2,FALSE)),0)</f>
        <v>0</v>
      </c>
      <c r="AJ37" s="16">
        <f>IFERROR(_xlfn.IFNA(VLOOKUP(Fullmath[[#This Row],[M6]],$H$2:$L36,4,FALSE),VLOOKUP(Fullmath[[#This Row],[M6]],$H38:$L$2227,4,FALSE)),0)</f>
        <v>0</v>
      </c>
      <c r="AM37" s="7">
        <f>(IFERROR(VLOOKUP(AK37,Components[[Name]:[Price]],2,FALSE),0))</f>
        <v>0</v>
      </c>
      <c r="AP37" s="7">
        <f>(IFERROR(VLOOKUP(AN37,Components[[Name]:[Price]],2,FALSE),0))</f>
        <v>0</v>
      </c>
      <c r="AS37" s="7">
        <f>(IFERROR(VLOOKUP(AQ37,Components[[Name]:[Price]],2,FALSE),0))</f>
        <v>0</v>
      </c>
      <c r="AV37" s="7">
        <f>(IFERROR(VLOOKUP(AT37,Components[[Name]:[Price]],2,FALSE),0))</f>
        <v>0</v>
      </c>
      <c r="AY37" s="7">
        <f>(IFERROR(VLOOKUP(AW37,Components[[Name]:[Price]],2,FALSE),0))</f>
        <v>0</v>
      </c>
      <c r="BB37" s="6">
        <f>(IFERROR(VLOOKUP(AZ37,Components[[Name]:[Price]],2,FALSE),0))</f>
        <v>0</v>
      </c>
    </row>
    <row r="38" spans="1:54" x14ac:dyDescent="0.2">
      <c r="A38" s="2">
        <v>652</v>
      </c>
      <c r="B38" s="2" t="s">
        <v>1132</v>
      </c>
      <c r="C38" s="2" t="s">
        <v>819</v>
      </c>
      <c r="D38" s="2" t="s">
        <v>988</v>
      </c>
      <c r="E38" s="2">
        <v>1</v>
      </c>
      <c r="F38" s="2">
        <v>35</v>
      </c>
      <c r="G38" s="2">
        <v>251</v>
      </c>
      <c r="H38" s="2" t="s">
        <v>1029</v>
      </c>
      <c r="I38" s="7">
        <f>Fullmath[[#This Row],[Total CP]]/Fullmath[[#This Row],[Quantity]]</f>
        <v>622.57500000000005</v>
      </c>
      <c r="J3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622.57500000000005</v>
      </c>
      <c r="K38" s="2">
        <f>Fullmath[[#This Row],[Mat Cost]]/Fullmath[[#This Row],[Quantity]]</f>
        <v>5342.2733333333335</v>
      </c>
      <c r="L3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5342.2733333333335</v>
      </c>
      <c r="M38" s="7" t="s">
        <v>316</v>
      </c>
      <c r="N38" s="14">
        <v>2</v>
      </c>
      <c r="O38" s="15">
        <f>IFERROR(_xlfn.IFNA(VLOOKUP(Fullmath[[#This Row],[M1]],$H$2:$L37,2,FALSE),VLOOKUP(Fullmath[[#This Row],[M1]],$H39:$L$2227,2,FALSE)),0)</f>
        <v>3.4</v>
      </c>
      <c r="P38" s="16">
        <f>IFERROR(_xlfn.IFNA(VLOOKUP(Fullmath[[#This Row],[M1]],$H$2:$L37,4,FALSE),VLOOKUP(Fullmath[[#This Row],[M1]],$H39:$L$2227,4,FALSE)),0)</f>
        <v>313.37666666666667</v>
      </c>
      <c r="Q38" s="7" t="s">
        <v>293</v>
      </c>
      <c r="R38" s="7">
        <v>1</v>
      </c>
      <c r="S38" s="15">
        <f>IFERROR(_xlfn.IFNA(VLOOKUP(Fullmath[[#This Row],[M2]],$H$2:$L37,2,FALSE),VLOOKUP(Fullmath[[#This Row],[M2]],$H39:$L$2227,2,FALSE)),0)</f>
        <v>0</v>
      </c>
      <c r="T38" s="16">
        <f>IFERROR(_xlfn.IFNA(VLOOKUP(Fullmath[[#This Row],[M2]],$H$2:$L37,4,FALSE),VLOOKUP(Fullmath[[#This Row],[M2]],$H39:$L$2227,4,FALSE)),0)</f>
        <v>0</v>
      </c>
      <c r="U38" s="7" t="s">
        <v>648</v>
      </c>
      <c r="V38" s="7">
        <v>1</v>
      </c>
      <c r="W38" s="15">
        <f>IFERROR(_xlfn.IFNA(VLOOKUP(Fullmath[[#This Row],[M3]],$H$2:$L37,2,FALSE),VLOOKUP(Fullmath[[#This Row],[M3]],$H39:$L$2227,2,FALSE)),0)</f>
        <v>2.4</v>
      </c>
      <c r="X38" s="16">
        <f>IFERROR(_xlfn.IFNA(VLOOKUP(Fullmath[[#This Row],[M3]],$H$2:$L37,4,FALSE),VLOOKUP(Fullmath[[#This Row],[M3]],$H39:$L$2227,4,FALSE)),0)</f>
        <v>180.21</v>
      </c>
      <c r="Y38" s="7" t="s">
        <v>1030</v>
      </c>
      <c r="Z38" s="7">
        <v>1</v>
      </c>
      <c r="AA38" s="15">
        <f>IFERROR(_xlfn.IFNA(VLOOKUP(Fullmath[[#This Row],[M4]],$H$2:$L37,2,FALSE),VLOOKUP(Fullmath[[#This Row],[M4]],$H39:$L$2227,2,FALSE)),0)</f>
        <v>356.78750000000002</v>
      </c>
      <c r="AB38" s="16">
        <f>IFERROR(_xlfn.IFNA(VLOOKUP(Fullmath[[#This Row],[M4]],$H$2:$L37,4,FALSE),VLOOKUP(Fullmath[[#This Row],[M4]],$H39:$L$2227,4,FALSE)),0)</f>
        <v>4317.2450000000008</v>
      </c>
      <c r="AC38" s="7" t="s">
        <v>739</v>
      </c>
      <c r="AD38" s="7">
        <v>3</v>
      </c>
      <c r="AE38" s="15">
        <f>IFERROR(_xlfn.IFNA(VLOOKUP(Fullmath[[#This Row],[M5]],$H$2:$L37,2,FALSE),VLOOKUP(Fullmath[[#This Row],[M5]],$H39:$L$2227,2,FALSE)),0)</f>
        <v>1.8624999999999998</v>
      </c>
      <c r="AF38" s="16">
        <f>IFERROR(_xlfn.IFNA(VLOOKUP(Fullmath[[#This Row],[M5]],$H$2:$L37,4,FALSE),VLOOKUP(Fullmath[[#This Row],[M5]],$H39:$L$2227,4,FALSE)),0)</f>
        <v>72.688333333333333</v>
      </c>
      <c r="AI38" s="15">
        <f>IFERROR(_xlfn.IFNA(VLOOKUP(Fullmath[[#This Row],[M6]],$H$2:$L37,2,FALSE),VLOOKUP(Fullmath[[#This Row],[M6]],$H39:$L$2227,2,FALSE)),0)</f>
        <v>0</v>
      </c>
      <c r="AJ38" s="16">
        <f>IFERROR(_xlfn.IFNA(VLOOKUP(Fullmath[[#This Row],[M6]],$H$2:$L37,4,FALSE),VLOOKUP(Fullmath[[#This Row],[M6]],$H39:$L$2227,4,FALSE)),0)</f>
        <v>0</v>
      </c>
      <c r="AM38" s="7">
        <f>(IFERROR(VLOOKUP(AK38,Components[[Name]:[Price]],2,FALSE),0))</f>
        <v>0</v>
      </c>
      <c r="AP38" s="7">
        <f>(IFERROR(VLOOKUP(AN38,Components[[Name]:[Price]],2,FALSE),0))</f>
        <v>0</v>
      </c>
      <c r="AS38" s="7">
        <f>(IFERROR(VLOOKUP(AQ38,Components[[Name]:[Price]],2,FALSE),0))</f>
        <v>0</v>
      </c>
      <c r="AV38" s="7">
        <f>(IFERROR(VLOOKUP(AT38,Components[[Name]:[Price]],2,FALSE),0))</f>
        <v>0</v>
      </c>
      <c r="AY38" s="7">
        <f>(IFERROR(VLOOKUP(AW38,Components[[Name]:[Price]],2,FALSE),0))</f>
        <v>0</v>
      </c>
      <c r="BB38" s="6">
        <f>(IFERROR(VLOOKUP(AZ38,Components[[Name]:[Price]],2,FALSE),0))</f>
        <v>0</v>
      </c>
    </row>
    <row r="39" spans="1:54" x14ac:dyDescent="0.2">
      <c r="A39" s="2">
        <v>975</v>
      </c>
      <c r="B39" s="2" t="s">
        <v>1132</v>
      </c>
      <c r="C39" s="2" t="s">
        <v>819</v>
      </c>
      <c r="D39" s="2" t="s">
        <v>988</v>
      </c>
      <c r="E39" s="2">
        <v>1</v>
      </c>
      <c r="F39" s="2">
        <v>35</v>
      </c>
      <c r="G39" s="2">
        <v>300</v>
      </c>
      <c r="H39" s="2" t="s">
        <v>1016</v>
      </c>
      <c r="I39" s="7">
        <f>Fullmath[[#This Row],[Total CP]]/Fullmath[[#This Row],[Quantity]]</f>
        <v>315</v>
      </c>
      <c r="J3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315</v>
      </c>
      <c r="K39" s="2">
        <f>Fullmath[[#This Row],[Mat Cost]]/Fullmath[[#This Row],[Quantity]]</f>
        <v>1207.4250000000002</v>
      </c>
      <c r="L3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1207.4250000000002</v>
      </c>
      <c r="M39" s="7" t="s">
        <v>316</v>
      </c>
      <c r="N39" s="14">
        <v>2</v>
      </c>
      <c r="O39" s="15">
        <f>IFERROR(_xlfn.IFNA(VLOOKUP(Fullmath[[#This Row],[M1]],$H$2:$L38,2,FALSE),VLOOKUP(Fullmath[[#This Row],[M1]],$H40:$L$2227,2,FALSE)),0)</f>
        <v>3.4</v>
      </c>
      <c r="P39" s="16">
        <f>IFERROR(_xlfn.IFNA(VLOOKUP(Fullmath[[#This Row],[M1]],$H$2:$L38,4,FALSE),VLOOKUP(Fullmath[[#This Row],[M1]],$H40:$L$2227,4,FALSE)),0)</f>
        <v>313.37666666666667</v>
      </c>
      <c r="Q39" s="7" t="s">
        <v>648</v>
      </c>
      <c r="R39" s="7">
        <v>1</v>
      </c>
      <c r="S39" s="15">
        <f>IFERROR(_xlfn.IFNA(VLOOKUP(Fullmath[[#This Row],[M2]],$H$2:$L38,2,FALSE),VLOOKUP(Fullmath[[#This Row],[M2]],$H40:$L$2227,2,FALSE)),0)</f>
        <v>2.4</v>
      </c>
      <c r="T39" s="16">
        <f>IFERROR(_xlfn.IFNA(VLOOKUP(Fullmath[[#This Row],[M2]],$H$2:$L38,4,FALSE),VLOOKUP(Fullmath[[#This Row],[M2]],$H40:$L$2227,4,FALSE)),0)</f>
        <v>180.21</v>
      </c>
      <c r="U39" s="7" t="s">
        <v>1037</v>
      </c>
      <c r="V39" s="7">
        <v>1</v>
      </c>
      <c r="W39" s="15">
        <f>IFERROR(_xlfn.IFNA(VLOOKUP(Fullmath[[#This Row],[M3]],$H$2:$L38,2,FALSE),VLOOKUP(Fullmath[[#This Row],[M3]],$H40:$L$2227,2,FALSE)),0)</f>
        <v>5.4</v>
      </c>
      <c r="X39" s="16">
        <f>IFERROR(_xlfn.IFNA(VLOOKUP(Fullmath[[#This Row],[M3]],$H$2:$L38,4,FALSE),VLOOKUP(Fullmath[[#This Row],[M3]],$H40:$L$2227,4,FALSE)),0)</f>
        <v>276.46000000000004</v>
      </c>
      <c r="Y39" s="7" t="s">
        <v>583</v>
      </c>
      <c r="Z39" s="7">
        <v>1</v>
      </c>
      <c r="AA39" s="15">
        <f>IFERROR(_xlfn.IFNA(VLOOKUP(Fullmath[[#This Row],[M4]],$H$2:$L38,2,FALSE),VLOOKUP(Fullmath[[#This Row],[M4]],$H40:$L$2227,2,FALSE)),0)</f>
        <v>0.39999999999999997</v>
      </c>
      <c r="AB39" s="16">
        <f>IFERROR(_xlfn.IFNA(VLOOKUP(Fullmath[[#This Row],[M4]],$H$2:$L38,4,FALSE),VLOOKUP(Fullmath[[#This Row],[M4]],$H40:$L$2227,4,FALSE)),0)</f>
        <v>124.00166666666667</v>
      </c>
      <c r="AE39" s="15">
        <f>IFERROR(_xlfn.IFNA(VLOOKUP(Fullmath[[#This Row],[M5]],$H$2:$L38,2,FALSE),VLOOKUP(Fullmath[[#This Row],[M5]],$H40:$L$2227,2,FALSE)),0)</f>
        <v>0</v>
      </c>
      <c r="AF39" s="16">
        <f>IFERROR(_xlfn.IFNA(VLOOKUP(Fullmath[[#This Row],[M5]],$H$2:$L38,4,FALSE),VLOOKUP(Fullmath[[#This Row],[M5]],$H40:$L$2227,4,FALSE)),0)</f>
        <v>0</v>
      </c>
      <c r="AI39" s="15">
        <f>IFERROR(_xlfn.IFNA(VLOOKUP(Fullmath[[#This Row],[M6]],$H$2:$L38,2,FALSE),VLOOKUP(Fullmath[[#This Row],[M6]],$H40:$L$2227,2,FALSE)),0)</f>
        <v>0</v>
      </c>
      <c r="AJ39" s="16">
        <f>IFERROR(_xlfn.IFNA(VLOOKUP(Fullmath[[#This Row],[M6]],$H$2:$L38,4,FALSE),VLOOKUP(Fullmath[[#This Row],[M6]],$H40:$L$2227,4,FALSE)),0)</f>
        <v>0</v>
      </c>
      <c r="AM39" s="7">
        <f>(IFERROR(VLOOKUP(AK39,Components[[Name]:[Price]],2,FALSE),0))</f>
        <v>0</v>
      </c>
      <c r="AP39" s="7">
        <f>(IFERROR(VLOOKUP(AN39,Components[[Name]:[Price]],2,FALSE),0))</f>
        <v>0</v>
      </c>
      <c r="AS39" s="7">
        <f>(IFERROR(VLOOKUP(AQ39,Components[[Name]:[Price]],2,FALSE),0))</f>
        <v>0</v>
      </c>
      <c r="AV39" s="7">
        <f>(IFERROR(VLOOKUP(AT39,Components[[Name]:[Price]],2,FALSE),0))</f>
        <v>0</v>
      </c>
      <c r="AY39" s="7">
        <f>(IFERROR(VLOOKUP(AW39,Components[[Name]:[Price]],2,FALSE),0))</f>
        <v>0</v>
      </c>
      <c r="BB39" s="6">
        <f>(IFERROR(VLOOKUP(AZ39,Components[[Name]:[Price]],2,FALSE),0))</f>
        <v>0</v>
      </c>
    </row>
    <row r="40" spans="1:54" x14ac:dyDescent="0.2">
      <c r="A40" s="2">
        <v>882</v>
      </c>
      <c r="B40" s="2" t="s">
        <v>1132</v>
      </c>
      <c r="C40" s="2" t="s">
        <v>819</v>
      </c>
      <c r="D40" s="2" t="s">
        <v>988</v>
      </c>
      <c r="E40" s="2">
        <v>1</v>
      </c>
      <c r="F40" s="2">
        <v>36</v>
      </c>
      <c r="G40" s="2">
        <v>240</v>
      </c>
      <c r="H40" s="2" t="s">
        <v>1024</v>
      </c>
      <c r="I40" s="7">
        <f>Fullmath[[#This Row],[Total CP]]/Fullmath[[#This Row],[Quantity]]</f>
        <v>247.4</v>
      </c>
      <c r="J4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247.4</v>
      </c>
      <c r="K40" s="2">
        <f>Fullmath[[#This Row],[Mat Cost]]/Fullmath[[#This Row],[Quantity]]</f>
        <v>1565.6100000000001</v>
      </c>
      <c r="L4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1565.6100000000001</v>
      </c>
      <c r="M40" s="7" t="s">
        <v>293</v>
      </c>
      <c r="N40" s="14">
        <v>3</v>
      </c>
      <c r="O40" s="15">
        <f>IFERROR(_xlfn.IFNA(VLOOKUP(Fullmath[[#This Row],[M1]],$H$2:$L39,2,FALSE),VLOOKUP(Fullmath[[#This Row],[M1]],$H41:$L$2227,2,FALSE)),0)</f>
        <v>0</v>
      </c>
      <c r="P40" s="16">
        <f>IFERROR(_xlfn.IFNA(VLOOKUP(Fullmath[[#This Row],[M1]],$H$2:$L39,4,FALSE),VLOOKUP(Fullmath[[#This Row],[M1]],$H41:$L$2227,4,FALSE)),0)</f>
        <v>0</v>
      </c>
      <c r="Q40" s="7" t="s">
        <v>292</v>
      </c>
      <c r="R40" s="7">
        <v>1</v>
      </c>
      <c r="S40" s="15">
        <f>IFERROR(_xlfn.IFNA(VLOOKUP(Fullmath[[#This Row],[M2]],$H$2:$L39,2,FALSE),VLOOKUP(Fullmath[[#This Row],[M2]],$H41:$L$2227,2,FALSE)),0)</f>
        <v>2</v>
      </c>
      <c r="T40" s="16">
        <f>IFERROR(_xlfn.IFNA(VLOOKUP(Fullmath[[#This Row],[M2]],$H$2:$L39,4,FALSE),VLOOKUP(Fullmath[[#This Row],[M2]],$H41:$L$2227,4,FALSE)),0)</f>
        <v>859.15</v>
      </c>
      <c r="U40" s="7" t="s">
        <v>1037</v>
      </c>
      <c r="V40" s="7">
        <v>1</v>
      </c>
      <c r="W40" s="15">
        <f>IFERROR(_xlfn.IFNA(VLOOKUP(Fullmath[[#This Row],[M3]],$H$2:$L39,2,FALSE),VLOOKUP(Fullmath[[#This Row],[M3]],$H41:$L$2227,2,FALSE)),0)</f>
        <v>5.4</v>
      </c>
      <c r="X40" s="16">
        <f>IFERROR(_xlfn.IFNA(VLOOKUP(Fullmath[[#This Row],[M3]],$H$2:$L39,4,FALSE),VLOOKUP(Fullmath[[#This Row],[M3]],$H41:$L$2227,4,FALSE)),0)</f>
        <v>276.46000000000004</v>
      </c>
      <c r="AA40" s="15">
        <f>IFERROR(_xlfn.IFNA(VLOOKUP(Fullmath[[#This Row],[M4]],$H$2:$L39,2,FALSE),VLOOKUP(Fullmath[[#This Row],[M4]],$H41:$L$2227,2,FALSE)),0)</f>
        <v>0</v>
      </c>
      <c r="AB40" s="16">
        <f>IFERROR(_xlfn.IFNA(VLOOKUP(Fullmath[[#This Row],[M4]],$H$2:$L39,4,FALSE),VLOOKUP(Fullmath[[#This Row],[M4]],$H41:$L$2227,4,FALSE)),0)</f>
        <v>0</v>
      </c>
      <c r="AE40" s="15">
        <f>IFERROR(_xlfn.IFNA(VLOOKUP(Fullmath[[#This Row],[M5]],$H$2:$L39,2,FALSE),VLOOKUP(Fullmath[[#This Row],[M5]],$H41:$L$2227,2,FALSE)),0)</f>
        <v>0</v>
      </c>
      <c r="AF40" s="16">
        <f>IFERROR(_xlfn.IFNA(VLOOKUP(Fullmath[[#This Row],[M5]],$H$2:$L39,4,FALSE),VLOOKUP(Fullmath[[#This Row],[M5]],$H41:$L$2227,4,FALSE)),0)</f>
        <v>0</v>
      </c>
      <c r="AI40" s="15">
        <f>IFERROR(_xlfn.IFNA(VLOOKUP(Fullmath[[#This Row],[M6]],$H$2:$L39,2,FALSE),VLOOKUP(Fullmath[[#This Row],[M6]],$H41:$L$2227,2,FALSE)),0)</f>
        <v>0</v>
      </c>
      <c r="AJ40" s="16">
        <f>IFERROR(_xlfn.IFNA(VLOOKUP(Fullmath[[#This Row],[M6]],$H$2:$L39,4,FALSE),VLOOKUP(Fullmath[[#This Row],[M6]],$H41:$L$2227,4,FALSE)),0)</f>
        <v>0</v>
      </c>
      <c r="AK40" s="7" t="s">
        <v>191</v>
      </c>
      <c r="AL40" s="7">
        <v>5</v>
      </c>
      <c r="AM40" s="7">
        <f>(IFERROR(VLOOKUP(AK40,Components[[Name]:[Price]],2,FALSE),0))</f>
        <v>86</v>
      </c>
      <c r="AP40" s="7">
        <f>(IFERROR(VLOOKUP(AN40,Components[[Name]:[Price]],2,FALSE),0))</f>
        <v>0</v>
      </c>
      <c r="AS40" s="7">
        <f>(IFERROR(VLOOKUP(AQ40,Components[[Name]:[Price]],2,FALSE),0))</f>
        <v>0</v>
      </c>
      <c r="AV40" s="7">
        <f>(IFERROR(VLOOKUP(AT40,Components[[Name]:[Price]],2,FALSE),0))</f>
        <v>0</v>
      </c>
      <c r="AY40" s="7">
        <f>(IFERROR(VLOOKUP(AW40,Components[[Name]:[Price]],2,FALSE),0))</f>
        <v>0</v>
      </c>
      <c r="BB40" s="6">
        <f>(IFERROR(VLOOKUP(AZ40,Components[[Name]:[Price]],2,FALSE),0))</f>
        <v>0</v>
      </c>
    </row>
    <row r="41" spans="1:54" x14ac:dyDescent="0.2">
      <c r="A41" s="2">
        <v>885</v>
      </c>
      <c r="B41" s="2" t="s">
        <v>1132</v>
      </c>
      <c r="C41" s="2" t="s">
        <v>819</v>
      </c>
      <c r="D41" s="2" t="s">
        <v>988</v>
      </c>
      <c r="E41" s="2">
        <v>1</v>
      </c>
      <c r="F41" s="2">
        <v>36</v>
      </c>
      <c r="G41" s="2">
        <v>330</v>
      </c>
      <c r="H41" s="2" t="s">
        <v>1021</v>
      </c>
      <c r="I41" s="7">
        <f>Fullmath[[#This Row],[Total CP]]/Fullmath[[#This Row],[Quantity]]</f>
        <v>380.8</v>
      </c>
      <c r="J4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380.8</v>
      </c>
      <c r="K41" s="2">
        <f>Fullmath[[#This Row],[Mat Cost]]/Fullmath[[#This Row],[Quantity]]</f>
        <v>2800.6866666666665</v>
      </c>
      <c r="L4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2800.6866666666665</v>
      </c>
      <c r="M41" s="7" t="s">
        <v>461</v>
      </c>
      <c r="N41" s="14">
        <v>1</v>
      </c>
      <c r="O41" s="15">
        <f>IFERROR(_xlfn.IFNA(VLOOKUP(Fullmath[[#This Row],[M1]],$H$2:$L40,2,FALSE),VLOOKUP(Fullmath[[#This Row],[M1]],$H42:$L$2227,2,FALSE)),0)</f>
        <v>41.4</v>
      </c>
      <c r="P41" s="16">
        <f>IFERROR(_xlfn.IFNA(VLOOKUP(Fullmath[[#This Row],[M1]],$H$2:$L40,4,FALSE),VLOOKUP(Fullmath[[#This Row],[M1]],$H42:$L$2227,4,FALSE)),0)</f>
        <v>138.97666666666666</v>
      </c>
      <c r="Q41" s="7" t="s">
        <v>1037</v>
      </c>
      <c r="R41" s="7">
        <v>1</v>
      </c>
      <c r="S41" s="15">
        <f>IFERROR(_xlfn.IFNA(VLOOKUP(Fullmath[[#This Row],[M2]],$H$2:$L40,2,FALSE),VLOOKUP(Fullmath[[#This Row],[M2]],$H42:$L$2227,2,FALSE)),0)</f>
        <v>5.4</v>
      </c>
      <c r="T41" s="16">
        <f>IFERROR(_xlfn.IFNA(VLOOKUP(Fullmath[[#This Row],[M2]],$H$2:$L40,4,FALSE),VLOOKUP(Fullmath[[#This Row],[M2]],$H42:$L$2227,4,FALSE)),0)</f>
        <v>276.46000000000004</v>
      </c>
      <c r="U41" s="7" t="s">
        <v>455</v>
      </c>
      <c r="V41" s="7">
        <v>1</v>
      </c>
      <c r="W41" s="15">
        <f>IFERROR(_xlfn.IFNA(VLOOKUP(Fullmath[[#This Row],[M3]],$H$2:$L40,2,FALSE),VLOOKUP(Fullmath[[#This Row],[M3]],$H42:$L$2227,2,FALSE)),0)</f>
        <v>4</v>
      </c>
      <c r="X41" s="16">
        <f>IFERROR(_xlfn.IFNA(VLOOKUP(Fullmath[[#This Row],[M3]],$H$2:$L40,4,FALSE),VLOOKUP(Fullmath[[#This Row],[M3]],$H42:$L$2227,4,FALSE)),0)</f>
        <v>2217.25</v>
      </c>
      <c r="AA41" s="15">
        <f>IFERROR(_xlfn.IFNA(VLOOKUP(Fullmath[[#This Row],[M4]],$H$2:$L40,2,FALSE),VLOOKUP(Fullmath[[#This Row],[M4]],$H42:$L$2227,2,FALSE)),0)</f>
        <v>0</v>
      </c>
      <c r="AB41" s="16">
        <f>IFERROR(_xlfn.IFNA(VLOOKUP(Fullmath[[#This Row],[M4]],$H$2:$L40,4,FALSE),VLOOKUP(Fullmath[[#This Row],[M4]],$H42:$L$2227,4,FALSE)),0)</f>
        <v>0</v>
      </c>
      <c r="AE41" s="15">
        <f>IFERROR(_xlfn.IFNA(VLOOKUP(Fullmath[[#This Row],[M5]],$H$2:$L40,2,FALSE),VLOOKUP(Fullmath[[#This Row],[M5]],$H42:$L$2227,2,FALSE)),0)</f>
        <v>0</v>
      </c>
      <c r="AF41" s="16">
        <f>IFERROR(_xlfn.IFNA(VLOOKUP(Fullmath[[#This Row],[M5]],$H$2:$L40,4,FALSE),VLOOKUP(Fullmath[[#This Row],[M5]],$H42:$L$2227,4,FALSE)),0)</f>
        <v>0</v>
      </c>
      <c r="AI41" s="15">
        <f>IFERROR(_xlfn.IFNA(VLOOKUP(Fullmath[[#This Row],[M6]],$H$2:$L40,2,FALSE),VLOOKUP(Fullmath[[#This Row],[M6]],$H42:$L$2227,2,FALSE)),0)</f>
        <v>0</v>
      </c>
      <c r="AJ41" s="16">
        <f>IFERROR(_xlfn.IFNA(VLOOKUP(Fullmath[[#This Row],[M6]],$H$2:$L40,4,FALSE),VLOOKUP(Fullmath[[#This Row],[M6]],$H42:$L$2227,4,FALSE)),0)</f>
        <v>0</v>
      </c>
      <c r="AK41" s="7" t="s">
        <v>167</v>
      </c>
      <c r="AL41" s="7">
        <v>3</v>
      </c>
      <c r="AM41" s="7">
        <f>(IFERROR(VLOOKUP(AK41,Components[[Name]:[Price]],2,FALSE),0))</f>
        <v>56</v>
      </c>
      <c r="AP41" s="7">
        <f>(IFERROR(VLOOKUP(AN41,Components[[Name]:[Price]],2,FALSE),0))</f>
        <v>0</v>
      </c>
      <c r="AS41" s="7">
        <f>(IFERROR(VLOOKUP(AQ41,Components[[Name]:[Price]],2,FALSE),0))</f>
        <v>0</v>
      </c>
      <c r="AV41" s="7">
        <f>(IFERROR(VLOOKUP(AT41,Components[[Name]:[Price]],2,FALSE),0))</f>
        <v>0</v>
      </c>
      <c r="AY41" s="7">
        <f>(IFERROR(VLOOKUP(AW41,Components[[Name]:[Price]],2,FALSE),0))</f>
        <v>0</v>
      </c>
      <c r="BB41" s="6">
        <f>(IFERROR(VLOOKUP(AZ41,Components[[Name]:[Price]],2,FALSE),0))</f>
        <v>0</v>
      </c>
    </row>
    <row r="42" spans="1:54" x14ac:dyDescent="0.2">
      <c r="A42" s="2">
        <v>850</v>
      </c>
      <c r="B42" s="2" t="s">
        <v>1132</v>
      </c>
      <c r="C42" s="2" t="s">
        <v>819</v>
      </c>
      <c r="D42" s="2" t="s">
        <v>988</v>
      </c>
      <c r="E42" s="2">
        <v>1</v>
      </c>
      <c r="F42" s="2">
        <v>45</v>
      </c>
      <c r="G42" s="2">
        <v>750</v>
      </c>
      <c r="H42" s="2" t="s">
        <v>1015</v>
      </c>
      <c r="I42" s="7">
        <f>Fullmath[[#This Row],[Total CP]]/Fullmath[[#This Row],[Quantity]]</f>
        <v>765</v>
      </c>
      <c r="J4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765</v>
      </c>
      <c r="K42" s="2">
        <f>Fullmath[[#This Row],[Mat Cost]]/Fullmath[[#This Row],[Quantity]]</f>
        <v>81207.425000000003</v>
      </c>
      <c r="L4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81207.425000000003</v>
      </c>
      <c r="M42" s="7" t="s">
        <v>316</v>
      </c>
      <c r="N42" s="14">
        <v>2</v>
      </c>
      <c r="O42" s="15">
        <f>IFERROR(_xlfn.IFNA(VLOOKUP(Fullmath[[#This Row],[M1]],$H$2:$L41,2,FALSE),VLOOKUP(Fullmath[[#This Row],[M1]],$H43:$L$2227,2,FALSE)),0)</f>
        <v>3.4</v>
      </c>
      <c r="P42" s="16">
        <f>IFERROR(_xlfn.IFNA(VLOOKUP(Fullmath[[#This Row],[M1]],$H$2:$L41,4,FALSE),VLOOKUP(Fullmath[[#This Row],[M1]],$H43:$L$2227,4,FALSE)),0)</f>
        <v>313.37666666666667</v>
      </c>
      <c r="Q42" s="7" t="s">
        <v>648</v>
      </c>
      <c r="R42" s="7">
        <v>1</v>
      </c>
      <c r="S42" s="15">
        <f>IFERROR(_xlfn.IFNA(VLOOKUP(Fullmath[[#This Row],[M2]],$H$2:$L41,2,FALSE),VLOOKUP(Fullmath[[#This Row],[M2]],$H43:$L$2227,2,FALSE)),0)</f>
        <v>2.4</v>
      </c>
      <c r="T42" s="16">
        <f>IFERROR(_xlfn.IFNA(VLOOKUP(Fullmath[[#This Row],[M2]],$H$2:$L41,4,FALSE),VLOOKUP(Fullmath[[#This Row],[M2]],$H43:$L$2227,4,FALSE)),0)</f>
        <v>180.21</v>
      </c>
      <c r="U42" s="7" t="s">
        <v>1037</v>
      </c>
      <c r="V42" s="7">
        <v>1</v>
      </c>
      <c r="W42" s="15">
        <f>IFERROR(_xlfn.IFNA(VLOOKUP(Fullmath[[#This Row],[M3]],$H$2:$L41,2,FALSE),VLOOKUP(Fullmath[[#This Row],[M3]],$H43:$L$2227,2,FALSE)),0)</f>
        <v>5.4</v>
      </c>
      <c r="X42" s="16">
        <f>IFERROR(_xlfn.IFNA(VLOOKUP(Fullmath[[#This Row],[M3]],$H$2:$L41,4,FALSE),VLOOKUP(Fullmath[[#This Row],[M3]],$H43:$L$2227,4,FALSE)),0)</f>
        <v>276.46000000000004</v>
      </c>
      <c r="Y42" s="7" t="s">
        <v>583</v>
      </c>
      <c r="Z42" s="7">
        <v>1</v>
      </c>
      <c r="AA42" s="15">
        <f>IFERROR(_xlfn.IFNA(VLOOKUP(Fullmath[[#This Row],[M4]],$H$2:$L41,2,FALSE),VLOOKUP(Fullmath[[#This Row],[M4]],$H43:$L$2227,2,FALSE)),0)</f>
        <v>0.39999999999999997</v>
      </c>
      <c r="AB42" s="16">
        <f>IFERROR(_xlfn.IFNA(VLOOKUP(Fullmath[[#This Row],[M4]],$H$2:$L41,4,FALSE),VLOOKUP(Fullmath[[#This Row],[M4]],$H43:$L$2227,4,FALSE)),0)</f>
        <v>124.00166666666667</v>
      </c>
      <c r="AE42" s="15">
        <f>IFERROR(_xlfn.IFNA(VLOOKUP(Fullmath[[#This Row],[M5]],$H$2:$L41,2,FALSE),VLOOKUP(Fullmath[[#This Row],[M5]],$H43:$L$2227,2,FALSE)),0)</f>
        <v>0</v>
      </c>
      <c r="AF42" s="16">
        <f>IFERROR(_xlfn.IFNA(VLOOKUP(Fullmath[[#This Row],[M5]],$H$2:$L41,4,FALSE),VLOOKUP(Fullmath[[#This Row],[M5]],$H43:$L$2227,4,FALSE)),0)</f>
        <v>0</v>
      </c>
      <c r="AI42" s="15">
        <f>IFERROR(_xlfn.IFNA(VLOOKUP(Fullmath[[#This Row],[M6]],$H$2:$L41,2,FALSE),VLOOKUP(Fullmath[[#This Row],[M6]],$H43:$L$2227,2,FALSE)),0)</f>
        <v>0</v>
      </c>
      <c r="AJ42" s="16">
        <f>IFERROR(_xlfn.IFNA(VLOOKUP(Fullmath[[#This Row],[M6]],$H$2:$L41,4,FALSE),VLOOKUP(Fullmath[[#This Row],[M6]],$H43:$L$2227,4,FALSE)),0)</f>
        <v>0</v>
      </c>
      <c r="AK42" s="7" t="s">
        <v>467</v>
      </c>
      <c r="AL42" s="7">
        <v>1</v>
      </c>
      <c r="AM42" s="7">
        <f>(IFERROR(VLOOKUP(AK42,Components[[Name]:[Price]],2,FALSE),0))</f>
        <v>80000</v>
      </c>
      <c r="AP42" s="7">
        <f>(IFERROR(VLOOKUP(AN42,Components[[Name]:[Price]],2,FALSE),0))</f>
        <v>0</v>
      </c>
      <c r="AS42" s="7">
        <f>(IFERROR(VLOOKUP(AQ42,Components[[Name]:[Price]],2,FALSE),0))</f>
        <v>0</v>
      </c>
      <c r="AV42" s="7">
        <f>(IFERROR(VLOOKUP(AT42,Components[[Name]:[Price]],2,FALSE),0))</f>
        <v>0</v>
      </c>
      <c r="AY42" s="7">
        <f>(IFERROR(VLOOKUP(AW42,Components[[Name]:[Price]],2,FALSE),0))</f>
        <v>0</v>
      </c>
      <c r="BB42" s="6">
        <f>(IFERROR(VLOOKUP(AZ42,Components[[Name]:[Price]],2,FALSE),0))</f>
        <v>0</v>
      </c>
    </row>
    <row r="43" spans="1:54" x14ac:dyDescent="0.2">
      <c r="A43" s="2">
        <v>976</v>
      </c>
      <c r="B43" s="2" t="s">
        <v>1132</v>
      </c>
      <c r="C43" s="2" t="s">
        <v>819</v>
      </c>
      <c r="D43" s="2" t="s">
        <v>988</v>
      </c>
      <c r="E43" s="2">
        <v>1</v>
      </c>
      <c r="F43" s="2">
        <v>45</v>
      </c>
      <c r="G43" s="2">
        <v>550</v>
      </c>
      <c r="H43" s="2" t="s">
        <v>1015</v>
      </c>
      <c r="I43" s="7">
        <f>Fullmath[[#This Row],[Total CP]]/Fullmath[[#This Row],[Quantity]]</f>
        <v>865</v>
      </c>
      <c r="J4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865</v>
      </c>
      <c r="K43" s="2">
        <f>Fullmath[[#This Row],[Mat Cost]]/Fullmath[[#This Row],[Quantity]]</f>
        <v>81207.425000000003</v>
      </c>
      <c r="L4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81207.425000000003</v>
      </c>
      <c r="M43" s="12" t="s">
        <v>1016</v>
      </c>
      <c r="N43" s="14">
        <v>1</v>
      </c>
      <c r="O43" s="15">
        <f>IFERROR(_xlfn.IFNA(VLOOKUP(Fullmath[[#This Row],[M1]],$H$2:$L42,2,FALSE),VLOOKUP(Fullmath[[#This Row],[M1]],$H44:$L$2227,2,FALSE)),0)</f>
        <v>315</v>
      </c>
      <c r="P43" s="16">
        <f>IFERROR(_xlfn.IFNA(VLOOKUP(Fullmath[[#This Row],[M1]],$H$2:$L42,4,FALSE),VLOOKUP(Fullmath[[#This Row],[M1]],$H44:$L$2227,4,FALSE)),0)</f>
        <v>1207.4250000000002</v>
      </c>
      <c r="S43" s="15">
        <f>IFERROR(_xlfn.IFNA(VLOOKUP(Fullmath[[#This Row],[M2]],$H$2:$L42,2,FALSE),VLOOKUP(Fullmath[[#This Row],[M2]],$H44:$L$2227,2,FALSE)),0)</f>
        <v>0</v>
      </c>
      <c r="T43" s="16">
        <f>IFERROR(_xlfn.IFNA(VLOOKUP(Fullmath[[#This Row],[M2]],$H$2:$L42,4,FALSE),VLOOKUP(Fullmath[[#This Row],[M2]],$H44:$L$2227,4,FALSE)),0)</f>
        <v>0</v>
      </c>
      <c r="W43" s="15">
        <f>IFERROR(_xlfn.IFNA(VLOOKUP(Fullmath[[#This Row],[M3]],$H$2:$L42,2,FALSE),VLOOKUP(Fullmath[[#This Row],[M3]],$H44:$L$2227,2,FALSE)),0)</f>
        <v>0</v>
      </c>
      <c r="X43" s="16">
        <f>IFERROR(_xlfn.IFNA(VLOOKUP(Fullmath[[#This Row],[M3]],$H$2:$L42,4,FALSE),VLOOKUP(Fullmath[[#This Row],[M3]],$H44:$L$2227,4,FALSE)),0)</f>
        <v>0</v>
      </c>
      <c r="AA43" s="15">
        <f>IFERROR(_xlfn.IFNA(VLOOKUP(Fullmath[[#This Row],[M4]],$H$2:$L42,2,FALSE),VLOOKUP(Fullmath[[#This Row],[M4]],$H44:$L$2227,2,FALSE)),0)</f>
        <v>0</v>
      </c>
      <c r="AB43" s="16">
        <f>IFERROR(_xlfn.IFNA(VLOOKUP(Fullmath[[#This Row],[M4]],$H$2:$L42,4,FALSE),VLOOKUP(Fullmath[[#This Row],[M4]],$H44:$L$2227,4,FALSE)),0)</f>
        <v>0</v>
      </c>
      <c r="AE43" s="15">
        <f>IFERROR(_xlfn.IFNA(VLOOKUP(Fullmath[[#This Row],[M5]],$H$2:$L42,2,FALSE),VLOOKUP(Fullmath[[#This Row],[M5]],$H44:$L$2227,2,FALSE)),0)</f>
        <v>0</v>
      </c>
      <c r="AF43" s="16">
        <f>IFERROR(_xlfn.IFNA(VLOOKUP(Fullmath[[#This Row],[M5]],$H$2:$L42,4,FALSE),VLOOKUP(Fullmath[[#This Row],[M5]],$H44:$L$2227,4,FALSE)),0)</f>
        <v>0</v>
      </c>
      <c r="AI43" s="15">
        <f>IFERROR(_xlfn.IFNA(VLOOKUP(Fullmath[[#This Row],[M6]],$H$2:$L42,2,FALSE),VLOOKUP(Fullmath[[#This Row],[M6]],$H44:$L$2227,2,FALSE)),0)</f>
        <v>0</v>
      </c>
      <c r="AJ43" s="16">
        <f>IFERROR(_xlfn.IFNA(VLOOKUP(Fullmath[[#This Row],[M6]],$H$2:$L42,4,FALSE),VLOOKUP(Fullmath[[#This Row],[M6]],$H44:$L$2227,4,FALSE)),0)</f>
        <v>0</v>
      </c>
      <c r="AK43" s="7" t="s">
        <v>467</v>
      </c>
      <c r="AL43" s="7">
        <v>1</v>
      </c>
      <c r="AM43" s="7">
        <f>(IFERROR(VLOOKUP(AK43,Components[[Name]:[Price]],2,FALSE),0))</f>
        <v>80000</v>
      </c>
      <c r="AP43" s="7">
        <f>(IFERROR(VLOOKUP(AN43,Components[[Name]:[Price]],2,FALSE),0))</f>
        <v>0</v>
      </c>
      <c r="AS43" s="7">
        <f>(IFERROR(VLOOKUP(AQ43,Components[[Name]:[Price]],2,FALSE),0))</f>
        <v>0</v>
      </c>
      <c r="AV43" s="7">
        <f>(IFERROR(VLOOKUP(AT43,Components[[Name]:[Price]],2,FALSE),0))</f>
        <v>0</v>
      </c>
      <c r="AY43" s="7">
        <f>(IFERROR(VLOOKUP(AW43,Components[[Name]:[Price]],2,FALSE),0))</f>
        <v>0</v>
      </c>
      <c r="BB43" s="6">
        <f>(IFERROR(VLOOKUP(AZ43,Components[[Name]:[Price]],2,FALSE),0))</f>
        <v>0</v>
      </c>
    </row>
    <row r="44" spans="1:54" x14ac:dyDescent="0.2">
      <c r="A44" s="2">
        <v>992</v>
      </c>
      <c r="B44" s="2" t="s">
        <v>1132</v>
      </c>
      <c r="C44" s="2" t="s">
        <v>819</v>
      </c>
      <c r="D44" s="2" t="s">
        <v>988</v>
      </c>
      <c r="E44" s="2">
        <v>1</v>
      </c>
      <c r="F44" s="2">
        <v>45</v>
      </c>
      <c r="G44" s="2">
        <v>300</v>
      </c>
      <c r="H44" s="2" t="s">
        <v>1014</v>
      </c>
      <c r="I44" s="7">
        <f>Fullmath[[#This Row],[Total CP]]/Fullmath[[#This Row],[Quantity]]</f>
        <v>926.57500000000005</v>
      </c>
      <c r="J4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926.57500000000005</v>
      </c>
      <c r="K44" s="2">
        <f>Fullmath[[#This Row],[Mat Cost]]/Fullmath[[#This Row],[Quantity]]</f>
        <v>125776.77333333333</v>
      </c>
      <c r="L4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125776.77333333333</v>
      </c>
      <c r="M44" s="7" t="s">
        <v>454</v>
      </c>
      <c r="N44" s="14">
        <v>1</v>
      </c>
      <c r="O44" s="15">
        <f>IFERROR(_xlfn.IFNA(VLOOKUP(Fullmath[[#This Row],[M1]],$H$2:$L43,2,FALSE),VLOOKUP(Fullmath[[#This Row],[M1]],$H45:$L$2227,2,FALSE)),0)</f>
        <v>4</v>
      </c>
      <c r="P44" s="16">
        <f>IFERROR(_xlfn.IFNA(VLOOKUP(Fullmath[[#This Row],[M1]],$H$2:$L43,4,FALSE),VLOOKUP(Fullmath[[#This Row],[M1]],$H45:$L$2227,4,FALSE)),0)</f>
        <v>40434.5</v>
      </c>
      <c r="Q44" s="7" t="s">
        <v>1029</v>
      </c>
      <c r="R44" s="7">
        <v>1</v>
      </c>
      <c r="S44" s="15">
        <f>IFERROR(_xlfn.IFNA(VLOOKUP(Fullmath[[#This Row],[M2]],$H$2:$L43,2,FALSE),VLOOKUP(Fullmath[[#This Row],[M2]],$H45:$L$2227,2,FALSE)),0)</f>
        <v>622.57500000000005</v>
      </c>
      <c r="T44" s="16">
        <f>IFERROR(_xlfn.IFNA(VLOOKUP(Fullmath[[#This Row],[M2]],$H$2:$L43,4,FALSE),VLOOKUP(Fullmath[[#This Row],[M2]],$H45:$L$2227,4,FALSE)),0)</f>
        <v>5342.2733333333335</v>
      </c>
      <c r="W44" s="15">
        <f>IFERROR(_xlfn.IFNA(VLOOKUP(Fullmath[[#This Row],[M3]],$H$2:$L43,2,FALSE),VLOOKUP(Fullmath[[#This Row],[M3]],$H45:$L$2227,2,FALSE)),0)</f>
        <v>0</v>
      </c>
      <c r="X44" s="16">
        <f>IFERROR(_xlfn.IFNA(VLOOKUP(Fullmath[[#This Row],[M3]],$H$2:$L43,4,FALSE),VLOOKUP(Fullmath[[#This Row],[M3]],$H45:$L$2227,4,FALSE)),0)</f>
        <v>0</v>
      </c>
      <c r="AA44" s="15">
        <f>IFERROR(_xlfn.IFNA(VLOOKUP(Fullmath[[#This Row],[M4]],$H$2:$L43,2,FALSE),VLOOKUP(Fullmath[[#This Row],[M4]],$H45:$L$2227,2,FALSE)),0)</f>
        <v>0</v>
      </c>
      <c r="AB44" s="16">
        <f>IFERROR(_xlfn.IFNA(VLOOKUP(Fullmath[[#This Row],[M4]],$H$2:$L43,4,FALSE),VLOOKUP(Fullmath[[#This Row],[M4]],$H45:$L$2227,4,FALSE)),0)</f>
        <v>0</v>
      </c>
      <c r="AE44" s="15">
        <f>IFERROR(_xlfn.IFNA(VLOOKUP(Fullmath[[#This Row],[M5]],$H$2:$L43,2,FALSE),VLOOKUP(Fullmath[[#This Row],[M5]],$H45:$L$2227,2,FALSE)),0)</f>
        <v>0</v>
      </c>
      <c r="AF44" s="16">
        <f>IFERROR(_xlfn.IFNA(VLOOKUP(Fullmath[[#This Row],[M5]],$H$2:$L43,4,FALSE),VLOOKUP(Fullmath[[#This Row],[M5]],$H45:$L$2227,4,FALSE)),0)</f>
        <v>0</v>
      </c>
      <c r="AI44" s="15">
        <f>IFERROR(_xlfn.IFNA(VLOOKUP(Fullmath[[#This Row],[M6]],$H$2:$L43,2,FALSE),VLOOKUP(Fullmath[[#This Row],[M6]],$H45:$L$2227,2,FALSE)),0)</f>
        <v>0</v>
      </c>
      <c r="AJ44" s="16">
        <f>IFERROR(_xlfn.IFNA(VLOOKUP(Fullmath[[#This Row],[M6]],$H$2:$L43,4,FALSE),VLOOKUP(Fullmath[[#This Row],[M6]],$H45:$L$2227,4,FALSE)),0)</f>
        <v>0</v>
      </c>
      <c r="AK44" s="7" t="s">
        <v>467</v>
      </c>
      <c r="AL44" s="7">
        <v>1</v>
      </c>
      <c r="AM44" s="7">
        <f>(IFERROR(VLOOKUP(AK44,Components[[Name]:[Price]],2,FALSE),0))</f>
        <v>80000</v>
      </c>
      <c r="AP44" s="7">
        <f>(IFERROR(VLOOKUP(AN44,Components[[Name]:[Price]],2,FALSE),0))</f>
        <v>0</v>
      </c>
      <c r="AS44" s="7">
        <f>(IFERROR(VLOOKUP(AQ44,Components[[Name]:[Price]],2,FALSE),0))</f>
        <v>0</v>
      </c>
      <c r="AV44" s="7">
        <f>(IFERROR(VLOOKUP(AT44,Components[[Name]:[Price]],2,FALSE),0))</f>
        <v>0</v>
      </c>
      <c r="AY44" s="7">
        <f>(IFERROR(VLOOKUP(AW44,Components[[Name]:[Price]],2,FALSE),0))</f>
        <v>0</v>
      </c>
      <c r="BB44" s="6">
        <f>(IFERROR(VLOOKUP(AZ44,Components[[Name]:[Price]],2,FALSE),0))</f>
        <v>0</v>
      </c>
    </row>
    <row r="45" spans="1:54" x14ac:dyDescent="0.2">
      <c r="A45" s="2">
        <v>887</v>
      </c>
      <c r="B45" s="2" t="s">
        <v>1132</v>
      </c>
      <c r="C45" s="2" t="s">
        <v>819</v>
      </c>
      <c r="D45" s="2" t="s">
        <v>988</v>
      </c>
      <c r="E45" s="2">
        <v>1</v>
      </c>
      <c r="F45" s="2">
        <v>46</v>
      </c>
      <c r="G45" s="2">
        <v>462</v>
      </c>
      <c r="H45" s="2" t="s">
        <v>1019</v>
      </c>
      <c r="I45" s="7">
        <f>Fullmath[[#This Row],[Total CP]]/Fullmath[[#This Row],[Quantity]]</f>
        <v>668.4</v>
      </c>
      <c r="J4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668.4</v>
      </c>
      <c r="K45" s="2">
        <f>Fullmath[[#This Row],[Mat Cost]]/Fullmath[[#This Row],[Quantity]]</f>
        <v>10288.143333333333</v>
      </c>
      <c r="L4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10288.143333333333</v>
      </c>
      <c r="M45" s="7" t="s">
        <v>429</v>
      </c>
      <c r="N45" s="14">
        <v>1</v>
      </c>
      <c r="O45" s="15">
        <f>IFERROR(_xlfn.IFNA(VLOOKUP(Fullmath[[#This Row],[M1]],$H$2:$L44,2,FALSE),VLOOKUP(Fullmath[[#This Row],[M1]],$H46:$L$2227,2,FALSE)),0)</f>
        <v>84.4</v>
      </c>
      <c r="P45" s="16">
        <f>IFERROR(_xlfn.IFNA(VLOOKUP(Fullmath[[#This Row],[M1]],$H$2:$L44,4,FALSE),VLOOKUP(Fullmath[[#This Row],[M1]],$H46:$L$2227,4,FALSE)),0)</f>
        <v>1173.4766666666667</v>
      </c>
      <c r="Q45" s="7" t="s">
        <v>581</v>
      </c>
      <c r="R45" s="7">
        <v>2</v>
      </c>
      <c r="S45" s="15">
        <f>IFERROR(_xlfn.IFNA(VLOOKUP(Fullmath[[#This Row],[M2]],$H$2:$L44,2,FALSE),VLOOKUP(Fullmath[[#This Row],[M2]],$H46:$L$2227,2,FALSE)),0)</f>
        <v>1</v>
      </c>
      <c r="T45" s="16">
        <f>IFERROR(_xlfn.IFNA(VLOOKUP(Fullmath[[#This Row],[M2]],$H$2:$L44,4,FALSE),VLOOKUP(Fullmath[[#This Row],[M2]],$H46:$L$2227,4,FALSE)),0)</f>
        <v>240.66666666666666</v>
      </c>
      <c r="U45" s="7" t="s">
        <v>462</v>
      </c>
      <c r="V45" s="7">
        <v>10</v>
      </c>
      <c r="W45" s="15">
        <f>IFERROR(_xlfn.IFNA(VLOOKUP(Fullmath[[#This Row],[M3]],$H$2:$L44,2,FALSE),VLOOKUP(Fullmath[[#This Row],[M3]],$H46:$L$2227,2,FALSE)),0)</f>
        <v>12</v>
      </c>
      <c r="X45" s="16">
        <f>IFERROR(_xlfn.IFNA(VLOOKUP(Fullmath[[#This Row],[M3]],$H$2:$L44,4,FALSE),VLOOKUP(Fullmath[[#This Row],[M3]],$H46:$L$2227,4,FALSE)),0)</f>
        <v>713.33333333333337</v>
      </c>
      <c r="AA45" s="15">
        <f>IFERROR(_xlfn.IFNA(VLOOKUP(Fullmath[[#This Row],[M4]],$H$2:$L44,2,FALSE),VLOOKUP(Fullmath[[#This Row],[M4]],$H46:$L$2227,2,FALSE)),0)</f>
        <v>0</v>
      </c>
      <c r="AB45" s="16">
        <f>IFERROR(_xlfn.IFNA(VLOOKUP(Fullmath[[#This Row],[M4]],$H$2:$L44,4,FALSE),VLOOKUP(Fullmath[[#This Row],[M4]],$H46:$L$2227,4,FALSE)),0)</f>
        <v>0</v>
      </c>
      <c r="AE45" s="15">
        <f>IFERROR(_xlfn.IFNA(VLOOKUP(Fullmath[[#This Row],[M5]],$H$2:$L44,2,FALSE),VLOOKUP(Fullmath[[#This Row],[M5]],$H46:$L$2227,2,FALSE)),0)</f>
        <v>0</v>
      </c>
      <c r="AF45" s="16">
        <f>IFERROR(_xlfn.IFNA(VLOOKUP(Fullmath[[#This Row],[M5]],$H$2:$L44,4,FALSE),VLOOKUP(Fullmath[[#This Row],[M5]],$H46:$L$2227,4,FALSE)),0)</f>
        <v>0</v>
      </c>
      <c r="AI45" s="15">
        <f>IFERROR(_xlfn.IFNA(VLOOKUP(Fullmath[[#This Row],[M6]],$H$2:$L44,2,FALSE),VLOOKUP(Fullmath[[#This Row],[M6]],$H46:$L$2227,2,FALSE)),0)</f>
        <v>0</v>
      </c>
      <c r="AJ45" s="16">
        <f>IFERROR(_xlfn.IFNA(VLOOKUP(Fullmath[[#This Row],[M6]],$H$2:$L44,4,FALSE),VLOOKUP(Fullmath[[#This Row],[M6]],$H46:$L$2227,4,FALSE)),0)</f>
        <v>0</v>
      </c>
      <c r="AK45" s="7" t="s">
        <v>495</v>
      </c>
      <c r="AL45" s="7">
        <v>3</v>
      </c>
      <c r="AM45" s="7">
        <f>(IFERROR(VLOOKUP(AK45,Components[[Name]:[Price]],2,FALSE),0))</f>
        <v>500</v>
      </c>
      <c r="AP45" s="7">
        <f>(IFERROR(VLOOKUP(AN45,Components[[Name]:[Price]],2,FALSE),0))</f>
        <v>0</v>
      </c>
      <c r="AS45" s="7">
        <f>(IFERROR(VLOOKUP(AQ45,Components[[Name]:[Price]],2,FALSE),0))</f>
        <v>0</v>
      </c>
      <c r="AV45" s="7">
        <f>(IFERROR(VLOOKUP(AT45,Components[[Name]:[Price]],2,FALSE),0))</f>
        <v>0</v>
      </c>
      <c r="AY45" s="7">
        <f>(IFERROR(VLOOKUP(AW45,Components[[Name]:[Price]],2,FALSE),0))</f>
        <v>0</v>
      </c>
      <c r="BB45" s="6">
        <f>(IFERROR(VLOOKUP(AZ45,Components[[Name]:[Price]],2,FALSE),0))</f>
        <v>0</v>
      </c>
    </row>
    <row r="46" spans="1:54" x14ac:dyDescent="0.2">
      <c r="A46" s="2">
        <v>888</v>
      </c>
      <c r="B46" s="2" t="s">
        <v>1132</v>
      </c>
      <c r="C46" s="2" t="s">
        <v>819</v>
      </c>
      <c r="D46" s="2" t="s">
        <v>988</v>
      </c>
      <c r="E46" s="2">
        <v>1</v>
      </c>
      <c r="F46" s="2">
        <v>48</v>
      </c>
      <c r="G46" s="2">
        <v>514</v>
      </c>
      <c r="H46" s="2" t="s">
        <v>1039</v>
      </c>
      <c r="I46" s="7">
        <f>Fullmath[[#This Row],[Total CP]]/Fullmath[[#This Row],[Quantity]]</f>
        <v>523.4</v>
      </c>
      <c r="J4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523.4</v>
      </c>
      <c r="K46" s="2">
        <f>Fullmath[[#This Row],[Mat Cost]]/Fullmath[[#This Row],[Quantity]]</f>
        <v>60864.126666666663</v>
      </c>
      <c r="L4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60864.126666666663</v>
      </c>
      <c r="M46" s="7" t="s">
        <v>1037</v>
      </c>
      <c r="N46" s="14">
        <v>1</v>
      </c>
      <c r="O46" s="15">
        <f>IFERROR(_xlfn.IFNA(VLOOKUP(Fullmath[[#This Row],[M1]],$H$2:$L45,2,FALSE),VLOOKUP(Fullmath[[#This Row],[M1]],$H47:$L$2227,2,FALSE)),0)</f>
        <v>5.4</v>
      </c>
      <c r="P46" s="16">
        <f>IFERROR(_xlfn.IFNA(VLOOKUP(Fullmath[[#This Row],[M1]],$H$2:$L45,4,FALSE),VLOOKUP(Fullmath[[#This Row],[M1]],$H47:$L$2227,4,FALSE)),0)</f>
        <v>276.46000000000004</v>
      </c>
      <c r="Q46" s="7" t="s">
        <v>353</v>
      </c>
      <c r="R46" s="7">
        <v>2</v>
      </c>
      <c r="S46" s="15">
        <f>IFERROR(_xlfn.IFNA(VLOOKUP(Fullmath[[#This Row],[M2]],$H$2:$L45,2,FALSE),VLOOKUP(Fullmath[[#This Row],[M2]],$H47:$L$2227,2,FALSE)),0)</f>
        <v>2</v>
      </c>
      <c r="T46" s="16">
        <f>IFERROR(_xlfn.IFNA(VLOOKUP(Fullmath[[#This Row],[M2]],$H$2:$L45,4,FALSE),VLOOKUP(Fullmath[[#This Row],[M2]],$H47:$L$2227,4,FALSE)),0)</f>
        <v>6434.5</v>
      </c>
      <c r="W46" s="15">
        <f>IFERROR(_xlfn.IFNA(VLOOKUP(Fullmath[[#This Row],[M3]],$H$2:$L45,2,FALSE),VLOOKUP(Fullmath[[#This Row],[M3]],$H47:$L$2227,2,FALSE)),0)</f>
        <v>0</v>
      </c>
      <c r="X46" s="16">
        <f>IFERROR(_xlfn.IFNA(VLOOKUP(Fullmath[[#This Row],[M3]],$H$2:$L45,4,FALSE),VLOOKUP(Fullmath[[#This Row],[M3]],$H47:$L$2227,4,FALSE)),0)</f>
        <v>0</v>
      </c>
      <c r="AA46" s="15">
        <f>IFERROR(_xlfn.IFNA(VLOOKUP(Fullmath[[#This Row],[M4]],$H$2:$L45,2,FALSE),VLOOKUP(Fullmath[[#This Row],[M4]],$H47:$L$2227,2,FALSE)),0)</f>
        <v>0</v>
      </c>
      <c r="AB46" s="16">
        <f>IFERROR(_xlfn.IFNA(VLOOKUP(Fullmath[[#This Row],[M4]],$H$2:$L45,4,FALSE),VLOOKUP(Fullmath[[#This Row],[M4]],$H47:$L$2227,4,FALSE)),0)</f>
        <v>0</v>
      </c>
      <c r="AE46" s="15">
        <f>IFERROR(_xlfn.IFNA(VLOOKUP(Fullmath[[#This Row],[M5]],$H$2:$L45,2,FALSE),VLOOKUP(Fullmath[[#This Row],[M5]],$H47:$L$2227,2,FALSE)),0)</f>
        <v>0</v>
      </c>
      <c r="AF46" s="16">
        <f>IFERROR(_xlfn.IFNA(VLOOKUP(Fullmath[[#This Row],[M5]],$H$2:$L45,4,FALSE),VLOOKUP(Fullmath[[#This Row],[M5]],$H47:$L$2227,4,FALSE)),0)</f>
        <v>0</v>
      </c>
      <c r="AI46" s="15">
        <f>IFERROR(_xlfn.IFNA(VLOOKUP(Fullmath[[#This Row],[M6]],$H$2:$L45,2,FALSE),VLOOKUP(Fullmath[[#This Row],[M6]],$H47:$L$2227,2,FALSE)),0)</f>
        <v>0</v>
      </c>
      <c r="AJ46" s="16">
        <f>IFERROR(_xlfn.IFNA(VLOOKUP(Fullmath[[#This Row],[M6]],$H$2:$L45,4,FALSE),VLOOKUP(Fullmath[[#This Row],[M6]],$H47:$L$2227,4,FALSE)),0)</f>
        <v>0</v>
      </c>
      <c r="AK46" s="7" t="s">
        <v>476</v>
      </c>
      <c r="AL46" s="7">
        <v>1</v>
      </c>
      <c r="AM46" s="7">
        <f>(IFERROR(VLOOKUP(AK46,Components[[Name]:[Price]],2,FALSE),0))</f>
        <v>45000</v>
      </c>
      <c r="AN46" s="7" t="s">
        <v>239</v>
      </c>
      <c r="AO46" s="7">
        <v>8</v>
      </c>
      <c r="AP46" s="7">
        <f>(IFERROR(VLOOKUP(AN46,Components[[Name]:[Price]],2,FALSE),0))</f>
        <v>76.083333333333329</v>
      </c>
      <c r="AQ46" s="7" t="s">
        <v>178</v>
      </c>
      <c r="AR46" s="7">
        <v>5</v>
      </c>
      <c r="AS46" s="7">
        <f>(IFERROR(VLOOKUP(AQ46,Components[[Name]:[Price]],2,FALSE),0))</f>
        <v>422</v>
      </c>
      <c r="AV46" s="7">
        <f>(IFERROR(VLOOKUP(AT46,Components[[Name]:[Price]],2,FALSE),0))</f>
        <v>0</v>
      </c>
      <c r="AY46" s="7">
        <f>(IFERROR(VLOOKUP(AW46,Components[[Name]:[Price]],2,FALSE),0))</f>
        <v>0</v>
      </c>
      <c r="BB46" s="6">
        <f>(IFERROR(VLOOKUP(AZ46,Components[[Name]:[Price]],2,FALSE),0))</f>
        <v>0</v>
      </c>
    </row>
    <row r="47" spans="1:54" x14ac:dyDescent="0.2">
      <c r="A47" s="2">
        <v>889</v>
      </c>
      <c r="B47" s="2" t="s">
        <v>1132</v>
      </c>
      <c r="C47" s="2" t="s">
        <v>819</v>
      </c>
      <c r="D47" s="2" t="s">
        <v>988</v>
      </c>
      <c r="E47" s="2">
        <v>1</v>
      </c>
      <c r="F47" s="2">
        <v>48</v>
      </c>
      <c r="G47" s="2">
        <v>440</v>
      </c>
      <c r="H47" s="2" t="s">
        <v>1018</v>
      </c>
      <c r="I47" s="7">
        <f>Fullmath[[#This Row],[Total CP]]/Fullmath[[#This Row],[Quantity]]</f>
        <v>473.4</v>
      </c>
      <c r="J4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473.4</v>
      </c>
      <c r="K47" s="2">
        <f>Fullmath[[#This Row],[Mat Cost]]/Fullmath[[#This Row],[Quantity]]</f>
        <v>89286.126666666663</v>
      </c>
      <c r="L4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89286.126666666663</v>
      </c>
      <c r="M47" s="7" t="s">
        <v>322</v>
      </c>
      <c r="N47" s="14">
        <v>1</v>
      </c>
      <c r="O47" s="15">
        <f>IFERROR(_xlfn.IFNA(VLOOKUP(Fullmath[[#This Row],[M1]],$H$2:$L46,2,FALSE),VLOOKUP(Fullmath[[#This Row],[M1]],$H48:$L$2227,2,FALSE)),0)</f>
        <v>1</v>
      </c>
      <c r="P47" s="16">
        <f>IFERROR(_xlfn.IFNA(VLOOKUP(Fullmath[[#This Row],[M1]],$H$2:$L46,4,FALSE),VLOOKUP(Fullmath[[#This Row],[M1]],$H48:$L$2227,4,FALSE)),0)</f>
        <v>3195.2</v>
      </c>
      <c r="Q47" s="7" t="s">
        <v>602</v>
      </c>
      <c r="R47" s="7">
        <v>5</v>
      </c>
      <c r="S47" s="15">
        <f>IFERROR(_xlfn.IFNA(VLOOKUP(Fullmath[[#This Row],[M2]],$H$2:$L46,2,FALSE),VLOOKUP(Fullmath[[#This Row],[M2]],$H48:$L$2227,2,FALSE)),0)</f>
        <v>5.4</v>
      </c>
      <c r="T47" s="16">
        <f>IFERROR(_xlfn.IFNA(VLOOKUP(Fullmath[[#This Row],[M2]],$H$2:$L46,4,FALSE),VLOOKUP(Fullmath[[#This Row],[M2]],$H48:$L$2227,4,FALSE)),0)</f>
        <v>162.89333333333335</v>
      </c>
      <c r="U47" s="7" t="s">
        <v>1037</v>
      </c>
      <c r="V47" s="7">
        <v>1</v>
      </c>
      <c r="W47" s="15">
        <f>IFERROR(_xlfn.IFNA(VLOOKUP(Fullmath[[#This Row],[M3]],$H$2:$L46,2,FALSE),VLOOKUP(Fullmath[[#This Row],[M3]],$H48:$L$2227,2,FALSE)),0)</f>
        <v>5.4</v>
      </c>
      <c r="X47" s="16">
        <f>IFERROR(_xlfn.IFNA(VLOOKUP(Fullmath[[#This Row],[M3]],$H$2:$L46,4,FALSE),VLOOKUP(Fullmath[[#This Row],[M3]],$H48:$L$2227,4,FALSE)),0)</f>
        <v>276.46000000000004</v>
      </c>
      <c r="AA47" s="15">
        <f>IFERROR(_xlfn.IFNA(VLOOKUP(Fullmath[[#This Row],[M4]],$H$2:$L46,2,FALSE),VLOOKUP(Fullmath[[#This Row],[M4]],$H48:$L$2227,2,FALSE)),0)</f>
        <v>0</v>
      </c>
      <c r="AB47" s="16">
        <f>IFERROR(_xlfn.IFNA(VLOOKUP(Fullmath[[#This Row],[M4]],$H$2:$L46,4,FALSE),VLOOKUP(Fullmath[[#This Row],[M4]],$H48:$L$2227,4,FALSE)),0)</f>
        <v>0</v>
      </c>
      <c r="AE47" s="15">
        <f>IFERROR(_xlfn.IFNA(VLOOKUP(Fullmath[[#This Row],[M5]],$H$2:$L46,2,FALSE),VLOOKUP(Fullmath[[#This Row],[M5]],$H48:$L$2227,2,FALSE)),0)</f>
        <v>0</v>
      </c>
      <c r="AF47" s="16">
        <f>IFERROR(_xlfn.IFNA(VLOOKUP(Fullmath[[#This Row],[M5]],$H$2:$L46,4,FALSE),VLOOKUP(Fullmath[[#This Row],[M5]],$H48:$L$2227,4,FALSE)),0)</f>
        <v>0</v>
      </c>
      <c r="AI47" s="15">
        <f>IFERROR(_xlfn.IFNA(VLOOKUP(Fullmath[[#This Row],[M6]],$H$2:$L46,2,FALSE),VLOOKUP(Fullmath[[#This Row],[M6]],$H48:$L$2227,2,FALSE)),0)</f>
        <v>0</v>
      </c>
      <c r="AJ47" s="16">
        <f>IFERROR(_xlfn.IFNA(VLOOKUP(Fullmath[[#This Row],[M6]],$H$2:$L46,4,FALSE),VLOOKUP(Fullmath[[#This Row],[M6]],$H48:$L$2227,4,FALSE)),0)</f>
        <v>0</v>
      </c>
      <c r="AK47" s="7" t="s">
        <v>475</v>
      </c>
      <c r="AL47" s="7">
        <v>1</v>
      </c>
      <c r="AM47" s="7">
        <f>(IFERROR(VLOOKUP(AK47,Components[[Name]:[Price]],2,FALSE),0))</f>
        <v>45000</v>
      </c>
      <c r="AN47" s="7" t="s">
        <v>484</v>
      </c>
      <c r="AO47" s="7">
        <v>2</v>
      </c>
      <c r="AP47" s="7">
        <f>(IFERROR(VLOOKUP(AN47,Components[[Name]:[Price]],2,FALSE),0))</f>
        <v>20000</v>
      </c>
      <c r="AS47" s="7">
        <f>(IFERROR(VLOOKUP(AQ47,Components[[Name]:[Price]],2,FALSE),0))</f>
        <v>0</v>
      </c>
      <c r="AV47" s="7">
        <f>(IFERROR(VLOOKUP(AT47,Components[[Name]:[Price]],2,FALSE),0))</f>
        <v>0</v>
      </c>
      <c r="AY47" s="7">
        <f>(IFERROR(VLOOKUP(AW47,Components[[Name]:[Price]],2,FALSE),0))</f>
        <v>0</v>
      </c>
      <c r="BB47" s="6">
        <f>(IFERROR(VLOOKUP(AZ47,Components[[Name]:[Price]],2,FALSE),0))</f>
        <v>0</v>
      </c>
    </row>
    <row r="48" spans="1:54" x14ac:dyDescent="0.2">
      <c r="A48" s="2">
        <v>884</v>
      </c>
      <c r="B48" s="2" t="s">
        <v>1132</v>
      </c>
      <c r="C48" s="2" t="s">
        <v>819</v>
      </c>
      <c r="D48" s="2" t="s">
        <v>988</v>
      </c>
      <c r="E48" s="2">
        <v>1</v>
      </c>
      <c r="F48" s="2">
        <v>48</v>
      </c>
      <c r="G48" s="2">
        <v>440</v>
      </c>
      <c r="H48" s="2" t="s">
        <v>1022</v>
      </c>
      <c r="I48" s="7">
        <f>Fullmath[[#This Row],[Total CP]]/Fullmath[[#This Row],[Quantity]]</f>
        <v>440</v>
      </c>
      <c r="J4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440</v>
      </c>
      <c r="K48" s="2">
        <f>Fullmath[[#This Row],[Mat Cost]]/Fullmath[[#This Row],[Quantity]]</f>
        <v>60005.75</v>
      </c>
      <c r="L4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60005.75</v>
      </c>
      <c r="N48" s="14"/>
      <c r="O48" s="15">
        <f>IFERROR(_xlfn.IFNA(VLOOKUP(Fullmath[[#This Row],[M1]],$H$2:$L47,2,FALSE),VLOOKUP(Fullmath[[#This Row],[M1]],$H49:$L$2227,2,FALSE)),0)</f>
        <v>0</v>
      </c>
      <c r="P48" s="16">
        <f>IFERROR(_xlfn.IFNA(VLOOKUP(Fullmath[[#This Row],[M1]],$H$2:$L47,4,FALSE),VLOOKUP(Fullmath[[#This Row],[M1]],$H49:$L$2227,4,FALSE)),0)</f>
        <v>0</v>
      </c>
      <c r="S48" s="15">
        <f>IFERROR(_xlfn.IFNA(VLOOKUP(Fullmath[[#This Row],[M2]],$H$2:$L47,2,FALSE),VLOOKUP(Fullmath[[#This Row],[M2]],$H49:$L$2227,2,FALSE)),0)</f>
        <v>0</v>
      </c>
      <c r="T48" s="16">
        <f>IFERROR(_xlfn.IFNA(VLOOKUP(Fullmath[[#This Row],[M2]],$H$2:$L47,4,FALSE),VLOOKUP(Fullmath[[#This Row],[M2]],$H49:$L$2227,4,FALSE)),0)</f>
        <v>0</v>
      </c>
      <c r="W48" s="15">
        <f>IFERROR(_xlfn.IFNA(VLOOKUP(Fullmath[[#This Row],[M3]],$H$2:$L47,2,FALSE),VLOOKUP(Fullmath[[#This Row],[M3]],$H49:$L$2227,2,FALSE)),0)</f>
        <v>0</v>
      </c>
      <c r="X48" s="16">
        <f>IFERROR(_xlfn.IFNA(VLOOKUP(Fullmath[[#This Row],[M3]],$H$2:$L47,4,FALSE),VLOOKUP(Fullmath[[#This Row],[M3]],$H49:$L$2227,4,FALSE)),0)</f>
        <v>0</v>
      </c>
      <c r="AA48" s="15">
        <f>IFERROR(_xlfn.IFNA(VLOOKUP(Fullmath[[#This Row],[M4]],$H$2:$L47,2,FALSE),VLOOKUP(Fullmath[[#This Row],[M4]],$H49:$L$2227,2,FALSE)),0)</f>
        <v>0</v>
      </c>
      <c r="AB48" s="16">
        <f>IFERROR(_xlfn.IFNA(VLOOKUP(Fullmath[[#This Row],[M4]],$H$2:$L47,4,FALSE),VLOOKUP(Fullmath[[#This Row],[M4]],$H49:$L$2227,4,FALSE)),0)</f>
        <v>0</v>
      </c>
      <c r="AE48" s="15">
        <f>IFERROR(_xlfn.IFNA(VLOOKUP(Fullmath[[#This Row],[M5]],$H$2:$L47,2,FALSE),VLOOKUP(Fullmath[[#This Row],[M5]],$H49:$L$2227,2,FALSE)),0)</f>
        <v>0</v>
      </c>
      <c r="AF48" s="16">
        <f>IFERROR(_xlfn.IFNA(VLOOKUP(Fullmath[[#This Row],[M5]],$H$2:$L47,4,FALSE),VLOOKUP(Fullmath[[#This Row],[M5]],$H49:$L$2227,4,FALSE)),0)</f>
        <v>0</v>
      </c>
      <c r="AI48" s="15">
        <f>IFERROR(_xlfn.IFNA(VLOOKUP(Fullmath[[#This Row],[M6]],$H$2:$L47,2,FALSE),VLOOKUP(Fullmath[[#This Row],[M6]],$H49:$L$2227,2,FALSE)),0)</f>
        <v>0</v>
      </c>
      <c r="AJ48" s="16">
        <f>IFERROR(_xlfn.IFNA(VLOOKUP(Fullmath[[#This Row],[M6]],$H$2:$L47,4,FALSE),VLOOKUP(Fullmath[[#This Row],[M6]],$H49:$L$2227,4,FALSE)),0)</f>
        <v>0</v>
      </c>
      <c r="AK48" s="7" t="s">
        <v>477</v>
      </c>
      <c r="AL48" s="7">
        <v>1</v>
      </c>
      <c r="AM48" s="7">
        <f>(IFERROR(VLOOKUP(AK48,Components[[Name]:[Price]],2,FALSE),0))</f>
        <v>45000</v>
      </c>
      <c r="AN48" s="7" t="s">
        <v>209</v>
      </c>
      <c r="AO48" s="7">
        <v>6</v>
      </c>
      <c r="AP48" s="7">
        <f>(IFERROR(VLOOKUP(AN48,Components[[Name]:[Price]],2,FALSE),0))</f>
        <v>68.875</v>
      </c>
      <c r="AQ48" s="7" t="s">
        <v>478</v>
      </c>
      <c r="AR48" s="7">
        <v>6</v>
      </c>
      <c r="AS48" s="7">
        <f>(IFERROR(VLOOKUP(AQ48,Components[[Name]:[Price]],2,FALSE),0))</f>
        <v>400</v>
      </c>
      <c r="AT48" s="7" t="s">
        <v>234</v>
      </c>
      <c r="AU48" s="7">
        <v>2</v>
      </c>
      <c r="AV48" s="7">
        <f>(IFERROR(VLOOKUP(AT48,Components[[Name]:[Price]],2,FALSE),0))</f>
        <v>96.25</v>
      </c>
      <c r="AW48" s="7" t="s">
        <v>508</v>
      </c>
      <c r="AX48" s="7">
        <v>4</v>
      </c>
      <c r="AY48" s="7">
        <f>(IFERROR(VLOOKUP(AW48,Components[[Name]:[Price]],2,FALSE),0))</f>
        <v>3000</v>
      </c>
      <c r="BB48" s="6">
        <f>(IFERROR(VLOOKUP(AZ48,Components[[Name]:[Price]],2,FALSE),0))</f>
        <v>0</v>
      </c>
    </row>
    <row r="49" spans="1:54" x14ac:dyDescent="0.2">
      <c r="A49" s="2">
        <v>1548</v>
      </c>
      <c r="B49" s="2" t="s">
        <v>1132</v>
      </c>
      <c r="C49" s="2" t="s">
        <v>819</v>
      </c>
      <c r="D49" s="2" t="s">
        <v>988</v>
      </c>
      <c r="E49" s="2">
        <v>1</v>
      </c>
      <c r="F49" s="2">
        <v>48</v>
      </c>
      <c r="G49" s="2">
        <v>366</v>
      </c>
      <c r="H49" s="2" t="s">
        <v>1013</v>
      </c>
      <c r="I49" s="7">
        <f>Fullmath[[#This Row],[Total CP]]/Fullmath[[#This Row],[Quantity]]</f>
        <v>368.35</v>
      </c>
      <c r="J4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368.35</v>
      </c>
      <c r="K49" s="2">
        <f>Fullmath[[#This Row],[Mat Cost]]/Fullmath[[#This Row],[Quantity]]</f>
        <v>93765.588958333334</v>
      </c>
      <c r="L4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93765.588958333334</v>
      </c>
      <c r="M49" s="7" t="s">
        <v>293</v>
      </c>
      <c r="N49" s="14">
        <v>2</v>
      </c>
      <c r="O49" s="15">
        <f>IFERROR(_xlfn.IFNA(VLOOKUP(Fullmath[[#This Row],[M1]],$H$2:$L48,2,FALSE),VLOOKUP(Fullmath[[#This Row],[M1]],$H50:$L$2227,2,FALSE)),0)</f>
        <v>0</v>
      </c>
      <c r="P49" s="16">
        <f>IFERROR(_xlfn.IFNA(VLOOKUP(Fullmath[[#This Row],[M1]],$H$2:$L48,4,FALSE),VLOOKUP(Fullmath[[#This Row],[M1]],$H50:$L$2227,4,FALSE)),0)</f>
        <v>0</v>
      </c>
      <c r="Q49" s="7" t="s">
        <v>328</v>
      </c>
      <c r="R49" s="7">
        <v>1</v>
      </c>
      <c r="S49" s="15">
        <f>IFERROR(_xlfn.IFNA(VLOOKUP(Fullmath[[#This Row],[M2]],$H$2:$L48,2,FALSE),VLOOKUP(Fullmath[[#This Row],[M2]],$H50:$L$2227,2,FALSE)),0)</f>
        <v>2.35</v>
      </c>
      <c r="T49" s="16">
        <f>IFERROR(_xlfn.IFNA(VLOOKUP(Fullmath[[#This Row],[M2]],$H$2:$L48,4,FALSE),VLOOKUP(Fullmath[[#This Row],[M2]],$H50:$L$2227,4,FALSE)),0)</f>
        <v>385.17229166666664</v>
      </c>
      <c r="W49" s="15">
        <f>IFERROR(_xlfn.IFNA(VLOOKUP(Fullmath[[#This Row],[M3]],$H$2:$L48,2,FALSE),VLOOKUP(Fullmath[[#This Row],[M3]],$H50:$L$2227,2,FALSE)),0)</f>
        <v>0</v>
      </c>
      <c r="X49" s="16">
        <f>IFERROR(_xlfn.IFNA(VLOOKUP(Fullmath[[#This Row],[M3]],$H$2:$L48,4,FALSE),VLOOKUP(Fullmath[[#This Row],[M3]],$H50:$L$2227,4,FALSE)),0)</f>
        <v>0</v>
      </c>
      <c r="AA49" s="15">
        <f>IFERROR(_xlfn.IFNA(VLOOKUP(Fullmath[[#This Row],[M4]],$H$2:$L48,2,FALSE),VLOOKUP(Fullmath[[#This Row],[M4]],$H50:$L$2227,2,FALSE)),0)</f>
        <v>0</v>
      </c>
      <c r="AB49" s="16">
        <f>IFERROR(_xlfn.IFNA(VLOOKUP(Fullmath[[#This Row],[M4]],$H$2:$L48,4,FALSE),VLOOKUP(Fullmath[[#This Row],[M4]],$H50:$L$2227,4,FALSE)),0)</f>
        <v>0</v>
      </c>
      <c r="AE49" s="15">
        <f>IFERROR(_xlfn.IFNA(VLOOKUP(Fullmath[[#This Row],[M5]],$H$2:$L48,2,FALSE),VLOOKUP(Fullmath[[#This Row],[M5]],$H50:$L$2227,2,FALSE)),0)</f>
        <v>0</v>
      </c>
      <c r="AF49" s="16">
        <f>IFERROR(_xlfn.IFNA(VLOOKUP(Fullmath[[#This Row],[M5]],$H$2:$L48,4,FALSE),VLOOKUP(Fullmath[[#This Row],[M5]],$H50:$L$2227,4,FALSE)),0)</f>
        <v>0</v>
      </c>
      <c r="AI49" s="15">
        <f>IFERROR(_xlfn.IFNA(VLOOKUP(Fullmath[[#This Row],[M6]],$H$2:$L48,2,FALSE),VLOOKUP(Fullmath[[#This Row],[M6]],$H50:$L$2227,2,FALSE)),0)</f>
        <v>0</v>
      </c>
      <c r="AJ49" s="16">
        <f>IFERROR(_xlfn.IFNA(VLOOKUP(Fullmath[[#This Row],[M6]],$H$2:$L48,4,FALSE),VLOOKUP(Fullmath[[#This Row],[M6]],$H50:$L$2227,4,FALSE)),0)</f>
        <v>0</v>
      </c>
      <c r="AK49" s="7" t="s">
        <v>477</v>
      </c>
      <c r="AL49" s="7">
        <v>2</v>
      </c>
      <c r="AM49" s="7">
        <f>(IFERROR(VLOOKUP(AK49,Components[[Name]:[Price]],2,FALSE),0))</f>
        <v>45000</v>
      </c>
      <c r="AN49" s="7" t="s">
        <v>474</v>
      </c>
      <c r="AO49" s="7">
        <v>3</v>
      </c>
      <c r="AP49" s="7">
        <f>(IFERROR(VLOOKUP(AN49,Components[[Name]:[Price]],2,FALSE),0))</f>
        <v>1000</v>
      </c>
      <c r="AQ49" s="7" t="s">
        <v>239</v>
      </c>
      <c r="AR49" s="7">
        <v>5</v>
      </c>
      <c r="AS49" s="7">
        <f>(IFERROR(VLOOKUP(AQ49,Components[[Name]:[Price]],2,FALSE),0))</f>
        <v>76.083333333333329</v>
      </c>
      <c r="AV49" s="7">
        <f>(IFERROR(VLOOKUP(AT49,Components[[Name]:[Price]],2,FALSE),0))</f>
        <v>0</v>
      </c>
      <c r="AY49" s="7">
        <f>(IFERROR(VLOOKUP(AW49,Components[[Name]:[Price]],2,FALSE),0))</f>
        <v>0</v>
      </c>
      <c r="BB49" s="6">
        <f>(IFERROR(VLOOKUP(AZ49,Components[[Name]:[Price]],2,FALSE),0))</f>
        <v>0</v>
      </c>
    </row>
    <row r="50" spans="1:54" x14ac:dyDescent="0.2">
      <c r="A50" s="2">
        <v>825</v>
      </c>
      <c r="B50" s="2" t="s">
        <v>1132</v>
      </c>
      <c r="C50" s="2" t="s">
        <v>819</v>
      </c>
      <c r="D50" s="2" t="s">
        <v>989</v>
      </c>
      <c r="E50" s="2">
        <v>1</v>
      </c>
      <c r="F50" s="2">
        <v>34</v>
      </c>
      <c r="G50" s="2">
        <v>340</v>
      </c>
      <c r="H50" s="2" t="s">
        <v>1040</v>
      </c>
      <c r="I50" s="7">
        <f>Fullmath[[#This Row],[Total CP]]/Fullmath[[#This Row],[Quantity]]</f>
        <v>346.4</v>
      </c>
      <c r="J5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346.4</v>
      </c>
      <c r="K50" s="2">
        <f>Fullmath[[#This Row],[Mat Cost]]/Fullmath[[#This Row],[Quantity]]</f>
        <v>1117.1266666666666</v>
      </c>
      <c r="L5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1117.1266666666666</v>
      </c>
      <c r="M50" s="7" t="s">
        <v>581</v>
      </c>
      <c r="N50" s="14">
        <v>1</v>
      </c>
      <c r="O50" s="15">
        <f>IFERROR(_xlfn.IFNA(VLOOKUP(Fullmath[[#This Row],[M1]],$H$2:$L49,2,FALSE),VLOOKUP(Fullmath[[#This Row],[M1]],$H51:$L$2227,2,FALSE)),0)</f>
        <v>1</v>
      </c>
      <c r="P50" s="16">
        <f>IFERROR(_xlfn.IFNA(VLOOKUP(Fullmath[[#This Row],[M1]],$H$2:$L49,4,FALSE),VLOOKUP(Fullmath[[#This Row],[M1]],$H51:$L$2227,4,FALSE)),0)</f>
        <v>240.66666666666666</v>
      </c>
      <c r="Q50" s="7" t="s">
        <v>1037</v>
      </c>
      <c r="R50" s="7">
        <v>1</v>
      </c>
      <c r="S50" s="15">
        <f>IFERROR(_xlfn.IFNA(VLOOKUP(Fullmath[[#This Row],[M2]],$H$2:$L49,2,FALSE),VLOOKUP(Fullmath[[#This Row],[M2]],$H51:$L$2227,2,FALSE)),0)</f>
        <v>5.4</v>
      </c>
      <c r="T50" s="16">
        <f>IFERROR(_xlfn.IFNA(VLOOKUP(Fullmath[[#This Row],[M2]],$H$2:$L49,4,FALSE),VLOOKUP(Fullmath[[#This Row],[M2]],$H51:$L$2227,4,FALSE)),0)</f>
        <v>276.46000000000004</v>
      </c>
      <c r="W50" s="15">
        <f>IFERROR(_xlfn.IFNA(VLOOKUP(Fullmath[[#This Row],[M3]],$H$2:$L49,2,FALSE),VLOOKUP(Fullmath[[#This Row],[M3]],$H51:$L$2227,2,FALSE)),0)</f>
        <v>0</v>
      </c>
      <c r="X50" s="16">
        <f>IFERROR(_xlfn.IFNA(VLOOKUP(Fullmath[[#This Row],[M3]],$H$2:$L49,4,FALSE),VLOOKUP(Fullmath[[#This Row],[M3]],$H51:$L$2227,4,FALSE)),0)</f>
        <v>0</v>
      </c>
      <c r="AA50" s="15">
        <f>IFERROR(_xlfn.IFNA(VLOOKUP(Fullmath[[#This Row],[M4]],$H$2:$L49,2,FALSE),VLOOKUP(Fullmath[[#This Row],[M4]],$H51:$L$2227,2,FALSE)),0)</f>
        <v>0</v>
      </c>
      <c r="AB50" s="16">
        <f>IFERROR(_xlfn.IFNA(VLOOKUP(Fullmath[[#This Row],[M4]],$H$2:$L49,4,FALSE),VLOOKUP(Fullmath[[#This Row],[M4]],$H51:$L$2227,4,FALSE)),0)</f>
        <v>0</v>
      </c>
      <c r="AE50" s="15">
        <f>IFERROR(_xlfn.IFNA(VLOOKUP(Fullmath[[#This Row],[M5]],$H$2:$L49,2,FALSE),VLOOKUP(Fullmath[[#This Row],[M5]],$H51:$L$2227,2,FALSE)),0)</f>
        <v>0</v>
      </c>
      <c r="AF50" s="16">
        <f>IFERROR(_xlfn.IFNA(VLOOKUP(Fullmath[[#This Row],[M5]],$H$2:$L49,4,FALSE),VLOOKUP(Fullmath[[#This Row],[M5]],$H51:$L$2227,4,FALSE)),0)</f>
        <v>0</v>
      </c>
      <c r="AI50" s="15">
        <f>IFERROR(_xlfn.IFNA(VLOOKUP(Fullmath[[#This Row],[M6]],$H$2:$L49,2,FALSE),VLOOKUP(Fullmath[[#This Row],[M6]],$H51:$L$2227,2,FALSE)),0)</f>
        <v>0</v>
      </c>
      <c r="AJ50" s="16">
        <f>IFERROR(_xlfn.IFNA(VLOOKUP(Fullmath[[#This Row],[M6]],$H$2:$L49,4,FALSE),VLOOKUP(Fullmath[[#This Row],[M6]],$H51:$L$2227,4,FALSE)),0)</f>
        <v>0</v>
      </c>
      <c r="AK50" s="7" t="s">
        <v>504</v>
      </c>
      <c r="AL50" s="7">
        <v>2</v>
      </c>
      <c r="AM50" s="7">
        <f>(IFERROR(VLOOKUP(AK50,Components[[Name]:[Price]],2,FALSE),0))</f>
        <v>300</v>
      </c>
      <c r="AP50" s="7">
        <f>(IFERROR(VLOOKUP(AN50,Components[[Name]:[Price]],2,FALSE),0))</f>
        <v>0</v>
      </c>
      <c r="AS50" s="7">
        <f>(IFERROR(VLOOKUP(AQ50,Components[[Name]:[Price]],2,FALSE),0))</f>
        <v>0</v>
      </c>
      <c r="AV50" s="7">
        <f>(IFERROR(VLOOKUP(AT50,Components[[Name]:[Price]],2,FALSE),0))</f>
        <v>0</v>
      </c>
      <c r="AY50" s="7">
        <f>(IFERROR(VLOOKUP(AW50,Components[[Name]:[Price]],2,FALSE),0))</f>
        <v>0</v>
      </c>
      <c r="BB50" s="6">
        <f>(IFERROR(VLOOKUP(AZ50,Components[[Name]:[Price]],2,FALSE),0))</f>
        <v>0</v>
      </c>
    </row>
    <row r="51" spans="1:54" x14ac:dyDescent="0.2">
      <c r="A51" s="2">
        <v>890</v>
      </c>
      <c r="B51" s="2" t="s">
        <v>1132</v>
      </c>
      <c r="C51" s="2" t="s">
        <v>819</v>
      </c>
      <c r="D51" s="2" t="s">
        <v>989</v>
      </c>
      <c r="E51" s="2">
        <v>1</v>
      </c>
      <c r="F51" s="2">
        <v>46</v>
      </c>
      <c r="G51" s="2">
        <v>410</v>
      </c>
      <c r="H51" s="2" t="s">
        <v>1041</v>
      </c>
      <c r="I51" s="7">
        <f>Fullmath[[#This Row],[Total CP]]/Fullmath[[#This Row],[Quantity]]</f>
        <v>419.4</v>
      </c>
      <c r="J5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419.4</v>
      </c>
      <c r="K51" s="2">
        <f>Fullmath[[#This Row],[Mat Cost]]/Fullmath[[#This Row],[Quantity]]</f>
        <v>47294.76</v>
      </c>
      <c r="L5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47294.76</v>
      </c>
      <c r="M51" s="7" t="s">
        <v>292</v>
      </c>
      <c r="N51" s="14">
        <v>2</v>
      </c>
      <c r="O51" s="15">
        <f>IFERROR(_xlfn.IFNA(VLOOKUP(Fullmath[[#This Row],[M1]],$H$2:$L50,2,FALSE),VLOOKUP(Fullmath[[#This Row],[M1]],$H52:$L$2227,2,FALSE)),0)</f>
        <v>2</v>
      </c>
      <c r="P51" s="16">
        <f>IFERROR(_xlfn.IFNA(VLOOKUP(Fullmath[[#This Row],[M1]],$H$2:$L50,4,FALSE),VLOOKUP(Fullmath[[#This Row],[M1]],$H52:$L$2227,4,FALSE)),0)</f>
        <v>859.15</v>
      </c>
      <c r="Q51" s="7" t="s">
        <v>1037</v>
      </c>
      <c r="R51" s="7">
        <v>1</v>
      </c>
      <c r="S51" s="15">
        <f>IFERROR(_xlfn.IFNA(VLOOKUP(Fullmath[[#This Row],[M2]],$H$2:$L50,2,FALSE),VLOOKUP(Fullmath[[#This Row],[M2]],$H52:$L$2227,2,FALSE)),0)</f>
        <v>5.4</v>
      </c>
      <c r="T51" s="16">
        <f>IFERROR(_xlfn.IFNA(VLOOKUP(Fullmath[[#This Row],[M2]],$H$2:$L50,4,FALSE),VLOOKUP(Fullmath[[#This Row],[M2]],$H52:$L$2227,4,FALSE)),0)</f>
        <v>276.46000000000004</v>
      </c>
      <c r="W51" s="15">
        <f>IFERROR(_xlfn.IFNA(VLOOKUP(Fullmath[[#This Row],[M3]],$H$2:$L50,2,FALSE),VLOOKUP(Fullmath[[#This Row],[M3]],$H52:$L$2227,2,FALSE)),0)</f>
        <v>0</v>
      </c>
      <c r="X51" s="16">
        <f>IFERROR(_xlfn.IFNA(VLOOKUP(Fullmath[[#This Row],[M3]],$H$2:$L50,4,FALSE),VLOOKUP(Fullmath[[#This Row],[M3]],$H52:$L$2227,4,FALSE)),0)</f>
        <v>0</v>
      </c>
      <c r="AA51" s="15">
        <f>IFERROR(_xlfn.IFNA(VLOOKUP(Fullmath[[#This Row],[M4]],$H$2:$L50,2,FALSE),VLOOKUP(Fullmath[[#This Row],[M4]],$H52:$L$2227,2,FALSE)),0)</f>
        <v>0</v>
      </c>
      <c r="AB51" s="16">
        <f>IFERROR(_xlfn.IFNA(VLOOKUP(Fullmath[[#This Row],[M4]],$H$2:$L50,4,FALSE),VLOOKUP(Fullmath[[#This Row],[M4]],$H52:$L$2227,4,FALSE)),0)</f>
        <v>0</v>
      </c>
      <c r="AE51" s="15">
        <f>IFERROR(_xlfn.IFNA(VLOOKUP(Fullmath[[#This Row],[M5]],$H$2:$L50,2,FALSE),VLOOKUP(Fullmath[[#This Row],[M5]],$H52:$L$2227,2,FALSE)),0)</f>
        <v>0</v>
      </c>
      <c r="AF51" s="16">
        <f>IFERROR(_xlfn.IFNA(VLOOKUP(Fullmath[[#This Row],[M5]],$H$2:$L50,4,FALSE),VLOOKUP(Fullmath[[#This Row],[M5]],$H52:$L$2227,4,FALSE)),0)</f>
        <v>0</v>
      </c>
      <c r="AI51" s="15">
        <f>IFERROR(_xlfn.IFNA(VLOOKUP(Fullmath[[#This Row],[M6]],$H$2:$L50,2,FALSE),VLOOKUP(Fullmath[[#This Row],[M6]],$H52:$L$2227,2,FALSE)),0)</f>
        <v>0</v>
      </c>
      <c r="AJ51" s="16">
        <f>IFERROR(_xlfn.IFNA(VLOOKUP(Fullmath[[#This Row],[M6]],$H$2:$L50,4,FALSE),VLOOKUP(Fullmath[[#This Row],[M6]],$H52:$L$2227,4,FALSE)),0)</f>
        <v>0</v>
      </c>
      <c r="AK51" s="7" t="s">
        <v>504</v>
      </c>
      <c r="AL51" s="7">
        <v>1</v>
      </c>
      <c r="AM51" s="7">
        <f>(IFERROR(VLOOKUP(AK51,Components[[Name]:[Price]],2,FALSE),0))</f>
        <v>300</v>
      </c>
      <c r="AN51" s="7" t="s">
        <v>476</v>
      </c>
      <c r="AO51" s="7">
        <v>1</v>
      </c>
      <c r="AP51" s="7">
        <f>(IFERROR(VLOOKUP(AN51,Components[[Name]:[Price]],2,FALSE),0))</f>
        <v>45000</v>
      </c>
      <c r="AS51" s="7">
        <f>(IFERROR(VLOOKUP(AQ51,Components[[Name]:[Price]],2,FALSE),0))</f>
        <v>0</v>
      </c>
      <c r="AV51" s="7">
        <f>(IFERROR(VLOOKUP(AT51,Components[[Name]:[Price]],2,FALSE),0))</f>
        <v>0</v>
      </c>
      <c r="AY51" s="7">
        <f>(IFERROR(VLOOKUP(AW51,Components[[Name]:[Price]],2,FALSE),0))</f>
        <v>0</v>
      </c>
      <c r="BB51" s="6">
        <f>(IFERROR(VLOOKUP(AZ51,Components[[Name]:[Price]],2,FALSE),0))</f>
        <v>0</v>
      </c>
    </row>
    <row r="52" spans="1:54" x14ac:dyDescent="0.2">
      <c r="A52" s="2">
        <v>685</v>
      </c>
      <c r="B52" s="2" t="s">
        <v>1132</v>
      </c>
      <c r="C52" s="2" t="s">
        <v>819</v>
      </c>
      <c r="D52" s="2" t="s">
        <v>1046</v>
      </c>
      <c r="E52" s="2">
        <v>1</v>
      </c>
      <c r="F52" s="2">
        <v>2</v>
      </c>
      <c r="G52" s="2">
        <v>1</v>
      </c>
      <c r="H52" s="2" t="s">
        <v>1046</v>
      </c>
      <c r="I52" s="7">
        <f>Fullmath[[#This Row],[Total CP]]/Fullmath[[#This Row],[Quantity]]</f>
        <v>3</v>
      </c>
      <c r="J5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52" s="2">
        <f>Fullmath[[#This Row],[Mat Cost]]/Fullmath[[#This Row],[Quantity]]</f>
        <v>240.66666666666666</v>
      </c>
      <c r="L5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240.66666666666666</v>
      </c>
      <c r="M52" s="7" t="s">
        <v>644</v>
      </c>
      <c r="N52" s="14">
        <v>2</v>
      </c>
      <c r="O52" s="15">
        <f>IFERROR(_xlfn.IFNA(VLOOKUP(Fullmath[[#This Row],[M1]],$H$2:$L51,2,FALSE),VLOOKUP(Fullmath[[#This Row],[M1]],$H53:$L$2227,2,FALSE)),0)</f>
        <v>1</v>
      </c>
      <c r="P52" s="16">
        <f>IFERROR(_xlfn.IFNA(VLOOKUP(Fullmath[[#This Row],[M1]],$H$2:$L51,4,FALSE),VLOOKUP(Fullmath[[#This Row],[M1]],$H53:$L$2227,4,FALSE)),0)</f>
        <v>120.33333333333333</v>
      </c>
      <c r="S52" s="15">
        <f>IFERROR(_xlfn.IFNA(VLOOKUP(Fullmath[[#This Row],[M2]],$H$2:$L51,2,FALSE),VLOOKUP(Fullmath[[#This Row],[M2]],$H53:$L$2227,2,FALSE)),0)</f>
        <v>0</v>
      </c>
      <c r="T52" s="16">
        <f>IFERROR(_xlfn.IFNA(VLOOKUP(Fullmath[[#This Row],[M2]],$H$2:$L51,4,FALSE),VLOOKUP(Fullmath[[#This Row],[M2]],$H53:$L$2227,4,FALSE)),0)</f>
        <v>0</v>
      </c>
      <c r="W52" s="15">
        <f>IFERROR(_xlfn.IFNA(VLOOKUP(Fullmath[[#This Row],[M3]],$H$2:$L51,2,FALSE),VLOOKUP(Fullmath[[#This Row],[M3]],$H53:$L$2227,2,FALSE)),0)</f>
        <v>0</v>
      </c>
      <c r="X52" s="16">
        <f>IFERROR(_xlfn.IFNA(VLOOKUP(Fullmath[[#This Row],[M3]],$H$2:$L51,4,FALSE),VLOOKUP(Fullmath[[#This Row],[M3]],$H53:$L$2227,4,FALSE)),0)</f>
        <v>0</v>
      </c>
      <c r="AA52" s="15">
        <f>IFERROR(_xlfn.IFNA(VLOOKUP(Fullmath[[#This Row],[M4]],$H$2:$L51,2,FALSE),VLOOKUP(Fullmath[[#This Row],[M4]],$H53:$L$2227,2,FALSE)),0)</f>
        <v>0</v>
      </c>
      <c r="AB52" s="16">
        <f>IFERROR(_xlfn.IFNA(VLOOKUP(Fullmath[[#This Row],[M4]],$H$2:$L51,4,FALSE),VLOOKUP(Fullmath[[#This Row],[M4]],$H53:$L$2227,4,FALSE)),0)</f>
        <v>0</v>
      </c>
      <c r="AE52" s="15">
        <f>IFERROR(_xlfn.IFNA(VLOOKUP(Fullmath[[#This Row],[M5]],$H$2:$L51,2,FALSE),VLOOKUP(Fullmath[[#This Row],[M5]],$H53:$L$2227,2,FALSE)),0)</f>
        <v>0</v>
      </c>
      <c r="AF52" s="16">
        <f>IFERROR(_xlfn.IFNA(VLOOKUP(Fullmath[[#This Row],[M5]],$H$2:$L51,4,FALSE),VLOOKUP(Fullmath[[#This Row],[M5]],$H53:$L$2227,4,FALSE)),0)</f>
        <v>0</v>
      </c>
      <c r="AI52" s="15">
        <f>IFERROR(_xlfn.IFNA(VLOOKUP(Fullmath[[#This Row],[M6]],$H$2:$L51,2,FALSE),VLOOKUP(Fullmath[[#This Row],[M6]],$H53:$L$2227,2,FALSE)),0)</f>
        <v>0</v>
      </c>
      <c r="AJ52" s="16">
        <f>IFERROR(_xlfn.IFNA(VLOOKUP(Fullmath[[#This Row],[M6]],$H$2:$L51,4,FALSE),VLOOKUP(Fullmath[[#This Row],[M6]],$H53:$L$2227,4,FALSE)),0)</f>
        <v>0</v>
      </c>
      <c r="AM52" s="7">
        <f>(IFERROR(VLOOKUP(AK52,Components[[Name]:[Price]],2,FALSE),0))</f>
        <v>0</v>
      </c>
      <c r="AP52" s="7">
        <f>(IFERROR(VLOOKUP(AN52,Components[[Name]:[Price]],2,FALSE),0))</f>
        <v>0</v>
      </c>
      <c r="AS52" s="7">
        <f>(IFERROR(VLOOKUP(AQ52,Components[[Name]:[Price]],2,FALSE),0))</f>
        <v>0</v>
      </c>
      <c r="AV52" s="7">
        <f>(IFERROR(VLOOKUP(AT52,Components[[Name]:[Price]],2,FALSE),0))</f>
        <v>0</v>
      </c>
      <c r="AY52" s="7">
        <f>(IFERROR(VLOOKUP(AW52,Components[[Name]:[Price]],2,FALSE),0))</f>
        <v>0</v>
      </c>
      <c r="BB52" s="6">
        <f>(IFERROR(VLOOKUP(AZ52,Components[[Name]:[Price]],2,FALSE),0))</f>
        <v>0</v>
      </c>
    </row>
    <row r="53" spans="1:54" x14ac:dyDescent="0.2">
      <c r="A53" s="2">
        <v>789</v>
      </c>
      <c r="B53" s="2" t="s">
        <v>1132</v>
      </c>
      <c r="C53" s="2" t="s">
        <v>819</v>
      </c>
      <c r="D53" s="2" t="s">
        <v>1046</v>
      </c>
      <c r="E53" s="2">
        <v>1</v>
      </c>
      <c r="F53" s="2">
        <v>26</v>
      </c>
      <c r="G53" s="2">
        <v>98</v>
      </c>
      <c r="H53" s="2" t="s">
        <v>1053</v>
      </c>
      <c r="I53" s="7">
        <f>Fullmath[[#This Row],[Total CP]]/Fullmath[[#This Row],[Quantity]]</f>
        <v>117.425</v>
      </c>
      <c r="J5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117.425</v>
      </c>
      <c r="K53" s="2">
        <f>Fullmath[[#This Row],[Mat Cost]]/Fullmath[[#This Row],[Quantity]]</f>
        <v>2293.3314583333331</v>
      </c>
      <c r="L5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2293.3314583333331</v>
      </c>
      <c r="M53" s="7" t="s">
        <v>213</v>
      </c>
      <c r="N53" s="14">
        <v>3</v>
      </c>
      <c r="O53" s="15">
        <f>IFERROR(_xlfn.IFNA(VLOOKUP(Fullmath[[#This Row],[M1]],$H$2:$L52,2,FALSE),VLOOKUP(Fullmath[[#This Row],[M1]],$H54:$L$2227,2,FALSE)),0)</f>
        <v>4.6749999999999998</v>
      </c>
      <c r="P53" s="16">
        <f>IFERROR(_xlfn.IFNA(VLOOKUP(Fullmath[[#This Row],[M1]],$H$2:$L52,4,FALSE),VLOOKUP(Fullmath[[#This Row],[M1]],$H54:$L$2227,4,FALSE)),0)</f>
        <v>263.06270833333332</v>
      </c>
      <c r="Q53" s="7" t="s">
        <v>602</v>
      </c>
      <c r="R53" s="7">
        <v>1</v>
      </c>
      <c r="S53" s="15">
        <f>IFERROR(_xlfn.IFNA(VLOOKUP(Fullmath[[#This Row],[M2]],$H$2:$L52,2,FALSE),VLOOKUP(Fullmath[[#This Row],[M2]],$H54:$L$2227,2,FALSE)),0)</f>
        <v>5.4</v>
      </c>
      <c r="T53" s="16">
        <f>IFERROR(_xlfn.IFNA(VLOOKUP(Fullmath[[#This Row],[M2]],$H$2:$L52,4,FALSE),VLOOKUP(Fullmath[[#This Row],[M2]],$H54:$L$2227,4,FALSE)),0)</f>
        <v>162.89333333333335</v>
      </c>
      <c r="W53" s="15">
        <f>IFERROR(_xlfn.IFNA(VLOOKUP(Fullmath[[#This Row],[M3]],$H$2:$L52,2,FALSE),VLOOKUP(Fullmath[[#This Row],[M3]],$H54:$L$2227,2,FALSE)),0)</f>
        <v>0</v>
      </c>
      <c r="X53" s="16">
        <f>IFERROR(_xlfn.IFNA(VLOOKUP(Fullmath[[#This Row],[M3]],$H$2:$L52,4,FALSE),VLOOKUP(Fullmath[[#This Row],[M3]],$H54:$L$2227,4,FALSE)),0)</f>
        <v>0</v>
      </c>
      <c r="AA53" s="15">
        <f>IFERROR(_xlfn.IFNA(VLOOKUP(Fullmath[[#This Row],[M4]],$H$2:$L52,2,FALSE),VLOOKUP(Fullmath[[#This Row],[M4]],$H54:$L$2227,2,FALSE)),0)</f>
        <v>0</v>
      </c>
      <c r="AB53" s="16">
        <f>IFERROR(_xlfn.IFNA(VLOOKUP(Fullmath[[#This Row],[M4]],$H$2:$L52,4,FALSE),VLOOKUP(Fullmath[[#This Row],[M4]],$H54:$L$2227,4,FALSE)),0)</f>
        <v>0</v>
      </c>
      <c r="AE53" s="15">
        <f>IFERROR(_xlfn.IFNA(VLOOKUP(Fullmath[[#This Row],[M5]],$H$2:$L52,2,FALSE),VLOOKUP(Fullmath[[#This Row],[M5]],$H54:$L$2227,2,FALSE)),0)</f>
        <v>0</v>
      </c>
      <c r="AF53" s="16">
        <f>IFERROR(_xlfn.IFNA(VLOOKUP(Fullmath[[#This Row],[M5]],$H$2:$L52,4,FALSE),VLOOKUP(Fullmath[[#This Row],[M5]],$H54:$L$2227,4,FALSE)),0)</f>
        <v>0</v>
      </c>
      <c r="AI53" s="15">
        <f>IFERROR(_xlfn.IFNA(VLOOKUP(Fullmath[[#This Row],[M6]],$H$2:$L52,2,FALSE),VLOOKUP(Fullmath[[#This Row],[M6]],$H54:$L$2227,2,FALSE)),0)</f>
        <v>0</v>
      </c>
      <c r="AJ53" s="16">
        <f>IFERROR(_xlfn.IFNA(VLOOKUP(Fullmath[[#This Row],[M6]],$H$2:$L52,4,FALSE),VLOOKUP(Fullmath[[#This Row],[M6]],$H54:$L$2227,4,FALSE)),0)</f>
        <v>0</v>
      </c>
      <c r="AK53" s="7" t="s">
        <v>211</v>
      </c>
      <c r="AL53" s="7">
        <v>10</v>
      </c>
      <c r="AM53" s="7">
        <f>(IFERROR(VLOOKUP(AK53,Components[[Name]:[Price]],2,FALSE),0))</f>
        <v>26.583333333333332</v>
      </c>
      <c r="AN53" s="7" t="s">
        <v>209</v>
      </c>
      <c r="AO53" s="7">
        <v>10</v>
      </c>
      <c r="AP53" s="7">
        <f>(IFERROR(VLOOKUP(AN53,Components[[Name]:[Price]],2,FALSE),0))</f>
        <v>68.875</v>
      </c>
      <c r="AQ53" s="7" t="s">
        <v>232</v>
      </c>
      <c r="AR53" s="7">
        <v>10</v>
      </c>
      <c r="AS53" s="7">
        <f>(IFERROR(VLOOKUP(AQ53,Components[[Name]:[Price]],2,FALSE),0))</f>
        <v>38.666666666666664</v>
      </c>
      <c r="AV53" s="7">
        <f>(IFERROR(VLOOKUP(AT53,Components[[Name]:[Price]],2,FALSE),0))</f>
        <v>0</v>
      </c>
      <c r="AY53" s="7">
        <f>(IFERROR(VLOOKUP(AW53,Components[[Name]:[Price]],2,FALSE),0))</f>
        <v>0</v>
      </c>
      <c r="BB53" s="6">
        <f>(IFERROR(VLOOKUP(AZ53,Components[[Name]:[Price]],2,FALSE),0))</f>
        <v>0</v>
      </c>
    </row>
    <row r="54" spans="1:54" x14ac:dyDescent="0.2">
      <c r="A54" s="2">
        <v>1570</v>
      </c>
      <c r="B54" s="2" t="s">
        <v>1132</v>
      </c>
      <c r="C54" s="2" t="s">
        <v>819</v>
      </c>
      <c r="D54" s="2" t="s">
        <v>1046</v>
      </c>
      <c r="E54" s="2">
        <v>1</v>
      </c>
      <c r="F54" s="2">
        <v>30</v>
      </c>
      <c r="G54" s="2">
        <v>130</v>
      </c>
      <c r="H54" s="2" t="s">
        <v>1054</v>
      </c>
      <c r="I54" s="7">
        <f>Fullmath[[#This Row],[Total CP]]/Fullmath[[#This Row],[Quantity]]</f>
        <v>138.4</v>
      </c>
      <c r="J5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138.4</v>
      </c>
      <c r="K54" s="2">
        <f>Fullmath[[#This Row],[Mat Cost]]/Fullmath[[#This Row],[Quantity]]</f>
        <v>2244.5166666666664</v>
      </c>
      <c r="L5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2244.5166666666664</v>
      </c>
      <c r="M54" s="7" t="s">
        <v>293</v>
      </c>
      <c r="N54" s="14">
        <v>1</v>
      </c>
      <c r="O54" s="15">
        <f>IFERROR(_xlfn.IFNA(VLOOKUP(Fullmath[[#This Row],[M1]],$H$2:$L53,2,FALSE),VLOOKUP(Fullmath[[#This Row],[M1]],$H55:$L$2227,2,FALSE)),0)</f>
        <v>0</v>
      </c>
      <c r="P54" s="16">
        <f>IFERROR(_xlfn.IFNA(VLOOKUP(Fullmath[[#This Row],[M1]],$H$2:$L53,4,FALSE),VLOOKUP(Fullmath[[#This Row],[M1]],$H55:$L$2227,4,FALSE)),0)</f>
        <v>0</v>
      </c>
      <c r="Q54" s="7" t="s">
        <v>670</v>
      </c>
      <c r="R54" s="7">
        <v>5</v>
      </c>
      <c r="S54" s="15">
        <f>IFERROR(_xlfn.IFNA(VLOOKUP(Fullmath[[#This Row],[M2]],$H$2:$L53,2,FALSE),VLOOKUP(Fullmath[[#This Row],[M2]],$H55:$L$2227,2,FALSE)),0)</f>
        <v>1.6800000000000002</v>
      </c>
      <c r="T54" s="16">
        <f>IFERROR(_xlfn.IFNA(VLOOKUP(Fullmath[[#This Row],[M2]],$H$2:$L53,4,FALSE),VLOOKUP(Fullmath[[#This Row],[M2]],$H55:$L$2227,4,FALSE)),0)</f>
        <v>89.263333333333335</v>
      </c>
      <c r="W54" s="15">
        <f>IFERROR(_xlfn.IFNA(VLOOKUP(Fullmath[[#This Row],[M3]],$H$2:$L53,2,FALSE),VLOOKUP(Fullmath[[#This Row],[M3]],$H55:$L$2227,2,FALSE)),0)</f>
        <v>0</v>
      </c>
      <c r="X54" s="16">
        <f>IFERROR(_xlfn.IFNA(VLOOKUP(Fullmath[[#This Row],[M3]],$H$2:$L53,4,FALSE),VLOOKUP(Fullmath[[#This Row],[M3]],$H55:$L$2227,4,FALSE)),0)</f>
        <v>0</v>
      </c>
      <c r="AA54" s="15">
        <f>IFERROR(_xlfn.IFNA(VLOOKUP(Fullmath[[#This Row],[M4]],$H$2:$L53,2,FALSE),VLOOKUP(Fullmath[[#This Row],[M4]],$H55:$L$2227,2,FALSE)),0)</f>
        <v>0</v>
      </c>
      <c r="AB54" s="16">
        <f>IFERROR(_xlfn.IFNA(VLOOKUP(Fullmath[[#This Row],[M4]],$H$2:$L53,4,FALSE),VLOOKUP(Fullmath[[#This Row],[M4]],$H55:$L$2227,4,FALSE)),0)</f>
        <v>0</v>
      </c>
      <c r="AE54" s="15">
        <f>IFERROR(_xlfn.IFNA(VLOOKUP(Fullmath[[#This Row],[M5]],$H$2:$L53,2,FALSE),VLOOKUP(Fullmath[[#This Row],[M5]],$H55:$L$2227,2,FALSE)),0)</f>
        <v>0</v>
      </c>
      <c r="AF54" s="16">
        <f>IFERROR(_xlfn.IFNA(VLOOKUP(Fullmath[[#This Row],[M5]],$H$2:$L53,4,FALSE),VLOOKUP(Fullmath[[#This Row],[M5]],$H55:$L$2227,4,FALSE)),0)</f>
        <v>0</v>
      </c>
      <c r="AI54" s="15">
        <f>IFERROR(_xlfn.IFNA(VLOOKUP(Fullmath[[#This Row],[M6]],$H$2:$L53,2,FALSE),VLOOKUP(Fullmath[[#This Row],[M6]],$H55:$L$2227,2,FALSE)),0)</f>
        <v>0</v>
      </c>
      <c r="AJ54" s="16">
        <f>IFERROR(_xlfn.IFNA(VLOOKUP(Fullmath[[#This Row],[M6]],$H$2:$L53,4,FALSE),VLOOKUP(Fullmath[[#This Row],[M6]],$H55:$L$2227,4,FALSE)),0)</f>
        <v>0</v>
      </c>
      <c r="AK54" s="7" t="s">
        <v>473</v>
      </c>
      <c r="AL54" s="7">
        <v>2</v>
      </c>
      <c r="AM54" s="7">
        <f>(IFERROR(VLOOKUP(AK54,Components[[Name]:[Price]],2,FALSE),0))</f>
        <v>300</v>
      </c>
      <c r="AN54" s="7" t="s">
        <v>240</v>
      </c>
      <c r="AO54" s="7">
        <v>6</v>
      </c>
      <c r="AP54" s="7">
        <f>(IFERROR(VLOOKUP(AN54,Components[[Name]:[Price]],2,FALSE),0))</f>
        <v>199.7</v>
      </c>
      <c r="AS54" s="7">
        <f>(IFERROR(VLOOKUP(AQ54,Components[[Name]:[Price]],2,FALSE),0))</f>
        <v>0</v>
      </c>
      <c r="AV54" s="7">
        <f>(IFERROR(VLOOKUP(AT54,Components[[Name]:[Price]],2,FALSE),0))</f>
        <v>0</v>
      </c>
      <c r="AY54" s="7">
        <f>(IFERROR(VLOOKUP(AW54,Components[[Name]:[Price]],2,FALSE),0))</f>
        <v>0</v>
      </c>
      <c r="BB54" s="6">
        <f>(IFERROR(VLOOKUP(AZ54,Components[[Name]:[Price]],2,FALSE),0))</f>
        <v>0</v>
      </c>
    </row>
    <row r="55" spans="1:54" x14ac:dyDescent="0.2">
      <c r="A55" s="2">
        <v>684</v>
      </c>
      <c r="B55" s="2" t="s">
        <v>1132</v>
      </c>
      <c r="C55" s="2" t="s">
        <v>819</v>
      </c>
      <c r="D55" s="2" t="s">
        <v>1047</v>
      </c>
      <c r="E55" s="2">
        <v>1</v>
      </c>
      <c r="F55" s="2">
        <v>2</v>
      </c>
      <c r="G55" s="2">
        <v>1</v>
      </c>
      <c r="H55" s="2" t="s">
        <v>1047</v>
      </c>
      <c r="I55" s="7">
        <f>Fullmath[[#This Row],[Total CP]]/Fullmath[[#This Row],[Quantity]]</f>
        <v>3</v>
      </c>
      <c r="J5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55" s="2">
        <f>Fullmath[[#This Row],[Mat Cost]]/Fullmath[[#This Row],[Quantity]]</f>
        <v>361</v>
      </c>
      <c r="L5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361</v>
      </c>
      <c r="M55" s="7" t="s">
        <v>581</v>
      </c>
      <c r="N55" s="14">
        <v>1</v>
      </c>
      <c r="O55" s="15">
        <f>IFERROR(_xlfn.IFNA(VLOOKUP(Fullmath[[#This Row],[M1]],$H$2:$L54,2,FALSE),VLOOKUP(Fullmath[[#This Row],[M1]],$H56:$L$2227,2,FALSE)),0)</f>
        <v>1</v>
      </c>
      <c r="P55" s="16">
        <f>IFERROR(_xlfn.IFNA(VLOOKUP(Fullmath[[#This Row],[M1]],$H$2:$L54,4,FALSE),VLOOKUP(Fullmath[[#This Row],[M1]],$H56:$L$2227,4,FALSE)),0)</f>
        <v>240.66666666666666</v>
      </c>
      <c r="Q55" s="7" t="s">
        <v>644</v>
      </c>
      <c r="R55" s="7">
        <v>1</v>
      </c>
      <c r="S55" s="15">
        <f>IFERROR(_xlfn.IFNA(VLOOKUP(Fullmath[[#This Row],[M2]],$H$2:$L54,2,FALSE),VLOOKUP(Fullmath[[#This Row],[M2]],$H56:$L$2227,2,FALSE)),0)</f>
        <v>1</v>
      </c>
      <c r="T55" s="16">
        <f>IFERROR(_xlfn.IFNA(VLOOKUP(Fullmath[[#This Row],[M2]],$H$2:$L54,4,FALSE),VLOOKUP(Fullmath[[#This Row],[M2]],$H56:$L$2227,4,FALSE)),0)</f>
        <v>120.33333333333333</v>
      </c>
      <c r="W55" s="15">
        <f>IFERROR(_xlfn.IFNA(VLOOKUP(Fullmath[[#This Row],[M3]],$H$2:$L54,2,FALSE),VLOOKUP(Fullmath[[#This Row],[M3]],$H56:$L$2227,2,FALSE)),0)</f>
        <v>0</v>
      </c>
      <c r="X55" s="16">
        <f>IFERROR(_xlfn.IFNA(VLOOKUP(Fullmath[[#This Row],[M3]],$H$2:$L54,4,FALSE),VLOOKUP(Fullmath[[#This Row],[M3]],$H56:$L$2227,4,FALSE)),0)</f>
        <v>0</v>
      </c>
      <c r="AA55" s="15">
        <f>IFERROR(_xlfn.IFNA(VLOOKUP(Fullmath[[#This Row],[M4]],$H$2:$L54,2,FALSE),VLOOKUP(Fullmath[[#This Row],[M4]],$H56:$L$2227,2,FALSE)),0)</f>
        <v>0</v>
      </c>
      <c r="AB55" s="16">
        <f>IFERROR(_xlfn.IFNA(VLOOKUP(Fullmath[[#This Row],[M4]],$H$2:$L54,4,FALSE),VLOOKUP(Fullmath[[#This Row],[M4]],$H56:$L$2227,4,FALSE)),0)</f>
        <v>0</v>
      </c>
      <c r="AE55" s="15">
        <f>IFERROR(_xlfn.IFNA(VLOOKUP(Fullmath[[#This Row],[M5]],$H$2:$L54,2,FALSE),VLOOKUP(Fullmath[[#This Row],[M5]],$H56:$L$2227,2,FALSE)),0)</f>
        <v>0</v>
      </c>
      <c r="AF55" s="16">
        <f>IFERROR(_xlfn.IFNA(VLOOKUP(Fullmath[[#This Row],[M5]],$H$2:$L54,4,FALSE),VLOOKUP(Fullmath[[#This Row],[M5]],$H56:$L$2227,4,FALSE)),0)</f>
        <v>0</v>
      </c>
      <c r="AI55" s="15">
        <f>IFERROR(_xlfn.IFNA(VLOOKUP(Fullmath[[#This Row],[M6]],$H$2:$L54,2,FALSE),VLOOKUP(Fullmath[[#This Row],[M6]],$H56:$L$2227,2,FALSE)),0)</f>
        <v>0</v>
      </c>
      <c r="AJ55" s="16">
        <f>IFERROR(_xlfn.IFNA(VLOOKUP(Fullmath[[#This Row],[M6]],$H$2:$L54,4,FALSE),VLOOKUP(Fullmath[[#This Row],[M6]],$H56:$L$2227,4,FALSE)),0)</f>
        <v>0</v>
      </c>
      <c r="AM55" s="7">
        <f>(IFERROR(VLOOKUP(AK55,Components[[Name]:[Price]],2,FALSE),0))</f>
        <v>0</v>
      </c>
      <c r="AP55" s="7">
        <f>(IFERROR(VLOOKUP(AN55,Components[[Name]:[Price]],2,FALSE),0))</f>
        <v>0</v>
      </c>
      <c r="AS55" s="7">
        <f>(IFERROR(VLOOKUP(AQ55,Components[[Name]:[Price]],2,FALSE),0))</f>
        <v>0</v>
      </c>
      <c r="AV55" s="7">
        <f>(IFERROR(VLOOKUP(AT55,Components[[Name]:[Price]],2,FALSE),0))</f>
        <v>0</v>
      </c>
      <c r="AY55" s="7">
        <f>(IFERROR(VLOOKUP(AW55,Components[[Name]:[Price]],2,FALSE),0))</f>
        <v>0</v>
      </c>
      <c r="BB55" s="6">
        <f>(IFERROR(VLOOKUP(AZ55,Components[[Name]:[Price]],2,FALSE),0))</f>
        <v>0</v>
      </c>
    </row>
    <row r="56" spans="1:54" x14ac:dyDescent="0.2">
      <c r="A56" s="2">
        <v>672</v>
      </c>
      <c r="B56" s="2" t="s">
        <v>1132</v>
      </c>
      <c r="C56" s="2" t="s">
        <v>819</v>
      </c>
      <c r="D56" s="2" t="s">
        <v>1047</v>
      </c>
      <c r="E56" s="2">
        <v>1</v>
      </c>
      <c r="F56" s="2">
        <v>21</v>
      </c>
      <c r="G56" s="2">
        <v>12</v>
      </c>
      <c r="H56" s="2" t="s">
        <v>1060</v>
      </c>
      <c r="I56" s="7">
        <f>Fullmath[[#This Row],[Total CP]]/Fullmath[[#This Row],[Quantity]]</f>
        <v>16.399999999999999</v>
      </c>
      <c r="J5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16.399999999999999</v>
      </c>
      <c r="K56" s="2">
        <f>Fullmath[[#This Row],[Mat Cost]]/Fullmath[[#This Row],[Quantity]]</f>
        <v>733.21</v>
      </c>
      <c r="L5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733.21</v>
      </c>
      <c r="M56" s="7" t="s">
        <v>581</v>
      </c>
      <c r="N56" s="14">
        <v>1</v>
      </c>
      <c r="O56" s="15">
        <f>IFERROR(_xlfn.IFNA(VLOOKUP(Fullmath[[#This Row],[M1]],$H$2:$L55,2,FALSE),VLOOKUP(Fullmath[[#This Row],[M1]],$H57:$L$2227,2,FALSE)),0)</f>
        <v>1</v>
      </c>
      <c r="P56" s="16">
        <f>IFERROR(_xlfn.IFNA(VLOOKUP(Fullmath[[#This Row],[M1]],$H$2:$L55,4,FALSE),VLOOKUP(Fullmath[[#This Row],[M1]],$H57:$L$2227,4,FALSE)),0)</f>
        <v>240.66666666666666</v>
      </c>
      <c r="Q56" s="7" t="s">
        <v>317</v>
      </c>
      <c r="R56" s="7">
        <v>1</v>
      </c>
      <c r="S56" s="15">
        <f>IFERROR(_xlfn.IFNA(VLOOKUP(Fullmath[[#This Row],[M2]],$H$2:$L55,2,FALSE),VLOOKUP(Fullmath[[#This Row],[M2]],$H57:$L$2227,2,FALSE)),0)</f>
        <v>3.4</v>
      </c>
      <c r="T56" s="16">
        <f>IFERROR(_xlfn.IFNA(VLOOKUP(Fullmath[[#This Row],[M2]],$H$2:$L55,4,FALSE),VLOOKUP(Fullmath[[#This Row],[M2]],$H57:$L$2227,4,FALSE)),0)</f>
        <v>276.46000000000004</v>
      </c>
      <c r="W56" s="15">
        <f>IFERROR(_xlfn.IFNA(VLOOKUP(Fullmath[[#This Row],[M3]],$H$2:$L55,2,FALSE),VLOOKUP(Fullmath[[#This Row],[M3]],$H57:$L$2227,2,FALSE)),0)</f>
        <v>0</v>
      </c>
      <c r="X56" s="16">
        <f>IFERROR(_xlfn.IFNA(VLOOKUP(Fullmath[[#This Row],[M3]],$H$2:$L55,4,FALSE),VLOOKUP(Fullmath[[#This Row],[M3]],$H57:$L$2227,4,FALSE)),0)</f>
        <v>0</v>
      </c>
      <c r="AA56" s="15">
        <f>IFERROR(_xlfn.IFNA(VLOOKUP(Fullmath[[#This Row],[M4]],$H$2:$L55,2,FALSE),VLOOKUP(Fullmath[[#This Row],[M4]],$H57:$L$2227,2,FALSE)),0)</f>
        <v>0</v>
      </c>
      <c r="AB56" s="16">
        <f>IFERROR(_xlfn.IFNA(VLOOKUP(Fullmath[[#This Row],[M4]],$H$2:$L55,4,FALSE),VLOOKUP(Fullmath[[#This Row],[M4]],$H57:$L$2227,4,FALSE)),0)</f>
        <v>0</v>
      </c>
      <c r="AE56" s="15">
        <f>IFERROR(_xlfn.IFNA(VLOOKUP(Fullmath[[#This Row],[M5]],$H$2:$L55,2,FALSE),VLOOKUP(Fullmath[[#This Row],[M5]],$H57:$L$2227,2,FALSE)),0)</f>
        <v>0</v>
      </c>
      <c r="AF56" s="16">
        <f>IFERROR(_xlfn.IFNA(VLOOKUP(Fullmath[[#This Row],[M5]],$H$2:$L55,4,FALSE),VLOOKUP(Fullmath[[#This Row],[M5]],$H57:$L$2227,4,FALSE)),0)</f>
        <v>0</v>
      </c>
      <c r="AI56" s="15">
        <f>IFERROR(_xlfn.IFNA(VLOOKUP(Fullmath[[#This Row],[M6]],$H$2:$L55,2,FALSE),VLOOKUP(Fullmath[[#This Row],[M6]],$H57:$L$2227,2,FALSE)),0)</f>
        <v>0</v>
      </c>
      <c r="AJ56" s="16">
        <f>IFERROR(_xlfn.IFNA(VLOOKUP(Fullmath[[#This Row],[M6]],$H$2:$L55,4,FALSE),VLOOKUP(Fullmath[[#This Row],[M6]],$H57:$L$2227,4,FALSE)),0)</f>
        <v>0</v>
      </c>
      <c r="AK56" s="7" t="s">
        <v>239</v>
      </c>
      <c r="AL56" s="7">
        <v>1</v>
      </c>
      <c r="AM56" s="7">
        <f>(IFERROR(VLOOKUP(AK56,Components[[Name]:[Price]],2,FALSE),0))</f>
        <v>76.083333333333329</v>
      </c>
      <c r="AN56" s="7" t="s">
        <v>164</v>
      </c>
      <c r="AO56" s="7">
        <v>1</v>
      </c>
      <c r="AP56" s="7">
        <f>(IFERROR(VLOOKUP(AN56,Components[[Name]:[Price]],2,FALSE),0))</f>
        <v>140</v>
      </c>
      <c r="AS56" s="7">
        <f>(IFERROR(VLOOKUP(AQ56,Components[[Name]:[Price]],2,FALSE),0))</f>
        <v>0</v>
      </c>
      <c r="AV56" s="7">
        <f>(IFERROR(VLOOKUP(AT56,Components[[Name]:[Price]],2,FALSE),0))</f>
        <v>0</v>
      </c>
      <c r="AY56" s="7">
        <f>(IFERROR(VLOOKUP(AW56,Components[[Name]:[Price]],2,FALSE),0))</f>
        <v>0</v>
      </c>
      <c r="BB56" s="6">
        <f>(IFERROR(VLOOKUP(AZ56,Components[[Name]:[Price]],2,FALSE),0))</f>
        <v>0</v>
      </c>
    </row>
    <row r="57" spans="1:54" x14ac:dyDescent="0.2">
      <c r="A57" s="2">
        <v>677</v>
      </c>
      <c r="B57" s="2" t="s">
        <v>1132</v>
      </c>
      <c r="C57" s="2" t="s">
        <v>819</v>
      </c>
      <c r="D57" s="2" t="s">
        <v>1047</v>
      </c>
      <c r="E57" s="2">
        <v>1</v>
      </c>
      <c r="F57" s="2">
        <v>21</v>
      </c>
      <c r="G57" s="2">
        <v>12</v>
      </c>
      <c r="H57" s="2" t="s">
        <v>1060</v>
      </c>
      <c r="I57" s="7">
        <f>Fullmath[[#This Row],[Total CP]]/Fullmath[[#This Row],[Quantity]]</f>
        <v>16.399999999999999</v>
      </c>
      <c r="J5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16.399999999999999</v>
      </c>
      <c r="K57" s="2">
        <f>Fullmath[[#This Row],[Mat Cost]]/Fullmath[[#This Row],[Quantity]]</f>
        <v>557.12666666666667</v>
      </c>
      <c r="L5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557.12666666666667</v>
      </c>
      <c r="M57" s="7" t="s">
        <v>581</v>
      </c>
      <c r="N57" s="14">
        <v>1</v>
      </c>
      <c r="O57" s="15">
        <f>IFERROR(_xlfn.IFNA(VLOOKUP(Fullmath[[#This Row],[M1]],$H$2:$L56,2,FALSE),VLOOKUP(Fullmath[[#This Row],[M1]],$H58:$L$2227,2,FALSE)),0)</f>
        <v>1</v>
      </c>
      <c r="P57" s="16">
        <f>IFERROR(_xlfn.IFNA(VLOOKUP(Fullmath[[#This Row],[M1]],$H$2:$L56,4,FALSE),VLOOKUP(Fullmath[[#This Row],[M1]],$H58:$L$2227,4,FALSE)),0)</f>
        <v>240.66666666666666</v>
      </c>
      <c r="Q57" s="7" t="s">
        <v>317</v>
      </c>
      <c r="R57" s="7">
        <v>1</v>
      </c>
      <c r="S57" s="15">
        <f>IFERROR(_xlfn.IFNA(VLOOKUP(Fullmath[[#This Row],[M2]],$H$2:$L56,2,FALSE),VLOOKUP(Fullmath[[#This Row],[M2]],$H58:$L$2227,2,FALSE)),0)</f>
        <v>3.4</v>
      </c>
      <c r="T57" s="16">
        <f>IFERROR(_xlfn.IFNA(VLOOKUP(Fullmath[[#This Row],[M2]],$H$2:$L56,4,FALSE),VLOOKUP(Fullmath[[#This Row],[M2]],$H58:$L$2227,4,FALSE)),0)</f>
        <v>276.46000000000004</v>
      </c>
      <c r="W57" s="15">
        <f>IFERROR(_xlfn.IFNA(VLOOKUP(Fullmath[[#This Row],[M3]],$H$2:$L56,2,FALSE),VLOOKUP(Fullmath[[#This Row],[M3]],$H58:$L$2227,2,FALSE)),0)</f>
        <v>0</v>
      </c>
      <c r="X57" s="16">
        <f>IFERROR(_xlfn.IFNA(VLOOKUP(Fullmath[[#This Row],[M3]],$H$2:$L56,4,FALSE),VLOOKUP(Fullmath[[#This Row],[M3]],$H58:$L$2227,4,FALSE)),0)</f>
        <v>0</v>
      </c>
      <c r="AA57" s="15">
        <f>IFERROR(_xlfn.IFNA(VLOOKUP(Fullmath[[#This Row],[M4]],$H$2:$L56,2,FALSE),VLOOKUP(Fullmath[[#This Row],[M4]],$H58:$L$2227,2,FALSE)),0)</f>
        <v>0</v>
      </c>
      <c r="AB57" s="16">
        <f>IFERROR(_xlfn.IFNA(VLOOKUP(Fullmath[[#This Row],[M4]],$H$2:$L56,4,FALSE),VLOOKUP(Fullmath[[#This Row],[M4]],$H58:$L$2227,4,FALSE)),0)</f>
        <v>0</v>
      </c>
      <c r="AE57" s="15">
        <f>IFERROR(_xlfn.IFNA(VLOOKUP(Fullmath[[#This Row],[M5]],$H$2:$L56,2,FALSE),VLOOKUP(Fullmath[[#This Row],[M5]],$H58:$L$2227,2,FALSE)),0)</f>
        <v>0</v>
      </c>
      <c r="AF57" s="16">
        <f>IFERROR(_xlfn.IFNA(VLOOKUP(Fullmath[[#This Row],[M5]],$H$2:$L56,4,FALSE),VLOOKUP(Fullmath[[#This Row],[M5]],$H58:$L$2227,4,FALSE)),0)</f>
        <v>0</v>
      </c>
      <c r="AI57" s="15">
        <f>IFERROR(_xlfn.IFNA(VLOOKUP(Fullmath[[#This Row],[M6]],$H$2:$L56,2,FALSE),VLOOKUP(Fullmath[[#This Row],[M6]],$H58:$L$2227,2,FALSE)),0)</f>
        <v>0</v>
      </c>
      <c r="AJ57" s="16">
        <f>IFERROR(_xlfn.IFNA(VLOOKUP(Fullmath[[#This Row],[M6]],$H$2:$L56,4,FALSE),VLOOKUP(Fullmath[[#This Row],[M6]],$H58:$L$2227,4,FALSE)),0)</f>
        <v>0</v>
      </c>
      <c r="AK57" s="7" t="s">
        <v>502</v>
      </c>
      <c r="AL57" s="7">
        <v>2</v>
      </c>
      <c r="AM57" s="7">
        <f>(IFERROR(VLOOKUP(AK57,Components[[Name]:[Price]],2,FALSE),0))</f>
        <v>20</v>
      </c>
      <c r="AP57" s="7">
        <f>(IFERROR(VLOOKUP(AN57,Components[[Name]:[Price]],2,FALSE),0))</f>
        <v>0</v>
      </c>
      <c r="AS57" s="7">
        <f>(IFERROR(VLOOKUP(AQ57,Components[[Name]:[Price]],2,FALSE),0))</f>
        <v>0</v>
      </c>
      <c r="AV57" s="7">
        <f>(IFERROR(VLOOKUP(AT57,Components[[Name]:[Price]],2,FALSE),0))</f>
        <v>0</v>
      </c>
      <c r="AY57" s="7">
        <f>(IFERROR(VLOOKUP(AW57,Components[[Name]:[Price]],2,FALSE),0))</f>
        <v>0</v>
      </c>
      <c r="BB57" s="6">
        <f>(IFERROR(VLOOKUP(AZ57,Components[[Name]:[Price]],2,FALSE),0))</f>
        <v>0</v>
      </c>
    </row>
    <row r="58" spans="1:54" x14ac:dyDescent="0.2">
      <c r="A58" s="2">
        <v>671</v>
      </c>
      <c r="B58" s="2" t="s">
        <v>1132</v>
      </c>
      <c r="C58" s="2" t="s">
        <v>819</v>
      </c>
      <c r="D58" s="2" t="s">
        <v>1047</v>
      </c>
      <c r="E58" s="2">
        <v>1</v>
      </c>
      <c r="F58" s="2">
        <v>22</v>
      </c>
      <c r="G58" s="2">
        <v>25</v>
      </c>
      <c r="H58" s="2" t="s">
        <v>1059</v>
      </c>
      <c r="I58" s="7">
        <f>Fullmath[[#This Row],[Total CP]]/Fullmath[[#This Row],[Quantity]]</f>
        <v>30.2</v>
      </c>
      <c r="J5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30.2</v>
      </c>
      <c r="K58" s="2">
        <f>Fullmath[[#This Row],[Mat Cost]]/Fullmath[[#This Row],[Quantity]]</f>
        <v>968.69333333333327</v>
      </c>
      <c r="L5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968.69333333333327</v>
      </c>
      <c r="M58" s="7" t="s">
        <v>581</v>
      </c>
      <c r="N58" s="14">
        <v>1</v>
      </c>
      <c r="O58" s="15">
        <f>IFERROR(_xlfn.IFNA(VLOOKUP(Fullmath[[#This Row],[M1]],$H$2:$L57,2,FALSE),VLOOKUP(Fullmath[[#This Row],[M1]],$H59:$L$2227,2,FALSE)),0)</f>
        <v>1</v>
      </c>
      <c r="P58" s="16">
        <f>IFERROR(_xlfn.IFNA(VLOOKUP(Fullmath[[#This Row],[M1]],$H$2:$L57,4,FALSE),VLOOKUP(Fullmath[[#This Row],[M1]],$H59:$L$2227,4,FALSE)),0)</f>
        <v>240.66666666666666</v>
      </c>
      <c r="Q58" s="7" t="s">
        <v>317</v>
      </c>
      <c r="R58" s="7">
        <v>1</v>
      </c>
      <c r="S58" s="15">
        <f>IFERROR(_xlfn.IFNA(VLOOKUP(Fullmath[[#This Row],[M2]],$H$2:$L57,2,FALSE),VLOOKUP(Fullmath[[#This Row],[M2]],$H59:$L$2227,2,FALSE)),0)</f>
        <v>3.4</v>
      </c>
      <c r="T58" s="16">
        <f>IFERROR(_xlfn.IFNA(VLOOKUP(Fullmath[[#This Row],[M2]],$H$2:$L57,4,FALSE),VLOOKUP(Fullmath[[#This Row],[M2]],$H59:$L$2227,4,FALSE)),0)</f>
        <v>276.46000000000004</v>
      </c>
      <c r="U58" s="7" t="s">
        <v>358</v>
      </c>
      <c r="V58" s="7">
        <v>1</v>
      </c>
      <c r="W58" s="15">
        <f>IFERROR(_xlfn.IFNA(VLOOKUP(Fullmath[[#This Row],[M3]],$H$2:$L57,2,FALSE),VLOOKUP(Fullmath[[#This Row],[M3]],$H59:$L$2227,2,FALSE)),0)</f>
        <v>0.8</v>
      </c>
      <c r="X58" s="16">
        <f>IFERROR(_xlfn.IFNA(VLOOKUP(Fullmath[[#This Row],[M3]],$H$2:$L57,4,FALSE),VLOOKUP(Fullmath[[#This Row],[M3]],$H59:$L$2227,4,FALSE)),0)</f>
        <v>52.166666666666664</v>
      </c>
      <c r="AA58" s="15">
        <f>IFERROR(_xlfn.IFNA(VLOOKUP(Fullmath[[#This Row],[M4]],$H$2:$L57,2,FALSE),VLOOKUP(Fullmath[[#This Row],[M4]],$H59:$L$2227,2,FALSE)),0)</f>
        <v>0</v>
      </c>
      <c r="AB58" s="16">
        <f>IFERROR(_xlfn.IFNA(VLOOKUP(Fullmath[[#This Row],[M4]],$H$2:$L57,4,FALSE),VLOOKUP(Fullmath[[#This Row],[M4]],$H59:$L$2227,4,FALSE)),0)</f>
        <v>0</v>
      </c>
      <c r="AE58" s="15">
        <f>IFERROR(_xlfn.IFNA(VLOOKUP(Fullmath[[#This Row],[M5]],$H$2:$L57,2,FALSE),VLOOKUP(Fullmath[[#This Row],[M5]],$H59:$L$2227,2,FALSE)),0)</f>
        <v>0</v>
      </c>
      <c r="AF58" s="16">
        <f>IFERROR(_xlfn.IFNA(VLOOKUP(Fullmath[[#This Row],[M5]],$H$2:$L57,4,FALSE),VLOOKUP(Fullmath[[#This Row],[M5]],$H59:$L$2227,4,FALSE)),0)</f>
        <v>0</v>
      </c>
      <c r="AI58" s="15">
        <f>IFERROR(_xlfn.IFNA(VLOOKUP(Fullmath[[#This Row],[M6]],$H$2:$L57,2,FALSE),VLOOKUP(Fullmath[[#This Row],[M6]],$H59:$L$2227,2,FALSE)),0)</f>
        <v>0</v>
      </c>
      <c r="AJ58" s="16">
        <f>IFERROR(_xlfn.IFNA(VLOOKUP(Fullmath[[#This Row],[M6]],$H$2:$L57,4,FALSE),VLOOKUP(Fullmath[[#This Row],[M6]],$H59:$L$2227,4,FALSE)),0)</f>
        <v>0</v>
      </c>
      <c r="AK58" s="7" t="s">
        <v>240</v>
      </c>
      <c r="AL58" s="7">
        <v>2</v>
      </c>
      <c r="AM58" s="7">
        <f>(IFERROR(VLOOKUP(AK58,Components[[Name]:[Price]],2,FALSE),0))</f>
        <v>199.7</v>
      </c>
      <c r="AP58" s="7">
        <f>(IFERROR(VLOOKUP(AN58,Components[[Name]:[Price]],2,FALSE),0))</f>
        <v>0</v>
      </c>
      <c r="AS58" s="7">
        <f>(IFERROR(VLOOKUP(AQ58,Components[[Name]:[Price]],2,FALSE),0))</f>
        <v>0</v>
      </c>
      <c r="AV58" s="7">
        <f>(IFERROR(VLOOKUP(AT58,Components[[Name]:[Price]],2,FALSE),0))</f>
        <v>0</v>
      </c>
      <c r="AY58" s="7">
        <f>(IFERROR(VLOOKUP(AW58,Components[[Name]:[Price]],2,FALSE),0))</f>
        <v>0</v>
      </c>
      <c r="BB58" s="6">
        <f>(IFERROR(VLOOKUP(AZ58,Components[[Name]:[Price]],2,FALSE),0))</f>
        <v>0</v>
      </c>
    </row>
    <row r="59" spans="1:54" x14ac:dyDescent="0.2">
      <c r="A59" s="2">
        <v>653</v>
      </c>
      <c r="B59" s="2" t="s">
        <v>1132</v>
      </c>
      <c r="C59" s="2" t="s">
        <v>819</v>
      </c>
      <c r="D59" s="2" t="s">
        <v>1047</v>
      </c>
      <c r="E59" s="2">
        <v>1</v>
      </c>
      <c r="F59" s="2">
        <v>22</v>
      </c>
      <c r="G59" s="2">
        <v>24</v>
      </c>
      <c r="H59" s="2" t="s">
        <v>1055</v>
      </c>
      <c r="I59" s="7">
        <f>Fullmath[[#This Row],[Total CP]]/Fullmath[[#This Row],[Quantity]]</f>
        <v>35.200000000000003</v>
      </c>
      <c r="J5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35.200000000000003</v>
      </c>
      <c r="K59" s="2">
        <f>Fullmath[[#This Row],[Mat Cost]]/Fullmath[[#This Row],[Quantity]]</f>
        <v>1833.7966666666666</v>
      </c>
      <c r="L5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1833.7966666666666</v>
      </c>
      <c r="M59" s="7" t="s">
        <v>644</v>
      </c>
      <c r="N59" s="14">
        <v>2</v>
      </c>
      <c r="O59" s="15">
        <f>IFERROR(_xlfn.IFNA(VLOOKUP(Fullmath[[#This Row],[M1]],$H$2:$L58,2,FALSE),VLOOKUP(Fullmath[[#This Row],[M1]],$H60:$L$2227,2,FALSE)),0)</f>
        <v>1</v>
      </c>
      <c r="P59" s="16">
        <f>IFERROR(_xlfn.IFNA(VLOOKUP(Fullmath[[#This Row],[M1]],$H$2:$L58,4,FALSE),VLOOKUP(Fullmath[[#This Row],[M1]],$H60:$L$2227,4,FALSE)),0)</f>
        <v>120.33333333333333</v>
      </c>
      <c r="Q59" s="7" t="s">
        <v>648</v>
      </c>
      <c r="R59" s="7">
        <v>1</v>
      </c>
      <c r="S59" s="15">
        <f>IFERROR(_xlfn.IFNA(VLOOKUP(Fullmath[[#This Row],[M2]],$H$2:$L58,2,FALSE),VLOOKUP(Fullmath[[#This Row],[M2]],$H60:$L$2227,2,FALSE)),0)</f>
        <v>2.4</v>
      </c>
      <c r="T59" s="16">
        <f>IFERROR(_xlfn.IFNA(VLOOKUP(Fullmath[[#This Row],[M2]],$H$2:$L58,4,FALSE),VLOOKUP(Fullmath[[#This Row],[M2]],$H60:$L$2227,4,FALSE)),0)</f>
        <v>180.21</v>
      </c>
      <c r="U59" s="7" t="s">
        <v>317</v>
      </c>
      <c r="V59" s="7">
        <v>2</v>
      </c>
      <c r="W59" s="15">
        <f>IFERROR(_xlfn.IFNA(VLOOKUP(Fullmath[[#This Row],[M3]],$H$2:$L58,2,FALSE),VLOOKUP(Fullmath[[#This Row],[M3]],$H60:$L$2227,2,FALSE)),0)</f>
        <v>3.4</v>
      </c>
      <c r="X59" s="16">
        <f>IFERROR(_xlfn.IFNA(VLOOKUP(Fullmath[[#This Row],[M3]],$H$2:$L58,4,FALSE),VLOOKUP(Fullmath[[#This Row],[M3]],$H60:$L$2227,4,FALSE)),0)</f>
        <v>276.46000000000004</v>
      </c>
      <c r="AA59" s="15">
        <f>IFERROR(_xlfn.IFNA(VLOOKUP(Fullmath[[#This Row],[M4]],$H$2:$L58,2,FALSE),VLOOKUP(Fullmath[[#This Row],[M4]],$H60:$L$2227,2,FALSE)),0)</f>
        <v>0</v>
      </c>
      <c r="AB59" s="16">
        <f>IFERROR(_xlfn.IFNA(VLOOKUP(Fullmath[[#This Row],[M4]],$H$2:$L58,4,FALSE),VLOOKUP(Fullmath[[#This Row],[M4]],$H60:$L$2227,4,FALSE)),0)</f>
        <v>0</v>
      </c>
      <c r="AE59" s="15">
        <f>IFERROR(_xlfn.IFNA(VLOOKUP(Fullmath[[#This Row],[M5]],$H$2:$L58,2,FALSE),VLOOKUP(Fullmath[[#This Row],[M5]],$H60:$L$2227,2,FALSE)),0)</f>
        <v>0</v>
      </c>
      <c r="AF59" s="16">
        <f>IFERROR(_xlfn.IFNA(VLOOKUP(Fullmath[[#This Row],[M5]],$H$2:$L58,4,FALSE),VLOOKUP(Fullmath[[#This Row],[M5]],$H60:$L$2227,4,FALSE)),0)</f>
        <v>0</v>
      </c>
      <c r="AI59" s="15">
        <f>IFERROR(_xlfn.IFNA(VLOOKUP(Fullmath[[#This Row],[M6]],$H$2:$L58,2,FALSE),VLOOKUP(Fullmath[[#This Row],[M6]],$H60:$L$2227,2,FALSE)),0)</f>
        <v>0</v>
      </c>
      <c r="AJ59" s="16">
        <f>IFERROR(_xlfn.IFNA(VLOOKUP(Fullmath[[#This Row],[M6]],$H$2:$L58,4,FALSE),VLOOKUP(Fullmath[[#This Row],[M6]],$H60:$L$2227,4,FALSE)),0)</f>
        <v>0</v>
      </c>
      <c r="AK59" s="7" t="s">
        <v>191</v>
      </c>
      <c r="AL59" s="7">
        <v>10</v>
      </c>
      <c r="AM59" s="7">
        <f>(IFERROR(VLOOKUP(AK59,Components[[Name]:[Price]],2,FALSE),0))</f>
        <v>86</v>
      </c>
      <c r="AP59" s="7">
        <f>(IFERROR(VLOOKUP(AN59,Components[[Name]:[Price]],2,FALSE),0))</f>
        <v>0</v>
      </c>
      <c r="AS59" s="7">
        <f>(IFERROR(VLOOKUP(AQ59,Components[[Name]:[Price]],2,FALSE),0))</f>
        <v>0</v>
      </c>
      <c r="AV59" s="7">
        <f>(IFERROR(VLOOKUP(AT59,Components[[Name]:[Price]],2,FALSE),0))</f>
        <v>0</v>
      </c>
      <c r="AY59" s="7">
        <f>(IFERROR(VLOOKUP(AW59,Components[[Name]:[Price]],2,FALSE),0))</f>
        <v>0</v>
      </c>
      <c r="BB59" s="6">
        <f>(IFERROR(VLOOKUP(AZ59,Components[[Name]:[Price]],2,FALSE),0))</f>
        <v>0</v>
      </c>
    </row>
    <row r="60" spans="1:54" x14ac:dyDescent="0.2">
      <c r="A60" s="2">
        <v>654</v>
      </c>
      <c r="B60" s="2" t="s">
        <v>1132</v>
      </c>
      <c r="C60" s="2" t="s">
        <v>819</v>
      </c>
      <c r="D60" s="2" t="s">
        <v>1047</v>
      </c>
      <c r="E60" s="2">
        <v>1</v>
      </c>
      <c r="F60" s="2">
        <v>22</v>
      </c>
      <c r="G60" s="2">
        <v>24</v>
      </c>
      <c r="H60" s="2" t="s">
        <v>1056</v>
      </c>
      <c r="I60" s="7">
        <f>Fullmath[[#This Row],[Total CP]]/Fullmath[[#This Row],[Quantity]]</f>
        <v>35.200000000000003</v>
      </c>
      <c r="J6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35.200000000000003</v>
      </c>
      <c r="K60" s="2">
        <f>Fullmath[[#This Row],[Mat Cost]]/Fullmath[[#This Row],[Quantity]]</f>
        <v>1833.7966666666666</v>
      </c>
      <c r="L6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1833.7966666666666</v>
      </c>
      <c r="M60" s="7" t="s">
        <v>644</v>
      </c>
      <c r="N60" s="14">
        <v>2</v>
      </c>
      <c r="O60" s="15">
        <f>IFERROR(_xlfn.IFNA(VLOOKUP(Fullmath[[#This Row],[M1]],$H$2:$L59,2,FALSE),VLOOKUP(Fullmath[[#This Row],[M1]],$H61:$L$2227,2,FALSE)),0)</f>
        <v>1</v>
      </c>
      <c r="P60" s="16">
        <f>IFERROR(_xlfn.IFNA(VLOOKUP(Fullmath[[#This Row],[M1]],$H$2:$L59,4,FALSE),VLOOKUP(Fullmath[[#This Row],[M1]],$H61:$L$2227,4,FALSE)),0)</f>
        <v>120.33333333333333</v>
      </c>
      <c r="Q60" s="7" t="s">
        <v>648</v>
      </c>
      <c r="R60" s="7">
        <v>1</v>
      </c>
      <c r="S60" s="15">
        <f>IFERROR(_xlfn.IFNA(VLOOKUP(Fullmath[[#This Row],[M2]],$H$2:$L59,2,FALSE),VLOOKUP(Fullmath[[#This Row],[M2]],$H61:$L$2227,2,FALSE)),0)</f>
        <v>2.4</v>
      </c>
      <c r="T60" s="16">
        <f>IFERROR(_xlfn.IFNA(VLOOKUP(Fullmath[[#This Row],[M2]],$H$2:$L59,4,FALSE),VLOOKUP(Fullmath[[#This Row],[M2]],$H61:$L$2227,4,FALSE)),0)</f>
        <v>180.21</v>
      </c>
      <c r="U60" s="7" t="s">
        <v>317</v>
      </c>
      <c r="V60" s="7">
        <v>2</v>
      </c>
      <c r="W60" s="15">
        <f>IFERROR(_xlfn.IFNA(VLOOKUP(Fullmath[[#This Row],[M3]],$H$2:$L59,2,FALSE),VLOOKUP(Fullmath[[#This Row],[M3]],$H61:$L$2227,2,FALSE)),0)</f>
        <v>3.4</v>
      </c>
      <c r="X60" s="16">
        <f>IFERROR(_xlfn.IFNA(VLOOKUP(Fullmath[[#This Row],[M3]],$H$2:$L59,4,FALSE),VLOOKUP(Fullmath[[#This Row],[M3]],$H61:$L$2227,4,FALSE)),0)</f>
        <v>276.46000000000004</v>
      </c>
      <c r="AA60" s="15">
        <f>IFERROR(_xlfn.IFNA(VLOOKUP(Fullmath[[#This Row],[M4]],$H$2:$L59,2,FALSE),VLOOKUP(Fullmath[[#This Row],[M4]],$H61:$L$2227,2,FALSE)),0)</f>
        <v>0</v>
      </c>
      <c r="AB60" s="16">
        <f>IFERROR(_xlfn.IFNA(VLOOKUP(Fullmath[[#This Row],[M4]],$H$2:$L59,4,FALSE),VLOOKUP(Fullmath[[#This Row],[M4]],$H61:$L$2227,4,FALSE)),0)</f>
        <v>0</v>
      </c>
      <c r="AE60" s="15">
        <f>IFERROR(_xlfn.IFNA(VLOOKUP(Fullmath[[#This Row],[M5]],$H$2:$L59,2,FALSE),VLOOKUP(Fullmath[[#This Row],[M5]],$H61:$L$2227,2,FALSE)),0)</f>
        <v>0</v>
      </c>
      <c r="AF60" s="16">
        <f>IFERROR(_xlfn.IFNA(VLOOKUP(Fullmath[[#This Row],[M5]],$H$2:$L59,4,FALSE),VLOOKUP(Fullmath[[#This Row],[M5]],$H61:$L$2227,4,FALSE)),0)</f>
        <v>0</v>
      </c>
      <c r="AI60" s="15">
        <f>IFERROR(_xlfn.IFNA(VLOOKUP(Fullmath[[#This Row],[M6]],$H$2:$L59,2,FALSE),VLOOKUP(Fullmath[[#This Row],[M6]],$H61:$L$2227,2,FALSE)),0)</f>
        <v>0</v>
      </c>
      <c r="AJ60" s="16">
        <f>IFERROR(_xlfn.IFNA(VLOOKUP(Fullmath[[#This Row],[M6]],$H$2:$L59,4,FALSE),VLOOKUP(Fullmath[[#This Row],[M6]],$H61:$L$2227,4,FALSE)),0)</f>
        <v>0</v>
      </c>
      <c r="AK60" s="7" t="s">
        <v>191</v>
      </c>
      <c r="AL60" s="7">
        <v>10</v>
      </c>
      <c r="AM60" s="7">
        <f>(IFERROR(VLOOKUP(AK60,Components[[Name]:[Price]],2,FALSE),0))</f>
        <v>86</v>
      </c>
      <c r="AP60" s="7">
        <f>(IFERROR(VLOOKUP(AN60,Components[[Name]:[Price]],2,FALSE),0))</f>
        <v>0</v>
      </c>
      <c r="AS60" s="7">
        <f>(IFERROR(VLOOKUP(AQ60,Components[[Name]:[Price]],2,FALSE),0))</f>
        <v>0</v>
      </c>
      <c r="AV60" s="7">
        <f>(IFERROR(VLOOKUP(AT60,Components[[Name]:[Price]],2,FALSE),0))</f>
        <v>0</v>
      </c>
      <c r="AY60" s="7">
        <f>(IFERROR(VLOOKUP(AW60,Components[[Name]:[Price]],2,FALSE),0))</f>
        <v>0</v>
      </c>
      <c r="BB60" s="6">
        <f>(IFERROR(VLOOKUP(AZ60,Components[[Name]:[Price]],2,FALSE),0))</f>
        <v>0</v>
      </c>
    </row>
    <row r="61" spans="1:54" x14ac:dyDescent="0.2">
      <c r="A61" s="2">
        <v>655</v>
      </c>
      <c r="B61" s="2" t="s">
        <v>1132</v>
      </c>
      <c r="C61" s="2" t="s">
        <v>819</v>
      </c>
      <c r="D61" s="2" t="s">
        <v>1047</v>
      </c>
      <c r="E61" s="2">
        <v>1</v>
      </c>
      <c r="F61" s="2">
        <v>23</v>
      </c>
      <c r="G61" s="2">
        <v>40</v>
      </c>
      <c r="H61" s="2" t="s">
        <v>1057</v>
      </c>
      <c r="I61" s="7">
        <f>Fullmath[[#This Row],[Total CP]]/Fullmath[[#This Row],[Quantity]]</f>
        <v>51.2</v>
      </c>
      <c r="J6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51.2</v>
      </c>
      <c r="K61" s="2">
        <f>Fullmath[[#This Row],[Mat Cost]]/Fullmath[[#This Row],[Quantity]]</f>
        <v>1833.7966666666666</v>
      </c>
      <c r="L6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1833.7966666666666</v>
      </c>
      <c r="M61" s="7" t="s">
        <v>644</v>
      </c>
      <c r="N61" s="14">
        <v>2</v>
      </c>
      <c r="O61" s="15">
        <f>IFERROR(_xlfn.IFNA(VLOOKUP(Fullmath[[#This Row],[M1]],$H$2:$L60,2,FALSE),VLOOKUP(Fullmath[[#This Row],[M1]],$H62:$L$2227,2,FALSE)),0)</f>
        <v>1</v>
      </c>
      <c r="P61" s="16">
        <f>IFERROR(_xlfn.IFNA(VLOOKUP(Fullmath[[#This Row],[M1]],$H$2:$L60,4,FALSE),VLOOKUP(Fullmath[[#This Row],[M1]],$H62:$L$2227,4,FALSE)),0)</f>
        <v>120.33333333333333</v>
      </c>
      <c r="Q61" s="7" t="s">
        <v>648</v>
      </c>
      <c r="R61" s="7">
        <v>1</v>
      </c>
      <c r="S61" s="15">
        <f>IFERROR(_xlfn.IFNA(VLOOKUP(Fullmath[[#This Row],[M2]],$H$2:$L60,2,FALSE),VLOOKUP(Fullmath[[#This Row],[M2]],$H62:$L$2227,2,FALSE)),0)</f>
        <v>2.4</v>
      </c>
      <c r="T61" s="16">
        <f>IFERROR(_xlfn.IFNA(VLOOKUP(Fullmath[[#This Row],[M2]],$H$2:$L60,4,FALSE),VLOOKUP(Fullmath[[#This Row],[M2]],$H62:$L$2227,4,FALSE)),0)</f>
        <v>180.21</v>
      </c>
      <c r="U61" s="7" t="s">
        <v>317</v>
      </c>
      <c r="V61" s="7">
        <v>2</v>
      </c>
      <c r="W61" s="15">
        <f>IFERROR(_xlfn.IFNA(VLOOKUP(Fullmath[[#This Row],[M3]],$H$2:$L60,2,FALSE),VLOOKUP(Fullmath[[#This Row],[M3]],$H62:$L$2227,2,FALSE)),0)</f>
        <v>3.4</v>
      </c>
      <c r="X61" s="16">
        <f>IFERROR(_xlfn.IFNA(VLOOKUP(Fullmath[[#This Row],[M3]],$H$2:$L60,4,FALSE),VLOOKUP(Fullmath[[#This Row],[M3]],$H62:$L$2227,4,FALSE)),0)</f>
        <v>276.46000000000004</v>
      </c>
      <c r="AA61" s="15">
        <f>IFERROR(_xlfn.IFNA(VLOOKUP(Fullmath[[#This Row],[M4]],$H$2:$L60,2,FALSE),VLOOKUP(Fullmath[[#This Row],[M4]],$H62:$L$2227,2,FALSE)),0)</f>
        <v>0</v>
      </c>
      <c r="AB61" s="16">
        <f>IFERROR(_xlfn.IFNA(VLOOKUP(Fullmath[[#This Row],[M4]],$H$2:$L60,4,FALSE),VLOOKUP(Fullmath[[#This Row],[M4]],$H62:$L$2227,4,FALSE)),0)</f>
        <v>0</v>
      </c>
      <c r="AE61" s="15">
        <f>IFERROR(_xlfn.IFNA(VLOOKUP(Fullmath[[#This Row],[M5]],$H$2:$L60,2,FALSE),VLOOKUP(Fullmath[[#This Row],[M5]],$H62:$L$2227,2,FALSE)),0)</f>
        <v>0</v>
      </c>
      <c r="AF61" s="16">
        <f>IFERROR(_xlfn.IFNA(VLOOKUP(Fullmath[[#This Row],[M5]],$H$2:$L60,4,FALSE),VLOOKUP(Fullmath[[#This Row],[M5]],$H62:$L$2227,4,FALSE)),0)</f>
        <v>0</v>
      </c>
      <c r="AI61" s="15">
        <f>IFERROR(_xlfn.IFNA(VLOOKUP(Fullmath[[#This Row],[M6]],$H$2:$L60,2,FALSE),VLOOKUP(Fullmath[[#This Row],[M6]],$H62:$L$2227,2,FALSE)),0)</f>
        <v>0</v>
      </c>
      <c r="AJ61" s="16">
        <f>IFERROR(_xlfn.IFNA(VLOOKUP(Fullmath[[#This Row],[M6]],$H$2:$L60,4,FALSE),VLOOKUP(Fullmath[[#This Row],[M6]],$H62:$L$2227,4,FALSE)),0)</f>
        <v>0</v>
      </c>
      <c r="AK61" s="7" t="s">
        <v>191</v>
      </c>
      <c r="AL61" s="7">
        <v>10</v>
      </c>
      <c r="AM61" s="7">
        <f>(IFERROR(VLOOKUP(AK61,Components[[Name]:[Price]],2,FALSE),0))</f>
        <v>86</v>
      </c>
      <c r="AP61" s="7">
        <f>(IFERROR(VLOOKUP(AN61,Components[[Name]:[Price]],2,FALSE),0))</f>
        <v>0</v>
      </c>
      <c r="AS61" s="7">
        <f>(IFERROR(VLOOKUP(AQ61,Components[[Name]:[Price]],2,FALSE),0))</f>
        <v>0</v>
      </c>
      <c r="AV61" s="7">
        <f>(IFERROR(VLOOKUP(AT61,Components[[Name]:[Price]],2,FALSE),0))</f>
        <v>0</v>
      </c>
      <c r="AY61" s="7">
        <f>(IFERROR(VLOOKUP(AW61,Components[[Name]:[Price]],2,FALSE),0))</f>
        <v>0</v>
      </c>
      <c r="BB61" s="6">
        <f>(IFERROR(VLOOKUP(AZ61,Components[[Name]:[Price]],2,FALSE),0))</f>
        <v>0</v>
      </c>
    </row>
    <row r="62" spans="1:54" x14ac:dyDescent="0.2">
      <c r="A62" s="2">
        <v>656</v>
      </c>
      <c r="B62" s="2" t="s">
        <v>1132</v>
      </c>
      <c r="C62" s="2" t="s">
        <v>819</v>
      </c>
      <c r="D62" s="2" t="s">
        <v>1047</v>
      </c>
      <c r="E62" s="2">
        <v>1</v>
      </c>
      <c r="F62" s="2">
        <v>35</v>
      </c>
      <c r="G62" s="2">
        <v>250</v>
      </c>
      <c r="H62" s="2" t="s">
        <v>1058</v>
      </c>
      <c r="I62" s="7">
        <f>Fullmath[[#This Row],[Total CP]]/Fullmath[[#This Row],[Quantity]]</f>
        <v>348.1875</v>
      </c>
      <c r="J6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348.1875</v>
      </c>
      <c r="K62" s="2">
        <f>Fullmath[[#This Row],[Mat Cost]]/Fullmath[[#This Row],[Quantity]]</f>
        <v>2190.8383333333331</v>
      </c>
      <c r="L6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2190.8383333333331</v>
      </c>
      <c r="M62" s="7" t="s">
        <v>461</v>
      </c>
      <c r="N62" s="14">
        <v>1</v>
      </c>
      <c r="O62" s="15">
        <f>IFERROR(_xlfn.IFNA(VLOOKUP(Fullmath[[#This Row],[M1]],$H$2:$L61,2,FALSE),VLOOKUP(Fullmath[[#This Row],[M1]],$H63:$L$2227,2,FALSE)),0)</f>
        <v>41.4</v>
      </c>
      <c r="P62" s="16">
        <f>IFERROR(_xlfn.IFNA(VLOOKUP(Fullmath[[#This Row],[M1]],$H$2:$L61,4,FALSE),VLOOKUP(Fullmath[[#This Row],[M1]],$H63:$L$2227,4,FALSE)),0)</f>
        <v>138.97666666666666</v>
      </c>
      <c r="Q62" s="7" t="s">
        <v>1057</v>
      </c>
      <c r="R62" s="7">
        <v>1</v>
      </c>
      <c r="S62" s="15">
        <f>IFERROR(_xlfn.IFNA(VLOOKUP(Fullmath[[#This Row],[M2]],$H$2:$L61,2,FALSE),VLOOKUP(Fullmath[[#This Row],[M2]],$H63:$L$2227,2,FALSE)),0)</f>
        <v>51.2</v>
      </c>
      <c r="T62" s="16">
        <f>IFERROR(_xlfn.IFNA(VLOOKUP(Fullmath[[#This Row],[M2]],$H$2:$L61,4,FALSE),VLOOKUP(Fullmath[[#This Row],[M2]],$H63:$L$2227,4,FALSE)),0)</f>
        <v>1833.7966666666666</v>
      </c>
      <c r="U62" s="7" t="s">
        <v>739</v>
      </c>
      <c r="V62" s="7">
        <v>3</v>
      </c>
      <c r="W62" s="15">
        <f>IFERROR(_xlfn.IFNA(VLOOKUP(Fullmath[[#This Row],[M3]],$H$2:$L61,2,FALSE),VLOOKUP(Fullmath[[#This Row],[M3]],$H63:$L$2227,2,FALSE)),0)</f>
        <v>1.8624999999999998</v>
      </c>
      <c r="X62" s="16">
        <f>IFERROR(_xlfn.IFNA(VLOOKUP(Fullmath[[#This Row],[M3]],$H$2:$L61,4,FALSE),VLOOKUP(Fullmath[[#This Row],[M3]],$H63:$L$2227,4,FALSE)),0)</f>
        <v>72.688333333333333</v>
      </c>
      <c r="AA62" s="15">
        <f>IFERROR(_xlfn.IFNA(VLOOKUP(Fullmath[[#This Row],[M4]],$H$2:$L61,2,FALSE),VLOOKUP(Fullmath[[#This Row],[M4]],$H63:$L$2227,2,FALSE)),0)</f>
        <v>0</v>
      </c>
      <c r="AB62" s="16">
        <f>IFERROR(_xlfn.IFNA(VLOOKUP(Fullmath[[#This Row],[M4]],$H$2:$L61,4,FALSE),VLOOKUP(Fullmath[[#This Row],[M4]],$H63:$L$2227,4,FALSE)),0)</f>
        <v>0</v>
      </c>
      <c r="AE62" s="15">
        <f>IFERROR(_xlfn.IFNA(VLOOKUP(Fullmath[[#This Row],[M5]],$H$2:$L61,2,FALSE),VLOOKUP(Fullmath[[#This Row],[M5]],$H63:$L$2227,2,FALSE)),0)</f>
        <v>0</v>
      </c>
      <c r="AF62" s="16">
        <f>IFERROR(_xlfn.IFNA(VLOOKUP(Fullmath[[#This Row],[M5]],$H$2:$L61,4,FALSE),VLOOKUP(Fullmath[[#This Row],[M5]],$H63:$L$2227,4,FALSE)),0)</f>
        <v>0</v>
      </c>
      <c r="AI62" s="15">
        <f>IFERROR(_xlfn.IFNA(VLOOKUP(Fullmath[[#This Row],[M6]],$H$2:$L61,2,FALSE),VLOOKUP(Fullmath[[#This Row],[M6]],$H63:$L$2227,2,FALSE)),0)</f>
        <v>0</v>
      </c>
      <c r="AJ62" s="16">
        <f>IFERROR(_xlfn.IFNA(VLOOKUP(Fullmath[[#This Row],[M6]],$H$2:$L61,4,FALSE),VLOOKUP(Fullmath[[#This Row],[M6]],$H63:$L$2227,4,FALSE)),0)</f>
        <v>0</v>
      </c>
      <c r="AM62" s="7">
        <f>(IFERROR(VLOOKUP(AK62,Components[[Name]:[Price]],2,FALSE),0))</f>
        <v>0</v>
      </c>
      <c r="AP62" s="7">
        <f>(IFERROR(VLOOKUP(AN62,Components[[Name]:[Price]],2,FALSE),0))</f>
        <v>0</v>
      </c>
      <c r="AS62" s="7">
        <f>(IFERROR(VLOOKUP(AQ62,Components[[Name]:[Price]],2,FALSE),0))</f>
        <v>0</v>
      </c>
      <c r="AV62" s="7">
        <f>(IFERROR(VLOOKUP(AT62,Components[[Name]:[Price]],2,FALSE),0))</f>
        <v>0</v>
      </c>
      <c r="AY62" s="7">
        <f>(IFERROR(VLOOKUP(AW62,Components[[Name]:[Price]],2,FALSE),0))</f>
        <v>0</v>
      </c>
      <c r="BB62" s="6">
        <f>(IFERROR(VLOOKUP(AZ62,Components[[Name]:[Price]],2,FALSE),0))</f>
        <v>0</v>
      </c>
    </row>
    <row r="63" spans="1:54" x14ac:dyDescent="0.2">
      <c r="A63" s="2">
        <v>1127</v>
      </c>
      <c r="B63" s="2" t="s">
        <v>958</v>
      </c>
      <c r="C63" s="6" t="s">
        <v>819</v>
      </c>
      <c r="D63" s="2" t="s">
        <v>42</v>
      </c>
      <c r="E63" s="2">
        <v>1</v>
      </c>
      <c r="F63" s="2">
        <v>2</v>
      </c>
      <c r="G63" s="2">
        <v>1</v>
      </c>
      <c r="H63" s="2" t="s">
        <v>42</v>
      </c>
      <c r="I63" s="7">
        <f>Fullmath[[#This Row],[Total CP]]/Fullmath[[#This Row],[Quantity]]</f>
        <v>2</v>
      </c>
      <c r="J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63" s="6">
        <f>Fullmath[[#This Row],[Mat Cost]]/Fullmath[[#This Row],[Quantity]]</f>
        <v>604.83333333333337</v>
      </c>
      <c r="L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604.83333333333337</v>
      </c>
      <c r="M63" s="7" t="s">
        <v>298</v>
      </c>
      <c r="N63" s="14">
        <v>1</v>
      </c>
      <c r="O63" s="15">
        <f>IFERROR(_xlfn.IFNA(VLOOKUP(Fullmath[[#This Row],[M1]],$H$2:$L62,2,FALSE),VLOOKUP(Fullmath[[#This Row],[M1]],$H64:$L$2227,2,FALSE)),0)</f>
        <v>1</v>
      </c>
      <c r="P63" s="16">
        <f>IFERROR(_xlfn.IFNA(VLOOKUP(Fullmath[[#This Row],[M1]],$H$2:$L62,4,FALSE),VLOOKUP(Fullmath[[#This Row],[M1]],$H64:$L$2227,4,FALSE)),0)</f>
        <v>604.83333333333337</v>
      </c>
      <c r="S63" s="15">
        <f>IFERROR(_xlfn.IFNA(VLOOKUP(Fullmath[[#This Row],[M2]],$H$2:$L62,2,FALSE),VLOOKUP(Fullmath[[#This Row],[M2]],$H64:$L$2227,2,FALSE)),0)</f>
        <v>0</v>
      </c>
      <c r="T63" s="16">
        <f>IFERROR(_xlfn.IFNA(VLOOKUP(Fullmath[[#This Row],[M2]],$H$2:$L62,4,FALSE),VLOOKUP(Fullmath[[#This Row],[M2]],$H64:$L$2227,4,FALSE)),0)</f>
        <v>0</v>
      </c>
      <c r="W63" s="15">
        <f>IFERROR(_xlfn.IFNA(VLOOKUP(Fullmath[[#This Row],[M3]],$H$2:$L62,2,FALSE),VLOOKUP(Fullmath[[#This Row],[M3]],$H64:$L$2227,2,FALSE)),0)</f>
        <v>0</v>
      </c>
      <c r="X63" s="16">
        <f>IFERROR(_xlfn.IFNA(VLOOKUP(Fullmath[[#This Row],[M3]],$H$2:$L62,4,FALSE),VLOOKUP(Fullmath[[#This Row],[M3]],$H64:$L$2227,4,FALSE)),0)</f>
        <v>0</v>
      </c>
      <c r="AA63" s="15">
        <f>IFERROR(_xlfn.IFNA(VLOOKUP(Fullmath[[#This Row],[M4]],$H$2:$L62,2,FALSE),VLOOKUP(Fullmath[[#This Row],[M4]],$H64:$L$2227,2,FALSE)),0)</f>
        <v>0</v>
      </c>
      <c r="AB63" s="16">
        <f>IFERROR(_xlfn.IFNA(VLOOKUP(Fullmath[[#This Row],[M4]],$H$2:$L62,4,FALSE),VLOOKUP(Fullmath[[#This Row],[M4]],$H64:$L$2227,4,FALSE)),0)</f>
        <v>0</v>
      </c>
      <c r="AE63" s="15">
        <f>IFERROR(_xlfn.IFNA(VLOOKUP(Fullmath[[#This Row],[M5]],$H$2:$L62,2,FALSE),VLOOKUP(Fullmath[[#This Row],[M5]],$H64:$L$2227,2,FALSE)),0)</f>
        <v>0</v>
      </c>
      <c r="AF63" s="16">
        <f>IFERROR(_xlfn.IFNA(VLOOKUP(Fullmath[[#This Row],[M5]],$H$2:$L62,4,FALSE),VLOOKUP(Fullmath[[#This Row],[M5]],$H64:$L$2227,4,FALSE)),0)</f>
        <v>0</v>
      </c>
      <c r="AI63" s="15">
        <f>IFERROR(_xlfn.IFNA(VLOOKUP(Fullmath[[#This Row],[M6]],$H$2:$L62,2,FALSE),VLOOKUP(Fullmath[[#This Row],[M6]],$H64:$L$2227,2,FALSE)),0)</f>
        <v>0</v>
      </c>
      <c r="AJ63" s="16">
        <f>IFERROR(_xlfn.IFNA(VLOOKUP(Fullmath[[#This Row],[M6]],$H$2:$L62,4,FALSE),VLOOKUP(Fullmath[[#This Row],[M6]],$H64:$L$2227,4,FALSE)),0)</f>
        <v>0</v>
      </c>
      <c r="AM63" s="7">
        <f>(IFERROR(VLOOKUP(AK63,Components[[Name]:[Price]],2,FALSE),0))</f>
        <v>0</v>
      </c>
      <c r="AP63" s="7">
        <f>(IFERROR(VLOOKUP(AN63,Components[[Name]:[Price]],2,FALSE),0))</f>
        <v>0</v>
      </c>
      <c r="AS63" s="7">
        <f>(IFERROR(VLOOKUP(AQ63,Components[[Name]:[Price]],2,FALSE),0))</f>
        <v>0</v>
      </c>
      <c r="AV63" s="7">
        <f>(IFERROR(VLOOKUP(AT63,Components[[Name]:[Price]],2,FALSE),0))</f>
        <v>0</v>
      </c>
      <c r="AY63" s="7">
        <f>(IFERROR(VLOOKUP(AW63,Components[[Name]:[Price]],2,FALSE),0))</f>
        <v>0</v>
      </c>
      <c r="BB63" s="2">
        <f>(IFERROR(VLOOKUP(AZ63,Components[[Name]:[Price]],2,FALSE),0))</f>
        <v>0</v>
      </c>
    </row>
    <row r="64" spans="1:54" x14ac:dyDescent="0.2">
      <c r="A64" s="6">
        <v>1126</v>
      </c>
      <c r="B64" s="6" t="s">
        <v>527</v>
      </c>
      <c r="C64" s="6" t="s">
        <v>819</v>
      </c>
      <c r="D64" s="6" t="s">
        <v>42</v>
      </c>
      <c r="E64" s="6">
        <v>1</v>
      </c>
      <c r="F64" s="6">
        <v>2</v>
      </c>
      <c r="G64" s="6">
        <v>1</v>
      </c>
      <c r="H64" s="6" t="s">
        <v>42</v>
      </c>
      <c r="I64" s="7">
        <f>Fullmath[[#This Row],[Total CP]]/Fullmath[[#This Row],[Quantity]]</f>
        <v>1</v>
      </c>
      <c r="J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64" s="6">
        <f>Fullmath[[#This Row],[Mat Cost]]/Fullmath[[#This Row],[Quantity]]</f>
        <v>305.16666666666669</v>
      </c>
      <c r="L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N64" s="14"/>
      <c r="O64" s="15">
        <f>IFERROR(_xlfn.IFNA(VLOOKUP(Fullmath[[#This Row],[M1]],$H$2:$L63,2,FALSE),VLOOKUP(Fullmath[[#This Row],[M1]],$H65:$L$2227,2,FALSE)),0)</f>
        <v>0</v>
      </c>
      <c r="P64" s="16">
        <f>IFERROR(_xlfn.IFNA(VLOOKUP(Fullmath[[#This Row],[M1]],$H$2:$L63,4,FALSE),VLOOKUP(Fullmath[[#This Row],[M1]],$H65:$L$2227,4,FALSE)),0)</f>
        <v>0</v>
      </c>
      <c r="S64" s="15">
        <f>IFERROR(_xlfn.IFNA(VLOOKUP(Fullmath[[#This Row],[M2]],$H$2:$L63,2,FALSE),VLOOKUP(Fullmath[[#This Row],[M2]],$H65:$L$2227,2,FALSE)),0)</f>
        <v>0</v>
      </c>
      <c r="T64" s="16">
        <f>IFERROR(_xlfn.IFNA(VLOOKUP(Fullmath[[#This Row],[M2]],$H$2:$L63,4,FALSE),VLOOKUP(Fullmath[[#This Row],[M2]],$H65:$L$2227,4,FALSE)),0)</f>
        <v>0</v>
      </c>
      <c r="W64" s="15">
        <f>IFERROR(_xlfn.IFNA(VLOOKUP(Fullmath[[#This Row],[M3]],$H$2:$L63,2,FALSE),VLOOKUP(Fullmath[[#This Row],[M3]],$H65:$L$2227,2,FALSE)),0)</f>
        <v>0</v>
      </c>
      <c r="X64" s="16">
        <f>IFERROR(_xlfn.IFNA(VLOOKUP(Fullmath[[#This Row],[M3]],$H$2:$L63,4,FALSE),VLOOKUP(Fullmath[[#This Row],[M3]],$H65:$L$2227,4,FALSE)),0)</f>
        <v>0</v>
      </c>
      <c r="AA64" s="15">
        <f>IFERROR(_xlfn.IFNA(VLOOKUP(Fullmath[[#This Row],[M4]],$H$2:$L63,2,FALSE),VLOOKUP(Fullmath[[#This Row],[M4]],$H65:$L$2227,2,FALSE)),0)</f>
        <v>0</v>
      </c>
      <c r="AB64" s="16">
        <f>IFERROR(_xlfn.IFNA(VLOOKUP(Fullmath[[#This Row],[M4]],$H$2:$L63,4,FALSE),VLOOKUP(Fullmath[[#This Row],[M4]],$H65:$L$2227,4,FALSE)),0)</f>
        <v>0</v>
      </c>
      <c r="AE64" s="15">
        <f>IFERROR(_xlfn.IFNA(VLOOKUP(Fullmath[[#This Row],[M5]],$H$2:$L63,2,FALSE),VLOOKUP(Fullmath[[#This Row],[M5]],$H65:$L$2227,2,FALSE)),0)</f>
        <v>0</v>
      </c>
      <c r="AF64" s="16">
        <f>IFERROR(_xlfn.IFNA(VLOOKUP(Fullmath[[#This Row],[M5]],$H$2:$L63,4,FALSE),VLOOKUP(Fullmath[[#This Row],[M5]],$H65:$L$2227,4,FALSE)),0)</f>
        <v>0</v>
      </c>
      <c r="AI64" s="15">
        <f>IFERROR(_xlfn.IFNA(VLOOKUP(Fullmath[[#This Row],[M6]],$H$2:$L63,2,FALSE),VLOOKUP(Fullmath[[#This Row],[M6]],$H65:$L$2227,2,FALSE)),0)</f>
        <v>0</v>
      </c>
      <c r="AJ64" s="16">
        <f>IFERROR(_xlfn.IFNA(VLOOKUP(Fullmath[[#This Row],[M6]],$H$2:$L63,4,FALSE),VLOOKUP(Fullmath[[#This Row],[M6]],$H65:$L$2227,4,FALSE)),0)</f>
        <v>0</v>
      </c>
      <c r="AK64" s="7" t="s">
        <v>231</v>
      </c>
      <c r="AL64" s="7">
        <v>1</v>
      </c>
      <c r="AM64" s="7">
        <f>(IFERROR(VLOOKUP(AK64,Components[[Name]:[Price]],2,FALSE),0))</f>
        <v>305.16666666666669</v>
      </c>
      <c r="AP64" s="7">
        <f>(IFERROR(VLOOKUP(AN64,Components[[Name]:[Price]],2,FALSE),0))</f>
        <v>0</v>
      </c>
      <c r="AS64" s="7">
        <f>(IFERROR(VLOOKUP(AQ64,Components[[Name]:[Price]],2,FALSE),0))</f>
        <v>0</v>
      </c>
      <c r="AV64" s="7">
        <f>(IFERROR(VLOOKUP(AT64,Components[[Name]:[Price]],2,FALSE),0))</f>
        <v>0</v>
      </c>
      <c r="AY64" s="7">
        <f>(IFERROR(VLOOKUP(AW64,Components[[Name]:[Price]],2,FALSE),0))</f>
        <v>0</v>
      </c>
      <c r="BB64" s="6">
        <f>(IFERROR(VLOOKUP(AZ64,Components[[Name]:[Price]],2,FALSE),0))</f>
        <v>0</v>
      </c>
    </row>
    <row r="65" spans="1:54" x14ac:dyDescent="0.2">
      <c r="A65" s="2">
        <v>683</v>
      </c>
      <c r="B65" s="2" t="s">
        <v>1132</v>
      </c>
      <c r="C65" s="2" t="s">
        <v>819</v>
      </c>
      <c r="D65" s="2" t="s">
        <v>1048</v>
      </c>
      <c r="E65" s="2">
        <v>1</v>
      </c>
      <c r="F65" s="2">
        <v>2</v>
      </c>
      <c r="G65" s="2">
        <v>1</v>
      </c>
      <c r="H65" s="2" t="s">
        <v>1048</v>
      </c>
      <c r="I65" s="7">
        <f>Fullmath[[#This Row],[Total CP]]/Fullmath[[#This Row],[Quantity]]</f>
        <v>3</v>
      </c>
      <c r="J6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65" s="2">
        <f>Fullmath[[#This Row],[Mat Cost]]/Fullmath[[#This Row],[Quantity]]</f>
        <v>481.33333333333331</v>
      </c>
      <c r="L6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481.33333333333331</v>
      </c>
      <c r="M65" s="7" t="s">
        <v>581</v>
      </c>
      <c r="N65" s="14">
        <v>2</v>
      </c>
      <c r="O65" s="15">
        <f>IFERROR(_xlfn.IFNA(VLOOKUP(Fullmath[[#This Row],[M1]],$H$2:$L64,2,FALSE),VLOOKUP(Fullmath[[#This Row],[M1]],$H66:$L$2227,2,FALSE)),0)</f>
        <v>1</v>
      </c>
      <c r="P65" s="16">
        <f>IFERROR(_xlfn.IFNA(VLOOKUP(Fullmath[[#This Row],[M1]],$H$2:$L64,4,FALSE),VLOOKUP(Fullmath[[#This Row],[M1]],$H66:$L$2227,4,FALSE)),0)</f>
        <v>240.66666666666666</v>
      </c>
      <c r="S65" s="15">
        <f>IFERROR(_xlfn.IFNA(VLOOKUP(Fullmath[[#This Row],[M2]],$H$2:$L64,2,FALSE),VLOOKUP(Fullmath[[#This Row],[M2]],$H66:$L$2227,2,FALSE)),0)</f>
        <v>0</v>
      </c>
      <c r="T65" s="16">
        <f>IFERROR(_xlfn.IFNA(VLOOKUP(Fullmath[[#This Row],[M2]],$H$2:$L64,4,FALSE),VLOOKUP(Fullmath[[#This Row],[M2]],$H66:$L$2227,4,FALSE)),0)</f>
        <v>0</v>
      </c>
      <c r="W65" s="15">
        <f>IFERROR(_xlfn.IFNA(VLOOKUP(Fullmath[[#This Row],[M3]],$H$2:$L64,2,FALSE),VLOOKUP(Fullmath[[#This Row],[M3]],$H66:$L$2227,2,FALSE)),0)</f>
        <v>0</v>
      </c>
      <c r="X65" s="16">
        <f>IFERROR(_xlfn.IFNA(VLOOKUP(Fullmath[[#This Row],[M3]],$H$2:$L64,4,FALSE),VLOOKUP(Fullmath[[#This Row],[M3]],$H66:$L$2227,4,FALSE)),0)</f>
        <v>0</v>
      </c>
      <c r="AA65" s="15">
        <f>IFERROR(_xlfn.IFNA(VLOOKUP(Fullmath[[#This Row],[M4]],$H$2:$L64,2,FALSE),VLOOKUP(Fullmath[[#This Row],[M4]],$H66:$L$2227,2,FALSE)),0)</f>
        <v>0</v>
      </c>
      <c r="AB65" s="16">
        <f>IFERROR(_xlfn.IFNA(VLOOKUP(Fullmath[[#This Row],[M4]],$H$2:$L64,4,FALSE),VLOOKUP(Fullmath[[#This Row],[M4]],$H66:$L$2227,4,FALSE)),0)</f>
        <v>0</v>
      </c>
      <c r="AE65" s="15">
        <f>IFERROR(_xlfn.IFNA(VLOOKUP(Fullmath[[#This Row],[M5]],$H$2:$L64,2,FALSE),VLOOKUP(Fullmath[[#This Row],[M5]],$H66:$L$2227,2,FALSE)),0)</f>
        <v>0</v>
      </c>
      <c r="AF65" s="16">
        <f>IFERROR(_xlfn.IFNA(VLOOKUP(Fullmath[[#This Row],[M5]],$H$2:$L64,4,FALSE),VLOOKUP(Fullmath[[#This Row],[M5]],$H66:$L$2227,4,FALSE)),0)</f>
        <v>0</v>
      </c>
      <c r="AI65" s="15">
        <f>IFERROR(_xlfn.IFNA(VLOOKUP(Fullmath[[#This Row],[M6]],$H$2:$L64,2,FALSE),VLOOKUP(Fullmath[[#This Row],[M6]],$H66:$L$2227,2,FALSE)),0)</f>
        <v>0</v>
      </c>
      <c r="AJ65" s="16">
        <f>IFERROR(_xlfn.IFNA(VLOOKUP(Fullmath[[#This Row],[M6]],$H$2:$L64,4,FALSE),VLOOKUP(Fullmath[[#This Row],[M6]],$H66:$L$2227,4,FALSE)),0)</f>
        <v>0</v>
      </c>
      <c r="AM65" s="7">
        <f>(IFERROR(VLOOKUP(AK65,Components[[Name]:[Price]],2,FALSE),0))</f>
        <v>0</v>
      </c>
      <c r="AP65" s="7">
        <f>(IFERROR(VLOOKUP(AN65,Components[[Name]:[Price]],2,FALSE),0))</f>
        <v>0</v>
      </c>
      <c r="AS65" s="7">
        <f>(IFERROR(VLOOKUP(AQ65,Components[[Name]:[Price]],2,FALSE),0))</f>
        <v>0</v>
      </c>
      <c r="AV65" s="7">
        <f>(IFERROR(VLOOKUP(AT65,Components[[Name]:[Price]],2,FALSE),0))</f>
        <v>0</v>
      </c>
      <c r="AY65" s="7">
        <f>(IFERROR(VLOOKUP(AW65,Components[[Name]:[Price]],2,FALSE),0))</f>
        <v>0</v>
      </c>
      <c r="BB65" s="6">
        <f>(IFERROR(VLOOKUP(AZ65,Components[[Name]:[Price]],2,FALSE),0))</f>
        <v>0</v>
      </c>
    </row>
    <row r="66" spans="1:54" x14ac:dyDescent="0.2">
      <c r="A66" s="2">
        <v>678</v>
      </c>
      <c r="B66" s="2" t="s">
        <v>1132</v>
      </c>
      <c r="C66" s="2" t="s">
        <v>819</v>
      </c>
      <c r="D66" s="2" t="s">
        <v>1048</v>
      </c>
      <c r="E66" s="2">
        <v>1</v>
      </c>
      <c r="F66" s="2">
        <v>22</v>
      </c>
      <c r="G66" s="2">
        <v>25</v>
      </c>
      <c r="H66" s="2" t="s">
        <v>1069</v>
      </c>
      <c r="I66" s="7">
        <f>Fullmath[[#This Row],[Total CP]]/Fullmath[[#This Row],[Quantity]]</f>
        <v>27.4</v>
      </c>
      <c r="J6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27.4</v>
      </c>
      <c r="K66" s="2">
        <f>Fullmath[[#This Row],[Mat Cost]]/Fullmath[[#This Row],[Quantity]]</f>
        <v>345.87666666666667</v>
      </c>
      <c r="L6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345.87666666666667</v>
      </c>
      <c r="M66" s="7" t="s">
        <v>648</v>
      </c>
      <c r="N66" s="14">
        <v>1</v>
      </c>
      <c r="O66" s="15">
        <f>IFERROR(_xlfn.IFNA(VLOOKUP(Fullmath[[#This Row],[M1]],$H$2:$L65,2,FALSE),VLOOKUP(Fullmath[[#This Row],[M1]],$H67:$L$2227,2,FALSE)),0)</f>
        <v>2.4</v>
      </c>
      <c r="P66" s="16">
        <f>IFERROR(_xlfn.IFNA(VLOOKUP(Fullmath[[#This Row],[M1]],$H$2:$L65,4,FALSE),VLOOKUP(Fullmath[[#This Row],[M1]],$H67:$L$2227,4,FALSE)),0)</f>
        <v>180.21</v>
      </c>
      <c r="S66" s="15">
        <f>IFERROR(_xlfn.IFNA(VLOOKUP(Fullmath[[#This Row],[M2]],$H$2:$L65,2,FALSE),VLOOKUP(Fullmath[[#This Row],[M2]],$H67:$L$2227,2,FALSE)),0)</f>
        <v>0</v>
      </c>
      <c r="T66" s="16">
        <f>IFERROR(_xlfn.IFNA(VLOOKUP(Fullmath[[#This Row],[M2]],$H$2:$L65,4,FALSE),VLOOKUP(Fullmath[[#This Row],[M2]],$H67:$L$2227,4,FALSE)),0)</f>
        <v>0</v>
      </c>
      <c r="W66" s="15">
        <f>IFERROR(_xlfn.IFNA(VLOOKUP(Fullmath[[#This Row],[M3]],$H$2:$L65,2,FALSE),VLOOKUP(Fullmath[[#This Row],[M3]],$H67:$L$2227,2,FALSE)),0)</f>
        <v>0</v>
      </c>
      <c r="X66" s="16">
        <f>IFERROR(_xlfn.IFNA(VLOOKUP(Fullmath[[#This Row],[M3]],$H$2:$L65,4,FALSE),VLOOKUP(Fullmath[[#This Row],[M3]],$H67:$L$2227,4,FALSE)),0)</f>
        <v>0</v>
      </c>
      <c r="AA66" s="15">
        <f>IFERROR(_xlfn.IFNA(VLOOKUP(Fullmath[[#This Row],[M4]],$H$2:$L65,2,FALSE),VLOOKUP(Fullmath[[#This Row],[M4]],$H67:$L$2227,2,FALSE)),0)</f>
        <v>0</v>
      </c>
      <c r="AB66" s="16">
        <f>IFERROR(_xlfn.IFNA(VLOOKUP(Fullmath[[#This Row],[M4]],$H$2:$L65,4,FALSE),VLOOKUP(Fullmath[[#This Row],[M4]],$H67:$L$2227,4,FALSE)),0)</f>
        <v>0</v>
      </c>
      <c r="AE66" s="15">
        <f>IFERROR(_xlfn.IFNA(VLOOKUP(Fullmath[[#This Row],[M5]],$H$2:$L65,2,FALSE),VLOOKUP(Fullmath[[#This Row],[M5]],$H67:$L$2227,2,FALSE)),0)</f>
        <v>0</v>
      </c>
      <c r="AF66" s="16">
        <f>IFERROR(_xlfn.IFNA(VLOOKUP(Fullmath[[#This Row],[M5]],$H$2:$L65,4,FALSE),VLOOKUP(Fullmath[[#This Row],[M5]],$H67:$L$2227,4,FALSE)),0)</f>
        <v>0</v>
      </c>
      <c r="AI66" s="15">
        <f>IFERROR(_xlfn.IFNA(VLOOKUP(Fullmath[[#This Row],[M6]],$H$2:$L65,2,FALSE),VLOOKUP(Fullmath[[#This Row],[M6]],$H67:$L$2227,2,FALSE)),0)</f>
        <v>0</v>
      </c>
      <c r="AJ66" s="16">
        <f>IFERROR(_xlfn.IFNA(VLOOKUP(Fullmath[[#This Row],[M6]],$H$2:$L65,4,FALSE),VLOOKUP(Fullmath[[#This Row],[M6]],$H67:$L$2227,4,FALSE)),0)</f>
        <v>0</v>
      </c>
      <c r="AK66" s="7" t="s">
        <v>1129</v>
      </c>
      <c r="AL66" s="7">
        <v>2</v>
      </c>
      <c r="AM66" s="7">
        <f>(IFERROR(VLOOKUP(AK66,Components[[Name]:[Price]],2,FALSE),0))</f>
        <v>0</v>
      </c>
      <c r="AN66" s="7" t="s">
        <v>156</v>
      </c>
      <c r="AO66" s="7">
        <v>2</v>
      </c>
      <c r="AP66" s="7">
        <f>(IFERROR(VLOOKUP(AN66,Components[[Name]:[Price]],2,FALSE),0))</f>
        <v>82.833333333333329</v>
      </c>
      <c r="AS66" s="7">
        <f>(IFERROR(VLOOKUP(AQ66,Components[[Name]:[Price]],2,FALSE),0))</f>
        <v>0</v>
      </c>
      <c r="AV66" s="7">
        <f>(IFERROR(VLOOKUP(AT66,Components[[Name]:[Price]],2,FALSE),0))</f>
        <v>0</v>
      </c>
      <c r="AY66" s="7">
        <f>(IFERROR(VLOOKUP(AW66,Components[[Name]:[Price]],2,FALSE),0))</f>
        <v>0</v>
      </c>
      <c r="BB66" s="6">
        <f>(IFERROR(VLOOKUP(AZ66,Components[[Name]:[Price]],2,FALSE),0))</f>
        <v>0</v>
      </c>
    </row>
    <row r="67" spans="1:54" x14ac:dyDescent="0.2">
      <c r="A67" s="2">
        <v>904</v>
      </c>
      <c r="B67" s="2" t="s">
        <v>1132</v>
      </c>
      <c r="C67" s="2" t="s">
        <v>819</v>
      </c>
      <c r="D67" s="2" t="s">
        <v>1048</v>
      </c>
      <c r="E67" s="2">
        <v>1</v>
      </c>
      <c r="F67" s="2">
        <v>24</v>
      </c>
      <c r="G67" s="2">
        <v>120</v>
      </c>
      <c r="H67" s="2" t="s">
        <v>1070</v>
      </c>
      <c r="I67" s="7">
        <f>Fullmath[[#This Row],[Total CP]]/Fullmath[[#This Row],[Quantity]]</f>
        <v>186.4</v>
      </c>
      <c r="J6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186.4</v>
      </c>
      <c r="K67" s="2">
        <f>Fullmath[[#This Row],[Mat Cost]]/Fullmath[[#This Row],[Quantity]]</f>
        <v>1402.81</v>
      </c>
      <c r="L6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1402.81</v>
      </c>
      <c r="M67" s="7" t="s">
        <v>461</v>
      </c>
      <c r="N67" s="14">
        <v>1</v>
      </c>
      <c r="O67" s="15">
        <f>IFERROR(_xlfn.IFNA(VLOOKUP(Fullmath[[#This Row],[M1]],$H$2:$L66,2,FALSE),VLOOKUP(Fullmath[[#This Row],[M1]],$H68:$L$2227,2,FALSE)),0)</f>
        <v>41.4</v>
      </c>
      <c r="P67" s="16">
        <f>IFERROR(_xlfn.IFNA(VLOOKUP(Fullmath[[#This Row],[M1]],$H$2:$L66,4,FALSE),VLOOKUP(Fullmath[[#This Row],[M1]],$H68:$L$2227,4,FALSE)),0)</f>
        <v>138.97666666666666</v>
      </c>
      <c r="Q67" s="7" t="s">
        <v>315</v>
      </c>
      <c r="R67" s="7">
        <v>1</v>
      </c>
      <c r="S67" s="15">
        <f>IFERROR(_xlfn.IFNA(VLOOKUP(Fullmath[[#This Row],[M2]],$H$2:$L66,2,FALSE),VLOOKUP(Fullmath[[#This Row],[M2]],$H68:$L$2227,2,FALSE)),0)</f>
        <v>1</v>
      </c>
      <c r="T67" s="16">
        <f>IFERROR(_xlfn.IFNA(VLOOKUP(Fullmath[[#This Row],[M2]],$H$2:$L66,4,FALSE),VLOOKUP(Fullmath[[#This Row],[M2]],$H68:$L$2227,4,FALSE)),0)</f>
        <v>481.33333333333331</v>
      </c>
      <c r="U67" s="7" t="s">
        <v>306</v>
      </c>
      <c r="V67" s="7">
        <v>3</v>
      </c>
      <c r="W67" s="15">
        <f>IFERROR(_xlfn.IFNA(VLOOKUP(Fullmath[[#This Row],[M3]],$H$2:$L66,2,FALSE),VLOOKUP(Fullmath[[#This Row],[M3]],$H68:$L$2227,2,FALSE)),0)</f>
        <v>8</v>
      </c>
      <c r="X67" s="16">
        <f>IFERROR(_xlfn.IFNA(VLOOKUP(Fullmath[[#This Row],[M3]],$H$2:$L66,4,FALSE),VLOOKUP(Fullmath[[#This Row],[M3]],$H68:$L$2227,4,FALSE)),0)</f>
        <v>260.83333333333331</v>
      </c>
      <c r="AA67" s="15">
        <f>IFERROR(_xlfn.IFNA(VLOOKUP(Fullmath[[#This Row],[M4]],$H$2:$L66,2,FALSE),VLOOKUP(Fullmath[[#This Row],[M4]],$H68:$L$2227,2,FALSE)),0)</f>
        <v>0</v>
      </c>
      <c r="AB67" s="16">
        <f>IFERROR(_xlfn.IFNA(VLOOKUP(Fullmath[[#This Row],[M4]],$H$2:$L66,4,FALSE),VLOOKUP(Fullmath[[#This Row],[M4]],$H68:$L$2227,4,FALSE)),0)</f>
        <v>0</v>
      </c>
      <c r="AE67" s="15">
        <f>IFERROR(_xlfn.IFNA(VLOOKUP(Fullmath[[#This Row],[M5]],$H$2:$L66,2,FALSE),VLOOKUP(Fullmath[[#This Row],[M5]],$H68:$L$2227,2,FALSE)),0)</f>
        <v>0</v>
      </c>
      <c r="AF67" s="16">
        <f>IFERROR(_xlfn.IFNA(VLOOKUP(Fullmath[[#This Row],[M5]],$H$2:$L66,4,FALSE),VLOOKUP(Fullmath[[#This Row],[M5]],$H68:$L$2227,4,FALSE)),0)</f>
        <v>0</v>
      </c>
      <c r="AI67" s="15">
        <f>IFERROR(_xlfn.IFNA(VLOOKUP(Fullmath[[#This Row],[M6]],$H$2:$L66,2,FALSE),VLOOKUP(Fullmath[[#This Row],[M6]],$H68:$L$2227,2,FALSE)),0)</f>
        <v>0</v>
      </c>
      <c r="AJ67" s="16">
        <f>IFERROR(_xlfn.IFNA(VLOOKUP(Fullmath[[#This Row],[M6]],$H$2:$L66,4,FALSE),VLOOKUP(Fullmath[[#This Row],[M6]],$H68:$L$2227,4,FALSE)),0)</f>
        <v>0</v>
      </c>
      <c r="AM67" s="7">
        <f>(IFERROR(VLOOKUP(AK67,Components[[Name]:[Price]],2,FALSE),0))</f>
        <v>0</v>
      </c>
      <c r="AP67" s="7">
        <f>(IFERROR(VLOOKUP(AN67,Components[[Name]:[Price]],2,FALSE),0))</f>
        <v>0</v>
      </c>
      <c r="AS67" s="7">
        <f>(IFERROR(VLOOKUP(AQ67,Components[[Name]:[Price]],2,FALSE),0))</f>
        <v>0</v>
      </c>
      <c r="AV67" s="7">
        <f>(IFERROR(VLOOKUP(AT67,Components[[Name]:[Price]],2,FALSE),0))</f>
        <v>0</v>
      </c>
      <c r="AY67" s="7">
        <f>(IFERROR(VLOOKUP(AW67,Components[[Name]:[Price]],2,FALSE),0))</f>
        <v>0</v>
      </c>
      <c r="BB67" s="6">
        <f>(IFERROR(VLOOKUP(AZ67,Components[[Name]:[Price]],2,FALSE),0))</f>
        <v>0</v>
      </c>
    </row>
    <row r="68" spans="1:54" x14ac:dyDescent="0.2">
      <c r="A68" s="2">
        <v>660</v>
      </c>
      <c r="B68" s="2" t="s">
        <v>1132</v>
      </c>
      <c r="C68" s="2" t="s">
        <v>819</v>
      </c>
      <c r="D68" s="2" t="s">
        <v>1048</v>
      </c>
      <c r="E68" s="2">
        <v>1</v>
      </c>
      <c r="F68" s="2">
        <v>25</v>
      </c>
      <c r="G68" s="2">
        <v>82</v>
      </c>
      <c r="H68" s="2" t="s">
        <v>1065</v>
      </c>
      <c r="I68" s="7">
        <f>Fullmath[[#This Row],[Total CP]]/Fullmath[[#This Row],[Quantity]]</f>
        <v>88.3</v>
      </c>
      <c r="J6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88.3</v>
      </c>
      <c r="K68" s="2">
        <f>Fullmath[[#This Row],[Mat Cost]]/Fullmath[[#This Row],[Quantity]]</f>
        <v>1323.9299999999998</v>
      </c>
      <c r="L6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1323.9299999999998</v>
      </c>
      <c r="M68" s="7" t="s">
        <v>315</v>
      </c>
      <c r="N68" s="14">
        <v>2</v>
      </c>
      <c r="O68" s="15">
        <f>IFERROR(_xlfn.IFNA(VLOOKUP(Fullmath[[#This Row],[M1]],$H$2:$L67,2,FALSE),VLOOKUP(Fullmath[[#This Row],[M1]],$H69:$L$2227,2,FALSE)),0)</f>
        <v>1</v>
      </c>
      <c r="P68" s="16">
        <f>IFERROR(_xlfn.IFNA(VLOOKUP(Fullmath[[#This Row],[M1]],$H$2:$L67,4,FALSE),VLOOKUP(Fullmath[[#This Row],[M1]],$H69:$L$2227,4,FALSE)),0)</f>
        <v>481.33333333333331</v>
      </c>
      <c r="Q68" s="7" t="s">
        <v>644</v>
      </c>
      <c r="R68" s="7">
        <v>2</v>
      </c>
      <c r="S68" s="15">
        <f>IFERROR(_xlfn.IFNA(VLOOKUP(Fullmath[[#This Row],[M2]],$H$2:$L67,2,FALSE),VLOOKUP(Fullmath[[#This Row],[M2]],$H69:$L$2227,2,FALSE)),0)</f>
        <v>1</v>
      </c>
      <c r="T68" s="16">
        <f>IFERROR(_xlfn.IFNA(VLOOKUP(Fullmath[[#This Row],[M2]],$H$2:$L67,4,FALSE),VLOOKUP(Fullmath[[#This Row],[M2]],$H69:$L$2227,4,FALSE)),0)</f>
        <v>120.33333333333333</v>
      </c>
      <c r="U68" s="7" t="s">
        <v>738</v>
      </c>
      <c r="V68" s="7">
        <v>3</v>
      </c>
      <c r="W68" s="15">
        <f>IFERROR(_xlfn.IFNA(VLOOKUP(Fullmath[[#This Row],[M3]],$H$2:$L67,2,FALSE),VLOOKUP(Fullmath[[#This Row],[M3]],$H69:$L$2227,2,FALSE)),0)</f>
        <v>0.76666666666666661</v>
      </c>
      <c r="X68" s="16">
        <f>IFERROR(_xlfn.IFNA(VLOOKUP(Fullmath[[#This Row],[M3]],$H$2:$L67,4,FALSE),VLOOKUP(Fullmath[[#This Row],[M3]],$H69:$L$2227,4,FALSE)),0)</f>
        <v>40.198888888888888</v>
      </c>
      <c r="AA68" s="15">
        <f>IFERROR(_xlfn.IFNA(VLOOKUP(Fullmath[[#This Row],[M4]],$H$2:$L67,2,FALSE),VLOOKUP(Fullmath[[#This Row],[M4]],$H69:$L$2227,2,FALSE)),0)</f>
        <v>0</v>
      </c>
      <c r="AB68" s="16">
        <f>IFERROR(_xlfn.IFNA(VLOOKUP(Fullmath[[#This Row],[M4]],$H$2:$L67,4,FALSE),VLOOKUP(Fullmath[[#This Row],[M4]],$H69:$L$2227,4,FALSE)),0)</f>
        <v>0</v>
      </c>
      <c r="AE68" s="15">
        <f>IFERROR(_xlfn.IFNA(VLOOKUP(Fullmath[[#This Row],[M5]],$H$2:$L67,2,FALSE),VLOOKUP(Fullmath[[#This Row],[M5]],$H69:$L$2227,2,FALSE)),0)</f>
        <v>0</v>
      </c>
      <c r="AF68" s="16">
        <f>IFERROR(_xlfn.IFNA(VLOOKUP(Fullmath[[#This Row],[M5]],$H$2:$L67,4,FALSE),VLOOKUP(Fullmath[[#This Row],[M5]],$H69:$L$2227,4,FALSE)),0)</f>
        <v>0</v>
      </c>
      <c r="AI68" s="15">
        <f>IFERROR(_xlfn.IFNA(VLOOKUP(Fullmath[[#This Row],[M6]],$H$2:$L67,2,FALSE),VLOOKUP(Fullmath[[#This Row],[M6]],$H69:$L$2227,2,FALSE)),0)</f>
        <v>0</v>
      </c>
      <c r="AJ68" s="16">
        <f>IFERROR(_xlfn.IFNA(VLOOKUP(Fullmath[[#This Row],[M6]],$H$2:$L67,4,FALSE),VLOOKUP(Fullmath[[#This Row],[M6]],$H69:$L$2227,4,FALSE)),0)</f>
        <v>0</v>
      </c>
      <c r="AM68" s="7">
        <f>(IFERROR(VLOOKUP(AK68,Components[[Name]:[Price]],2,FALSE),0))</f>
        <v>0</v>
      </c>
      <c r="AP68" s="7">
        <f>(IFERROR(VLOOKUP(AN68,Components[[Name]:[Price]],2,FALSE),0))</f>
        <v>0</v>
      </c>
      <c r="AS68" s="7">
        <f>(IFERROR(VLOOKUP(AQ68,Components[[Name]:[Price]],2,FALSE),0))</f>
        <v>0</v>
      </c>
      <c r="AV68" s="7">
        <f>(IFERROR(VLOOKUP(AT68,Components[[Name]:[Price]],2,FALSE),0))</f>
        <v>0</v>
      </c>
      <c r="AY68" s="7">
        <f>(IFERROR(VLOOKUP(AW68,Components[[Name]:[Price]],2,FALSE),0))</f>
        <v>0</v>
      </c>
      <c r="BB68" s="6">
        <f>(IFERROR(VLOOKUP(AZ68,Components[[Name]:[Price]],2,FALSE),0))</f>
        <v>0</v>
      </c>
    </row>
    <row r="69" spans="1:54" x14ac:dyDescent="0.2">
      <c r="A69" s="2">
        <v>661</v>
      </c>
      <c r="B69" s="2" t="s">
        <v>1132</v>
      </c>
      <c r="C69" s="2" t="s">
        <v>819</v>
      </c>
      <c r="D69" s="2" t="s">
        <v>1048</v>
      </c>
      <c r="E69" s="2">
        <v>1</v>
      </c>
      <c r="F69" s="2">
        <v>25</v>
      </c>
      <c r="G69" s="2">
        <v>82</v>
      </c>
      <c r="H69" s="2" t="s">
        <v>1066</v>
      </c>
      <c r="I69" s="7">
        <f>Fullmath[[#This Row],[Total CP]]/Fullmath[[#This Row],[Quantity]]</f>
        <v>91.587500000000006</v>
      </c>
      <c r="J6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91.587500000000006</v>
      </c>
      <c r="K69" s="2">
        <f>Fullmath[[#This Row],[Mat Cost]]/Fullmath[[#This Row],[Quantity]]</f>
        <v>1421.3983333333333</v>
      </c>
      <c r="L6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1421.3983333333333</v>
      </c>
      <c r="M69" s="7" t="s">
        <v>315</v>
      </c>
      <c r="N69" s="14">
        <v>2</v>
      </c>
      <c r="O69" s="15">
        <f>IFERROR(_xlfn.IFNA(VLOOKUP(Fullmath[[#This Row],[M1]],$H$2:$L68,2,FALSE),VLOOKUP(Fullmath[[#This Row],[M1]],$H70:$L$2227,2,FALSE)),0)</f>
        <v>1</v>
      </c>
      <c r="P69" s="16">
        <f>IFERROR(_xlfn.IFNA(VLOOKUP(Fullmath[[#This Row],[M1]],$H$2:$L68,4,FALSE),VLOOKUP(Fullmath[[#This Row],[M1]],$H70:$L$2227,4,FALSE)),0)</f>
        <v>481.33333333333331</v>
      </c>
      <c r="Q69" s="7" t="s">
        <v>644</v>
      </c>
      <c r="R69" s="7">
        <v>2</v>
      </c>
      <c r="S69" s="15">
        <f>IFERROR(_xlfn.IFNA(VLOOKUP(Fullmath[[#This Row],[M2]],$H$2:$L68,2,FALSE),VLOOKUP(Fullmath[[#This Row],[M2]],$H70:$L$2227,2,FALSE)),0)</f>
        <v>1</v>
      </c>
      <c r="T69" s="16">
        <f>IFERROR(_xlfn.IFNA(VLOOKUP(Fullmath[[#This Row],[M2]],$H$2:$L68,4,FALSE),VLOOKUP(Fullmath[[#This Row],[M2]],$H70:$L$2227,4,FALSE)),0)</f>
        <v>120.33333333333333</v>
      </c>
      <c r="U69" s="7" t="s">
        <v>739</v>
      </c>
      <c r="V69" s="7">
        <v>3</v>
      </c>
      <c r="W69" s="15">
        <f>IFERROR(_xlfn.IFNA(VLOOKUP(Fullmath[[#This Row],[M3]],$H$2:$L68,2,FALSE),VLOOKUP(Fullmath[[#This Row],[M3]],$H70:$L$2227,2,FALSE)),0)</f>
        <v>1.8624999999999998</v>
      </c>
      <c r="X69" s="16">
        <f>IFERROR(_xlfn.IFNA(VLOOKUP(Fullmath[[#This Row],[M3]],$H$2:$L68,4,FALSE),VLOOKUP(Fullmath[[#This Row],[M3]],$H70:$L$2227,4,FALSE)),0)</f>
        <v>72.688333333333333</v>
      </c>
      <c r="AA69" s="15">
        <f>IFERROR(_xlfn.IFNA(VLOOKUP(Fullmath[[#This Row],[M4]],$H$2:$L68,2,FALSE),VLOOKUP(Fullmath[[#This Row],[M4]],$H70:$L$2227,2,FALSE)),0)</f>
        <v>0</v>
      </c>
      <c r="AB69" s="16">
        <f>IFERROR(_xlfn.IFNA(VLOOKUP(Fullmath[[#This Row],[M4]],$H$2:$L68,4,FALSE),VLOOKUP(Fullmath[[#This Row],[M4]],$H70:$L$2227,4,FALSE)),0)</f>
        <v>0</v>
      </c>
      <c r="AE69" s="15">
        <f>IFERROR(_xlfn.IFNA(VLOOKUP(Fullmath[[#This Row],[M5]],$H$2:$L68,2,FALSE),VLOOKUP(Fullmath[[#This Row],[M5]],$H70:$L$2227,2,FALSE)),0)</f>
        <v>0</v>
      </c>
      <c r="AF69" s="16">
        <f>IFERROR(_xlfn.IFNA(VLOOKUP(Fullmath[[#This Row],[M5]],$H$2:$L68,4,FALSE),VLOOKUP(Fullmath[[#This Row],[M5]],$H70:$L$2227,4,FALSE)),0)</f>
        <v>0</v>
      </c>
      <c r="AI69" s="15">
        <f>IFERROR(_xlfn.IFNA(VLOOKUP(Fullmath[[#This Row],[M6]],$H$2:$L68,2,FALSE),VLOOKUP(Fullmath[[#This Row],[M6]],$H70:$L$2227,2,FALSE)),0)</f>
        <v>0</v>
      </c>
      <c r="AJ69" s="16">
        <f>IFERROR(_xlfn.IFNA(VLOOKUP(Fullmath[[#This Row],[M6]],$H$2:$L68,4,FALSE),VLOOKUP(Fullmath[[#This Row],[M6]],$H70:$L$2227,4,FALSE)),0)</f>
        <v>0</v>
      </c>
      <c r="AM69" s="7">
        <f>(IFERROR(VLOOKUP(AK69,Components[[Name]:[Price]],2,FALSE),0))</f>
        <v>0</v>
      </c>
      <c r="AP69" s="7">
        <f>(IFERROR(VLOOKUP(AN69,Components[[Name]:[Price]],2,FALSE),0))</f>
        <v>0</v>
      </c>
      <c r="AS69" s="7">
        <f>(IFERROR(VLOOKUP(AQ69,Components[[Name]:[Price]],2,FALSE),0))</f>
        <v>0</v>
      </c>
      <c r="AV69" s="7">
        <f>(IFERROR(VLOOKUP(AT69,Components[[Name]:[Price]],2,FALSE),0))</f>
        <v>0</v>
      </c>
      <c r="AY69" s="7">
        <f>(IFERROR(VLOOKUP(AW69,Components[[Name]:[Price]],2,FALSE),0))</f>
        <v>0</v>
      </c>
      <c r="BB69" s="6">
        <f>(IFERROR(VLOOKUP(AZ69,Components[[Name]:[Price]],2,FALSE),0))</f>
        <v>0</v>
      </c>
    </row>
    <row r="70" spans="1:54" x14ac:dyDescent="0.2">
      <c r="A70" s="2">
        <v>663</v>
      </c>
      <c r="B70" s="2" t="s">
        <v>1132</v>
      </c>
      <c r="C70" s="2" t="s">
        <v>819</v>
      </c>
      <c r="D70" s="2" t="s">
        <v>1048</v>
      </c>
      <c r="E70" s="2">
        <v>1</v>
      </c>
      <c r="F70" s="2">
        <v>26</v>
      </c>
      <c r="G70" s="2">
        <v>109</v>
      </c>
      <c r="H70" s="2" t="s">
        <v>1068</v>
      </c>
      <c r="I70" s="7">
        <f>Fullmath[[#This Row],[Total CP]]/Fullmath[[#This Row],[Quantity]]</f>
        <v>115.3</v>
      </c>
      <c r="J7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115.3</v>
      </c>
      <c r="K70" s="2">
        <f>Fullmath[[#This Row],[Mat Cost]]/Fullmath[[#This Row],[Quantity]]</f>
        <v>1753.9299999999998</v>
      </c>
      <c r="L7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1753.9299999999998</v>
      </c>
      <c r="M70" s="7" t="s">
        <v>315</v>
      </c>
      <c r="N70" s="14">
        <v>2</v>
      </c>
      <c r="O70" s="15">
        <f>IFERROR(_xlfn.IFNA(VLOOKUP(Fullmath[[#This Row],[M1]],$H$2:$L69,2,FALSE),VLOOKUP(Fullmath[[#This Row],[M1]],$H71:$L$2227,2,FALSE)),0)</f>
        <v>1</v>
      </c>
      <c r="P70" s="16">
        <f>IFERROR(_xlfn.IFNA(VLOOKUP(Fullmath[[#This Row],[M1]],$H$2:$L69,4,FALSE),VLOOKUP(Fullmath[[#This Row],[M1]],$H71:$L$2227,4,FALSE)),0)</f>
        <v>481.33333333333331</v>
      </c>
      <c r="Q70" s="7" t="s">
        <v>644</v>
      </c>
      <c r="R70" s="7">
        <v>2</v>
      </c>
      <c r="S70" s="15">
        <f>IFERROR(_xlfn.IFNA(VLOOKUP(Fullmath[[#This Row],[M2]],$H$2:$L69,2,FALSE),VLOOKUP(Fullmath[[#This Row],[M2]],$H71:$L$2227,2,FALSE)),0)</f>
        <v>1</v>
      </c>
      <c r="T70" s="16">
        <f>IFERROR(_xlfn.IFNA(VLOOKUP(Fullmath[[#This Row],[M2]],$H$2:$L69,4,FALSE),VLOOKUP(Fullmath[[#This Row],[M2]],$H71:$L$2227,4,FALSE)),0)</f>
        <v>120.33333333333333</v>
      </c>
      <c r="U70" s="7" t="s">
        <v>738</v>
      </c>
      <c r="V70" s="7">
        <v>3</v>
      </c>
      <c r="W70" s="15">
        <f>IFERROR(_xlfn.IFNA(VLOOKUP(Fullmath[[#This Row],[M3]],$H$2:$L69,2,FALSE),VLOOKUP(Fullmath[[#This Row],[M3]],$H71:$L$2227,2,FALSE)),0)</f>
        <v>0.76666666666666661</v>
      </c>
      <c r="X70" s="16">
        <f>IFERROR(_xlfn.IFNA(VLOOKUP(Fullmath[[#This Row],[M3]],$H$2:$L69,4,FALSE),VLOOKUP(Fullmath[[#This Row],[M3]],$H71:$L$2227,4,FALSE)),0)</f>
        <v>40.198888888888888</v>
      </c>
      <c r="AA70" s="15">
        <f>IFERROR(_xlfn.IFNA(VLOOKUP(Fullmath[[#This Row],[M4]],$H$2:$L69,2,FALSE),VLOOKUP(Fullmath[[#This Row],[M4]],$H71:$L$2227,2,FALSE)),0)</f>
        <v>0</v>
      </c>
      <c r="AB70" s="16">
        <f>IFERROR(_xlfn.IFNA(VLOOKUP(Fullmath[[#This Row],[M4]],$H$2:$L69,4,FALSE),VLOOKUP(Fullmath[[#This Row],[M4]],$H71:$L$2227,4,FALSE)),0)</f>
        <v>0</v>
      </c>
      <c r="AE70" s="15">
        <f>IFERROR(_xlfn.IFNA(VLOOKUP(Fullmath[[#This Row],[M5]],$H$2:$L69,2,FALSE),VLOOKUP(Fullmath[[#This Row],[M5]],$H71:$L$2227,2,FALSE)),0)</f>
        <v>0</v>
      </c>
      <c r="AF70" s="16">
        <f>IFERROR(_xlfn.IFNA(VLOOKUP(Fullmath[[#This Row],[M5]],$H$2:$L69,4,FALSE),VLOOKUP(Fullmath[[#This Row],[M5]],$H71:$L$2227,4,FALSE)),0)</f>
        <v>0</v>
      </c>
      <c r="AI70" s="15">
        <f>IFERROR(_xlfn.IFNA(VLOOKUP(Fullmath[[#This Row],[M6]],$H$2:$L69,2,FALSE),VLOOKUP(Fullmath[[#This Row],[M6]],$H71:$L$2227,2,FALSE)),0)</f>
        <v>0</v>
      </c>
      <c r="AJ70" s="16">
        <f>IFERROR(_xlfn.IFNA(VLOOKUP(Fullmath[[#This Row],[M6]],$H$2:$L69,4,FALSE),VLOOKUP(Fullmath[[#This Row],[M6]],$H71:$L$2227,4,FALSE)),0)</f>
        <v>0</v>
      </c>
      <c r="AK70" s="7" t="s">
        <v>191</v>
      </c>
      <c r="AL70" s="7">
        <v>5</v>
      </c>
      <c r="AM70" s="7">
        <f>(IFERROR(VLOOKUP(AK70,Components[[Name]:[Price]],2,FALSE),0))</f>
        <v>86</v>
      </c>
      <c r="AP70" s="7">
        <f>(IFERROR(VLOOKUP(AN70,Components[[Name]:[Price]],2,FALSE),0))</f>
        <v>0</v>
      </c>
      <c r="AS70" s="7">
        <f>(IFERROR(VLOOKUP(AQ70,Components[[Name]:[Price]],2,FALSE),0))</f>
        <v>0</v>
      </c>
      <c r="AV70" s="7">
        <f>(IFERROR(VLOOKUP(AT70,Components[[Name]:[Price]],2,FALSE),0))</f>
        <v>0</v>
      </c>
      <c r="AY70" s="7">
        <f>(IFERROR(VLOOKUP(AW70,Components[[Name]:[Price]],2,FALSE),0))</f>
        <v>0</v>
      </c>
      <c r="BB70" s="6">
        <f>(IFERROR(VLOOKUP(AZ70,Components[[Name]:[Price]],2,FALSE),0))</f>
        <v>0</v>
      </c>
    </row>
    <row r="71" spans="1:54" x14ac:dyDescent="0.2">
      <c r="A71" s="2">
        <v>662</v>
      </c>
      <c r="B71" s="2" t="s">
        <v>1132</v>
      </c>
      <c r="C71" s="2" t="s">
        <v>819</v>
      </c>
      <c r="D71" s="2" t="s">
        <v>1048</v>
      </c>
      <c r="E71" s="2">
        <v>1</v>
      </c>
      <c r="F71" s="2">
        <v>26</v>
      </c>
      <c r="G71" s="2">
        <v>111</v>
      </c>
      <c r="H71" s="2" t="s">
        <v>1067</v>
      </c>
      <c r="I71" s="7">
        <f>Fullmath[[#This Row],[Total CP]]/Fullmath[[#This Row],[Quantity]]</f>
        <v>117.3</v>
      </c>
      <c r="J7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117.3</v>
      </c>
      <c r="K71" s="2">
        <f>Fullmath[[#This Row],[Mat Cost]]/Fullmath[[#This Row],[Quantity]]</f>
        <v>1753.9299999999998</v>
      </c>
      <c r="L7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1753.9299999999998</v>
      </c>
      <c r="M71" s="7" t="s">
        <v>315</v>
      </c>
      <c r="N71" s="14">
        <v>2</v>
      </c>
      <c r="O71" s="15">
        <f>IFERROR(_xlfn.IFNA(VLOOKUP(Fullmath[[#This Row],[M1]],$H$2:$L70,2,FALSE),VLOOKUP(Fullmath[[#This Row],[M1]],$H72:$L$2227,2,FALSE)),0)</f>
        <v>1</v>
      </c>
      <c r="P71" s="16">
        <f>IFERROR(_xlfn.IFNA(VLOOKUP(Fullmath[[#This Row],[M1]],$H$2:$L70,4,FALSE),VLOOKUP(Fullmath[[#This Row],[M1]],$H72:$L$2227,4,FALSE)),0)</f>
        <v>481.33333333333331</v>
      </c>
      <c r="Q71" s="7" t="s">
        <v>644</v>
      </c>
      <c r="R71" s="7">
        <v>2</v>
      </c>
      <c r="S71" s="15">
        <f>IFERROR(_xlfn.IFNA(VLOOKUP(Fullmath[[#This Row],[M2]],$H$2:$L70,2,FALSE),VLOOKUP(Fullmath[[#This Row],[M2]],$H72:$L$2227,2,FALSE)),0)</f>
        <v>1</v>
      </c>
      <c r="T71" s="16">
        <f>IFERROR(_xlfn.IFNA(VLOOKUP(Fullmath[[#This Row],[M2]],$H$2:$L70,4,FALSE),VLOOKUP(Fullmath[[#This Row],[M2]],$H72:$L$2227,4,FALSE)),0)</f>
        <v>120.33333333333333</v>
      </c>
      <c r="U71" s="7" t="s">
        <v>738</v>
      </c>
      <c r="V71" s="7">
        <v>3</v>
      </c>
      <c r="W71" s="15">
        <f>IFERROR(_xlfn.IFNA(VLOOKUP(Fullmath[[#This Row],[M3]],$H$2:$L70,2,FALSE),VLOOKUP(Fullmath[[#This Row],[M3]],$H72:$L$2227,2,FALSE)),0)</f>
        <v>0.76666666666666661</v>
      </c>
      <c r="X71" s="16">
        <f>IFERROR(_xlfn.IFNA(VLOOKUP(Fullmath[[#This Row],[M3]],$H$2:$L70,4,FALSE),VLOOKUP(Fullmath[[#This Row],[M3]],$H72:$L$2227,4,FALSE)),0)</f>
        <v>40.198888888888888</v>
      </c>
      <c r="AA71" s="15">
        <f>IFERROR(_xlfn.IFNA(VLOOKUP(Fullmath[[#This Row],[M4]],$H$2:$L70,2,FALSE),VLOOKUP(Fullmath[[#This Row],[M4]],$H72:$L$2227,2,FALSE)),0)</f>
        <v>0</v>
      </c>
      <c r="AB71" s="16">
        <f>IFERROR(_xlfn.IFNA(VLOOKUP(Fullmath[[#This Row],[M4]],$H$2:$L70,4,FALSE),VLOOKUP(Fullmath[[#This Row],[M4]],$H72:$L$2227,4,FALSE)),0)</f>
        <v>0</v>
      </c>
      <c r="AE71" s="15">
        <f>IFERROR(_xlfn.IFNA(VLOOKUP(Fullmath[[#This Row],[M5]],$H$2:$L70,2,FALSE),VLOOKUP(Fullmath[[#This Row],[M5]],$H72:$L$2227,2,FALSE)),0)</f>
        <v>0</v>
      </c>
      <c r="AF71" s="16">
        <f>IFERROR(_xlfn.IFNA(VLOOKUP(Fullmath[[#This Row],[M5]],$H$2:$L70,4,FALSE),VLOOKUP(Fullmath[[#This Row],[M5]],$H72:$L$2227,4,FALSE)),0)</f>
        <v>0</v>
      </c>
      <c r="AI71" s="15">
        <f>IFERROR(_xlfn.IFNA(VLOOKUP(Fullmath[[#This Row],[M6]],$H$2:$L70,2,FALSE),VLOOKUP(Fullmath[[#This Row],[M6]],$H72:$L$2227,2,FALSE)),0)</f>
        <v>0</v>
      </c>
      <c r="AJ71" s="16">
        <f>IFERROR(_xlfn.IFNA(VLOOKUP(Fullmath[[#This Row],[M6]],$H$2:$L70,4,FALSE),VLOOKUP(Fullmath[[#This Row],[M6]],$H72:$L$2227,4,FALSE)),0)</f>
        <v>0</v>
      </c>
      <c r="AK71" s="7" t="s">
        <v>191</v>
      </c>
      <c r="AL71" s="7">
        <v>5</v>
      </c>
      <c r="AM71" s="7">
        <f>(IFERROR(VLOOKUP(AK71,Components[[Name]:[Price]],2,FALSE),0))</f>
        <v>86</v>
      </c>
      <c r="AP71" s="7">
        <f>(IFERROR(VLOOKUP(AN71,Components[[Name]:[Price]],2,FALSE),0))</f>
        <v>0</v>
      </c>
      <c r="AS71" s="7">
        <f>(IFERROR(VLOOKUP(AQ71,Components[[Name]:[Price]],2,FALSE),0))</f>
        <v>0</v>
      </c>
      <c r="AV71" s="7">
        <f>(IFERROR(VLOOKUP(AT71,Components[[Name]:[Price]],2,FALSE),0))</f>
        <v>0</v>
      </c>
      <c r="AY71" s="7">
        <f>(IFERROR(VLOOKUP(AW71,Components[[Name]:[Price]],2,FALSE),0))</f>
        <v>0</v>
      </c>
      <c r="BB71" s="6">
        <f>(IFERROR(VLOOKUP(AZ71,Components[[Name]:[Price]],2,FALSE),0))</f>
        <v>0</v>
      </c>
    </row>
    <row r="72" spans="1:54" x14ac:dyDescent="0.2">
      <c r="A72" s="2">
        <v>908</v>
      </c>
      <c r="B72" s="2" t="s">
        <v>1132</v>
      </c>
      <c r="C72" s="2" t="s">
        <v>819</v>
      </c>
      <c r="D72" s="2" t="s">
        <v>1048</v>
      </c>
      <c r="E72" s="2">
        <v>1</v>
      </c>
      <c r="F72" s="2">
        <v>26</v>
      </c>
      <c r="G72" s="2">
        <v>112</v>
      </c>
      <c r="H72" s="2" t="s">
        <v>1074</v>
      </c>
      <c r="I72" s="7">
        <f>Fullmath[[#This Row],[Total CP]]/Fullmath[[#This Row],[Quantity]]</f>
        <v>116</v>
      </c>
      <c r="J7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116</v>
      </c>
      <c r="K72" s="2">
        <f>Fullmath[[#This Row],[Mat Cost]]/Fullmath[[#This Row],[Quantity]]</f>
        <v>3422</v>
      </c>
      <c r="L7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3422</v>
      </c>
      <c r="M72" s="7" t="s">
        <v>315</v>
      </c>
      <c r="N72" s="14">
        <v>1</v>
      </c>
      <c r="O72" s="15">
        <f>IFERROR(_xlfn.IFNA(VLOOKUP(Fullmath[[#This Row],[M1]],$H$2:$L71,2,FALSE),VLOOKUP(Fullmath[[#This Row],[M1]],$H73:$L$2227,2,FALSE)),0)</f>
        <v>1</v>
      </c>
      <c r="P72" s="16">
        <f>IFERROR(_xlfn.IFNA(VLOOKUP(Fullmath[[#This Row],[M1]],$H$2:$L71,4,FALSE),VLOOKUP(Fullmath[[#This Row],[M1]],$H73:$L$2227,4,FALSE)),0)</f>
        <v>481.33333333333331</v>
      </c>
      <c r="Q72" s="7" t="s">
        <v>308</v>
      </c>
      <c r="R72" s="7">
        <v>1</v>
      </c>
      <c r="S72" s="15">
        <f>IFERROR(_xlfn.IFNA(VLOOKUP(Fullmath[[#This Row],[M2]],$H$2:$L71,2,FALSE),VLOOKUP(Fullmath[[#This Row],[M2]],$H73:$L$2227,2,FALSE)),0)</f>
        <v>1</v>
      </c>
      <c r="T72" s="16">
        <f>IFERROR(_xlfn.IFNA(VLOOKUP(Fullmath[[#This Row],[M2]],$H$2:$L71,4,FALSE),VLOOKUP(Fullmath[[#This Row],[M2]],$H73:$L$2227,4,FALSE)),0)</f>
        <v>443.41666666666663</v>
      </c>
      <c r="U72" s="7" t="s">
        <v>324</v>
      </c>
      <c r="V72" s="7">
        <v>1</v>
      </c>
      <c r="W72" s="15">
        <f>IFERROR(_xlfn.IFNA(VLOOKUP(Fullmath[[#This Row],[M3]],$H$2:$L71,2,FALSE),VLOOKUP(Fullmath[[#This Row],[M3]],$H73:$L$2227,2,FALSE)),0)</f>
        <v>2</v>
      </c>
      <c r="X72" s="16">
        <f>IFERROR(_xlfn.IFNA(VLOOKUP(Fullmath[[#This Row],[M3]],$H$2:$L71,4,FALSE),VLOOKUP(Fullmath[[#This Row],[M3]],$H73:$L$2227,4,FALSE)),0)</f>
        <v>500.25</v>
      </c>
      <c r="AA72" s="15">
        <f>IFERROR(_xlfn.IFNA(VLOOKUP(Fullmath[[#This Row],[M4]],$H$2:$L71,2,FALSE),VLOOKUP(Fullmath[[#This Row],[M4]],$H73:$L$2227,2,FALSE)),0)</f>
        <v>0</v>
      </c>
      <c r="AB72" s="16">
        <f>IFERROR(_xlfn.IFNA(VLOOKUP(Fullmath[[#This Row],[M4]],$H$2:$L71,4,FALSE),VLOOKUP(Fullmath[[#This Row],[M4]],$H73:$L$2227,4,FALSE)),0)</f>
        <v>0</v>
      </c>
      <c r="AE72" s="15">
        <f>IFERROR(_xlfn.IFNA(VLOOKUP(Fullmath[[#This Row],[M5]],$H$2:$L71,2,FALSE),VLOOKUP(Fullmath[[#This Row],[M5]],$H73:$L$2227,2,FALSE)),0)</f>
        <v>0</v>
      </c>
      <c r="AF72" s="16">
        <f>IFERROR(_xlfn.IFNA(VLOOKUP(Fullmath[[#This Row],[M5]],$H$2:$L71,4,FALSE),VLOOKUP(Fullmath[[#This Row],[M5]],$H73:$L$2227,4,FALSE)),0)</f>
        <v>0</v>
      </c>
      <c r="AI72" s="15">
        <f>IFERROR(_xlfn.IFNA(VLOOKUP(Fullmath[[#This Row],[M6]],$H$2:$L71,2,FALSE),VLOOKUP(Fullmath[[#This Row],[M6]],$H73:$L$2227,2,FALSE)),0)</f>
        <v>0</v>
      </c>
      <c r="AJ72" s="16">
        <f>IFERROR(_xlfn.IFNA(VLOOKUP(Fullmath[[#This Row],[M6]],$H$2:$L71,4,FALSE),VLOOKUP(Fullmath[[#This Row],[M6]],$H73:$L$2227,4,FALSE)),0)</f>
        <v>0</v>
      </c>
      <c r="AK72" s="7" t="s">
        <v>240</v>
      </c>
      <c r="AL72" s="7">
        <v>10</v>
      </c>
      <c r="AM72" s="7">
        <f>(IFERROR(VLOOKUP(AK72,Components[[Name]:[Price]],2,FALSE),0))</f>
        <v>199.7</v>
      </c>
      <c r="AP72" s="7">
        <f>(IFERROR(VLOOKUP(AN72,Components[[Name]:[Price]],2,FALSE),0))</f>
        <v>0</v>
      </c>
      <c r="AS72" s="7">
        <f>(IFERROR(VLOOKUP(AQ72,Components[[Name]:[Price]],2,FALSE),0))</f>
        <v>0</v>
      </c>
      <c r="AV72" s="7">
        <f>(IFERROR(VLOOKUP(AT72,Components[[Name]:[Price]],2,FALSE),0))</f>
        <v>0</v>
      </c>
      <c r="AY72" s="7">
        <f>(IFERROR(VLOOKUP(AW72,Components[[Name]:[Price]],2,FALSE),0))</f>
        <v>0</v>
      </c>
      <c r="BB72" s="6">
        <f>(IFERROR(VLOOKUP(AZ72,Components[[Name]:[Price]],2,FALSE),0))</f>
        <v>0</v>
      </c>
    </row>
    <row r="73" spans="1:54" x14ac:dyDescent="0.2">
      <c r="A73" s="2">
        <v>905</v>
      </c>
      <c r="B73" s="2" t="s">
        <v>1132</v>
      </c>
      <c r="C73" s="2" t="s">
        <v>819</v>
      </c>
      <c r="D73" s="2" t="s">
        <v>1048</v>
      </c>
      <c r="E73" s="2">
        <v>1</v>
      </c>
      <c r="F73" s="2">
        <v>32</v>
      </c>
      <c r="G73" s="2">
        <v>250</v>
      </c>
      <c r="H73" s="2" t="s">
        <v>1071</v>
      </c>
      <c r="I73" s="7">
        <f>Fullmath[[#This Row],[Total CP]]/Fullmath[[#This Row],[Quantity]]</f>
        <v>294.39999999999998</v>
      </c>
      <c r="J7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294.39999999999998</v>
      </c>
      <c r="K73" s="2">
        <f>Fullmath[[#This Row],[Mat Cost]]/Fullmath[[#This Row],[Quantity]]</f>
        <v>1176.56</v>
      </c>
      <c r="L7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1176.56</v>
      </c>
      <c r="M73" s="7" t="s">
        <v>461</v>
      </c>
      <c r="N73" s="14">
        <v>1</v>
      </c>
      <c r="O73" s="15">
        <f>IFERROR(_xlfn.IFNA(VLOOKUP(Fullmath[[#This Row],[M1]],$H$2:$L72,2,FALSE),VLOOKUP(Fullmath[[#This Row],[M1]],$H74:$L$2227,2,FALSE)),0)</f>
        <v>41.4</v>
      </c>
      <c r="P73" s="16">
        <f>IFERROR(_xlfn.IFNA(VLOOKUP(Fullmath[[#This Row],[M1]],$H$2:$L72,4,FALSE),VLOOKUP(Fullmath[[#This Row],[M1]],$H74:$L$2227,4,FALSE)),0)</f>
        <v>138.97666666666666</v>
      </c>
      <c r="Q73" s="7" t="s">
        <v>315</v>
      </c>
      <c r="R73" s="7">
        <v>1</v>
      </c>
      <c r="S73" s="15">
        <f>IFERROR(_xlfn.IFNA(VLOOKUP(Fullmath[[#This Row],[M2]],$H$2:$L72,2,FALSE),VLOOKUP(Fullmath[[#This Row],[M2]],$H74:$L$2227,2,FALSE)),0)</f>
        <v>1</v>
      </c>
      <c r="T73" s="16">
        <f>IFERROR(_xlfn.IFNA(VLOOKUP(Fullmath[[#This Row],[M2]],$H$2:$L72,4,FALSE),VLOOKUP(Fullmath[[#This Row],[M2]],$H74:$L$2227,4,FALSE)),0)</f>
        <v>481.33333333333331</v>
      </c>
      <c r="U73" s="7" t="s">
        <v>324</v>
      </c>
      <c r="V73" s="7">
        <v>1</v>
      </c>
      <c r="W73" s="15">
        <f>IFERROR(_xlfn.IFNA(VLOOKUP(Fullmath[[#This Row],[M3]],$H$2:$L72,2,FALSE),VLOOKUP(Fullmath[[#This Row],[M3]],$H74:$L$2227,2,FALSE)),0)</f>
        <v>2</v>
      </c>
      <c r="X73" s="16">
        <f>IFERROR(_xlfn.IFNA(VLOOKUP(Fullmath[[#This Row],[M3]],$H$2:$L72,4,FALSE),VLOOKUP(Fullmath[[#This Row],[M3]],$H74:$L$2227,4,FALSE)),0)</f>
        <v>500.25</v>
      </c>
      <c r="AA73" s="15">
        <f>IFERROR(_xlfn.IFNA(VLOOKUP(Fullmath[[#This Row],[M4]],$H$2:$L72,2,FALSE),VLOOKUP(Fullmath[[#This Row],[M4]],$H74:$L$2227,2,FALSE)),0)</f>
        <v>0</v>
      </c>
      <c r="AB73" s="16">
        <f>IFERROR(_xlfn.IFNA(VLOOKUP(Fullmath[[#This Row],[M4]],$H$2:$L72,4,FALSE),VLOOKUP(Fullmath[[#This Row],[M4]],$H74:$L$2227,4,FALSE)),0)</f>
        <v>0</v>
      </c>
      <c r="AE73" s="15">
        <f>IFERROR(_xlfn.IFNA(VLOOKUP(Fullmath[[#This Row],[M5]],$H$2:$L72,2,FALSE),VLOOKUP(Fullmath[[#This Row],[M5]],$H74:$L$2227,2,FALSE)),0)</f>
        <v>0</v>
      </c>
      <c r="AF73" s="16">
        <f>IFERROR(_xlfn.IFNA(VLOOKUP(Fullmath[[#This Row],[M5]],$H$2:$L72,4,FALSE),VLOOKUP(Fullmath[[#This Row],[M5]],$H74:$L$2227,4,FALSE)),0)</f>
        <v>0</v>
      </c>
      <c r="AI73" s="15">
        <f>IFERROR(_xlfn.IFNA(VLOOKUP(Fullmath[[#This Row],[M6]],$H$2:$L72,2,FALSE),VLOOKUP(Fullmath[[#This Row],[M6]],$H74:$L$2227,2,FALSE)),0)</f>
        <v>0</v>
      </c>
      <c r="AJ73" s="16">
        <f>IFERROR(_xlfn.IFNA(VLOOKUP(Fullmath[[#This Row],[M6]],$H$2:$L72,4,FALSE),VLOOKUP(Fullmath[[#This Row],[M6]],$H74:$L$2227,4,FALSE)),0)</f>
        <v>0</v>
      </c>
      <c r="AK73" s="7" t="s">
        <v>169</v>
      </c>
      <c r="AL73" s="7">
        <v>1</v>
      </c>
      <c r="AM73" s="7">
        <f>(IFERROR(VLOOKUP(AK73,Components[[Name]:[Price]],2,FALSE),0))</f>
        <v>56</v>
      </c>
      <c r="AP73" s="7">
        <f>(IFERROR(VLOOKUP(AN73,Components[[Name]:[Price]],2,FALSE),0))</f>
        <v>0</v>
      </c>
      <c r="AS73" s="7">
        <f>(IFERROR(VLOOKUP(AQ73,Components[[Name]:[Price]],2,FALSE),0))</f>
        <v>0</v>
      </c>
      <c r="AV73" s="7">
        <f>(IFERROR(VLOOKUP(AT73,Components[[Name]:[Price]],2,FALSE),0))</f>
        <v>0</v>
      </c>
      <c r="AY73" s="7">
        <f>(IFERROR(VLOOKUP(AW73,Components[[Name]:[Price]],2,FALSE),0))</f>
        <v>0</v>
      </c>
      <c r="BB73" s="6">
        <f>(IFERROR(VLOOKUP(AZ73,Components[[Name]:[Price]],2,FALSE),0))</f>
        <v>0</v>
      </c>
    </row>
    <row r="74" spans="1:54" x14ac:dyDescent="0.2">
      <c r="A74" s="2">
        <v>906</v>
      </c>
      <c r="B74" s="2" t="s">
        <v>1132</v>
      </c>
      <c r="C74" s="2" t="s">
        <v>819</v>
      </c>
      <c r="D74" s="2" t="s">
        <v>1048</v>
      </c>
      <c r="E74" s="2">
        <v>1</v>
      </c>
      <c r="F74" s="2">
        <v>35</v>
      </c>
      <c r="G74" s="2">
        <v>280</v>
      </c>
      <c r="H74" s="2" t="s">
        <v>1072</v>
      </c>
      <c r="I74" s="7">
        <f>Fullmath[[#This Row],[Total CP]]/Fullmath[[#This Row],[Quantity]]</f>
        <v>283</v>
      </c>
      <c r="J7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283</v>
      </c>
      <c r="K74" s="2">
        <f>Fullmath[[#This Row],[Mat Cost]]/Fullmath[[#This Row],[Quantity]]</f>
        <v>4601</v>
      </c>
      <c r="L7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4601</v>
      </c>
      <c r="M74" s="7" t="s">
        <v>644</v>
      </c>
      <c r="N74" s="14">
        <v>3</v>
      </c>
      <c r="O74" s="15">
        <f>IFERROR(_xlfn.IFNA(VLOOKUP(Fullmath[[#This Row],[M1]],$H$2:$L73,2,FALSE),VLOOKUP(Fullmath[[#This Row],[M1]],$H75:$L$2227,2,FALSE)),0)</f>
        <v>1</v>
      </c>
      <c r="P74" s="16">
        <f>IFERROR(_xlfn.IFNA(VLOOKUP(Fullmath[[#This Row],[M1]],$H$2:$L73,4,FALSE),VLOOKUP(Fullmath[[#This Row],[M1]],$H75:$L$2227,4,FALSE)),0)</f>
        <v>120.33333333333333</v>
      </c>
      <c r="S74" s="15">
        <f>IFERROR(_xlfn.IFNA(VLOOKUP(Fullmath[[#This Row],[M2]],$H$2:$L73,2,FALSE),VLOOKUP(Fullmath[[#This Row],[M2]],$H75:$L$2227,2,FALSE)),0)</f>
        <v>0</v>
      </c>
      <c r="T74" s="16">
        <f>IFERROR(_xlfn.IFNA(VLOOKUP(Fullmath[[#This Row],[M2]],$H$2:$L73,4,FALSE),VLOOKUP(Fullmath[[#This Row],[M2]],$H75:$L$2227,4,FALSE)),0)</f>
        <v>0</v>
      </c>
      <c r="W74" s="15">
        <f>IFERROR(_xlfn.IFNA(VLOOKUP(Fullmath[[#This Row],[M3]],$H$2:$L73,2,FALSE),VLOOKUP(Fullmath[[#This Row],[M3]],$H75:$L$2227,2,FALSE)),0)</f>
        <v>0</v>
      </c>
      <c r="X74" s="16">
        <f>IFERROR(_xlfn.IFNA(VLOOKUP(Fullmath[[#This Row],[M3]],$H$2:$L73,4,FALSE),VLOOKUP(Fullmath[[#This Row],[M3]],$H75:$L$2227,4,FALSE)),0)</f>
        <v>0</v>
      </c>
      <c r="AA74" s="15">
        <f>IFERROR(_xlfn.IFNA(VLOOKUP(Fullmath[[#This Row],[M4]],$H$2:$L73,2,FALSE),VLOOKUP(Fullmath[[#This Row],[M4]],$H75:$L$2227,2,FALSE)),0)</f>
        <v>0</v>
      </c>
      <c r="AB74" s="16">
        <f>IFERROR(_xlfn.IFNA(VLOOKUP(Fullmath[[#This Row],[M4]],$H$2:$L73,4,FALSE),VLOOKUP(Fullmath[[#This Row],[M4]],$H75:$L$2227,4,FALSE)),0)</f>
        <v>0</v>
      </c>
      <c r="AE74" s="15">
        <f>IFERROR(_xlfn.IFNA(VLOOKUP(Fullmath[[#This Row],[M5]],$H$2:$L73,2,FALSE),VLOOKUP(Fullmath[[#This Row],[M5]],$H75:$L$2227,2,FALSE)),0)</f>
        <v>0</v>
      </c>
      <c r="AF74" s="16">
        <f>IFERROR(_xlfn.IFNA(VLOOKUP(Fullmath[[#This Row],[M5]],$H$2:$L73,4,FALSE),VLOOKUP(Fullmath[[#This Row],[M5]],$H75:$L$2227,4,FALSE)),0)</f>
        <v>0</v>
      </c>
      <c r="AI74" s="15">
        <f>IFERROR(_xlfn.IFNA(VLOOKUP(Fullmath[[#This Row],[M6]],$H$2:$L73,2,FALSE),VLOOKUP(Fullmath[[#This Row],[M6]],$H75:$L$2227,2,FALSE)),0)</f>
        <v>0</v>
      </c>
      <c r="AJ74" s="16">
        <f>IFERROR(_xlfn.IFNA(VLOOKUP(Fullmath[[#This Row],[M6]],$H$2:$L73,4,FALSE),VLOOKUP(Fullmath[[#This Row],[M6]],$H75:$L$2227,4,FALSE)),0)</f>
        <v>0</v>
      </c>
      <c r="AK74" s="7" t="s">
        <v>473</v>
      </c>
      <c r="AL74" s="7">
        <v>1</v>
      </c>
      <c r="AM74" s="7">
        <f>(IFERROR(VLOOKUP(AK74,Components[[Name]:[Price]],2,FALSE),0))</f>
        <v>300</v>
      </c>
      <c r="AN74" s="7" t="s">
        <v>182</v>
      </c>
      <c r="AO74" s="7">
        <v>5</v>
      </c>
      <c r="AP74" s="7">
        <f>(IFERROR(VLOOKUP(AN74,Components[[Name]:[Price]],2,FALSE),0))</f>
        <v>788</v>
      </c>
      <c r="AS74" s="7">
        <f>(IFERROR(VLOOKUP(AQ74,Components[[Name]:[Price]],2,FALSE),0))</f>
        <v>0</v>
      </c>
      <c r="AV74" s="7">
        <f>(IFERROR(VLOOKUP(AT74,Components[[Name]:[Price]],2,FALSE),0))</f>
        <v>0</v>
      </c>
      <c r="AY74" s="7">
        <f>(IFERROR(VLOOKUP(AW74,Components[[Name]:[Price]],2,FALSE),0))</f>
        <v>0</v>
      </c>
      <c r="BB74" s="6">
        <f>(IFERROR(VLOOKUP(AZ74,Components[[Name]:[Price]],2,FALSE),0))</f>
        <v>0</v>
      </c>
    </row>
    <row r="75" spans="1:54" x14ac:dyDescent="0.2">
      <c r="A75" s="2">
        <v>907</v>
      </c>
      <c r="B75" s="2" t="s">
        <v>1132</v>
      </c>
      <c r="C75" s="2" t="s">
        <v>819</v>
      </c>
      <c r="D75" s="2" t="s">
        <v>1048</v>
      </c>
      <c r="E75" s="2">
        <v>1</v>
      </c>
      <c r="F75" s="2">
        <v>42</v>
      </c>
      <c r="G75" s="2">
        <v>358</v>
      </c>
      <c r="H75" s="2" t="s">
        <v>1073</v>
      </c>
      <c r="I75" s="7">
        <f>Fullmath[[#This Row],[Total CP]]/Fullmath[[#This Row],[Quantity]]</f>
        <v>437.4</v>
      </c>
      <c r="J7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437.4</v>
      </c>
      <c r="K75" s="2">
        <f>Fullmath[[#This Row],[Mat Cost]]/Fullmath[[#This Row],[Quantity]]</f>
        <v>5623.1766666666663</v>
      </c>
      <c r="L7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5623.1766666666663</v>
      </c>
      <c r="M75" s="7" t="s">
        <v>461</v>
      </c>
      <c r="N75" s="14">
        <v>1</v>
      </c>
      <c r="O75" s="15">
        <f>IFERROR(_xlfn.IFNA(VLOOKUP(Fullmath[[#This Row],[M1]],$H$2:$L74,2,FALSE),VLOOKUP(Fullmath[[#This Row],[M1]],$H76:$L$2227,2,FALSE)),0)</f>
        <v>41.4</v>
      </c>
      <c r="P75" s="16">
        <f>IFERROR(_xlfn.IFNA(VLOOKUP(Fullmath[[#This Row],[M1]],$H$2:$L74,4,FALSE),VLOOKUP(Fullmath[[#This Row],[M1]],$H76:$L$2227,4,FALSE)),0)</f>
        <v>138.97666666666666</v>
      </c>
      <c r="Q75" s="7" t="s">
        <v>356</v>
      </c>
      <c r="R75" s="7">
        <v>10</v>
      </c>
      <c r="S75" s="15">
        <f>IFERROR(_xlfn.IFNA(VLOOKUP(Fullmath[[#This Row],[M2]],$H$2:$L74,2,FALSE),VLOOKUP(Fullmath[[#This Row],[M2]],$H76:$L$2227,2,FALSE)),0)</f>
        <v>0.2</v>
      </c>
      <c r="T75" s="16">
        <f>IFERROR(_xlfn.IFNA(VLOOKUP(Fullmath[[#This Row],[M2]],$H$2:$L74,4,FALSE),VLOOKUP(Fullmath[[#This Row],[M2]],$H76:$L$2227,4,FALSE)),0)</f>
        <v>14.9</v>
      </c>
      <c r="U75" s="7" t="s">
        <v>462</v>
      </c>
      <c r="V75" s="7">
        <v>3</v>
      </c>
      <c r="W75" s="15">
        <f>IFERROR(_xlfn.IFNA(VLOOKUP(Fullmath[[#This Row],[M3]],$H$2:$L74,2,FALSE),VLOOKUP(Fullmath[[#This Row],[M3]],$H76:$L$2227,2,FALSE)),0)</f>
        <v>12</v>
      </c>
      <c r="X75" s="16">
        <f>IFERROR(_xlfn.IFNA(VLOOKUP(Fullmath[[#This Row],[M3]],$H$2:$L74,4,FALSE),VLOOKUP(Fullmath[[#This Row],[M3]],$H76:$L$2227,4,FALSE)),0)</f>
        <v>713.33333333333337</v>
      </c>
      <c r="AA75" s="15">
        <f>IFERROR(_xlfn.IFNA(VLOOKUP(Fullmath[[#This Row],[M4]],$H$2:$L74,2,FALSE),VLOOKUP(Fullmath[[#This Row],[M4]],$H76:$L$2227,2,FALSE)),0)</f>
        <v>0</v>
      </c>
      <c r="AB75" s="16">
        <f>IFERROR(_xlfn.IFNA(VLOOKUP(Fullmath[[#This Row],[M4]],$H$2:$L74,4,FALSE),VLOOKUP(Fullmath[[#This Row],[M4]],$H76:$L$2227,4,FALSE)),0)</f>
        <v>0</v>
      </c>
      <c r="AE75" s="15">
        <f>IFERROR(_xlfn.IFNA(VLOOKUP(Fullmath[[#This Row],[M5]],$H$2:$L74,2,FALSE),VLOOKUP(Fullmath[[#This Row],[M5]],$H76:$L$2227,2,FALSE)),0)</f>
        <v>0</v>
      </c>
      <c r="AF75" s="16">
        <f>IFERROR(_xlfn.IFNA(VLOOKUP(Fullmath[[#This Row],[M5]],$H$2:$L74,4,FALSE),VLOOKUP(Fullmath[[#This Row],[M5]],$H76:$L$2227,4,FALSE)),0)</f>
        <v>0</v>
      </c>
      <c r="AI75" s="15">
        <f>IFERROR(_xlfn.IFNA(VLOOKUP(Fullmath[[#This Row],[M6]],$H$2:$L74,2,FALSE),VLOOKUP(Fullmath[[#This Row],[M6]],$H76:$L$2227,2,FALSE)),0)</f>
        <v>0</v>
      </c>
      <c r="AJ75" s="16">
        <f>IFERROR(_xlfn.IFNA(VLOOKUP(Fullmath[[#This Row],[M6]],$H$2:$L74,4,FALSE),VLOOKUP(Fullmath[[#This Row],[M6]],$H76:$L$2227,4,FALSE)),0)</f>
        <v>0</v>
      </c>
      <c r="AK75" s="7" t="s">
        <v>240</v>
      </c>
      <c r="AL75" s="7">
        <v>16</v>
      </c>
      <c r="AM75" s="7">
        <f>(IFERROR(VLOOKUP(AK75,Components[[Name]:[Price]],2,FALSE),0))</f>
        <v>199.7</v>
      </c>
      <c r="AP75" s="7">
        <f>(IFERROR(VLOOKUP(AN75,Components[[Name]:[Price]],2,FALSE),0))</f>
        <v>0</v>
      </c>
      <c r="AS75" s="7">
        <f>(IFERROR(VLOOKUP(AQ75,Components[[Name]:[Price]],2,FALSE),0))</f>
        <v>0</v>
      </c>
      <c r="AV75" s="7">
        <f>(IFERROR(VLOOKUP(AT75,Components[[Name]:[Price]],2,FALSE),0))</f>
        <v>0</v>
      </c>
      <c r="AY75" s="7">
        <f>(IFERROR(VLOOKUP(AW75,Components[[Name]:[Price]],2,FALSE),0))</f>
        <v>0</v>
      </c>
      <c r="BB75" s="6">
        <f>(IFERROR(VLOOKUP(AZ75,Components[[Name]:[Price]],2,FALSE),0))</f>
        <v>0</v>
      </c>
    </row>
    <row r="76" spans="1:54" x14ac:dyDescent="0.2">
      <c r="A76" s="2">
        <v>912</v>
      </c>
      <c r="B76" s="2" t="s">
        <v>1132</v>
      </c>
      <c r="C76" s="2" t="s">
        <v>819</v>
      </c>
      <c r="D76" s="2" t="s">
        <v>1048</v>
      </c>
      <c r="E76" s="2">
        <v>1</v>
      </c>
      <c r="F76" s="2">
        <v>44</v>
      </c>
      <c r="G76" s="2">
        <v>380</v>
      </c>
      <c r="H76" s="2" t="s">
        <v>1075</v>
      </c>
      <c r="I76" s="7">
        <f>Fullmath[[#This Row],[Total CP]]/Fullmath[[#This Row],[Quantity]]</f>
        <v>505.9</v>
      </c>
      <c r="J7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505.9</v>
      </c>
      <c r="K76" s="2">
        <f>Fullmath[[#This Row],[Mat Cost]]/Fullmath[[#This Row],[Quantity]]</f>
        <v>5217.4933333333338</v>
      </c>
      <c r="L7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5217.4933333333338</v>
      </c>
      <c r="M76" s="7" t="s">
        <v>429</v>
      </c>
      <c r="N76" s="14">
        <v>1</v>
      </c>
      <c r="O76" s="15">
        <f>IFERROR(_xlfn.IFNA(VLOOKUP(Fullmath[[#This Row],[M1]],$H$2:$L75,2,FALSE),VLOOKUP(Fullmath[[#This Row],[M1]],$H77:$L$2227,2,FALSE)),0)</f>
        <v>84.4</v>
      </c>
      <c r="P76" s="16">
        <f>IFERROR(_xlfn.IFNA(VLOOKUP(Fullmath[[#This Row],[M1]],$H$2:$L75,4,FALSE),VLOOKUP(Fullmath[[#This Row],[M1]],$H77:$L$2227,4,FALSE)),0)</f>
        <v>1173.4766666666667</v>
      </c>
      <c r="Q76" s="7" t="s">
        <v>315</v>
      </c>
      <c r="R76" s="7">
        <v>1</v>
      </c>
      <c r="S76" s="15">
        <f>IFERROR(_xlfn.IFNA(VLOOKUP(Fullmath[[#This Row],[M2]],$H$2:$L75,2,FALSE),VLOOKUP(Fullmath[[#This Row],[M2]],$H77:$L$2227,2,FALSE)),0)</f>
        <v>1</v>
      </c>
      <c r="T76" s="16">
        <f>IFERROR(_xlfn.IFNA(VLOOKUP(Fullmath[[#This Row],[M2]],$H$2:$L75,4,FALSE),VLOOKUP(Fullmath[[#This Row],[M2]],$H77:$L$2227,4,FALSE)),0)</f>
        <v>481.33333333333331</v>
      </c>
      <c r="U76" s="7" t="s">
        <v>650</v>
      </c>
      <c r="V76" s="7">
        <v>10</v>
      </c>
      <c r="W76" s="15">
        <f>IFERROR(_xlfn.IFNA(VLOOKUP(Fullmath[[#This Row],[M3]],$H$2:$L75,2,FALSE),VLOOKUP(Fullmath[[#This Row],[M3]],$H77:$L$2227,2,FALSE)),0)</f>
        <v>4.05</v>
      </c>
      <c r="X76" s="16">
        <f>IFERROR(_xlfn.IFNA(VLOOKUP(Fullmath[[#This Row],[M3]],$H$2:$L75,4,FALSE),VLOOKUP(Fullmath[[#This Row],[M3]],$H77:$L$2227,4,FALSE)),0)</f>
        <v>103.16833333333334</v>
      </c>
      <c r="AA76" s="15">
        <f>IFERROR(_xlfn.IFNA(VLOOKUP(Fullmath[[#This Row],[M4]],$H$2:$L75,2,FALSE),VLOOKUP(Fullmath[[#This Row],[M4]],$H77:$L$2227,2,FALSE)),0)</f>
        <v>0</v>
      </c>
      <c r="AB76" s="16">
        <f>IFERROR(_xlfn.IFNA(VLOOKUP(Fullmath[[#This Row],[M4]],$H$2:$L75,4,FALSE),VLOOKUP(Fullmath[[#This Row],[M4]],$H77:$L$2227,4,FALSE)),0)</f>
        <v>0</v>
      </c>
      <c r="AE76" s="15">
        <f>IFERROR(_xlfn.IFNA(VLOOKUP(Fullmath[[#This Row],[M5]],$H$2:$L75,2,FALSE),VLOOKUP(Fullmath[[#This Row],[M5]],$H77:$L$2227,2,FALSE)),0)</f>
        <v>0</v>
      </c>
      <c r="AF76" s="16">
        <f>IFERROR(_xlfn.IFNA(VLOOKUP(Fullmath[[#This Row],[M5]],$H$2:$L75,4,FALSE),VLOOKUP(Fullmath[[#This Row],[M5]],$H77:$L$2227,4,FALSE)),0)</f>
        <v>0</v>
      </c>
      <c r="AI76" s="15">
        <f>IFERROR(_xlfn.IFNA(VLOOKUP(Fullmath[[#This Row],[M6]],$H$2:$L75,2,FALSE),VLOOKUP(Fullmath[[#This Row],[M6]],$H77:$L$2227,2,FALSE)),0)</f>
        <v>0</v>
      </c>
      <c r="AJ76" s="16">
        <f>IFERROR(_xlfn.IFNA(VLOOKUP(Fullmath[[#This Row],[M6]],$H$2:$L75,4,FALSE),VLOOKUP(Fullmath[[#This Row],[M6]],$H77:$L$2227,4,FALSE)),0)</f>
        <v>0</v>
      </c>
      <c r="AK76" s="7" t="s">
        <v>188</v>
      </c>
      <c r="AL76" s="7">
        <v>1</v>
      </c>
      <c r="AM76" s="7">
        <f>(IFERROR(VLOOKUP(AK76,Components[[Name]:[Price]],2,FALSE),0))</f>
        <v>2531</v>
      </c>
      <c r="AP76" s="7">
        <f>(IFERROR(VLOOKUP(AN76,Components[[Name]:[Price]],2,FALSE),0))</f>
        <v>0</v>
      </c>
      <c r="AS76" s="7">
        <f>(IFERROR(VLOOKUP(AQ76,Components[[Name]:[Price]],2,FALSE),0))</f>
        <v>0</v>
      </c>
      <c r="AV76" s="7">
        <f>(IFERROR(VLOOKUP(AT76,Components[[Name]:[Price]],2,FALSE),0))</f>
        <v>0</v>
      </c>
      <c r="AY76" s="7">
        <f>(IFERROR(VLOOKUP(AW76,Components[[Name]:[Price]],2,FALSE),0))</f>
        <v>0</v>
      </c>
      <c r="BB76" s="6">
        <f>(IFERROR(VLOOKUP(AZ76,Components[[Name]:[Price]],2,FALSE),0))</f>
        <v>0</v>
      </c>
    </row>
    <row r="77" spans="1:54" x14ac:dyDescent="0.2">
      <c r="A77" s="2">
        <v>686</v>
      </c>
      <c r="B77" s="2" t="s">
        <v>1132</v>
      </c>
      <c r="C77" s="2" t="s">
        <v>819</v>
      </c>
      <c r="D77" s="2" t="s">
        <v>1049</v>
      </c>
      <c r="E77" s="2">
        <v>1</v>
      </c>
      <c r="F77" s="2">
        <v>2</v>
      </c>
      <c r="G77" s="2">
        <v>1</v>
      </c>
      <c r="H77" s="2" t="s">
        <v>1049</v>
      </c>
      <c r="I77" s="7">
        <f>Fullmath[[#This Row],[Total CP]]/Fullmath[[#This Row],[Quantity]]</f>
        <v>3</v>
      </c>
      <c r="J7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77" s="2">
        <f>Fullmath[[#This Row],[Mat Cost]]/Fullmath[[#This Row],[Quantity]]</f>
        <v>240.66666666666666</v>
      </c>
      <c r="L7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240.66666666666666</v>
      </c>
      <c r="M77" s="7" t="s">
        <v>644</v>
      </c>
      <c r="N77" s="14">
        <v>2</v>
      </c>
      <c r="O77" s="15">
        <f>IFERROR(_xlfn.IFNA(VLOOKUP(Fullmath[[#This Row],[M1]],$H$2:$L76,2,FALSE),VLOOKUP(Fullmath[[#This Row],[M1]],$H78:$L$2227,2,FALSE)),0)</f>
        <v>1</v>
      </c>
      <c r="P77" s="16">
        <f>IFERROR(_xlfn.IFNA(VLOOKUP(Fullmath[[#This Row],[M1]],$H$2:$L76,4,FALSE),VLOOKUP(Fullmath[[#This Row],[M1]],$H78:$L$2227,4,FALSE)),0)</f>
        <v>120.33333333333333</v>
      </c>
      <c r="S77" s="15">
        <f>IFERROR(_xlfn.IFNA(VLOOKUP(Fullmath[[#This Row],[M2]],$H$2:$L76,2,FALSE),VLOOKUP(Fullmath[[#This Row],[M2]],$H78:$L$2227,2,FALSE)),0)</f>
        <v>0</v>
      </c>
      <c r="T77" s="16">
        <f>IFERROR(_xlfn.IFNA(VLOOKUP(Fullmath[[#This Row],[M2]],$H$2:$L76,4,FALSE),VLOOKUP(Fullmath[[#This Row],[M2]],$H78:$L$2227,4,FALSE)),0)</f>
        <v>0</v>
      </c>
      <c r="W77" s="15">
        <f>IFERROR(_xlfn.IFNA(VLOOKUP(Fullmath[[#This Row],[M3]],$H$2:$L76,2,FALSE),VLOOKUP(Fullmath[[#This Row],[M3]],$H78:$L$2227,2,FALSE)),0)</f>
        <v>0</v>
      </c>
      <c r="X77" s="16">
        <f>IFERROR(_xlfn.IFNA(VLOOKUP(Fullmath[[#This Row],[M3]],$H$2:$L76,4,FALSE),VLOOKUP(Fullmath[[#This Row],[M3]],$H78:$L$2227,4,FALSE)),0)</f>
        <v>0</v>
      </c>
      <c r="AA77" s="15">
        <f>IFERROR(_xlfn.IFNA(VLOOKUP(Fullmath[[#This Row],[M4]],$H$2:$L76,2,FALSE),VLOOKUP(Fullmath[[#This Row],[M4]],$H78:$L$2227,2,FALSE)),0)</f>
        <v>0</v>
      </c>
      <c r="AB77" s="16">
        <f>IFERROR(_xlfn.IFNA(VLOOKUP(Fullmath[[#This Row],[M4]],$H$2:$L76,4,FALSE),VLOOKUP(Fullmath[[#This Row],[M4]],$H78:$L$2227,4,FALSE)),0)</f>
        <v>0</v>
      </c>
      <c r="AE77" s="15">
        <f>IFERROR(_xlfn.IFNA(VLOOKUP(Fullmath[[#This Row],[M5]],$H$2:$L76,2,FALSE),VLOOKUP(Fullmath[[#This Row],[M5]],$H78:$L$2227,2,FALSE)),0)</f>
        <v>0</v>
      </c>
      <c r="AF77" s="16">
        <f>IFERROR(_xlfn.IFNA(VLOOKUP(Fullmath[[#This Row],[M5]],$H$2:$L76,4,FALSE),VLOOKUP(Fullmath[[#This Row],[M5]],$H78:$L$2227,4,FALSE)),0)</f>
        <v>0</v>
      </c>
      <c r="AI77" s="15">
        <f>IFERROR(_xlfn.IFNA(VLOOKUP(Fullmath[[#This Row],[M6]],$H$2:$L76,2,FALSE),VLOOKUP(Fullmath[[#This Row],[M6]],$H78:$L$2227,2,FALSE)),0)</f>
        <v>0</v>
      </c>
      <c r="AJ77" s="16">
        <f>IFERROR(_xlfn.IFNA(VLOOKUP(Fullmath[[#This Row],[M6]],$H$2:$L76,4,FALSE),VLOOKUP(Fullmath[[#This Row],[M6]],$H78:$L$2227,4,FALSE)),0)</f>
        <v>0</v>
      </c>
      <c r="AM77" s="7">
        <f>(IFERROR(VLOOKUP(AK77,Components[[Name]:[Price]],2,FALSE),0))</f>
        <v>0</v>
      </c>
      <c r="AP77" s="7">
        <f>(IFERROR(VLOOKUP(AN77,Components[[Name]:[Price]],2,FALSE),0))</f>
        <v>0</v>
      </c>
      <c r="AS77" s="7">
        <f>(IFERROR(VLOOKUP(AQ77,Components[[Name]:[Price]],2,FALSE),0))</f>
        <v>0</v>
      </c>
      <c r="AV77" s="7">
        <f>(IFERROR(VLOOKUP(AT77,Components[[Name]:[Price]],2,FALSE),0))</f>
        <v>0</v>
      </c>
      <c r="AY77" s="7">
        <f>(IFERROR(VLOOKUP(AW77,Components[[Name]:[Price]],2,FALSE),0))</f>
        <v>0</v>
      </c>
      <c r="BB77" s="6">
        <f>(IFERROR(VLOOKUP(AZ77,Components[[Name]:[Price]],2,FALSE),0))</f>
        <v>0</v>
      </c>
    </row>
    <row r="78" spans="1:54" x14ac:dyDescent="0.2">
      <c r="A78" s="2">
        <v>786</v>
      </c>
      <c r="B78" s="2" t="s">
        <v>1132</v>
      </c>
      <c r="C78" s="2" t="s">
        <v>819</v>
      </c>
      <c r="D78" s="2" t="s">
        <v>1049</v>
      </c>
      <c r="E78" s="2">
        <v>1</v>
      </c>
      <c r="F78" s="2">
        <v>18</v>
      </c>
      <c r="G78" s="2">
        <v>6</v>
      </c>
      <c r="H78" s="2" t="s">
        <v>1101</v>
      </c>
      <c r="I78" s="7">
        <f>Fullmath[[#This Row],[Total CP]]/Fullmath[[#This Row],[Quantity]]</f>
        <v>14.8</v>
      </c>
      <c r="J7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14.8</v>
      </c>
      <c r="K78" s="2">
        <f>Fullmath[[#This Row],[Mat Cost]]/Fullmath[[#This Row],[Quantity]]</f>
        <v>707.60333333333335</v>
      </c>
      <c r="L7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707.60333333333335</v>
      </c>
      <c r="M78" s="7" t="s">
        <v>602</v>
      </c>
      <c r="N78" s="14">
        <v>1</v>
      </c>
      <c r="O78" s="15">
        <f>IFERROR(_xlfn.IFNA(VLOOKUP(Fullmath[[#This Row],[M1]],$H$2:$L77,2,FALSE),VLOOKUP(Fullmath[[#This Row],[M1]],$H79:$L$2227,2,FALSE)),0)</f>
        <v>5.4</v>
      </c>
      <c r="P78" s="16">
        <f>IFERROR(_xlfn.IFNA(VLOOKUP(Fullmath[[#This Row],[M1]],$H$2:$L77,4,FALSE),VLOOKUP(Fullmath[[#This Row],[M1]],$H79:$L$2227,4,FALSE)),0)</f>
        <v>162.89333333333335</v>
      </c>
      <c r="Q78" s="7" t="s">
        <v>317</v>
      </c>
      <c r="R78" s="7">
        <v>1</v>
      </c>
      <c r="S78" s="15">
        <f>IFERROR(_xlfn.IFNA(VLOOKUP(Fullmath[[#This Row],[M2]],$H$2:$L77,2,FALSE),VLOOKUP(Fullmath[[#This Row],[M2]],$H79:$L$2227,2,FALSE)),0)</f>
        <v>3.4</v>
      </c>
      <c r="T78" s="16">
        <f>IFERROR(_xlfn.IFNA(VLOOKUP(Fullmath[[#This Row],[M2]],$H$2:$L77,4,FALSE),VLOOKUP(Fullmath[[#This Row],[M2]],$H79:$L$2227,4,FALSE)),0)</f>
        <v>276.46000000000004</v>
      </c>
      <c r="W78" s="15">
        <f>IFERROR(_xlfn.IFNA(VLOOKUP(Fullmath[[#This Row],[M3]],$H$2:$L77,2,FALSE),VLOOKUP(Fullmath[[#This Row],[M3]],$H79:$L$2227,2,FALSE)),0)</f>
        <v>0</v>
      </c>
      <c r="X78" s="16">
        <f>IFERROR(_xlfn.IFNA(VLOOKUP(Fullmath[[#This Row],[M3]],$H$2:$L77,4,FALSE),VLOOKUP(Fullmath[[#This Row],[M3]],$H79:$L$2227,4,FALSE)),0)</f>
        <v>0</v>
      </c>
      <c r="AA78" s="15">
        <f>IFERROR(_xlfn.IFNA(VLOOKUP(Fullmath[[#This Row],[M4]],$H$2:$L77,2,FALSE),VLOOKUP(Fullmath[[#This Row],[M4]],$H79:$L$2227,2,FALSE)),0)</f>
        <v>0</v>
      </c>
      <c r="AB78" s="16">
        <f>IFERROR(_xlfn.IFNA(VLOOKUP(Fullmath[[#This Row],[M4]],$H$2:$L77,4,FALSE),VLOOKUP(Fullmath[[#This Row],[M4]],$H79:$L$2227,4,FALSE)),0)</f>
        <v>0</v>
      </c>
      <c r="AE78" s="15">
        <f>IFERROR(_xlfn.IFNA(VLOOKUP(Fullmath[[#This Row],[M5]],$H$2:$L77,2,FALSE),VLOOKUP(Fullmath[[#This Row],[M5]],$H79:$L$2227,2,FALSE)),0)</f>
        <v>0</v>
      </c>
      <c r="AF78" s="16">
        <f>IFERROR(_xlfn.IFNA(VLOOKUP(Fullmath[[#This Row],[M5]],$H$2:$L77,4,FALSE),VLOOKUP(Fullmath[[#This Row],[M5]],$H79:$L$2227,4,FALSE)),0)</f>
        <v>0</v>
      </c>
      <c r="AI78" s="15">
        <f>IFERROR(_xlfn.IFNA(VLOOKUP(Fullmath[[#This Row],[M6]],$H$2:$L77,2,FALSE),VLOOKUP(Fullmath[[#This Row],[M6]],$H79:$L$2227,2,FALSE)),0)</f>
        <v>0</v>
      </c>
      <c r="AJ78" s="16">
        <f>IFERROR(_xlfn.IFNA(VLOOKUP(Fullmath[[#This Row],[M6]],$H$2:$L77,4,FALSE),VLOOKUP(Fullmath[[#This Row],[M6]],$H79:$L$2227,4,FALSE)),0)</f>
        <v>0</v>
      </c>
      <c r="AK78" s="7" t="s">
        <v>211</v>
      </c>
      <c r="AL78" s="7">
        <v>2</v>
      </c>
      <c r="AM78" s="7">
        <f>(IFERROR(VLOOKUP(AK78,Components[[Name]:[Price]],2,FALSE),0))</f>
        <v>26.583333333333332</v>
      </c>
      <c r="AN78" s="7" t="s">
        <v>209</v>
      </c>
      <c r="AO78" s="7">
        <v>2</v>
      </c>
      <c r="AP78" s="7">
        <f>(IFERROR(VLOOKUP(AN78,Components[[Name]:[Price]],2,FALSE),0))</f>
        <v>68.875</v>
      </c>
      <c r="AQ78" s="7" t="s">
        <v>232</v>
      </c>
      <c r="AR78" s="7">
        <v>2</v>
      </c>
      <c r="AS78" s="7">
        <f>(IFERROR(VLOOKUP(AQ78,Components[[Name]:[Price]],2,FALSE),0))</f>
        <v>38.666666666666664</v>
      </c>
      <c r="AV78" s="7">
        <f>(IFERROR(VLOOKUP(AT78,Components[[Name]:[Price]],2,FALSE),0))</f>
        <v>0</v>
      </c>
      <c r="AY78" s="7">
        <f>(IFERROR(VLOOKUP(AW78,Components[[Name]:[Price]],2,FALSE),0))</f>
        <v>0</v>
      </c>
      <c r="BB78" s="6">
        <f>(IFERROR(VLOOKUP(AZ78,Components[[Name]:[Price]],2,FALSE),0))</f>
        <v>0</v>
      </c>
    </row>
    <row r="79" spans="1:54" x14ac:dyDescent="0.2">
      <c r="A79" s="2">
        <v>891</v>
      </c>
      <c r="B79" s="2" t="s">
        <v>1132</v>
      </c>
      <c r="C79" s="2" t="s">
        <v>819</v>
      </c>
      <c r="D79" s="2" t="s">
        <v>1049</v>
      </c>
      <c r="E79" s="2">
        <v>1</v>
      </c>
      <c r="F79" s="2">
        <v>24</v>
      </c>
      <c r="G79" s="2">
        <v>63</v>
      </c>
      <c r="H79" s="2" t="s">
        <v>1102</v>
      </c>
      <c r="I79" s="7">
        <f>Fullmath[[#This Row],[Total CP]]/Fullmath[[#This Row],[Quantity]]</f>
        <v>98.4</v>
      </c>
      <c r="J7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98.4</v>
      </c>
      <c r="K79" s="2">
        <f>Fullmath[[#This Row],[Mat Cost]]/Fullmath[[#This Row],[Quantity]]</f>
        <v>1619.7933333333333</v>
      </c>
      <c r="L7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1619.7933333333333</v>
      </c>
      <c r="M79" s="7" t="s">
        <v>317</v>
      </c>
      <c r="N79" s="14">
        <v>1</v>
      </c>
      <c r="O79" s="15">
        <f>IFERROR(_xlfn.IFNA(VLOOKUP(Fullmath[[#This Row],[M1]],$H$2:$L78,2,FALSE),VLOOKUP(Fullmath[[#This Row],[M1]],$H80:$L$2227,2,FALSE)),0)</f>
        <v>3.4</v>
      </c>
      <c r="P79" s="16">
        <f>IFERROR(_xlfn.IFNA(VLOOKUP(Fullmath[[#This Row],[M1]],$H$2:$L78,4,FALSE),VLOOKUP(Fullmath[[#This Row],[M1]],$H80:$L$2227,4,FALSE)),0)</f>
        <v>276.46000000000004</v>
      </c>
      <c r="Q79" s="7" t="s">
        <v>306</v>
      </c>
      <c r="R79" s="7">
        <v>4</v>
      </c>
      <c r="S79" s="15">
        <f>IFERROR(_xlfn.IFNA(VLOOKUP(Fullmath[[#This Row],[M2]],$H$2:$L78,2,FALSE),VLOOKUP(Fullmath[[#This Row],[M2]],$H80:$L$2227,2,FALSE)),0)</f>
        <v>8</v>
      </c>
      <c r="T79" s="16">
        <f>IFERROR(_xlfn.IFNA(VLOOKUP(Fullmath[[#This Row],[M2]],$H$2:$L78,4,FALSE),VLOOKUP(Fullmath[[#This Row],[M2]],$H80:$L$2227,4,FALSE)),0)</f>
        <v>260.83333333333331</v>
      </c>
      <c r="W79" s="15">
        <f>IFERROR(_xlfn.IFNA(VLOOKUP(Fullmath[[#This Row],[M3]],$H$2:$L78,2,FALSE),VLOOKUP(Fullmath[[#This Row],[M3]],$H80:$L$2227,2,FALSE)),0)</f>
        <v>0</v>
      </c>
      <c r="X79" s="16">
        <f>IFERROR(_xlfn.IFNA(VLOOKUP(Fullmath[[#This Row],[M3]],$H$2:$L78,4,FALSE),VLOOKUP(Fullmath[[#This Row],[M3]],$H80:$L$2227,4,FALSE)),0)</f>
        <v>0</v>
      </c>
      <c r="AA79" s="15">
        <f>IFERROR(_xlfn.IFNA(VLOOKUP(Fullmath[[#This Row],[M4]],$H$2:$L78,2,FALSE),VLOOKUP(Fullmath[[#This Row],[M4]],$H80:$L$2227,2,FALSE)),0)</f>
        <v>0</v>
      </c>
      <c r="AB79" s="16">
        <f>IFERROR(_xlfn.IFNA(VLOOKUP(Fullmath[[#This Row],[M4]],$H$2:$L78,4,FALSE),VLOOKUP(Fullmath[[#This Row],[M4]],$H80:$L$2227,4,FALSE)),0)</f>
        <v>0</v>
      </c>
      <c r="AE79" s="15">
        <f>IFERROR(_xlfn.IFNA(VLOOKUP(Fullmath[[#This Row],[M5]],$H$2:$L78,2,FALSE),VLOOKUP(Fullmath[[#This Row],[M5]],$H80:$L$2227,2,FALSE)),0)</f>
        <v>0</v>
      </c>
      <c r="AF79" s="16">
        <f>IFERROR(_xlfn.IFNA(VLOOKUP(Fullmath[[#This Row],[M5]],$H$2:$L78,4,FALSE),VLOOKUP(Fullmath[[#This Row],[M5]],$H80:$L$2227,4,FALSE)),0)</f>
        <v>0</v>
      </c>
      <c r="AI79" s="15">
        <f>IFERROR(_xlfn.IFNA(VLOOKUP(Fullmath[[#This Row],[M6]],$H$2:$L78,2,FALSE),VLOOKUP(Fullmath[[#This Row],[M6]],$H80:$L$2227,2,FALSE)),0)</f>
        <v>0</v>
      </c>
      <c r="AJ79" s="16">
        <f>IFERROR(_xlfn.IFNA(VLOOKUP(Fullmath[[#This Row],[M6]],$H$2:$L78,4,FALSE),VLOOKUP(Fullmath[[#This Row],[M6]],$H80:$L$2227,4,FALSE)),0)</f>
        <v>0</v>
      </c>
      <c r="AK79" s="7" t="s">
        <v>504</v>
      </c>
      <c r="AL79" s="7">
        <v>1</v>
      </c>
      <c r="AM79" s="7">
        <f>(IFERROR(VLOOKUP(AK79,Components[[Name]:[Price]],2,FALSE),0))</f>
        <v>300</v>
      </c>
      <c r="AP79" s="7">
        <f>(IFERROR(VLOOKUP(AN79,Components[[Name]:[Price]],2,FALSE),0))</f>
        <v>0</v>
      </c>
      <c r="AS79" s="7">
        <f>(IFERROR(VLOOKUP(AQ79,Components[[Name]:[Price]],2,FALSE),0))</f>
        <v>0</v>
      </c>
      <c r="AV79" s="7">
        <f>(IFERROR(VLOOKUP(AT79,Components[[Name]:[Price]],2,FALSE),0))</f>
        <v>0</v>
      </c>
      <c r="AY79" s="7">
        <f>(IFERROR(VLOOKUP(AW79,Components[[Name]:[Price]],2,FALSE),0))</f>
        <v>0</v>
      </c>
      <c r="BB79" s="6">
        <f>(IFERROR(VLOOKUP(AZ79,Components[[Name]:[Price]],2,FALSE),0))</f>
        <v>0</v>
      </c>
    </row>
    <row r="80" spans="1:54" x14ac:dyDescent="0.2">
      <c r="A80" s="2">
        <v>658</v>
      </c>
      <c r="B80" s="2" t="s">
        <v>1132</v>
      </c>
      <c r="C80" s="2" t="s">
        <v>819</v>
      </c>
      <c r="D80" s="2" t="s">
        <v>1049</v>
      </c>
      <c r="E80" s="2">
        <v>1</v>
      </c>
      <c r="F80" s="2">
        <v>27</v>
      </c>
      <c r="G80" s="2">
        <v>120</v>
      </c>
      <c r="H80" s="2" t="s">
        <v>1093</v>
      </c>
      <c r="I80" s="7">
        <f>Fullmath[[#This Row],[Total CP]]/Fullmath[[#This Row],[Quantity]]</f>
        <v>127.8</v>
      </c>
      <c r="J8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127.8</v>
      </c>
      <c r="K80" s="2">
        <f>Fullmath[[#This Row],[Mat Cost]]/Fullmath[[#This Row],[Quantity]]</f>
        <v>955.3366666666667</v>
      </c>
      <c r="L8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955.3366666666667</v>
      </c>
      <c r="M80" s="7" t="s">
        <v>644</v>
      </c>
      <c r="N80" s="14">
        <v>2</v>
      </c>
      <c r="O80" s="15">
        <f>IFERROR(_xlfn.IFNA(VLOOKUP(Fullmath[[#This Row],[M1]],$H$2:$L79,2,FALSE),VLOOKUP(Fullmath[[#This Row],[M1]],$H81:$L$2227,2,FALSE)),0)</f>
        <v>1</v>
      </c>
      <c r="P80" s="16">
        <f>IFERROR(_xlfn.IFNA(VLOOKUP(Fullmath[[#This Row],[M1]],$H$2:$L79,4,FALSE),VLOOKUP(Fullmath[[#This Row],[M1]],$H81:$L$2227,4,FALSE)),0)</f>
        <v>120.33333333333333</v>
      </c>
      <c r="Q80" s="7" t="s">
        <v>648</v>
      </c>
      <c r="R80" s="7">
        <v>1</v>
      </c>
      <c r="S80" s="15">
        <f>IFERROR(_xlfn.IFNA(VLOOKUP(Fullmath[[#This Row],[M2]],$H$2:$L79,2,FALSE),VLOOKUP(Fullmath[[#This Row],[M2]],$H81:$L$2227,2,FALSE)),0)</f>
        <v>2.4</v>
      </c>
      <c r="T80" s="16">
        <f>IFERROR(_xlfn.IFNA(VLOOKUP(Fullmath[[#This Row],[M2]],$H$2:$L79,4,FALSE),VLOOKUP(Fullmath[[#This Row],[M2]],$H81:$L$2227,4,FALSE)),0)</f>
        <v>180.21</v>
      </c>
      <c r="U80" s="7" t="s">
        <v>317</v>
      </c>
      <c r="V80" s="7">
        <v>1</v>
      </c>
      <c r="W80" s="15">
        <f>IFERROR(_xlfn.IFNA(VLOOKUP(Fullmath[[#This Row],[M3]],$H$2:$L79,2,FALSE),VLOOKUP(Fullmath[[#This Row],[M3]],$H81:$L$2227,2,FALSE)),0)</f>
        <v>3.4</v>
      </c>
      <c r="X80" s="16">
        <f>IFERROR(_xlfn.IFNA(VLOOKUP(Fullmath[[#This Row],[M3]],$H$2:$L79,4,FALSE),VLOOKUP(Fullmath[[#This Row],[M3]],$H81:$L$2227,4,FALSE)),0)</f>
        <v>276.46000000000004</v>
      </c>
      <c r="AA80" s="15">
        <f>IFERROR(_xlfn.IFNA(VLOOKUP(Fullmath[[#This Row],[M4]],$H$2:$L79,2,FALSE),VLOOKUP(Fullmath[[#This Row],[M4]],$H81:$L$2227,2,FALSE)),0)</f>
        <v>0</v>
      </c>
      <c r="AB80" s="16">
        <f>IFERROR(_xlfn.IFNA(VLOOKUP(Fullmath[[#This Row],[M4]],$H$2:$L79,4,FALSE),VLOOKUP(Fullmath[[#This Row],[M4]],$H81:$L$2227,4,FALSE)),0)</f>
        <v>0</v>
      </c>
      <c r="AE80" s="15">
        <f>IFERROR(_xlfn.IFNA(VLOOKUP(Fullmath[[#This Row],[M5]],$H$2:$L79,2,FALSE),VLOOKUP(Fullmath[[#This Row],[M5]],$H81:$L$2227,2,FALSE)),0)</f>
        <v>0</v>
      </c>
      <c r="AF80" s="16">
        <f>IFERROR(_xlfn.IFNA(VLOOKUP(Fullmath[[#This Row],[M5]],$H$2:$L79,4,FALSE),VLOOKUP(Fullmath[[#This Row],[M5]],$H81:$L$2227,4,FALSE)),0)</f>
        <v>0</v>
      </c>
      <c r="AI80" s="15">
        <f>IFERROR(_xlfn.IFNA(VLOOKUP(Fullmath[[#This Row],[M6]],$H$2:$L79,2,FALSE),VLOOKUP(Fullmath[[#This Row],[M6]],$H81:$L$2227,2,FALSE)),0)</f>
        <v>0</v>
      </c>
      <c r="AJ80" s="16">
        <f>IFERROR(_xlfn.IFNA(VLOOKUP(Fullmath[[#This Row],[M6]],$H$2:$L79,4,FALSE),VLOOKUP(Fullmath[[#This Row],[M6]],$H81:$L$2227,4,FALSE)),0)</f>
        <v>0</v>
      </c>
      <c r="AK80" s="7" t="s">
        <v>191</v>
      </c>
      <c r="AL80" s="7">
        <v>3</v>
      </c>
      <c r="AM80" s="7">
        <f>(IFERROR(VLOOKUP(AK80,Components[[Name]:[Price]],2,FALSE),0))</f>
        <v>86</v>
      </c>
      <c r="AP80" s="7">
        <f>(IFERROR(VLOOKUP(AN80,Components[[Name]:[Price]],2,FALSE),0))</f>
        <v>0</v>
      </c>
      <c r="AS80" s="7">
        <f>(IFERROR(VLOOKUP(AQ80,Components[[Name]:[Price]],2,FALSE),0))</f>
        <v>0</v>
      </c>
      <c r="AV80" s="7">
        <f>(IFERROR(VLOOKUP(AT80,Components[[Name]:[Price]],2,FALSE),0))</f>
        <v>0</v>
      </c>
      <c r="AY80" s="7">
        <f>(IFERROR(VLOOKUP(AW80,Components[[Name]:[Price]],2,FALSE),0))</f>
        <v>0</v>
      </c>
      <c r="BB80" s="6">
        <f>(IFERROR(VLOOKUP(AZ80,Components[[Name]:[Price]],2,FALSE),0))</f>
        <v>0</v>
      </c>
    </row>
    <row r="81" spans="1:54" x14ac:dyDescent="0.2">
      <c r="A81" s="2">
        <v>664</v>
      </c>
      <c r="B81" s="2" t="s">
        <v>1132</v>
      </c>
      <c r="C81" s="2" t="s">
        <v>819</v>
      </c>
      <c r="D81" s="2" t="s">
        <v>1049</v>
      </c>
      <c r="E81" s="2">
        <v>1</v>
      </c>
      <c r="F81" s="2">
        <v>27</v>
      </c>
      <c r="G81" s="2">
        <v>115</v>
      </c>
      <c r="H81" s="2" t="s">
        <v>1095</v>
      </c>
      <c r="I81" s="7">
        <f>Fullmath[[#This Row],[Total CP]]/Fullmath[[#This Row],[Quantity]]</f>
        <v>119.3</v>
      </c>
      <c r="J8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119.3</v>
      </c>
      <c r="K81" s="2">
        <f>Fullmath[[#This Row],[Mat Cost]]/Fullmath[[#This Row],[Quantity]]</f>
        <v>619.26333333333332</v>
      </c>
      <c r="L8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619.26333333333332</v>
      </c>
      <c r="M81" s="7" t="s">
        <v>644</v>
      </c>
      <c r="N81" s="14">
        <v>2</v>
      </c>
      <c r="O81" s="15">
        <f>IFERROR(_xlfn.IFNA(VLOOKUP(Fullmath[[#This Row],[M1]],$H$2:$L80,2,FALSE),VLOOKUP(Fullmath[[#This Row],[M1]],$H82:$L$2227,2,FALSE)),0)</f>
        <v>1</v>
      </c>
      <c r="P81" s="16">
        <f>IFERROR(_xlfn.IFNA(VLOOKUP(Fullmath[[#This Row],[M1]],$H$2:$L80,4,FALSE),VLOOKUP(Fullmath[[#This Row],[M1]],$H82:$L$2227,4,FALSE)),0)</f>
        <v>120.33333333333333</v>
      </c>
      <c r="Q81" s="7" t="s">
        <v>738</v>
      </c>
      <c r="R81" s="7">
        <v>3</v>
      </c>
      <c r="S81" s="15">
        <f>IFERROR(_xlfn.IFNA(VLOOKUP(Fullmath[[#This Row],[M2]],$H$2:$L80,2,FALSE),VLOOKUP(Fullmath[[#This Row],[M2]],$H82:$L$2227,2,FALSE)),0)</f>
        <v>0.76666666666666661</v>
      </c>
      <c r="T81" s="16">
        <f>IFERROR(_xlfn.IFNA(VLOOKUP(Fullmath[[#This Row],[M2]],$H$2:$L80,4,FALSE),VLOOKUP(Fullmath[[#This Row],[M2]],$H82:$L$2227,4,FALSE)),0)</f>
        <v>40.198888888888888</v>
      </c>
      <c r="W81" s="15">
        <f>IFERROR(_xlfn.IFNA(VLOOKUP(Fullmath[[#This Row],[M3]],$H$2:$L80,2,FALSE),VLOOKUP(Fullmath[[#This Row],[M3]],$H82:$L$2227,2,FALSE)),0)</f>
        <v>0</v>
      </c>
      <c r="X81" s="16">
        <f>IFERROR(_xlfn.IFNA(VLOOKUP(Fullmath[[#This Row],[M3]],$H$2:$L80,4,FALSE),VLOOKUP(Fullmath[[#This Row],[M3]],$H82:$L$2227,4,FALSE)),0)</f>
        <v>0</v>
      </c>
      <c r="AA81" s="15">
        <f>IFERROR(_xlfn.IFNA(VLOOKUP(Fullmath[[#This Row],[M4]],$H$2:$L80,2,FALSE),VLOOKUP(Fullmath[[#This Row],[M4]],$H82:$L$2227,2,FALSE)),0)</f>
        <v>0</v>
      </c>
      <c r="AB81" s="16">
        <f>IFERROR(_xlfn.IFNA(VLOOKUP(Fullmath[[#This Row],[M4]],$H$2:$L80,4,FALSE),VLOOKUP(Fullmath[[#This Row],[M4]],$H82:$L$2227,4,FALSE)),0)</f>
        <v>0</v>
      </c>
      <c r="AE81" s="15">
        <f>IFERROR(_xlfn.IFNA(VLOOKUP(Fullmath[[#This Row],[M5]],$H$2:$L80,2,FALSE),VLOOKUP(Fullmath[[#This Row],[M5]],$H82:$L$2227,2,FALSE)),0)</f>
        <v>0</v>
      </c>
      <c r="AF81" s="16">
        <f>IFERROR(_xlfn.IFNA(VLOOKUP(Fullmath[[#This Row],[M5]],$H$2:$L80,4,FALSE),VLOOKUP(Fullmath[[#This Row],[M5]],$H82:$L$2227,4,FALSE)),0)</f>
        <v>0</v>
      </c>
      <c r="AI81" s="15">
        <f>IFERROR(_xlfn.IFNA(VLOOKUP(Fullmath[[#This Row],[M6]],$H$2:$L80,2,FALSE),VLOOKUP(Fullmath[[#This Row],[M6]],$H82:$L$2227,2,FALSE)),0)</f>
        <v>0</v>
      </c>
      <c r="AJ81" s="16">
        <f>IFERROR(_xlfn.IFNA(VLOOKUP(Fullmath[[#This Row],[M6]],$H$2:$L80,4,FALSE),VLOOKUP(Fullmath[[#This Row],[M6]],$H82:$L$2227,4,FALSE)),0)</f>
        <v>0</v>
      </c>
      <c r="AK81" s="7" t="s">
        <v>191</v>
      </c>
      <c r="AL81" s="7">
        <v>3</v>
      </c>
      <c r="AM81" s="7">
        <f>(IFERROR(VLOOKUP(AK81,Components[[Name]:[Price]],2,FALSE),0))</f>
        <v>86</v>
      </c>
      <c r="AP81" s="7">
        <f>(IFERROR(VLOOKUP(AN81,Components[[Name]:[Price]],2,FALSE),0))</f>
        <v>0</v>
      </c>
      <c r="AS81" s="7">
        <f>(IFERROR(VLOOKUP(AQ81,Components[[Name]:[Price]],2,FALSE),0))</f>
        <v>0</v>
      </c>
      <c r="AV81" s="7">
        <f>(IFERROR(VLOOKUP(AT81,Components[[Name]:[Price]],2,FALSE),0))</f>
        <v>0</v>
      </c>
      <c r="AY81" s="7">
        <f>(IFERROR(VLOOKUP(AW81,Components[[Name]:[Price]],2,FALSE),0))</f>
        <v>0</v>
      </c>
      <c r="BB81" s="6">
        <f>(IFERROR(VLOOKUP(AZ81,Components[[Name]:[Price]],2,FALSE),0))</f>
        <v>0</v>
      </c>
    </row>
    <row r="82" spans="1:54" x14ac:dyDescent="0.2">
      <c r="A82" s="2">
        <v>659</v>
      </c>
      <c r="B82" s="2" t="s">
        <v>1132</v>
      </c>
      <c r="C82" s="2" t="s">
        <v>819</v>
      </c>
      <c r="D82" s="2" t="s">
        <v>1049</v>
      </c>
      <c r="E82" s="2">
        <v>1</v>
      </c>
      <c r="F82" s="2">
        <v>29</v>
      </c>
      <c r="G82" s="2">
        <v>159</v>
      </c>
      <c r="H82" s="2" t="s">
        <v>1094</v>
      </c>
      <c r="I82" s="7">
        <f>Fullmath[[#This Row],[Total CP]]/Fullmath[[#This Row],[Quantity]]</f>
        <v>294.60000000000002</v>
      </c>
      <c r="J8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294.60000000000002</v>
      </c>
      <c r="K82" s="2">
        <f>Fullmath[[#This Row],[Mat Cost]]/Fullmath[[#This Row],[Quantity]]</f>
        <v>1910.6733333333334</v>
      </c>
      <c r="L8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1910.6733333333334</v>
      </c>
      <c r="M82" s="7" t="s">
        <v>644</v>
      </c>
      <c r="N82" s="14">
        <v>2</v>
      </c>
      <c r="O82" s="15">
        <f>IFERROR(_xlfn.IFNA(VLOOKUP(Fullmath[[#This Row],[M1]],$H$2:$L81,2,FALSE),VLOOKUP(Fullmath[[#This Row],[M1]],$H83:$L$2227,2,FALSE)),0)</f>
        <v>1</v>
      </c>
      <c r="P82" s="16">
        <f>IFERROR(_xlfn.IFNA(VLOOKUP(Fullmath[[#This Row],[M1]],$H$2:$L81,4,FALSE),VLOOKUP(Fullmath[[#This Row],[M1]],$H83:$L$2227,4,FALSE)),0)</f>
        <v>120.33333333333333</v>
      </c>
      <c r="Q82" s="7" t="s">
        <v>648</v>
      </c>
      <c r="R82" s="7">
        <v>1</v>
      </c>
      <c r="S82" s="15">
        <f>IFERROR(_xlfn.IFNA(VLOOKUP(Fullmath[[#This Row],[M2]],$H$2:$L81,2,FALSE),VLOOKUP(Fullmath[[#This Row],[M2]],$H83:$L$2227,2,FALSE)),0)</f>
        <v>2.4</v>
      </c>
      <c r="T82" s="16">
        <f>IFERROR(_xlfn.IFNA(VLOOKUP(Fullmath[[#This Row],[M2]],$H$2:$L81,4,FALSE),VLOOKUP(Fullmath[[#This Row],[M2]],$H83:$L$2227,4,FALSE)),0)</f>
        <v>180.21</v>
      </c>
      <c r="U82" s="7" t="s">
        <v>317</v>
      </c>
      <c r="V82" s="7">
        <v>1</v>
      </c>
      <c r="W82" s="15">
        <f>IFERROR(_xlfn.IFNA(VLOOKUP(Fullmath[[#This Row],[M3]],$H$2:$L81,2,FALSE),VLOOKUP(Fullmath[[#This Row],[M3]],$H83:$L$2227,2,FALSE)),0)</f>
        <v>3.4</v>
      </c>
      <c r="X82" s="16">
        <f>IFERROR(_xlfn.IFNA(VLOOKUP(Fullmath[[#This Row],[M3]],$H$2:$L81,4,FALSE),VLOOKUP(Fullmath[[#This Row],[M3]],$H83:$L$2227,4,FALSE)),0)</f>
        <v>276.46000000000004</v>
      </c>
      <c r="Y82" s="7" t="s">
        <v>1093</v>
      </c>
      <c r="Z82" s="7">
        <v>1</v>
      </c>
      <c r="AA82" s="15">
        <f>IFERROR(_xlfn.IFNA(VLOOKUP(Fullmath[[#This Row],[M4]],$H$2:$L81,2,FALSE),VLOOKUP(Fullmath[[#This Row],[M4]],$H83:$L$2227,2,FALSE)),0)</f>
        <v>127.8</v>
      </c>
      <c r="AB82" s="16">
        <f>IFERROR(_xlfn.IFNA(VLOOKUP(Fullmath[[#This Row],[M4]],$H$2:$L81,4,FALSE),VLOOKUP(Fullmath[[#This Row],[M4]],$H83:$L$2227,4,FALSE)),0)</f>
        <v>955.3366666666667</v>
      </c>
      <c r="AE82" s="15">
        <f>IFERROR(_xlfn.IFNA(VLOOKUP(Fullmath[[#This Row],[M5]],$H$2:$L81,2,FALSE),VLOOKUP(Fullmath[[#This Row],[M5]],$H83:$L$2227,2,FALSE)),0)</f>
        <v>0</v>
      </c>
      <c r="AF82" s="16">
        <f>IFERROR(_xlfn.IFNA(VLOOKUP(Fullmath[[#This Row],[M5]],$H$2:$L81,4,FALSE),VLOOKUP(Fullmath[[#This Row],[M5]],$H83:$L$2227,4,FALSE)),0)</f>
        <v>0</v>
      </c>
      <c r="AI82" s="15">
        <f>IFERROR(_xlfn.IFNA(VLOOKUP(Fullmath[[#This Row],[M6]],$H$2:$L81,2,FALSE),VLOOKUP(Fullmath[[#This Row],[M6]],$H83:$L$2227,2,FALSE)),0)</f>
        <v>0</v>
      </c>
      <c r="AJ82" s="16">
        <f>IFERROR(_xlfn.IFNA(VLOOKUP(Fullmath[[#This Row],[M6]],$H$2:$L81,4,FALSE),VLOOKUP(Fullmath[[#This Row],[M6]],$H83:$L$2227,4,FALSE)),0)</f>
        <v>0</v>
      </c>
      <c r="AK82" s="7" t="s">
        <v>191</v>
      </c>
      <c r="AL82" s="7">
        <v>3</v>
      </c>
      <c r="AM82" s="7">
        <f>(IFERROR(VLOOKUP(AK82,Components[[Name]:[Price]],2,FALSE),0))</f>
        <v>86</v>
      </c>
      <c r="AP82" s="7">
        <f>(IFERROR(VLOOKUP(AN82,Components[[Name]:[Price]],2,FALSE),0))</f>
        <v>0</v>
      </c>
      <c r="AS82" s="7">
        <f>(IFERROR(VLOOKUP(AQ82,Components[[Name]:[Price]],2,FALSE),0))</f>
        <v>0</v>
      </c>
      <c r="AV82" s="7">
        <f>(IFERROR(VLOOKUP(AT82,Components[[Name]:[Price]],2,FALSE),0))</f>
        <v>0</v>
      </c>
      <c r="AY82" s="7">
        <f>(IFERROR(VLOOKUP(AW82,Components[[Name]:[Price]],2,FALSE),0))</f>
        <v>0</v>
      </c>
      <c r="BB82" s="6">
        <f>(IFERROR(VLOOKUP(AZ82,Components[[Name]:[Price]],2,FALSE),0))</f>
        <v>0</v>
      </c>
    </row>
    <row r="83" spans="1:54" x14ac:dyDescent="0.2">
      <c r="A83" s="2">
        <v>860</v>
      </c>
      <c r="B83" s="2" t="s">
        <v>958</v>
      </c>
      <c r="C83" s="6" t="s">
        <v>819</v>
      </c>
      <c r="D83" s="2" t="s">
        <v>786</v>
      </c>
      <c r="E83" s="2">
        <v>1</v>
      </c>
      <c r="F83" s="2">
        <v>12</v>
      </c>
      <c r="G83" s="2">
        <v>21</v>
      </c>
      <c r="H83" s="2" t="s">
        <v>877</v>
      </c>
      <c r="I83" s="7">
        <f>Fullmath[[#This Row],[Total CP]]/Fullmath[[#This Row],[Quantity]]</f>
        <v>23</v>
      </c>
      <c r="J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</v>
      </c>
      <c r="K83" s="6">
        <f>Fullmath[[#This Row],[Mat Cost]]/Fullmath[[#This Row],[Quantity]]</f>
        <v>500.25</v>
      </c>
      <c r="L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500.25</v>
      </c>
      <c r="M83" s="7" t="s">
        <v>324</v>
      </c>
      <c r="N83" s="14">
        <v>1</v>
      </c>
      <c r="O83" s="15">
        <f>IFERROR(_xlfn.IFNA(VLOOKUP(Fullmath[[#This Row],[M1]],$H$2:$L82,2,FALSE),VLOOKUP(Fullmath[[#This Row],[M1]],$H84:$L$2227,2,FALSE)),0)</f>
        <v>2</v>
      </c>
      <c r="P83" s="16">
        <f>IFERROR(_xlfn.IFNA(VLOOKUP(Fullmath[[#This Row],[M1]],$H$2:$L82,4,FALSE),VLOOKUP(Fullmath[[#This Row],[M1]],$H84:$L$2227,4,FALSE)),0)</f>
        <v>500.25</v>
      </c>
      <c r="S83" s="15">
        <f>IFERROR(_xlfn.IFNA(VLOOKUP(Fullmath[[#This Row],[M2]],$H$2:$L82,2,FALSE),VLOOKUP(Fullmath[[#This Row],[M2]],$H84:$L$2227,2,FALSE)),0)</f>
        <v>0</v>
      </c>
      <c r="T83" s="16">
        <f>IFERROR(_xlfn.IFNA(VLOOKUP(Fullmath[[#This Row],[M2]],$H$2:$L82,4,FALSE),VLOOKUP(Fullmath[[#This Row],[M2]],$H84:$L$2227,4,FALSE)),0)</f>
        <v>0</v>
      </c>
      <c r="W83" s="15">
        <f>IFERROR(_xlfn.IFNA(VLOOKUP(Fullmath[[#This Row],[M3]],$H$2:$L82,2,FALSE),VLOOKUP(Fullmath[[#This Row],[M3]],$H84:$L$2227,2,FALSE)),0)</f>
        <v>0</v>
      </c>
      <c r="X83" s="16">
        <f>IFERROR(_xlfn.IFNA(VLOOKUP(Fullmath[[#This Row],[M3]],$H$2:$L82,4,FALSE),VLOOKUP(Fullmath[[#This Row],[M3]],$H84:$L$2227,4,FALSE)),0)</f>
        <v>0</v>
      </c>
      <c r="AA83" s="15">
        <f>IFERROR(_xlfn.IFNA(VLOOKUP(Fullmath[[#This Row],[M4]],$H$2:$L82,2,FALSE),VLOOKUP(Fullmath[[#This Row],[M4]],$H84:$L$2227,2,FALSE)),0)</f>
        <v>0</v>
      </c>
      <c r="AB83" s="16">
        <f>IFERROR(_xlfn.IFNA(VLOOKUP(Fullmath[[#This Row],[M4]],$H$2:$L82,4,FALSE),VLOOKUP(Fullmath[[#This Row],[M4]],$H84:$L$2227,4,FALSE)),0)</f>
        <v>0</v>
      </c>
      <c r="AE83" s="15">
        <f>IFERROR(_xlfn.IFNA(VLOOKUP(Fullmath[[#This Row],[M5]],$H$2:$L82,2,FALSE),VLOOKUP(Fullmath[[#This Row],[M5]],$H84:$L$2227,2,FALSE)),0)</f>
        <v>0</v>
      </c>
      <c r="AF83" s="16">
        <f>IFERROR(_xlfn.IFNA(VLOOKUP(Fullmath[[#This Row],[M5]],$H$2:$L82,4,FALSE),VLOOKUP(Fullmath[[#This Row],[M5]],$H84:$L$2227,4,FALSE)),0)</f>
        <v>0</v>
      </c>
      <c r="AI83" s="15">
        <f>IFERROR(_xlfn.IFNA(VLOOKUP(Fullmath[[#This Row],[M6]],$H$2:$L82,2,FALSE),VLOOKUP(Fullmath[[#This Row],[M6]],$H84:$L$2227,2,FALSE)),0)</f>
        <v>0</v>
      </c>
      <c r="AJ83" s="16">
        <f>IFERROR(_xlfn.IFNA(VLOOKUP(Fullmath[[#This Row],[M6]],$H$2:$L82,4,FALSE),VLOOKUP(Fullmath[[#This Row],[M6]],$H84:$L$2227,4,FALSE)),0)</f>
        <v>0</v>
      </c>
      <c r="AM83" s="7">
        <f>(IFERROR(VLOOKUP(AK83,Components[[Name]:[Price]],2,FALSE),0))</f>
        <v>0</v>
      </c>
      <c r="AP83" s="7">
        <f>(IFERROR(VLOOKUP(AN83,Components[[Name]:[Price]],2,FALSE),0))</f>
        <v>0</v>
      </c>
      <c r="AS83" s="7">
        <f>(IFERROR(VLOOKUP(AQ83,Components[[Name]:[Price]],2,FALSE),0))</f>
        <v>0</v>
      </c>
      <c r="AV83" s="7">
        <f>(IFERROR(VLOOKUP(AT83,Components[[Name]:[Price]],2,FALSE),0))</f>
        <v>0</v>
      </c>
      <c r="AY83" s="7">
        <f>(IFERROR(VLOOKUP(AW83,Components[[Name]:[Price]],2,FALSE),0))</f>
        <v>0</v>
      </c>
      <c r="BB83" s="2">
        <f>(IFERROR(VLOOKUP(AZ83,Components[[Name]:[Price]],2,FALSE),0))</f>
        <v>0</v>
      </c>
    </row>
    <row r="84" spans="1:54" x14ac:dyDescent="0.2">
      <c r="A84" s="2">
        <v>867</v>
      </c>
      <c r="B84" s="2" t="s">
        <v>958</v>
      </c>
      <c r="C84" s="6" t="s">
        <v>819</v>
      </c>
      <c r="D84" s="2" t="s">
        <v>786</v>
      </c>
      <c r="E84" s="2">
        <v>1</v>
      </c>
      <c r="F84" s="2">
        <v>22</v>
      </c>
      <c r="G84" s="2">
        <v>60</v>
      </c>
      <c r="H84" s="2" t="s">
        <v>947</v>
      </c>
      <c r="I84" s="7">
        <f>Fullmath[[#This Row],[Total CP]]/Fullmath[[#This Row],[Quantity]]</f>
        <v>79</v>
      </c>
      <c r="J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79</v>
      </c>
      <c r="K84" s="6">
        <f>Fullmath[[#This Row],[Mat Cost]]/Fullmath[[#This Row],[Quantity]]</f>
        <v>1334.5</v>
      </c>
      <c r="L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1334.5</v>
      </c>
      <c r="M84" s="7" t="s">
        <v>323</v>
      </c>
      <c r="N84" s="14">
        <v>1</v>
      </c>
      <c r="O84" s="15">
        <f>IFERROR(_xlfn.IFNA(VLOOKUP(Fullmath[[#This Row],[M1]],$H$2:$L83,2,FALSE),VLOOKUP(Fullmath[[#This Row],[M1]],$H85:$L$2227,2,FALSE)),0)</f>
        <v>3</v>
      </c>
      <c r="P84" s="16">
        <f>IFERROR(_xlfn.IFNA(VLOOKUP(Fullmath[[#This Row],[M1]],$H$2:$L83,4,FALSE),VLOOKUP(Fullmath[[#This Row],[M1]],$H85:$L$2227,4,FALSE)),0)</f>
        <v>1034.5</v>
      </c>
      <c r="Q84" s="7" t="s">
        <v>463</v>
      </c>
      <c r="R84" s="7">
        <v>1</v>
      </c>
      <c r="S84" s="15">
        <f>IFERROR(_xlfn.IFNA(VLOOKUP(Fullmath[[#This Row],[M2]],$H$2:$L83,2,FALSE),VLOOKUP(Fullmath[[#This Row],[M2]],$H85:$L$2227,2,FALSE)),0)</f>
        <v>16</v>
      </c>
      <c r="T84" s="16">
        <f>IFERROR(_xlfn.IFNA(VLOOKUP(Fullmath[[#This Row],[M2]],$H$2:$L83,4,FALSE),VLOOKUP(Fullmath[[#This Row],[M2]],$H85:$L$2227,4,FALSE)),0)</f>
        <v>300</v>
      </c>
      <c r="W84" s="15">
        <f>IFERROR(_xlfn.IFNA(VLOOKUP(Fullmath[[#This Row],[M3]],$H$2:$L83,2,FALSE),VLOOKUP(Fullmath[[#This Row],[M3]],$H85:$L$2227,2,FALSE)),0)</f>
        <v>0</v>
      </c>
      <c r="X84" s="16">
        <f>IFERROR(_xlfn.IFNA(VLOOKUP(Fullmath[[#This Row],[M3]],$H$2:$L83,4,FALSE),VLOOKUP(Fullmath[[#This Row],[M3]],$H85:$L$2227,4,FALSE)),0)</f>
        <v>0</v>
      </c>
      <c r="AA84" s="15">
        <f>IFERROR(_xlfn.IFNA(VLOOKUP(Fullmath[[#This Row],[M4]],$H$2:$L83,2,FALSE),VLOOKUP(Fullmath[[#This Row],[M4]],$H85:$L$2227,2,FALSE)),0)</f>
        <v>0</v>
      </c>
      <c r="AB84" s="16">
        <f>IFERROR(_xlfn.IFNA(VLOOKUP(Fullmath[[#This Row],[M4]],$H$2:$L83,4,FALSE),VLOOKUP(Fullmath[[#This Row],[M4]],$H85:$L$2227,4,FALSE)),0)</f>
        <v>0</v>
      </c>
      <c r="AE84" s="15">
        <f>IFERROR(_xlfn.IFNA(VLOOKUP(Fullmath[[#This Row],[M5]],$H$2:$L83,2,FALSE),VLOOKUP(Fullmath[[#This Row],[M5]],$H85:$L$2227,2,FALSE)),0)</f>
        <v>0</v>
      </c>
      <c r="AF84" s="16">
        <f>IFERROR(_xlfn.IFNA(VLOOKUP(Fullmath[[#This Row],[M5]],$H$2:$L83,4,FALSE),VLOOKUP(Fullmath[[#This Row],[M5]],$H85:$L$2227,4,FALSE)),0)</f>
        <v>0</v>
      </c>
      <c r="AI84" s="15">
        <f>IFERROR(_xlfn.IFNA(VLOOKUP(Fullmath[[#This Row],[M6]],$H$2:$L83,2,FALSE),VLOOKUP(Fullmath[[#This Row],[M6]],$H85:$L$2227,2,FALSE)),0)</f>
        <v>0</v>
      </c>
      <c r="AJ84" s="16">
        <f>IFERROR(_xlfn.IFNA(VLOOKUP(Fullmath[[#This Row],[M6]],$H$2:$L83,4,FALSE),VLOOKUP(Fullmath[[#This Row],[M6]],$H85:$L$2227,4,FALSE)),0)</f>
        <v>0</v>
      </c>
      <c r="AM84" s="7">
        <f>(IFERROR(VLOOKUP(AK84,Components[[Name]:[Price]],2,FALSE),0))</f>
        <v>0</v>
      </c>
      <c r="AP84" s="7">
        <f>(IFERROR(VLOOKUP(AN84,Components[[Name]:[Price]],2,FALSE),0))</f>
        <v>0</v>
      </c>
      <c r="AS84" s="7">
        <f>(IFERROR(VLOOKUP(AQ84,Components[[Name]:[Price]],2,FALSE),0))</f>
        <v>0</v>
      </c>
      <c r="AV84" s="7">
        <f>(IFERROR(VLOOKUP(AT84,Components[[Name]:[Price]],2,FALSE),0))</f>
        <v>0</v>
      </c>
      <c r="AY84" s="7">
        <f>(IFERROR(VLOOKUP(AW84,Components[[Name]:[Price]],2,FALSE),0))</f>
        <v>0</v>
      </c>
      <c r="BB84" s="2">
        <f>(IFERROR(VLOOKUP(AZ84,Components[[Name]:[Price]],2,FALSE),0))</f>
        <v>0</v>
      </c>
    </row>
    <row r="85" spans="1:54" x14ac:dyDescent="0.2">
      <c r="A85" s="2">
        <v>858</v>
      </c>
      <c r="B85" s="2" t="s">
        <v>958</v>
      </c>
      <c r="C85" s="6" t="s">
        <v>819</v>
      </c>
      <c r="D85" s="2" t="s">
        <v>786</v>
      </c>
      <c r="E85" s="2">
        <v>1</v>
      </c>
      <c r="F85" s="2">
        <v>24</v>
      </c>
      <c r="G85" s="2">
        <v>105</v>
      </c>
      <c r="H85" s="2" t="s">
        <v>962</v>
      </c>
      <c r="I85" s="7">
        <f>Fullmath[[#This Row],[Total CP]]/Fullmath[[#This Row],[Quantity]]</f>
        <v>115.4</v>
      </c>
      <c r="J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115.4</v>
      </c>
      <c r="K85" s="6">
        <f>Fullmath[[#This Row],[Mat Cost]]/Fullmath[[#This Row],[Quantity]]</f>
        <v>234.22666666666666</v>
      </c>
      <c r="L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234.22666666666666</v>
      </c>
      <c r="M85" s="7" t="s">
        <v>582</v>
      </c>
      <c r="N85" s="14">
        <v>1</v>
      </c>
      <c r="O85" s="15">
        <f>IFERROR(_xlfn.IFNA(VLOOKUP(Fullmath[[#This Row],[M1]],$H$2:$L84,2,FALSE),VLOOKUP(Fullmath[[#This Row],[M1]],$H86:$L$2227,2,FALSE)),0)</f>
        <v>9.4</v>
      </c>
      <c r="P85" s="16">
        <f>IFERROR(_xlfn.IFNA(VLOOKUP(Fullmath[[#This Row],[M1]],$H$2:$L84,4,FALSE),VLOOKUP(Fullmath[[#This Row],[M1]],$H86:$L$2227,4,FALSE)),0)</f>
        <v>138.97666666666666</v>
      </c>
      <c r="Q85" s="7" t="s">
        <v>293</v>
      </c>
      <c r="R85" s="7">
        <v>1</v>
      </c>
      <c r="S85" s="15">
        <f>IFERROR(_xlfn.IFNA(VLOOKUP(Fullmath[[#This Row],[M2]],$H$2:$L84,2,FALSE),VLOOKUP(Fullmath[[#This Row],[M2]],$H86:$L$2227,2,FALSE)),0)</f>
        <v>0</v>
      </c>
      <c r="T85" s="16">
        <f>IFERROR(_xlfn.IFNA(VLOOKUP(Fullmath[[#This Row],[M2]],$H$2:$L84,4,FALSE),VLOOKUP(Fullmath[[#This Row],[M2]],$H86:$L$2227,4,FALSE)),0)</f>
        <v>0</v>
      </c>
      <c r="U85" s="7" t="s">
        <v>943</v>
      </c>
      <c r="V85" s="7">
        <v>1</v>
      </c>
      <c r="W85" s="15">
        <f>IFERROR(_xlfn.IFNA(VLOOKUP(Fullmath[[#This Row],[M3]],$H$2:$L84,2,FALSE),VLOOKUP(Fullmath[[#This Row],[M3]],$H86:$L$2227,2,FALSE)),0)</f>
        <v>1</v>
      </c>
      <c r="X85" s="16">
        <f>IFERROR(_xlfn.IFNA(VLOOKUP(Fullmath[[#This Row],[M3]],$H$2:$L84,4,FALSE),VLOOKUP(Fullmath[[#This Row],[M3]],$H86:$L$2227,4,FALSE)),0)</f>
        <v>95.25</v>
      </c>
      <c r="AA85" s="15">
        <f>IFERROR(_xlfn.IFNA(VLOOKUP(Fullmath[[#This Row],[M4]],$H$2:$L84,2,FALSE),VLOOKUP(Fullmath[[#This Row],[M4]],$H86:$L$2227,2,FALSE)),0)</f>
        <v>0</v>
      </c>
      <c r="AB85" s="16">
        <f>IFERROR(_xlfn.IFNA(VLOOKUP(Fullmath[[#This Row],[M4]],$H$2:$L84,4,FALSE),VLOOKUP(Fullmath[[#This Row],[M4]],$H86:$L$2227,4,FALSE)),0)</f>
        <v>0</v>
      </c>
      <c r="AE85" s="15">
        <f>IFERROR(_xlfn.IFNA(VLOOKUP(Fullmath[[#This Row],[M5]],$H$2:$L84,2,FALSE),VLOOKUP(Fullmath[[#This Row],[M5]],$H86:$L$2227,2,FALSE)),0)</f>
        <v>0</v>
      </c>
      <c r="AF85" s="16">
        <f>IFERROR(_xlfn.IFNA(VLOOKUP(Fullmath[[#This Row],[M5]],$H$2:$L84,4,FALSE),VLOOKUP(Fullmath[[#This Row],[M5]],$H86:$L$2227,4,FALSE)),0)</f>
        <v>0</v>
      </c>
      <c r="AI85" s="15">
        <f>IFERROR(_xlfn.IFNA(VLOOKUP(Fullmath[[#This Row],[M6]],$H$2:$L84,2,FALSE),VLOOKUP(Fullmath[[#This Row],[M6]],$H86:$L$2227,2,FALSE)),0)</f>
        <v>0</v>
      </c>
      <c r="AJ85" s="16">
        <f>IFERROR(_xlfn.IFNA(VLOOKUP(Fullmath[[#This Row],[M6]],$H$2:$L84,4,FALSE),VLOOKUP(Fullmath[[#This Row],[M6]],$H86:$L$2227,4,FALSE)),0)</f>
        <v>0</v>
      </c>
      <c r="AM85" s="7">
        <f>(IFERROR(VLOOKUP(AK85,Components[[Name]:[Price]],2,FALSE),0))</f>
        <v>0</v>
      </c>
      <c r="AP85" s="7">
        <f>(IFERROR(VLOOKUP(AN85,Components[[Name]:[Price]],2,FALSE),0))</f>
        <v>0</v>
      </c>
      <c r="AS85" s="7">
        <f>(IFERROR(VLOOKUP(AQ85,Components[[Name]:[Price]],2,FALSE),0))</f>
        <v>0</v>
      </c>
      <c r="AV85" s="7">
        <f>(IFERROR(VLOOKUP(AT85,Components[[Name]:[Price]],2,FALSE),0))</f>
        <v>0</v>
      </c>
      <c r="AY85" s="7">
        <f>(IFERROR(VLOOKUP(AW85,Components[[Name]:[Price]],2,FALSE),0))</f>
        <v>0</v>
      </c>
      <c r="BB85" s="2">
        <f>(IFERROR(VLOOKUP(AZ85,Components[[Name]:[Price]],2,FALSE),0))</f>
        <v>0</v>
      </c>
    </row>
    <row r="86" spans="1:54" x14ac:dyDescent="0.2">
      <c r="A86" s="2">
        <v>869</v>
      </c>
      <c r="B86" s="2" t="s">
        <v>958</v>
      </c>
      <c r="C86" s="6" t="s">
        <v>819</v>
      </c>
      <c r="D86" s="2" t="s">
        <v>786</v>
      </c>
      <c r="E86" s="2">
        <v>1</v>
      </c>
      <c r="F86" s="2">
        <v>29</v>
      </c>
      <c r="G86" s="2">
        <v>152</v>
      </c>
      <c r="H86" s="2" t="s">
        <v>952</v>
      </c>
      <c r="I86" s="7">
        <f>Fullmath[[#This Row],[Total CP]]/Fullmath[[#This Row],[Quantity]]</f>
        <v>236.4</v>
      </c>
      <c r="J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236.4</v>
      </c>
      <c r="K86" s="6">
        <f>Fullmath[[#This Row],[Mat Cost]]/Fullmath[[#This Row],[Quantity]]</f>
        <v>2255.9766666666665</v>
      </c>
      <c r="L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2255.9766666666665</v>
      </c>
      <c r="M86" s="7" t="s">
        <v>461</v>
      </c>
      <c r="N86" s="14">
        <v>1</v>
      </c>
      <c r="O86" s="15">
        <f>IFERROR(_xlfn.IFNA(VLOOKUP(Fullmath[[#This Row],[M1]],$H$2:$L85,2,FALSE),VLOOKUP(Fullmath[[#This Row],[M1]],$H87:$L$2227,2,FALSE)),0)</f>
        <v>41.4</v>
      </c>
      <c r="P86" s="16">
        <f>IFERROR(_xlfn.IFNA(VLOOKUP(Fullmath[[#This Row],[M1]],$H$2:$L85,4,FALSE),VLOOKUP(Fullmath[[#This Row],[M1]],$H87:$L$2227,4,FALSE)),0)</f>
        <v>138.97666666666666</v>
      </c>
      <c r="Q86" s="7" t="s">
        <v>323</v>
      </c>
      <c r="R86" s="7">
        <v>1</v>
      </c>
      <c r="S86" s="15">
        <f>IFERROR(_xlfn.IFNA(VLOOKUP(Fullmath[[#This Row],[M2]],$H$2:$L85,2,FALSE),VLOOKUP(Fullmath[[#This Row],[M2]],$H87:$L$2227,2,FALSE)),0)</f>
        <v>3</v>
      </c>
      <c r="T86" s="16">
        <f>IFERROR(_xlfn.IFNA(VLOOKUP(Fullmath[[#This Row],[M2]],$H$2:$L85,4,FALSE),VLOOKUP(Fullmath[[#This Row],[M2]],$H87:$L$2227,4,FALSE)),0)</f>
        <v>1034.5</v>
      </c>
      <c r="U86" s="7" t="s">
        <v>293</v>
      </c>
      <c r="V86" s="7">
        <v>1</v>
      </c>
      <c r="W86" s="15">
        <f>IFERROR(_xlfn.IFNA(VLOOKUP(Fullmath[[#This Row],[M3]],$H$2:$L85,2,FALSE),VLOOKUP(Fullmath[[#This Row],[M3]],$H87:$L$2227,2,FALSE)),0)</f>
        <v>0</v>
      </c>
      <c r="X86" s="16">
        <f>IFERROR(_xlfn.IFNA(VLOOKUP(Fullmath[[#This Row],[M3]],$H$2:$L85,4,FALSE),VLOOKUP(Fullmath[[#This Row],[M3]],$H87:$L$2227,4,FALSE)),0)</f>
        <v>0</v>
      </c>
      <c r="Y86" s="7" t="s">
        <v>463</v>
      </c>
      <c r="Z86" s="7">
        <v>1</v>
      </c>
      <c r="AA86" s="15">
        <f>IFERROR(_xlfn.IFNA(VLOOKUP(Fullmath[[#This Row],[M4]],$H$2:$L85,2,FALSE),VLOOKUP(Fullmath[[#This Row],[M4]],$H87:$L$2227,2,FALSE)),0)</f>
        <v>16</v>
      </c>
      <c r="AB86" s="16">
        <f>IFERROR(_xlfn.IFNA(VLOOKUP(Fullmath[[#This Row],[M4]],$H$2:$L85,4,FALSE),VLOOKUP(Fullmath[[#This Row],[M4]],$H87:$L$2227,4,FALSE)),0)</f>
        <v>300</v>
      </c>
      <c r="AC86" s="7" t="s">
        <v>306</v>
      </c>
      <c r="AD86" s="7">
        <v>3</v>
      </c>
      <c r="AE86" s="15">
        <f>IFERROR(_xlfn.IFNA(VLOOKUP(Fullmath[[#This Row],[M5]],$H$2:$L85,2,FALSE),VLOOKUP(Fullmath[[#This Row],[M5]],$H87:$L$2227,2,FALSE)),0)</f>
        <v>8</v>
      </c>
      <c r="AF86" s="16">
        <f>IFERROR(_xlfn.IFNA(VLOOKUP(Fullmath[[#This Row],[M5]],$H$2:$L85,4,FALSE),VLOOKUP(Fullmath[[#This Row],[M5]],$H87:$L$2227,4,FALSE)),0)</f>
        <v>260.83333333333331</v>
      </c>
      <c r="AI86" s="15">
        <f>IFERROR(_xlfn.IFNA(VLOOKUP(Fullmath[[#This Row],[M6]],$H$2:$L85,2,FALSE),VLOOKUP(Fullmath[[#This Row],[M6]],$H87:$L$2227,2,FALSE)),0)</f>
        <v>0</v>
      </c>
      <c r="AJ86" s="16">
        <f>IFERROR(_xlfn.IFNA(VLOOKUP(Fullmath[[#This Row],[M6]],$H$2:$L85,4,FALSE),VLOOKUP(Fullmath[[#This Row],[M6]],$H87:$L$2227,4,FALSE)),0)</f>
        <v>0</v>
      </c>
      <c r="AM86" s="7">
        <f>(IFERROR(VLOOKUP(AK86,Components[[Name]:[Price]],2,FALSE),0))</f>
        <v>0</v>
      </c>
      <c r="AP86" s="7">
        <f>(IFERROR(VLOOKUP(AN86,Components[[Name]:[Price]],2,FALSE),0))</f>
        <v>0</v>
      </c>
      <c r="AS86" s="7">
        <f>(IFERROR(VLOOKUP(AQ86,Components[[Name]:[Price]],2,FALSE),0))</f>
        <v>0</v>
      </c>
      <c r="AV86" s="7">
        <f>(IFERROR(VLOOKUP(AT86,Components[[Name]:[Price]],2,FALSE),0))</f>
        <v>0</v>
      </c>
      <c r="AY86" s="7">
        <f>(IFERROR(VLOOKUP(AW86,Components[[Name]:[Price]],2,FALSE),0))</f>
        <v>0</v>
      </c>
      <c r="BB86" s="2">
        <f>(IFERROR(VLOOKUP(AZ86,Components[[Name]:[Price]],2,FALSE),0))</f>
        <v>0</v>
      </c>
    </row>
    <row r="87" spans="1:54" x14ac:dyDescent="0.2">
      <c r="A87" s="2">
        <v>862</v>
      </c>
      <c r="B87" s="2" t="s">
        <v>958</v>
      </c>
      <c r="C87" s="6" t="s">
        <v>819</v>
      </c>
      <c r="D87" s="2" t="s">
        <v>786</v>
      </c>
      <c r="E87" s="2">
        <v>1</v>
      </c>
      <c r="F87" s="2">
        <v>38</v>
      </c>
      <c r="G87" s="2">
        <v>340</v>
      </c>
      <c r="H87" s="2" t="s">
        <v>959</v>
      </c>
      <c r="I87" s="7">
        <f>Fullmath[[#This Row],[Total CP]]/Fullmath[[#This Row],[Quantity]]</f>
        <v>427.4</v>
      </c>
      <c r="J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427.4</v>
      </c>
      <c r="K87" s="6">
        <f>Fullmath[[#This Row],[Mat Cost]]/Fullmath[[#This Row],[Quantity]]</f>
        <v>2995.9766666666665</v>
      </c>
      <c r="L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2995.9766666666665</v>
      </c>
      <c r="M87" s="7" t="s">
        <v>429</v>
      </c>
      <c r="N87" s="14">
        <v>1</v>
      </c>
      <c r="O87" s="15">
        <f>IFERROR(_xlfn.IFNA(VLOOKUP(Fullmath[[#This Row],[M1]],$H$2:$L86,2,FALSE),VLOOKUP(Fullmath[[#This Row],[M1]],$H88:$L$2227,2,FALSE)),0)</f>
        <v>84.4</v>
      </c>
      <c r="P87" s="16">
        <f>IFERROR(_xlfn.IFNA(VLOOKUP(Fullmath[[#This Row],[M1]],$H$2:$L86,4,FALSE),VLOOKUP(Fullmath[[#This Row],[M1]],$H88:$L$2227,4,FALSE)),0)</f>
        <v>1173.4766666666667</v>
      </c>
      <c r="Q87" s="7" t="s">
        <v>323</v>
      </c>
      <c r="R87" s="7">
        <v>1</v>
      </c>
      <c r="S87" s="15">
        <f>IFERROR(_xlfn.IFNA(VLOOKUP(Fullmath[[#This Row],[M2]],$H$2:$L86,2,FALSE),VLOOKUP(Fullmath[[#This Row],[M2]],$H88:$L$2227,2,FALSE)),0)</f>
        <v>3</v>
      </c>
      <c r="T87" s="16">
        <f>IFERROR(_xlfn.IFNA(VLOOKUP(Fullmath[[#This Row],[M2]],$H$2:$L86,4,FALSE),VLOOKUP(Fullmath[[#This Row],[M2]],$H88:$L$2227,4,FALSE)),0)</f>
        <v>1034.5</v>
      </c>
      <c r="U87" s="7" t="s">
        <v>293</v>
      </c>
      <c r="V87" s="7">
        <v>1</v>
      </c>
      <c r="W87" s="15">
        <f>IFERROR(_xlfn.IFNA(VLOOKUP(Fullmath[[#This Row],[M3]],$H$2:$L86,2,FALSE),VLOOKUP(Fullmath[[#This Row],[M3]],$H88:$L$2227,2,FALSE)),0)</f>
        <v>0</v>
      </c>
      <c r="X87" s="16">
        <f>IFERROR(_xlfn.IFNA(VLOOKUP(Fullmath[[#This Row],[M3]],$H$2:$L86,4,FALSE),VLOOKUP(Fullmath[[#This Row],[M3]],$H88:$L$2227,4,FALSE)),0)</f>
        <v>0</v>
      </c>
      <c r="Y87" s="7" t="s">
        <v>960</v>
      </c>
      <c r="Z87" s="7">
        <v>10</v>
      </c>
      <c r="AA87" s="15">
        <f>IFERROR(_xlfn.IFNA(VLOOKUP(Fullmath[[#This Row],[M4]],$H$2:$L86,2,FALSE),VLOOKUP(Fullmath[[#This Row],[M4]],$H88:$L$2227,2,FALSE)),0)</f>
        <v>0</v>
      </c>
      <c r="AB87" s="16">
        <f>IFERROR(_xlfn.IFNA(VLOOKUP(Fullmath[[#This Row],[M4]],$H$2:$L86,4,FALSE),VLOOKUP(Fullmath[[#This Row],[M4]],$H88:$L$2227,4,FALSE)),0)</f>
        <v>0</v>
      </c>
      <c r="AE87" s="15">
        <f>IFERROR(_xlfn.IFNA(VLOOKUP(Fullmath[[#This Row],[M5]],$H$2:$L86,2,FALSE),VLOOKUP(Fullmath[[#This Row],[M5]],$H88:$L$2227,2,FALSE)),0)</f>
        <v>0</v>
      </c>
      <c r="AF87" s="16">
        <f>IFERROR(_xlfn.IFNA(VLOOKUP(Fullmath[[#This Row],[M5]],$H$2:$L86,4,FALSE),VLOOKUP(Fullmath[[#This Row],[M5]],$H88:$L$2227,4,FALSE)),0)</f>
        <v>0</v>
      </c>
      <c r="AI87" s="15">
        <f>IFERROR(_xlfn.IFNA(VLOOKUP(Fullmath[[#This Row],[M6]],$H$2:$L86,2,FALSE),VLOOKUP(Fullmath[[#This Row],[M6]],$H88:$L$2227,2,FALSE)),0)</f>
        <v>0</v>
      </c>
      <c r="AJ87" s="16">
        <f>IFERROR(_xlfn.IFNA(VLOOKUP(Fullmath[[#This Row],[M6]],$H$2:$L86,4,FALSE),VLOOKUP(Fullmath[[#This Row],[M6]],$H88:$L$2227,4,FALSE)),0)</f>
        <v>0</v>
      </c>
      <c r="AK87" s="7" t="s">
        <v>180</v>
      </c>
      <c r="AL87" s="7">
        <v>1</v>
      </c>
      <c r="AM87" s="7">
        <f>(IFERROR(VLOOKUP(AK87,Components[[Name]:[Price]],2,FALSE),0))</f>
        <v>788</v>
      </c>
      <c r="AP87" s="7">
        <f>(IFERROR(VLOOKUP(AN87,Components[[Name]:[Price]],2,FALSE),0))</f>
        <v>0</v>
      </c>
      <c r="AS87" s="7">
        <f>(IFERROR(VLOOKUP(AQ87,Components[[Name]:[Price]],2,FALSE),0))</f>
        <v>0</v>
      </c>
      <c r="AV87" s="7">
        <f>(IFERROR(VLOOKUP(AT87,Components[[Name]:[Price]],2,FALSE),0))</f>
        <v>0</v>
      </c>
      <c r="AY87" s="7">
        <f>(IFERROR(VLOOKUP(AW87,Components[[Name]:[Price]],2,FALSE),0))</f>
        <v>0</v>
      </c>
      <c r="BB87" s="2">
        <f>(IFERROR(VLOOKUP(AZ87,Components[[Name]:[Price]],2,FALSE),0))</f>
        <v>0</v>
      </c>
    </row>
    <row r="88" spans="1:54" x14ac:dyDescent="0.2">
      <c r="A88" s="2">
        <v>1557</v>
      </c>
      <c r="B88" s="2" t="s">
        <v>958</v>
      </c>
      <c r="C88" s="6" t="s">
        <v>819</v>
      </c>
      <c r="D88" s="2" t="s">
        <v>786</v>
      </c>
      <c r="E88" s="2">
        <v>1</v>
      </c>
      <c r="F88" s="2">
        <v>38</v>
      </c>
      <c r="G88" s="2">
        <v>370</v>
      </c>
      <c r="H88" s="2" t="s">
        <v>946</v>
      </c>
      <c r="I88" s="7">
        <f>Fullmath[[#This Row],[Total CP]]/Fullmath[[#This Row],[Quantity]]</f>
        <v>450</v>
      </c>
      <c r="J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450</v>
      </c>
      <c r="K88" s="6">
        <f>Fullmath[[#This Row],[Mat Cost]]/Fullmath[[#This Row],[Quantity]]</f>
        <v>91359.5</v>
      </c>
      <c r="L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91359.5</v>
      </c>
      <c r="M88" s="7" t="s">
        <v>947</v>
      </c>
      <c r="N88" s="14">
        <v>1</v>
      </c>
      <c r="O88" s="15">
        <f>IFERROR(_xlfn.IFNA(VLOOKUP(Fullmath[[#This Row],[M1]],$H$2:$L87,2,FALSE),VLOOKUP(Fullmath[[#This Row],[M1]],$H89:$L$2227,2,FALSE)),0)</f>
        <v>79</v>
      </c>
      <c r="P88" s="16">
        <f>IFERROR(_xlfn.IFNA(VLOOKUP(Fullmath[[#This Row],[M1]],$H$2:$L87,4,FALSE),VLOOKUP(Fullmath[[#This Row],[M1]],$H89:$L$2227,4,FALSE)),0)</f>
        <v>1334.5</v>
      </c>
      <c r="Q88" s="7" t="s">
        <v>293</v>
      </c>
      <c r="R88" s="7">
        <v>2</v>
      </c>
      <c r="S88" s="15">
        <f>IFERROR(_xlfn.IFNA(VLOOKUP(Fullmath[[#This Row],[M2]],$H$2:$L87,2,FALSE),VLOOKUP(Fullmath[[#This Row],[M2]],$H89:$L$2227,2,FALSE)),0)</f>
        <v>0</v>
      </c>
      <c r="T88" s="16">
        <f>IFERROR(_xlfn.IFNA(VLOOKUP(Fullmath[[#This Row],[M2]],$H$2:$L87,4,FALSE),VLOOKUP(Fullmath[[#This Row],[M2]],$H89:$L$2227,4,FALSE)),0)</f>
        <v>0</v>
      </c>
      <c r="U88" s="7" t="s">
        <v>466</v>
      </c>
      <c r="V88" s="7">
        <v>5</v>
      </c>
      <c r="W88" s="15">
        <f>IFERROR(_xlfn.IFNA(VLOOKUP(Fullmath[[#This Row],[M3]],$H$2:$L87,2,FALSE),VLOOKUP(Fullmath[[#This Row],[M3]],$H89:$L$2227,2,FALSE)),0)</f>
        <v>0.2</v>
      </c>
      <c r="X88" s="16">
        <f>IFERROR(_xlfn.IFNA(VLOOKUP(Fullmath[[#This Row],[M3]],$H$2:$L87,4,FALSE),VLOOKUP(Fullmath[[#This Row],[M3]],$H89:$L$2227,4,FALSE)),0)</f>
        <v>5</v>
      </c>
      <c r="AA88" s="15">
        <f>IFERROR(_xlfn.IFNA(VLOOKUP(Fullmath[[#This Row],[M4]],$H$2:$L87,2,FALSE),VLOOKUP(Fullmath[[#This Row],[M4]],$H89:$L$2227,2,FALSE)),0)</f>
        <v>0</v>
      </c>
      <c r="AB88" s="16">
        <f>IFERROR(_xlfn.IFNA(VLOOKUP(Fullmath[[#This Row],[M4]],$H$2:$L87,4,FALSE),VLOOKUP(Fullmath[[#This Row],[M4]],$H89:$L$2227,4,FALSE)),0)</f>
        <v>0</v>
      </c>
      <c r="AE88" s="15">
        <f>IFERROR(_xlfn.IFNA(VLOOKUP(Fullmath[[#This Row],[M5]],$H$2:$L87,2,FALSE),VLOOKUP(Fullmath[[#This Row],[M5]],$H89:$L$2227,2,FALSE)),0)</f>
        <v>0</v>
      </c>
      <c r="AF88" s="16">
        <f>IFERROR(_xlfn.IFNA(VLOOKUP(Fullmath[[#This Row],[M5]],$H$2:$L87,4,FALSE),VLOOKUP(Fullmath[[#This Row],[M5]],$H89:$L$2227,4,FALSE)),0)</f>
        <v>0</v>
      </c>
      <c r="AI88" s="15">
        <f>IFERROR(_xlfn.IFNA(VLOOKUP(Fullmath[[#This Row],[M6]],$H$2:$L87,2,FALSE),VLOOKUP(Fullmath[[#This Row],[M6]],$H89:$L$2227,2,FALSE)),0)</f>
        <v>0</v>
      </c>
      <c r="AJ88" s="16">
        <f>IFERROR(_xlfn.IFNA(VLOOKUP(Fullmath[[#This Row],[M6]],$H$2:$L87,4,FALSE),VLOOKUP(Fullmath[[#This Row],[M6]],$H89:$L$2227,4,FALSE)),0)</f>
        <v>0</v>
      </c>
      <c r="AK88" s="7" t="s">
        <v>475</v>
      </c>
      <c r="AL88" s="7">
        <v>1</v>
      </c>
      <c r="AM88" s="7">
        <f>(IFERROR(VLOOKUP(AK88,Components[[Name]:[Price]],2,FALSE),0))</f>
        <v>45000</v>
      </c>
      <c r="AN88" s="7" t="s">
        <v>476</v>
      </c>
      <c r="AO88" s="7">
        <v>1</v>
      </c>
      <c r="AP88" s="7">
        <f>(IFERROR(VLOOKUP(AN88,Components[[Name]:[Price]],2,FALSE),0))</f>
        <v>45000</v>
      </c>
      <c r="AS88" s="7">
        <f>(IFERROR(VLOOKUP(AQ88,Components[[Name]:[Price]],2,FALSE),0))</f>
        <v>0</v>
      </c>
      <c r="AV88" s="7">
        <f>(IFERROR(VLOOKUP(AT88,Components[[Name]:[Price]],2,FALSE),0))</f>
        <v>0</v>
      </c>
      <c r="AY88" s="7">
        <f>(IFERROR(VLOOKUP(AW88,Components[[Name]:[Price]],2,FALSE),0))</f>
        <v>0</v>
      </c>
      <c r="BB88" s="2">
        <f>(IFERROR(VLOOKUP(AZ88,Components[[Name]:[Price]],2,FALSE),0))</f>
        <v>0</v>
      </c>
    </row>
    <row r="89" spans="1:54" x14ac:dyDescent="0.2">
      <c r="A89" s="2">
        <v>861</v>
      </c>
      <c r="B89" s="2" t="s">
        <v>958</v>
      </c>
      <c r="C89" s="6" t="s">
        <v>819</v>
      </c>
      <c r="D89" s="2" t="s">
        <v>786</v>
      </c>
      <c r="E89" s="2">
        <v>1</v>
      </c>
      <c r="F89" s="2">
        <v>38</v>
      </c>
      <c r="G89" s="2">
        <v>318</v>
      </c>
      <c r="H89" s="2" t="s">
        <v>961</v>
      </c>
      <c r="I89" s="7">
        <f>Fullmath[[#This Row],[Total CP]]/Fullmath[[#This Row],[Quantity]]</f>
        <v>391</v>
      </c>
      <c r="J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391</v>
      </c>
      <c r="K89" s="6">
        <f>Fullmath[[#This Row],[Mat Cost]]/Fullmath[[#This Row],[Quantity]]</f>
        <v>127070.15</v>
      </c>
      <c r="L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127070.15</v>
      </c>
      <c r="M89" s="7" t="s">
        <v>291</v>
      </c>
      <c r="N89" s="14">
        <v>1</v>
      </c>
      <c r="O89" s="15">
        <f>IFERROR(_xlfn.IFNA(VLOOKUP(Fullmath[[#This Row],[M1]],$H$2:$L88,2,FALSE),VLOOKUP(Fullmath[[#This Row],[M1]],$H90:$L$2227,2,FALSE)),0)</f>
        <v>1</v>
      </c>
      <c r="P89" s="16">
        <f>IFERROR(_xlfn.IFNA(VLOOKUP(Fullmath[[#This Row],[M1]],$H$2:$L88,4,FALSE),VLOOKUP(Fullmath[[#This Row],[M1]],$H90:$L$2227,4,FALSE)),0)</f>
        <v>641.9</v>
      </c>
      <c r="Q89" s="7" t="s">
        <v>464</v>
      </c>
      <c r="R89" s="7">
        <v>3</v>
      </c>
      <c r="S89" s="15">
        <f>IFERROR(_xlfn.IFNA(VLOOKUP(Fullmath[[#This Row],[M2]],$H$2:$L88,2,FALSE),VLOOKUP(Fullmath[[#This Row],[M2]],$H90:$L$2227,2,FALSE)),0)</f>
        <v>24</v>
      </c>
      <c r="T89" s="16">
        <f>IFERROR(_xlfn.IFNA(VLOOKUP(Fullmath[[#This Row],[M2]],$H$2:$L88,4,FALSE),VLOOKUP(Fullmath[[#This Row],[M2]],$H90:$L$2227,4,FALSE)),0)</f>
        <v>400</v>
      </c>
      <c r="W89" s="15">
        <f>IFERROR(_xlfn.IFNA(VLOOKUP(Fullmath[[#This Row],[M3]],$H$2:$L88,2,FALSE),VLOOKUP(Fullmath[[#This Row],[M3]],$H90:$L$2227,2,FALSE)),0)</f>
        <v>0</v>
      </c>
      <c r="X89" s="16">
        <f>IFERROR(_xlfn.IFNA(VLOOKUP(Fullmath[[#This Row],[M3]],$H$2:$L88,4,FALSE),VLOOKUP(Fullmath[[#This Row],[M3]],$H90:$L$2227,4,FALSE)),0)</f>
        <v>0</v>
      </c>
      <c r="AA89" s="15">
        <f>IFERROR(_xlfn.IFNA(VLOOKUP(Fullmath[[#This Row],[M4]],$H$2:$L88,2,FALSE),VLOOKUP(Fullmath[[#This Row],[M4]],$H90:$L$2227,2,FALSE)),0)</f>
        <v>0</v>
      </c>
      <c r="AB89" s="16">
        <f>IFERROR(_xlfn.IFNA(VLOOKUP(Fullmath[[#This Row],[M4]],$H$2:$L88,4,FALSE),VLOOKUP(Fullmath[[#This Row],[M4]],$H90:$L$2227,4,FALSE)),0)</f>
        <v>0</v>
      </c>
      <c r="AE89" s="15">
        <f>IFERROR(_xlfn.IFNA(VLOOKUP(Fullmath[[#This Row],[M5]],$H$2:$L88,2,FALSE),VLOOKUP(Fullmath[[#This Row],[M5]],$H90:$L$2227,2,FALSE)),0)</f>
        <v>0</v>
      </c>
      <c r="AF89" s="16">
        <f>IFERROR(_xlfn.IFNA(VLOOKUP(Fullmath[[#This Row],[M5]],$H$2:$L88,4,FALSE),VLOOKUP(Fullmath[[#This Row],[M5]],$H90:$L$2227,4,FALSE)),0)</f>
        <v>0</v>
      </c>
      <c r="AI89" s="15">
        <f>IFERROR(_xlfn.IFNA(VLOOKUP(Fullmath[[#This Row],[M6]],$H$2:$L88,2,FALSE),VLOOKUP(Fullmath[[#This Row],[M6]],$H90:$L$2227,2,FALSE)),0)</f>
        <v>0</v>
      </c>
      <c r="AJ89" s="16">
        <f>IFERROR(_xlfn.IFNA(VLOOKUP(Fullmath[[#This Row],[M6]],$H$2:$L88,4,FALSE),VLOOKUP(Fullmath[[#This Row],[M6]],$H90:$L$2227,4,FALSE)),0)</f>
        <v>0</v>
      </c>
      <c r="AK89" s="7" t="s">
        <v>476</v>
      </c>
      <c r="AL89" s="7">
        <v>1</v>
      </c>
      <c r="AM89" s="7">
        <f>(IFERROR(VLOOKUP(AK89,Components[[Name]:[Price]],2,FALSE),0))</f>
        <v>45000</v>
      </c>
      <c r="AN89" s="7" t="s">
        <v>467</v>
      </c>
      <c r="AO89" s="7">
        <v>1</v>
      </c>
      <c r="AP89" s="7">
        <f>(IFERROR(VLOOKUP(AN89,Components[[Name]:[Price]],2,FALSE),0))</f>
        <v>80000</v>
      </c>
      <c r="AQ89" s="7" t="s">
        <v>239</v>
      </c>
      <c r="AR89" s="7">
        <v>3</v>
      </c>
      <c r="AS89" s="7">
        <f>(IFERROR(VLOOKUP(AQ89,Components[[Name]:[Price]],2,FALSE),0))</f>
        <v>76.083333333333329</v>
      </c>
      <c r="AV89" s="7">
        <f>(IFERROR(VLOOKUP(AT89,Components[[Name]:[Price]],2,FALSE),0))</f>
        <v>0</v>
      </c>
      <c r="AY89" s="7">
        <f>(IFERROR(VLOOKUP(AW89,Components[[Name]:[Price]],2,FALSE),0))</f>
        <v>0</v>
      </c>
      <c r="BB89" s="2">
        <f>(IFERROR(VLOOKUP(AZ89,Components[[Name]:[Price]],2,FALSE),0))</f>
        <v>0</v>
      </c>
    </row>
    <row r="90" spans="1:54" x14ac:dyDescent="0.2">
      <c r="A90" s="2">
        <v>1549</v>
      </c>
      <c r="B90" s="2" t="s">
        <v>958</v>
      </c>
      <c r="C90" s="6" t="s">
        <v>819</v>
      </c>
      <c r="D90" s="2" t="s">
        <v>786</v>
      </c>
      <c r="E90" s="2">
        <v>1</v>
      </c>
      <c r="F90" s="2">
        <v>42</v>
      </c>
      <c r="G90" s="2">
        <v>380</v>
      </c>
      <c r="H90" s="2" t="s">
        <v>949</v>
      </c>
      <c r="I90" s="7">
        <f>Fullmath[[#This Row],[Total CP]]/Fullmath[[#This Row],[Quantity]]</f>
        <v>380</v>
      </c>
      <c r="J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380</v>
      </c>
      <c r="K90" s="6">
        <f>Fullmath[[#This Row],[Mat Cost]]/Fullmath[[#This Row],[Quantity]]</f>
        <v>1336.625</v>
      </c>
      <c r="L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1336.625</v>
      </c>
      <c r="M90" s="7" t="s">
        <v>948</v>
      </c>
      <c r="N90" s="14">
        <v>1</v>
      </c>
      <c r="O90" s="15">
        <f>IFERROR(_xlfn.IFNA(VLOOKUP(Fullmath[[#This Row],[M1]],$H$2:$L89,2,FALSE),VLOOKUP(Fullmath[[#This Row],[M1]],$H91:$L$2227,2,FALSE)),0)</f>
        <v>0</v>
      </c>
      <c r="P90" s="16">
        <f>IFERROR(_xlfn.IFNA(VLOOKUP(Fullmath[[#This Row],[M1]],$H$2:$L89,4,FALSE),VLOOKUP(Fullmath[[#This Row],[M1]],$H91:$L$2227,4,FALSE)),0)</f>
        <v>0</v>
      </c>
      <c r="S90" s="15">
        <f>IFERROR(_xlfn.IFNA(VLOOKUP(Fullmath[[#This Row],[M2]],$H$2:$L89,2,FALSE),VLOOKUP(Fullmath[[#This Row],[M2]],$H91:$L$2227,2,FALSE)),0)</f>
        <v>0</v>
      </c>
      <c r="T90" s="16">
        <f>IFERROR(_xlfn.IFNA(VLOOKUP(Fullmath[[#This Row],[M2]],$H$2:$L89,4,FALSE),VLOOKUP(Fullmath[[#This Row],[M2]],$H91:$L$2227,4,FALSE)),0)</f>
        <v>0</v>
      </c>
      <c r="W90" s="15">
        <f>IFERROR(_xlfn.IFNA(VLOOKUP(Fullmath[[#This Row],[M3]],$H$2:$L89,2,FALSE),VLOOKUP(Fullmath[[#This Row],[M3]],$H91:$L$2227,2,FALSE)),0)</f>
        <v>0</v>
      </c>
      <c r="X90" s="16">
        <f>IFERROR(_xlfn.IFNA(VLOOKUP(Fullmath[[#This Row],[M3]],$H$2:$L89,4,FALSE),VLOOKUP(Fullmath[[#This Row],[M3]],$H91:$L$2227,4,FALSE)),0)</f>
        <v>0</v>
      </c>
      <c r="AA90" s="15">
        <f>IFERROR(_xlfn.IFNA(VLOOKUP(Fullmath[[#This Row],[M4]],$H$2:$L89,2,FALSE),VLOOKUP(Fullmath[[#This Row],[M4]],$H91:$L$2227,2,FALSE)),0)</f>
        <v>0</v>
      </c>
      <c r="AB90" s="16">
        <f>IFERROR(_xlfn.IFNA(VLOOKUP(Fullmath[[#This Row],[M4]],$H$2:$L89,4,FALSE),VLOOKUP(Fullmath[[#This Row],[M4]],$H91:$L$2227,4,FALSE)),0)</f>
        <v>0</v>
      </c>
      <c r="AE90" s="15">
        <f>IFERROR(_xlfn.IFNA(VLOOKUP(Fullmath[[#This Row],[M5]],$H$2:$L89,2,FALSE),VLOOKUP(Fullmath[[#This Row],[M5]],$H91:$L$2227,2,FALSE)),0)</f>
        <v>0</v>
      </c>
      <c r="AF90" s="16">
        <f>IFERROR(_xlfn.IFNA(VLOOKUP(Fullmath[[#This Row],[M5]],$H$2:$L89,4,FALSE),VLOOKUP(Fullmath[[#This Row],[M5]],$H91:$L$2227,4,FALSE)),0)</f>
        <v>0</v>
      </c>
      <c r="AI90" s="15">
        <f>IFERROR(_xlfn.IFNA(VLOOKUP(Fullmath[[#This Row],[M6]],$H$2:$L89,2,FALSE),VLOOKUP(Fullmath[[#This Row],[M6]],$H91:$L$2227,2,FALSE)),0)</f>
        <v>0</v>
      </c>
      <c r="AJ90" s="16">
        <f>IFERROR(_xlfn.IFNA(VLOOKUP(Fullmath[[#This Row],[M6]],$H$2:$L89,4,FALSE),VLOOKUP(Fullmath[[#This Row],[M6]],$H91:$L$2227,4,FALSE)),0)</f>
        <v>0</v>
      </c>
      <c r="AK90" s="7" t="s">
        <v>209</v>
      </c>
      <c r="AL90" s="7">
        <v>3</v>
      </c>
      <c r="AM90" s="7">
        <f>(IFERROR(VLOOKUP(AK90,Components[[Name]:[Price]],2,FALSE),0))</f>
        <v>68.875</v>
      </c>
      <c r="AN90" s="7" t="s">
        <v>260</v>
      </c>
      <c r="AO90" s="7">
        <v>1</v>
      </c>
      <c r="AP90" s="7">
        <f>(IFERROR(VLOOKUP(AN90,Components[[Name]:[Price]],2,FALSE),0))</f>
        <v>700</v>
      </c>
      <c r="AQ90" s="7" t="s">
        <v>191</v>
      </c>
      <c r="AR90" s="7">
        <v>5</v>
      </c>
      <c r="AS90" s="7">
        <f>(IFERROR(VLOOKUP(AQ90,Components[[Name]:[Price]],2,FALSE),0))</f>
        <v>86</v>
      </c>
      <c r="AV90" s="7">
        <f>(IFERROR(VLOOKUP(AT90,Components[[Name]:[Price]],2,FALSE),0))</f>
        <v>0</v>
      </c>
      <c r="AY90" s="7">
        <f>(IFERROR(VLOOKUP(AW90,Components[[Name]:[Price]],2,FALSE),0))</f>
        <v>0</v>
      </c>
      <c r="BB90" s="2">
        <f>(IFERROR(VLOOKUP(AZ90,Components[[Name]:[Price]],2,FALSE),0))</f>
        <v>0</v>
      </c>
    </row>
    <row r="91" spans="1:54" x14ac:dyDescent="0.2">
      <c r="A91" s="2">
        <v>868</v>
      </c>
      <c r="B91" s="2" t="s">
        <v>958</v>
      </c>
      <c r="C91" s="6" t="s">
        <v>819</v>
      </c>
      <c r="D91" s="2" t="s">
        <v>786</v>
      </c>
      <c r="E91" s="2">
        <v>1</v>
      </c>
      <c r="F91" s="2">
        <v>42</v>
      </c>
      <c r="G91" s="2">
        <v>280</v>
      </c>
      <c r="H91" s="2" t="s">
        <v>953</v>
      </c>
      <c r="I91" s="7">
        <f>Fullmath[[#This Row],[Total CP]]/Fullmath[[#This Row],[Quantity]]</f>
        <v>404.4</v>
      </c>
      <c r="J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404.4</v>
      </c>
      <c r="K91" s="6">
        <f>Fullmath[[#This Row],[Mat Cost]]/Fullmath[[#This Row],[Quantity]]</f>
        <v>2423.9766666666665</v>
      </c>
      <c r="L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2423.9766666666665</v>
      </c>
      <c r="M91" s="7" t="s">
        <v>429</v>
      </c>
      <c r="N91" s="14">
        <v>1</v>
      </c>
      <c r="O91" s="15">
        <f>IFERROR(_xlfn.IFNA(VLOOKUP(Fullmath[[#This Row],[M1]],$H$2:$L90,2,FALSE),VLOOKUP(Fullmath[[#This Row],[M1]],$H92:$L$2227,2,FALSE)),0)</f>
        <v>84.4</v>
      </c>
      <c r="P91" s="16">
        <f>IFERROR(_xlfn.IFNA(VLOOKUP(Fullmath[[#This Row],[M1]],$H$2:$L90,4,FALSE),VLOOKUP(Fullmath[[#This Row],[M1]],$H92:$L$2227,4,FALSE)),0)</f>
        <v>1173.4766666666667</v>
      </c>
      <c r="Q91" s="7" t="s">
        <v>293</v>
      </c>
      <c r="R91" s="7">
        <v>1</v>
      </c>
      <c r="S91" s="15">
        <f>IFERROR(_xlfn.IFNA(VLOOKUP(Fullmath[[#This Row],[M2]],$H$2:$L90,2,FALSE),VLOOKUP(Fullmath[[#This Row],[M2]],$H92:$L$2227,2,FALSE)),0)</f>
        <v>0</v>
      </c>
      <c r="T91" s="16">
        <f>IFERROR(_xlfn.IFNA(VLOOKUP(Fullmath[[#This Row],[M2]],$H$2:$L90,4,FALSE),VLOOKUP(Fullmath[[#This Row],[M2]],$H92:$L$2227,4,FALSE)),0)</f>
        <v>0</v>
      </c>
      <c r="U91" s="7" t="s">
        <v>463</v>
      </c>
      <c r="V91" s="7">
        <v>1</v>
      </c>
      <c r="W91" s="15">
        <f>IFERROR(_xlfn.IFNA(VLOOKUP(Fullmath[[#This Row],[M3]],$H$2:$L90,2,FALSE),VLOOKUP(Fullmath[[#This Row],[M3]],$H92:$L$2227,2,FALSE)),0)</f>
        <v>16</v>
      </c>
      <c r="X91" s="16">
        <f>IFERROR(_xlfn.IFNA(VLOOKUP(Fullmath[[#This Row],[M3]],$H$2:$L90,4,FALSE),VLOOKUP(Fullmath[[#This Row],[M3]],$H92:$L$2227,4,FALSE)),0)</f>
        <v>300</v>
      </c>
      <c r="Y91" s="7" t="s">
        <v>306</v>
      </c>
      <c r="Z91" s="7">
        <v>3</v>
      </c>
      <c r="AA91" s="15">
        <f>IFERROR(_xlfn.IFNA(VLOOKUP(Fullmath[[#This Row],[M4]],$H$2:$L90,2,FALSE),VLOOKUP(Fullmath[[#This Row],[M4]],$H92:$L$2227,2,FALSE)),0)</f>
        <v>8</v>
      </c>
      <c r="AB91" s="16">
        <f>IFERROR(_xlfn.IFNA(VLOOKUP(Fullmath[[#This Row],[M4]],$H$2:$L90,4,FALSE),VLOOKUP(Fullmath[[#This Row],[M4]],$H92:$L$2227,4,FALSE)),0)</f>
        <v>260.83333333333331</v>
      </c>
      <c r="AE91" s="15">
        <f>IFERROR(_xlfn.IFNA(VLOOKUP(Fullmath[[#This Row],[M5]],$H$2:$L90,2,FALSE),VLOOKUP(Fullmath[[#This Row],[M5]],$H92:$L$2227,2,FALSE)),0)</f>
        <v>0</v>
      </c>
      <c r="AF91" s="16">
        <f>IFERROR(_xlfn.IFNA(VLOOKUP(Fullmath[[#This Row],[M5]],$H$2:$L90,4,FALSE),VLOOKUP(Fullmath[[#This Row],[M5]],$H92:$L$2227,4,FALSE)),0)</f>
        <v>0</v>
      </c>
      <c r="AI91" s="15">
        <f>IFERROR(_xlfn.IFNA(VLOOKUP(Fullmath[[#This Row],[M6]],$H$2:$L90,2,FALSE),VLOOKUP(Fullmath[[#This Row],[M6]],$H92:$L$2227,2,FALSE)),0)</f>
        <v>0</v>
      </c>
      <c r="AJ91" s="16">
        <f>IFERROR(_xlfn.IFNA(VLOOKUP(Fullmath[[#This Row],[M6]],$H$2:$L90,4,FALSE),VLOOKUP(Fullmath[[#This Row],[M6]],$H92:$L$2227,4,FALSE)),0)</f>
        <v>0</v>
      </c>
      <c r="AK91" s="7" t="s">
        <v>171</v>
      </c>
      <c r="AL91" s="7">
        <v>1</v>
      </c>
      <c r="AM91" s="7">
        <f>(IFERROR(VLOOKUP(AK91,Components[[Name]:[Price]],2,FALSE),0))</f>
        <v>168</v>
      </c>
      <c r="AP91" s="7">
        <f>(IFERROR(VLOOKUP(AN91,Components[[Name]:[Price]],2,FALSE),0))</f>
        <v>0</v>
      </c>
      <c r="AS91" s="7">
        <f>(IFERROR(VLOOKUP(AQ91,Components[[Name]:[Price]],2,FALSE),0))</f>
        <v>0</v>
      </c>
      <c r="AV91" s="7">
        <f>(IFERROR(VLOOKUP(AT91,Components[[Name]:[Price]],2,FALSE),0))</f>
        <v>0</v>
      </c>
      <c r="AY91" s="7">
        <f>(IFERROR(VLOOKUP(AW91,Components[[Name]:[Price]],2,FALSE),0))</f>
        <v>0</v>
      </c>
      <c r="BB91" s="2">
        <f>(IFERROR(VLOOKUP(AZ91,Components[[Name]:[Price]],2,FALSE),0))</f>
        <v>0</v>
      </c>
    </row>
    <row r="92" spans="1:54" x14ac:dyDescent="0.2">
      <c r="A92" s="2">
        <v>865</v>
      </c>
      <c r="B92" s="2" t="s">
        <v>958</v>
      </c>
      <c r="C92" s="6" t="s">
        <v>819</v>
      </c>
      <c r="D92" s="2" t="s">
        <v>786</v>
      </c>
      <c r="E92" s="2">
        <v>1</v>
      </c>
      <c r="F92" s="2">
        <v>42</v>
      </c>
      <c r="G92" s="2">
        <v>360</v>
      </c>
      <c r="H92" s="2" t="s">
        <v>955</v>
      </c>
      <c r="I92" s="7">
        <f>Fullmath[[#This Row],[Total CP]]/Fullmath[[#This Row],[Quantity]]</f>
        <v>540.4</v>
      </c>
      <c r="J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540.4</v>
      </c>
      <c r="K92" s="6">
        <f>Fullmath[[#This Row],[Mat Cost]]/Fullmath[[#This Row],[Quantity]]</f>
        <v>5623.0183333333334</v>
      </c>
      <c r="L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5623.0183333333334</v>
      </c>
      <c r="M92" s="7" t="s">
        <v>429</v>
      </c>
      <c r="N92" s="14">
        <v>1</v>
      </c>
      <c r="O92" s="15">
        <f>IFERROR(_xlfn.IFNA(VLOOKUP(Fullmath[[#This Row],[M1]],$H$2:$L91,2,FALSE),VLOOKUP(Fullmath[[#This Row],[M1]],$H93:$L$2227,2,FALSE)),0)</f>
        <v>84.4</v>
      </c>
      <c r="P92" s="16">
        <f>IFERROR(_xlfn.IFNA(VLOOKUP(Fullmath[[#This Row],[M1]],$H$2:$L91,4,FALSE),VLOOKUP(Fullmath[[#This Row],[M1]],$H93:$L$2227,4,FALSE)),0)</f>
        <v>1173.4766666666667</v>
      </c>
      <c r="Q92" s="7" t="s">
        <v>465</v>
      </c>
      <c r="R92" s="7">
        <v>3</v>
      </c>
      <c r="S92" s="15">
        <f>IFERROR(_xlfn.IFNA(VLOOKUP(Fullmath[[#This Row],[M2]],$H$2:$L91,2,FALSE),VLOOKUP(Fullmath[[#This Row],[M2]],$H93:$L$2227,2,FALSE)),0)</f>
        <v>32</v>
      </c>
      <c r="T92" s="16">
        <f>IFERROR(_xlfn.IFNA(VLOOKUP(Fullmath[[#This Row],[M2]],$H$2:$L91,4,FALSE),VLOOKUP(Fullmath[[#This Row],[M2]],$H93:$L$2227,4,FALSE)),0)</f>
        <v>1000</v>
      </c>
      <c r="W92" s="15">
        <f>IFERROR(_xlfn.IFNA(VLOOKUP(Fullmath[[#This Row],[M3]],$H$2:$L91,2,FALSE),VLOOKUP(Fullmath[[#This Row],[M3]],$H93:$L$2227,2,FALSE)),0)</f>
        <v>0</v>
      </c>
      <c r="X92" s="16">
        <f>IFERROR(_xlfn.IFNA(VLOOKUP(Fullmath[[#This Row],[M3]],$H$2:$L91,4,FALSE),VLOOKUP(Fullmath[[#This Row],[M3]],$H93:$L$2227,4,FALSE)),0)</f>
        <v>0</v>
      </c>
      <c r="AA92" s="15">
        <f>IFERROR(_xlfn.IFNA(VLOOKUP(Fullmath[[#This Row],[M4]],$H$2:$L91,2,FALSE),VLOOKUP(Fullmath[[#This Row],[M4]],$H93:$L$2227,2,FALSE)),0)</f>
        <v>0</v>
      </c>
      <c r="AB92" s="16">
        <f>IFERROR(_xlfn.IFNA(VLOOKUP(Fullmath[[#This Row],[M4]],$H$2:$L91,4,FALSE),VLOOKUP(Fullmath[[#This Row],[M4]],$H93:$L$2227,4,FALSE)),0)</f>
        <v>0</v>
      </c>
      <c r="AE92" s="15">
        <f>IFERROR(_xlfn.IFNA(VLOOKUP(Fullmath[[#This Row],[M5]],$H$2:$L91,2,FALSE),VLOOKUP(Fullmath[[#This Row],[M5]],$H93:$L$2227,2,FALSE)),0)</f>
        <v>0</v>
      </c>
      <c r="AF92" s="16">
        <f>IFERROR(_xlfn.IFNA(VLOOKUP(Fullmath[[#This Row],[M5]],$H$2:$L91,4,FALSE),VLOOKUP(Fullmath[[#This Row],[M5]],$H93:$L$2227,4,FALSE)),0)</f>
        <v>0</v>
      </c>
      <c r="AI92" s="15">
        <f>IFERROR(_xlfn.IFNA(VLOOKUP(Fullmath[[#This Row],[M6]],$H$2:$L91,2,FALSE),VLOOKUP(Fullmath[[#This Row],[M6]],$H93:$L$2227,2,FALSE)),0)</f>
        <v>0</v>
      </c>
      <c r="AJ92" s="16">
        <f>IFERROR(_xlfn.IFNA(VLOOKUP(Fullmath[[#This Row],[M6]],$H$2:$L91,4,FALSE),VLOOKUP(Fullmath[[#This Row],[M6]],$H93:$L$2227,4,FALSE)),0)</f>
        <v>0</v>
      </c>
      <c r="AK92" s="7" t="s">
        <v>209</v>
      </c>
      <c r="AL92" s="7">
        <v>5</v>
      </c>
      <c r="AM92" s="7">
        <f>(IFERROR(VLOOKUP(AK92,Components[[Name]:[Price]],2,FALSE),0))</f>
        <v>68.875</v>
      </c>
      <c r="AN92" s="7" t="s">
        <v>478</v>
      </c>
      <c r="AO92" s="7">
        <v>2</v>
      </c>
      <c r="AP92" s="7">
        <f>(IFERROR(VLOOKUP(AN92,Components[[Name]:[Price]],2,FALSE),0))</f>
        <v>400</v>
      </c>
      <c r="AQ92" s="7" t="s">
        <v>231</v>
      </c>
      <c r="AR92" s="7">
        <v>1</v>
      </c>
      <c r="AS92" s="7">
        <f>(IFERROR(VLOOKUP(AQ92,Components[[Name]:[Price]],2,FALSE),0))</f>
        <v>305.16666666666669</v>
      </c>
      <c r="AV92" s="7">
        <f>(IFERROR(VLOOKUP(AT92,Components[[Name]:[Price]],2,FALSE),0))</f>
        <v>0</v>
      </c>
      <c r="AY92" s="7">
        <f>(IFERROR(VLOOKUP(AW92,Components[[Name]:[Price]],2,FALSE),0))</f>
        <v>0</v>
      </c>
      <c r="BB92" s="2">
        <f>(IFERROR(VLOOKUP(AZ92,Components[[Name]:[Price]],2,FALSE),0))</f>
        <v>0</v>
      </c>
    </row>
    <row r="93" spans="1:54" x14ac:dyDescent="0.2">
      <c r="A93" s="2">
        <v>863</v>
      </c>
      <c r="B93" s="2" t="s">
        <v>958</v>
      </c>
      <c r="C93" s="6" t="s">
        <v>819</v>
      </c>
      <c r="D93" s="2" t="s">
        <v>786</v>
      </c>
      <c r="E93" s="2">
        <v>1</v>
      </c>
      <c r="F93" s="2">
        <v>44</v>
      </c>
      <c r="G93" s="2">
        <v>395</v>
      </c>
      <c r="H93" s="2" t="s">
        <v>957</v>
      </c>
      <c r="I93" s="7">
        <f>Fullmath[[#This Row],[Total CP]]/Fullmath[[#This Row],[Quantity]]</f>
        <v>481.4</v>
      </c>
      <c r="J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481.4</v>
      </c>
      <c r="K93" s="6">
        <f>Fullmath[[#This Row],[Mat Cost]]/Fullmath[[#This Row],[Quantity]]</f>
        <v>7896.2266666666665</v>
      </c>
      <c r="L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7896.2266666666665</v>
      </c>
      <c r="M93" s="7" t="s">
        <v>429</v>
      </c>
      <c r="N93" s="14">
        <v>1</v>
      </c>
      <c r="O93" s="15">
        <f>IFERROR(_xlfn.IFNA(VLOOKUP(Fullmath[[#This Row],[M1]],$H$2:$L92,2,FALSE),VLOOKUP(Fullmath[[#This Row],[M1]],$H94:$L$2227,2,FALSE)),0)</f>
        <v>84.4</v>
      </c>
      <c r="P93" s="16">
        <f>IFERROR(_xlfn.IFNA(VLOOKUP(Fullmath[[#This Row],[M1]],$H$2:$L92,4,FALSE),VLOOKUP(Fullmath[[#This Row],[M1]],$H94:$L$2227,4,FALSE)),0)</f>
        <v>1173.4766666666667</v>
      </c>
      <c r="Q93" s="7" t="s">
        <v>293</v>
      </c>
      <c r="R93" s="7">
        <v>1</v>
      </c>
      <c r="S93" s="15">
        <f>IFERROR(_xlfn.IFNA(VLOOKUP(Fullmath[[#This Row],[M2]],$H$2:$L92,2,FALSE),VLOOKUP(Fullmath[[#This Row],[M2]],$H94:$L$2227,2,FALSE)),0)</f>
        <v>0</v>
      </c>
      <c r="T93" s="16">
        <f>IFERROR(_xlfn.IFNA(VLOOKUP(Fullmath[[#This Row],[M2]],$H$2:$L92,4,FALSE),VLOOKUP(Fullmath[[#This Row],[M2]],$H94:$L$2227,4,FALSE)),0)</f>
        <v>0</v>
      </c>
      <c r="U93" s="7" t="s">
        <v>353</v>
      </c>
      <c r="V93" s="7">
        <v>1</v>
      </c>
      <c r="W93" s="15">
        <f>IFERROR(_xlfn.IFNA(VLOOKUP(Fullmath[[#This Row],[M3]],$H$2:$L92,2,FALSE),VLOOKUP(Fullmath[[#This Row],[M3]],$H94:$L$2227,2,FALSE)),0)</f>
        <v>2</v>
      </c>
      <c r="X93" s="16">
        <f>IFERROR(_xlfn.IFNA(VLOOKUP(Fullmath[[#This Row],[M3]],$H$2:$L92,4,FALSE),VLOOKUP(Fullmath[[#This Row],[M3]],$H94:$L$2227,4,FALSE)),0)</f>
        <v>6434.5</v>
      </c>
      <c r="AA93" s="15">
        <f>IFERROR(_xlfn.IFNA(VLOOKUP(Fullmath[[#This Row],[M4]],$H$2:$L92,2,FALSE),VLOOKUP(Fullmath[[#This Row],[M4]],$H94:$L$2227,2,FALSE)),0)</f>
        <v>0</v>
      </c>
      <c r="AB93" s="16">
        <f>IFERROR(_xlfn.IFNA(VLOOKUP(Fullmath[[#This Row],[M4]],$H$2:$L92,4,FALSE),VLOOKUP(Fullmath[[#This Row],[M4]],$H94:$L$2227,4,FALSE)),0)</f>
        <v>0</v>
      </c>
      <c r="AE93" s="15">
        <f>IFERROR(_xlfn.IFNA(VLOOKUP(Fullmath[[#This Row],[M5]],$H$2:$L92,2,FALSE),VLOOKUP(Fullmath[[#This Row],[M5]],$H94:$L$2227,2,FALSE)),0)</f>
        <v>0</v>
      </c>
      <c r="AF93" s="16">
        <f>IFERROR(_xlfn.IFNA(VLOOKUP(Fullmath[[#This Row],[M5]],$H$2:$L92,4,FALSE),VLOOKUP(Fullmath[[#This Row],[M5]],$H94:$L$2227,4,FALSE)),0)</f>
        <v>0</v>
      </c>
      <c r="AI93" s="15">
        <f>IFERROR(_xlfn.IFNA(VLOOKUP(Fullmath[[#This Row],[M6]],$H$2:$L92,2,FALSE),VLOOKUP(Fullmath[[#This Row],[M6]],$H94:$L$2227,2,FALSE)),0)</f>
        <v>0</v>
      </c>
      <c r="AJ93" s="16">
        <f>IFERROR(_xlfn.IFNA(VLOOKUP(Fullmath[[#This Row],[M6]],$H$2:$L92,4,FALSE),VLOOKUP(Fullmath[[#This Row],[M6]],$H94:$L$2227,4,FALSE)),0)</f>
        <v>0</v>
      </c>
      <c r="AK93" s="7" t="s">
        <v>239</v>
      </c>
      <c r="AL93" s="7">
        <v>3</v>
      </c>
      <c r="AM93" s="7">
        <f>(IFERROR(VLOOKUP(AK93,Components[[Name]:[Price]],2,FALSE),0))</f>
        <v>76.083333333333329</v>
      </c>
      <c r="AN93" s="7" t="s">
        <v>166</v>
      </c>
      <c r="AO93" s="7">
        <v>3</v>
      </c>
      <c r="AP93" s="7">
        <f>(IFERROR(VLOOKUP(AN93,Components[[Name]:[Price]],2,FALSE),0))</f>
        <v>20</v>
      </c>
      <c r="AS93" s="7">
        <f>(IFERROR(VLOOKUP(AQ93,Components[[Name]:[Price]],2,FALSE),0))</f>
        <v>0</v>
      </c>
      <c r="AV93" s="7">
        <f>(IFERROR(VLOOKUP(AT93,Components[[Name]:[Price]],2,FALSE),0))</f>
        <v>0</v>
      </c>
      <c r="AY93" s="7">
        <f>(IFERROR(VLOOKUP(AW93,Components[[Name]:[Price]],2,FALSE),0))</f>
        <v>0</v>
      </c>
      <c r="BB93" s="2">
        <f>(IFERROR(VLOOKUP(AZ93,Components[[Name]:[Price]],2,FALSE),0))</f>
        <v>0</v>
      </c>
    </row>
    <row r="94" spans="1:54" x14ac:dyDescent="0.2">
      <c r="A94" s="2">
        <v>877</v>
      </c>
      <c r="B94" s="2" t="s">
        <v>958</v>
      </c>
      <c r="C94" s="6" t="s">
        <v>819</v>
      </c>
      <c r="D94" s="2" t="s">
        <v>786</v>
      </c>
      <c r="E94" s="2">
        <v>1</v>
      </c>
      <c r="F94" s="2">
        <v>44</v>
      </c>
      <c r="G94" s="2">
        <v>378</v>
      </c>
      <c r="H94" s="2" t="s">
        <v>951</v>
      </c>
      <c r="I94" s="7">
        <f>Fullmath[[#This Row],[Total CP]]/Fullmath[[#This Row],[Quantity]]</f>
        <v>410</v>
      </c>
      <c r="J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410</v>
      </c>
      <c r="K94" s="6">
        <f>Fullmath[[#This Row],[Mat Cost]]/Fullmath[[#This Row],[Quantity]]</f>
        <v>91662.5</v>
      </c>
      <c r="L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91662.5</v>
      </c>
      <c r="M94" s="7" t="s">
        <v>323</v>
      </c>
      <c r="N94" s="14">
        <v>2</v>
      </c>
      <c r="O94" s="15">
        <f>IFERROR(_xlfn.IFNA(VLOOKUP(Fullmath[[#This Row],[M1]],$H$2:$L93,2,FALSE),VLOOKUP(Fullmath[[#This Row],[M1]],$H95:$L$2227,2,FALSE)),0)</f>
        <v>3</v>
      </c>
      <c r="P94" s="16">
        <f>IFERROR(_xlfn.IFNA(VLOOKUP(Fullmath[[#This Row],[M1]],$H$2:$L93,4,FALSE),VLOOKUP(Fullmath[[#This Row],[M1]],$H95:$L$2227,4,FALSE)),0)</f>
        <v>1034.5</v>
      </c>
      <c r="Q94" s="7" t="s">
        <v>353</v>
      </c>
      <c r="R94" s="7">
        <v>1</v>
      </c>
      <c r="S94" s="15">
        <f>IFERROR(_xlfn.IFNA(VLOOKUP(Fullmath[[#This Row],[M2]],$H$2:$L93,2,FALSE),VLOOKUP(Fullmath[[#This Row],[M2]],$H95:$L$2227,2,FALSE)),0)</f>
        <v>2</v>
      </c>
      <c r="T94" s="16">
        <f>IFERROR(_xlfn.IFNA(VLOOKUP(Fullmath[[#This Row],[M2]],$H$2:$L93,4,FALSE),VLOOKUP(Fullmath[[#This Row],[M2]],$H95:$L$2227,4,FALSE)),0)</f>
        <v>6434.5</v>
      </c>
      <c r="U94" s="7" t="s">
        <v>464</v>
      </c>
      <c r="V94" s="7">
        <v>1</v>
      </c>
      <c r="W94" s="15">
        <f>IFERROR(_xlfn.IFNA(VLOOKUP(Fullmath[[#This Row],[M3]],$H$2:$L93,2,FALSE),VLOOKUP(Fullmath[[#This Row],[M3]],$H95:$L$2227,2,FALSE)),0)</f>
        <v>24</v>
      </c>
      <c r="X94" s="16">
        <f>IFERROR(_xlfn.IFNA(VLOOKUP(Fullmath[[#This Row],[M3]],$H$2:$L93,4,FALSE),VLOOKUP(Fullmath[[#This Row],[M3]],$H95:$L$2227,4,FALSE)),0)</f>
        <v>400</v>
      </c>
      <c r="AA94" s="15">
        <f>IFERROR(_xlfn.IFNA(VLOOKUP(Fullmath[[#This Row],[M4]],$H$2:$L93,2,FALSE),VLOOKUP(Fullmath[[#This Row],[M4]],$H95:$L$2227,2,FALSE)),0)</f>
        <v>0</v>
      </c>
      <c r="AB94" s="16">
        <f>IFERROR(_xlfn.IFNA(VLOOKUP(Fullmath[[#This Row],[M4]],$H$2:$L93,4,FALSE),VLOOKUP(Fullmath[[#This Row],[M4]],$H95:$L$2227,4,FALSE)),0)</f>
        <v>0</v>
      </c>
      <c r="AE94" s="15">
        <f>IFERROR(_xlfn.IFNA(VLOOKUP(Fullmath[[#This Row],[M5]],$H$2:$L93,2,FALSE),VLOOKUP(Fullmath[[#This Row],[M5]],$H95:$L$2227,2,FALSE)),0)</f>
        <v>0</v>
      </c>
      <c r="AF94" s="16">
        <f>IFERROR(_xlfn.IFNA(VLOOKUP(Fullmath[[#This Row],[M5]],$H$2:$L93,4,FALSE),VLOOKUP(Fullmath[[#This Row],[M5]],$H95:$L$2227,4,FALSE)),0)</f>
        <v>0</v>
      </c>
      <c r="AI94" s="15">
        <f>IFERROR(_xlfn.IFNA(VLOOKUP(Fullmath[[#This Row],[M6]],$H$2:$L93,2,FALSE),VLOOKUP(Fullmath[[#This Row],[M6]],$H95:$L$2227,2,FALSE)),0)</f>
        <v>0</v>
      </c>
      <c r="AJ94" s="16">
        <f>IFERROR(_xlfn.IFNA(VLOOKUP(Fullmath[[#This Row],[M6]],$H$2:$L93,4,FALSE),VLOOKUP(Fullmath[[#This Row],[M6]],$H95:$L$2227,4,FALSE)),0)</f>
        <v>0</v>
      </c>
      <c r="AK94" s="7" t="s">
        <v>467</v>
      </c>
      <c r="AL94" s="7">
        <v>1</v>
      </c>
      <c r="AM94" s="7">
        <f>(IFERROR(VLOOKUP(AK94,Components[[Name]:[Price]],2,FALSE),0))</f>
        <v>80000</v>
      </c>
      <c r="AN94" s="7" t="s">
        <v>200</v>
      </c>
      <c r="AO94" s="7">
        <v>1</v>
      </c>
      <c r="AP94" s="7">
        <f>(IFERROR(VLOOKUP(AN94,Components[[Name]:[Price]],2,FALSE),0))</f>
        <v>2759</v>
      </c>
      <c r="AS94" s="7">
        <f>(IFERROR(VLOOKUP(AQ94,Components[[Name]:[Price]],2,FALSE),0))</f>
        <v>0</v>
      </c>
      <c r="AV94" s="7">
        <f>(IFERROR(VLOOKUP(AT94,Components[[Name]:[Price]],2,FALSE),0))</f>
        <v>0</v>
      </c>
      <c r="AY94" s="7">
        <f>(IFERROR(VLOOKUP(AW94,Components[[Name]:[Price]],2,FALSE),0))</f>
        <v>0</v>
      </c>
      <c r="BB94" s="2">
        <f>(IFERROR(VLOOKUP(AZ94,Components[[Name]:[Price]],2,FALSE),0))</f>
        <v>0</v>
      </c>
    </row>
    <row r="95" spans="1:54" x14ac:dyDescent="0.2">
      <c r="A95" s="2">
        <v>866</v>
      </c>
      <c r="B95" s="2" t="s">
        <v>958</v>
      </c>
      <c r="C95" s="6" t="s">
        <v>819</v>
      </c>
      <c r="D95" s="2" t="s">
        <v>786</v>
      </c>
      <c r="E95" s="2">
        <v>1</v>
      </c>
      <c r="F95" s="2">
        <v>44</v>
      </c>
      <c r="G95" s="2">
        <v>415</v>
      </c>
      <c r="H95" s="2" t="s">
        <v>954</v>
      </c>
      <c r="I95" s="7">
        <f>Fullmath[[#This Row],[Total CP]]/Fullmath[[#This Row],[Quantity]]</f>
        <v>489</v>
      </c>
      <c r="J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489</v>
      </c>
      <c r="K95" s="6">
        <f>Fullmath[[#This Row],[Mat Cost]]/Fullmath[[#This Row],[Quantity]]</f>
        <v>92483.8</v>
      </c>
      <c r="L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92483.8</v>
      </c>
      <c r="M95" s="7" t="s">
        <v>291</v>
      </c>
      <c r="N95" s="14">
        <v>2</v>
      </c>
      <c r="O95" s="15">
        <f>IFERROR(_xlfn.IFNA(VLOOKUP(Fullmath[[#This Row],[M1]],$H$2:$L94,2,FALSE),VLOOKUP(Fullmath[[#This Row],[M1]],$H96:$L$2227,2,FALSE)),0)</f>
        <v>1</v>
      </c>
      <c r="P95" s="16">
        <f>IFERROR(_xlfn.IFNA(VLOOKUP(Fullmath[[#This Row],[M1]],$H$2:$L94,4,FALSE),VLOOKUP(Fullmath[[#This Row],[M1]],$H96:$L$2227,4,FALSE)),0)</f>
        <v>641.9</v>
      </c>
      <c r="Q95" s="7" t="s">
        <v>464</v>
      </c>
      <c r="R95" s="7">
        <v>3</v>
      </c>
      <c r="S95" s="15">
        <f>IFERROR(_xlfn.IFNA(VLOOKUP(Fullmath[[#This Row],[M2]],$H$2:$L94,2,FALSE),VLOOKUP(Fullmath[[#This Row],[M2]],$H96:$L$2227,2,FALSE)),0)</f>
        <v>24</v>
      </c>
      <c r="T95" s="16">
        <f>IFERROR(_xlfn.IFNA(VLOOKUP(Fullmath[[#This Row],[M2]],$H$2:$L94,4,FALSE),VLOOKUP(Fullmath[[#This Row],[M2]],$H96:$L$2227,4,FALSE)),0)</f>
        <v>400</v>
      </c>
      <c r="W95" s="15">
        <f>IFERROR(_xlfn.IFNA(VLOOKUP(Fullmath[[#This Row],[M3]],$H$2:$L94,2,FALSE),VLOOKUP(Fullmath[[#This Row],[M3]],$H96:$L$2227,2,FALSE)),0)</f>
        <v>0</v>
      </c>
      <c r="X95" s="16">
        <f>IFERROR(_xlfn.IFNA(VLOOKUP(Fullmath[[#This Row],[M3]],$H$2:$L94,4,FALSE),VLOOKUP(Fullmath[[#This Row],[M3]],$H96:$L$2227,4,FALSE)),0)</f>
        <v>0</v>
      </c>
      <c r="AA95" s="15">
        <f>IFERROR(_xlfn.IFNA(VLOOKUP(Fullmath[[#This Row],[M4]],$H$2:$L94,2,FALSE),VLOOKUP(Fullmath[[#This Row],[M4]],$H96:$L$2227,2,FALSE)),0)</f>
        <v>0</v>
      </c>
      <c r="AB95" s="16">
        <f>IFERROR(_xlfn.IFNA(VLOOKUP(Fullmath[[#This Row],[M4]],$H$2:$L94,4,FALSE),VLOOKUP(Fullmath[[#This Row],[M4]],$H96:$L$2227,4,FALSE)),0)</f>
        <v>0</v>
      </c>
      <c r="AE95" s="15">
        <f>IFERROR(_xlfn.IFNA(VLOOKUP(Fullmath[[#This Row],[M5]],$H$2:$L94,2,FALSE),VLOOKUP(Fullmath[[#This Row],[M5]],$H96:$L$2227,2,FALSE)),0)</f>
        <v>0</v>
      </c>
      <c r="AF95" s="16">
        <f>IFERROR(_xlfn.IFNA(VLOOKUP(Fullmath[[#This Row],[M5]],$H$2:$L94,4,FALSE),VLOOKUP(Fullmath[[#This Row],[M5]],$H96:$L$2227,4,FALSE)),0)</f>
        <v>0</v>
      </c>
      <c r="AI95" s="15">
        <f>IFERROR(_xlfn.IFNA(VLOOKUP(Fullmath[[#This Row],[M6]],$H$2:$L94,2,FALSE),VLOOKUP(Fullmath[[#This Row],[M6]],$H96:$L$2227,2,FALSE)),0)</f>
        <v>0</v>
      </c>
      <c r="AJ95" s="16">
        <f>IFERROR(_xlfn.IFNA(VLOOKUP(Fullmath[[#This Row],[M6]],$H$2:$L94,4,FALSE),VLOOKUP(Fullmath[[#This Row],[M6]],$H96:$L$2227,4,FALSE)),0)</f>
        <v>0</v>
      </c>
      <c r="AK95" s="7" t="s">
        <v>517</v>
      </c>
      <c r="AL95" s="7">
        <v>1</v>
      </c>
      <c r="AM95" s="7">
        <f>(IFERROR(VLOOKUP(AK95,Components[[Name]:[Price]],2,FALSE),0))</f>
        <v>10000</v>
      </c>
      <c r="AN95" s="7" t="s">
        <v>467</v>
      </c>
      <c r="AO95" s="7">
        <v>1</v>
      </c>
      <c r="AP95" s="7">
        <f>(IFERROR(VLOOKUP(AN95,Components[[Name]:[Price]],2,FALSE),0))</f>
        <v>80000</v>
      </c>
      <c r="AS95" s="7">
        <f>(IFERROR(VLOOKUP(AQ95,Components[[Name]:[Price]],2,FALSE),0))</f>
        <v>0</v>
      </c>
      <c r="AV95" s="7">
        <f>(IFERROR(VLOOKUP(AT95,Components[[Name]:[Price]],2,FALSE),0))</f>
        <v>0</v>
      </c>
      <c r="AY95" s="7">
        <f>(IFERROR(VLOOKUP(AW95,Components[[Name]:[Price]],2,FALSE),0))</f>
        <v>0</v>
      </c>
      <c r="BB95" s="2">
        <f>(IFERROR(VLOOKUP(AZ95,Components[[Name]:[Price]],2,FALSE),0))</f>
        <v>0</v>
      </c>
    </row>
    <row r="96" spans="1:54" x14ac:dyDescent="0.2">
      <c r="A96" s="2">
        <v>993</v>
      </c>
      <c r="B96" s="2" t="s">
        <v>958</v>
      </c>
      <c r="C96" s="6" t="s">
        <v>819</v>
      </c>
      <c r="D96" s="2" t="s">
        <v>786</v>
      </c>
      <c r="E96" s="2">
        <v>1</v>
      </c>
      <c r="F96" s="2">
        <v>44</v>
      </c>
      <c r="G96" s="2">
        <v>387</v>
      </c>
      <c r="H96" s="2" t="s">
        <v>950</v>
      </c>
      <c r="I96" s="7">
        <f>Fullmath[[#This Row],[Total CP]]/Fullmath[[#This Row],[Quantity]]</f>
        <v>475.4</v>
      </c>
      <c r="J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475.4</v>
      </c>
      <c r="K96" s="6">
        <f>Fullmath[[#This Row],[Mat Cost]]/Fullmath[[#This Row],[Quantity]]</f>
        <v>95898.476666666669</v>
      </c>
      <c r="L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95898.476666666669</v>
      </c>
      <c r="M96" s="7" t="s">
        <v>429</v>
      </c>
      <c r="N96" s="14">
        <v>1</v>
      </c>
      <c r="O96" s="15">
        <f>IFERROR(_xlfn.IFNA(VLOOKUP(Fullmath[[#This Row],[M1]],$H$2:$L95,2,FALSE),VLOOKUP(Fullmath[[#This Row],[M1]],$H97:$L$2227,2,FALSE)),0)</f>
        <v>84.4</v>
      </c>
      <c r="P96" s="16">
        <f>IFERROR(_xlfn.IFNA(VLOOKUP(Fullmath[[#This Row],[M1]],$H$2:$L95,4,FALSE),VLOOKUP(Fullmath[[#This Row],[M1]],$H97:$L$2227,4,FALSE)),0)</f>
        <v>1173.4766666666667</v>
      </c>
      <c r="Q96" s="7" t="s">
        <v>353</v>
      </c>
      <c r="R96" s="7">
        <v>2</v>
      </c>
      <c r="S96" s="15">
        <f>IFERROR(_xlfn.IFNA(VLOOKUP(Fullmath[[#This Row],[M2]],$H$2:$L95,2,FALSE),VLOOKUP(Fullmath[[#This Row],[M2]],$H97:$L$2227,2,FALSE)),0)</f>
        <v>2</v>
      </c>
      <c r="T96" s="16">
        <f>IFERROR(_xlfn.IFNA(VLOOKUP(Fullmath[[#This Row],[M2]],$H$2:$L95,4,FALSE),VLOOKUP(Fullmath[[#This Row],[M2]],$H97:$L$2227,4,FALSE)),0)</f>
        <v>6434.5</v>
      </c>
      <c r="W96" s="15">
        <f>IFERROR(_xlfn.IFNA(VLOOKUP(Fullmath[[#This Row],[M3]],$H$2:$L95,2,FALSE),VLOOKUP(Fullmath[[#This Row],[M3]],$H97:$L$2227,2,FALSE)),0)</f>
        <v>0</v>
      </c>
      <c r="X96" s="16">
        <f>IFERROR(_xlfn.IFNA(VLOOKUP(Fullmath[[#This Row],[M3]],$H$2:$L95,4,FALSE),VLOOKUP(Fullmath[[#This Row],[M3]],$H97:$L$2227,4,FALSE)),0)</f>
        <v>0</v>
      </c>
      <c r="AA96" s="15">
        <f>IFERROR(_xlfn.IFNA(VLOOKUP(Fullmath[[#This Row],[M4]],$H$2:$L95,2,FALSE),VLOOKUP(Fullmath[[#This Row],[M4]],$H97:$L$2227,2,FALSE)),0)</f>
        <v>0</v>
      </c>
      <c r="AB96" s="16">
        <f>IFERROR(_xlfn.IFNA(VLOOKUP(Fullmath[[#This Row],[M4]],$H$2:$L95,4,FALSE),VLOOKUP(Fullmath[[#This Row],[M4]],$H97:$L$2227,4,FALSE)),0)</f>
        <v>0</v>
      </c>
      <c r="AE96" s="15">
        <f>IFERROR(_xlfn.IFNA(VLOOKUP(Fullmath[[#This Row],[M5]],$H$2:$L95,2,FALSE),VLOOKUP(Fullmath[[#This Row],[M5]],$H97:$L$2227,2,FALSE)),0)</f>
        <v>0</v>
      </c>
      <c r="AF96" s="16">
        <f>IFERROR(_xlfn.IFNA(VLOOKUP(Fullmath[[#This Row],[M5]],$H$2:$L95,4,FALSE),VLOOKUP(Fullmath[[#This Row],[M5]],$H97:$L$2227,4,FALSE)),0)</f>
        <v>0</v>
      </c>
      <c r="AI96" s="15">
        <f>IFERROR(_xlfn.IFNA(VLOOKUP(Fullmath[[#This Row],[M6]],$H$2:$L95,2,FALSE),VLOOKUP(Fullmath[[#This Row],[M6]],$H97:$L$2227,2,FALSE)),0)</f>
        <v>0</v>
      </c>
      <c r="AJ96" s="16">
        <f>IFERROR(_xlfn.IFNA(VLOOKUP(Fullmath[[#This Row],[M6]],$H$2:$L95,4,FALSE),VLOOKUP(Fullmath[[#This Row],[M6]],$H97:$L$2227,4,FALSE)),0)</f>
        <v>0</v>
      </c>
      <c r="AK96" s="7" t="s">
        <v>467</v>
      </c>
      <c r="AL96" s="7">
        <v>1</v>
      </c>
      <c r="AM96" s="7">
        <f>(IFERROR(VLOOKUP(AK96,Components[[Name]:[Price]],2,FALSE),0))</f>
        <v>80000</v>
      </c>
      <c r="AN96" s="7" t="s">
        <v>193</v>
      </c>
      <c r="AO96" s="7">
        <v>1</v>
      </c>
      <c r="AP96" s="7">
        <f>(IFERROR(VLOOKUP(AN96,Components[[Name]:[Price]],2,FALSE),0))</f>
        <v>1856</v>
      </c>
      <c r="AS96" s="7">
        <f>(IFERROR(VLOOKUP(AQ96,Components[[Name]:[Price]],2,FALSE),0))</f>
        <v>0</v>
      </c>
      <c r="AV96" s="7">
        <f>(IFERROR(VLOOKUP(AT96,Components[[Name]:[Price]],2,FALSE),0))</f>
        <v>0</v>
      </c>
      <c r="AY96" s="7">
        <f>(IFERROR(VLOOKUP(AW96,Components[[Name]:[Price]],2,FALSE),0))</f>
        <v>0</v>
      </c>
      <c r="BB96" s="2">
        <f>(IFERROR(VLOOKUP(AZ96,Components[[Name]:[Price]],2,FALSE),0))</f>
        <v>0</v>
      </c>
    </row>
    <row r="97" spans="1:54" x14ac:dyDescent="0.2">
      <c r="A97" s="2">
        <v>864</v>
      </c>
      <c r="B97" s="2" t="s">
        <v>958</v>
      </c>
      <c r="C97" s="6" t="s">
        <v>819</v>
      </c>
      <c r="D97" s="2" t="s">
        <v>786</v>
      </c>
      <c r="E97" s="2">
        <v>1</v>
      </c>
      <c r="F97" s="2">
        <v>46</v>
      </c>
      <c r="G97" s="2">
        <v>480</v>
      </c>
      <c r="H97" s="2" t="s">
        <v>956</v>
      </c>
      <c r="I97" s="7">
        <f>Fullmath[[#This Row],[Total CP]]/Fullmath[[#This Row],[Quantity]]</f>
        <v>554</v>
      </c>
      <c r="J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554</v>
      </c>
      <c r="K97" s="6">
        <f>Fullmath[[#This Row],[Mat Cost]]/Fullmath[[#This Row],[Quantity]]</f>
        <v>8134.5</v>
      </c>
      <c r="L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8134.5</v>
      </c>
      <c r="M97" s="7" t="s">
        <v>293</v>
      </c>
      <c r="N97" s="14">
        <v>1</v>
      </c>
      <c r="O97" s="15">
        <f>IFERROR(_xlfn.IFNA(VLOOKUP(Fullmath[[#This Row],[M1]],$H$2:$L96,2,FALSE),VLOOKUP(Fullmath[[#This Row],[M1]],$H98:$L$2227,2,FALSE)),0)</f>
        <v>0</v>
      </c>
      <c r="P97" s="16">
        <f>IFERROR(_xlfn.IFNA(VLOOKUP(Fullmath[[#This Row],[M1]],$H$2:$L96,4,FALSE),VLOOKUP(Fullmath[[#This Row],[M1]],$H98:$L$2227,4,FALSE)),0)</f>
        <v>0</v>
      </c>
      <c r="Q97" s="7" t="s">
        <v>353</v>
      </c>
      <c r="R97" s="7">
        <v>1</v>
      </c>
      <c r="S97" s="15">
        <f>IFERROR(_xlfn.IFNA(VLOOKUP(Fullmath[[#This Row],[M2]],$H$2:$L96,2,FALSE),VLOOKUP(Fullmath[[#This Row],[M2]],$H98:$L$2227,2,FALSE)),0)</f>
        <v>2</v>
      </c>
      <c r="T97" s="16">
        <f>IFERROR(_xlfn.IFNA(VLOOKUP(Fullmath[[#This Row],[M2]],$H$2:$L96,4,FALSE),VLOOKUP(Fullmath[[#This Row],[M2]],$H98:$L$2227,4,FALSE)),0)</f>
        <v>6434.5</v>
      </c>
      <c r="U97" s="7" t="s">
        <v>463</v>
      </c>
      <c r="V97" s="7">
        <v>1</v>
      </c>
      <c r="W97" s="15">
        <f>IFERROR(_xlfn.IFNA(VLOOKUP(Fullmath[[#This Row],[M3]],$H$2:$L96,2,FALSE),VLOOKUP(Fullmath[[#This Row],[M3]],$H98:$L$2227,2,FALSE)),0)</f>
        <v>16</v>
      </c>
      <c r="X97" s="16">
        <f>IFERROR(_xlfn.IFNA(VLOOKUP(Fullmath[[#This Row],[M3]],$H$2:$L96,4,FALSE),VLOOKUP(Fullmath[[#This Row],[M3]],$H98:$L$2227,4,FALSE)),0)</f>
        <v>300</v>
      </c>
      <c r="Y97" s="7" t="s">
        <v>464</v>
      </c>
      <c r="Z97" s="7">
        <v>1</v>
      </c>
      <c r="AA97" s="15">
        <f>IFERROR(_xlfn.IFNA(VLOOKUP(Fullmath[[#This Row],[M4]],$H$2:$L96,2,FALSE),VLOOKUP(Fullmath[[#This Row],[M4]],$H98:$L$2227,2,FALSE)),0)</f>
        <v>24</v>
      </c>
      <c r="AB97" s="16">
        <f>IFERROR(_xlfn.IFNA(VLOOKUP(Fullmath[[#This Row],[M4]],$H$2:$L96,4,FALSE),VLOOKUP(Fullmath[[#This Row],[M4]],$H98:$L$2227,4,FALSE)),0)</f>
        <v>400</v>
      </c>
      <c r="AC97" s="7" t="s">
        <v>465</v>
      </c>
      <c r="AD97" s="7">
        <v>1</v>
      </c>
      <c r="AE97" s="15">
        <f>IFERROR(_xlfn.IFNA(VLOOKUP(Fullmath[[#This Row],[M5]],$H$2:$L96,2,FALSE),VLOOKUP(Fullmath[[#This Row],[M5]],$H98:$L$2227,2,FALSE)),0)</f>
        <v>32</v>
      </c>
      <c r="AF97" s="16">
        <f>IFERROR(_xlfn.IFNA(VLOOKUP(Fullmath[[#This Row],[M5]],$H$2:$L96,4,FALSE),VLOOKUP(Fullmath[[#This Row],[M5]],$H98:$L$2227,4,FALSE)),0)</f>
        <v>1000</v>
      </c>
      <c r="AI97" s="15">
        <f>IFERROR(_xlfn.IFNA(VLOOKUP(Fullmath[[#This Row],[M6]],$H$2:$L96,2,FALSE),VLOOKUP(Fullmath[[#This Row],[M6]],$H98:$L$2227,2,FALSE)),0)</f>
        <v>0</v>
      </c>
      <c r="AJ97" s="16">
        <f>IFERROR(_xlfn.IFNA(VLOOKUP(Fullmath[[#This Row],[M6]],$H$2:$L96,4,FALSE),VLOOKUP(Fullmath[[#This Row],[M6]],$H98:$L$2227,4,FALSE)),0)</f>
        <v>0</v>
      </c>
      <c r="AM97" s="7">
        <f>(IFERROR(VLOOKUP(AK97,Components[[Name]:[Price]],2,FALSE),0))</f>
        <v>0</v>
      </c>
      <c r="AP97" s="7">
        <f>(IFERROR(VLOOKUP(AN97,Components[[Name]:[Price]],2,FALSE),0))</f>
        <v>0</v>
      </c>
      <c r="AS97" s="7">
        <f>(IFERROR(VLOOKUP(AQ97,Components[[Name]:[Price]],2,FALSE),0))</f>
        <v>0</v>
      </c>
      <c r="AV97" s="7">
        <f>(IFERROR(VLOOKUP(AT97,Components[[Name]:[Price]],2,FALSE),0))</f>
        <v>0</v>
      </c>
      <c r="AY97" s="7">
        <f>(IFERROR(VLOOKUP(AW97,Components[[Name]:[Price]],2,FALSE),0))</f>
        <v>0</v>
      </c>
      <c r="BB97" s="2">
        <f>(IFERROR(VLOOKUP(AZ97,Components[[Name]:[Price]],2,FALSE),0))</f>
        <v>0</v>
      </c>
    </row>
    <row r="98" spans="1:54" x14ac:dyDescent="0.2">
      <c r="A98" s="2">
        <v>893</v>
      </c>
      <c r="B98" s="2" t="s">
        <v>1132</v>
      </c>
      <c r="C98" s="2" t="s">
        <v>819</v>
      </c>
      <c r="D98" s="2" t="s">
        <v>786</v>
      </c>
      <c r="E98" s="2">
        <v>1</v>
      </c>
      <c r="F98" s="2">
        <v>42</v>
      </c>
      <c r="G98" s="2">
        <v>326</v>
      </c>
      <c r="H98" s="2" t="s">
        <v>1104</v>
      </c>
      <c r="I98" s="7">
        <f>Fullmath[[#This Row],[Total CP]]/Fullmath[[#This Row],[Quantity]]</f>
        <v>340.8</v>
      </c>
      <c r="J9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340.8</v>
      </c>
      <c r="K98" s="2">
        <f>Fullmath[[#This Row],[Mat Cost]]/Fullmath[[#This Row],[Quantity]]</f>
        <v>7919.4366666666665</v>
      </c>
      <c r="L9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7919.4366666666665</v>
      </c>
      <c r="M98" s="7" t="s">
        <v>602</v>
      </c>
      <c r="N98" s="14">
        <v>2</v>
      </c>
      <c r="O98" s="15">
        <f>IFERROR(_xlfn.IFNA(VLOOKUP(Fullmath[[#This Row],[M1]],$H$2:$L97,2,FALSE),VLOOKUP(Fullmath[[#This Row],[M1]],$H99:$L$2227,2,FALSE)),0)</f>
        <v>5.4</v>
      </c>
      <c r="P98" s="16">
        <f>IFERROR(_xlfn.IFNA(VLOOKUP(Fullmath[[#This Row],[M1]],$H$2:$L97,4,FALSE),VLOOKUP(Fullmath[[#This Row],[M1]],$H99:$L$2227,4,FALSE)),0)</f>
        <v>162.89333333333335</v>
      </c>
      <c r="Q98" s="7" t="s">
        <v>292</v>
      </c>
      <c r="R98" s="7">
        <v>1</v>
      </c>
      <c r="S98" s="15">
        <f>IFERROR(_xlfn.IFNA(VLOOKUP(Fullmath[[#This Row],[M2]],$H$2:$L97,2,FALSE),VLOOKUP(Fullmath[[#This Row],[M2]],$H99:$L$2227,2,FALSE)),0)</f>
        <v>2</v>
      </c>
      <c r="T98" s="16">
        <f>IFERROR(_xlfn.IFNA(VLOOKUP(Fullmath[[#This Row],[M2]],$H$2:$L97,4,FALSE),VLOOKUP(Fullmath[[#This Row],[M2]],$H99:$L$2227,4,FALSE)),0)</f>
        <v>859.15</v>
      </c>
      <c r="U98" s="7" t="s">
        <v>353</v>
      </c>
      <c r="V98" s="7">
        <v>1</v>
      </c>
      <c r="W98" s="15">
        <f>IFERROR(_xlfn.IFNA(VLOOKUP(Fullmath[[#This Row],[M3]],$H$2:$L97,2,FALSE),VLOOKUP(Fullmath[[#This Row],[M3]],$H99:$L$2227,2,FALSE)),0)</f>
        <v>2</v>
      </c>
      <c r="X98" s="16">
        <f>IFERROR(_xlfn.IFNA(VLOOKUP(Fullmath[[#This Row],[M3]],$H$2:$L97,4,FALSE),VLOOKUP(Fullmath[[#This Row],[M3]],$H99:$L$2227,4,FALSE)),0)</f>
        <v>6434.5</v>
      </c>
      <c r="AA98" s="15">
        <f>IFERROR(_xlfn.IFNA(VLOOKUP(Fullmath[[#This Row],[M4]],$H$2:$L97,2,FALSE),VLOOKUP(Fullmath[[#This Row],[M4]],$H99:$L$2227,2,FALSE)),0)</f>
        <v>0</v>
      </c>
      <c r="AB98" s="16">
        <f>IFERROR(_xlfn.IFNA(VLOOKUP(Fullmath[[#This Row],[M4]],$H$2:$L97,4,FALSE),VLOOKUP(Fullmath[[#This Row],[M4]],$H99:$L$2227,4,FALSE)),0)</f>
        <v>0</v>
      </c>
      <c r="AE98" s="15">
        <f>IFERROR(_xlfn.IFNA(VLOOKUP(Fullmath[[#This Row],[M5]],$H$2:$L97,2,FALSE),VLOOKUP(Fullmath[[#This Row],[M5]],$H99:$L$2227,2,FALSE)),0)</f>
        <v>0</v>
      </c>
      <c r="AF98" s="16">
        <f>IFERROR(_xlfn.IFNA(VLOOKUP(Fullmath[[#This Row],[M5]],$H$2:$L97,4,FALSE),VLOOKUP(Fullmath[[#This Row],[M5]],$H99:$L$2227,4,FALSE)),0)</f>
        <v>0</v>
      </c>
      <c r="AI98" s="15">
        <f>IFERROR(_xlfn.IFNA(VLOOKUP(Fullmath[[#This Row],[M6]],$H$2:$L97,2,FALSE),VLOOKUP(Fullmath[[#This Row],[M6]],$H99:$L$2227,2,FALSE)),0)</f>
        <v>0</v>
      </c>
      <c r="AJ98" s="16">
        <f>IFERROR(_xlfn.IFNA(VLOOKUP(Fullmath[[#This Row],[M6]],$H$2:$L97,4,FALSE),VLOOKUP(Fullmath[[#This Row],[M6]],$H99:$L$2227,4,FALSE)),0)</f>
        <v>0</v>
      </c>
      <c r="AK98" s="7" t="s">
        <v>504</v>
      </c>
      <c r="AL98" s="7">
        <v>1</v>
      </c>
      <c r="AM98" s="7">
        <f>(IFERROR(VLOOKUP(AK98,Components[[Name]:[Price]],2,FALSE),0))</f>
        <v>300</v>
      </c>
      <c r="AP98" s="7">
        <f>(IFERROR(VLOOKUP(AN98,Components[[Name]:[Price]],2,FALSE),0))</f>
        <v>0</v>
      </c>
      <c r="AS98" s="7">
        <f>(IFERROR(VLOOKUP(AQ98,Components[[Name]:[Price]],2,FALSE),0))</f>
        <v>0</v>
      </c>
      <c r="AV98" s="7">
        <f>(IFERROR(VLOOKUP(AT98,Components[[Name]:[Price]],2,FALSE),0))</f>
        <v>0</v>
      </c>
      <c r="AY98" s="7">
        <f>(IFERROR(VLOOKUP(AW98,Components[[Name]:[Price]],2,FALSE),0))</f>
        <v>0</v>
      </c>
      <c r="BB98" s="6">
        <f>(IFERROR(VLOOKUP(AZ98,Components[[Name]:[Price]],2,FALSE),0))</f>
        <v>0</v>
      </c>
    </row>
    <row r="99" spans="1:54" x14ac:dyDescent="0.2">
      <c r="A99" s="2">
        <v>892</v>
      </c>
      <c r="B99" s="2" t="s">
        <v>1132</v>
      </c>
      <c r="C99" s="2" t="s">
        <v>819</v>
      </c>
      <c r="D99" s="2" t="s">
        <v>1050</v>
      </c>
      <c r="E99" s="2">
        <v>1</v>
      </c>
      <c r="F99" s="2">
        <v>42</v>
      </c>
      <c r="G99" s="2">
        <v>326</v>
      </c>
      <c r="H99" s="2" t="s">
        <v>1105</v>
      </c>
      <c r="I99" s="7">
        <f>Fullmath[[#This Row],[Total CP]]/Fullmath[[#This Row],[Quantity]]</f>
        <v>340.8</v>
      </c>
      <c r="J9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340.8</v>
      </c>
      <c r="K99" s="2">
        <f>Fullmath[[#This Row],[Mat Cost]]/Fullmath[[#This Row],[Quantity]]</f>
        <v>7919.4366666666665</v>
      </c>
      <c r="L9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7919.4366666666665</v>
      </c>
      <c r="M99" s="7" t="s">
        <v>602</v>
      </c>
      <c r="N99" s="14">
        <v>2</v>
      </c>
      <c r="O99" s="15">
        <f>IFERROR(_xlfn.IFNA(VLOOKUP(Fullmath[[#This Row],[M1]],$H$2:$L98,2,FALSE),VLOOKUP(Fullmath[[#This Row],[M1]],$H100:$L$2227,2,FALSE)),0)</f>
        <v>5.4</v>
      </c>
      <c r="P99" s="16">
        <f>IFERROR(_xlfn.IFNA(VLOOKUP(Fullmath[[#This Row],[M1]],$H$2:$L98,4,FALSE),VLOOKUP(Fullmath[[#This Row],[M1]],$H100:$L$2227,4,FALSE)),0)</f>
        <v>162.89333333333335</v>
      </c>
      <c r="Q99" s="7" t="s">
        <v>292</v>
      </c>
      <c r="R99" s="7">
        <v>1</v>
      </c>
      <c r="S99" s="15">
        <f>IFERROR(_xlfn.IFNA(VLOOKUP(Fullmath[[#This Row],[M2]],$H$2:$L98,2,FALSE),VLOOKUP(Fullmath[[#This Row],[M2]],$H100:$L$2227,2,FALSE)),0)</f>
        <v>2</v>
      </c>
      <c r="T99" s="16">
        <f>IFERROR(_xlfn.IFNA(VLOOKUP(Fullmath[[#This Row],[M2]],$H$2:$L98,4,FALSE),VLOOKUP(Fullmath[[#This Row],[M2]],$H100:$L$2227,4,FALSE)),0)</f>
        <v>859.15</v>
      </c>
      <c r="U99" s="7" t="s">
        <v>353</v>
      </c>
      <c r="V99" s="7">
        <v>1</v>
      </c>
      <c r="W99" s="15">
        <f>IFERROR(_xlfn.IFNA(VLOOKUP(Fullmath[[#This Row],[M3]],$H$2:$L98,2,FALSE),VLOOKUP(Fullmath[[#This Row],[M3]],$H100:$L$2227,2,FALSE)),0)</f>
        <v>2</v>
      </c>
      <c r="X99" s="16">
        <f>IFERROR(_xlfn.IFNA(VLOOKUP(Fullmath[[#This Row],[M3]],$H$2:$L98,4,FALSE),VLOOKUP(Fullmath[[#This Row],[M3]],$H100:$L$2227,4,FALSE)),0)</f>
        <v>6434.5</v>
      </c>
      <c r="AA99" s="15">
        <f>IFERROR(_xlfn.IFNA(VLOOKUP(Fullmath[[#This Row],[M4]],$H$2:$L98,2,FALSE),VLOOKUP(Fullmath[[#This Row],[M4]],$H100:$L$2227,2,FALSE)),0)</f>
        <v>0</v>
      </c>
      <c r="AB99" s="16">
        <f>IFERROR(_xlfn.IFNA(VLOOKUP(Fullmath[[#This Row],[M4]],$H$2:$L98,4,FALSE),VLOOKUP(Fullmath[[#This Row],[M4]],$H100:$L$2227,4,FALSE)),0)</f>
        <v>0</v>
      </c>
      <c r="AE99" s="15">
        <f>IFERROR(_xlfn.IFNA(VLOOKUP(Fullmath[[#This Row],[M5]],$H$2:$L98,2,FALSE),VLOOKUP(Fullmath[[#This Row],[M5]],$H100:$L$2227,2,FALSE)),0)</f>
        <v>0</v>
      </c>
      <c r="AF99" s="16">
        <f>IFERROR(_xlfn.IFNA(VLOOKUP(Fullmath[[#This Row],[M5]],$H$2:$L98,4,FALSE),VLOOKUP(Fullmath[[#This Row],[M5]],$H100:$L$2227,4,FALSE)),0)</f>
        <v>0</v>
      </c>
      <c r="AI99" s="15">
        <f>IFERROR(_xlfn.IFNA(VLOOKUP(Fullmath[[#This Row],[M6]],$H$2:$L98,2,FALSE),VLOOKUP(Fullmath[[#This Row],[M6]],$H100:$L$2227,2,FALSE)),0)</f>
        <v>0</v>
      </c>
      <c r="AJ99" s="16">
        <f>IFERROR(_xlfn.IFNA(VLOOKUP(Fullmath[[#This Row],[M6]],$H$2:$L98,4,FALSE),VLOOKUP(Fullmath[[#This Row],[M6]],$H100:$L$2227,4,FALSE)),0)</f>
        <v>0</v>
      </c>
      <c r="AK99" s="7" t="s">
        <v>504</v>
      </c>
      <c r="AL99" s="7">
        <v>1</v>
      </c>
      <c r="AM99" s="7">
        <f>(IFERROR(VLOOKUP(AK99,Components[[Name]:[Price]],2,FALSE),0))</f>
        <v>300</v>
      </c>
      <c r="AP99" s="7">
        <f>(IFERROR(VLOOKUP(AN99,Components[[Name]:[Price]],2,FALSE),0))</f>
        <v>0</v>
      </c>
      <c r="AS99" s="7">
        <f>(IFERROR(VLOOKUP(AQ99,Components[[Name]:[Price]],2,FALSE),0))</f>
        <v>0</v>
      </c>
      <c r="AV99" s="7">
        <f>(IFERROR(VLOOKUP(AT99,Components[[Name]:[Price]],2,FALSE),0))</f>
        <v>0</v>
      </c>
      <c r="AY99" s="7">
        <f>(IFERROR(VLOOKUP(AW99,Components[[Name]:[Price]],2,FALSE),0))</f>
        <v>0</v>
      </c>
      <c r="BB99" s="6">
        <f>(IFERROR(VLOOKUP(AZ99,Components[[Name]:[Price]],2,FALSE),0))</f>
        <v>0</v>
      </c>
    </row>
    <row r="100" spans="1:54" x14ac:dyDescent="0.2">
      <c r="A100" s="6">
        <v>3</v>
      </c>
      <c r="B100" s="6" t="s">
        <v>527</v>
      </c>
      <c r="C100" s="6" t="s">
        <v>819</v>
      </c>
      <c r="D100" s="6" t="s">
        <v>565</v>
      </c>
      <c r="E100" s="6">
        <v>1</v>
      </c>
      <c r="F100" s="6">
        <v>2</v>
      </c>
      <c r="G100" s="6">
        <v>1</v>
      </c>
      <c r="H100" s="6" t="s">
        <v>566</v>
      </c>
      <c r="I100" s="7">
        <f>Fullmath[[#This Row],[Total CP]]/Fullmath[[#This Row],[Quantity]]</f>
        <v>1</v>
      </c>
      <c r="J1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100" s="6">
        <f>Fullmath[[#This Row],[Mat Cost]]/Fullmath[[#This Row],[Quantity]]</f>
        <v>347.83333333333331</v>
      </c>
      <c r="L1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347.83333333333331</v>
      </c>
      <c r="N100" s="14"/>
      <c r="O100" s="15">
        <f>IFERROR(_xlfn.IFNA(VLOOKUP(Fullmath[[#This Row],[M1]],$H$2:$L99,2,FALSE),VLOOKUP(Fullmath[[#This Row],[M1]],$H101:$L$2227,2,FALSE)),0)</f>
        <v>0</v>
      </c>
      <c r="P100" s="16">
        <f>IFERROR(_xlfn.IFNA(VLOOKUP(Fullmath[[#This Row],[M1]],$H$2:$L99,4,FALSE),VLOOKUP(Fullmath[[#This Row],[M1]],$H101:$L$2227,4,FALSE)),0)</f>
        <v>0</v>
      </c>
      <c r="S100" s="15">
        <f>IFERROR(_xlfn.IFNA(VLOOKUP(Fullmath[[#This Row],[M2]],$H$2:$L99,2,FALSE),VLOOKUP(Fullmath[[#This Row],[M2]],$H101:$L$2227,2,FALSE)),0)</f>
        <v>0</v>
      </c>
      <c r="T100" s="16">
        <f>IFERROR(_xlfn.IFNA(VLOOKUP(Fullmath[[#This Row],[M2]],$H$2:$L99,4,FALSE),VLOOKUP(Fullmath[[#This Row],[M2]],$H101:$L$2227,4,FALSE)),0)</f>
        <v>0</v>
      </c>
      <c r="W100" s="15">
        <f>IFERROR(_xlfn.IFNA(VLOOKUP(Fullmath[[#This Row],[M3]],$H$2:$L99,2,FALSE),VLOOKUP(Fullmath[[#This Row],[M3]],$H101:$L$2227,2,FALSE)),0)</f>
        <v>0</v>
      </c>
      <c r="X100" s="16">
        <f>IFERROR(_xlfn.IFNA(VLOOKUP(Fullmath[[#This Row],[M3]],$H$2:$L99,4,FALSE),VLOOKUP(Fullmath[[#This Row],[M3]],$H101:$L$2227,4,FALSE)),0)</f>
        <v>0</v>
      </c>
      <c r="AA100" s="15">
        <f>IFERROR(_xlfn.IFNA(VLOOKUP(Fullmath[[#This Row],[M4]],$H$2:$L99,2,FALSE),VLOOKUP(Fullmath[[#This Row],[M4]],$H101:$L$2227,2,FALSE)),0)</f>
        <v>0</v>
      </c>
      <c r="AB100" s="16">
        <f>IFERROR(_xlfn.IFNA(VLOOKUP(Fullmath[[#This Row],[M4]],$H$2:$L99,4,FALSE),VLOOKUP(Fullmath[[#This Row],[M4]],$H101:$L$2227,4,FALSE)),0)</f>
        <v>0</v>
      </c>
      <c r="AE100" s="15">
        <f>IFERROR(_xlfn.IFNA(VLOOKUP(Fullmath[[#This Row],[M5]],$H$2:$L99,2,FALSE),VLOOKUP(Fullmath[[#This Row],[M5]],$H101:$L$2227,2,FALSE)),0)</f>
        <v>0</v>
      </c>
      <c r="AF100" s="16">
        <f>IFERROR(_xlfn.IFNA(VLOOKUP(Fullmath[[#This Row],[M5]],$H$2:$L99,4,FALSE),VLOOKUP(Fullmath[[#This Row],[M5]],$H101:$L$2227,4,FALSE)),0)</f>
        <v>0</v>
      </c>
      <c r="AI100" s="15">
        <f>IFERROR(_xlfn.IFNA(VLOOKUP(Fullmath[[#This Row],[M6]],$H$2:$L99,2,FALSE),VLOOKUP(Fullmath[[#This Row],[M6]],$H101:$L$2227,2,FALSE)),0)</f>
        <v>0</v>
      </c>
      <c r="AJ100" s="16">
        <f>IFERROR(_xlfn.IFNA(VLOOKUP(Fullmath[[#This Row],[M6]],$H$2:$L99,4,FALSE),VLOOKUP(Fullmath[[#This Row],[M6]],$H101:$L$2227,4,FALSE)),0)</f>
        <v>0</v>
      </c>
      <c r="AK100" s="7" t="s">
        <v>230</v>
      </c>
      <c r="AL100" s="7">
        <v>1</v>
      </c>
      <c r="AM100" s="7">
        <f>(IFERROR(VLOOKUP(AK100,Components[[Name]:[Price]],2,FALSE),0))</f>
        <v>347.83333333333331</v>
      </c>
      <c r="AP100" s="7">
        <f>(IFERROR(VLOOKUP(AN100,Components[[Name]:[Price]],2,FALSE),0))</f>
        <v>0</v>
      </c>
      <c r="AS100" s="7">
        <f>(IFERROR(VLOOKUP(AQ100,Components[[Name]:[Price]],2,FALSE),0))</f>
        <v>0</v>
      </c>
      <c r="AV100" s="7">
        <f>(IFERROR(VLOOKUP(AT100,Components[[Name]:[Price]],2,FALSE),0))</f>
        <v>0</v>
      </c>
      <c r="AY100" s="7">
        <f>(IFERROR(VLOOKUP(AW100,Components[[Name]:[Price]],2,FALSE),0))</f>
        <v>0</v>
      </c>
      <c r="BB100" s="6">
        <f>(IFERROR(VLOOKUP(AZ100,Components[[Name]:[Price]],2,FALSE),0))</f>
        <v>0</v>
      </c>
    </row>
    <row r="101" spans="1:54" x14ac:dyDescent="0.2">
      <c r="A101" s="6">
        <v>1</v>
      </c>
      <c r="B101" s="6" t="s">
        <v>527</v>
      </c>
      <c r="C101" s="6" t="s">
        <v>819</v>
      </c>
      <c r="D101" s="6" t="s">
        <v>565</v>
      </c>
      <c r="E101" s="6">
        <v>1</v>
      </c>
      <c r="F101" s="6">
        <v>5</v>
      </c>
      <c r="G101" s="6">
        <v>1</v>
      </c>
      <c r="H101" s="6" t="s">
        <v>349</v>
      </c>
      <c r="I101" s="7">
        <f>Fullmath[[#This Row],[Total CP]]/Fullmath[[#This Row],[Quantity]]</f>
        <v>1</v>
      </c>
      <c r="J1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101" s="6">
        <f>Fullmath[[#This Row],[Mat Cost]]/Fullmath[[#This Row],[Quantity]]</f>
        <v>695.66666666666663</v>
      </c>
      <c r="L1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N101" s="14"/>
      <c r="O101" s="15">
        <f>IFERROR(_xlfn.IFNA(VLOOKUP(Fullmath[[#This Row],[M1]],$H$2:$L100,2,FALSE),VLOOKUP(Fullmath[[#This Row],[M1]],$H102:$L$2227,2,FALSE)),0)</f>
        <v>0</v>
      </c>
      <c r="P101" s="16">
        <f>IFERROR(_xlfn.IFNA(VLOOKUP(Fullmath[[#This Row],[M1]],$H$2:$L100,4,FALSE),VLOOKUP(Fullmath[[#This Row],[M1]],$H102:$L$2227,4,FALSE)),0)</f>
        <v>0</v>
      </c>
      <c r="S101" s="15">
        <f>IFERROR(_xlfn.IFNA(VLOOKUP(Fullmath[[#This Row],[M2]],$H$2:$L100,2,FALSE),VLOOKUP(Fullmath[[#This Row],[M2]],$H102:$L$2227,2,FALSE)),0)</f>
        <v>0</v>
      </c>
      <c r="T101" s="16">
        <f>IFERROR(_xlfn.IFNA(VLOOKUP(Fullmath[[#This Row],[M2]],$H$2:$L100,4,FALSE),VLOOKUP(Fullmath[[#This Row],[M2]],$H102:$L$2227,4,FALSE)),0)</f>
        <v>0</v>
      </c>
      <c r="W101" s="15">
        <f>IFERROR(_xlfn.IFNA(VLOOKUP(Fullmath[[#This Row],[M3]],$H$2:$L100,2,FALSE),VLOOKUP(Fullmath[[#This Row],[M3]],$H102:$L$2227,2,FALSE)),0)</f>
        <v>0</v>
      </c>
      <c r="X101" s="16">
        <f>IFERROR(_xlfn.IFNA(VLOOKUP(Fullmath[[#This Row],[M3]],$H$2:$L100,4,FALSE),VLOOKUP(Fullmath[[#This Row],[M3]],$H102:$L$2227,4,FALSE)),0)</f>
        <v>0</v>
      </c>
      <c r="AA101" s="15">
        <f>IFERROR(_xlfn.IFNA(VLOOKUP(Fullmath[[#This Row],[M4]],$H$2:$L100,2,FALSE),VLOOKUP(Fullmath[[#This Row],[M4]],$H102:$L$2227,2,FALSE)),0)</f>
        <v>0</v>
      </c>
      <c r="AB101" s="16">
        <f>IFERROR(_xlfn.IFNA(VLOOKUP(Fullmath[[#This Row],[M4]],$H$2:$L100,4,FALSE),VLOOKUP(Fullmath[[#This Row],[M4]],$H102:$L$2227,4,FALSE)),0)</f>
        <v>0</v>
      </c>
      <c r="AE101" s="15">
        <f>IFERROR(_xlfn.IFNA(VLOOKUP(Fullmath[[#This Row],[M5]],$H$2:$L100,2,FALSE),VLOOKUP(Fullmath[[#This Row],[M5]],$H102:$L$2227,2,FALSE)),0)</f>
        <v>0</v>
      </c>
      <c r="AF101" s="16">
        <f>IFERROR(_xlfn.IFNA(VLOOKUP(Fullmath[[#This Row],[M5]],$H$2:$L100,4,FALSE),VLOOKUP(Fullmath[[#This Row],[M5]],$H102:$L$2227,4,FALSE)),0)</f>
        <v>0</v>
      </c>
      <c r="AI101" s="15">
        <f>IFERROR(_xlfn.IFNA(VLOOKUP(Fullmath[[#This Row],[M6]],$H$2:$L100,2,FALSE),VLOOKUP(Fullmath[[#This Row],[M6]],$H102:$L$2227,2,FALSE)),0)</f>
        <v>0</v>
      </c>
      <c r="AJ101" s="16">
        <f>IFERROR(_xlfn.IFNA(VLOOKUP(Fullmath[[#This Row],[M6]],$H$2:$L100,4,FALSE),VLOOKUP(Fullmath[[#This Row],[M6]],$H102:$L$2227,4,FALSE)),0)</f>
        <v>0</v>
      </c>
      <c r="AK101" s="7" t="s">
        <v>230</v>
      </c>
      <c r="AL101" s="7">
        <v>2</v>
      </c>
      <c r="AM101" s="7">
        <f>(IFERROR(VLOOKUP(AK101,Components[[Name]:[Price]],2,FALSE),0))</f>
        <v>347.83333333333331</v>
      </c>
      <c r="AP101" s="7">
        <f>(IFERROR(VLOOKUP(AN101,Components[[Name]:[Price]],2,FALSE),0))</f>
        <v>0</v>
      </c>
      <c r="AS101" s="7">
        <f>(IFERROR(VLOOKUP(AQ101,Components[[Name]:[Price]],2,FALSE),0))</f>
        <v>0</v>
      </c>
      <c r="AV101" s="7">
        <f>(IFERROR(VLOOKUP(AT101,Components[[Name]:[Price]],2,FALSE),0))</f>
        <v>0</v>
      </c>
      <c r="AY101" s="7">
        <f>(IFERROR(VLOOKUP(AW101,Components[[Name]:[Price]],2,FALSE),0))</f>
        <v>0</v>
      </c>
      <c r="BB101" s="6">
        <f>(IFERROR(VLOOKUP(AZ101,Components[[Name]:[Price]],2,FALSE),0))</f>
        <v>0</v>
      </c>
    </row>
    <row r="102" spans="1:54" x14ac:dyDescent="0.2">
      <c r="A102" s="6">
        <v>52</v>
      </c>
      <c r="B102" s="6" t="s">
        <v>527</v>
      </c>
      <c r="C102" s="6" t="s">
        <v>819</v>
      </c>
      <c r="D102" s="6" t="s">
        <v>565</v>
      </c>
      <c r="E102" s="6">
        <v>1</v>
      </c>
      <c r="F102" s="6">
        <v>8</v>
      </c>
      <c r="G102" s="6">
        <v>1</v>
      </c>
      <c r="H102" s="6" t="s">
        <v>567</v>
      </c>
      <c r="I102" s="7">
        <f>Fullmath[[#This Row],[Total CP]]/Fullmath[[#This Row],[Quantity]]</f>
        <v>2</v>
      </c>
      <c r="J1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102" s="6">
        <f>Fullmath[[#This Row],[Mat Cost]]/Fullmath[[#This Row],[Quantity]]</f>
        <v>1109.3333333333333</v>
      </c>
      <c r="L1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1109.3333333333333</v>
      </c>
      <c r="M102" s="7" t="s">
        <v>304</v>
      </c>
      <c r="N102" s="14">
        <v>1</v>
      </c>
      <c r="O102" s="15">
        <f>IFERROR(_xlfn.IFNA(VLOOKUP(Fullmath[[#This Row],[M1]],$H$2:$L101,2,FALSE),VLOOKUP(Fullmath[[#This Row],[M1]],$H103:$L$2227,2,FALSE)),0)</f>
        <v>1</v>
      </c>
      <c r="P102" s="16">
        <f>IFERROR(_xlfn.IFNA(VLOOKUP(Fullmath[[#This Row],[M1]],$H$2:$L101,4,FALSE),VLOOKUP(Fullmath[[#This Row],[M1]],$H103:$L$2227,4,FALSE)),0)</f>
        <v>65.833333333333329</v>
      </c>
      <c r="S102" s="15">
        <f>IFERROR(_xlfn.IFNA(VLOOKUP(Fullmath[[#This Row],[M2]],$H$2:$L101,2,FALSE),VLOOKUP(Fullmath[[#This Row],[M2]],$H103:$L$2227,2,FALSE)),0)</f>
        <v>0</v>
      </c>
      <c r="T102" s="16">
        <f>IFERROR(_xlfn.IFNA(VLOOKUP(Fullmath[[#This Row],[M2]],$H$2:$L101,4,FALSE),VLOOKUP(Fullmath[[#This Row],[M2]],$H103:$L$2227,4,FALSE)),0)</f>
        <v>0</v>
      </c>
      <c r="W102" s="15">
        <f>IFERROR(_xlfn.IFNA(VLOOKUP(Fullmath[[#This Row],[M3]],$H$2:$L101,2,FALSE),VLOOKUP(Fullmath[[#This Row],[M3]],$H103:$L$2227,2,FALSE)),0)</f>
        <v>0</v>
      </c>
      <c r="X102" s="16">
        <f>IFERROR(_xlfn.IFNA(VLOOKUP(Fullmath[[#This Row],[M3]],$H$2:$L101,4,FALSE),VLOOKUP(Fullmath[[#This Row],[M3]],$H103:$L$2227,4,FALSE)),0)</f>
        <v>0</v>
      </c>
      <c r="AA102" s="15">
        <f>IFERROR(_xlfn.IFNA(VLOOKUP(Fullmath[[#This Row],[M4]],$H$2:$L101,2,FALSE),VLOOKUP(Fullmath[[#This Row],[M4]],$H103:$L$2227,2,FALSE)),0)</f>
        <v>0</v>
      </c>
      <c r="AB102" s="16">
        <f>IFERROR(_xlfn.IFNA(VLOOKUP(Fullmath[[#This Row],[M4]],$H$2:$L101,4,FALSE),VLOOKUP(Fullmath[[#This Row],[M4]],$H103:$L$2227,4,FALSE)),0)</f>
        <v>0</v>
      </c>
      <c r="AE102" s="15">
        <f>IFERROR(_xlfn.IFNA(VLOOKUP(Fullmath[[#This Row],[M5]],$H$2:$L101,2,FALSE),VLOOKUP(Fullmath[[#This Row],[M5]],$H103:$L$2227,2,FALSE)),0)</f>
        <v>0</v>
      </c>
      <c r="AF102" s="16">
        <f>IFERROR(_xlfn.IFNA(VLOOKUP(Fullmath[[#This Row],[M5]],$H$2:$L101,4,FALSE),VLOOKUP(Fullmath[[#This Row],[M5]],$H103:$L$2227,4,FALSE)),0)</f>
        <v>0</v>
      </c>
      <c r="AI102" s="15">
        <f>IFERROR(_xlfn.IFNA(VLOOKUP(Fullmath[[#This Row],[M6]],$H$2:$L101,2,FALSE),VLOOKUP(Fullmath[[#This Row],[M6]],$H103:$L$2227,2,FALSE)),0)</f>
        <v>0</v>
      </c>
      <c r="AJ102" s="16">
        <f>IFERROR(_xlfn.IFNA(VLOOKUP(Fullmath[[#This Row],[M6]],$H$2:$L101,4,FALSE),VLOOKUP(Fullmath[[#This Row],[M6]],$H103:$L$2227,4,FALSE)),0)</f>
        <v>0</v>
      </c>
      <c r="AK102" s="7" t="s">
        <v>230</v>
      </c>
      <c r="AL102" s="7">
        <v>3</v>
      </c>
      <c r="AM102" s="7">
        <f>(IFERROR(VLOOKUP(AK102,Components[[Name]:[Price]],2,FALSE),0))</f>
        <v>347.83333333333331</v>
      </c>
      <c r="AP102" s="7">
        <f>(IFERROR(VLOOKUP(AN102,Components[[Name]:[Price]],2,FALSE),0))</f>
        <v>0</v>
      </c>
      <c r="AS102" s="7">
        <f>(IFERROR(VLOOKUP(AQ102,Components[[Name]:[Price]],2,FALSE),0))</f>
        <v>0</v>
      </c>
      <c r="AV102" s="7">
        <f>(IFERROR(VLOOKUP(AT102,Components[[Name]:[Price]],2,FALSE),0))</f>
        <v>0</v>
      </c>
      <c r="AY102" s="7">
        <f>(IFERROR(VLOOKUP(AW102,Components[[Name]:[Price]],2,FALSE),0))</f>
        <v>0</v>
      </c>
      <c r="BB102" s="6">
        <f>(IFERROR(VLOOKUP(AZ102,Components[[Name]:[Price]],2,FALSE),0))</f>
        <v>0</v>
      </c>
    </row>
    <row r="103" spans="1:54" x14ac:dyDescent="0.2">
      <c r="A103" s="6">
        <v>1029</v>
      </c>
      <c r="B103" s="6" t="s">
        <v>527</v>
      </c>
      <c r="C103" s="6" t="s">
        <v>819</v>
      </c>
      <c r="D103" s="6" t="s">
        <v>565</v>
      </c>
      <c r="E103" s="6">
        <v>1</v>
      </c>
      <c r="F103" s="6">
        <v>15</v>
      </c>
      <c r="G103" s="6">
        <v>26</v>
      </c>
      <c r="H103" s="6" t="s">
        <v>568</v>
      </c>
      <c r="I103" s="7">
        <f>Fullmath[[#This Row],[Total CP]]/Fullmath[[#This Row],[Quantity]]</f>
        <v>54.4</v>
      </c>
      <c r="J1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54.4</v>
      </c>
      <c r="K103" s="6">
        <f>Fullmath[[#This Row],[Mat Cost]]/Fullmath[[#This Row],[Quantity]]</f>
        <v>1488.4099999999999</v>
      </c>
      <c r="L1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1488.4099999999999</v>
      </c>
      <c r="M103" s="7" t="s">
        <v>320</v>
      </c>
      <c r="N103" s="14">
        <v>1</v>
      </c>
      <c r="O103" s="15">
        <f>IFERROR(_xlfn.IFNA(VLOOKUP(Fullmath[[#This Row],[M1]],$H$2:$L102,2,FALSE),VLOOKUP(Fullmath[[#This Row],[M1]],$H104:$L$2227,2,FALSE)),0)</f>
        <v>24</v>
      </c>
      <c r="P103" s="16">
        <f>IFERROR(_xlfn.IFNA(VLOOKUP(Fullmath[[#This Row],[M1]],$H$2:$L102,4,FALSE),VLOOKUP(Fullmath[[#This Row],[M1]],$H104:$L$2227,4,FALSE)),0)</f>
        <v>479.36666666666662</v>
      </c>
      <c r="Q103" s="7" t="s">
        <v>349</v>
      </c>
      <c r="R103" s="7">
        <v>1</v>
      </c>
      <c r="S103" s="15">
        <f>IFERROR(_xlfn.IFNA(VLOOKUP(Fullmath[[#This Row],[M2]],$H$2:$L102,2,FALSE),VLOOKUP(Fullmath[[#This Row],[M2]],$H104:$L$2227,2,FALSE)),0)</f>
        <v>1</v>
      </c>
      <c r="T103" s="16">
        <f>IFERROR(_xlfn.IFNA(VLOOKUP(Fullmath[[#This Row],[M2]],$H$2:$L102,4,FALSE),VLOOKUP(Fullmath[[#This Row],[M2]],$H104:$L$2227,4,FALSE)),0)</f>
        <v>695.66666666666663</v>
      </c>
      <c r="U103" s="7" t="s">
        <v>316</v>
      </c>
      <c r="V103" s="7">
        <v>1</v>
      </c>
      <c r="W103" s="15">
        <f>IFERROR(_xlfn.IFNA(VLOOKUP(Fullmath[[#This Row],[M3]],$H$2:$L102,2,FALSE),VLOOKUP(Fullmath[[#This Row],[M3]],$H104:$L$2227,2,FALSE)),0)</f>
        <v>3.4</v>
      </c>
      <c r="X103" s="16">
        <f>IFERROR(_xlfn.IFNA(VLOOKUP(Fullmath[[#This Row],[M3]],$H$2:$L102,4,FALSE),VLOOKUP(Fullmath[[#This Row],[M3]],$H104:$L$2227,4,FALSE)),0)</f>
        <v>313.37666666666667</v>
      </c>
      <c r="AA103" s="15">
        <f>IFERROR(_xlfn.IFNA(VLOOKUP(Fullmath[[#This Row],[M4]],$H$2:$L102,2,FALSE),VLOOKUP(Fullmath[[#This Row],[M4]],$H104:$L$2227,2,FALSE)),0)</f>
        <v>0</v>
      </c>
      <c r="AB103" s="16">
        <f>IFERROR(_xlfn.IFNA(VLOOKUP(Fullmath[[#This Row],[M4]],$H$2:$L102,4,FALSE),VLOOKUP(Fullmath[[#This Row],[M4]],$H104:$L$2227,4,FALSE)),0)</f>
        <v>0</v>
      </c>
      <c r="AE103" s="15">
        <f>IFERROR(_xlfn.IFNA(VLOOKUP(Fullmath[[#This Row],[M5]],$H$2:$L102,2,FALSE),VLOOKUP(Fullmath[[#This Row],[M5]],$H104:$L$2227,2,FALSE)),0)</f>
        <v>0</v>
      </c>
      <c r="AF103" s="16">
        <f>IFERROR(_xlfn.IFNA(VLOOKUP(Fullmath[[#This Row],[M5]],$H$2:$L102,4,FALSE),VLOOKUP(Fullmath[[#This Row],[M5]],$H104:$L$2227,4,FALSE)),0)</f>
        <v>0</v>
      </c>
      <c r="AI103" s="15">
        <f>IFERROR(_xlfn.IFNA(VLOOKUP(Fullmath[[#This Row],[M6]],$H$2:$L102,2,FALSE),VLOOKUP(Fullmath[[#This Row],[M6]],$H104:$L$2227,2,FALSE)),0)</f>
        <v>0</v>
      </c>
      <c r="AJ103" s="16">
        <f>IFERROR(_xlfn.IFNA(VLOOKUP(Fullmath[[#This Row],[M6]],$H$2:$L102,4,FALSE),VLOOKUP(Fullmath[[#This Row],[M6]],$H104:$L$2227,4,FALSE)),0)</f>
        <v>0</v>
      </c>
      <c r="AM103" s="7">
        <f>(IFERROR(VLOOKUP(AK103,Components[[Name]:[Price]],2,FALSE),0))</f>
        <v>0</v>
      </c>
      <c r="AP103" s="7">
        <f>(IFERROR(VLOOKUP(AN103,Components[[Name]:[Price]],2,FALSE),0))</f>
        <v>0</v>
      </c>
      <c r="AS103" s="7">
        <f>(IFERROR(VLOOKUP(AQ103,Components[[Name]:[Price]],2,FALSE),0))</f>
        <v>0</v>
      </c>
      <c r="AV103" s="7">
        <f>(IFERROR(VLOOKUP(AT103,Components[[Name]:[Price]],2,FALSE),0))</f>
        <v>0</v>
      </c>
      <c r="AY103" s="7">
        <f>(IFERROR(VLOOKUP(AW103,Components[[Name]:[Price]],2,FALSE),0))</f>
        <v>0</v>
      </c>
      <c r="BB103" s="6">
        <f>(IFERROR(VLOOKUP(AZ103,Components[[Name]:[Price]],2,FALSE),0))</f>
        <v>0</v>
      </c>
    </row>
    <row r="104" spans="1:54" x14ac:dyDescent="0.2">
      <c r="A104" s="6">
        <v>1030</v>
      </c>
      <c r="B104" s="6" t="s">
        <v>527</v>
      </c>
      <c r="C104" s="6" t="s">
        <v>819</v>
      </c>
      <c r="D104" s="6" t="s">
        <v>565</v>
      </c>
      <c r="E104" s="6">
        <v>1</v>
      </c>
      <c r="F104" s="6">
        <v>30</v>
      </c>
      <c r="G104" s="6">
        <v>59</v>
      </c>
      <c r="H104" s="6" t="s">
        <v>569</v>
      </c>
      <c r="I104" s="7">
        <f>Fullmath[[#This Row],[Total CP]]/Fullmath[[#This Row],[Quantity]]</f>
        <v>184.15</v>
      </c>
      <c r="J1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184.15</v>
      </c>
      <c r="K104" s="6">
        <f>Fullmath[[#This Row],[Mat Cost]]/Fullmath[[#This Row],[Quantity]]</f>
        <v>6763.6756249999999</v>
      </c>
      <c r="L1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6763.6756249999999</v>
      </c>
      <c r="M104" s="7" t="s">
        <v>320</v>
      </c>
      <c r="N104" s="14">
        <v>1</v>
      </c>
      <c r="O104" s="15">
        <f>IFERROR(_xlfn.IFNA(VLOOKUP(Fullmath[[#This Row],[M1]],$H$2:$L103,2,FALSE),VLOOKUP(Fullmath[[#This Row],[M1]],$H105:$L$2227,2,FALSE)),0)</f>
        <v>24</v>
      </c>
      <c r="P104" s="16">
        <f>IFERROR(_xlfn.IFNA(VLOOKUP(Fullmath[[#This Row],[M1]],$H$2:$L103,4,FALSE),VLOOKUP(Fullmath[[#This Row],[M1]],$H105:$L$2227,4,FALSE)),0)</f>
        <v>479.36666666666662</v>
      </c>
      <c r="Q104" s="7" t="s">
        <v>354</v>
      </c>
      <c r="R104" s="7">
        <v>1</v>
      </c>
      <c r="S104" s="15">
        <f>IFERROR(_xlfn.IFNA(VLOOKUP(Fullmath[[#This Row],[M2]],$H$2:$L103,2,FALSE),VLOOKUP(Fullmath[[#This Row],[M2]],$H105:$L$2227,2,FALSE)),0)</f>
        <v>46.75</v>
      </c>
      <c r="T104" s="16">
        <f>IFERROR(_xlfn.IFNA(VLOOKUP(Fullmath[[#This Row],[M2]],$H$2:$L103,4,FALSE),VLOOKUP(Fullmath[[#This Row],[M2]],$H105:$L$2227,4,FALSE)),0)</f>
        <v>4795.8989583333332</v>
      </c>
      <c r="U104" s="7" t="s">
        <v>568</v>
      </c>
      <c r="V104" s="7">
        <v>1</v>
      </c>
      <c r="W104" s="15">
        <f>IFERROR(_xlfn.IFNA(VLOOKUP(Fullmath[[#This Row],[M3]],$H$2:$L103,2,FALSE),VLOOKUP(Fullmath[[#This Row],[M3]],$H105:$L$2227,2,FALSE)),0)</f>
        <v>54.4</v>
      </c>
      <c r="X104" s="16">
        <f>IFERROR(_xlfn.IFNA(VLOOKUP(Fullmath[[#This Row],[M3]],$H$2:$L103,4,FALSE),VLOOKUP(Fullmath[[#This Row],[M3]],$H105:$L$2227,4,FALSE)),0)</f>
        <v>1488.4099999999999</v>
      </c>
      <c r="AA104" s="15">
        <f>IFERROR(_xlfn.IFNA(VLOOKUP(Fullmath[[#This Row],[M4]],$H$2:$L103,2,FALSE),VLOOKUP(Fullmath[[#This Row],[M4]],$H105:$L$2227,2,FALSE)),0)</f>
        <v>0</v>
      </c>
      <c r="AB104" s="16">
        <f>IFERROR(_xlfn.IFNA(VLOOKUP(Fullmath[[#This Row],[M4]],$H$2:$L103,4,FALSE),VLOOKUP(Fullmath[[#This Row],[M4]],$H105:$L$2227,4,FALSE)),0)</f>
        <v>0</v>
      </c>
      <c r="AE104" s="15">
        <f>IFERROR(_xlfn.IFNA(VLOOKUP(Fullmath[[#This Row],[M5]],$H$2:$L103,2,FALSE),VLOOKUP(Fullmath[[#This Row],[M5]],$H105:$L$2227,2,FALSE)),0)</f>
        <v>0</v>
      </c>
      <c r="AF104" s="16">
        <f>IFERROR(_xlfn.IFNA(VLOOKUP(Fullmath[[#This Row],[M5]],$H$2:$L103,4,FALSE),VLOOKUP(Fullmath[[#This Row],[M5]],$H105:$L$2227,4,FALSE)),0)</f>
        <v>0</v>
      </c>
      <c r="AI104" s="15">
        <f>IFERROR(_xlfn.IFNA(VLOOKUP(Fullmath[[#This Row],[M6]],$H$2:$L103,2,FALSE),VLOOKUP(Fullmath[[#This Row],[M6]],$H105:$L$2227,2,FALSE)),0)</f>
        <v>0</v>
      </c>
      <c r="AJ104" s="16">
        <f>IFERROR(_xlfn.IFNA(VLOOKUP(Fullmath[[#This Row],[M6]],$H$2:$L103,4,FALSE),VLOOKUP(Fullmath[[#This Row],[M6]],$H105:$L$2227,4,FALSE)),0)</f>
        <v>0</v>
      </c>
      <c r="AM104" s="7">
        <f>(IFERROR(VLOOKUP(AK104,Components[[Name]:[Price]],2,FALSE),0))</f>
        <v>0</v>
      </c>
      <c r="AP104" s="7">
        <f>(IFERROR(VLOOKUP(AN104,Components[[Name]:[Price]],2,FALSE),0))</f>
        <v>0</v>
      </c>
      <c r="AS104" s="7">
        <f>(IFERROR(VLOOKUP(AQ104,Components[[Name]:[Price]],2,FALSE),0))</f>
        <v>0</v>
      </c>
      <c r="AV104" s="7">
        <f>(IFERROR(VLOOKUP(AT104,Components[[Name]:[Price]],2,FALSE),0))</f>
        <v>0</v>
      </c>
      <c r="AY104" s="7">
        <f>(IFERROR(VLOOKUP(AW104,Components[[Name]:[Price]],2,FALSE),0))</f>
        <v>0</v>
      </c>
      <c r="BB104" s="6">
        <f>(IFERROR(VLOOKUP(AZ104,Components[[Name]:[Price]],2,FALSE),0))</f>
        <v>0</v>
      </c>
    </row>
    <row r="105" spans="1:54" x14ac:dyDescent="0.2">
      <c r="A105" s="6">
        <v>1031</v>
      </c>
      <c r="B105" s="6" t="s">
        <v>527</v>
      </c>
      <c r="C105" s="6" t="s">
        <v>819</v>
      </c>
      <c r="D105" s="6" t="s">
        <v>565</v>
      </c>
      <c r="E105" s="6">
        <v>1</v>
      </c>
      <c r="F105" s="6">
        <v>45</v>
      </c>
      <c r="G105" s="6">
        <v>250</v>
      </c>
      <c r="H105" s="6" t="s">
        <v>570</v>
      </c>
      <c r="I105" s="7">
        <f>Fullmath[[#This Row],[Total CP]]/Fullmath[[#This Row],[Quantity]]</f>
        <v>563.33333333333326</v>
      </c>
      <c r="J1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563.33333333333326</v>
      </c>
      <c r="K105" s="6">
        <f>Fullmath[[#This Row],[Mat Cost]]/Fullmath[[#This Row],[Quantity]]</f>
        <v>56315.462499999994</v>
      </c>
      <c r="L1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56315.462499999994</v>
      </c>
      <c r="M105" s="7" t="s">
        <v>352</v>
      </c>
      <c r="N105" s="14">
        <v>2</v>
      </c>
      <c r="O105" s="15">
        <f>IFERROR(_xlfn.IFNA(VLOOKUP(Fullmath[[#This Row],[M1]],$H$2:$L104,2,FALSE),VLOOKUP(Fullmath[[#This Row],[M1]],$H106:$L$2227,2,FALSE)),0)</f>
        <v>56.416666666666664</v>
      </c>
      <c r="P105" s="16">
        <f>IFERROR(_xlfn.IFNA(VLOOKUP(Fullmath[[#This Row],[M1]],$H$2:$L104,4,FALSE),VLOOKUP(Fullmath[[#This Row],[M1]],$H106:$L$2227,4,FALSE)),0)</f>
        <v>20804.598958333332</v>
      </c>
      <c r="Q105" s="7" t="s">
        <v>456</v>
      </c>
      <c r="R105" s="7">
        <v>1</v>
      </c>
      <c r="S105" s="15">
        <f>IFERROR(_xlfn.IFNA(VLOOKUP(Fullmath[[#This Row],[M2]],$H$2:$L104,2,FALSE),VLOOKUP(Fullmath[[#This Row],[M2]],$H106:$L$2227,2,FALSE)),0)</f>
        <v>107</v>
      </c>
      <c r="T105" s="16">
        <f>IFERROR(_xlfn.IFNA(VLOOKUP(Fullmath[[#This Row],[M2]],$H$2:$L104,4,FALSE),VLOOKUP(Fullmath[[#This Row],[M2]],$H106:$L$2227,4,FALSE)),0)</f>
        <v>2314.4666666666667</v>
      </c>
      <c r="U105" s="7" t="s">
        <v>354</v>
      </c>
      <c r="V105" s="7">
        <v>2</v>
      </c>
      <c r="W105" s="15">
        <f>IFERROR(_xlfn.IFNA(VLOOKUP(Fullmath[[#This Row],[M3]],$H$2:$L104,2,FALSE),VLOOKUP(Fullmath[[#This Row],[M3]],$H106:$L$2227,2,FALSE)),0)</f>
        <v>46.75</v>
      </c>
      <c r="X105" s="16">
        <f>IFERROR(_xlfn.IFNA(VLOOKUP(Fullmath[[#This Row],[M3]],$H$2:$L104,4,FALSE),VLOOKUP(Fullmath[[#This Row],[M3]],$H106:$L$2227,4,FALSE)),0)</f>
        <v>4795.8989583333332</v>
      </c>
      <c r="AA105" s="15">
        <f>IFERROR(_xlfn.IFNA(VLOOKUP(Fullmath[[#This Row],[M4]],$H$2:$L104,2,FALSE),VLOOKUP(Fullmath[[#This Row],[M4]],$H106:$L$2227,2,FALSE)),0)</f>
        <v>0</v>
      </c>
      <c r="AB105" s="16">
        <f>IFERROR(_xlfn.IFNA(VLOOKUP(Fullmath[[#This Row],[M4]],$H$2:$L104,4,FALSE),VLOOKUP(Fullmath[[#This Row],[M4]],$H106:$L$2227,4,FALSE)),0)</f>
        <v>0</v>
      </c>
      <c r="AE105" s="15">
        <f>IFERROR(_xlfn.IFNA(VLOOKUP(Fullmath[[#This Row],[M5]],$H$2:$L104,2,FALSE),VLOOKUP(Fullmath[[#This Row],[M5]],$H106:$L$2227,2,FALSE)),0)</f>
        <v>0</v>
      </c>
      <c r="AF105" s="16">
        <f>IFERROR(_xlfn.IFNA(VLOOKUP(Fullmath[[#This Row],[M5]],$H$2:$L104,4,FALSE),VLOOKUP(Fullmath[[#This Row],[M5]],$H106:$L$2227,4,FALSE)),0)</f>
        <v>0</v>
      </c>
      <c r="AI105" s="15">
        <f>IFERROR(_xlfn.IFNA(VLOOKUP(Fullmath[[#This Row],[M6]],$H$2:$L104,2,FALSE),VLOOKUP(Fullmath[[#This Row],[M6]],$H106:$L$2227,2,FALSE)),0)</f>
        <v>0</v>
      </c>
      <c r="AJ105" s="16">
        <f>IFERROR(_xlfn.IFNA(VLOOKUP(Fullmath[[#This Row],[M6]],$H$2:$L104,4,FALSE),VLOOKUP(Fullmath[[#This Row],[M6]],$H106:$L$2227,4,FALSE)),0)</f>
        <v>0</v>
      </c>
      <c r="AK105" s="7" t="s">
        <v>260</v>
      </c>
      <c r="AL105" s="7">
        <v>4</v>
      </c>
      <c r="AM105" s="7">
        <f>(IFERROR(VLOOKUP(AK105,Components[[Name]:[Price]],2,FALSE),0))</f>
        <v>700</v>
      </c>
      <c r="AP105" s="7">
        <f>(IFERROR(VLOOKUP(AN105,Components[[Name]:[Price]],2,FALSE),0))</f>
        <v>0</v>
      </c>
      <c r="AS105" s="7">
        <f>(IFERROR(VLOOKUP(AQ105,Components[[Name]:[Price]],2,FALSE),0))</f>
        <v>0</v>
      </c>
      <c r="AV105" s="7">
        <f>(IFERROR(VLOOKUP(AT105,Components[[Name]:[Price]],2,FALSE),0))</f>
        <v>0</v>
      </c>
      <c r="AY105" s="7">
        <f>(IFERROR(VLOOKUP(AW105,Components[[Name]:[Price]],2,FALSE),0))</f>
        <v>0</v>
      </c>
      <c r="BB105" s="6">
        <f>(IFERROR(VLOOKUP(AZ105,Components[[Name]:[Price]],2,FALSE),0))</f>
        <v>0</v>
      </c>
    </row>
    <row r="106" spans="1:54" x14ac:dyDescent="0.2">
      <c r="A106" s="2">
        <v>984</v>
      </c>
      <c r="B106" s="2" t="s">
        <v>958</v>
      </c>
      <c r="C106" s="6" t="s">
        <v>985</v>
      </c>
      <c r="D106" s="2" t="s">
        <v>812</v>
      </c>
      <c r="E106" s="2">
        <v>1</v>
      </c>
      <c r="F106" s="2">
        <v>22</v>
      </c>
      <c r="G106" s="2">
        <v>32</v>
      </c>
      <c r="H106" s="2" t="s">
        <v>814</v>
      </c>
      <c r="I106" s="7">
        <f>Fullmath[[#This Row],[Total CP]]/Fullmath[[#This Row],[Quantity]]</f>
        <v>36.200000000000003</v>
      </c>
      <c r="J1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36.200000000000003</v>
      </c>
      <c r="K106" s="6">
        <f>Fullmath[[#This Row],[Mat Cost]]/Fullmath[[#This Row],[Quantity]]</f>
        <v>364.57499999999999</v>
      </c>
      <c r="L1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364.57499999999999</v>
      </c>
      <c r="M106" s="7" t="s">
        <v>325</v>
      </c>
      <c r="N106" s="14">
        <v>3</v>
      </c>
      <c r="O106" s="15">
        <f>IFERROR(_xlfn.IFNA(VLOOKUP(Fullmath[[#This Row],[M1]],$H$2:$L105,2,FALSE),VLOOKUP(Fullmath[[#This Row],[M1]],$H107:$L$2227,2,FALSE)),0)</f>
        <v>1</v>
      </c>
      <c r="P106" s="16">
        <f>IFERROR(_xlfn.IFNA(VLOOKUP(Fullmath[[#This Row],[M1]],$H$2:$L105,4,FALSE),VLOOKUP(Fullmath[[#This Row],[M1]],$H107:$L$2227,4,FALSE)),0)</f>
        <v>48.608333333333334</v>
      </c>
      <c r="Q106" s="7" t="s">
        <v>801</v>
      </c>
      <c r="R106" s="7">
        <v>1</v>
      </c>
      <c r="S106" s="15">
        <f>IFERROR(_xlfn.IFNA(VLOOKUP(Fullmath[[#This Row],[M2]],$H$2:$L105,2,FALSE),VLOOKUP(Fullmath[[#This Row],[M2]],$H107:$L$2227,2,FALSE)),0)</f>
        <v>0</v>
      </c>
      <c r="T106" s="16">
        <f>IFERROR(_xlfn.IFNA(VLOOKUP(Fullmath[[#This Row],[M2]],$H$2:$L105,4,FALSE),VLOOKUP(Fullmath[[#This Row],[M2]],$H107:$L$2227,4,FALSE)),0)</f>
        <v>0</v>
      </c>
      <c r="U106" s="7" t="s">
        <v>724</v>
      </c>
      <c r="V106" s="7">
        <v>1</v>
      </c>
      <c r="W106" s="15">
        <f>IFERROR(_xlfn.IFNA(VLOOKUP(Fullmath[[#This Row],[M3]],$H$2:$L105,2,FALSE),VLOOKUP(Fullmath[[#This Row],[M3]],$H107:$L$2227,2,FALSE)),0)</f>
        <v>1.2</v>
      </c>
      <c r="X106" s="16">
        <f>IFERROR(_xlfn.IFNA(VLOOKUP(Fullmath[[#This Row],[M3]],$H$2:$L105,4,FALSE),VLOOKUP(Fullmath[[#This Row],[M3]],$H107:$L$2227,4,FALSE)),0)</f>
        <v>142.66666666666669</v>
      </c>
      <c r="AA106" s="15">
        <f>IFERROR(_xlfn.IFNA(VLOOKUP(Fullmath[[#This Row],[M4]],$H$2:$L105,2,FALSE),VLOOKUP(Fullmath[[#This Row],[M4]],$H107:$L$2227,2,FALSE)),0)</f>
        <v>0</v>
      </c>
      <c r="AB106" s="16">
        <f>IFERROR(_xlfn.IFNA(VLOOKUP(Fullmath[[#This Row],[M4]],$H$2:$L105,4,FALSE),VLOOKUP(Fullmath[[#This Row],[M4]],$H107:$L$2227,4,FALSE)),0)</f>
        <v>0</v>
      </c>
      <c r="AE106" s="15">
        <f>IFERROR(_xlfn.IFNA(VLOOKUP(Fullmath[[#This Row],[M5]],$H$2:$L105,2,FALSE),VLOOKUP(Fullmath[[#This Row],[M5]],$H107:$L$2227,2,FALSE)),0)</f>
        <v>0</v>
      </c>
      <c r="AF106" s="16">
        <f>IFERROR(_xlfn.IFNA(VLOOKUP(Fullmath[[#This Row],[M5]],$H$2:$L105,4,FALSE),VLOOKUP(Fullmath[[#This Row],[M5]],$H107:$L$2227,4,FALSE)),0)</f>
        <v>0</v>
      </c>
      <c r="AI106" s="15">
        <f>IFERROR(_xlfn.IFNA(VLOOKUP(Fullmath[[#This Row],[M6]],$H$2:$L105,2,FALSE),VLOOKUP(Fullmath[[#This Row],[M6]],$H107:$L$2227,2,FALSE)),0)</f>
        <v>0</v>
      </c>
      <c r="AJ106" s="16">
        <f>IFERROR(_xlfn.IFNA(VLOOKUP(Fullmath[[#This Row],[M6]],$H$2:$L105,4,FALSE),VLOOKUP(Fullmath[[#This Row],[M6]],$H107:$L$2227,4,FALSE)),0)</f>
        <v>0</v>
      </c>
      <c r="AK106" s="7" t="s">
        <v>239</v>
      </c>
      <c r="AL106" s="7">
        <v>1</v>
      </c>
      <c r="AM106" s="7">
        <f>(IFERROR(VLOOKUP(AK106,Components[[Name]:[Price]],2,FALSE),0))</f>
        <v>76.083333333333329</v>
      </c>
      <c r="AP106" s="7">
        <f>(IFERROR(VLOOKUP(AN106,Components[[Name]:[Price]],2,FALSE),0))</f>
        <v>0</v>
      </c>
      <c r="AS106" s="7">
        <f>(IFERROR(VLOOKUP(AQ106,Components[[Name]:[Price]],2,FALSE),0))</f>
        <v>0</v>
      </c>
      <c r="AV106" s="7">
        <f>(IFERROR(VLOOKUP(AT106,Components[[Name]:[Price]],2,FALSE),0))</f>
        <v>0</v>
      </c>
      <c r="AY106" s="7">
        <f>(IFERROR(VLOOKUP(AW106,Components[[Name]:[Price]],2,FALSE),0))</f>
        <v>0</v>
      </c>
      <c r="BB106" s="2">
        <f>(IFERROR(VLOOKUP(AZ106,Components[[Name]:[Price]],2,FALSE),0))</f>
        <v>0</v>
      </c>
    </row>
    <row r="107" spans="1:54" x14ac:dyDescent="0.2">
      <c r="A107" s="2">
        <v>1075</v>
      </c>
      <c r="B107" s="2" t="s">
        <v>1132</v>
      </c>
      <c r="C107" s="2" t="s">
        <v>985</v>
      </c>
      <c r="D107" s="2" t="s">
        <v>812</v>
      </c>
      <c r="E107" s="2">
        <v>1</v>
      </c>
      <c r="F107" s="2">
        <v>10</v>
      </c>
      <c r="G107" s="2">
        <v>20</v>
      </c>
      <c r="H107" s="2" t="s">
        <v>1062</v>
      </c>
      <c r="I107" s="7">
        <f>Fullmath[[#This Row],[Total CP]]/Fullmath[[#This Row],[Quantity]]</f>
        <v>28.8</v>
      </c>
      <c r="J10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28.8</v>
      </c>
      <c r="K107" s="2">
        <f>Fullmath[[#This Row],[Mat Cost]]/Fullmath[[#This Row],[Quantity]]</f>
        <v>1452.5700000000002</v>
      </c>
      <c r="L10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1452.5700000000002</v>
      </c>
      <c r="M107" s="7" t="s">
        <v>324</v>
      </c>
      <c r="N107" s="14">
        <v>1</v>
      </c>
      <c r="O107" s="15">
        <f>IFERROR(_xlfn.IFNA(VLOOKUP(Fullmath[[#This Row],[M1]],$H$2:$L106,2,FALSE),VLOOKUP(Fullmath[[#This Row],[M1]],$H108:$L$2227,2,FALSE)),0)</f>
        <v>2</v>
      </c>
      <c r="P107" s="16">
        <f>IFERROR(_xlfn.IFNA(VLOOKUP(Fullmath[[#This Row],[M1]],$H$2:$L106,4,FALSE),VLOOKUP(Fullmath[[#This Row],[M1]],$H108:$L$2227,4,FALSE)),0)</f>
        <v>500.25</v>
      </c>
      <c r="Q107" s="7" t="s">
        <v>317</v>
      </c>
      <c r="R107" s="7">
        <v>2</v>
      </c>
      <c r="S107" s="15">
        <f>IFERROR(_xlfn.IFNA(VLOOKUP(Fullmath[[#This Row],[M2]],$H$2:$L106,2,FALSE),VLOOKUP(Fullmath[[#This Row],[M2]],$H108:$L$2227,2,FALSE)),0)</f>
        <v>3.4</v>
      </c>
      <c r="T107" s="16">
        <f>IFERROR(_xlfn.IFNA(VLOOKUP(Fullmath[[#This Row],[M2]],$H$2:$L106,4,FALSE),VLOOKUP(Fullmath[[#This Row],[M2]],$H108:$L$2227,4,FALSE)),0)</f>
        <v>276.46000000000004</v>
      </c>
      <c r="W107" s="15">
        <f>IFERROR(_xlfn.IFNA(VLOOKUP(Fullmath[[#This Row],[M3]],$H$2:$L106,2,FALSE),VLOOKUP(Fullmath[[#This Row],[M3]],$H108:$L$2227,2,FALSE)),0)</f>
        <v>0</v>
      </c>
      <c r="X107" s="16">
        <f>IFERROR(_xlfn.IFNA(VLOOKUP(Fullmath[[#This Row],[M3]],$H$2:$L106,4,FALSE),VLOOKUP(Fullmath[[#This Row],[M3]],$H108:$L$2227,4,FALSE)),0)</f>
        <v>0</v>
      </c>
      <c r="AA107" s="15">
        <f>IFERROR(_xlfn.IFNA(VLOOKUP(Fullmath[[#This Row],[M4]],$H$2:$L106,2,FALSE),VLOOKUP(Fullmath[[#This Row],[M4]],$H108:$L$2227,2,FALSE)),0)</f>
        <v>0</v>
      </c>
      <c r="AB107" s="16">
        <f>IFERROR(_xlfn.IFNA(VLOOKUP(Fullmath[[#This Row],[M4]],$H$2:$L106,4,FALSE),VLOOKUP(Fullmath[[#This Row],[M4]],$H108:$L$2227,4,FALSE)),0)</f>
        <v>0</v>
      </c>
      <c r="AE107" s="15">
        <f>IFERROR(_xlfn.IFNA(VLOOKUP(Fullmath[[#This Row],[M5]],$H$2:$L106,2,FALSE),VLOOKUP(Fullmath[[#This Row],[M5]],$H108:$L$2227,2,FALSE)),0)</f>
        <v>0</v>
      </c>
      <c r="AF107" s="16">
        <f>IFERROR(_xlfn.IFNA(VLOOKUP(Fullmath[[#This Row],[M5]],$H$2:$L106,4,FALSE),VLOOKUP(Fullmath[[#This Row],[M5]],$H108:$L$2227,4,FALSE)),0)</f>
        <v>0</v>
      </c>
      <c r="AI107" s="15">
        <f>IFERROR(_xlfn.IFNA(VLOOKUP(Fullmath[[#This Row],[M6]],$H$2:$L106,2,FALSE),VLOOKUP(Fullmath[[#This Row],[M6]],$H108:$L$2227,2,FALSE)),0)</f>
        <v>0</v>
      </c>
      <c r="AJ107" s="16">
        <f>IFERROR(_xlfn.IFNA(VLOOKUP(Fullmath[[#This Row],[M6]],$H$2:$L106,4,FALSE),VLOOKUP(Fullmath[[#This Row],[M6]],$H108:$L$2227,4,FALSE)),0)</f>
        <v>0</v>
      </c>
      <c r="AK107" s="7" t="s">
        <v>240</v>
      </c>
      <c r="AL107" s="7">
        <v>2</v>
      </c>
      <c r="AM107" s="7">
        <f>(IFERROR(VLOOKUP(AK107,Components[[Name]:[Price]],2,FALSE),0))</f>
        <v>199.7</v>
      </c>
      <c r="AP107" s="7">
        <f>(IFERROR(VLOOKUP(AN107,Components[[Name]:[Price]],2,FALSE),0))</f>
        <v>0</v>
      </c>
      <c r="AS107" s="7">
        <f>(IFERROR(VLOOKUP(AQ107,Components[[Name]:[Price]],2,FALSE),0))</f>
        <v>0</v>
      </c>
      <c r="AV107" s="7">
        <f>(IFERROR(VLOOKUP(AT107,Components[[Name]:[Price]],2,FALSE),0))</f>
        <v>0</v>
      </c>
      <c r="AY107" s="7">
        <f>(IFERROR(VLOOKUP(AW107,Components[[Name]:[Price]],2,FALSE),0))</f>
        <v>0</v>
      </c>
      <c r="BB107" s="6">
        <f>(IFERROR(VLOOKUP(AZ107,Components[[Name]:[Price]],2,FALSE),0))</f>
        <v>0</v>
      </c>
    </row>
    <row r="108" spans="1:54" x14ac:dyDescent="0.2">
      <c r="A108" s="2">
        <v>973</v>
      </c>
      <c r="B108" s="2" t="s">
        <v>1132</v>
      </c>
      <c r="C108" s="2" t="s">
        <v>985</v>
      </c>
      <c r="D108" s="2" t="s">
        <v>812</v>
      </c>
      <c r="E108" s="2">
        <v>1</v>
      </c>
      <c r="F108" s="2">
        <v>15</v>
      </c>
      <c r="G108" s="2">
        <v>8</v>
      </c>
      <c r="H108" s="2" t="s">
        <v>1063</v>
      </c>
      <c r="I108" s="7">
        <f>Fullmath[[#This Row],[Total CP]]/Fullmath[[#This Row],[Quantity]]</f>
        <v>10</v>
      </c>
      <c r="J10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108" s="2">
        <f>Fullmath[[#This Row],[Mat Cost]]/Fullmath[[#This Row],[Quantity]]</f>
        <v>323.5</v>
      </c>
      <c r="L10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323.5</v>
      </c>
      <c r="M108" s="7" t="s">
        <v>644</v>
      </c>
      <c r="N108" s="14">
        <v>2</v>
      </c>
      <c r="O108" s="15">
        <f>IFERROR(_xlfn.IFNA(VLOOKUP(Fullmath[[#This Row],[M1]],$H$2:$L107,2,FALSE),VLOOKUP(Fullmath[[#This Row],[M1]],$H109:$L$2227,2,FALSE)),0)</f>
        <v>1</v>
      </c>
      <c r="P108" s="16">
        <f>IFERROR(_xlfn.IFNA(VLOOKUP(Fullmath[[#This Row],[M1]],$H$2:$L107,4,FALSE),VLOOKUP(Fullmath[[#This Row],[M1]],$H109:$L$2227,4,FALSE)),0)</f>
        <v>120.33333333333333</v>
      </c>
      <c r="S108" s="15">
        <f>IFERROR(_xlfn.IFNA(VLOOKUP(Fullmath[[#This Row],[M2]],$H$2:$L107,2,FALSE),VLOOKUP(Fullmath[[#This Row],[M2]],$H109:$L$2227,2,FALSE)),0)</f>
        <v>0</v>
      </c>
      <c r="T108" s="16">
        <f>IFERROR(_xlfn.IFNA(VLOOKUP(Fullmath[[#This Row],[M2]],$H$2:$L107,4,FALSE),VLOOKUP(Fullmath[[#This Row],[M2]],$H109:$L$2227,4,FALSE)),0)</f>
        <v>0</v>
      </c>
      <c r="W108" s="15">
        <f>IFERROR(_xlfn.IFNA(VLOOKUP(Fullmath[[#This Row],[M3]],$H$2:$L107,2,FALSE),VLOOKUP(Fullmath[[#This Row],[M3]],$H109:$L$2227,2,FALSE)),0)</f>
        <v>0</v>
      </c>
      <c r="X108" s="16">
        <f>IFERROR(_xlfn.IFNA(VLOOKUP(Fullmath[[#This Row],[M3]],$H$2:$L107,4,FALSE),VLOOKUP(Fullmath[[#This Row],[M3]],$H109:$L$2227,4,FALSE)),0)</f>
        <v>0</v>
      </c>
      <c r="AA108" s="15">
        <f>IFERROR(_xlfn.IFNA(VLOOKUP(Fullmath[[#This Row],[M4]],$H$2:$L107,2,FALSE),VLOOKUP(Fullmath[[#This Row],[M4]],$H109:$L$2227,2,FALSE)),0)</f>
        <v>0</v>
      </c>
      <c r="AB108" s="16">
        <f>IFERROR(_xlfn.IFNA(VLOOKUP(Fullmath[[#This Row],[M4]],$H$2:$L107,4,FALSE),VLOOKUP(Fullmath[[#This Row],[M4]],$H109:$L$2227,4,FALSE)),0)</f>
        <v>0</v>
      </c>
      <c r="AE108" s="15">
        <f>IFERROR(_xlfn.IFNA(VLOOKUP(Fullmath[[#This Row],[M5]],$H$2:$L107,2,FALSE),VLOOKUP(Fullmath[[#This Row],[M5]],$H109:$L$2227,2,FALSE)),0)</f>
        <v>0</v>
      </c>
      <c r="AF108" s="16">
        <f>IFERROR(_xlfn.IFNA(VLOOKUP(Fullmath[[#This Row],[M5]],$H$2:$L107,4,FALSE),VLOOKUP(Fullmath[[#This Row],[M5]],$H109:$L$2227,4,FALSE)),0)</f>
        <v>0</v>
      </c>
      <c r="AI108" s="15">
        <f>IFERROR(_xlfn.IFNA(VLOOKUP(Fullmath[[#This Row],[M6]],$H$2:$L107,2,FALSE),VLOOKUP(Fullmath[[#This Row],[M6]],$H109:$L$2227,2,FALSE)),0)</f>
        <v>0</v>
      </c>
      <c r="AJ108" s="16">
        <f>IFERROR(_xlfn.IFNA(VLOOKUP(Fullmath[[#This Row],[M6]],$H$2:$L107,4,FALSE),VLOOKUP(Fullmath[[#This Row],[M6]],$H109:$L$2227,4,FALSE)),0)</f>
        <v>0</v>
      </c>
      <c r="AK108" s="7" t="s">
        <v>156</v>
      </c>
      <c r="AL108" s="7">
        <v>1</v>
      </c>
      <c r="AM108" s="7">
        <f>(IFERROR(VLOOKUP(AK108,Components[[Name]:[Price]],2,FALSE),0))</f>
        <v>82.833333333333329</v>
      </c>
      <c r="AP108" s="7">
        <f>(IFERROR(VLOOKUP(AN108,Components[[Name]:[Price]],2,FALSE),0))</f>
        <v>0</v>
      </c>
      <c r="AS108" s="7">
        <f>(IFERROR(VLOOKUP(AQ108,Components[[Name]:[Price]],2,FALSE),0))</f>
        <v>0</v>
      </c>
      <c r="AV108" s="7">
        <f>(IFERROR(VLOOKUP(AT108,Components[[Name]:[Price]],2,FALSE),0))</f>
        <v>0</v>
      </c>
      <c r="AY108" s="7">
        <f>(IFERROR(VLOOKUP(AW108,Components[[Name]:[Price]],2,FALSE),0))</f>
        <v>0</v>
      </c>
      <c r="BB108" s="6">
        <f>(IFERROR(VLOOKUP(AZ108,Components[[Name]:[Price]],2,FALSE),0))</f>
        <v>0</v>
      </c>
    </row>
    <row r="109" spans="1:54" x14ac:dyDescent="0.2">
      <c r="A109" s="2">
        <v>690</v>
      </c>
      <c r="B109" s="2" t="s">
        <v>1132</v>
      </c>
      <c r="C109" s="2" t="s">
        <v>985</v>
      </c>
      <c r="D109" s="2" t="s">
        <v>812</v>
      </c>
      <c r="E109" s="2">
        <v>1</v>
      </c>
      <c r="F109" s="2">
        <v>15</v>
      </c>
      <c r="G109" s="2">
        <v>4</v>
      </c>
      <c r="H109" s="2" t="s">
        <v>1064</v>
      </c>
      <c r="I109" s="7">
        <f>Fullmath[[#This Row],[Total CP]]/Fullmath[[#This Row],[Quantity]]</f>
        <v>10.8</v>
      </c>
      <c r="J10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10.8</v>
      </c>
      <c r="K109" s="2">
        <f>Fullmath[[#This Row],[Mat Cost]]/Fullmath[[#This Row],[Quantity]]</f>
        <v>494.92</v>
      </c>
      <c r="L10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494.92</v>
      </c>
      <c r="M109" s="7" t="s">
        <v>457</v>
      </c>
      <c r="N109" s="14">
        <v>2</v>
      </c>
      <c r="O109" s="15">
        <f>IFERROR(_xlfn.IFNA(VLOOKUP(Fullmath[[#This Row],[M1]],$H$2:$L108,2,FALSE),VLOOKUP(Fullmath[[#This Row],[M1]],$H110:$L$2227,2,FALSE)),0)</f>
        <v>3.4</v>
      </c>
      <c r="P109" s="16">
        <f>IFERROR(_xlfn.IFNA(VLOOKUP(Fullmath[[#This Row],[M1]],$H$2:$L108,4,FALSE),VLOOKUP(Fullmath[[#This Row],[M1]],$H110:$L$2227,4,FALSE)),0)</f>
        <v>247.46</v>
      </c>
      <c r="S109" s="15">
        <f>IFERROR(_xlfn.IFNA(VLOOKUP(Fullmath[[#This Row],[M2]],$H$2:$L108,2,FALSE),VLOOKUP(Fullmath[[#This Row],[M2]],$H110:$L$2227,2,FALSE)),0)</f>
        <v>0</v>
      </c>
      <c r="T109" s="16">
        <f>IFERROR(_xlfn.IFNA(VLOOKUP(Fullmath[[#This Row],[M2]],$H$2:$L108,4,FALSE),VLOOKUP(Fullmath[[#This Row],[M2]],$H110:$L$2227,4,FALSE)),0)</f>
        <v>0</v>
      </c>
      <c r="W109" s="15">
        <f>IFERROR(_xlfn.IFNA(VLOOKUP(Fullmath[[#This Row],[M3]],$H$2:$L108,2,FALSE),VLOOKUP(Fullmath[[#This Row],[M3]],$H110:$L$2227,2,FALSE)),0)</f>
        <v>0</v>
      </c>
      <c r="X109" s="16">
        <f>IFERROR(_xlfn.IFNA(VLOOKUP(Fullmath[[#This Row],[M3]],$H$2:$L108,4,FALSE),VLOOKUP(Fullmath[[#This Row],[M3]],$H110:$L$2227,4,FALSE)),0)</f>
        <v>0</v>
      </c>
      <c r="AA109" s="15">
        <f>IFERROR(_xlfn.IFNA(VLOOKUP(Fullmath[[#This Row],[M4]],$H$2:$L108,2,FALSE),VLOOKUP(Fullmath[[#This Row],[M4]],$H110:$L$2227,2,FALSE)),0)</f>
        <v>0</v>
      </c>
      <c r="AB109" s="16">
        <f>IFERROR(_xlfn.IFNA(VLOOKUP(Fullmath[[#This Row],[M4]],$H$2:$L108,4,FALSE),VLOOKUP(Fullmath[[#This Row],[M4]],$H110:$L$2227,4,FALSE)),0)</f>
        <v>0</v>
      </c>
      <c r="AE109" s="15">
        <f>IFERROR(_xlfn.IFNA(VLOOKUP(Fullmath[[#This Row],[M5]],$H$2:$L108,2,FALSE),VLOOKUP(Fullmath[[#This Row],[M5]],$H110:$L$2227,2,FALSE)),0)</f>
        <v>0</v>
      </c>
      <c r="AF109" s="16">
        <f>IFERROR(_xlfn.IFNA(VLOOKUP(Fullmath[[#This Row],[M5]],$H$2:$L108,4,FALSE),VLOOKUP(Fullmath[[#This Row],[M5]],$H110:$L$2227,4,FALSE)),0)</f>
        <v>0</v>
      </c>
      <c r="AI109" s="15">
        <f>IFERROR(_xlfn.IFNA(VLOOKUP(Fullmath[[#This Row],[M6]],$H$2:$L108,2,FALSE),VLOOKUP(Fullmath[[#This Row],[M6]],$H110:$L$2227,2,FALSE)),0)</f>
        <v>0</v>
      </c>
      <c r="AJ109" s="16">
        <f>IFERROR(_xlfn.IFNA(VLOOKUP(Fullmath[[#This Row],[M6]],$H$2:$L108,4,FALSE),VLOOKUP(Fullmath[[#This Row],[M6]],$H110:$L$2227,4,FALSE)),0)</f>
        <v>0</v>
      </c>
      <c r="AM109" s="7">
        <f>(IFERROR(VLOOKUP(AK109,Components[[Name]:[Price]],2,FALSE),0))</f>
        <v>0</v>
      </c>
      <c r="AP109" s="7">
        <f>(IFERROR(VLOOKUP(AN109,Components[[Name]:[Price]],2,FALSE),0))</f>
        <v>0</v>
      </c>
      <c r="AS109" s="7">
        <f>(IFERROR(VLOOKUP(AQ109,Components[[Name]:[Price]],2,FALSE),0))</f>
        <v>0</v>
      </c>
      <c r="AV109" s="7">
        <f>(IFERROR(VLOOKUP(AT109,Components[[Name]:[Price]],2,FALSE),0))</f>
        <v>0</v>
      </c>
      <c r="AY109" s="7">
        <f>(IFERROR(VLOOKUP(AW109,Components[[Name]:[Price]],2,FALSE),0))</f>
        <v>0</v>
      </c>
      <c r="BB109" s="6">
        <f>(IFERROR(VLOOKUP(AZ109,Components[[Name]:[Price]],2,FALSE),0))</f>
        <v>0</v>
      </c>
    </row>
    <row r="110" spans="1:54" x14ac:dyDescent="0.2">
      <c r="A110" s="2">
        <v>1527</v>
      </c>
      <c r="B110" s="2" t="s">
        <v>1132</v>
      </c>
      <c r="C110" s="2" t="s">
        <v>985</v>
      </c>
      <c r="D110" s="2" t="s">
        <v>812</v>
      </c>
      <c r="E110" s="2">
        <v>1</v>
      </c>
      <c r="F110" s="2">
        <v>22</v>
      </c>
      <c r="G110" s="2">
        <v>39</v>
      </c>
      <c r="H110" s="2" t="s">
        <v>1061</v>
      </c>
      <c r="I110" s="7">
        <f>Fullmath[[#This Row],[Total CP]]/Fullmath[[#This Row],[Quantity]]</f>
        <v>41</v>
      </c>
      <c r="J11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</v>
      </c>
      <c r="K110" s="2">
        <f>Fullmath[[#This Row],[Mat Cost]]/Fullmath[[#This Row],[Quantity]]</f>
        <v>1150.6666666666667</v>
      </c>
      <c r="L11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1150.6666666666667</v>
      </c>
      <c r="M110" s="7" t="s">
        <v>298</v>
      </c>
      <c r="N110" s="14">
        <v>1</v>
      </c>
      <c r="O110" s="15">
        <f>IFERROR(_xlfn.IFNA(VLOOKUP(Fullmath[[#This Row],[M1]],$H$2:$L109,2,FALSE),VLOOKUP(Fullmath[[#This Row],[M1]],$H111:$L$2227,2,FALSE)),0)</f>
        <v>1</v>
      </c>
      <c r="P110" s="16">
        <f>IFERROR(_xlfn.IFNA(VLOOKUP(Fullmath[[#This Row],[M1]],$H$2:$L109,4,FALSE),VLOOKUP(Fullmath[[#This Row],[M1]],$H111:$L$2227,4,FALSE)),0)</f>
        <v>604.83333333333337</v>
      </c>
      <c r="Q110" s="7" t="s">
        <v>581</v>
      </c>
      <c r="R110" s="7">
        <v>1</v>
      </c>
      <c r="S110" s="15">
        <f>IFERROR(_xlfn.IFNA(VLOOKUP(Fullmath[[#This Row],[M2]],$H$2:$L109,2,FALSE),VLOOKUP(Fullmath[[#This Row],[M2]],$H111:$L$2227,2,FALSE)),0)</f>
        <v>1</v>
      </c>
      <c r="T110" s="16">
        <f>IFERROR(_xlfn.IFNA(VLOOKUP(Fullmath[[#This Row],[M2]],$H$2:$L109,4,FALSE),VLOOKUP(Fullmath[[#This Row],[M2]],$H111:$L$2227,4,FALSE)),0)</f>
        <v>240.66666666666666</v>
      </c>
      <c r="W110" s="15">
        <f>IFERROR(_xlfn.IFNA(VLOOKUP(Fullmath[[#This Row],[M3]],$H$2:$L109,2,FALSE),VLOOKUP(Fullmath[[#This Row],[M3]],$H111:$L$2227,2,FALSE)),0)</f>
        <v>0</v>
      </c>
      <c r="X110" s="16">
        <f>IFERROR(_xlfn.IFNA(VLOOKUP(Fullmath[[#This Row],[M3]],$H$2:$L109,4,FALSE),VLOOKUP(Fullmath[[#This Row],[M3]],$H111:$L$2227,4,FALSE)),0)</f>
        <v>0</v>
      </c>
      <c r="AA110" s="15">
        <f>IFERROR(_xlfn.IFNA(VLOOKUP(Fullmath[[#This Row],[M4]],$H$2:$L109,2,FALSE),VLOOKUP(Fullmath[[#This Row],[M4]],$H111:$L$2227,2,FALSE)),0)</f>
        <v>0</v>
      </c>
      <c r="AB110" s="16">
        <f>IFERROR(_xlfn.IFNA(VLOOKUP(Fullmath[[#This Row],[M4]],$H$2:$L109,4,FALSE),VLOOKUP(Fullmath[[#This Row],[M4]],$H111:$L$2227,4,FALSE)),0)</f>
        <v>0</v>
      </c>
      <c r="AE110" s="15">
        <f>IFERROR(_xlfn.IFNA(VLOOKUP(Fullmath[[#This Row],[M5]],$H$2:$L109,2,FALSE),VLOOKUP(Fullmath[[#This Row],[M5]],$H111:$L$2227,2,FALSE)),0)</f>
        <v>0</v>
      </c>
      <c r="AF110" s="16">
        <f>IFERROR(_xlfn.IFNA(VLOOKUP(Fullmath[[#This Row],[M5]],$H$2:$L109,4,FALSE),VLOOKUP(Fullmath[[#This Row],[M5]],$H111:$L$2227,4,FALSE)),0)</f>
        <v>0</v>
      </c>
      <c r="AI110" s="15">
        <f>IFERROR(_xlfn.IFNA(VLOOKUP(Fullmath[[#This Row],[M6]],$H$2:$L109,2,FALSE),VLOOKUP(Fullmath[[#This Row],[M6]],$H111:$L$2227,2,FALSE)),0)</f>
        <v>0</v>
      </c>
      <c r="AJ110" s="16">
        <f>IFERROR(_xlfn.IFNA(VLOOKUP(Fullmath[[#This Row],[M6]],$H$2:$L109,4,FALSE),VLOOKUP(Fullmath[[#This Row],[M6]],$H111:$L$2227,4,FALSE)),0)</f>
        <v>0</v>
      </c>
      <c r="AK110" s="7" t="s">
        <v>231</v>
      </c>
      <c r="AL110" s="7">
        <v>1</v>
      </c>
      <c r="AM110" s="7">
        <f>(IFERROR(VLOOKUP(AK110,Components[[Name]:[Price]],2,FALSE),0))</f>
        <v>305.16666666666669</v>
      </c>
      <c r="AP110" s="7">
        <f>(IFERROR(VLOOKUP(AN110,Components[[Name]:[Price]],2,FALSE),0))</f>
        <v>0</v>
      </c>
      <c r="AS110" s="7">
        <f>(IFERROR(VLOOKUP(AQ110,Components[[Name]:[Price]],2,FALSE),0))</f>
        <v>0</v>
      </c>
      <c r="AV110" s="7">
        <f>(IFERROR(VLOOKUP(AT110,Components[[Name]:[Price]],2,FALSE),0))</f>
        <v>0</v>
      </c>
      <c r="AY110" s="7">
        <f>(IFERROR(VLOOKUP(AW110,Components[[Name]:[Price]],2,FALSE),0))</f>
        <v>0</v>
      </c>
      <c r="BB110" s="6">
        <f>(IFERROR(VLOOKUP(AZ110,Components[[Name]:[Price]],2,FALSE),0))</f>
        <v>0</v>
      </c>
    </row>
    <row r="111" spans="1:54" x14ac:dyDescent="0.2">
      <c r="A111" s="2">
        <v>1034</v>
      </c>
      <c r="B111" s="2" t="s">
        <v>958</v>
      </c>
      <c r="C111" s="6" t="s">
        <v>818</v>
      </c>
      <c r="D111" s="2" t="s">
        <v>22</v>
      </c>
      <c r="E111" s="2">
        <v>1</v>
      </c>
      <c r="F111" s="2">
        <v>5</v>
      </c>
      <c r="G111" s="2">
        <v>20</v>
      </c>
      <c r="H111" s="2" t="s">
        <v>27</v>
      </c>
      <c r="I111" s="7">
        <f>Fullmath[[#This Row],[Total CP]]/Fullmath[[#This Row],[Quantity]]</f>
        <v>22</v>
      </c>
      <c r="J1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111" s="6">
        <f>Fullmath[[#This Row],[Mat Cost]]/Fullmath[[#This Row],[Quantity]]</f>
        <v>962.91666666666674</v>
      </c>
      <c r="L1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962.91666666666674</v>
      </c>
      <c r="M111" s="7" t="s">
        <v>298</v>
      </c>
      <c r="N111" s="14">
        <v>1</v>
      </c>
      <c r="O111" s="15">
        <f>IFERROR(_xlfn.IFNA(VLOOKUP(Fullmath[[#This Row],[M1]],$H$2:$L110,2,FALSE),VLOOKUP(Fullmath[[#This Row],[M1]],$H112:$L$2227,2,FALSE)),0)</f>
        <v>1</v>
      </c>
      <c r="P111" s="16">
        <f>IFERROR(_xlfn.IFNA(VLOOKUP(Fullmath[[#This Row],[M1]],$H$2:$L110,4,FALSE),VLOOKUP(Fullmath[[#This Row],[M1]],$H112:$L$2227,4,FALSE)),0)</f>
        <v>604.83333333333337</v>
      </c>
      <c r="Q111" s="7" t="s">
        <v>299</v>
      </c>
      <c r="R111" s="7">
        <v>1</v>
      </c>
      <c r="S111" s="15">
        <f>IFERROR(_xlfn.IFNA(VLOOKUP(Fullmath[[#This Row],[M2]],$H$2:$L110,2,FALSE),VLOOKUP(Fullmath[[#This Row],[M2]],$H112:$L$2227,2,FALSE)),0)</f>
        <v>1</v>
      </c>
      <c r="T111" s="16">
        <f>IFERROR(_xlfn.IFNA(VLOOKUP(Fullmath[[#This Row],[M2]],$H$2:$L110,4,FALSE),VLOOKUP(Fullmath[[#This Row],[M2]],$H112:$L$2227,4,FALSE)),0)</f>
        <v>52.916666666666664</v>
      </c>
      <c r="W111" s="15">
        <f>IFERROR(_xlfn.IFNA(VLOOKUP(Fullmath[[#This Row],[M3]],$H$2:$L110,2,FALSE),VLOOKUP(Fullmath[[#This Row],[M3]],$H112:$L$2227,2,FALSE)),0)</f>
        <v>0</v>
      </c>
      <c r="X111" s="16">
        <f>IFERROR(_xlfn.IFNA(VLOOKUP(Fullmath[[#This Row],[M3]],$H$2:$L110,4,FALSE),VLOOKUP(Fullmath[[#This Row],[M3]],$H112:$L$2227,4,FALSE)),0)</f>
        <v>0</v>
      </c>
      <c r="AA111" s="15">
        <f>IFERROR(_xlfn.IFNA(VLOOKUP(Fullmath[[#This Row],[M4]],$H$2:$L110,2,FALSE),VLOOKUP(Fullmath[[#This Row],[M4]],$H112:$L$2227,2,FALSE)),0)</f>
        <v>0</v>
      </c>
      <c r="AB111" s="16">
        <f>IFERROR(_xlfn.IFNA(VLOOKUP(Fullmath[[#This Row],[M4]],$H$2:$L110,4,FALSE),VLOOKUP(Fullmath[[#This Row],[M4]],$H112:$L$2227,4,FALSE)),0)</f>
        <v>0</v>
      </c>
      <c r="AE111" s="15">
        <f>IFERROR(_xlfn.IFNA(VLOOKUP(Fullmath[[#This Row],[M5]],$H$2:$L110,2,FALSE),VLOOKUP(Fullmath[[#This Row],[M5]],$H112:$L$2227,2,FALSE)),0)</f>
        <v>0</v>
      </c>
      <c r="AF111" s="16">
        <f>IFERROR(_xlfn.IFNA(VLOOKUP(Fullmath[[#This Row],[M5]],$H$2:$L110,4,FALSE),VLOOKUP(Fullmath[[#This Row],[M5]],$H112:$L$2227,4,FALSE)),0)</f>
        <v>0</v>
      </c>
      <c r="AI111" s="15">
        <f>IFERROR(_xlfn.IFNA(VLOOKUP(Fullmath[[#This Row],[M6]],$H$2:$L110,2,FALSE),VLOOKUP(Fullmath[[#This Row],[M6]],$H112:$L$2227,2,FALSE)),0)</f>
        <v>0</v>
      </c>
      <c r="AJ111" s="16">
        <f>IFERROR(_xlfn.IFNA(VLOOKUP(Fullmath[[#This Row],[M6]],$H$2:$L110,4,FALSE),VLOOKUP(Fullmath[[#This Row],[M6]],$H112:$L$2227,4,FALSE)),0)</f>
        <v>0</v>
      </c>
      <c r="AK111" s="7" t="s">
        <v>231</v>
      </c>
      <c r="AL111" s="7">
        <v>1</v>
      </c>
      <c r="AM111" s="7">
        <f>(IFERROR(VLOOKUP(AK111,Components[[Name]:[Price]],2,FALSE),0))</f>
        <v>305.16666666666669</v>
      </c>
      <c r="AP111" s="7">
        <f>(IFERROR(VLOOKUP(AN111,Components[[Name]:[Price]],2,FALSE),0))</f>
        <v>0</v>
      </c>
      <c r="AS111" s="7">
        <f>(IFERROR(VLOOKUP(AQ111,Components[[Name]:[Price]],2,FALSE),0))</f>
        <v>0</v>
      </c>
      <c r="AV111" s="7">
        <f>(IFERROR(VLOOKUP(AT111,Components[[Name]:[Price]],2,FALSE),0))</f>
        <v>0</v>
      </c>
      <c r="AY111" s="7">
        <f>(IFERROR(VLOOKUP(AW111,Components[[Name]:[Price]],2,FALSE),0))</f>
        <v>0</v>
      </c>
      <c r="BB111" s="2">
        <f>(IFERROR(VLOOKUP(AZ111,Components[[Name]:[Price]],2,FALSE),0))</f>
        <v>0</v>
      </c>
    </row>
    <row r="112" spans="1:54" x14ac:dyDescent="0.2">
      <c r="A112" s="2">
        <v>1037</v>
      </c>
      <c r="B112" s="2" t="s">
        <v>958</v>
      </c>
      <c r="C112" s="6" t="s">
        <v>818</v>
      </c>
      <c r="D112" s="2" t="s">
        <v>22</v>
      </c>
      <c r="E112" s="2">
        <v>1</v>
      </c>
      <c r="F112" s="2">
        <v>15</v>
      </c>
      <c r="G112" s="2">
        <v>20</v>
      </c>
      <c r="H112" s="2" t="s">
        <v>811</v>
      </c>
      <c r="I112" s="7">
        <f>Fullmath[[#This Row],[Total CP]]/Fullmath[[#This Row],[Quantity]]</f>
        <v>38.200000000000003</v>
      </c>
      <c r="J1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38.200000000000003</v>
      </c>
      <c r="K112" s="6">
        <f>Fullmath[[#This Row],[Mat Cost]]/Fullmath[[#This Row],[Quantity]]</f>
        <v>1780.0133333333333</v>
      </c>
      <c r="L1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1780.0133333333333</v>
      </c>
      <c r="M112" s="7" t="s">
        <v>300</v>
      </c>
      <c r="N112" s="14">
        <v>1</v>
      </c>
      <c r="O112" s="15">
        <f>IFERROR(_xlfn.IFNA(VLOOKUP(Fullmath[[#This Row],[M1]],$H$2:$L111,2,FALSE),VLOOKUP(Fullmath[[#This Row],[M1]],$H113:$L$2227,2,FALSE)),0)</f>
        <v>13.4</v>
      </c>
      <c r="P112" s="16">
        <f>IFERROR(_xlfn.IFNA(VLOOKUP(Fullmath[[#This Row],[M1]],$H$2:$L111,4,FALSE),VLOOKUP(Fullmath[[#This Row],[M1]],$H113:$L$2227,4,FALSE)),0)</f>
        <v>663.14333333333332</v>
      </c>
      <c r="Q112" s="7" t="s">
        <v>301</v>
      </c>
      <c r="R112" s="7">
        <v>2</v>
      </c>
      <c r="S112" s="15">
        <f>IFERROR(_xlfn.IFNA(VLOOKUP(Fullmath[[#This Row],[M2]],$H$2:$L111,2,FALSE),VLOOKUP(Fullmath[[#This Row],[M2]],$H113:$L$2227,2,FALSE)),0)</f>
        <v>1.4</v>
      </c>
      <c r="T112" s="16">
        <f>IFERROR(_xlfn.IFNA(VLOOKUP(Fullmath[[#This Row],[M2]],$H$2:$L111,4,FALSE),VLOOKUP(Fullmath[[#This Row],[M2]],$H113:$L$2227,4,FALSE)),0)</f>
        <v>62.893333333333338</v>
      </c>
      <c r="U112" s="7" t="s">
        <v>298</v>
      </c>
      <c r="V112" s="7">
        <v>1</v>
      </c>
      <c r="W112" s="15">
        <f>IFERROR(_xlfn.IFNA(VLOOKUP(Fullmath[[#This Row],[M3]],$H$2:$L111,2,FALSE),VLOOKUP(Fullmath[[#This Row],[M3]],$H113:$L$2227,2,FALSE)),0)</f>
        <v>1</v>
      </c>
      <c r="X112" s="16">
        <f>IFERROR(_xlfn.IFNA(VLOOKUP(Fullmath[[#This Row],[M3]],$H$2:$L111,4,FALSE),VLOOKUP(Fullmath[[#This Row],[M3]],$H113:$L$2227,4,FALSE)),0)</f>
        <v>604.83333333333337</v>
      </c>
      <c r="Y112" s="7" t="s">
        <v>302</v>
      </c>
      <c r="Z112" s="7">
        <v>1</v>
      </c>
      <c r="AA112" s="15">
        <f>IFERROR(_xlfn.IFNA(VLOOKUP(Fullmath[[#This Row],[M4]],$H$2:$L111,2,FALSE),VLOOKUP(Fullmath[[#This Row],[M4]],$H113:$L$2227,2,FALSE)),0)</f>
        <v>1</v>
      </c>
      <c r="AB112" s="16">
        <f>IFERROR(_xlfn.IFNA(VLOOKUP(Fullmath[[#This Row],[M4]],$H$2:$L111,4,FALSE),VLOOKUP(Fullmath[[#This Row],[M4]],$H113:$L$2227,4,FALSE)),0)</f>
        <v>38.416666666666664</v>
      </c>
      <c r="AE112" s="15">
        <f>IFERROR(_xlfn.IFNA(VLOOKUP(Fullmath[[#This Row],[M5]],$H$2:$L111,2,FALSE),VLOOKUP(Fullmath[[#This Row],[M5]],$H113:$L$2227,2,FALSE)),0)</f>
        <v>0</v>
      </c>
      <c r="AF112" s="16">
        <f>IFERROR(_xlfn.IFNA(VLOOKUP(Fullmath[[#This Row],[M5]],$H$2:$L111,4,FALSE),VLOOKUP(Fullmath[[#This Row],[M5]],$H113:$L$2227,4,FALSE)),0)</f>
        <v>0</v>
      </c>
      <c r="AI112" s="15">
        <f>IFERROR(_xlfn.IFNA(VLOOKUP(Fullmath[[#This Row],[M6]],$H$2:$L111,2,FALSE),VLOOKUP(Fullmath[[#This Row],[M6]],$H113:$L$2227,2,FALSE)),0)</f>
        <v>0</v>
      </c>
      <c r="AJ112" s="16">
        <f>IFERROR(_xlfn.IFNA(VLOOKUP(Fullmath[[#This Row],[M6]],$H$2:$L111,4,FALSE),VLOOKUP(Fullmath[[#This Row],[M6]],$H113:$L$2227,4,FALSE)),0)</f>
        <v>0</v>
      </c>
      <c r="AK112" s="7" t="s">
        <v>230</v>
      </c>
      <c r="AL112" s="7">
        <v>1</v>
      </c>
      <c r="AM112" s="7">
        <f>(IFERROR(VLOOKUP(AK112,Components[[Name]:[Price]],2,FALSE),0))</f>
        <v>347.83333333333331</v>
      </c>
      <c r="AP112" s="7">
        <f>(IFERROR(VLOOKUP(AN112,Components[[Name]:[Price]],2,FALSE),0))</f>
        <v>0</v>
      </c>
      <c r="AS112" s="7">
        <f>(IFERROR(VLOOKUP(AQ112,Components[[Name]:[Price]],2,FALSE),0))</f>
        <v>0</v>
      </c>
      <c r="AV112" s="7">
        <f>(IFERROR(VLOOKUP(AT112,Components[[Name]:[Price]],2,FALSE),0))</f>
        <v>0</v>
      </c>
      <c r="AY112" s="7">
        <f>(IFERROR(VLOOKUP(AW112,Components[[Name]:[Price]],2,FALSE),0))</f>
        <v>0</v>
      </c>
      <c r="BB112" s="2">
        <f>(IFERROR(VLOOKUP(AZ112,Components[[Name]:[Price]],2,FALSE),0))</f>
        <v>0</v>
      </c>
    </row>
    <row r="113" spans="1:54" x14ac:dyDescent="0.2">
      <c r="A113" s="2">
        <v>1040</v>
      </c>
      <c r="B113" s="2" t="s">
        <v>958</v>
      </c>
      <c r="C113" s="6" t="s">
        <v>818</v>
      </c>
      <c r="D113" s="2" t="s">
        <v>22</v>
      </c>
      <c r="E113" s="2">
        <v>1</v>
      </c>
      <c r="F113" s="2">
        <v>25</v>
      </c>
      <c r="G113" s="2">
        <v>50</v>
      </c>
      <c r="H113" s="2" t="s">
        <v>29</v>
      </c>
      <c r="I113" s="7">
        <f>Fullmath[[#This Row],[Total CP]]/Fullmath[[#This Row],[Quantity]]</f>
        <v>82</v>
      </c>
      <c r="J1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82</v>
      </c>
      <c r="K113" s="6">
        <f>Fullmath[[#This Row],[Mat Cost]]/Fullmath[[#This Row],[Quantity]]</f>
        <v>2238.7166666666667</v>
      </c>
      <c r="L1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2238.7166666666667</v>
      </c>
      <c r="M113" s="7" t="s">
        <v>300</v>
      </c>
      <c r="N113" s="14">
        <v>2</v>
      </c>
      <c r="O113" s="15">
        <f>IFERROR(_xlfn.IFNA(VLOOKUP(Fullmath[[#This Row],[M1]],$H$2:$L112,2,FALSE),VLOOKUP(Fullmath[[#This Row],[M1]],$H114:$L$2227,2,FALSE)),0)</f>
        <v>13.4</v>
      </c>
      <c r="P113" s="16">
        <f>IFERROR(_xlfn.IFNA(VLOOKUP(Fullmath[[#This Row],[M1]],$H$2:$L112,4,FALSE),VLOOKUP(Fullmath[[#This Row],[M1]],$H114:$L$2227,4,FALSE)),0)</f>
        <v>663.14333333333332</v>
      </c>
      <c r="Q113" s="7" t="s">
        <v>301</v>
      </c>
      <c r="R113" s="7">
        <v>3</v>
      </c>
      <c r="S113" s="15">
        <f>IFERROR(_xlfn.IFNA(VLOOKUP(Fullmath[[#This Row],[M2]],$H$2:$L112,2,FALSE),VLOOKUP(Fullmath[[#This Row],[M2]],$H114:$L$2227,2,FALSE)),0)</f>
        <v>1.4</v>
      </c>
      <c r="T113" s="16">
        <f>IFERROR(_xlfn.IFNA(VLOOKUP(Fullmath[[#This Row],[M2]],$H$2:$L112,4,FALSE),VLOOKUP(Fullmath[[#This Row],[M2]],$H114:$L$2227,4,FALSE)),0)</f>
        <v>62.893333333333338</v>
      </c>
      <c r="U113" s="7" t="s">
        <v>293</v>
      </c>
      <c r="V113" s="7">
        <v>1</v>
      </c>
      <c r="W113" s="15">
        <f>IFERROR(_xlfn.IFNA(VLOOKUP(Fullmath[[#This Row],[M3]],$H$2:$L112,2,FALSE),VLOOKUP(Fullmath[[#This Row],[M3]],$H114:$L$2227,2,FALSE)),0)</f>
        <v>0</v>
      </c>
      <c r="X113" s="16">
        <f>IFERROR(_xlfn.IFNA(VLOOKUP(Fullmath[[#This Row],[M3]],$H$2:$L112,4,FALSE),VLOOKUP(Fullmath[[#This Row],[M3]],$H114:$L$2227,4,FALSE)),0)</f>
        <v>0</v>
      </c>
      <c r="Y113" s="7" t="s">
        <v>303</v>
      </c>
      <c r="Z113" s="7">
        <v>1</v>
      </c>
      <c r="AA113" s="15">
        <f>IFERROR(_xlfn.IFNA(VLOOKUP(Fullmath[[#This Row],[M4]],$H$2:$L112,2,FALSE),VLOOKUP(Fullmath[[#This Row],[M4]],$H114:$L$2227,2,FALSE)),0)</f>
        <v>1</v>
      </c>
      <c r="AB113" s="16">
        <f>IFERROR(_xlfn.IFNA(VLOOKUP(Fullmath[[#This Row],[M4]],$H$2:$L112,4,FALSE),VLOOKUP(Fullmath[[#This Row],[M4]],$H114:$L$2227,4,FALSE)),0)</f>
        <v>28.083333333333332</v>
      </c>
      <c r="AE113" s="15">
        <f>IFERROR(_xlfn.IFNA(VLOOKUP(Fullmath[[#This Row],[M5]],$H$2:$L112,2,FALSE),VLOOKUP(Fullmath[[#This Row],[M5]],$H114:$L$2227,2,FALSE)),0)</f>
        <v>0</v>
      </c>
      <c r="AF113" s="16">
        <f>IFERROR(_xlfn.IFNA(VLOOKUP(Fullmath[[#This Row],[M5]],$H$2:$L112,4,FALSE),VLOOKUP(Fullmath[[#This Row],[M5]],$H114:$L$2227,4,FALSE)),0)</f>
        <v>0</v>
      </c>
      <c r="AI113" s="15">
        <f>IFERROR(_xlfn.IFNA(VLOOKUP(Fullmath[[#This Row],[M6]],$H$2:$L112,2,FALSE),VLOOKUP(Fullmath[[#This Row],[M6]],$H114:$L$2227,2,FALSE)),0)</f>
        <v>0</v>
      </c>
      <c r="AJ113" s="16">
        <f>IFERROR(_xlfn.IFNA(VLOOKUP(Fullmath[[#This Row],[M6]],$H$2:$L112,4,FALSE),VLOOKUP(Fullmath[[#This Row],[M6]],$H114:$L$2227,4,FALSE)),0)</f>
        <v>0</v>
      </c>
      <c r="AK113" s="7" t="s">
        <v>230</v>
      </c>
      <c r="AL113" s="7">
        <v>2</v>
      </c>
      <c r="AM113" s="7">
        <f>(IFERROR(VLOOKUP(AK113,Components[[Name]:[Price]],2,FALSE),0))</f>
        <v>347.83333333333331</v>
      </c>
      <c r="AP113" s="7">
        <f>(IFERROR(VLOOKUP(AN113,Components[[Name]:[Price]],2,FALSE),0))</f>
        <v>0</v>
      </c>
      <c r="AS113" s="7">
        <f>(IFERROR(VLOOKUP(AQ113,Components[[Name]:[Price]],2,FALSE),0))</f>
        <v>0</v>
      </c>
      <c r="AV113" s="7">
        <f>(IFERROR(VLOOKUP(AT113,Components[[Name]:[Price]],2,FALSE),0))</f>
        <v>0</v>
      </c>
      <c r="AY113" s="7">
        <f>(IFERROR(VLOOKUP(AW113,Components[[Name]:[Price]],2,FALSE),0))</f>
        <v>0</v>
      </c>
      <c r="BB113" s="2">
        <f>(IFERROR(VLOOKUP(AZ113,Components[[Name]:[Price]],2,FALSE),0))</f>
        <v>0</v>
      </c>
    </row>
    <row r="114" spans="1:54" x14ac:dyDescent="0.2">
      <c r="A114" s="2">
        <v>956</v>
      </c>
      <c r="B114" s="2" t="s">
        <v>958</v>
      </c>
      <c r="C114" s="6" t="s">
        <v>818</v>
      </c>
      <c r="D114" s="2" t="s">
        <v>22</v>
      </c>
      <c r="E114" s="2">
        <v>1</v>
      </c>
      <c r="F114" s="2">
        <v>30</v>
      </c>
      <c r="G114" s="2">
        <v>120</v>
      </c>
      <c r="H114" s="2" t="s">
        <v>808</v>
      </c>
      <c r="I114" s="7">
        <f>Fullmath[[#This Row],[Total CP]]/Fullmath[[#This Row],[Quantity]]</f>
        <v>120</v>
      </c>
      <c r="J1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120</v>
      </c>
      <c r="K114" s="6">
        <f>Fullmath[[#This Row],[Mat Cost]]/Fullmath[[#This Row],[Quantity]]</f>
        <v>15000</v>
      </c>
      <c r="L1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15000</v>
      </c>
      <c r="N114" s="14"/>
      <c r="O114" s="15">
        <f>IFERROR(_xlfn.IFNA(VLOOKUP(Fullmath[[#This Row],[M1]],$H$2:$L113,2,FALSE),VLOOKUP(Fullmath[[#This Row],[M1]],$H115:$L$2227,2,FALSE)),0)</f>
        <v>0</v>
      </c>
      <c r="P114" s="16">
        <f>IFERROR(_xlfn.IFNA(VLOOKUP(Fullmath[[#This Row],[M1]],$H$2:$L113,4,FALSE),VLOOKUP(Fullmath[[#This Row],[M1]],$H115:$L$2227,4,FALSE)),0)</f>
        <v>0</v>
      </c>
      <c r="S114" s="15">
        <f>IFERROR(_xlfn.IFNA(VLOOKUP(Fullmath[[#This Row],[M2]],$H$2:$L113,2,FALSE),VLOOKUP(Fullmath[[#This Row],[M2]],$H115:$L$2227,2,FALSE)),0)</f>
        <v>0</v>
      </c>
      <c r="T114" s="16">
        <f>IFERROR(_xlfn.IFNA(VLOOKUP(Fullmath[[#This Row],[M2]],$H$2:$L113,4,FALSE),VLOOKUP(Fullmath[[#This Row],[M2]],$H115:$L$2227,4,FALSE)),0)</f>
        <v>0</v>
      </c>
      <c r="W114" s="15">
        <f>IFERROR(_xlfn.IFNA(VLOOKUP(Fullmath[[#This Row],[M3]],$H$2:$L113,2,FALSE),VLOOKUP(Fullmath[[#This Row],[M3]],$H115:$L$2227,2,FALSE)),0)</f>
        <v>0</v>
      </c>
      <c r="X114" s="16">
        <f>IFERROR(_xlfn.IFNA(VLOOKUP(Fullmath[[#This Row],[M3]],$H$2:$L113,4,FALSE),VLOOKUP(Fullmath[[#This Row],[M3]],$H115:$L$2227,4,FALSE)),0)</f>
        <v>0</v>
      </c>
      <c r="AA114" s="15">
        <f>IFERROR(_xlfn.IFNA(VLOOKUP(Fullmath[[#This Row],[M4]],$H$2:$L113,2,FALSE),VLOOKUP(Fullmath[[#This Row],[M4]],$H115:$L$2227,2,FALSE)),0)</f>
        <v>0</v>
      </c>
      <c r="AB114" s="16">
        <f>IFERROR(_xlfn.IFNA(VLOOKUP(Fullmath[[#This Row],[M4]],$H$2:$L113,4,FALSE),VLOOKUP(Fullmath[[#This Row],[M4]],$H115:$L$2227,4,FALSE)),0)</f>
        <v>0</v>
      </c>
      <c r="AE114" s="15">
        <f>IFERROR(_xlfn.IFNA(VLOOKUP(Fullmath[[#This Row],[M5]],$H$2:$L113,2,FALSE),VLOOKUP(Fullmath[[#This Row],[M5]],$H115:$L$2227,2,FALSE)),0)</f>
        <v>0</v>
      </c>
      <c r="AF114" s="16">
        <f>IFERROR(_xlfn.IFNA(VLOOKUP(Fullmath[[#This Row],[M5]],$H$2:$L113,4,FALSE),VLOOKUP(Fullmath[[#This Row],[M5]],$H115:$L$2227,4,FALSE)),0)</f>
        <v>0</v>
      </c>
      <c r="AI114" s="15">
        <f>IFERROR(_xlfn.IFNA(VLOOKUP(Fullmath[[#This Row],[M6]],$H$2:$L113,2,FALSE),VLOOKUP(Fullmath[[#This Row],[M6]],$H115:$L$2227,2,FALSE)),0)</f>
        <v>0</v>
      </c>
      <c r="AJ114" s="16">
        <f>IFERROR(_xlfn.IFNA(VLOOKUP(Fullmath[[#This Row],[M6]],$H$2:$L113,4,FALSE),VLOOKUP(Fullmath[[#This Row],[M6]],$H115:$L$2227,4,FALSE)),0)</f>
        <v>0</v>
      </c>
      <c r="AK114" s="7" t="s">
        <v>518</v>
      </c>
      <c r="AL114" s="7">
        <v>1</v>
      </c>
      <c r="AM114" s="7">
        <f>(IFERROR(VLOOKUP(AK114,Components[[Name]:[Price]],2,FALSE),0))</f>
        <v>15000</v>
      </c>
      <c r="AP114" s="7">
        <f>(IFERROR(VLOOKUP(AN114,Components[[Name]:[Price]],2,FALSE),0))</f>
        <v>0</v>
      </c>
      <c r="AS114" s="7">
        <f>(IFERROR(VLOOKUP(AQ114,Components[[Name]:[Price]],2,FALSE),0))</f>
        <v>0</v>
      </c>
      <c r="AV114" s="7">
        <f>(IFERROR(VLOOKUP(AT114,Components[[Name]:[Price]],2,FALSE),0))</f>
        <v>0</v>
      </c>
      <c r="AY114" s="7">
        <f>(IFERROR(VLOOKUP(AW114,Components[[Name]:[Price]],2,FALSE),0))</f>
        <v>0</v>
      </c>
      <c r="BB114" s="2">
        <f>(IFERROR(VLOOKUP(AZ114,Components[[Name]:[Price]],2,FALSE),0))</f>
        <v>0</v>
      </c>
    </row>
    <row r="115" spans="1:54" x14ac:dyDescent="0.2">
      <c r="A115" s="2">
        <v>1043</v>
      </c>
      <c r="B115" s="2" t="s">
        <v>958</v>
      </c>
      <c r="C115" s="6" t="s">
        <v>818</v>
      </c>
      <c r="D115" s="2" t="s">
        <v>22</v>
      </c>
      <c r="E115" s="2">
        <v>1</v>
      </c>
      <c r="F115" s="2">
        <v>35</v>
      </c>
      <c r="G115" s="2">
        <v>80</v>
      </c>
      <c r="H115" s="2" t="s">
        <v>30</v>
      </c>
      <c r="I115" s="7">
        <f>Fullmath[[#This Row],[Total CP]]/Fullmath[[#This Row],[Quantity]]</f>
        <v>115.33333333333334</v>
      </c>
      <c r="J1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115.33333333333334</v>
      </c>
      <c r="K115" s="6">
        <f>Fullmath[[#This Row],[Mat Cost]]/Fullmath[[#This Row],[Quantity]]</f>
        <v>2452.1333333333332</v>
      </c>
      <c r="L1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2452.1333333333332</v>
      </c>
      <c r="M115" s="7" t="s">
        <v>300</v>
      </c>
      <c r="N115" s="14">
        <v>2</v>
      </c>
      <c r="O115" s="15">
        <f>IFERROR(_xlfn.IFNA(VLOOKUP(Fullmath[[#This Row],[M1]],$H$2:$L114,2,FALSE),VLOOKUP(Fullmath[[#This Row],[M1]],$H116:$L$2227,2,FALSE)),0)</f>
        <v>13.4</v>
      </c>
      <c r="P115" s="16">
        <f>IFERROR(_xlfn.IFNA(VLOOKUP(Fullmath[[#This Row],[M1]],$H$2:$L114,4,FALSE),VLOOKUP(Fullmath[[#This Row],[M1]],$H116:$L$2227,4,FALSE)),0)</f>
        <v>663.14333333333332</v>
      </c>
      <c r="Q115" s="7" t="s">
        <v>301</v>
      </c>
      <c r="R115" s="7">
        <v>3</v>
      </c>
      <c r="S115" s="15">
        <f>IFERROR(_xlfn.IFNA(VLOOKUP(Fullmath[[#This Row],[M2]],$H$2:$L114,2,FALSE),VLOOKUP(Fullmath[[#This Row],[M2]],$H116:$L$2227,2,FALSE)),0)</f>
        <v>1.4</v>
      </c>
      <c r="T115" s="16">
        <f>IFERROR(_xlfn.IFNA(VLOOKUP(Fullmath[[#This Row],[M2]],$H$2:$L114,4,FALSE),VLOOKUP(Fullmath[[#This Row],[M2]],$H116:$L$2227,4,FALSE)),0)</f>
        <v>62.893333333333338</v>
      </c>
      <c r="U115" s="7" t="s">
        <v>304</v>
      </c>
      <c r="V115" s="7">
        <v>1</v>
      </c>
      <c r="W115" s="15">
        <f>IFERROR(_xlfn.IFNA(VLOOKUP(Fullmath[[#This Row],[M3]],$H$2:$L114,2,FALSE),VLOOKUP(Fullmath[[#This Row],[M3]],$H116:$L$2227,2,FALSE)),0)</f>
        <v>1</v>
      </c>
      <c r="X115" s="16">
        <f>IFERROR(_xlfn.IFNA(VLOOKUP(Fullmath[[#This Row],[M3]],$H$2:$L114,4,FALSE),VLOOKUP(Fullmath[[#This Row],[M3]],$H116:$L$2227,4,FALSE)),0)</f>
        <v>65.833333333333329</v>
      </c>
      <c r="Y115" s="7" t="s">
        <v>305</v>
      </c>
      <c r="Z115" s="7">
        <v>1</v>
      </c>
      <c r="AA115" s="15">
        <f>IFERROR(_xlfn.IFNA(VLOOKUP(Fullmath[[#This Row],[M4]],$H$2:$L114,2,FALSE),VLOOKUP(Fullmath[[#This Row],[M4]],$H116:$L$2227,2,FALSE)),0)</f>
        <v>3.3333333333333335</v>
      </c>
      <c r="AB115" s="16">
        <f>IFERROR(_xlfn.IFNA(VLOOKUP(Fullmath[[#This Row],[M4]],$H$2:$L114,4,FALSE),VLOOKUP(Fullmath[[#This Row],[M4]],$H116:$L$2227,4,FALSE)),0)</f>
        <v>175.66666666666666</v>
      </c>
      <c r="AE115" s="15">
        <f>IFERROR(_xlfn.IFNA(VLOOKUP(Fullmath[[#This Row],[M5]],$H$2:$L114,2,FALSE),VLOOKUP(Fullmath[[#This Row],[M5]],$H116:$L$2227,2,FALSE)),0)</f>
        <v>0</v>
      </c>
      <c r="AF115" s="16">
        <f>IFERROR(_xlfn.IFNA(VLOOKUP(Fullmath[[#This Row],[M5]],$H$2:$L114,4,FALSE),VLOOKUP(Fullmath[[#This Row],[M5]],$H116:$L$2227,4,FALSE)),0)</f>
        <v>0</v>
      </c>
      <c r="AI115" s="15">
        <f>IFERROR(_xlfn.IFNA(VLOOKUP(Fullmath[[#This Row],[M6]],$H$2:$L114,2,FALSE),VLOOKUP(Fullmath[[#This Row],[M6]],$H116:$L$2227,2,FALSE)),0)</f>
        <v>0</v>
      </c>
      <c r="AJ115" s="16">
        <f>IFERROR(_xlfn.IFNA(VLOOKUP(Fullmath[[#This Row],[M6]],$H$2:$L114,4,FALSE),VLOOKUP(Fullmath[[#This Row],[M6]],$H116:$L$2227,4,FALSE)),0)</f>
        <v>0</v>
      </c>
      <c r="AK115" s="7" t="s">
        <v>230</v>
      </c>
      <c r="AL115" s="7">
        <v>2</v>
      </c>
      <c r="AM115" s="7">
        <f>(IFERROR(VLOOKUP(AK115,Components[[Name]:[Price]],2,FALSE),0))</f>
        <v>347.83333333333331</v>
      </c>
      <c r="AP115" s="7">
        <f>(IFERROR(VLOOKUP(AN115,Components[[Name]:[Price]],2,FALSE),0))</f>
        <v>0</v>
      </c>
      <c r="AS115" s="7">
        <f>(IFERROR(VLOOKUP(AQ115,Components[[Name]:[Price]],2,FALSE),0))</f>
        <v>0</v>
      </c>
      <c r="AV115" s="7">
        <f>(IFERROR(VLOOKUP(AT115,Components[[Name]:[Price]],2,FALSE),0))</f>
        <v>0</v>
      </c>
      <c r="AY115" s="7">
        <f>(IFERROR(VLOOKUP(AW115,Components[[Name]:[Price]],2,FALSE),0))</f>
        <v>0</v>
      </c>
      <c r="BB115" s="2">
        <f>(IFERROR(VLOOKUP(AZ115,Components[[Name]:[Price]],2,FALSE),0))</f>
        <v>0</v>
      </c>
    </row>
    <row r="116" spans="1:54" x14ac:dyDescent="0.2">
      <c r="A116" s="2">
        <v>957</v>
      </c>
      <c r="B116" s="2" t="s">
        <v>958</v>
      </c>
      <c r="C116" s="6" t="s">
        <v>818</v>
      </c>
      <c r="D116" s="2" t="s">
        <v>22</v>
      </c>
      <c r="E116" s="2">
        <v>1</v>
      </c>
      <c r="F116" s="2">
        <v>35</v>
      </c>
      <c r="G116" s="2">
        <v>200</v>
      </c>
      <c r="H116" s="2" t="s">
        <v>807</v>
      </c>
      <c r="I116" s="7">
        <f>Fullmath[[#This Row],[Total CP]]/Fullmath[[#This Row],[Quantity]]</f>
        <v>260</v>
      </c>
      <c r="J1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260</v>
      </c>
      <c r="K116" s="6">
        <f>Fullmath[[#This Row],[Mat Cost]]/Fullmath[[#This Row],[Quantity]]</f>
        <v>112500</v>
      </c>
      <c r="L1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112500</v>
      </c>
      <c r="M116" s="7" t="s">
        <v>297</v>
      </c>
      <c r="N116" s="14">
        <v>1</v>
      </c>
      <c r="O116" s="15">
        <f>IFERROR(_xlfn.IFNA(VLOOKUP(Fullmath[[#This Row],[M1]],$H$2:$L115,2,FALSE),VLOOKUP(Fullmath[[#This Row],[M1]],$H117:$L$2227,2,FALSE)),0)</f>
        <v>60</v>
      </c>
      <c r="P116" s="16">
        <f>IFERROR(_xlfn.IFNA(VLOOKUP(Fullmath[[#This Row],[M1]],$H$2:$L115,4,FALSE),VLOOKUP(Fullmath[[#This Row],[M1]],$H117:$L$2227,4,FALSE)),0)</f>
        <v>42500</v>
      </c>
      <c r="S116" s="15">
        <f>IFERROR(_xlfn.IFNA(VLOOKUP(Fullmath[[#This Row],[M2]],$H$2:$L115,2,FALSE),VLOOKUP(Fullmath[[#This Row],[M2]],$H117:$L$2227,2,FALSE)),0)</f>
        <v>0</v>
      </c>
      <c r="T116" s="16">
        <f>IFERROR(_xlfn.IFNA(VLOOKUP(Fullmath[[#This Row],[M2]],$H$2:$L115,4,FALSE),VLOOKUP(Fullmath[[#This Row],[M2]],$H117:$L$2227,4,FALSE)),0)</f>
        <v>0</v>
      </c>
      <c r="W116" s="15">
        <f>IFERROR(_xlfn.IFNA(VLOOKUP(Fullmath[[#This Row],[M3]],$H$2:$L115,2,FALSE),VLOOKUP(Fullmath[[#This Row],[M3]],$H117:$L$2227,2,FALSE)),0)</f>
        <v>0</v>
      </c>
      <c r="X116" s="16">
        <f>IFERROR(_xlfn.IFNA(VLOOKUP(Fullmath[[#This Row],[M3]],$H$2:$L115,4,FALSE),VLOOKUP(Fullmath[[#This Row],[M3]],$H117:$L$2227,4,FALSE)),0)</f>
        <v>0</v>
      </c>
      <c r="AA116" s="15">
        <f>IFERROR(_xlfn.IFNA(VLOOKUP(Fullmath[[#This Row],[M4]],$H$2:$L115,2,FALSE),VLOOKUP(Fullmath[[#This Row],[M4]],$H117:$L$2227,2,FALSE)),0)</f>
        <v>0</v>
      </c>
      <c r="AB116" s="16">
        <f>IFERROR(_xlfn.IFNA(VLOOKUP(Fullmath[[#This Row],[M4]],$H$2:$L115,4,FALSE),VLOOKUP(Fullmath[[#This Row],[M4]],$H117:$L$2227,4,FALSE)),0)</f>
        <v>0</v>
      </c>
      <c r="AE116" s="15">
        <f>IFERROR(_xlfn.IFNA(VLOOKUP(Fullmath[[#This Row],[M5]],$H$2:$L115,2,FALSE),VLOOKUP(Fullmath[[#This Row],[M5]],$H117:$L$2227,2,FALSE)),0)</f>
        <v>0</v>
      </c>
      <c r="AF116" s="16">
        <f>IFERROR(_xlfn.IFNA(VLOOKUP(Fullmath[[#This Row],[M5]],$H$2:$L115,4,FALSE),VLOOKUP(Fullmath[[#This Row],[M5]],$H117:$L$2227,4,FALSE)),0)</f>
        <v>0</v>
      </c>
      <c r="AI116" s="15">
        <f>IFERROR(_xlfn.IFNA(VLOOKUP(Fullmath[[#This Row],[M6]],$H$2:$L115,2,FALSE),VLOOKUP(Fullmath[[#This Row],[M6]],$H117:$L$2227,2,FALSE)),0)</f>
        <v>0</v>
      </c>
      <c r="AJ116" s="16">
        <f>IFERROR(_xlfn.IFNA(VLOOKUP(Fullmath[[#This Row],[M6]],$H$2:$L115,4,FALSE),VLOOKUP(Fullmath[[#This Row],[M6]],$H117:$L$2227,4,FALSE)),0)</f>
        <v>0</v>
      </c>
      <c r="AK116" s="7" t="s">
        <v>519</v>
      </c>
      <c r="AL116" s="7">
        <v>1</v>
      </c>
      <c r="AM116" s="7">
        <f>(IFERROR(VLOOKUP(AK116,Components[[Name]:[Price]],2,FALSE),0))</f>
        <v>70000</v>
      </c>
      <c r="AP116" s="7">
        <f>(IFERROR(VLOOKUP(AN116,Components[[Name]:[Price]],2,FALSE),0))</f>
        <v>0</v>
      </c>
      <c r="AS116" s="7">
        <f>(IFERROR(VLOOKUP(AQ116,Components[[Name]:[Price]],2,FALSE),0))</f>
        <v>0</v>
      </c>
      <c r="AV116" s="7">
        <f>(IFERROR(VLOOKUP(AT116,Components[[Name]:[Price]],2,FALSE),0))</f>
        <v>0</v>
      </c>
      <c r="AY116" s="7">
        <f>(IFERROR(VLOOKUP(AW116,Components[[Name]:[Price]],2,FALSE),0))</f>
        <v>0</v>
      </c>
      <c r="BB116" s="2">
        <f>(IFERROR(VLOOKUP(AZ116,Components[[Name]:[Price]],2,FALSE),0))</f>
        <v>0</v>
      </c>
    </row>
    <row r="117" spans="1:54" x14ac:dyDescent="0.2">
      <c r="A117" s="2">
        <v>958</v>
      </c>
      <c r="B117" s="2" t="s">
        <v>958</v>
      </c>
      <c r="C117" s="6" t="s">
        <v>818</v>
      </c>
      <c r="D117" s="2" t="s">
        <v>22</v>
      </c>
      <c r="E117" s="2">
        <v>1</v>
      </c>
      <c r="F117" s="2">
        <v>40</v>
      </c>
      <c r="G117" s="2">
        <v>260</v>
      </c>
      <c r="H117" s="2" t="s">
        <v>809</v>
      </c>
      <c r="I117" s="7">
        <f>Fullmath[[#This Row],[Total CP]]/Fullmath[[#This Row],[Quantity]]</f>
        <v>320</v>
      </c>
      <c r="J1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320</v>
      </c>
      <c r="K117" s="6">
        <f>Fullmath[[#This Row],[Mat Cost]]/Fullmath[[#This Row],[Quantity]]</f>
        <v>342500</v>
      </c>
      <c r="L1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342500</v>
      </c>
      <c r="M117" s="7" t="s">
        <v>297</v>
      </c>
      <c r="N117" s="14">
        <v>1</v>
      </c>
      <c r="O117" s="15">
        <f>IFERROR(_xlfn.IFNA(VLOOKUP(Fullmath[[#This Row],[M1]],$H$2:$L116,2,FALSE),VLOOKUP(Fullmath[[#This Row],[M1]],$H118:$L$2227,2,FALSE)),0)</f>
        <v>60</v>
      </c>
      <c r="P117" s="16">
        <f>IFERROR(_xlfn.IFNA(VLOOKUP(Fullmath[[#This Row],[M1]],$H$2:$L116,4,FALSE),VLOOKUP(Fullmath[[#This Row],[M1]],$H118:$L$2227,4,FALSE)),0)</f>
        <v>42500</v>
      </c>
      <c r="S117" s="15">
        <f>IFERROR(_xlfn.IFNA(VLOOKUP(Fullmath[[#This Row],[M2]],$H$2:$L116,2,FALSE),VLOOKUP(Fullmath[[#This Row],[M2]],$H118:$L$2227,2,FALSE)),0)</f>
        <v>0</v>
      </c>
      <c r="T117" s="16">
        <f>IFERROR(_xlfn.IFNA(VLOOKUP(Fullmath[[#This Row],[M2]],$H$2:$L116,4,FALSE),VLOOKUP(Fullmath[[#This Row],[M2]],$H118:$L$2227,4,FALSE)),0)</f>
        <v>0</v>
      </c>
      <c r="W117" s="15">
        <f>IFERROR(_xlfn.IFNA(VLOOKUP(Fullmath[[#This Row],[M3]],$H$2:$L116,2,FALSE),VLOOKUP(Fullmath[[#This Row],[M3]],$H118:$L$2227,2,FALSE)),0)</f>
        <v>0</v>
      </c>
      <c r="X117" s="16">
        <f>IFERROR(_xlfn.IFNA(VLOOKUP(Fullmath[[#This Row],[M3]],$H$2:$L116,4,FALSE),VLOOKUP(Fullmath[[#This Row],[M3]],$H118:$L$2227,4,FALSE)),0)</f>
        <v>0</v>
      </c>
      <c r="AA117" s="15">
        <f>IFERROR(_xlfn.IFNA(VLOOKUP(Fullmath[[#This Row],[M4]],$H$2:$L116,2,FALSE),VLOOKUP(Fullmath[[#This Row],[M4]],$H118:$L$2227,2,FALSE)),0)</f>
        <v>0</v>
      </c>
      <c r="AB117" s="16">
        <f>IFERROR(_xlfn.IFNA(VLOOKUP(Fullmath[[#This Row],[M4]],$H$2:$L116,4,FALSE),VLOOKUP(Fullmath[[#This Row],[M4]],$H118:$L$2227,4,FALSE)),0)</f>
        <v>0</v>
      </c>
      <c r="AE117" s="15">
        <f>IFERROR(_xlfn.IFNA(VLOOKUP(Fullmath[[#This Row],[M5]],$H$2:$L116,2,FALSE),VLOOKUP(Fullmath[[#This Row],[M5]],$H118:$L$2227,2,FALSE)),0)</f>
        <v>0</v>
      </c>
      <c r="AF117" s="16">
        <f>IFERROR(_xlfn.IFNA(VLOOKUP(Fullmath[[#This Row],[M5]],$H$2:$L116,4,FALSE),VLOOKUP(Fullmath[[#This Row],[M5]],$H118:$L$2227,4,FALSE)),0)</f>
        <v>0</v>
      </c>
      <c r="AI117" s="15">
        <f>IFERROR(_xlfn.IFNA(VLOOKUP(Fullmath[[#This Row],[M6]],$H$2:$L116,2,FALSE),VLOOKUP(Fullmath[[#This Row],[M6]],$H118:$L$2227,2,FALSE)),0)</f>
        <v>0</v>
      </c>
      <c r="AJ117" s="16">
        <f>IFERROR(_xlfn.IFNA(VLOOKUP(Fullmath[[#This Row],[M6]],$H$2:$L116,4,FALSE),VLOOKUP(Fullmath[[#This Row],[M6]],$H118:$L$2227,4,FALSE)),0)</f>
        <v>0</v>
      </c>
      <c r="AK117" s="7" t="s">
        <v>810</v>
      </c>
      <c r="AL117" s="7">
        <v>1</v>
      </c>
      <c r="AM117" s="7">
        <f>(IFERROR(VLOOKUP(AK117,Components[[Name]:[Price]],2,FALSE),0))</f>
        <v>300000</v>
      </c>
      <c r="AP117" s="7">
        <f>(IFERROR(VLOOKUP(AN117,Components[[Name]:[Price]],2,FALSE),0))</f>
        <v>0</v>
      </c>
      <c r="AS117" s="7">
        <f>(IFERROR(VLOOKUP(AQ117,Components[[Name]:[Price]],2,FALSE),0))</f>
        <v>0</v>
      </c>
      <c r="AV117" s="7">
        <f>(IFERROR(VLOOKUP(AT117,Components[[Name]:[Price]],2,FALSE),0))</f>
        <v>0</v>
      </c>
      <c r="AY117" s="7">
        <f>(IFERROR(VLOOKUP(AW117,Components[[Name]:[Price]],2,FALSE),0))</f>
        <v>0</v>
      </c>
      <c r="BB117" s="2">
        <f>(IFERROR(VLOOKUP(AZ117,Components[[Name]:[Price]],2,FALSE),0))</f>
        <v>0</v>
      </c>
    </row>
    <row r="118" spans="1:54" x14ac:dyDescent="0.2">
      <c r="A118" s="6">
        <v>1033</v>
      </c>
      <c r="B118" s="6" t="s">
        <v>527</v>
      </c>
      <c r="C118" s="6" t="s">
        <v>818</v>
      </c>
      <c r="D118" s="6" t="s">
        <v>22</v>
      </c>
      <c r="E118" s="6">
        <v>1</v>
      </c>
      <c r="F118" s="6">
        <v>5</v>
      </c>
      <c r="G118" s="6">
        <v>20</v>
      </c>
      <c r="H118" s="6" t="s">
        <v>27</v>
      </c>
      <c r="I118" s="7">
        <f>Fullmath[[#This Row],[Total CP]]/Fullmath[[#This Row],[Quantity]]</f>
        <v>22</v>
      </c>
      <c r="J1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118" s="6">
        <f>Fullmath[[#This Row],[Mat Cost]]/Fullmath[[#This Row],[Quantity]]</f>
        <v>962.91666666666674</v>
      </c>
      <c r="L1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962.91666666666674</v>
      </c>
      <c r="M118" s="7" t="s">
        <v>298</v>
      </c>
      <c r="N118" s="14">
        <v>1</v>
      </c>
      <c r="O118" s="15">
        <f>IFERROR(_xlfn.IFNA(VLOOKUP(Fullmath[[#This Row],[M1]],$H$2:$L117,2,FALSE),VLOOKUP(Fullmath[[#This Row],[M1]],$H119:$L$2227,2,FALSE)),0)</f>
        <v>1</v>
      </c>
      <c r="P118" s="16">
        <f>IFERROR(_xlfn.IFNA(VLOOKUP(Fullmath[[#This Row],[M1]],$H$2:$L117,4,FALSE),VLOOKUP(Fullmath[[#This Row],[M1]],$H119:$L$2227,4,FALSE)),0)</f>
        <v>604.83333333333337</v>
      </c>
      <c r="Q118" s="7" t="s">
        <v>299</v>
      </c>
      <c r="R118" s="7">
        <v>1</v>
      </c>
      <c r="S118" s="15">
        <f>IFERROR(_xlfn.IFNA(VLOOKUP(Fullmath[[#This Row],[M2]],$H$2:$L117,2,FALSE),VLOOKUP(Fullmath[[#This Row],[M2]],$H119:$L$2227,2,FALSE)),0)</f>
        <v>1</v>
      </c>
      <c r="T118" s="16">
        <f>IFERROR(_xlfn.IFNA(VLOOKUP(Fullmath[[#This Row],[M2]],$H$2:$L117,4,FALSE),VLOOKUP(Fullmath[[#This Row],[M2]],$H119:$L$2227,4,FALSE)),0)</f>
        <v>52.916666666666664</v>
      </c>
      <c r="W118" s="15">
        <f>IFERROR(_xlfn.IFNA(VLOOKUP(Fullmath[[#This Row],[M3]],$H$2:$L117,2,FALSE),VLOOKUP(Fullmath[[#This Row],[M3]],$H119:$L$2227,2,FALSE)),0)</f>
        <v>0</v>
      </c>
      <c r="X118" s="16">
        <f>IFERROR(_xlfn.IFNA(VLOOKUP(Fullmath[[#This Row],[M3]],$H$2:$L117,4,FALSE),VLOOKUP(Fullmath[[#This Row],[M3]],$H119:$L$2227,4,FALSE)),0)</f>
        <v>0</v>
      </c>
      <c r="AA118" s="15">
        <f>IFERROR(_xlfn.IFNA(VLOOKUP(Fullmath[[#This Row],[M4]],$H$2:$L117,2,FALSE),VLOOKUP(Fullmath[[#This Row],[M4]],$H119:$L$2227,2,FALSE)),0)</f>
        <v>0</v>
      </c>
      <c r="AB118" s="16">
        <f>IFERROR(_xlfn.IFNA(VLOOKUP(Fullmath[[#This Row],[M4]],$H$2:$L117,4,FALSE),VLOOKUP(Fullmath[[#This Row],[M4]],$H119:$L$2227,4,FALSE)),0)</f>
        <v>0</v>
      </c>
      <c r="AE118" s="15">
        <f>IFERROR(_xlfn.IFNA(VLOOKUP(Fullmath[[#This Row],[M5]],$H$2:$L117,2,FALSE),VLOOKUP(Fullmath[[#This Row],[M5]],$H119:$L$2227,2,FALSE)),0)</f>
        <v>0</v>
      </c>
      <c r="AF118" s="16">
        <f>IFERROR(_xlfn.IFNA(VLOOKUP(Fullmath[[#This Row],[M5]],$H$2:$L117,4,FALSE),VLOOKUP(Fullmath[[#This Row],[M5]],$H119:$L$2227,4,FALSE)),0)</f>
        <v>0</v>
      </c>
      <c r="AI118" s="15">
        <f>IFERROR(_xlfn.IFNA(VLOOKUP(Fullmath[[#This Row],[M6]],$H$2:$L117,2,FALSE),VLOOKUP(Fullmath[[#This Row],[M6]],$H119:$L$2227,2,FALSE)),0)</f>
        <v>0</v>
      </c>
      <c r="AJ118" s="16">
        <f>IFERROR(_xlfn.IFNA(VLOOKUP(Fullmath[[#This Row],[M6]],$H$2:$L117,4,FALSE),VLOOKUP(Fullmath[[#This Row],[M6]],$H119:$L$2227,4,FALSE)),0)</f>
        <v>0</v>
      </c>
      <c r="AK118" s="7" t="s">
        <v>231</v>
      </c>
      <c r="AL118" s="7">
        <v>1</v>
      </c>
      <c r="AM118" s="7">
        <f>(IFERROR(VLOOKUP(AK118,Components[[Name]:[Price]],2,FALSE),0))</f>
        <v>305.16666666666669</v>
      </c>
      <c r="AP118" s="7">
        <f>(IFERROR(VLOOKUP(AN118,Components[[Name]:[Price]],2,FALSE),0))</f>
        <v>0</v>
      </c>
      <c r="AS118" s="7">
        <f>(IFERROR(VLOOKUP(AQ118,Components[[Name]:[Price]],2,FALSE),0))</f>
        <v>0</v>
      </c>
      <c r="AV118" s="7">
        <f>(IFERROR(VLOOKUP(AT118,Components[[Name]:[Price]],2,FALSE),0))</f>
        <v>0</v>
      </c>
      <c r="AY118" s="7">
        <f>(IFERROR(VLOOKUP(AW118,Components[[Name]:[Price]],2,FALSE),0))</f>
        <v>0</v>
      </c>
      <c r="BB118" s="6">
        <f>(IFERROR(VLOOKUP(AZ118,Components[[Name]:[Price]],2,FALSE),0))</f>
        <v>0</v>
      </c>
    </row>
    <row r="119" spans="1:54" x14ac:dyDescent="0.2">
      <c r="A119" s="6">
        <v>1036</v>
      </c>
      <c r="B119" s="6" t="s">
        <v>527</v>
      </c>
      <c r="C119" s="6" t="s">
        <v>818</v>
      </c>
      <c r="D119" s="6" t="s">
        <v>22</v>
      </c>
      <c r="E119" s="6">
        <v>1</v>
      </c>
      <c r="F119" s="6">
        <v>15</v>
      </c>
      <c r="G119" s="6">
        <v>20</v>
      </c>
      <c r="H119" s="6" t="s">
        <v>28</v>
      </c>
      <c r="I119" s="7">
        <f>Fullmath[[#This Row],[Total CP]]/Fullmath[[#This Row],[Quantity]]</f>
        <v>38.200000000000003</v>
      </c>
      <c r="J1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38.200000000000003</v>
      </c>
      <c r="K119" s="6">
        <f>Fullmath[[#This Row],[Mat Cost]]/Fullmath[[#This Row],[Quantity]]</f>
        <v>2127.8466666666668</v>
      </c>
      <c r="L1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2127.8466666666668</v>
      </c>
      <c r="M119" s="7" t="s">
        <v>300</v>
      </c>
      <c r="N119" s="14">
        <v>1</v>
      </c>
      <c r="O119" s="15">
        <f>IFERROR(_xlfn.IFNA(VLOOKUP(Fullmath[[#This Row],[M1]],$H$2:$L118,2,FALSE),VLOOKUP(Fullmath[[#This Row],[M1]],$H120:$L$2227,2,FALSE)),0)</f>
        <v>13.4</v>
      </c>
      <c r="P119" s="16">
        <f>IFERROR(_xlfn.IFNA(VLOOKUP(Fullmath[[#This Row],[M1]],$H$2:$L118,4,FALSE),VLOOKUP(Fullmath[[#This Row],[M1]],$H120:$L$2227,4,FALSE)),0)</f>
        <v>663.14333333333332</v>
      </c>
      <c r="Q119" s="7" t="s">
        <v>301</v>
      </c>
      <c r="R119" s="7">
        <v>2</v>
      </c>
      <c r="S119" s="15">
        <f>IFERROR(_xlfn.IFNA(VLOOKUP(Fullmath[[#This Row],[M2]],$H$2:$L118,2,FALSE),VLOOKUP(Fullmath[[#This Row],[M2]],$H120:$L$2227,2,FALSE)),0)</f>
        <v>1.4</v>
      </c>
      <c r="T119" s="16">
        <f>IFERROR(_xlfn.IFNA(VLOOKUP(Fullmath[[#This Row],[M2]],$H$2:$L118,4,FALSE),VLOOKUP(Fullmath[[#This Row],[M2]],$H120:$L$2227,4,FALSE)),0)</f>
        <v>62.893333333333338</v>
      </c>
      <c r="U119" s="7" t="s">
        <v>298</v>
      </c>
      <c r="V119" s="7">
        <v>1</v>
      </c>
      <c r="W119" s="15">
        <f>IFERROR(_xlfn.IFNA(VLOOKUP(Fullmath[[#This Row],[M3]],$H$2:$L118,2,FALSE),VLOOKUP(Fullmath[[#This Row],[M3]],$H120:$L$2227,2,FALSE)),0)</f>
        <v>1</v>
      </c>
      <c r="X119" s="16">
        <f>IFERROR(_xlfn.IFNA(VLOOKUP(Fullmath[[#This Row],[M3]],$H$2:$L118,4,FALSE),VLOOKUP(Fullmath[[#This Row],[M3]],$H120:$L$2227,4,FALSE)),0)</f>
        <v>604.83333333333337</v>
      </c>
      <c r="Y119" s="7" t="s">
        <v>302</v>
      </c>
      <c r="Z119" s="7">
        <v>1</v>
      </c>
      <c r="AA119" s="15">
        <f>IFERROR(_xlfn.IFNA(VLOOKUP(Fullmath[[#This Row],[M4]],$H$2:$L118,2,FALSE),VLOOKUP(Fullmath[[#This Row],[M4]],$H120:$L$2227,2,FALSE)),0)</f>
        <v>1</v>
      </c>
      <c r="AB119" s="16">
        <f>IFERROR(_xlfn.IFNA(VLOOKUP(Fullmath[[#This Row],[M4]],$H$2:$L118,4,FALSE),VLOOKUP(Fullmath[[#This Row],[M4]],$H120:$L$2227,4,FALSE)),0)</f>
        <v>38.416666666666664</v>
      </c>
      <c r="AE119" s="15">
        <f>IFERROR(_xlfn.IFNA(VLOOKUP(Fullmath[[#This Row],[M5]],$H$2:$L118,2,FALSE),VLOOKUP(Fullmath[[#This Row],[M5]],$H120:$L$2227,2,FALSE)),0)</f>
        <v>0</v>
      </c>
      <c r="AF119" s="16">
        <f>IFERROR(_xlfn.IFNA(VLOOKUP(Fullmath[[#This Row],[M5]],$H$2:$L118,4,FALSE),VLOOKUP(Fullmath[[#This Row],[M5]],$H120:$L$2227,4,FALSE)),0)</f>
        <v>0</v>
      </c>
      <c r="AI119" s="15">
        <f>IFERROR(_xlfn.IFNA(VLOOKUP(Fullmath[[#This Row],[M6]],$H$2:$L118,2,FALSE),VLOOKUP(Fullmath[[#This Row],[M6]],$H120:$L$2227,2,FALSE)),0)</f>
        <v>0</v>
      </c>
      <c r="AJ119" s="16">
        <f>IFERROR(_xlfn.IFNA(VLOOKUP(Fullmath[[#This Row],[M6]],$H$2:$L118,4,FALSE),VLOOKUP(Fullmath[[#This Row],[M6]],$H120:$L$2227,4,FALSE)),0)</f>
        <v>0</v>
      </c>
      <c r="AK119" s="7" t="s">
        <v>230</v>
      </c>
      <c r="AL119" s="7">
        <v>2</v>
      </c>
      <c r="AM119" s="7">
        <f>(IFERROR(VLOOKUP(AK119,Components[[Name]:[Price]],2,FALSE),0))</f>
        <v>347.83333333333331</v>
      </c>
      <c r="AP119" s="7">
        <f>(IFERROR(VLOOKUP(AN119,Components[[Name]:[Price]],2,FALSE),0))</f>
        <v>0</v>
      </c>
      <c r="AS119" s="7">
        <f>(IFERROR(VLOOKUP(AQ119,Components[[Name]:[Price]],2,FALSE),0))</f>
        <v>0</v>
      </c>
      <c r="AV119" s="7">
        <f>(IFERROR(VLOOKUP(AT119,Components[[Name]:[Price]],2,FALSE),0))</f>
        <v>0</v>
      </c>
      <c r="AY119" s="7">
        <f>(IFERROR(VLOOKUP(AW119,Components[[Name]:[Price]],2,FALSE),0))</f>
        <v>0</v>
      </c>
      <c r="BB119" s="6">
        <f>(IFERROR(VLOOKUP(AZ119,Components[[Name]:[Price]],2,FALSE),0))</f>
        <v>0</v>
      </c>
    </row>
    <row r="120" spans="1:54" x14ac:dyDescent="0.2">
      <c r="A120" s="6">
        <v>924</v>
      </c>
      <c r="B120" s="6" t="s">
        <v>527</v>
      </c>
      <c r="C120" s="6" t="s">
        <v>818</v>
      </c>
      <c r="D120" s="6" t="s">
        <v>22</v>
      </c>
      <c r="E120" s="6">
        <v>5</v>
      </c>
      <c r="F120" s="6">
        <v>20</v>
      </c>
      <c r="G120" s="6">
        <v>15</v>
      </c>
      <c r="H120" s="6" t="s">
        <v>23</v>
      </c>
      <c r="I120" s="7">
        <f>Fullmath[[#This Row],[Total CP]]/Fullmath[[#This Row],[Quantity]]</f>
        <v>3.8</v>
      </c>
      <c r="J1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</v>
      </c>
      <c r="K120" s="6">
        <f>Fullmath[[#This Row],[Mat Cost]]/Fullmath[[#This Row],[Quantity]]</f>
        <v>819.23333333333323</v>
      </c>
      <c r="L1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4096.1666666666661</v>
      </c>
      <c r="M120" s="7" t="s">
        <v>296</v>
      </c>
      <c r="N120" s="14">
        <v>2</v>
      </c>
      <c r="O120" s="15">
        <f>IFERROR(_xlfn.IFNA(VLOOKUP(Fullmath[[#This Row],[M1]],$H$2:$L119,2,FALSE),VLOOKUP(Fullmath[[#This Row],[M1]],$H121:$L$2227,2,FALSE)),0)</f>
        <v>2</v>
      </c>
      <c r="P120" s="16">
        <f>IFERROR(_xlfn.IFNA(VLOOKUP(Fullmath[[#This Row],[M1]],$H$2:$L119,4,FALSE),VLOOKUP(Fullmath[[#This Row],[M1]],$H121:$L$2227,4,FALSE)),0)</f>
        <v>415.58333333333337</v>
      </c>
      <c r="S120" s="15">
        <f>IFERROR(_xlfn.IFNA(VLOOKUP(Fullmath[[#This Row],[M2]],$H$2:$L119,2,FALSE),VLOOKUP(Fullmath[[#This Row],[M2]],$H121:$L$2227,2,FALSE)),0)</f>
        <v>0</v>
      </c>
      <c r="T120" s="16">
        <f>IFERROR(_xlfn.IFNA(VLOOKUP(Fullmath[[#This Row],[M2]],$H$2:$L119,4,FALSE),VLOOKUP(Fullmath[[#This Row],[M2]],$H121:$L$2227,4,FALSE)),0)</f>
        <v>0</v>
      </c>
      <c r="W120" s="15">
        <f>IFERROR(_xlfn.IFNA(VLOOKUP(Fullmath[[#This Row],[M3]],$H$2:$L119,2,FALSE),VLOOKUP(Fullmath[[#This Row],[M3]],$H121:$L$2227,2,FALSE)),0)</f>
        <v>0</v>
      </c>
      <c r="X120" s="16">
        <f>IFERROR(_xlfn.IFNA(VLOOKUP(Fullmath[[#This Row],[M3]],$H$2:$L119,4,FALSE),VLOOKUP(Fullmath[[#This Row],[M3]],$H121:$L$2227,4,FALSE)),0)</f>
        <v>0</v>
      </c>
      <c r="AA120" s="15">
        <f>IFERROR(_xlfn.IFNA(VLOOKUP(Fullmath[[#This Row],[M4]],$H$2:$L119,2,FALSE),VLOOKUP(Fullmath[[#This Row],[M4]],$H121:$L$2227,2,FALSE)),0)</f>
        <v>0</v>
      </c>
      <c r="AB120" s="16">
        <f>IFERROR(_xlfn.IFNA(VLOOKUP(Fullmath[[#This Row],[M4]],$H$2:$L119,4,FALSE),VLOOKUP(Fullmath[[#This Row],[M4]],$H121:$L$2227,4,FALSE)),0)</f>
        <v>0</v>
      </c>
      <c r="AE120" s="15">
        <f>IFERROR(_xlfn.IFNA(VLOOKUP(Fullmath[[#This Row],[M5]],$H$2:$L119,2,FALSE),VLOOKUP(Fullmath[[#This Row],[M5]],$H121:$L$2227,2,FALSE)),0)</f>
        <v>0</v>
      </c>
      <c r="AF120" s="16">
        <f>IFERROR(_xlfn.IFNA(VLOOKUP(Fullmath[[#This Row],[M5]],$H$2:$L119,4,FALSE),VLOOKUP(Fullmath[[#This Row],[M5]],$H121:$L$2227,4,FALSE)),0)</f>
        <v>0</v>
      </c>
      <c r="AI120" s="15">
        <f>IFERROR(_xlfn.IFNA(VLOOKUP(Fullmath[[#This Row],[M6]],$H$2:$L119,2,FALSE),VLOOKUP(Fullmath[[#This Row],[M6]],$H121:$L$2227,2,FALSE)),0)</f>
        <v>0</v>
      </c>
      <c r="AJ120" s="16">
        <f>IFERROR(_xlfn.IFNA(VLOOKUP(Fullmath[[#This Row],[M6]],$H$2:$L119,4,FALSE),VLOOKUP(Fullmath[[#This Row],[M6]],$H121:$L$2227,4,FALSE)),0)</f>
        <v>0</v>
      </c>
      <c r="AK120" s="7" t="s">
        <v>231</v>
      </c>
      <c r="AL120" s="7">
        <v>5</v>
      </c>
      <c r="AM120" s="7">
        <f>(IFERROR(VLOOKUP(AK120,Components[[Name]:[Price]],2,FALSE),0))</f>
        <v>305.16666666666669</v>
      </c>
      <c r="AN120" s="7" t="s">
        <v>230</v>
      </c>
      <c r="AO120" s="7">
        <v>5</v>
      </c>
      <c r="AP120" s="7">
        <f>(IFERROR(VLOOKUP(AN120,Components[[Name]:[Price]],2,FALSE),0))</f>
        <v>347.83333333333331</v>
      </c>
      <c r="AS120" s="7">
        <f>(IFERROR(VLOOKUP(AQ120,Components[[Name]:[Price]],2,FALSE),0))</f>
        <v>0</v>
      </c>
      <c r="AV120" s="7">
        <f>(IFERROR(VLOOKUP(AT120,Components[[Name]:[Price]],2,FALSE),0))</f>
        <v>0</v>
      </c>
      <c r="AY120" s="7">
        <f>(IFERROR(VLOOKUP(AW120,Components[[Name]:[Price]],2,FALSE),0))</f>
        <v>0</v>
      </c>
      <c r="BB120" s="6">
        <f>(IFERROR(VLOOKUP(AZ120,Components[[Name]:[Price]],2,FALSE),0))</f>
        <v>0</v>
      </c>
    </row>
    <row r="121" spans="1:54" x14ac:dyDescent="0.2">
      <c r="A121" s="6">
        <v>1039</v>
      </c>
      <c r="B121" s="6" t="s">
        <v>527</v>
      </c>
      <c r="C121" s="6" t="s">
        <v>818</v>
      </c>
      <c r="D121" s="6" t="s">
        <v>22</v>
      </c>
      <c r="E121" s="6">
        <v>1</v>
      </c>
      <c r="F121" s="6">
        <v>25</v>
      </c>
      <c r="G121" s="6">
        <v>50</v>
      </c>
      <c r="H121" s="6" t="s">
        <v>29</v>
      </c>
      <c r="I121" s="7">
        <f>Fullmath[[#This Row],[Total CP]]/Fullmath[[#This Row],[Quantity]]</f>
        <v>82</v>
      </c>
      <c r="J1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82</v>
      </c>
      <c r="K121" s="6">
        <f>Fullmath[[#This Row],[Mat Cost]]/Fullmath[[#This Row],[Quantity]]</f>
        <v>2238.7166666666667</v>
      </c>
      <c r="L1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2238.7166666666667</v>
      </c>
      <c r="M121" s="7" t="s">
        <v>300</v>
      </c>
      <c r="N121" s="14">
        <v>2</v>
      </c>
      <c r="O121" s="15">
        <f>IFERROR(_xlfn.IFNA(VLOOKUP(Fullmath[[#This Row],[M1]],$H$2:$L120,2,FALSE),VLOOKUP(Fullmath[[#This Row],[M1]],$H122:$L$2227,2,FALSE)),0)</f>
        <v>13.4</v>
      </c>
      <c r="P121" s="16">
        <f>IFERROR(_xlfn.IFNA(VLOOKUP(Fullmath[[#This Row],[M1]],$H$2:$L120,4,FALSE),VLOOKUP(Fullmath[[#This Row],[M1]],$H122:$L$2227,4,FALSE)),0)</f>
        <v>663.14333333333332</v>
      </c>
      <c r="Q121" s="7" t="s">
        <v>301</v>
      </c>
      <c r="R121" s="7">
        <v>3</v>
      </c>
      <c r="S121" s="15">
        <f>IFERROR(_xlfn.IFNA(VLOOKUP(Fullmath[[#This Row],[M2]],$H$2:$L120,2,FALSE),VLOOKUP(Fullmath[[#This Row],[M2]],$H122:$L$2227,2,FALSE)),0)</f>
        <v>1.4</v>
      </c>
      <c r="T121" s="16">
        <f>IFERROR(_xlfn.IFNA(VLOOKUP(Fullmath[[#This Row],[M2]],$H$2:$L120,4,FALSE),VLOOKUP(Fullmath[[#This Row],[M2]],$H122:$L$2227,4,FALSE)),0)</f>
        <v>62.893333333333338</v>
      </c>
      <c r="U121" s="7" t="s">
        <v>293</v>
      </c>
      <c r="V121" s="7">
        <v>1</v>
      </c>
      <c r="W121" s="15">
        <f>IFERROR(_xlfn.IFNA(VLOOKUP(Fullmath[[#This Row],[M3]],$H$2:$L120,2,FALSE),VLOOKUP(Fullmath[[#This Row],[M3]],$H122:$L$2227,2,FALSE)),0)</f>
        <v>0</v>
      </c>
      <c r="X121" s="16">
        <f>IFERROR(_xlfn.IFNA(VLOOKUP(Fullmath[[#This Row],[M3]],$H$2:$L120,4,FALSE),VLOOKUP(Fullmath[[#This Row],[M3]],$H122:$L$2227,4,FALSE)),0)</f>
        <v>0</v>
      </c>
      <c r="Y121" s="7" t="s">
        <v>303</v>
      </c>
      <c r="Z121" s="7">
        <v>1</v>
      </c>
      <c r="AA121" s="15">
        <f>IFERROR(_xlfn.IFNA(VLOOKUP(Fullmath[[#This Row],[M4]],$H$2:$L120,2,FALSE),VLOOKUP(Fullmath[[#This Row],[M4]],$H122:$L$2227,2,FALSE)),0)</f>
        <v>1</v>
      </c>
      <c r="AB121" s="16">
        <f>IFERROR(_xlfn.IFNA(VLOOKUP(Fullmath[[#This Row],[M4]],$H$2:$L120,4,FALSE),VLOOKUP(Fullmath[[#This Row],[M4]],$H122:$L$2227,4,FALSE)),0)</f>
        <v>28.083333333333332</v>
      </c>
      <c r="AE121" s="15">
        <f>IFERROR(_xlfn.IFNA(VLOOKUP(Fullmath[[#This Row],[M5]],$H$2:$L120,2,FALSE),VLOOKUP(Fullmath[[#This Row],[M5]],$H122:$L$2227,2,FALSE)),0)</f>
        <v>0</v>
      </c>
      <c r="AF121" s="16">
        <f>IFERROR(_xlfn.IFNA(VLOOKUP(Fullmath[[#This Row],[M5]],$H$2:$L120,4,FALSE),VLOOKUP(Fullmath[[#This Row],[M5]],$H122:$L$2227,4,FALSE)),0)</f>
        <v>0</v>
      </c>
      <c r="AI121" s="15">
        <f>IFERROR(_xlfn.IFNA(VLOOKUP(Fullmath[[#This Row],[M6]],$H$2:$L120,2,FALSE),VLOOKUP(Fullmath[[#This Row],[M6]],$H122:$L$2227,2,FALSE)),0)</f>
        <v>0</v>
      </c>
      <c r="AJ121" s="16">
        <f>IFERROR(_xlfn.IFNA(VLOOKUP(Fullmath[[#This Row],[M6]],$H$2:$L120,4,FALSE),VLOOKUP(Fullmath[[#This Row],[M6]],$H122:$L$2227,4,FALSE)),0)</f>
        <v>0</v>
      </c>
      <c r="AK121" s="7" t="s">
        <v>230</v>
      </c>
      <c r="AL121" s="7">
        <v>2</v>
      </c>
      <c r="AM121" s="7">
        <f>(IFERROR(VLOOKUP(AK121,Components[[Name]:[Price]],2,FALSE),0))</f>
        <v>347.83333333333331</v>
      </c>
      <c r="AP121" s="7">
        <f>(IFERROR(VLOOKUP(AN121,Components[[Name]:[Price]],2,FALSE),0))</f>
        <v>0</v>
      </c>
      <c r="AS121" s="7">
        <f>(IFERROR(VLOOKUP(AQ121,Components[[Name]:[Price]],2,FALSE),0))</f>
        <v>0</v>
      </c>
      <c r="AV121" s="7">
        <f>(IFERROR(VLOOKUP(AT121,Components[[Name]:[Price]],2,FALSE),0))</f>
        <v>0</v>
      </c>
      <c r="AY121" s="7">
        <f>(IFERROR(VLOOKUP(AW121,Components[[Name]:[Price]],2,FALSE),0))</f>
        <v>0</v>
      </c>
      <c r="BB121" s="6">
        <f>(IFERROR(VLOOKUP(AZ121,Components[[Name]:[Price]],2,FALSE),0))</f>
        <v>0</v>
      </c>
    </row>
    <row r="122" spans="1:54" x14ac:dyDescent="0.2">
      <c r="A122" s="6">
        <v>962</v>
      </c>
      <c r="B122" s="6" t="s">
        <v>527</v>
      </c>
      <c r="C122" s="6" t="s">
        <v>818</v>
      </c>
      <c r="D122" s="6" t="s">
        <v>22</v>
      </c>
      <c r="E122" s="6">
        <v>1</v>
      </c>
      <c r="F122" s="6">
        <v>30</v>
      </c>
      <c r="G122" s="6">
        <v>120</v>
      </c>
      <c r="H122" s="6" t="s">
        <v>24</v>
      </c>
      <c r="I122" s="7">
        <f>Fullmath[[#This Row],[Total CP]]/Fullmath[[#This Row],[Quantity]]</f>
        <v>120</v>
      </c>
      <c r="J1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120</v>
      </c>
      <c r="K122" s="6">
        <f>Fullmath[[#This Row],[Mat Cost]]/Fullmath[[#This Row],[Quantity]]</f>
        <v>10000</v>
      </c>
      <c r="L1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10000</v>
      </c>
      <c r="N122" s="14"/>
      <c r="O122" s="15">
        <f>IFERROR(_xlfn.IFNA(VLOOKUP(Fullmath[[#This Row],[M1]],$H$2:$L121,2,FALSE),VLOOKUP(Fullmath[[#This Row],[M1]],$H123:$L$2227,2,FALSE)),0)</f>
        <v>0</v>
      </c>
      <c r="P122" s="16">
        <f>IFERROR(_xlfn.IFNA(VLOOKUP(Fullmath[[#This Row],[M1]],$H$2:$L121,4,FALSE),VLOOKUP(Fullmath[[#This Row],[M1]],$H123:$L$2227,4,FALSE)),0)</f>
        <v>0</v>
      </c>
      <c r="S122" s="15">
        <f>IFERROR(_xlfn.IFNA(VLOOKUP(Fullmath[[#This Row],[M2]],$H$2:$L121,2,FALSE),VLOOKUP(Fullmath[[#This Row],[M2]],$H123:$L$2227,2,FALSE)),0)</f>
        <v>0</v>
      </c>
      <c r="T122" s="16">
        <f>IFERROR(_xlfn.IFNA(VLOOKUP(Fullmath[[#This Row],[M2]],$H$2:$L121,4,FALSE),VLOOKUP(Fullmath[[#This Row],[M2]],$H123:$L$2227,4,FALSE)),0)</f>
        <v>0</v>
      </c>
      <c r="W122" s="15">
        <f>IFERROR(_xlfn.IFNA(VLOOKUP(Fullmath[[#This Row],[M3]],$H$2:$L121,2,FALSE),VLOOKUP(Fullmath[[#This Row],[M3]],$H123:$L$2227,2,FALSE)),0)</f>
        <v>0</v>
      </c>
      <c r="X122" s="16">
        <f>IFERROR(_xlfn.IFNA(VLOOKUP(Fullmath[[#This Row],[M3]],$H$2:$L121,4,FALSE),VLOOKUP(Fullmath[[#This Row],[M3]],$H123:$L$2227,4,FALSE)),0)</f>
        <v>0</v>
      </c>
      <c r="AA122" s="15">
        <f>IFERROR(_xlfn.IFNA(VLOOKUP(Fullmath[[#This Row],[M4]],$H$2:$L121,2,FALSE),VLOOKUP(Fullmath[[#This Row],[M4]],$H123:$L$2227,2,FALSE)),0)</f>
        <v>0</v>
      </c>
      <c r="AB122" s="16">
        <f>IFERROR(_xlfn.IFNA(VLOOKUP(Fullmath[[#This Row],[M4]],$H$2:$L121,4,FALSE),VLOOKUP(Fullmath[[#This Row],[M4]],$H123:$L$2227,4,FALSE)),0)</f>
        <v>0</v>
      </c>
      <c r="AE122" s="15">
        <f>IFERROR(_xlfn.IFNA(VLOOKUP(Fullmath[[#This Row],[M5]],$H$2:$L121,2,FALSE),VLOOKUP(Fullmath[[#This Row],[M5]],$H123:$L$2227,2,FALSE)),0)</f>
        <v>0</v>
      </c>
      <c r="AF122" s="16">
        <f>IFERROR(_xlfn.IFNA(VLOOKUP(Fullmath[[#This Row],[M5]],$H$2:$L121,4,FALSE),VLOOKUP(Fullmath[[#This Row],[M5]],$H123:$L$2227,4,FALSE)),0)</f>
        <v>0</v>
      </c>
      <c r="AI122" s="15">
        <f>IFERROR(_xlfn.IFNA(VLOOKUP(Fullmath[[#This Row],[M6]],$H$2:$L121,2,FALSE),VLOOKUP(Fullmath[[#This Row],[M6]],$H123:$L$2227,2,FALSE)),0)</f>
        <v>0</v>
      </c>
      <c r="AJ122" s="16">
        <f>IFERROR(_xlfn.IFNA(VLOOKUP(Fullmath[[#This Row],[M6]],$H$2:$L121,4,FALSE),VLOOKUP(Fullmath[[#This Row],[M6]],$H123:$L$2227,4,FALSE)),0)</f>
        <v>0</v>
      </c>
      <c r="AK122" s="7" t="s">
        <v>256</v>
      </c>
      <c r="AL122" s="7">
        <v>1</v>
      </c>
      <c r="AM122" s="7">
        <f>(IFERROR(VLOOKUP(AK122,Components[[Name]:[Price]],2,FALSE),0))</f>
        <v>10000</v>
      </c>
      <c r="AP122" s="7">
        <f>(IFERROR(VLOOKUP(AN122,Components[[Name]:[Price]],2,FALSE),0))</f>
        <v>0</v>
      </c>
      <c r="AS122" s="7">
        <f>(IFERROR(VLOOKUP(AQ122,Components[[Name]:[Price]],2,FALSE),0))</f>
        <v>0</v>
      </c>
      <c r="AV122" s="7">
        <f>(IFERROR(VLOOKUP(AT122,Components[[Name]:[Price]],2,FALSE),0))</f>
        <v>0</v>
      </c>
      <c r="AY122" s="7">
        <f>(IFERROR(VLOOKUP(AW122,Components[[Name]:[Price]],2,FALSE),0))</f>
        <v>0</v>
      </c>
      <c r="BB122" s="6">
        <f>(IFERROR(VLOOKUP(AZ122,Components[[Name]:[Price]],2,FALSE),0))</f>
        <v>0</v>
      </c>
    </row>
    <row r="123" spans="1:54" x14ac:dyDescent="0.2">
      <c r="A123" s="6">
        <v>1042</v>
      </c>
      <c r="B123" s="6" t="s">
        <v>527</v>
      </c>
      <c r="C123" s="6" t="s">
        <v>818</v>
      </c>
      <c r="D123" s="6" t="s">
        <v>22</v>
      </c>
      <c r="E123" s="6">
        <v>1</v>
      </c>
      <c r="F123" s="6">
        <v>35</v>
      </c>
      <c r="G123" s="6">
        <v>80</v>
      </c>
      <c r="H123" s="6" t="s">
        <v>30</v>
      </c>
      <c r="I123" s="7">
        <f>Fullmath[[#This Row],[Total CP]]/Fullmath[[#This Row],[Quantity]]</f>
        <v>115.33333333333334</v>
      </c>
      <c r="J1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115.33333333333334</v>
      </c>
      <c r="K123" s="6">
        <f>Fullmath[[#This Row],[Mat Cost]]/Fullmath[[#This Row],[Quantity]]</f>
        <v>2452.1333333333332</v>
      </c>
      <c r="L1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2452.1333333333332</v>
      </c>
      <c r="M123" s="7" t="s">
        <v>300</v>
      </c>
      <c r="N123" s="14">
        <v>2</v>
      </c>
      <c r="O123" s="15">
        <f>IFERROR(_xlfn.IFNA(VLOOKUP(Fullmath[[#This Row],[M1]],$H$2:$L122,2,FALSE),VLOOKUP(Fullmath[[#This Row],[M1]],$H124:$L$2227,2,FALSE)),0)</f>
        <v>13.4</v>
      </c>
      <c r="P123" s="16">
        <f>IFERROR(_xlfn.IFNA(VLOOKUP(Fullmath[[#This Row],[M1]],$H$2:$L122,4,FALSE),VLOOKUP(Fullmath[[#This Row],[M1]],$H124:$L$2227,4,FALSE)),0)</f>
        <v>663.14333333333332</v>
      </c>
      <c r="Q123" s="7" t="s">
        <v>301</v>
      </c>
      <c r="R123" s="7">
        <v>3</v>
      </c>
      <c r="S123" s="15">
        <f>IFERROR(_xlfn.IFNA(VLOOKUP(Fullmath[[#This Row],[M2]],$H$2:$L122,2,FALSE),VLOOKUP(Fullmath[[#This Row],[M2]],$H124:$L$2227,2,FALSE)),0)</f>
        <v>1.4</v>
      </c>
      <c r="T123" s="16">
        <f>IFERROR(_xlfn.IFNA(VLOOKUP(Fullmath[[#This Row],[M2]],$H$2:$L122,4,FALSE),VLOOKUP(Fullmath[[#This Row],[M2]],$H124:$L$2227,4,FALSE)),0)</f>
        <v>62.893333333333338</v>
      </c>
      <c r="U123" s="7" t="s">
        <v>304</v>
      </c>
      <c r="V123" s="7">
        <v>1</v>
      </c>
      <c r="W123" s="15">
        <f>IFERROR(_xlfn.IFNA(VLOOKUP(Fullmath[[#This Row],[M3]],$H$2:$L122,2,FALSE),VLOOKUP(Fullmath[[#This Row],[M3]],$H124:$L$2227,2,FALSE)),0)</f>
        <v>1</v>
      </c>
      <c r="X123" s="16">
        <f>IFERROR(_xlfn.IFNA(VLOOKUP(Fullmath[[#This Row],[M3]],$H$2:$L122,4,FALSE),VLOOKUP(Fullmath[[#This Row],[M3]],$H124:$L$2227,4,FALSE)),0)</f>
        <v>65.833333333333329</v>
      </c>
      <c r="Y123" s="7" t="s">
        <v>305</v>
      </c>
      <c r="Z123" s="7">
        <v>1</v>
      </c>
      <c r="AA123" s="15">
        <f>IFERROR(_xlfn.IFNA(VLOOKUP(Fullmath[[#This Row],[M4]],$H$2:$L122,2,FALSE),VLOOKUP(Fullmath[[#This Row],[M4]],$H124:$L$2227,2,FALSE)),0)</f>
        <v>3.3333333333333335</v>
      </c>
      <c r="AB123" s="16">
        <f>IFERROR(_xlfn.IFNA(VLOOKUP(Fullmath[[#This Row],[M4]],$H$2:$L122,4,FALSE),VLOOKUP(Fullmath[[#This Row],[M4]],$H124:$L$2227,4,FALSE)),0)</f>
        <v>175.66666666666666</v>
      </c>
      <c r="AE123" s="15">
        <f>IFERROR(_xlfn.IFNA(VLOOKUP(Fullmath[[#This Row],[M5]],$H$2:$L122,2,FALSE),VLOOKUP(Fullmath[[#This Row],[M5]],$H124:$L$2227,2,FALSE)),0)</f>
        <v>0</v>
      </c>
      <c r="AF123" s="16">
        <f>IFERROR(_xlfn.IFNA(VLOOKUP(Fullmath[[#This Row],[M5]],$H$2:$L122,4,FALSE),VLOOKUP(Fullmath[[#This Row],[M5]],$H124:$L$2227,4,FALSE)),0)</f>
        <v>0</v>
      </c>
      <c r="AI123" s="15">
        <f>IFERROR(_xlfn.IFNA(VLOOKUP(Fullmath[[#This Row],[M6]],$H$2:$L122,2,FALSE),VLOOKUP(Fullmath[[#This Row],[M6]],$H124:$L$2227,2,FALSE)),0)</f>
        <v>0</v>
      </c>
      <c r="AJ123" s="16">
        <f>IFERROR(_xlfn.IFNA(VLOOKUP(Fullmath[[#This Row],[M6]],$H$2:$L122,4,FALSE),VLOOKUP(Fullmath[[#This Row],[M6]],$H124:$L$2227,4,FALSE)),0)</f>
        <v>0</v>
      </c>
      <c r="AK123" s="7" t="s">
        <v>230</v>
      </c>
      <c r="AL123" s="7">
        <v>2</v>
      </c>
      <c r="AM123" s="7">
        <f>(IFERROR(VLOOKUP(AK123,Components[[Name]:[Price]],2,FALSE),0))</f>
        <v>347.83333333333331</v>
      </c>
      <c r="AP123" s="7">
        <f>(IFERROR(VLOOKUP(AN123,Components[[Name]:[Price]],2,FALSE),0))</f>
        <v>0</v>
      </c>
      <c r="AS123" s="7">
        <f>(IFERROR(VLOOKUP(AQ123,Components[[Name]:[Price]],2,FALSE),0))</f>
        <v>0</v>
      </c>
      <c r="AV123" s="7">
        <f>(IFERROR(VLOOKUP(AT123,Components[[Name]:[Price]],2,FALSE),0))</f>
        <v>0</v>
      </c>
      <c r="AY123" s="7">
        <f>(IFERROR(VLOOKUP(AW123,Components[[Name]:[Price]],2,FALSE),0))</f>
        <v>0</v>
      </c>
      <c r="BB123" s="6">
        <f>(IFERROR(VLOOKUP(AZ123,Components[[Name]:[Price]],2,FALSE),0))</f>
        <v>0</v>
      </c>
    </row>
    <row r="124" spans="1:54" x14ac:dyDescent="0.2">
      <c r="A124" s="6">
        <v>963</v>
      </c>
      <c r="B124" s="6" t="s">
        <v>527</v>
      </c>
      <c r="C124" s="6" t="s">
        <v>818</v>
      </c>
      <c r="D124" s="6" t="s">
        <v>22</v>
      </c>
      <c r="E124" s="6">
        <v>1</v>
      </c>
      <c r="F124" s="6">
        <v>35</v>
      </c>
      <c r="G124" s="6">
        <v>200</v>
      </c>
      <c r="H124" s="6" t="s">
        <v>25</v>
      </c>
      <c r="I124" s="7">
        <f>Fullmath[[#This Row],[Total CP]]/Fullmath[[#This Row],[Quantity]]</f>
        <v>260</v>
      </c>
      <c r="J1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260</v>
      </c>
      <c r="K124" s="6">
        <f>Fullmath[[#This Row],[Mat Cost]]/Fullmath[[#This Row],[Quantity]]</f>
        <v>112500</v>
      </c>
      <c r="L1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112500</v>
      </c>
      <c r="M124" s="7" t="s">
        <v>297</v>
      </c>
      <c r="N124" s="14">
        <v>1</v>
      </c>
      <c r="O124" s="15">
        <f>IFERROR(_xlfn.IFNA(VLOOKUP(Fullmath[[#This Row],[M1]],$H$2:$L123,2,FALSE),VLOOKUP(Fullmath[[#This Row],[M1]],$H125:$L$2227,2,FALSE)),0)</f>
        <v>60</v>
      </c>
      <c r="P124" s="16">
        <f>IFERROR(_xlfn.IFNA(VLOOKUP(Fullmath[[#This Row],[M1]],$H$2:$L123,4,FALSE),VLOOKUP(Fullmath[[#This Row],[M1]],$H125:$L$2227,4,FALSE)),0)</f>
        <v>42500</v>
      </c>
      <c r="S124" s="15">
        <f>IFERROR(_xlfn.IFNA(VLOOKUP(Fullmath[[#This Row],[M2]],$H$2:$L123,2,FALSE),VLOOKUP(Fullmath[[#This Row],[M2]],$H125:$L$2227,2,FALSE)),0)</f>
        <v>0</v>
      </c>
      <c r="T124" s="16">
        <f>IFERROR(_xlfn.IFNA(VLOOKUP(Fullmath[[#This Row],[M2]],$H$2:$L123,4,FALSE),VLOOKUP(Fullmath[[#This Row],[M2]],$H125:$L$2227,4,FALSE)),0)</f>
        <v>0</v>
      </c>
      <c r="W124" s="15">
        <f>IFERROR(_xlfn.IFNA(VLOOKUP(Fullmath[[#This Row],[M3]],$H$2:$L123,2,FALSE),VLOOKUP(Fullmath[[#This Row],[M3]],$H125:$L$2227,2,FALSE)),0)</f>
        <v>0</v>
      </c>
      <c r="X124" s="16">
        <f>IFERROR(_xlfn.IFNA(VLOOKUP(Fullmath[[#This Row],[M3]],$H$2:$L123,4,FALSE),VLOOKUP(Fullmath[[#This Row],[M3]],$H125:$L$2227,4,FALSE)),0)</f>
        <v>0</v>
      </c>
      <c r="AA124" s="15">
        <f>IFERROR(_xlfn.IFNA(VLOOKUP(Fullmath[[#This Row],[M4]],$H$2:$L123,2,FALSE),VLOOKUP(Fullmath[[#This Row],[M4]],$H125:$L$2227,2,FALSE)),0)</f>
        <v>0</v>
      </c>
      <c r="AB124" s="16">
        <f>IFERROR(_xlfn.IFNA(VLOOKUP(Fullmath[[#This Row],[M4]],$H$2:$L123,4,FALSE),VLOOKUP(Fullmath[[#This Row],[M4]],$H125:$L$2227,4,FALSE)),0)</f>
        <v>0</v>
      </c>
      <c r="AE124" s="15">
        <f>IFERROR(_xlfn.IFNA(VLOOKUP(Fullmath[[#This Row],[M5]],$H$2:$L123,2,FALSE),VLOOKUP(Fullmath[[#This Row],[M5]],$H125:$L$2227,2,FALSE)),0)</f>
        <v>0</v>
      </c>
      <c r="AF124" s="16">
        <f>IFERROR(_xlfn.IFNA(VLOOKUP(Fullmath[[#This Row],[M5]],$H$2:$L123,4,FALSE),VLOOKUP(Fullmath[[#This Row],[M5]],$H125:$L$2227,4,FALSE)),0)</f>
        <v>0</v>
      </c>
      <c r="AI124" s="15">
        <f>IFERROR(_xlfn.IFNA(VLOOKUP(Fullmath[[#This Row],[M6]],$H$2:$L123,2,FALSE),VLOOKUP(Fullmath[[#This Row],[M6]],$H125:$L$2227,2,FALSE)),0)</f>
        <v>0</v>
      </c>
      <c r="AJ124" s="16">
        <f>IFERROR(_xlfn.IFNA(VLOOKUP(Fullmath[[#This Row],[M6]],$H$2:$L123,4,FALSE),VLOOKUP(Fullmath[[#This Row],[M6]],$H125:$L$2227,4,FALSE)),0)</f>
        <v>0</v>
      </c>
      <c r="AK124" s="7" t="s">
        <v>257</v>
      </c>
      <c r="AL124" s="7">
        <v>1</v>
      </c>
      <c r="AM124" s="7">
        <f>(IFERROR(VLOOKUP(AK124,Components[[Name]:[Price]],2,FALSE),0))</f>
        <v>70000</v>
      </c>
      <c r="AP124" s="7">
        <f>(IFERROR(VLOOKUP(AN124,Components[[Name]:[Price]],2,FALSE),0))</f>
        <v>0</v>
      </c>
      <c r="AS124" s="7">
        <f>(IFERROR(VLOOKUP(AQ124,Components[[Name]:[Price]],2,FALSE),0))</f>
        <v>0</v>
      </c>
      <c r="AV124" s="7">
        <f>(IFERROR(VLOOKUP(AT124,Components[[Name]:[Price]],2,FALSE),0))</f>
        <v>0</v>
      </c>
      <c r="AY124" s="7">
        <f>(IFERROR(VLOOKUP(AW124,Components[[Name]:[Price]],2,FALSE),0))</f>
        <v>0</v>
      </c>
      <c r="BB124" s="6">
        <f>(IFERROR(VLOOKUP(AZ124,Components[[Name]:[Price]],2,FALSE),0))</f>
        <v>0</v>
      </c>
    </row>
    <row r="125" spans="1:54" x14ac:dyDescent="0.2">
      <c r="A125" s="6">
        <v>964</v>
      </c>
      <c r="B125" s="6" t="s">
        <v>527</v>
      </c>
      <c r="C125" s="6" t="s">
        <v>818</v>
      </c>
      <c r="D125" s="6" t="s">
        <v>22</v>
      </c>
      <c r="E125" s="6">
        <v>1</v>
      </c>
      <c r="F125" s="6">
        <v>40</v>
      </c>
      <c r="G125" s="6">
        <v>260</v>
      </c>
      <c r="H125" s="6" t="s">
        <v>26</v>
      </c>
      <c r="I125" s="7">
        <f>Fullmath[[#This Row],[Total CP]]/Fullmath[[#This Row],[Quantity]]</f>
        <v>320</v>
      </c>
      <c r="J1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320</v>
      </c>
      <c r="K125" s="6">
        <f>Fullmath[[#This Row],[Mat Cost]]/Fullmath[[#This Row],[Quantity]]</f>
        <v>342500</v>
      </c>
      <c r="L1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342500</v>
      </c>
      <c r="M125" s="7" t="s">
        <v>297</v>
      </c>
      <c r="N125" s="14">
        <v>1</v>
      </c>
      <c r="O125" s="15">
        <f>IFERROR(_xlfn.IFNA(VLOOKUP(Fullmath[[#This Row],[M1]],$H$2:$L124,2,FALSE),VLOOKUP(Fullmath[[#This Row],[M1]],$H126:$L$2227,2,FALSE)),0)</f>
        <v>60</v>
      </c>
      <c r="P125" s="16">
        <f>IFERROR(_xlfn.IFNA(VLOOKUP(Fullmath[[#This Row],[M1]],$H$2:$L124,4,FALSE),VLOOKUP(Fullmath[[#This Row],[M1]],$H126:$L$2227,4,FALSE)),0)</f>
        <v>42500</v>
      </c>
      <c r="S125" s="15">
        <f>IFERROR(_xlfn.IFNA(VLOOKUP(Fullmath[[#This Row],[M2]],$H$2:$L124,2,FALSE),VLOOKUP(Fullmath[[#This Row],[M2]],$H126:$L$2227,2,FALSE)),0)</f>
        <v>0</v>
      </c>
      <c r="T125" s="16">
        <f>IFERROR(_xlfn.IFNA(VLOOKUP(Fullmath[[#This Row],[M2]],$H$2:$L124,4,FALSE),VLOOKUP(Fullmath[[#This Row],[M2]],$H126:$L$2227,4,FALSE)),0)</f>
        <v>0</v>
      </c>
      <c r="W125" s="15">
        <f>IFERROR(_xlfn.IFNA(VLOOKUP(Fullmath[[#This Row],[M3]],$H$2:$L124,2,FALSE),VLOOKUP(Fullmath[[#This Row],[M3]],$H126:$L$2227,2,FALSE)),0)</f>
        <v>0</v>
      </c>
      <c r="X125" s="16">
        <f>IFERROR(_xlfn.IFNA(VLOOKUP(Fullmath[[#This Row],[M3]],$H$2:$L124,4,FALSE),VLOOKUP(Fullmath[[#This Row],[M3]],$H126:$L$2227,4,FALSE)),0)</f>
        <v>0</v>
      </c>
      <c r="AA125" s="15">
        <f>IFERROR(_xlfn.IFNA(VLOOKUP(Fullmath[[#This Row],[M4]],$H$2:$L124,2,FALSE),VLOOKUP(Fullmath[[#This Row],[M4]],$H126:$L$2227,2,FALSE)),0)</f>
        <v>0</v>
      </c>
      <c r="AB125" s="16">
        <f>IFERROR(_xlfn.IFNA(VLOOKUP(Fullmath[[#This Row],[M4]],$H$2:$L124,4,FALSE),VLOOKUP(Fullmath[[#This Row],[M4]],$H126:$L$2227,4,FALSE)),0)</f>
        <v>0</v>
      </c>
      <c r="AE125" s="15">
        <f>IFERROR(_xlfn.IFNA(VLOOKUP(Fullmath[[#This Row],[M5]],$H$2:$L124,2,FALSE),VLOOKUP(Fullmath[[#This Row],[M5]],$H126:$L$2227,2,FALSE)),0)</f>
        <v>0</v>
      </c>
      <c r="AF125" s="16">
        <f>IFERROR(_xlfn.IFNA(VLOOKUP(Fullmath[[#This Row],[M5]],$H$2:$L124,4,FALSE),VLOOKUP(Fullmath[[#This Row],[M5]],$H126:$L$2227,4,FALSE)),0)</f>
        <v>0</v>
      </c>
      <c r="AI125" s="15">
        <f>IFERROR(_xlfn.IFNA(VLOOKUP(Fullmath[[#This Row],[M6]],$H$2:$L124,2,FALSE),VLOOKUP(Fullmath[[#This Row],[M6]],$H126:$L$2227,2,FALSE)),0)</f>
        <v>0</v>
      </c>
      <c r="AJ125" s="16">
        <f>IFERROR(_xlfn.IFNA(VLOOKUP(Fullmath[[#This Row],[M6]],$H$2:$L124,4,FALSE),VLOOKUP(Fullmath[[#This Row],[M6]],$H126:$L$2227,4,FALSE)),0)</f>
        <v>0</v>
      </c>
      <c r="AK125" s="7" t="s">
        <v>258</v>
      </c>
      <c r="AL125" s="7">
        <v>1</v>
      </c>
      <c r="AM125" s="7">
        <f>(IFERROR(VLOOKUP(AK125,Components[[Name]:[Price]],2,FALSE),0))</f>
        <v>300000</v>
      </c>
      <c r="AP125" s="7">
        <f>(IFERROR(VLOOKUP(AN125,Components[[Name]:[Price]],2,FALSE),0))</f>
        <v>0</v>
      </c>
      <c r="AS125" s="7">
        <f>(IFERROR(VLOOKUP(AQ125,Components[[Name]:[Price]],2,FALSE),0))</f>
        <v>0</v>
      </c>
      <c r="AV125" s="7">
        <f>(IFERROR(VLOOKUP(AT125,Components[[Name]:[Price]],2,FALSE),0))</f>
        <v>0</v>
      </c>
      <c r="AY125" s="7">
        <f>(IFERROR(VLOOKUP(AW125,Components[[Name]:[Price]],2,FALSE),0))</f>
        <v>0</v>
      </c>
      <c r="BB125" s="6">
        <f>(IFERROR(VLOOKUP(AZ125,Components[[Name]:[Price]],2,FALSE),0))</f>
        <v>0</v>
      </c>
    </row>
    <row r="126" spans="1:54" x14ac:dyDescent="0.2">
      <c r="A126" s="2">
        <v>922</v>
      </c>
      <c r="B126" s="2" t="s">
        <v>1132</v>
      </c>
      <c r="C126" s="2" t="s">
        <v>818</v>
      </c>
      <c r="D126" s="2" t="s">
        <v>22</v>
      </c>
      <c r="E126" s="2">
        <v>5</v>
      </c>
      <c r="F126" s="2">
        <v>20</v>
      </c>
      <c r="G126" s="2">
        <v>15</v>
      </c>
      <c r="H126" s="2" t="s">
        <v>1042</v>
      </c>
      <c r="I126" s="7">
        <f>Fullmath[[#This Row],[Total CP]]/Fullmath[[#This Row],[Quantity]]</f>
        <v>4</v>
      </c>
      <c r="J12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126" s="2">
        <f>Fullmath[[#This Row],[Mat Cost]]/Fullmath[[#This Row],[Quantity]]</f>
        <v>358.76666666666671</v>
      </c>
      <c r="L12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1793.8333333333335</v>
      </c>
      <c r="M126" s="7" t="s">
        <v>1010</v>
      </c>
      <c r="N126" s="14">
        <v>1</v>
      </c>
      <c r="O126" s="15">
        <f>IFERROR(_xlfn.IFNA(VLOOKUP(Fullmath[[#This Row],[M1]],$H$2:$L125,2,FALSE),VLOOKUP(Fullmath[[#This Row],[M1]],$H127:$L$2227,2,FALSE)),0)</f>
        <v>1</v>
      </c>
      <c r="P126" s="16">
        <f>IFERROR(_xlfn.IFNA(VLOOKUP(Fullmath[[#This Row],[M1]],$H$2:$L125,4,FALSE),VLOOKUP(Fullmath[[#This Row],[M1]],$H127:$L$2227,4,FALSE)),0)</f>
        <v>962.66666666666663</v>
      </c>
      <c r="Q126" s="7" t="s">
        <v>296</v>
      </c>
      <c r="R126" s="7">
        <v>2</v>
      </c>
      <c r="S126" s="15">
        <f>IFERROR(_xlfn.IFNA(VLOOKUP(Fullmath[[#This Row],[M2]],$H$2:$L125,2,FALSE),VLOOKUP(Fullmath[[#This Row],[M2]],$H127:$L$2227,2,FALSE)),0)</f>
        <v>2</v>
      </c>
      <c r="T126" s="16">
        <f>IFERROR(_xlfn.IFNA(VLOOKUP(Fullmath[[#This Row],[M2]],$H$2:$L125,4,FALSE),VLOOKUP(Fullmath[[#This Row],[M2]],$H127:$L$2227,4,FALSE)),0)</f>
        <v>415.58333333333337</v>
      </c>
      <c r="W126" s="15">
        <f>IFERROR(_xlfn.IFNA(VLOOKUP(Fullmath[[#This Row],[M3]],$H$2:$L125,2,FALSE),VLOOKUP(Fullmath[[#This Row],[M3]],$H127:$L$2227,2,FALSE)),0)</f>
        <v>0</v>
      </c>
      <c r="X126" s="16">
        <f>IFERROR(_xlfn.IFNA(VLOOKUP(Fullmath[[#This Row],[M3]],$H$2:$L125,4,FALSE),VLOOKUP(Fullmath[[#This Row],[M3]],$H127:$L$2227,4,FALSE)),0)</f>
        <v>0</v>
      </c>
      <c r="AA126" s="15">
        <f>IFERROR(_xlfn.IFNA(VLOOKUP(Fullmath[[#This Row],[M4]],$H$2:$L125,2,FALSE),VLOOKUP(Fullmath[[#This Row],[M4]],$H127:$L$2227,2,FALSE)),0)</f>
        <v>0</v>
      </c>
      <c r="AB126" s="16">
        <f>IFERROR(_xlfn.IFNA(VLOOKUP(Fullmath[[#This Row],[M4]],$H$2:$L125,4,FALSE),VLOOKUP(Fullmath[[#This Row],[M4]],$H127:$L$2227,4,FALSE)),0)</f>
        <v>0</v>
      </c>
      <c r="AE126" s="15">
        <f>IFERROR(_xlfn.IFNA(VLOOKUP(Fullmath[[#This Row],[M5]],$H$2:$L125,2,FALSE),VLOOKUP(Fullmath[[#This Row],[M5]],$H127:$L$2227,2,FALSE)),0)</f>
        <v>0</v>
      </c>
      <c r="AF126" s="16">
        <f>IFERROR(_xlfn.IFNA(VLOOKUP(Fullmath[[#This Row],[M5]],$H$2:$L125,4,FALSE),VLOOKUP(Fullmath[[#This Row],[M5]],$H127:$L$2227,4,FALSE)),0)</f>
        <v>0</v>
      </c>
      <c r="AI126" s="15">
        <f>IFERROR(_xlfn.IFNA(VLOOKUP(Fullmath[[#This Row],[M6]],$H$2:$L125,2,FALSE),VLOOKUP(Fullmath[[#This Row],[M6]],$H127:$L$2227,2,FALSE)),0)</f>
        <v>0</v>
      </c>
      <c r="AJ126" s="16">
        <f>IFERROR(_xlfn.IFNA(VLOOKUP(Fullmath[[#This Row],[M6]],$H$2:$L125,4,FALSE),VLOOKUP(Fullmath[[#This Row],[M6]],$H127:$L$2227,4,FALSE)),0)</f>
        <v>0</v>
      </c>
      <c r="AM126" s="7">
        <f>(IFERROR(VLOOKUP(AK126,Components[[Name]:[Price]],2,FALSE),0))</f>
        <v>0</v>
      </c>
      <c r="AP126" s="7">
        <f>(IFERROR(VLOOKUP(AN126,Components[[Name]:[Price]],2,FALSE),0))</f>
        <v>0</v>
      </c>
      <c r="AS126" s="7">
        <f>(IFERROR(VLOOKUP(AQ126,Components[[Name]:[Price]],2,FALSE),0))</f>
        <v>0</v>
      </c>
      <c r="AV126" s="7">
        <f>(IFERROR(VLOOKUP(AT126,Components[[Name]:[Price]],2,FALSE),0))</f>
        <v>0</v>
      </c>
      <c r="AY126" s="7">
        <f>(IFERROR(VLOOKUP(AW126,Components[[Name]:[Price]],2,FALSE),0))</f>
        <v>0</v>
      </c>
      <c r="BB126" s="6">
        <f>(IFERROR(VLOOKUP(AZ126,Components[[Name]:[Price]],2,FALSE),0))</f>
        <v>0</v>
      </c>
    </row>
    <row r="127" spans="1:54" x14ac:dyDescent="0.2">
      <c r="A127" s="2">
        <v>923</v>
      </c>
      <c r="B127" s="2" t="s">
        <v>1132</v>
      </c>
      <c r="C127" s="2" t="s">
        <v>818</v>
      </c>
      <c r="D127" s="2" t="s">
        <v>22</v>
      </c>
      <c r="E127" s="2">
        <v>5</v>
      </c>
      <c r="F127" s="2">
        <v>20</v>
      </c>
      <c r="G127" s="2">
        <v>15</v>
      </c>
      <c r="H127" s="2" t="s">
        <v>1042</v>
      </c>
      <c r="I127" s="7">
        <f>Fullmath[[#This Row],[Total CP]]/Fullmath[[#This Row],[Quantity]]</f>
        <v>4</v>
      </c>
      <c r="J12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127" s="2">
        <f>Fullmath[[#This Row],[Mat Cost]]/Fullmath[[#This Row],[Quantity]]</f>
        <v>805.27333333333331</v>
      </c>
      <c r="L12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4026.3666666666668</v>
      </c>
      <c r="M127" s="7" t="s">
        <v>322</v>
      </c>
      <c r="N127" s="14">
        <v>1</v>
      </c>
      <c r="O127" s="15">
        <f>IFERROR(_xlfn.IFNA(VLOOKUP(Fullmath[[#This Row],[M1]],$H$2:$L126,2,FALSE),VLOOKUP(Fullmath[[#This Row],[M1]],$H128:$L$2227,2,FALSE)),0)</f>
        <v>1</v>
      </c>
      <c r="P127" s="16">
        <f>IFERROR(_xlfn.IFNA(VLOOKUP(Fullmath[[#This Row],[M1]],$H$2:$L126,4,FALSE),VLOOKUP(Fullmath[[#This Row],[M1]],$H128:$L$2227,4,FALSE)),0)</f>
        <v>3195.2</v>
      </c>
      <c r="Q127" s="7" t="s">
        <v>296</v>
      </c>
      <c r="R127" s="7">
        <v>2</v>
      </c>
      <c r="S127" s="15">
        <f>IFERROR(_xlfn.IFNA(VLOOKUP(Fullmath[[#This Row],[M2]],$H$2:$L126,2,FALSE),VLOOKUP(Fullmath[[#This Row],[M2]],$H128:$L$2227,2,FALSE)),0)</f>
        <v>2</v>
      </c>
      <c r="T127" s="16">
        <f>IFERROR(_xlfn.IFNA(VLOOKUP(Fullmath[[#This Row],[M2]],$H$2:$L126,4,FALSE),VLOOKUP(Fullmath[[#This Row],[M2]],$H128:$L$2227,4,FALSE)),0)</f>
        <v>415.58333333333337</v>
      </c>
      <c r="W127" s="15">
        <f>IFERROR(_xlfn.IFNA(VLOOKUP(Fullmath[[#This Row],[M3]],$H$2:$L126,2,FALSE),VLOOKUP(Fullmath[[#This Row],[M3]],$H128:$L$2227,2,FALSE)),0)</f>
        <v>0</v>
      </c>
      <c r="X127" s="16">
        <f>IFERROR(_xlfn.IFNA(VLOOKUP(Fullmath[[#This Row],[M3]],$H$2:$L126,4,FALSE),VLOOKUP(Fullmath[[#This Row],[M3]],$H128:$L$2227,4,FALSE)),0)</f>
        <v>0</v>
      </c>
      <c r="AA127" s="15">
        <f>IFERROR(_xlfn.IFNA(VLOOKUP(Fullmath[[#This Row],[M4]],$H$2:$L126,2,FALSE),VLOOKUP(Fullmath[[#This Row],[M4]],$H128:$L$2227,2,FALSE)),0)</f>
        <v>0</v>
      </c>
      <c r="AB127" s="16">
        <f>IFERROR(_xlfn.IFNA(VLOOKUP(Fullmath[[#This Row],[M4]],$H$2:$L126,4,FALSE),VLOOKUP(Fullmath[[#This Row],[M4]],$H128:$L$2227,4,FALSE)),0)</f>
        <v>0</v>
      </c>
      <c r="AE127" s="15">
        <f>IFERROR(_xlfn.IFNA(VLOOKUP(Fullmath[[#This Row],[M5]],$H$2:$L126,2,FALSE),VLOOKUP(Fullmath[[#This Row],[M5]],$H128:$L$2227,2,FALSE)),0)</f>
        <v>0</v>
      </c>
      <c r="AF127" s="16">
        <f>IFERROR(_xlfn.IFNA(VLOOKUP(Fullmath[[#This Row],[M5]],$H$2:$L126,4,FALSE),VLOOKUP(Fullmath[[#This Row],[M5]],$H128:$L$2227,4,FALSE)),0)</f>
        <v>0</v>
      </c>
      <c r="AI127" s="15">
        <f>IFERROR(_xlfn.IFNA(VLOOKUP(Fullmath[[#This Row],[M6]],$H$2:$L126,2,FALSE),VLOOKUP(Fullmath[[#This Row],[M6]],$H128:$L$2227,2,FALSE)),0)</f>
        <v>0</v>
      </c>
      <c r="AJ127" s="16">
        <f>IFERROR(_xlfn.IFNA(VLOOKUP(Fullmath[[#This Row],[M6]],$H$2:$L126,4,FALSE),VLOOKUP(Fullmath[[#This Row],[M6]],$H128:$L$2227,4,FALSE)),0)</f>
        <v>0</v>
      </c>
      <c r="AM127" s="7">
        <f>(IFERROR(VLOOKUP(AK127,Components[[Name]:[Price]],2,FALSE),0))</f>
        <v>0</v>
      </c>
      <c r="AP127" s="7">
        <f>(IFERROR(VLOOKUP(AN127,Components[[Name]:[Price]],2,FALSE),0))</f>
        <v>0</v>
      </c>
      <c r="AS127" s="7">
        <f>(IFERROR(VLOOKUP(AQ127,Components[[Name]:[Price]],2,FALSE),0))</f>
        <v>0</v>
      </c>
      <c r="AV127" s="7">
        <f>(IFERROR(VLOOKUP(AT127,Components[[Name]:[Price]],2,FALSE),0))</f>
        <v>0</v>
      </c>
      <c r="AY127" s="7">
        <f>(IFERROR(VLOOKUP(AW127,Components[[Name]:[Price]],2,FALSE),0))</f>
        <v>0</v>
      </c>
      <c r="BB127" s="6">
        <f>(IFERROR(VLOOKUP(AZ127,Components[[Name]:[Price]],2,FALSE),0))</f>
        <v>0</v>
      </c>
    </row>
    <row r="128" spans="1:54" x14ac:dyDescent="0.2">
      <c r="A128" s="2">
        <v>968</v>
      </c>
      <c r="B128" s="2" t="s">
        <v>1132</v>
      </c>
      <c r="C128" s="2" t="s">
        <v>818</v>
      </c>
      <c r="D128" s="2" t="s">
        <v>22</v>
      </c>
      <c r="E128" s="2">
        <v>1</v>
      </c>
      <c r="F128" s="2">
        <v>30</v>
      </c>
      <c r="G128" s="2">
        <v>120</v>
      </c>
      <c r="H128" s="2" t="s">
        <v>1043</v>
      </c>
      <c r="I128" s="7">
        <f>Fullmath[[#This Row],[Total CP]]/Fullmath[[#This Row],[Quantity]]</f>
        <v>120</v>
      </c>
      <c r="J12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120</v>
      </c>
      <c r="K128" s="2">
        <f>Fullmath[[#This Row],[Mat Cost]]/Fullmath[[#This Row],[Quantity]]</f>
        <v>20000</v>
      </c>
      <c r="L12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20000</v>
      </c>
      <c r="N128" s="14"/>
      <c r="O128" s="15">
        <f>IFERROR(_xlfn.IFNA(VLOOKUP(Fullmath[[#This Row],[M1]],$H$2:$L127,2,FALSE),VLOOKUP(Fullmath[[#This Row],[M1]],$H129:$L$2227,2,FALSE)),0)</f>
        <v>0</v>
      </c>
      <c r="P128" s="16">
        <f>IFERROR(_xlfn.IFNA(VLOOKUP(Fullmath[[#This Row],[M1]],$H$2:$L127,4,FALSE),VLOOKUP(Fullmath[[#This Row],[M1]],$H129:$L$2227,4,FALSE)),0)</f>
        <v>0</v>
      </c>
      <c r="S128" s="15">
        <f>IFERROR(_xlfn.IFNA(VLOOKUP(Fullmath[[#This Row],[M2]],$H$2:$L127,2,FALSE),VLOOKUP(Fullmath[[#This Row],[M2]],$H129:$L$2227,2,FALSE)),0)</f>
        <v>0</v>
      </c>
      <c r="T128" s="16">
        <f>IFERROR(_xlfn.IFNA(VLOOKUP(Fullmath[[#This Row],[M2]],$H$2:$L127,4,FALSE),VLOOKUP(Fullmath[[#This Row],[M2]],$H129:$L$2227,4,FALSE)),0)</f>
        <v>0</v>
      </c>
      <c r="W128" s="15">
        <f>IFERROR(_xlfn.IFNA(VLOOKUP(Fullmath[[#This Row],[M3]],$H$2:$L127,2,FALSE),VLOOKUP(Fullmath[[#This Row],[M3]],$H129:$L$2227,2,FALSE)),0)</f>
        <v>0</v>
      </c>
      <c r="X128" s="16">
        <f>IFERROR(_xlfn.IFNA(VLOOKUP(Fullmath[[#This Row],[M3]],$H$2:$L127,4,FALSE),VLOOKUP(Fullmath[[#This Row],[M3]],$H129:$L$2227,4,FALSE)),0)</f>
        <v>0</v>
      </c>
      <c r="AA128" s="15">
        <f>IFERROR(_xlfn.IFNA(VLOOKUP(Fullmath[[#This Row],[M4]],$H$2:$L127,2,FALSE),VLOOKUP(Fullmath[[#This Row],[M4]],$H129:$L$2227,2,FALSE)),0)</f>
        <v>0</v>
      </c>
      <c r="AB128" s="16">
        <f>IFERROR(_xlfn.IFNA(VLOOKUP(Fullmath[[#This Row],[M4]],$H$2:$L127,4,FALSE),VLOOKUP(Fullmath[[#This Row],[M4]],$H129:$L$2227,4,FALSE)),0)</f>
        <v>0</v>
      </c>
      <c r="AE128" s="15">
        <f>IFERROR(_xlfn.IFNA(VLOOKUP(Fullmath[[#This Row],[M5]],$H$2:$L127,2,FALSE),VLOOKUP(Fullmath[[#This Row],[M5]],$H129:$L$2227,2,FALSE)),0)</f>
        <v>0</v>
      </c>
      <c r="AF128" s="16">
        <f>IFERROR(_xlfn.IFNA(VLOOKUP(Fullmath[[#This Row],[M5]],$H$2:$L127,4,FALSE),VLOOKUP(Fullmath[[#This Row],[M5]],$H129:$L$2227,4,FALSE)),0)</f>
        <v>0</v>
      </c>
      <c r="AI128" s="15">
        <f>IFERROR(_xlfn.IFNA(VLOOKUP(Fullmath[[#This Row],[M6]],$H$2:$L127,2,FALSE),VLOOKUP(Fullmath[[#This Row],[M6]],$H129:$L$2227,2,FALSE)),0)</f>
        <v>0</v>
      </c>
      <c r="AJ128" s="16">
        <f>IFERROR(_xlfn.IFNA(VLOOKUP(Fullmath[[#This Row],[M6]],$H$2:$L127,4,FALSE),VLOOKUP(Fullmath[[#This Row],[M6]],$H129:$L$2227,4,FALSE)),0)</f>
        <v>0</v>
      </c>
      <c r="AK128" s="7" t="s">
        <v>514</v>
      </c>
      <c r="AL128" s="7">
        <v>1</v>
      </c>
      <c r="AM128" s="7">
        <f>(IFERROR(VLOOKUP(AK128,Components[[Name]:[Price]],2,FALSE),0))</f>
        <v>20000</v>
      </c>
      <c r="AP128" s="7">
        <f>(IFERROR(VLOOKUP(AN128,Components[[Name]:[Price]],2,FALSE),0))</f>
        <v>0</v>
      </c>
      <c r="AS128" s="7">
        <f>(IFERROR(VLOOKUP(AQ128,Components[[Name]:[Price]],2,FALSE),0))</f>
        <v>0</v>
      </c>
      <c r="AV128" s="7">
        <f>(IFERROR(VLOOKUP(AT128,Components[[Name]:[Price]],2,FALSE),0))</f>
        <v>0</v>
      </c>
      <c r="AY128" s="7">
        <f>(IFERROR(VLOOKUP(AW128,Components[[Name]:[Price]],2,FALSE),0))</f>
        <v>0</v>
      </c>
      <c r="BB128" s="6">
        <f>(IFERROR(VLOOKUP(AZ128,Components[[Name]:[Price]],2,FALSE),0))</f>
        <v>0</v>
      </c>
    </row>
    <row r="129" spans="1:54" x14ac:dyDescent="0.2">
      <c r="A129" s="2">
        <v>969</v>
      </c>
      <c r="B129" s="2" t="s">
        <v>1132</v>
      </c>
      <c r="C129" s="2" t="s">
        <v>818</v>
      </c>
      <c r="D129" s="2" t="s">
        <v>22</v>
      </c>
      <c r="E129" s="2">
        <v>1</v>
      </c>
      <c r="F129" s="2">
        <v>35</v>
      </c>
      <c r="G129" s="2">
        <v>200</v>
      </c>
      <c r="H129" s="2" t="s">
        <v>1044</v>
      </c>
      <c r="I129" s="7">
        <f>Fullmath[[#This Row],[Total CP]]/Fullmath[[#This Row],[Quantity]]</f>
        <v>260</v>
      </c>
      <c r="J12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260</v>
      </c>
      <c r="K129" s="2">
        <f>Fullmath[[#This Row],[Mat Cost]]/Fullmath[[#This Row],[Quantity]]</f>
        <v>112500</v>
      </c>
      <c r="L12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112500</v>
      </c>
      <c r="M129" s="7" t="s">
        <v>297</v>
      </c>
      <c r="N129" s="14">
        <v>1</v>
      </c>
      <c r="O129" s="15">
        <f>IFERROR(_xlfn.IFNA(VLOOKUP(Fullmath[[#This Row],[M1]],$H$2:$L128,2,FALSE),VLOOKUP(Fullmath[[#This Row],[M1]],$H130:$L$2227,2,FALSE)),0)</f>
        <v>60</v>
      </c>
      <c r="P129" s="16">
        <f>IFERROR(_xlfn.IFNA(VLOOKUP(Fullmath[[#This Row],[M1]],$H$2:$L128,4,FALSE),VLOOKUP(Fullmath[[#This Row],[M1]],$H130:$L$2227,4,FALSE)),0)</f>
        <v>42500</v>
      </c>
      <c r="S129" s="15">
        <f>IFERROR(_xlfn.IFNA(VLOOKUP(Fullmath[[#This Row],[M2]],$H$2:$L128,2,FALSE),VLOOKUP(Fullmath[[#This Row],[M2]],$H130:$L$2227,2,FALSE)),0)</f>
        <v>0</v>
      </c>
      <c r="T129" s="16">
        <f>IFERROR(_xlfn.IFNA(VLOOKUP(Fullmath[[#This Row],[M2]],$H$2:$L128,4,FALSE),VLOOKUP(Fullmath[[#This Row],[M2]],$H130:$L$2227,4,FALSE)),0)</f>
        <v>0</v>
      </c>
      <c r="W129" s="15">
        <f>IFERROR(_xlfn.IFNA(VLOOKUP(Fullmath[[#This Row],[M3]],$H$2:$L128,2,FALSE),VLOOKUP(Fullmath[[#This Row],[M3]],$H130:$L$2227,2,FALSE)),0)</f>
        <v>0</v>
      </c>
      <c r="X129" s="16">
        <f>IFERROR(_xlfn.IFNA(VLOOKUP(Fullmath[[#This Row],[M3]],$H$2:$L128,4,FALSE),VLOOKUP(Fullmath[[#This Row],[M3]],$H130:$L$2227,4,FALSE)),0)</f>
        <v>0</v>
      </c>
      <c r="AA129" s="15">
        <f>IFERROR(_xlfn.IFNA(VLOOKUP(Fullmath[[#This Row],[M4]],$H$2:$L128,2,FALSE),VLOOKUP(Fullmath[[#This Row],[M4]],$H130:$L$2227,2,FALSE)),0)</f>
        <v>0</v>
      </c>
      <c r="AB129" s="16">
        <f>IFERROR(_xlfn.IFNA(VLOOKUP(Fullmath[[#This Row],[M4]],$H$2:$L128,4,FALSE),VLOOKUP(Fullmath[[#This Row],[M4]],$H130:$L$2227,4,FALSE)),0)</f>
        <v>0</v>
      </c>
      <c r="AE129" s="15">
        <f>IFERROR(_xlfn.IFNA(VLOOKUP(Fullmath[[#This Row],[M5]],$H$2:$L128,2,FALSE),VLOOKUP(Fullmath[[#This Row],[M5]],$H130:$L$2227,2,FALSE)),0)</f>
        <v>0</v>
      </c>
      <c r="AF129" s="16">
        <f>IFERROR(_xlfn.IFNA(VLOOKUP(Fullmath[[#This Row],[M5]],$H$2:$L128,4,FALSE),VLOOKUP(Fullmath[[#This Row],[M5]],$H130:$L$2227,4,FALSE)),0)</f>
        <v>0</v>
      </c>
      <c r="AI129" s="15">
        <f>IFERROR(_xlfn.IFNA(VLOOKUP(Fullmath[[#This Row],[M6]],$H$2:$L128,2,FALSE),VLOOKUP(Fullmath[[#This Row],[M6]],$H130:$L$2227,2,FALSE)),0)</f>
        <v>0</v>
      </c>
      <c r="AJ129" s="16">
        <f>IFERROR(_xlfn.IFNA(VLOOKUP(Fullmath[[#This Row],[M6]],$H$2:$L128,4,FALSE),VLOOKUP(Fullmath[[#This Row],[M6]],$H130:$L$2227,4,FALSE)),0)</f>
        <v>0</v>
      </c>
      <c r="AK129" s="7" t="s">
        <v>515</v>
      </c>
      <c r="AL129" s="7">
        <v>1</v>
      </c>
      <c r="AM129" s="7">
        <f>(IFERROR(VLOOKUP(AK129,Components[[Name]:[Price]],2,FALSE),0))</f>
        <v>70000</v>
      </c>
      <c r="AP129" s="7">
        <f>(IFERROR(VLOOKUP(AN129,Components[[Name]:[Price]],2,FALSE),0))</f>
        <v>0</v>
      </c>
      <c r="AS129" s="7">
        <f>(IFERROR(VLOOKUP(AQ129,Components[[Name]:[Price]],2,FALSE),0))</f>
        <v>0</v>
      </c>
      <c r="AV129" s="7">
        <f>(IFERROR(VLOOKUP(AT129,Components[[Name]:[Price]],2,FALSE),0))</f>
        <v>0</v>
      </c>
      <c r="AY129" s="7">
        <f>(IFERROR(VLOOKUP(AW129,Components[[Name]:[Price]],2,FALSE),0))</f>
        <v>0</v>
      </c>
      <c r="BB129" s="6">
        <f>(IFERROR(VLOOKUP(AZ129,Components[[Name]:[Price]],2,FALSE),0))</f>
        <v>0</v>
      </c>
    </row>
    <row r="130" spans="1:54" x14ac:dyDescent="0.2">
      <c r="A130" s="2">
        <v>970</v>
      </c>
      <c r="B130" s="2" t="s">
        <v>1132</v>
      </c>
      <c r="C130" s="2" t="s">
        <v>818</v>
      </c>
      <c r="D130" s="2" t="s">
        <v>22</v>
      </c>
      <c r="E130" s="2">
        <v>1</v>
      </c>
      <c r="F130" s="2">
        <v>40</v>
      </c>
      <c r="G130" s="2">
        <v>260</v>
      </c>
      <c r="H130" s="2" t="s">
        <v>1045</v>
      </c>
      <c r="I130" s="7">
        <f>Fullmath[[#This Row],[Total CP]]/Fullmath[[#This Row],[Quantity]]</f>
        <v>320</v>
      </c>
      <c r="J13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320</v>
      </c>
      <c r="K130" s="2">
        <f>Fullmath[[#This Row],[Mat Cost]]/Fullmath[[#This Row],[Quantity]]</f>
        <v>342500</v>
      </c>
      <c r="L13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342500</v>
      </c>
      <c r="M130" s="7" t="s">
        <v>297</v>
      </c>
      <c r="N130" s="14">
        <v>1</v>
      </c>
      <c r="O130" s="15">
        <f>IFERROR(_xlfn.IFNA(VLOOKUP(Fullmath[[#This Row],[M1]],$H$2:$L129,2,FALSE),VLOOKUP(Fullmath[[#This Row],[M1]],$H131:$L$2227,2,FALSE)),0)</f>
        <v>60</v>
      </c>
      <c r="P130" s="16">
        <f>IFERROR(_xlfn.IFNA(VLOOKUP(Fullmath[[#This Row],[M1]],$H$2:$L129,4,FALSE),VLOOKUP(Fullmath[[#This Row],[M1]],$H131:$L$2227,4,FALSE)),0)</f>
        <v>42500</v>
      </c>
      <c r="S130" s="15">
        <f>IFERROR(_xlfn.IFNA(VLOOKUP(Fullmath[[#This Row],[M2]],$H$2:$L129,2,FALSE),VLOOKUP(Fullmath[[#This Row],[M2]],$H131:$L$2227,2,FALSE)),0)</f>
        <v>0</v>
      </c>
      <c r="T130" s="16">
        <f>IFERROR(_xlfn.IFNA(VLOOKUP(Fullmath[[#This Row],[M2]],$H$2:$L129,4,FALSE),VLOOKUP(Fullmath[[#This Row],[M2]],$H131:$L$2227,4,FALSE)),0)</f>
        <v>0</v>
      </c>
      <c r="W130" s="15">
        <f>IFERROR(_xlfn.IFNA(VLOOKUP(Fullmath[[#This Row],[M3]],$H$2:$L129,2,FALSE),VLOOKUP(Fullmath[[#This Row],[M3]],$H131:$L$2227,2,FALSE)),0)</f>
        <v>0</v>
      </c>
      <c r="X130" s="16">
        <f>IFERROR(_xlfn.IFNA(VLOOKUP(Fullmath[[#This Row],[M3]],$H$2:$L129,4,FALSE),VLOOKUP(Fullmath[[#This Row],[M3]],$H131:$L$2227,4,FALSE)),0)</f>
        <v>0</v>
      </c>
      <c r="AA130" s="15">
        <f>IFERROR(_xlfn.IFNA(VLOOKUP(Fullmath[[#This Row],[M4]],$H$2:$L129,2,FALSE),VLOOKUP(Fullmath[[#This Row],[M4]],$H131:$L$2227,2,FALSE)),0)</f>
        <v>0</v>
      </c>
      <c r="AB130" s="16">
        <f>IFERROR(_xlfn.IFNA(VLOOKUP(Fullmath[[#This Row],[M4]],$H$2:$L129,4,FALSE),VLOOKUP(Fullmath[[#This Row],[M4]],$H131:$L$2227,4,FALSE)),0)</f>
        <v>0</v>
      </c>
      <c r="AE130" s="15">
        <f>IFERROR(_xlfn.IFNA(VLOOKUP(Fullmath[[#This Row],[M5]],$H$2:$L129,2,FALSE),VLOOKUP(Fullmath[[#This Row],[M5]],$H131:$L$2227,2,FALSE)),0)</f>
        <v>0</v>
      </c>
      <c r="AF130" s="16">
        <f>IFERROR(_xlfn.IFNA(VLOOKUP(Fullmath[[#This Row],[M5]],$H$2:$L129,4,FALSE),VLOOKUP(Fullmath[[#This Row],[M5]],$H131:$L$2227,4,FALSE)),0)</f>
        <v>0</v>
      </c>
      <c r="AI130" s="15">
        <f>IFERROR(_xlfn.IFNA(VLOOKUP(Fullmath[[#This Row],[M6]],$H$2:$L129,2,FALSE),VLOOKUP(Fullmath[[#This Row],[M6]],$H131:$L$2227,2,FALSE)),0)</f>
        <v>0</v>
      </c>
      <c r="AJ130" s="16">
        <f>IFERROR(_xlfn.IFNA(VLOOKUP(Fullmath[[#This Row],[M6]],$H$2:$L129,4,FALSE),VLOOKUP(Fullmath[[#This Row],[M6]],$H131:$L$2227,4,FALSE)),0)</f>
        <v>0</v>
      </c>
      <c r="AK130" s="7" t="s">
        <v>516</v>
      </c>
      <c r="AL130" s="7">
        <v>1</v>
      </c>
      <c r="AM130" s="7">
        <f>(IFERROR(VLOOKUP(AK130,Components[[Name]:[Price]],2,FALSE),0))</f>
        <v>300000</v>
      </c>
      <c r="AP130" s="7">
        <f>(IFERROR(VLOOKUP(AN130,Components[[Name]:[Price]],2,FALSE),0))</f>
        <v>0</v>
      </c>
      <c r="AS130" s="7">
        <f>(IFERROR(VLOOKUP(AQ130,Components[[Name]:[Price]],2,FALSE),0))</f>
        <v>0</v>
      </c>
      <c r="AV130" s="7">
        <f>(IFERROR(VLOOKUP(AT130,Components[[Name]:[Price]],2,FALSE),0))</f>
        <v>0</v>
      </c>
      <c r="AY130" s="7">
        <f>(IFERROR(VLOOKUP(AW130,Components[[Name]:[Price]],2,FALSE),0))</f>
        <v>0</v>
      </c>
      <c r="BB130" s="6">
        <f>(IFERROR(VLOOKUP(AZ130,Components[[Name]:[Price]],2,FALSE),0))</f>
        <v>0</v>
      </c>
    </row>
    <row r="131" spans="1:54" x14ac:dyDescent="0.2">
      <c r="A131" s="2">
        <v>612</v>
      </c>
      <c r="B131" s="2" t="s">
        <v>1169</v>
      </c>
      <c r="C131" s="2" t="s">
        <v>1257</v>
      </c>
      <c r="D131" s="2" t="s">
        <v>1170</v>
      </c>
      <c r="E131" s="2">
        <v>1</v>
      </c>
      <c r="F131" s="2">
        <v>20</v>
      </c>
      <c r="G131" s="2">
        <v>8</v>
      </c>
      <c r="H131" s="2" t="s">
        <v>1181</v>
      </c>
      <c r="I131" s="7">
        <f>Fullmath[[#This Row],[Total CP]]/Fullmath[[#This Row],[Quantity]]</f>
        <v>114.8</v>
      </c>
      <c r="J13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114.8</v>
      </c>
      <c r="K131" s="2">
        <f>Fullmath[[#This Row],[Mat Cost]]/Fullmath[[#This Row],[Quantity]]</f>
        <v>2201.87</v>
      </c>
      <c r="L13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2201.87</v>
      </c>
      <c r="M131" s="7" t="s">
        <v>461</v>
      </c>
      <c r="N131" s="14">
        <v>1</v>
      </c>
      <c r="O131" s="15">
        <f>IFERROR(_xlfn.IFNA(VLOOKUP(Fullmath[[#This Row],[M1]],$H$2:$L130,2,FALSE),VLOOKUP(Fullmath[[#This Row],[M1]],$H132:$L$2227,2,FALSE)),0)</f>
        <v>41.4</v>
      </c>
      <c r="P131" s="16">
        <f>IFERROR(_xlfn.IFNA(VLOOKUP(Fullmath[[#This Row],[M1]],$H$2:$L130,4,FALSE),VLOOKUP(Fullmath[[#This Row],[M1]],$H132:$L$2227,4,FALSE)),0)</f>
        <v>138.97666666666666</v>
      </c>
      <c r="Q131" s="7" t="s">
        <v>301</v>
      </c>
      <c r="R131" s="7">
        <v>1</v>
      </c>
      <c r="S131" s="15">
        <f>IFERROR(_xlfn.IFNA(VLOOKUP(Fullmath[[#This Row],[M2]],$H$2:$L130,2,FALSE),VLOOKUP(Fullmath[[#This Row],[M2]],$H132:$L$2227,2,FALSE)),0)</f>
        <v>1.4</v>
      </c>
      <c r="T131" s="16">
        <f>IFERROR(_xlfn.IFNA(VLOOKUP(Fullmath[[#This Row],[M2]],$H$2:$L130,4,FALSE),VLOOKUP(Fullmath[[#This Row],[M2]],$H132:$L$2227,4,FALSE)),0)</f>
        <v>62.893333333333338</v>
      </c>
      <c r="U131" s="7" t="s">
        <v>465</v>
      </c>
      <c r="V131" s="7">
        <v>2</v>
      </c>
      <c r="W131" s="15">
        <f>IFERROR(_xlfn.IFNA(VLOOKUP(Fullmath[[#This Row],[M3]],$H$2:$L130,2,FALSE),VLOOKUP(Fullmath[[#This Row],[M3]],$H132:$L$2227,2,FALSE)),0)</f>
        <v>32</v>
      </c>
      <c r="X131" s="16">
        <f>IFERROR(_xlfn.IFNA(VLOOKUP(Fullmath[[#This Row],[M3]],$H$2:$L130,4,FALSE),VLOOKUP(Fullmath[[#This Row],[M3]],$H132:$L$2227,4,FALSE)),0)</f>
        <v>1000</v>
      </c>
      <c r="AA131" s="15">
        <f>IFERROR(_xlfn.IFNA(VLOOKUP(Fullmath[[#This Row],[M4]],$H$2:$L130,2,FALSE),VLOOKUP(Fullmath[[#This Row],[M4]],$H132:$L$2227,2,FALSE)),0)</f>
        <v>0</v>
      </c>
      <c r="AB131" s="16">
        <f>IFERROR(_xlfn.IFNA(VLOOKUP(Fullmath[[#This Row],[M4]],$H$2:$L130,4,FALSE),VLOOKUP(Fullmath[[#This Row],[M4]],$H132:$L$2227,4,FALSE)),0)</f>
        <v>0</v>
      </c>
      <c r="AE131" s="15">
        <f>IFERROR(_xlfn.IFNA(VLOOKUP(Fullmath[[#This Row],[M5]],$H$2:$L130,2,FALSE),VLOOKUP(Fullmath[[#This Row],[M5]],$H132:$L$2227,2,FALSE)),0)</f>
        <v>0</v>
      </c>
      <c r="AF131" s="16">
        <f>IFERROR(_xlfn.IFNA(VLOOKUP(Fullmath[[#This Row],[M5]],$H$2:$L130,4,FALSE),VLOOKUP(Fullmath[[#This Row],[M5]],$H132:$L$2227,4,FALSE)),0)</f>
        <v>0</v>
      </c>
      <c r="AI131" s="15">
        <f>IFERROR(_xlfn.IFNA(VLOOKUP(Fullmath[[#This Row],[M6]],$H$2:$L130,2,FALSE),VLOOKUP(Fullmath[[#This Row],[M6]],$H132:$L$2227,2,FALSE)),0)</f>
        <v>0</v>
      </c>
      <c r="AJ131" s="16">
        <f>IFERROR(_xlfn.IFNA(VLOOKUP(Fullmath[[#This Row],[M6]],$H$2:$L130,4,FALSE),VLOOKUP(Fullmath[[#This Row],[M6]],$H132:$L$2227,4,FALSE)),0)</f>
        <v>0</v>
      </c>
      <c r="AM131" s="7">
        <f>(IFERROR(VLOOKUP(AK131,Components[[Name]:[Price]],2,FALSE),0))</f>
        <v>0</v>
      </c>
      <c r="AP131" s="7">
        <f>(IFERROR(VLOOKUP(AN131,Components[[Name]:[Price]],2,FALSE),0))</f>
        <v>0</v>
      </c>
      <c r="AS131" s="7">
        <f>(IFERROR(VLOOKUP(AQ131,Components[[Name]:[Price]],2,FALSE),0))</f>
        <v>0</v>
      </c>
      <c r="AV131" s="7">
        <f>(IFERROR(VLOOKUP(AT131,Components[[Name]:[Price]],2,FALSE),0))</f>
        <v>0</v>
      </c>
      <c r="AY131" s="7">
        <f>(IFERROR(VLOOKUP(AW131,Components[[Name]:[Price]],2,FALSE),0))</f>
        <v>0</v>
      </c>
      <c r="BB131" s="6">
        <f>(IFERROR(VLOOKUP(AZ131,Components[[Name]:[Price]],2,FALSE),0))</f>
        <v>0</v>
      </c>
    </row>
    <row r="132" spans="1:54" x14ac:dyDescent="0.2">
      <c r="A132" s="2">
        <v>609</v>
      </c>
      <c r="B132" s="2" t="s">
        <v>1169</v>
      </c>
      <c r="C132" s="2" t="s">
        <v>1257</v>
      </c>
      <c r="D132" s="2" t="s">
        <v>1170</v>
      </c>
      <c r="E132" s="2">
        <v>1</v>
      </c>
      <c r="F132" s="2">
        <v>20</v>
      </c>
      <c r="G132" s="2">
        <v>9</v>
      </c>
      <c r="H132" s="2" t="s">
        <v>1178</v>
      </c>
      <c r="I132" s="7">
        <f>Fullmath[[#This Row],[Total CP]]/Fullmath[[#This Row],[Quantity]]</f>
        <v>83.8</v>
      </c>
      <c r="J13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83.8</v>
      </c>
      <c r="K132" s="2">
        <f>Fullmath[[#This Row],[Mat Cost]]/Fullmath[[#This Row],[Quantity]]</f>
        <v>801.87</v>
      </c>
      <c r="L13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801.87</v>
      </c>
      <c r="M132" s="7" t="s">
        <v>461</v>
      </c>
      <c r="N132" s="14">
        <v>1</v>
      </c>
      <c r="O132" s="15">
        <f>IFERROR(_xlfn.IFNA(VLOOKUP(Fullmath[[#This Row],[M1]],$H$2:$L131,2,FALSE),VLOOKUP(Fullmath[[#This Row],[M1]],$H133:$L$2227,2,FALSE)),0)</f>
        <v>41.4</v>
      </c>
      <c r="P132" s="16">
        <f>IFERROR(_xlfn.IFNA(VLOOKUP(Fullmath[[#This Row],[M1]],$H$2:$L131,4,FALSE),VLOOKUP(Fullmath[[#This Row],[M1]],$H133:$L$2227,4,FALSE)),0)</f>
        <v>138.97666666666666</v>
      </c>
      <c r="Q132" s="7" t="s">
        <v>301</v>
      </c>
      <c r="R132" s="7">
        <v>1</v>
      </c>
      <c r="S132" s="15">
        <f>IFERROR(_xlfn.IFNA(VLOOKUP(Fullmath[[#This Row],[M2]],$H$2:$L131,2,FALSE),VLOOKUP(Fullmath[[#This Row],[M2]],$H133:$L$2227,2,FALSE)),0)</f>
        <v>1.4</v>
      </c>
      <c r="T132" s="16">
        <f>IFERROR(_xlfn.IFNA(VLOOKUP(Fullmath[[#This Row],[M2]],$H$2:$L131,4,FALSE),VLOOKUP(Fullmath[[#This Row],[M2]],$H133:$L$2227,4,FALSE)),0)</f>
        <v>62.893333333333338</v>
      </c>
      <c r="U132" s="7" t="s">
        <v>463</v>
      </c>
      <c r="V132" s="7">
        <v>2</v>
      </c>
      <c r="W132" s="15">
        <f>IFERROR(_xlfn.IFNA(VLOOKUP(Fullmath[[#This Row],[M3]],$H$2:$L131,2,FALSE),VLOOKUP(Fullmath[[#This Row],[M3]],$H133:$L$2227,2,FALSE)),0)</f>
        <v>16</v>
      </c>
      <c r="X132" s="16">
        <f>IFERROR(_xlfn.IFNA(VLOOKUP(Fullmath[[#This Row],[M3]],$H$2:$L131,4,FALSE),VLOOKUP(Fullmath[[#This Row],[M3]],$H133:$L$2227,4,FALSE)),0)</f>
        <v>300</v>
      </c>
      <c r="AA132" s="15">
        <f>IFERROR(_xlfn.IFNA(VLOOKUP(Fullmath[[#This Row],[M4]],$H$2:$L131,2,FALSE),VLOOKUP(Fullmath[[#This Row],[M4]],$H133:$L$2227,2,FALSE)),0)</f>
        <v>0</v>
      </c>
      <c r="AB132" s="16">
        <f>IFERROR(_xlfn.IFNA(VLOOKUP(Fullmath[[#This Row],[M4]],$H$2:$L131,4,FALSE),VLOOKUP(Fullmath[[#This Row],[M4]],$H133:$L$2227,4,FALSE)),0)</f>
        <v>0</v>
      </c>
      <c r="AE132" s="15">
        <f>IFERROR(_xlfn.IFNA(VLOOKUP(Fullmath[[#This Row],[M5]],$H$2:$L131,2,FALSE),VLOOKUP(Fullmath[[#This Row],[M5]],$H133:$L$2227,2,FALSE)),0)</f>
        <v>0</v>
      </c>
      <c r="AF132" s="16">
        <f>IFERROR(_xlfn.IFNA(VLOOKUP(Fullmath[[#This Row],[M5]],$H$2:$L131,4,FALSE),VLOOKUP(Fullmath[[#This Row],[M5]],$H133:$L$2227,4,FALSE)),0)</f>
        <v>0</v>
      </c>
      <c r="AI132" s="15">
        <f>IFERROR(_xlfn.IFNA(VLOOKUP(Fullmath[[#This Row],[M6]],$H$2:$L131,2,FALSE),VLOOKUP(Fullmath[[#This Row],[M6]],$H133:$L$2227,2,FALSE)),0)</f>
        <v>0</v>
      </c>
      <c r="AJ132" s="16">
        <f>IFERROR(_xlfn.IFNA(VLOOKUP(Fullmath[[#This Row],[M6]],$H$2:$L131,4,FALSE),VLOOKUP(Fullmath[[#This Row],[M6]],$H133:$L$2227,4,FALSE)),0)</f>
        <v>0</v>
      </c>
      <c r="AM132" s="7">
        <f>(IFERROR(VLOOKUP(AK132,Components[[Name]:[Price]],2,FALSE),0))</f>
        <v>0</v>
      </c>
      <c r="AP132" s="7">
        <f>(IFERROR(VLOOKUP(AN132,Components[[Name]:[Price]],2,FALSE),0))</f>
        <v>0</v>
      </c>
      <c r="AS132" s="7">
        <f>(IFERROR(VLOOKUP(AQ132,Components[[Name]:[Price]],2,FALSE),0))</f>
        <v>0</v>
      </c>
      <c r="AV132" s="7">
        <f>(IFERROR(VLOOKUP(AT132,Components[[Name]:[Price]],2,FALSE),0))</f>
        <v>0</v>
      </c>
      <c r="AY132" s="7">
        <f>(IFERROR(VLOOKUP(AW132,Components[[Name]:[Price]],2,FALSE),0))</f>
        <v>0</v>
      </c>
      <c r="BB132" s="6">
        <f>(IFERROR(VLOOKUP(AZ132,Components[[Name]:[Price]],2,FALSE),0))</f>
        <v>0</v>
      </c>
    </row>
    <row r="133" spans="1:54" x14ac:dyDescent="0.2">
      <c r="A133" s="2">
        <v>608</v>
      </c>
      <c r="B133" s="2" t="s">
        <v>1169</v>
      </c>
      <c r="C133" s="2" t="s">
        <v>1257</v>
      </c>
      <c r="D133" s="2" t="s">
        <v>1170</v>
      </c>
      <c r="E133" s="2">
        <v>1</v>
      </c>
      <c r="F133" s="2">
        <v>20</v>
      </c>
      <c r="G133" s="2">
        <v>9</v>
      </c>
      <c r="H133" s="2" t="s">
        <v>1177</v>
      </c>
      <c r="I133" s="7">
        <f>Fullmath[[#This Row],[Total CP]]/Fullmath[[#This Row],[Quantity]]</f>
        <v>99.8</v>
      </c>
      <c r="J13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99.8</v>
      </c>
      <c r="K133" s="2">
        <f>Fullmath[[#This Row],[Mat Cost]]/Fullmath[[#This Row],[Quantity]]</f>
        <v>1001.87</v>
      </c>
      <c r="L13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1001.87</v>
      </c>
      <c r="M133" s="7" t="s">
        <v>461</v>
      </c>
      <c r="N133" s="14">
        <v>1</v>
      </c>
      <c r="O133" s="15">
        <f>IFERROR(_xlfn.IFNA(VLOOKUP(Fullmath[[#This Row],[M1]],$H$2:$L132,2,FALSE),VLOOKUP(Fullmath[[#This Row],[M1]],$H134:$L$2227,2,FALSE)),0)</f>
        <v>41.4</v>
      </c>
      <c r="P133" s="16">
        <f>IFERROR(_xlfn.IFNA(VLOOKUP(Fullmath[[#This Row],[M1]],$H$2:$L132,4,FALSE),VLOOKUP(Fullmath[[#This Row],[M1]],$H134:$L$2227,4,FALSE)),0)</f>
        <v>138.97666666666666</v>
      </c>
      <c r="Q133" s="7" t="s">
        <v>301</v>
      </c>
      <c r="R133" s="7">
        <v>1</v>
      </c>
      <c r="S133" s="15">
        <f>IFERROR(_xlfn.IFNA(VLOOKUP(Fullmath[[#This Row],[M2]],$H$2:$L132,2,FALSE),VLOOKUP(Fullmath[[#This Row],[M2]],$H134:$L$2227,2,FALSE)),0)</f>
        <v>1.4</v>
      </c>
      <c r="T133" s="16">
        <f>IFERROR(_xlfn.IFNA(VLOOKUP(Fullmath[[#This Row],[M2]],$H$2:$L132,4,FALSE),VLOOKUP(Fullmath[[#This Row],[M2]],$H134:$L$2227,4,FALSE)),0)</f>
        <v>62.893333333333338</v>
      </c>
      <c r="U133" s="7" t="s">
        <v>464</v>
      </c>
      <c r="V133" s="7">
        <v>2</v>
      </c>
      <c r="W133" s="15">
        <f>IFERROR(_xlfn.IFNA(VLOOKUP(Fullmath[[#This Row],[M3]],$H$2:$L132,2,FALSE),VLOOKUP(Fullmath[[#This Row],[M3]],$H134:$L$2227,2,FALSE)),0)</f>
        <v>24</v>
      </c>
      <c r="X133" s="16">
        <f>IFERROR(_xlfn.IFNA(VLOOKUP(Fullmath[[#This Row],[M3]],$H$2:$L132,4,FALSE),VLOOKUP(Fullmath[[#This Row],[M3]],$H134:$L$2227,4,FALSE)),0)</f>
        <v>400</v>
      </c>
      <c r="AA133" s="15">
        <f>IFERROR(_xlfn.IFNA(VLOOKUP(Fullmath[[#This Row],[M4]],$H$2:$L132,2,FALSE),VLOOKUP(Fullmath[[#This Row],[M4]],$H134:$L$2227,2,FALSE)),0)</f>
        <v>0</v>
      </c>
      <c r="AB133" s="16">
        <f>IFERROR(_xlfn.IFNA(VLOOKUP(Fullmath[[#This Row],[M4]],$H$2:$L132,4,FALSE),VLOOKUP(Fullmath[[#This Row],[M4]],$H134:$L$2227,4,FALSE)),0)</f>
        <v>0</v>
      </c>
      <c r="AE133" s="15">
        <f>IFERROR(_xlfn.IFNA(VLOOKUP(Fullmath[[#This Row],[M5]],$H$2:$L132,2,FALSE),VLOOKUP(Fullmath[[#This Row],[M5]],$H134:$L$2227,2,FALSE)),0)</f>
        <v>0</v>
      </c>
      <c r="AF133" s="16">
        <f>IFERROR(_xlfn.IFNA(VLOOKUP(Fullmath[[#This Row],[M5]],$H$2:$L132,4,FALSE),VLOOKUP(Fullmath[[#This Row],[M5]],$H134:$L$2227,4,FALSE)),0)</f>
        <v>0</v>
      </c>
      <c r="AI133" s="15">
        <f>IFERROR(_xlfn.IFNA(VLOOKUP(Fullmath[[#This Row],[M6]],$H$2:$L132,2,FALSE),VLOOKUP(Fullmath[[#This Row],[M6]],$H134:$L$2227,2,FALSE)),0)</f>
        <v>0</v>
      </c>
      <c r="AJ133" s="16">
        <f>IFERROR(_xlfn.IFNA(VLOOKUP(Fullmath[[#This Row],[M6]],$H$2:$L132,4,FALSE),VLOOKUP(Fullmath[[#This Row],[M6]],$H134:$L$2227,4,FALSE)),0)</f>
        <v>0</v>
      </c>
      <c r="AM133" s="7">
        <f>(IFERROR(VLOOKUP(AK133,Components[[Name]:[Price]],2,FALSE),0))</f>
        <v>0</v>
      </c>
      <c r="AP133" s="7">
        <f>(IFERROR(VLOOKUP(AN133,Components[[Name]:[Price]],2,FALSE),0))</f>
        <v>0</v>
      </c>
      <c r="AS133" s="7">
        <f>(IFERROR(VLOOKUP(AQ133,Components[[Name]:[Price]],2,FALSE),0))</f>
        <v>0</v>
      </c>
      <c r="AV133" s="7">
        <f>(IFERROR(VLOOKUP(AT133,Components[[Name]:[Price]],2,FALSE),0))</f>
        <v>0</v>
      </c>
      <c r="AY133" s="7">
        <f>(IFERROR(VLOOKUP(AW133,Components[[Name]:[Price]],2,FALSE),0))</f>
        <v>0</v>
      </c>
      <c r="BB133" s="6">
        <f>(IFERROR(VLOOKUP(AZ133,Components[[Name]:[Price]],2,FALSE),0))</f>
        <v>0</v>
      </c>
    </row>
    <row r="134" spans="1:54" x14ac:dyDescent="0.2">
      <c r="A134" s="2">
        <v>607</v>
      </c>
      <c r="B134" s="2" t="s">
        <v>1169</v>
      </c>
      <c r="C134" s="2" t="s">
        <v>1257</v>
      </c>
      <c r="D134" s="2" t="s">
        <v>1170</v>
      </c>
      <c r="E134" s="2">
        <v>1</v>
      </c>
      <c r="F134" s="2">
        <v>20</v>
      </c>
      <c r="G134" s="2">
        <v>9</v>
      </c>
      <c r="H134" s="2" t="s">
        <v>1176</v>
      </c>
      <c r="I134" s="7">
        <f>Fullmath[[#This Row],[Total CP]]/Fullmath[[#This Row],[Quantity]]</f>
        <v>67.8</v>
      </c>
      <c r="J13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67.8</v>
      </c>
      <c r="K134" s="2">
        <f>Fullmath[[#This Row],[Mat Cost]]/Fullmath[[#This Row],[Quantity]]</f>
        <v>723.53666666666663</v>
      </c>
      <c r="L13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723.53666666666663</v>
      </c>
      <c r="M134" s="7" t="s">
        <v>461</v>
      </c>
      <c r="N134" s="14">
        <v>1</v>
      </c>
      <c r="O134" s="15">
        <f>IFERROR(_xlfn.IFNA(VLOOKUP(Fullmath[[#This Row],[M1]],$H$2:$L133,2,FALSE),VLOOKUP(Fullmath[[#This Row],[M1]],$H135:$L$2227,2,FALSE)),0)</f>
        <v>41.4</v>
      </c>
      <c r="P134" s="16">
        <f>IFERROR(_xlfn.IFNA(VLOOKUP(Fullmath[[#This Row],[M1]],$H$2:$L133,4,FALSE),VLOOKUP(Fullmath[[#This Row],[M1]],$H135:$L$2227,4,FALSE)),0)</f>
        <v>138.97666666666666</v>
      </c>
      <c r="Q134" s="7" t="s">
        <v>301</v>
      </c>
      <c r="R134" s="7">
        <v>1</v>
      </c>
      <c r="S134" s="15">
        <f>IFERROR(_xlfn.IFNA(VLOOKUP(Fullmath[[#This Row],[M2]],$H$2:$L133,2,FALSE),VLOOKUP(Fullmath[[#This Row],[M2]],$H135:$L$2227,2,FALSE)),0)</f>
        <v>1.4</v>
      </c>
      <c r="T134" s="16">
        <f>IFERROR(_xlfn.IFNA(VLOOKUP(Fullmath[[#This Row],[M2]],$H$2:$L133,4,FALSE),VLOOKUP(Fullmath[[#This Row],[M2]],$H135:$L$2227,4,FALSE)),0)</f>
        <v>62.893333333333338</v>
      </c>
      <c r="U134" s="7" t="s">
        <v>306</v>
      </c>
      <c r="V134" s="7">
        <v>2</v>
      </c>
      <c r="W134" s="15">
        <f>IFERROR(_xlfn.IFNA(VLOOKUP(Fullmath[[#This Row],[M3]],$H$2:$L133,2,FALSE),VLOOKUP(Fullmath[[#This Row],[M3]],$H135:$L$2227,2,FALSE)),0)</f>
        <v>8</v>
      </c>
      <c r="X134" s="16">
        <f>IFERROR(_xlfn.IFNA(VLOOKUP(Fullmath[[#This Row],[M3]],$H$2:$L133,4,FALSE),VLOOKUP(Fullmath[[#This Row],[M3]],$H135:$L$2227,4,FALSE)),0)</f>
        <v>260.83333333333331</v>
      </c>
      <c r="AA134" s="15">
        <f>IFERROR(_xlfn.IFNA(VLOOKUP(Fullmath[[#This Row],[M4]],$H$2:$L133,2,FALSE),VLOOKUP(Fullmath[[#This Row],[M4]],$H135:$L$2227,2,FALSE)),0)</f>
        <v>0</v>
      </c>
      <c r="AB134" s="16">
        <f>IFERROR(_xlfn.IFNA(VLOOKUP(Fullmath[[#This Row],[M4]],$H$2:$L133,4,FALSE),VLOOKUP(Fullmath[[#This Row],[M4]],$H135:$L$2227,4,FALSE)),0)</f>
        <v>0</v>
      </c>
      <c r="AE134" s="15">
        <f>IFERROR(_xlfn.IFNA(VLOOKUP(Fullmath[[#This Row],[M5]],$H$2:$L133,2,FALSE),VLOOKUP(Fullmath[[#This Row],[M5]],$H135:$L$2227,2,FALSE)),0)</f>
        <v>0</v>
      </c>
      <c r="AF134" s="16">
        <f>IFERROR(_xlfn.IFNA(VLOOKUP(Fullmath[[#This Row],[M5]],$H$2:$L133,4,FALSE),VLOOKUP(Fullmath[[#This Row],[M5]],$H135:$L$2227,4,FALSE)),0)</f>
        <v>0</v>
      </c>
      <c r="AI134" s="15">
        <f>IFERROR(_xlfn.IFNA(VLOOKUP(Fullmath[[#This Row],[M6]],$H$2:$L133,2,FALSE),VLOOKUP(Fullmath[[#This Row],[M6]],$H135:$L$2227,2,FALSE)),0)</f>
        <v>0</v>
      </c>
      <c r="AJ134" s="16">
        <f>IFERROR(_xlfn.IFNA(VLOOKUP(Fullmath[[#This Row],[M6]],$H$2:$L133,4,FALSE),VLOOKUP(Fullmath[[#This Row],[M6]],$H135:$L$2227,4,FALSE)),0)</f>
        <v>0</v>
      </c>
      <c r="AM134" s="7">
        <f>(IFERROR(VLOOKUP(AK134,Components[[Name]:[Price]],2,FALSE),0))</f>
        <v>0</v>
      </c>
      <c r="AP134" s="7">
        <f>(IFERROR(VLOOKUP(AN134,Components[[Name]:[Price]],2,FALSE),0))</f>
        <v>0</v>
      </c>
      <c r="AS134" s="7">
        <f>(IFERROR(VLOOKUP(AQ134,Components[[Name]:[Price]],2,FALSE),0))</f>
        <v>0</v>
      </c>
      <c r="AV134" s="7">
        <f>(IFERROR(VLOOKUP(AT134,Components[[Name]:[Price]],2,FALSE),0))</f>
        <v>0</v>
      </c>
      <c r="AY134" s="7">
        <f>(IFERROR(VLOOKUP(AW134,Components[[Name]:[Price]],2,FALSE),0))</f>
        <v>0</v>
      </c>
      <c r="BB134" s="6">
        <f>(IFERROR(VLOOKUP(AZ134,Components[[Name]:[Price]],2,FALSE),0))</f>
        <v>0</v>
      </c>
    </row>
    <row r="135" spans="1:54" x14ac:dyDescent="0.2">
      <c r="A135" s="2">
        <v>606</v>
      </c>
      <c r="B135" s="2" t="s">
        <v>1169</v>
      </c>
      <c r="C135" s="2" t="s">
        <v>1257</v>
      </c>
      <c r="D135" s="2" t="s">
        <v>1170</v>
      </c>
      <c r="E135" s="2">
        <v>1</v>
      </c>
      <c r="F135" s="2">
        <v>20</v>
      </c>
      <c r="G135" s="2">
        <v>10</v>
      </c>
      <c r="H135" s="2" t="s">
        <v>1175</v>
      </c>
      <c r="I135" s="7">
        <f>Fullmath[[#This Row],[Total CP]]/Fullmath[[#This Row],[Quantity]]</f>
        <v>76.8</v>
      </c>
      <c r="J13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76.8</v>
      </c>
      <c r="K135" s="2">
        <f>Fullmath[[#This Row],[Mat Cost]]/Fullmath[[#This Row],[Quantity]]</f>
        <v>1628.5366666666669</v>
      </c>
      <c r="L13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1628.5366666666669</v>
      </c>
      <c r="M135" s="7" t="s">
        <v>461</v>
      </c>
      <c r="N135" s="14">
        <v>1</v>
      </c>
      <c r="O135" s="15">
        <f>IFERROR(_xlfn.IFNA(VLOOKUP(Fullmath[[#This Row],[M1]],$H$2:$L134,2,FALSE),VLOOKUP(Fullmath[[#This Row],[M1]],$H136:$L$2227,2,FALSE)),0)</f>
        <v>41.4</v>
      </c>
      <c r="P135" s="16">
        <f>IFERROR(_xlfn.IFNA(VLOOKUP(Fullmath[[#This Row],[M1]],$H$2:$L134,4,FALSE),VLOOKUP(Fullmath[[#This Row],[M1]],$H136:$L$2227,4,FALSE)),0)</f>
        <v>138.97666666666666</v>
      </c>
      <c r="Q135" s="7" t="s">
        <v>301</v>
      </c>
      <c r="R135" s="7">
        <v>1</v>
      </c>
      <c r="S135" s="15">
        <f>IFERROR(_xlfn.IFNA(VLOOKUP(Fullmath[[#This Row],[M2]],$H$2:$L134,2,FALSE),VLOOKUP(Fullmath[[#This Row],[M2]],$H136:$L$2227,2,FALSE)),0)</f>
        <v>1.4</v>
      </c>
      <c r="T135" s="16">
        <f>IFERROR(_xlfn.IFNA(VLOOKUP(Fullmath[[#This Row],[M2]],$H$2:$L134,4,FALSE),VLOOKUP(Fullmath[[#This Row],[M2]],$H136:$L$2227,4,FALSE)),0)</f>
        <v>62.893333333333338</v>
      </c>
      <c r="U135" s="7" t="s">
        <v>462</v>
      </c>
      <c r="V135" s="7">
        <v>2</v>
      </c>
      <c r="W135" s="15">
        <f>IFERROR(_xlfn.IFNA(VLOOKUP(Fullmath[[#This Row],[M3]],$H$2:$L134,2,FALSE),VLOOKUP(Fullmath[[#This Row],[M3]],$H136:$L$2227,2,FALSE)),0)</f>
        <v>12</v>
      </c>
      <c r="X135" s="16">
        <f>IFERROR(_xlfn.IFNA(VLOOKUP(Fullmath[[#This Row],[M3]],$H$2:$L134,4,FALSE),VLOOKUP(Fullmath[[#This Row],[M3]],$H136:$L$2227,4,FALSE)),0)</f>
        <v>713.33333333333337</v>
      </c>
      <c r="AA135" s="15">
        <f>IFERROR(_xlfn.IFNA(VLOOKUP(Fullmath[[#This Row],[M4]],$H$2:$L134,2,FALSE),VLOOKUP(Fullmath[[#This Row],[M4]],$H136:$L$2227,2,FALSE)),0)</f>
        <v>0</v>
      </c>
      <c r="AB135" s="16">
        <f>IFERROR(_xlfn.IFNA(VLOOKUP(Fullmath[[#This Row],[M4]],$H$2:$L134,4,FALSE),VLOOKUP(Fullmath[[#This Row],[M4]],$H136:$L$2227,4,FALSE)),0)</f>
        <v>0</v>
      </c>
      <c r="AE135" s="15">
        <f>IFERROR(_xlfn.IFNA(VLOOKUP(Fullmath[[#This Row],[M5]],$H$2:$L134,2,FALSE),VLOOKUP(Fullmath[[#This Row],[M5]],$H136:$L$2227,2,FALSE)),0)</f>
        <v>0</v>
      </c>
      <c r="AF135" s="16">
        <f>IFERROR(_xlfn.IFNA(VLOOKUP(Fullmath[[#This Row],[M5]],$H$2:$L134,4,FALSE),VLOOKUP(Fullmath[[#This Row],[M5]],$H136:$L$2227,4,FALSE)),0)</f>
        <v>0</v>
      </c>
      <c r="AI135" s="15">
        <f>IFERROR(_xlfn.IFNA(VLOOKUP(Fullmath[[#This Row],[M6]],$H$2:$L134,2,FALSE),VLOOKUP(Fullmath[[#This Row],[M6]],$H136:$L$2227,2,FALSE)),0)</f>
        <v>0</v>
      </c>
      <c r="AJ135" s="16">
        <f>IFERROR(_xlfn.IFNA(VLOOKUP(Fullmath[[#This Row],[M6]],$H$2:$L134,4,FALSE),VLOOKUP(Fullmath[[#This Row],[M6]],$H136:$L$2227,4,FALSE)),0)</f>
        <v>0</v>
      </c>
      <c r="AM135" s="7">
        <f>(IFERROR(VLOOKUP(AK135,Components[[Name]:[Price]],2,FALSE),0))</f>
        <v>0</v>
      </c>
      <c r="AP135" s="7">
        <f>(IFERROR(VLOOKUP(AN135,Components[[Name]:[Price]],2,FALSE),0))</f>
        <v>0</v>
      </c>
      <c r="AS135" s="7">
        <f>(IFERROR(VLOOKUP(AQ135,Components[[Name]:[Price]],2,FALSE),0))</f>
        <v>0</v>
      </c>
      <c r="AV135" s="7">
        <f>(IFERROR(VLOOKUP(AT135,Components[[Name]:[Price]],2,FALSE),0))</f>
        <v>0</v>
      </c>
      <c r="AY135" s="7">
        <f>(IFERROR(VLOOKUP(AW135,Components[[Name]:[Price]],2,FALSE),0))</f>
        <v>0</v>
      </c>
      <c r="BB135" s="6">
        <f>(IFERROR(VLOOKUP(AZ135,Components[[Name]:[Price]],2,FALSE),0))</f>
        <v>0</v>
      </c>
    </row>
    <row r="136" spans="1:54" x14ac:dyDescent="0.2">
      <c r="A136" s="2">
        <v>610</v>
      </c>
      <c r="B136" s="2" t="s">
        <v>1169</v>
      </c>
      <c r="C136" s="2" t="s">
        <v>1257</v>
      </c>
      <c r="D136" s="2" t="s">
        <v>1170</v>
      </c>
      <c r="E136" s="2">
        <v>1</v>
      </c>
      <c r="F136" s="2">
        <v>20</v>
      </c>
      <c r="G136" s="2">
        <v>10</v>
      </c>
      <c r="H136" s="2" t="s">
        <v>1179</v>
      </c>
      <c r="I136" s="7">
        <f>Fullmath[[#This Row],[Total CP]]/Fullmath[[#This Row],[Quantity]]</f>
        <v>54.8</v>
      </c>
      <c r="J13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54.8</v>
      </c>
      <c r="K136" s="2">
        <f>Fullmath[[#This Row],[Mat Cost]]/Fullmath[[#This Row],[Quantity]]</f>
        <v>333.53666666666663</v>
      </c>
      <c r="L13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333.53666666666663</v>
      </c>
      <c r="M136" s="7" t="s">
        <v>461</v>
      </c>
      <c r="N136" s="14">
        <v>1</v>
      </c>
      <c r="O136" s="15">
        <f>IFERROR(_xlfn.IFNA(VLOOKUP(Fullmath[[#This Row],[M1]],$H$2:$L135,2,FALSE),VLOOKUP(Fullmath[[#This Row],[M1]],$H137:$L$2227,2,FALSE)),0)</f>
        <v>41.4</v>
      </c>
      <c r="P136" s="16">
        <f>IFERROR(_xlfn.IFNA(VLOOKUP(Fullmath[[#This Row],[M1]],$H$2:$L135,4,FALSE),VLOOKUP(Fullmath[[#This Row],[M1]],$H137:$L$2227,4,FALSE)),0)</f>
        <v>138.97666666666666</v>
      </c>
      <c r="Q136" s="7" t="s">
        <v>301</v>
      </c>
      <c r="R136" s="7">
        <v>1</v>
      </c>
      <c r="S136" s="15">
        <f>IFERROR(_xlfn.IFNA(VLOOKUP(Fullmath[[#This Row],[M2]],$H$2:$L135,2,FALSE),VLOOKUP(Fullmath[[#This Row],[M2]],$H137:$L$2227,2,FALSE)),0)</f>
        <v>1.4</v>
      </c>
      <c r="T136" s="16">
        <f>IFERROR(_xlfn.IFNA(VLOOKUP(Fullmath[[#This Row],[M2]],$H$2:$L135,4,FALSE),VLOOKUP(Fullmath[[#This Row],[M2]],$H137:$L$2227,4,FALSE)),0)</f>
        <v>62.893333333333338</v>
      </c>
      <c r="U136" s="7" t="s">
        <v>304</v>
      </c>
      <c r="V136" s="7">
        <v>2</v>
      </c>
      <c r="W136" s="15">
        <f>IFERROR(_xlfn.IFNA(VLOOKUP(Fullmath[[#This Row],[M3]],$H$2:$L135,2,FALSE),VLOOKUP(Fullmath[[#This Row],[M3]],$H137:$L$2227,2,FALSE)),0)</f>
        <v>1</v>
      </c>
      <c r="X136" s="16">
        <f>IFERROR(_xlfn.IFNA(VLOOKUP(Fullmath[[#This Row],[M3]],$H$2:$L135,4,FALSE),VLOOKUP(Fullmath[[#This Row],[M3]],$H137:$L$2227,4,FALSE)),0)</f>
        <v>65.833333333333329</v>
      </c>
      <c r="AA136" s="15">
        <f>IFERROR(_xlfn.IFNA(VLOOKUP(Fullmath[[#This Row],[M4]],$H$2:$L135,2,FALSE),VLOOKUP(Fullmath[[#This Row],[M4]],$H137:$L$2227,2,FALSE)),0)</f>
        <v>0</v>
      </c>
      <c r="AB136" s="16">
        <f>IFERROR(_xlfn.IFNA(VLOOKUP(Fullmath[[#This Row],[M4]],$H$2:$L135,4,FALSE),VLOOKUP(Fullmath[[#This Row],[M4]],$H137:$L$2227,4,FALSE)),0)</f>
        <v>0</v>
      </c>
      <c r="AE136" s="15">
        <f>IFERROR(_xlfn.IFNA(VLOOKUP(Fullmath[[#This Row],[M5]],$H$2:$L135,2,FALSE),VLOOKUP(Fullmath[[#This Row],[M5]],$H137:$L$2227,2,FALSE)),0)</f>
        <v>0</v>
      </c>
      <c r="AF136" s="16">
        <f>IFERROR(_xlfn.IFNA(VLOOKUP(Fullmath[[#This Row],[M5]],$H$2:$L135,4,FALSE),VLOOKUP(Fullmath[[#This Row],[M5]],$H137:$L$2227,4,FALSE)),0)</f>
        <v>0</v>
      </c>
      <c r="AI136" s="15">
        <f>IFERROR(_xlfn.IFNA(VLOOKUP(Fullmath[[#This Row],[M6]],$H$2:$L135,2,FALSE),VLOOKUP(Fullmath[[#This Row],[M6]],$H137:$L$2227,2,FALSE)),0)</f>
        <v>0</v>
      </c>
      <c r="AJ136" s="16">
        <f>IFERROR(_xlfn.IFNA(VLOOKUP(Fullmath[[#This Row],[M6]],$H$2:$L135,4,FALSE),VLOOKUP(Fullmath[[#This Row],[M6]],$H137:$L$2227,4,FALSE)),0)</f>
        <v>0</v>
      </c>
      <c r="AM136" s="7">
        <f>(IFERROR(VLOOKUP(AK136,Components[[Name]:[Price]],2,FALSE),0))</f>
        <v>0</v>
      </c>
      <c r="AP136" s="7">
        <f>(IFERROR(VLOOKUP(AN136,Components[[Name]:[Price]],2,FALSE),0))</f>
        <v>0</v>
      </c>
      <c r="AS136" s="7">
        <f>(IFERROR(VLOOKUP(AQ136,Components[[Name]:[Price]],2,FALSE),0))</f>
        <v>0</v>
      </c>
      <c r="AV136" s="7">
        <f>(IFERROR(VLOOKUP(AT136,Components[[Name]:[Price]],2,FALSE),0))</f>
        <v>0</v>
      </c>
      <c r="AY136" s="7">
        <f>(IFERROR(VLOOKUP(AW136,Components[[Name]:[Price]],2,FALSE),0))</f>
        <v>0</v>
      </c>
      <c r="BB136" s="6">
        <f>(IFERROR(VLOOKUP(AZ136,Components[[Name]:[Price]],2,FALSE),0))</f>
        <v>0</v>
      </c>
    </row>
    <row r="137" spans="1:54" x14ac:dyDescent="0.2">
      <c r="A137" s="2">
        <v>611</v>
      </c>
      <c r="B137" s="2" t="s">
        <v>1169</v>
      </c>
      <c r="C137" s="2" t="s">
        <v>1257</v>
      </c>
      <c r="D137" s="2" t="s">
        <v>1170</v>
      </c>
      <c r="E137" s="2">
        <v>1</v>
      </c>
      <c r="F137" s="2">
        <v>20</v>
      </c>
      <c r="G137" s="2">
        <v>10</v>
      </c>
      <c r="H137" s="2" t="s">
        <v>1180</v>
      </c>
      <c r="I137" s="7">
        <f>Fullmath[[#This Row],[Total CP]]/Fullmath[[#This Row],[Quantity]]</f>
        <v>54.8</v>
      </c>
      <c r="J13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54.8</v>
      </c>
      <c r="K137" s="2">
        <f>Fullmath[[#This Row],[Mat Cost]]/Fullmath[[#This Row],[Quantity]]</f>
        <v>258.03666666666669</v>
      </c>
      <c r="L13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258.03666666666669</v>
      </c>
      <c r="M137" s="7" t="s">
        <v>461</v>
      </c>
      <c r="N137" s="14">
        <v>1</v>
      </c>
      <c r="O137" s="15">
        <f>IFERROR(_xlfn.IFNA(VLOOKUP(Fullmath[[#This Row],[M1]],$H$2:$L136,2,FALSE),VLOOKUP(Fullmath[[#This Row],[M1]],$H138:$L$2227,2,FALSE)),0)</f>
        <v>41.4</v>
      </c>
      <c r="P137" s="16">
        <f>IFERROR(_xlfn.IFNA(VLOOKUP(Fullmath[[#This Row],[M1]],$H$2:$L136,4,FALSE),VLOOKUP(Fullmath[[#This Row],[M1]],$H138:$L$2227,4,FALSE)),0)</f>
        <v>138.97666666666666</v>
      </c>
      <c r="Q137" s="7" t="s">
        <v>301</v>
      </c>
      <c r="R137" s="7">
        <v>1</v>
      </c>
      <c r="S137" s="15">
        <f>IFERROR(_xlfn.IFNA(VLOOKUP(Fullmath[[#This Row],[M2]],$H$2:$L136,2,FALSE),VLOOKUP(Fullmath[[#This Row],[M2]],$H138:$L$2227,2,FALSE)),0)</f>
        <v>1.4</v>
      </c>
      <c r="T137" s="16">
        <f>IFERROR(_xlfn.IFNA(VLOOKUP(Fullmath[[#This Row],[M2]],$H$2:$L136,4,FALSE),VLOOKUP(Fullmath[[#This Row],[M2]],$H138:$L$2227,4,FALSE)),0)</f>
        <v>62.893333333333338</v>
      </c>
      <c r="U137" s="7" t="s">
        <v>303</v>
      </c>
      <c r="V137" s="7">
        <v>2</v>
      </c>
      <c r="W137" s="15">
        <f>IFERROR(_xlfn.IFNA(VLOOKUP(Fullmath[[#This Row],[M3]],$H$2:$L136,2,FALSE),VLOOKUP(Fullmath[[#This Row],[M3]],$H138:$L$2227,2,FALSE)),0)</f>
        <v>1</v>
      </c>
      <c r="X137" s="16">
        <f>IFERROR(_xlfn.IFNA(VLOOKUP(Fullmath[[#This Row],[M3]],$H$2:$L136,4,FALSE),VLOOKUP(Fullmath[[#This Row],[M3]],$H138:$L$2227,4,FALSE)),0)</f>
        <v>28.083333333333332</v>
      </c>
      <c r="AA137" s="15">
        <f>IFERROR(_xlfn.IFNA(VLOOKUP(Fullmath[[#This Row],[M4]],$H$2:$L136,2,FALSE),VLOOKUP(Fullmath[[#This Row],[M4]],$H138:$L$2227,2,FALSE)),0)</f>
        <v>0</v>
      </c>
      <c r="AB137" s="16">
        <f>IFERROR(_xlfn.IFNA(VLOOKUP(Fullmath[[#This Row],[M4]],$H$2:$L136,4,FALSE),VLOOKUP(Fullmath[[#This Row],[M4]],$H138:$L$2227,4,FALSE)),0)</f>
        <v>0</v>
      </c>
      <c r="AE137" s="15">
        <f>IFERROR(_xlfn.IFNA(VLOOKUP(Fullmath[[#This Row],[M5]],$H$2:$L136,2,FALSE),VLOOKUP(Fullmath[[#This Row],[M5]],$H138:$L$2227,2,FALSE)),0)</f>
        <v>0</v>
      </c>
      <c r="AF137" s="16">
        <f>IFERROR(_xlfn.IFNA(VLOOKUP(Fullmath[[#This Row],[M5]],$H$2:$L136,4,FALSE),VLOOKUP(Fullmath[[#This Row],[M5]],$H138:$L$2227,4,FALSE)),0)</f>
        <v>0</v>
      </c>
      <c r="AI137" s="15">
        <f>IFERROR(_xlfn.IFNA(VLOOKUP(Fullmath[[#This Row],[M6]],$H$2:$L136,2,FALSE),VLOOKUP(Fullmath[[#This Row],[M6]],$H138:$L$2227,2,FALSE)),0)</f>
        <v>0</v>
      </c>
      <c r="AJ137" s="16">
        <f>IFERROR(_xlfn.IFNA(VLOOKUP(Fullmath[[#This Row],[M6]],$H$2:$L136,4,FALSE),VLOOKUP(Fullmath[[#This Row],[M6]],$H138:$L$2227,4,FALSE)),0)</f>
        <v>0</v>
      </c>
      <c r="AM137" s="7">
        <f>(IFERROR(VLOOKUP(AK137,Components[[Name]:[Price]],2,FALSE),0))</f>
        <v>0</v>
      </c>
      <c r="AP137" s="7">
        <f>(IFERROR(VLOOKUP(AN137,Components[[Name]:[Price]],2,FALSE),0))</f>
        <v>0</v>
      </c>
      <c r="AS137" s="7">
        <f>(IFERROR(VLOOKUP(AQ137,Components[[Name]:[Price]],2,FALSE),0))</f>
        <v>0</v>
      </c>
      <c r="AV137" s="7">
        <f>(IFERROR(VLOOKUP(AT137,Components[[Name]:[Price]],2,FALSE),0))</f>
        <v>0</v>
      </c>
      <c r="AY137" s="7">
        <f>(IFERROR(VLOOKUP(AW137,Components[[Name]:[Price]],2,FALSE),0))</f>
        <v>0</v>
      </c>
      <c r="BB137" s="6">
        <f>(IFERROR(VLOOKUP(AZ137,Components[[Name]:[Price]],2,FALSE),0))</f>
        <v>0</v>
      </c>
    </row>
    <row r="138" spans="1:54" x14ac:dyDescent="0.2">
      <c r="A138" s="2">
        <v>613</v>
      </c>
      <c r="B138" s="2" t="s">
        <v>1169</v>
      </c>
      <c r="C138" s="2" t="s">
        <v>1257</v>
      </c>
      <c r="D138" s="2" t="s">
        <v>1170</v>
      </c>
      <c r="E138" s="2">
        <v>1</v>
      </c>
      <c r="F138" s="2">
        <v>20</v>
      </c>
      <c r="G138" s="2">
        <v>10</v>
      </c>
      <c r="H138" s="2" t="s">
        <v>1182</v>
      </c>
      <c r="I138" s="7">
        <f>Fullmath[[#This Row],[Total CP]]/Fullmath[[#This Row],[Quantity]]</f>
        <v>56.8</v>
      </c>
      <c r="J13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56.8</v>
      </c>
      <c r="K138" s="2">
        <f>Fullmath[[#This Row],[Mat Cost]]/Fullmath[[#This Row],[Quantity]]</f>
        <v>350.87</v>
      </c>
      <c r="L13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350.87</v>
      </c>
      <c r="M138" s="7" t="s">
        <v>461</v>
      </c>
      <c r="N138" s="14">
        <v>1</v>
      </c>
      <c r="O138" s="15">
        <f>IFERROR(_xlfn.IFNA(VLOOKUP(Fullmath[[#This Row],[M1]],$H$2:$L137,2,FALSE),VLOOKUP(Fullmath[[#This Row],[M1]],$H139:$L$2227,2,FALSE)),0)</f>
        <v>41.4</v>
      </c>
      <c r="P138" s="16">
        <f>IFERROR(_xlfn.IFNA(VLOOKUP(Fullmath[[#This Row],[M1]],$H$2:$L137,4,FALSE),VLOOKUP(Fullmath[[#This Row],[M1]],$H139:$L$2227,4,FALSE)),0)</f>
        <v>138.97666666666666</v>
      </c>
      <c r="Q138" s="7" t="s">
        <v>301</v>
      </c>
      <c r="R138" s="7">
        <v>1</v>
      </c>
      <c r="S138" s="15">
        <f>IFERROR(_xlfn.IFNA(VLOOKUP(Fullmath[[#This Row],[M2]],$H$2:$L137,2,FALSE),VLOOKUP(Fullmath[[#This Row],[M2]],$H139:$L$2227,2,FALSE)),0)</f>
        <v>1.4</v>
      </c>
      <c r="T138" s="16">
        <f>IFERROR(_xlfn.IFNA(VLOOKUP(Fullmath[[#This Row],[M2]],$H$2:$L137,4,FALSE),VLOOKUP(Fullmath[[#This Row],[M2]],$H139:$L$2227,4,FALSE)),0)</f>
        <v>62.893333333333338</v>
      </c>
      <c r="U138" s="7" t="s">
        <v>355</v>
      </c>
      <c r="V138" s="7">
        <v>2</v>
      </c>
      <c r="W138" s="15">
        <f>IFERROR(_xlfn.IFNA(VLOOKUP(Fullmath[[#This Row],[M3]],$H$2:$L137,2,FALSE),VLOOKUP(Fullmath[[#This Row],[M3]],$H139:$L$2227,2,FALSE)),0)</f>
        <v>2</v>
      </c>
      <c r="X138" s="16">
        <f>IFERROR(_xlfn.IFNA(VLOOKUP(Fullmath[[#This Row],[M3]],$H$2:$L137,4,FALSE),VLOOKUP(Fullmath[[#This Row],[M3]],$H139:$L$2227,4,FALSE)),0)</f>
        <v>74.5</v>
      </c>
      <c r="AA138" s="15">
        <f>IFERROR(_xlfn.IFNA(VLOOKUP(Fullmath[[#This Row],[M4]],$H$2:$L137,2,FALSE),VLOOKUP(Fullmath[[#This Row],[M4]],$H139:$L$2227,2,FALSE)),0)</f>
        <v>0</v>
      </c>
      <c r="AB138" s="16">
        <f>IFERROR(_xlfn.IFNA(VLOOKUP(Fullmath[[#This Row],[M4]],$H$2:$L137,4,FALSE),VLOOKUP(Fullmath[[#This Row],[M4]],$H139:$L$2227,4,FALSE)),0)</f>
        <v>0</v>
      </c>
      <c r="AE138" s="15">
        <f>IFERROR(_xlfn.IFNA(VLOOKUP(Fullmath[[#This Row],[M5]],$H$2:$L137,2,FALSE),VLOOKUP(Fullmath[[#This Row],[M5]],$H139:$L$2227,2,FALSE)),0)</f>
        <v>0</v>
      </c>
      <c r="AF138" s="16">
        <f>IFERROR(_xlfn.IFNA(VLOOKUP(Fullmath[[#This Row],[M5]],$H$2:$L137,4,FALSE),VLOOKUP(Fullmath[[#This Row],[M5]],$H139:$L$2227,4,FALSE)),0)</f>
        <v>0</v>
      </c>
      <c r="AI138" s="15">
        <f>IFERROR(_xlfn.IFNA(VLOOKUP(Fullmath[[#This Row],[M6]],$H$2:$L137,2,FALSE),VLOOKUP(Fullmath[[#This Row],[M6]],$H139:$L$2227,2,FALSE)),0)</f>
        <v>0</v>
      </c>
      <c r="AJ138" s="16">
        <f>IFERROR(_xlfn.IFNA(VLOOKUP(Fullmath[[#This Row],[M6]],$H$2:$L137,4,FALSE),VLOOKUP(Fullmath[[#This Row],[M6]],$H139:$L$2227,4,FALSE)),0)</f>
        <v>0</v>
      </c>
      <c r="AM138" s="7">
        <f>(IFERROR(VLOOKUP(AK138,Components[[Name]:[Price]],2,FALSE),0))</f>
        <v>0</v>
      </c>
      <c r="AP138" s="7">
        <f>(IFERROR(VLOOKUP(AN138,Components[[Name]:[Price]],2,FALSE),0))</f>
        <v>0</v>
      </c>
      <c r="AS138" s="7">
        <f>(IFERROR(VLOOKUP(AQ138,Components[[Name]:[Price]],2,FALSE),0))</f>
        <v>0</v>
      </c>
      <c r="AV138" s="7">
        <f>(IFERROR(VLOOKUP(AT138,Components[[Name]:[Price]],2,FALSE),0))</f>
        <v>0</v>
      </c>
      <c r="AY138" s="7">
        <f>(IFERROR(VLOOKUP(AW138,Components[[Name]:[Price]],2,FALSE),0))</f>
        <v>0</v>
      </c>
      <c r="BB138" s="6">
        <f>(IFERROR(VLOOKUP(AZ138,Components[[Name]:[Price]],2,FALSE),0))</f>
        <v>0</v>
      </c>
    </row>
    <row r="139" spans="1:54" x14ac:dyDescent="0.2">
      <c r="A139" s="6">
        <v>586</v>
      </c>
      <c r="B139" s="2" t="s">
        <v>1169</v>
      </c>
      <c r="C139" s="6" t="s">
        <v>1257</v>
      </c>
      <c r="D139" s="6" t="s">
        <v>1172</v>
      </c>
      <c r="E139" s="6">
        <v>1</v>
      </c>
      <c r="F139" s="6">
        <v>22</v>
      </c>
      <c r="G139" s="6">
        <v>22</v>
      </c>
      <c r="H139" s="6" t="s">
        <v>1220</v>
      </c>
      <c r="I139" s="7">
        <f>Fullmath[[#This Row],[Total CP]]/Fullmath[[#This Row],[Quantity]]</f>
        <v>128.80000000000001</v>
      </c>
      <c r="J1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128.80000000000001</v>
      </c>
      <c r="K139" s="6">
        <f>Fullmath[[#This Row],[Mat Cost]]/Fullmath[[#This Row],[Quantity]]</f>
        <v>2201.87</v>
      </c>
      <c r="L1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2201.87</v>
      </c>
      <c r="M139" s="7" t="s">
        <v>461</v>
      </c>
      <c r="N139" s="14">
        <v>1</v>
      </c>
      <c r="O139" s="15">
        <f>IFERROR(_xlfn.IFNA(VLOOKUP(Fullmath[[#This Row],[M1]],$H$2:$L138,2,FALSE),VLOOKUP(Fullmath[[#This Row],[M1]],$H140:$L$2227,2,FALSE)),0)</f>
        <v>41.4</v>
      </c>
      <c r="P139" s="16">
        <f>IFERROR(_xlfn.IFNA(VLOOKUP(Fullmath[[#This Row],[M1]],$H$2:$L138,4,FALSE),VLOOKUP(Fullmath[[#This Row],[M1]],$H140:$L$2227,4,FALSE)),0)</f>
        <v>138.97666666666666</v>
      </c>
      <c r="Q139" s="7" t="s">
        <v>579</v>
      </c>
      <c r="R139" s="7">
        <v>1</v>
      </c>
      <c r="S139" s="15">
        <f>IFERROR(_xlfn.IFNA(VLOOKUP(Fullmath[[#This Row],[M2]],$H$2:$L138,2,FALSE),VLOOKUP(Fullmath[[#This Row],[M2]],$H140:$L$2227,2,FALSE)),0)</f>
        <v>1.4</v>
      </c>
      <c r="T139" s="16">
        <f>IFERROR(_xlfn.IFNA(VLOOKUP(Fullmath[[#This Row],[M2]],$H$2:$L138,4,FALSE),VLOOKUP(Fullmath[[#This Row],[M2]],$H140:$L$2227,4,FALSE)),0)</f>
        <v>62.893333333333338</v>
      </c>
      <c r="U139" s="7" t="s">
        <v>465</v>
      </c>
      <c r="V139" s="7">
        <v>2</v>
      </c>
      <c r="W139" s="15">
        <f>IFERROR(_xlfn.IFNA(VLOOKUP(Fullmath[[#This Row],[M3]],$H$2:$L138,2,FALSE),VLOOKUP(Fullmath[[#This Row],[M3]],$H140:$L$2227,2,FALSE)),0)</f>
        <v>32</v>
      </c>
      <c r="X139" s="16">
        <f>IFERROR(_xlfn.IFNA(VLOOKUP(Fullmath[[#This Row],[M3]],$H$2:$L138,4,FALSE),VLOOKUP(Fullmath[[#This Row],[M3]],$H140:$L$2227,4,FALSE)),0)</f>
        <v>1000</v>
      </c>
      <c r="AA139" s="15">
        <f>IFERROR(_xlfn.IFNA(VLOOKUP(Fullmath[[#This Row],[M4]],$H$2:$L138,2,FALSE),VLOOKUP(Fullmath[[#This Row],[M4]],$H140:$L$2227,2,FALSE)),0)</f>
        <v>0</v>
      </c>
      <c r="AB139" s="16">
        <f>IFERROR(_xlfn.IFNA(VLOOKUP(Fullmath[[#This Row],[M4]],$H$2:$L138,4,FALSE),VLOOKUP(Fullmath[[#This Row],[M4]],$H140:$L$2227,4,FALSE)),0)</f>
        <v>0</v>
      </c>
      <c r="AE139" s="15">
        <f>IFERROR(_xlfn.IFNA(VLOOKUP(Fullmath[[#This Row],[M5]],$H$2:$L138,2,FALSE),VLOOKUP(Fullmath[[#This Row],[M5]],$H140:$L$2227,2,FALSE)),0)</f>
        <v>0</v>
      </c>
      <c r="AF139" s="16">
        <f>IFERROR(_xlfn.IFNA(VLOOKUP(Fullmath[[#This Row],[M5]],$H$2:$L138,4,FALSE),VLOOKUP(Fullmath[[#This Row],[M5]],$H140:$L$2227,4,FALSE)),0)</f>
        <v>0</v>
      </c>
      <c r="AI139" s="15">
        <f>IFERROR(_xlfn.IFNA(VLOOKUP(Fullmath[[#This Row],[M6]],$H$2:$L138,2,FALSE),VLOOKUP(Fullmath[[#This Row],[M6]],$H140:$L$2227,2,FALSE)),0)</f>
        <v>0</v>
      </c>
      <c r="AJ139" s="16">
        <f>IFERROR(_xlfn.IFNA(VLOOKUP(Fullmath[[#This Row],[M6]],$H$2:$L138,4,FALSE),VLOOKUP(Fullmath[[#This Row],[M6]],$H140:$L$2227,4,FALSE)),0)</f>
        <v>0</v>
      </c>
      <c r="AM139" s="7">
        <f>(IFERROR(VLOOKUP(AK139,Components[[Name]:[Price]],2,FALSE),0))</f>
        <v>0</v>
      </c>
      <c r="AP139" s="7">
        <f>(IFERROR(VLOOKUP(AN139,Components[[Name]:[Price]],2,FALSE),0))</f>
        <v>0</v>
      </c>
      <c r="AS139" s="7">
        <f>(IFERROR(VLOOKUP(AQ139,Components[[Name]:[Price]],2,FALSE),0))</f>
        <v>0</v>
      </c>
      <c r="AV139" s="7">
        <f>(IFERROR(VLOOKUP(AT139,Components[[Name]:[Price]],2,FALSE),0))</f>
        <v>0</v>
      </c>
      <c r="AY139" s="7">
        <f>(IFERROR(VLOOKUP(AW139,Components[[Name]:[Price]],2,FALSE),0))</f>
        <v>0</v>
      </c>
      <c r="BB139" s="6">
        <f>(IFERROR(VLOOKUP(AZ139,Components[[Name]:[Price]],2,FALSE),0))</f>
        <v>0</v>
      </c>
    </row>
    <row r="140" spans="1:54" x14ac:dyDescent="0.2">
      <c r="A140" s="6">
        <v>583</v>
      </c>
      <c r="B140" s="2" t="s">
        <v>1169</v>
      </c>
      <c r="C140" s="6" t="s">
        <v>1257</v>
      </c>
      <c r="D140" s="6" t="s">
        <v>1172</v>
      </c>
      <c r="E140" s="6">
        <v>1</v>
      </c>
      <c r="F140" s="6">
        <v>22</v>
      </c>
      <c r="G140" s="6">
        <v>23</v>
      </c>
      <c r="H140" s="6" t="s">
        <v>1217</v>
      </c>
      <c r="I140" s="7">
        <f>Fullmath[[#This Row],[Total CP]]/Fullmath[[#This Row],[Quantity]]</f>
        <v>97.8</v>
      </c>
      <c r="J1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97.8</v>
      </c>
      <c r="K140" s="6">
        <f>Fullmath[[#This Row],[Mat Cost]]/Fullmath[[#This Row],[Quantity]]</f>
        <v>801.87</v>
      </c>
      <c r="L1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801.87</v>
      </c>
      <c r="M140" s="7" t="s">
        <v>461</v>
      </c>
      <c r="N140" s="14">
        <v>1</v>
      </c>
      <c r="O140" s="15">
        <f>IFERROR(_xlfn.IFNA(VLOOKUP(Fullmath[[#This Row],[M1]],$H$2:$L139,2,FALSE),VLOOKUP(Fullmath[[#This Row],[M1]],$H141:$L$2227,2,FALSE)),0)</f>
        <v>41.4</v>
      </c>
      <c r="P140" s="16">
        <f>IFERROR(_xlfn.IFNA(VLOOKUP(Fullmath[[#This Row],[M1]],$H$2:$L139,4,FALSE),VLOOKUP(Fullmath[[#This Row],[M1]],$H141:$L$2227,4,FALSE)),0)</f>
        <v>138.97666666666666</v>
      </c>
      <c r="Q140" s="7" t="s">
        <v>579</v>
      </c>
      <c r="R140" s="7">
        <v>1</v>
      </c>
      <c r="S140" s="15">
        <f>IFERROR(_xlfn.IFNA(VLOOKUP(Fullmath[[#This Row],[M2]],$H$2:$L139,2,FALSE),VLOOKUP(Fullmath[[#This Row],[M2]],$H141:$L$2227,2,FALSE)),0)</f>
        <v>1.4</v>
      </c>
      <c r="T140" s="16">
        <f>IFERROR(_xlfn.IFNA(VLOOKUP(Fullmath[[#This Row],[M2]],$H$2:$L139,4,FALSE),VLOOKUP(Fullmath[[#This Row],[M2]],$H141:$L$2227,4,FALSE)),0)</f>
        <v>62.893333333333338</v>
      </c>
      <c r="U140" s="7" t="s">
        <v>463</v>
      </c>
      <c r="V140" s="7">
        <v>2</v>
      </c>
      <c r="W140" s="15">
        <f>IFERROR(_xlfn.IFNA(VLOOKUP(Fullmath[[#This Row],[M3]],$H$2:$L139,2,FALSE),VLOOKUP(Fullmath[[#This Row],[M3]],$H141:$L$2227,2,FALSE)),0)</f>
        <v>16</v>
      </c>
      <c r="X140" s="16">
        <f>IFERROR(_xlfn.IFNA(VLOOKUP(Fullmath[[#This Row],[M3]],$H$2:$L139,4,FALSE),VLOOKUP(Fullmath[[#This Row],[M3]],$H141:$L$2227,4,FALSE)),0)</f>
        <v>300</v>
      </c>
      <c r="AA140" s="15">
        <f>IFERROR(_xlfn.IFNA(VLOOKUP(Fullmath[[#This Row],[M4]],$H$2:$L139,2,FALSE),VLOOKUP(Fullmath[[#This Row],[M4]],$H141:$L$2227,2,FALSE)),0)</f>
        <v>0</v>
      </c>
      <c r="AB140" s="16">
        <f>IFERROR(_xlfn.IFNA(VLOOKUP(Fullmath[[#This Row],[M4]],$H$2:$L139,4,FALSE),VLOOKUP(Fullmath[[#This Row],[M4]],$H141:$L$2227,4,FALSE)),0)</f>
        <v>0</v>
      </c>
      <c r="AE140" s="15">
        <f>IFERROR(_xlfn.IFNA(VLOOKUP(Fullmath[[#This Row],[M5]],$H$2:$L139,2,FALSE),VLOOKUP(Fullmath[[#This Row],[M5]],$H141:$L$2227,2,FALSE)),0)</f>
        <v>0</v>
      </c>
      <c r="AF140" s="16">
        <f>IFERROR(_xlfn.IFNA(VLOOKUP(Fullmath[[#This Row],[M5]],$H$2:$L139,4,FALSE),VLOOKUP(Fullmath[[#This Row],[M5]],$H141:$L$2227,4,FALSE)),0)</f>
        <v>0</v>
      </c>
      <c r="AI140" s="15">
        <f>IFERROR(_xlfn.IFNA(VLOOKUP(Fullmath[[#This Row],[M6]],$H$2:$L139,2,FALSE),VLOOKUP(Fullmath[[#This Row],[M6]],$H141:$L$2227,2,FALSE)),0)</f>
        <v>0</v>
      </c>
      <c r="AJ140" s="16">
        <f>IFERROR(_xlfn.IFNA(VLOOKUP(Fullmath[[#This Row],[M6]],$H$2:$L139,4,FALSE),VLOOKUP(Fullmath[[#This Row],[M6]],$H141:$L$2227,4,FALSE)),0)</f>
        <v>0</v>
      </c>
      <c r="AM140" s="7">
        <f>(IFERROR(VLOOKUP(AK140,Components[[Name]:[Price]],2,FALSE),0))</f>
        <v>0</v>
      </c>
      <c r="AP140" s="7">
        <f>(IFERROR(VLOOKUP(AN140,Components[[Name]:[Price]],2,FALSE),0))</f>
        <v>0</v>
      </c>
      <c r="AS140" s="7">
        <f>(IFERROR(VLOOKUP(AQ140,Components[[Name]:[Price]],2,FALSE),0))</f>
        <v>0</v>
      </c>
      <c r="AV140" s="7">
        <f>(IFERROR(VLOOKUP(AT140,Components[[Name]:[Price]],2,FALSE),0))</f>
        <v>0</v>
      </c>
      <c r="AY140" s="7">
        <f>(IFERROR(VLOOKUP(AW140,Components[[Name]:[Price]],2,FALSE),0))</f>
        <v>0</v>
      </c>
      <c r="BB140" s="6">
        <f>(IFERROR(VLOOKUP(AZ140,Components[[Name]:[Price]],2,FALSE),0))</f>
        <v>0</v>
      </c>
    </row>
    <row r="141" spans="1:54" x14ac:dyDescent="0.2">
      <c r="A141" s="6">
        <v>582</v>
      </c>
      <c r="B141" s="2" t="s">
        <v>1169</v>
      </c>
      <c r="C141" s="6" t="s">
        <v>1257</v>
      </c>
      <c r="D141" s="6" t="s">
        <v>1172</v>
      </c>
      <c r="E141" s="6">
        <v>1</v>
      </c>
      <c r="F141" s="6">
        <v>22</v>
      </c>
      <c r="G141" s="6">
        <v>23</v>
      </c>
      <c r="H141" s="6" t="s">
        <v>1216</v>
      </c>
      <c r="I141" s="7">
        <f>Fullmath[[#This Row],[Total CP]]/Fullmath[[#This Row],[Quantity]]</f>
        <v>113.8</v>
      </c>
      <c r="J1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113.8</v>
      </c>
      <c r="K141" s="6">
        <f>Fullmath[[#This Row],[Mat Cost]]/Fullmath[[#This Row],[Quantity]]</f>
        <v>1001.87</v>
      </c>
      <c r="L1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1001.87</v>
      </c>
      <c r="M141" s="7" t="s">
        <v>461</v>
      </c>
      <c r="N141" s="14">
        <v>1</v>
      </c>
      <c r="O141" s="15">
        <f>IFERROR(_xlfn.IFNA(VLOOKUP(Fullmath[[#This Row],[M1]],$H$2:$L140,2,FALSE),VLOOKUP(Fullmath[[#This Row],[M1]],$H142:$L$2227,2,FALSE)),0)</f>
        <v>41.4</v>
      </c>
      <c r="P141" s="16">
        <f>IFERROR(_xlfn.IFNA(VLOOKUP(Fullmath[[#This Row],[M1]],$H$2:$L140,4,FALSE),VLOOKUP(Fullmath[[#This Row],[M1]],$H142:$L$2227,4,FALSE)),0)</f>
        <v>138.97666666666666</v>
      </c>
      <c r="Q141" s="7" t="s">
        <v>579</v>
      </c>
      <c r="R141" s="7">
        <v>1</v>
      </c>
      <c r="S141" s="15">
        <f>IFERROR(_xlfn.IFNA(VLOOKUP(Fullmath[[#This Row],[M2]],$H$2:$L140,2,FALSE),VLOOKUP(Fullmath[[#This Row],[M2]],$H142:$L$2227,2,FALSE)),0)</f>
        <v>1.4</v>
      </c>
      <c r="T141" s="16">
        <f>IFERROR(_xlfn.IFNA(VLOOKUP(Fullmath[[#This Row],[M2]],$H$2:$L140,4,FALSE),VLOOKUP(Fullmath[[#This Row],[M2]],$H142:$L$2227,4,FALSE)),0)</f>
        <v>62.893333333333338</v>
      </c>
      <c r="U141" s="7" t="s">
        <v>464</v>
      </c>
      <c r="V141" s="7">
        <v>2</v>
      </c>
      <c r="W141" s="15">
        <f>IFERROR(_xlfn.IFNA(VLOOKUP(Fullmath[[#This Row],[M3]],$H$2:$L140,2,FALSE),VLOOKUP(Fullmath[[#This Row],[M3]],$H142:$L$2227,2,FALSE)),0)</f>
        <v>24</v>
      </c>
      <c r="X141" s="16">
        <f>IFERROR(_xlfn.IFNA(VLOOKUP(Fullmath[[#This Row],[M3]],$H$2:$L140,4,FALSE),VLOOKUP(Fullmath[[#This Row],[M3]],$H142:$L$2227,4,FALSE)),0)</f>
        <v>400</v>
      </c>
      <c r="AA141" s="15">
        <f>IFERROR(_xlfn.IFNA(VLOOKUP(Fullmath[[#This Row],[M4]],$H$2:$L140,2,FALSE),VLOOKUP(Fullmath[[#This Row],[M4]],$H142:$L$2227,2,FALSE)),0)</f>
        <v>0</v>
      </c>
      <c r="AB141" s="16">
        <f>IFERROR(_xlfn.IFNA(VLOOKUP(Fullmath[[#This Row],[M4]],$H$2:$L140,4,FALSE),VLOOKUP(Fullmath[[#This Row],[M4]],$H142:$L$2227,4,FALSE)),0)</f>
        <v>0</v>
      </c>
      <c r="AE141" s="15">
        <f>IFERROR(_xlfn.IFNA(VLOOKUP(Fullmath[[#This Row],[M5]],$H$2:$L140,2,FALSE),VLOOKUP(Fullmath[[#This Row],[M5]],$H142:$L$2227,2,FALSE)),0)</f>
        <v>0</v>
      </c>
      <c r="AF141" s="16">
        <f>IFERROR(_xlfn.IFNA(VLOOKUP(Fullmath[[#This Row],[M5]],$H$2:$L140,4,FALSE),VLOOKUP(Fullmath[[#This Row],[M5]],$H142:$L$2227,4,FALSE)),0)</f>
        <v>0</v>
      </c>
      <c r="AI141" s="15">
        <f>IFERROR(_xlfn.IFNA(VLOOKUP(Fullmath[[#This Row],[M6]],$H$2:$L140,2,FALSE),VLOOKUP(Fullmath[[#This Row],[M6]],$H142:$L$2227,2,FALSE)),0)</f>
        <v>0</v>
      </c>
      <c r="AJ141" s="16">
        <f>IFERROR(_xlfn.IFNA(VLOOKUP(Fullmath[[#This Row],[M6]],$H$2:$L140,4,FALSE),VLOOKUP(Fullmath[[#This Row],[M6]],$H142:$L$2227,4,FALSE)),0)</f>
        <v>0</v>
      </c>
      <c r="AM141" s="7">
        <f>(IFERROR(VLOOKUP(AK141,Components[[Name]:[Price]],2,FALSE),0))</f>
        <v>0</v>
      </c>
      <c r="AP141" s="7">
        <f>(IFERROR(VLOOKUP(AN141,Components[[Name]:[Price]],2,FALSE),0))</f>
        <v>0</v>
      </c>
      <c r="AS141" s="7">
        <f>(IFERROR(VLOOKUP(AQ141,Components[[Name]:[Price]],2,FALSE),0))</f>
        <v>0</v>
      </c>
      <c r="AV141" s="7">
        <f>(IFERROR(VLOOKUP(AT141,Components[[Name]:[Price]],2,FALSE),0))</f>
        <v>0</v>
      </c>
      <c r="AY141" s="7">
        <f>(IFERROR(VLOOKUP(AW141,Components[[Name]:[Price]],2,FALSE),0))</f>
        <v>0</v>
      </c>
      <c r="BB141" s="6">
        <f>(IFERROR(VLOOKUP(AZ141,Components[[Name]:[Price]],2,FALSE),0))</f>
        <v>0</v>
      </c>
    </row>
    <row r="142" spans="1:54" x14ac:dyDescent="0.2">
      <c r="A142" s="6">
        <v>581</v>
      </c>
      <c r="B142" s="2" t="s">
        <v>1169</v>
      </c>
      <c r="C142" s="6" t="s">
        <v>1257</v>
      </c>
      <c r="D142" s="6" t="s">
        <v>1172</v>
      </c>
      <c r="E142" s="6">
        <v>1</v>
      </c>
      <c r="F142" s="6">
        <v>22</v>
      </c>
      <c r="G142" s="6">
        <v>23</v>
      </c>
      <c r="H142" s="6" t="s">
        <v>1215</v>
      </c>
      <c r="I142" s="7">
        <f>Fullmath[[#This Row],[Total CP]]/Fullmath[[#This Row],[Quantity]]</f>
        <v>81.8</v>
      </c>
      <c r="J1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81.8</v>
      </c>
      <c r="K142" s="6">
        <f>Fullmath[[#This Row],[Mat Cost]]/Fullmath[[#This Row],[Quantity]]</f>
        <v>723.53666666666663</v>
      </c>
      <c r="L1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723.53666666666663</v>
      </c>
      <c r="M142" s="7" t="s">
        <v>461</v>
      </c>
      <c r="N142" s="14">
        <v>1</v>
      </c>
      <c r="O142" s="15">
        <f>IFERROR(_xlfn.IFNA(VLOOKUP(Fullmath[[#This Row],[M1]],$H$2:$L141,2,FALSE),VLOOKUP(Fullmath[[#This Row],[M1]],$H143:$L$2227,2,FALSE)),0)</f>
        <v>41.4</v>
      </c>
      <c r="P142" s="16">
        <f>IFERROR(_xlfn.IFNA(VLOOKUP(Fullmath[[#This Row],[M1]],$H$2:$L141,4,FALSE),VLOOKUP(Fullmath[[#This Row],[M1]],$H143:$L$2227,4,FALSE)),0)</f>
        <v>138.97666666666666</v>
      </c>
      <c r="Q142" s="7" t="s">
        <v>579</v>
      </c>
      <c r="R142" s="7">
        <v>1</v>
      </c>
      <c r="S142" s="15">
        <f>IFERROR(_xlfn.IFNA(VLOOKUP(Fullmath[[#This Row],[M2]],$H$2:$L141,2,FALSE),VLOOKUP(Fullmath[[#This Row],[M2]],$H143:$L$2227,2,FALSE)),0)</f>
        <v>1.4</v>
      </c>
      <c r="T142" s="16">
        <f>IFERROR(_xlfn.IFNA(VLOOKUP(Fullmath[[#This Row],[M2]],$H$2:$L141,4,FALSE),VLOOKUP(Fullmath[[#This Row],[M2]],$H143:$L$2227,4,FALSE)),0)</f>
        <v>62.893333333333338</v>
      </c>
      <c r="U142" s="7" t="s">
        <v>306</v>
      </c>
      <c r="V142" s="7">
        <v>2</v>
      </c>
      <c r="W142" s="15">
        <f>IFERROR(_xlfn.IFNA(VLOOKUP(Fullmath[[#This Row],[M3]],$H$2:$L141,2,FALSE),VLOOKUP(Fullmath[[#This Row],[M3]],$H143:$L$2227,2,FALSE)),0)</f>
        <v>8</v>
      </c>
      <c r="X142" s="16">
        <f>IFERROR(_xlfn.IFNA(VLOOKUP(Fullmath[[#This Row],[M3]],$H$2:$L141,4,FALSE),VLOOKUP(Fullmath[[#This Row],[M3]],$H143:$L$2227,4,FALSE)),0)</f>
        <v>260.83333333333331</v>
      </c>
      <c r="AA142" s="15">
        <f>IFERROR(_xlfn.IFNA(VLOOKUP(Fullmath[[#This Row],[M4]],$H$2:$L141,2,FALSE),VLOOKUP(Fullmath[[#This Row],[M4]],$H143:$L$2227,2,FALSE)),0)</f>
        <v>0</v>
      </c>
      <c r="AB142" s="16">
        <f>IFERROR(_xlfn.IFNA(VLOOKUP(Fullmath[[#This Row],[M4]],$H$2:$L141,4,FALSE),VLOOKUP(Fullmath[[#This Row],[M4]],$H143:$L$2227,4,FALSE)),0)</f>
        <v>0</v>
      </c>
      <c r="AE142" s="15">
        <f>IFERROR(_xlfn.IFNA(VLOOKUP(Fullmath[[#This Row],[M5]],$H$2:$L141,2,FALSE),VLOOKUP(Fullmath[[#This Row],[M5]],$H143:$L$2227,2,FALSE)),0)</f>
        <v>0</v>
      </c>
      <c r="AF142" s="16">
        <f>IFERROR(_xlfn.IFNA(VLOOKUP(Fullmath[[#This Row],[M5]],$H$2:$L141,4,FALSE),VLOOKUP(Fullmath[[#This Row],[M5]],$H143:$L$2227,4,FALSE)),0)</f>
        <v>0</v>
      </c>
      <c r="AI142" s="15">
        <f>IFERROR(_xlfn.IFNA(VLOOKUP(Fullmath[[#This Row],[M6]],$H$2:$L141,2,FALSE),VLOOKUP(Fullmath[[#This Row],[M6]],$H143:$L$2227,2,FALSE)),0)</f>
        <v>0</v>
      </c>
      <c r="AJ142" s="16">
        <f>IFERROR(_xlfn.IFNA(VLOOKUP(Fullmath[[#This Row],[M6]],$H$2:$L141,4,FALSE),VLOOKUP(Fullmath[[#This Row],[M6]],$H143:$L$2227,4,FALSE)),0)</f>
        <v>0</v>
      </c>
      <c r="AM142" s="7">
        <f>(IFERROR(VLOOKUP(AK142,Components[[Name]:[Price]],2,FALSE),0))</f>
        <v>0</v>
      </c>
      <c r="AP142" s="7">
        <f>(IFERROR(VLOOKUP(AN142,Components[[Name]:[Price]],2,FALSE),0))</f>
        <v>0</v>
      </c>
      <c r="AS142" s="7">
        <f>(IFERROR(VLOOKUP(AQ142,Components[[Name]:[Price]],2,FALSE),0))</f>
        <v>0</v>
      </c>
      <c r="AV142" s="7">
        <f>(IFERROR(VLOOKUP(AT142,Components[[Name]:[Price]],2,FALSE),0))</f>
        <v>0</v>
      </c>
      <c r="AY142" s="7">
        <f>(IFERROR(VLOOKUP(AW142,Components[[Name]:[Price]],2,FALSE),0))</f>
        <v>0</v>
      </c>
      <c r="BB142" s="6">
        <f>(IFERROR(VLOOKUP(AZ142,Components[[Name]:[Price]],2,FALSE),0))</f>
        <v>0</v>
      </c>
    </row>
    <row r="143" spans="1:54" x14ac:dyDescent="0.2">
      <c r="A143" s="6">
        <v>580</v>
      </c>
      <c r="B143" s="2" t="s">
        <v>1169</v>
      </c>
      <c r="C143" s="6" t="s">
        <v>1257</v>
      </c>
      <c r="D143" s="2" t="s">
        <v>1172</v>
      </c>
      <c r="E143" s="6">
        <v>1</v>
      </c>
      <c r="F143" s="6">
        <v>22</v>
      </c>
      <c r="G143" s="6">
        <v>24</v>
      </c>
      <c r="H143" s="6" t="s">
        <v>1214</v>
      </c>
      <c r="I143" s="7">
        <f>Fullmath[[#This Row],[Total CP]]/Fullmath[[#This Row],[Quantity]]</f>
        <v>90.8</v>
      </c>
      <c r="J1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90.8</v>
      </c>
      <c r="K143" s="6">
        <f>Fullmath[[#This Row],[Mat Cost]]/Fullmath[[#This Row],[Quantity]]</f>
        <v>1628.5366666666669</v>
      </c>
      <c r="L1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1628.5366666666669</v>
      </c>
      <c r="M143" s="7" t="s">
        <v>461</v>
      </c>
      <c r="N143" s="14">
        <v>1</v>
      </c>
      <c r="O143" s="15">
        <f>IFERROR(_xlfn.IFNA(VLOOKUP(Fullmath[[#This Row],[M1]],$H$2:$L142,2,FALSE),VLOOKUP(Fullmath[[#This Row],[M1]],$H144:$L$2227,2,FALSE)),0)</f>
        <v>41.4</v>
      </c>
      <c r="P143" s="16">
        <f>IFERROR(_xlfn.IFNA(VLOOKUP(Fullmath[[#This Row],[M1]],$H$2:$L142,4,FALSE),VLOOKUP(Fullmath[[#This Row],[M1]],$H144:$L$2227,4,FALSE)),0)</f>
        <v>138.97666666666666</v>
      </c>
      <c r="Q143" s="7" t="s">
        <v>579</v>
      </c>
      <c r="R143" s="7">
        <v>1</v>
      </c>
      <c r="S143" s="15">
        <f>IFERROR(_xlfn.IFNA(VLOOKUP(Fullmath[[#This Row],[M2]],$H$2:$L142,2,FALSE),VLOOKUP(Fullmath[[#This Row],[M2]],$H144:$L$2227,2,FALSE)),0)</f>
        <v>1.4</v>
      </c>
      <c r="T143" s="16">
        <f>IFERROR(_xlfn.IFNA(VLOOKUP(Fullmath[[#This Row],[M2]],$H$2:$L142,4,FALSE),VLOOKUP(Fullmath[[#This Row],[M2]],$H144:$L$2227,4,FALSE)),0)</f>
        <v>62.893333333333338</v>
      </c>
      <c r="U143" s="7" t="s">
        <v>462</v>
      </c>
      <c r="V143" s="7">
        <v>2</v>
      </c>
      <c r="W143" s="15">
        <f>IFERROR(_xlfn.IFNA(VLOOKUP(Fullmath[[#This Row],[M3]],$H$2:$L142,2,FALSE),VLOOKUP(Fullmath[[#This Row],[M3]],$H144:$L$2227,2,FALSE)),0)</f>
        <v>12</v>
      </c>
      <c r="X143" s="16">
        <f>IFERROR(_xlfn.IFNA(VLOOKUP(Fullmath[[#This Row],[M3]],$H$2:$L142,4,FALSE),VLOOKUP(Fullmath[[#This Row],[M3]],$H144:$L$2227,4,FALSE)),0)</f>
        <v>713.33333333333337</v>
      </c>
      <c r="AA143" s="15">
        <f>IFERROR(_xlfn.IFNA(VLOOKUP(Fullmath[[#This Row],[M4]],$H$2:$L142,2,FALSE),VLOOKUP(Fullmath[[#This Row],[M4]],$H144:$L$2227,2,FALSE)),0)</f>
        <v>0</v>
      </c>
      <c r="AB143" s="16">
        <f>IFERROR(_xlfn.IFNA(VLOOKUP(Fullmath[[#This Row],[M4]],$H$2:$L142,4,FALSE),VLOOKUP(Fullmath[[#This Row],[M4]],$H144:$L$2227,4,FALSE)),0)</f>
        <v>0</v>
      </c>
      <c r="AE143" s="15">
        <f>IFERROR(_xlfn.IFNA(VLOOKUP(Fullmath[[#This Row],[M5]],$H$2:$L142,2,FALSE),VLOOKUP(Fullmath[[#This Row],[M5]],$H144:$L$2227,2,FALSE)),0)</f>
        <v>0</v>
      </c>
      <c r="AF143" s="16">
        <f>IFERROR(_xlfn.IFNA(VLOOKUP(Fullmath[[#This Row],[M5]],$H$2:$L142,4,FALSE),VLOOKUP(Fullmath[[#This Row],[M5]],$H144:$L$2227,4,FALSE)),0)</f>
        <v>0</v>
      </c>
      <c r="AI143" s="15">
        <f>IFERROR(_xlfn.IFNA(VLOOKUP(Fullmath[[#This Row],[M6]],$H$2:$L142,2,FALSE),VLOOKUP(Fullmath[[#This Row],[M6]],$H144:$L$2227,2,FALSE)),0)</f>
        <v>0</v>
      </c>
      <c r="AJ143" s="16">
        <f>IFERROR(_xlfn.IFNA(VLOOKUP(Fullmath[[#This Row],[M6]],$H$2:$L142,4,FALSE),VLOOKUP(Fullmath[[#This Row],[M6]],$H144:$L$2227,4,FALSE)),0)</f>
        <v>0</v>
      </c>
      <c r="AM143" s="7">
        <f>(IFERROR(VLOOKUP(AK143,Components[[Name]:[Price]],2,FALSE),0))</f>
        <v>0</v>
      </c>
      <c r="AP143" s="7">
        <f>(IFERROR(VLOOKUP(AN143,Components[[Name]:[Price]],2,FALSE),0))</f>
        <v>0</v>
      </c>
      <c r="AS143" s="7">
        <f>(IFERROR(VLOOKUP(AQ143,Components[[Name]:[Price]],2,FALSE),0))</f>
        <v>0</v>
      </c>
      <c r="AV143" s="7">
        <f>(IFERROR(VLOOKUP(AT143,Components[[Name]:[Price]],2,FALSE),0))</f>
        <v>0</v>
      </c>
      <c r="AY143" s="7">
        <f>(IFERROR(VLOOKUP(AW143,Components[[Name]:[Price]],2,FALSE),0))</f>
        <v>0</v>
      </c>
      <c r="BB143" s="6">
        <f>(IFERROR(VLOOKUP(AZ143,Components[[Name]:[Price]],2,FALSE),0))</f>
        <v>0</v>
      </c>
    </row>
    <row r="144" spans="1:54" x14ac:dyDescent="0.2">
      <c r="A144" s="6">
        <v>584</v>
      </c>
      <c r="B144" s="2" t="s">
        <v>1169</v>
      </c>
      <c r="C144" s="6" t="s">
        <v>1257</v>
      </c>
      <c r="D144" s="6" t="s">
        <v>1172</v>
      </c>
      <c r="E144" s="6">
        <v>1</v>
      </c>
      <c r="F144" s="6">
        <v>22</v>
      </c>
      <c r="G144" s="6">
        <v>24</v>
      </c>
      <c r="H144" s="6" t="s">
        <v>1218</v>
      </c>
      <c r="I144" s="7">
        <f>Fullmath[[#This Row],[Total CP]]/Fullmath[[#This Row],[Quantity]]</f>
        <v>68.8</v>
      </c>
      <c r="J1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68.8</v>
      </c>
      <c r="K144" s="6">
        <f>Fullmath[[#This Row],[Mat Cost]]/Fullmath[[#This Row],[Quantity]]</f>
        <v>333.53666666666663</v>
      </c>
      <c r="L1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333.53666666666663</v>
      </c>
      <c r="M144" s="7" t="s">
        <v>461</v>
      </c>
      <c r="N144" s="14">
        <v>1</v>
      </c>
      <c r="O144" s="15">
        <f>IFERROR(_xlfn.IFNA(VLOOKUP(Fullmath[[#This Row],[M1]],$H$2:$L143,2,FALSE),VLOOKUP(Fullmath[[#This Row],[M1]],$H145:$L$2227,2,FALSE)),0)</f>
        <v>41.4</v>
      </c>
      <c r="P144" s="16">
        <f>IFERROR(_xlfn.IFNA(VLOOKUP(Fullmath[[#This Row],[M1]],$H$2:$L143,4,FALSE),VLOOKUP(Fullmath[[#This Row],[M1]],$H145:$L$2227,4,FALSE)),0)</f>
        <v>138.97666666666666</v>
      </c>
      <c r="Q144" s="7" t="s">
        <v>579</v>
      </c>
      <c r="R144" s="7">
        <v>1</v>
      </c>
      <c r="S144" s="15">
        <f>IFERROR(_xlfn.IFNA(VLOOKUP(Fullmath[[#This Row],[M2]],$H$2:$L143,2,FALSE),VLOOKUP(Fullmath[[#This Row],[M2]],$H145:$L$2227,2,FALSE)),0)</f>
        <v>1.4</v>
      </c>
      <c r="T144" s="16">
        <f>IFERROR(_xlfn.IFNA(VLOOKUP(Fullmath[[#This Row],[M2]],$H$2:$L143,4,FALSE),VLOOKUP(Fullmath[[#This Row],[M2]],$H145:$L$2227,4,FALSE)),0)</f>
        <v>62.893333333333338</v>
      </c>
      <c r="U144" s="7" t="s">
        <v>304</v>
      </c>
      <c r="V144" s="7">
        <v>2</v>
      </c>
      <c r="W144" s="15">
        <f>IFERROR(_xlfn.IFNA(VLOOKUP(Fullmath[[#This Row],[M3]],$H$2:$L143,2,FALSE),VLOOKUP(Fullmath[[#This Row],[M3]],$H145:$L$2227,2,FALSE)),0)</f>
        <v>1</v>
      </c>
      <c r="X144" s="16">
        <f>IFERROR(_xlfn.IFNA(VLOOKUP(Fullmath[[#This Row],[M3]],$H$2:$L143,4,FALSE),VLOOKUP(Fullmath[[#This Row],[M3]],$H145:$L$2227,4,FALSE)),0)</f>
        <v>65.833333333333329</v>
      </c>
      <c r="AA144" s="15">
        <f>IFERROR(_xlfn.IFNA(VLOOKUP(Fullmath[[#This Row],[M4]],$H$2:$L143,2,FALSE),VLOOKUP(Fullmath[[#This Row],[M4]],$H145:$L$2227,2,FALSE)),0)</f>
        <v>0</v>
      </c>
      <c r="AB144" s="16">
        <f>IFERROR(_xlfn.IFNA(VLOOKUP(Fullmath[[#This Row],[M4]],$H$2:$L143,4,FALSE),VLOOKUP(Fullmath[[#This Row],[M4]],$H145:$L$2227,4,FALSE)),0)</f>
        <v>0</v>
      </c>
      <c r="AE144" s="15">
        <f>IFERROR(_xlfn.IFNA(VLOOKUP(Fullmath[[#This Row],[M5]],$H$2:$L143,2,FALSE),VLOOKUP(Fullmath[[#This Row],[M5]],$H145:$L$2227,2,FALSE)),0)</f>
        <v>0</v>
      </c>
      <c r="AF144" s="16">
        <f>IFERROR(_xlfn.IFNA(VLOOKUP(Fullmath[[#This Row],[M5]],$H$2:$L143,4,FALSE),VLOOKUP(Fullmath[[#This Row],[M5]],$H145:$L$2227,4,FALSE)),0)</f>
        <v>0</v>
      </c>
      <c r="AI144" s="15">
        <f>IFERROR(_xlfn.IFNA(VLOOKUP(Fullmath[[#This Row],[M6]],$H$2:$L143,2,FALSE),VLOOKUP(Fullmath[[#This Row],[M6]],$H145:$L$2227,2,FALSE)),0)</f>
        <v>0</v>
      </c>
      <c r="AJ144" s="16">
        <f>IFERROR(_xlfn.IFNA(VLOOKUP(Fullmath[[#This Row],[M6]],$H$2:$L143,4,FALSE),VLOOKUP(Fullmath[[#This Row],[M6]],$H145:$L$2227,4,FALSE)),0)</f>
        <v>0</v>
      </c>
      <c r="AM144" s="7">
        <f>(IFERROR(VLOOKUP(AK144,Components[[Name]:[Price]],2,FALSE),0))</f>
        <v>0</v>
      </c>
      <c r="AP144" s="7">
        <f>(IFERROR(VLOOKUP(AN144,Components[[Name]:[Price]],2,FALSE),0))</f>
        <v>0</v>
      </c>
      <c r="AS144" s="7">
        <f>(IFERROR(VLOOKUP(AQ144,Components[[Name]:[Price]],2,FALSE),0))</f>
        <v>0</v>
      </c>
      <c r="AV144" s="7">
        <f>(IFERROR(VLOOKUP(AT144,Components[[Name]:[Price]],2,FALSE),0))</f>
        <v>0</v>
      </c>
      <c r="AY144" s="7">
        <f>(IFERROR(VLOOKUP(AW144,Components[[Name]:[Price]],2,FALSE),0))</f>
        <v>0</v>
      </c>
      <c r="BB144" s="6">
        <f>(IFERROR(VLOOKUP(AZ144,Components[[Name]:[Price]],2,FALSE),0))</f>
        <v>0</v>
      </c>
    </row>
    <row r="145" spans="1:54" x14ac:dyDescent="0.2">
      <c r="A145" s="6">
        <v>585</v>
      </c>
      <c r="B145" s="2" t="s">
        <v>1169</v>
      </c>
      <c r="C145" s="6" t="s">
        <v>1257</v>
      </c>
      <c r="D145" s="6" t="s">
        <v>1172</v>
      </c>
      <c r="E145" s="6">
        <v>1</v>
      </c>
      <c r="F145" s="6">
        <v>22</v>
      </c>
      <c r="G145" s="6">
        <v>24</v>
      </c>
      <c r="H145" s="6" t="s">
        <v>1219</v>
      </c>
      <c r="I145" s="7">
        <f>Fullmath[[#This Row],[Total CP]]/Fullmath[[#This Row],[Quantity]]</f>
        <v>68.8</v>
      </c>
      <c r="J1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68.8</v>
      </c>
      <c r="K145" s="6">
        <f>Fullmath[[#This Row],[Mat Cost]]/Fullmath[[#This Row],[Quantity]]</f>
        <v>258.03666666666669</v>
      </c>
      <c r="L1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258.03666666666669</v>
      </c>
      <c r="M145" s="7" t="s">
        <v>461</v>
      </c>
      <c r="N145" s="14">
        <v>1</v>
      </c>
      <c r="O145" s="15">
        <f>IFERROR(_xlfn.IFNA(VLOOKUP(Fullmath[[#This Row],[M1]],$H$2:$L144,2,FALSE),VLOOKUP(Fullmath[[#This Row],[M1]],$H146:$L$2227,2,FALSE)),0)</f>
        <v>41.4</v>
      </c>
      <c r="P145" s="16">
        <f>IFERROR(_xlfn.IFNA(VLOOKUP(Fullmath[[#This Row],[M1]],$H$2:$L144,4,FALSE),VLOOKUP(Fullmath[[#This Row],[M1]],$H146:$L$2227,4,FALSE)),0)</f>
        <v>138.97666666666666</v>
      </c>
      <c r="Q145" s="7" t="s">
        <v>579</v>
      </c>
      <c r="R145" s="7">
        <v>1</v>
      </c>
      <c r="S145" s="15">
        <f>IFERROR(_xlfn.IFNA(VLOOKUP(Fullmath[[#This Row],[M2]],$H$2:$L144,2,FALSE),VLOOKUP(Fullmath[[#This Row],[M2]],$H146:$L$2227,2,FALSE)),0)</f>
        <v>1.4</v>
      </c>
      <c r="T145" s="16">
        <f>IFERROR(_xlfn.IFNA(VLOOKUP(Fullmath[[#This Row],[M2]],$H$2:$L144,4,FALSE),VLOOKUP(Fullmath[[#This Row],[M2]],$H146:$L$2227,4,FALSE)),0)</f>
        <v>62.893333333333338</v>
      </c>
      <c r="U145" s="7" t="s">
        <v>303</v>
      </c>
      <c r="V145" s="7">
        <v>2</v>
      </c>
      <c r="W145" s="15">
        <f>IFERROR(_xlfn.IFNA(VLOOKUP(Fullmath[[#This Row],[M3]],$H$2:$L144,2,FALSE),VLOOKUP(Fullmath[[#This Row],[M3]],$H146:$L$2227,2,FALSE)),0)</f>
        <v>1</v>
      </c>
      <c r="X145" s="16">
        <f>IFERROR(_xlfn.IFNA(VLOOKUP(Fullmath[[#This Row],[M3]],$H$2:$L144,4,FALSE),VLOOKUP(Fullmath[[#This Row],[M3]],$H146:$L$2227,4,FALSE)),0)</f>
        <v>28.083333333333332</v>
      </c>
      <c r="AA145" s="15">
        <f>IFERROR(_xlfn.IFNA(VLOOKUP(Fullmath[[#This Row],[M4]],$H$2:$L144,2,FALSE),VLOOKUP(Fullmath[[#This Row],[M4]],$H146:$L$2227,2,FALSE)),0)</f>
        <v>0</v>
      </c>
      <c r="AB145" s="16">
        <f>IFERROR(_xlfn.IFNA(VLOOKUP(Fullmath[[#This Row],[M4]],$H$2:$L144,4,FALSE),VLOOKUP(Fullmath[[#This Row],[M4]],$H146:$L$2227,4,FALSE)),0)</f>
        <v>0</v>
      </c>
      <c r="AE145" s="15">
        <f>IFERROR(_xlfn.IFNA(VLOOKUP(Fullmath[[#This Row],[M5]],$H$2:$L144,2,FALSE),VLOOKUP(Fullmath[[#This Row],[M5]],$H146:$L$2227,2,FALSE)),0)</f>
        <v>0</v>
      </c>
      <c r="AF145" s="16">
        <f>IFERROR(_xlfn.IFNA(VLOOKUP(Fullmath[[#This Row],[M5]],$H$2:$L144,4,FALSE),VLOOKUP(Fullmath[[#This Row],[M5]],$H146:$L$2227,4,FALSE)),0)</f>
        <v>0</v>
      </c>
      <c r="AI145" s="15">
        <f>IFERROR(_xlfn.IFNA(VLOOKUP(Fullmath[[#This Row],[M6]],$H$2:$L144,2,FALSE),VLOOKUP(Fullmath[[#This Row],[M6]],$H146:$L$2227,2,FALSE)),0)</f>
        <v>0</v>
      </c>
      <c r="AJ145" s="16">
        <f>IFERROR(_xlfn.IFNA(VLOOKUP(Fullmath[[#This Row],[M6]],$H$2:$L144,4,FALSE),VLOOKUP(Fullmath[[#This Row],[M6]],$H146:$L$2227,4,FALSE)),0)</f>
        <v>0</v>
      </c>
      <c r="AM145" s="7">
        <f>(IFERROR(VLOOKUP(AK145,Components[[Name]:[Price]],2,FALSE),0))</f>
        <v>0</v>
      </c>
      <c r="AP145" s="7">
        <f>(IFERROR(VLOOKUP(AN145,Components[[Name]:[Price]],2,FALSE),0))</f>
        <v>0</v>
      </c>
      <c r="AS145" s="7">
        <f>(IFERROR(VLOOKUP(AQ145,Components[[Name]:[Price]],2,FALSE),0))</f>
        <v>0</v>
      </c>
      <c r="AV145" s="7">
        <f>(IFERROR(VLOOKUP(AT145,Components[[Name]:[Price]],2,FALSE),0))</f>
        <v>0</v>
      </c>
      <c r="AY145" s="7">
        <f>(IFERROR(VLOOKUP(AW145,Components[[Name]:[Price]],2,FALSE),0))</f>
        <v>0</v>
      </c>
      <c r="BB145" s="6">
        <f>(IFERROR(VLOOKUP(AZ145,Components[[Name]:[Price]],2,FALSE),0))</f>
        <v>0</v>
      </c>
    </row>
    <row r="146" spans="1:54" x14ac:dyDescent="0.2">
      <c r="A146" s="6">
        <v>587</v>
      </c>
      <c r="B146" s="2" t="s">
        <v>1169</v>
      </c>
      <c r="C146" s="6" t="s">
        <v>1257</v>
      </c>
      <c r="D146" s="6" t="s">
        <v>1172</v>
      </c>
      <c r="E146" s="6">
        <v>1</v>
      </c>
      <c r="F146" s="6">
        <v>22</v>
      </c>
      <c r="G146" s="6">
        <v>24</v>
      </c>
      <c r="H146" s="6" t="s">
        <v>1221</v>
      </c>
      <c r="I146" s="7">
        <f>Fullmath[[#This Row],[Total CP]]/Fullmath[[#This Row],[Quantity]]</f>
        <v>70.8</v>
      </c>
      <c r="J1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70.8</v>
      </c>
      <c r="K146" s="6">
        <f>Fullmath[[#This Row],[Mat Cost]]/Fullmath[[#This Row],[Quantity]]</f>
        <v>350.87</v>
      </c>
      <c r="L1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350.87</v>
      </c>
      <c r="M146" s="7" t="s">
        <v>461</v>
      </c>
      <c r="N146" s="14">
        <v>1</v>
      </c>
      <c r="O146" s="15">
        <f>IFERROR(_xlfn.IFNA(VLOOKUP(Fullmath[[#This Row],[M1]],$H$2:$L145,2,FALSE),VLOOKUP(Fullmath[[#This Row],[M1]],$H147:$L$2227,2,FALSE)),0)</f>
        <v>41.4</v>
      </c>
      <c r="P146" s="16">
        <f>IFERROR(_xlfn.IFNA(VLOOKUP(Fullmath[[#This Row],[M1]],$H$2:$L145,4,FALSE),VLOOKUP(Fullmath[[#This Row],[M1]],$H147:$L$2227,4,FALSE)),0)</f>
        <v>138.97666666666666</v>
      </c>
      <c r="Q146" s="7" t="s">
        <v>579</v>
      </c>
      <c r="R146" s="7">
        <v>1</v>
      </c>
      <c r="S146" s="15">
        <f>IFERROR(_xlfn.IFNA(VLOOKUP(Fullmath[[#This Row],[M2]],$H$2:$L145,2,FALSE),VLOOKUP(Fullmath[[#This Row],[M2]],$H147:$L$2227,2,FALSE)),0)</f>
        <v>1.4</v>
      </c>
      <c r="T146" s="16">
        <f>IFERROR(_xlfn.IFNA(VLOOKUP(Fullmath[[#This Row],[M2]],$H$2:$L145,4,FALSE),VLOOKUP(Fullmath[[#This Row],[M2]],$H147:$L$2227,4,FALSE)),0)</f>
        <v>62.893333333333338</v>
      </c>
      <c r="U146" s="7" t="s">
        <v>355</v>
      </c>
      <c r="V146" s="7">
        <v>2</v>
      </c>
      <c r="W146" s="15">
        <f>IFERROR(_xlfn.IFNA(VLOOKUP(Fullmath[[#This Row],[M3]],$H$2:$L145,2,FALSE),VLOOKUP(Fullmath[[#This Row],[M3]],$H147:$L$2227,2,FALSE)),0)</f>
        <v>2</v>
      </c>
      <c r="X146" s="16">
        <f>IFERROR(_xlfn.IFNA(VLOOKUP(Fullmath[[#This Row],[M3]],$H$2:$L145,4,FALSE),VLOOKUP(Fullmath[[#This Row],[M3]],$H147:$L$2227,4,FALSE)),0)</f>
        <v>74.5</v>
      </c>
      <c r="AA146" s="15">
        <f>IFERROR(_xlfn.IFNA(VLOOKUP(Fullmath[[#This Row],[M4]],$H$2:$L145,2,FALSE),VLOOKUP(Fullmath[[#This Row],[M4]],$H147:$L$2227,2,FALSE)),0)</f>
        <v>0</v>
      </c>
      <c r="AB146" s="16">
        <f>IFERROR(_xlfn.IFNA(VLOOKUP(Fullmath[[#This Row],[M4]],$H$2:$L145,4,FALSE),VLOOKUP(Fullmath[[#This Row],[M4]],$H147:$L$2227,4,FALSE)),0)</f>
        <v>0</v>
      </c>
      <c r="AE146" s="15">
        <f>IFERROR(_xlfn.IFNA(VLOOKUP(Fullmath[[#This Row],[M5]],$H$2:$L145,2,FALSE),VLOOKUP(Fullmath[[#This Row],[M5]],$H147:$L$2227,2,FALSE)),0)</f>
        <v>0</v>
      </c>
      <c r="AF146" s="16">
        <f>IFERROR(_xlfn.IFNA(VLOOKUP(Fullmath[[#This Row],[M5]],$H$2:$L145,4,FALSE),VLOOKUP(Fullmath[[#This Row],[M5]],$H147:$L$2227,4,FALSE)),0)</f>
        <v>0</v>
      </c>
      <c r="AI146" s="15">
        <f>IFERROR(_xlfn.IFNA(VLOOKUP(Fullmath[[#This Row],[M6]],$H$2:$L145,2,FALSE),VLOOKUP(Fullmath[[#This Row],[M6]],$H147:$L$2227,2,FALSE)),0)</f>
        <v>0</v>
      </c>
      <c r="AJ146" s="16">
        <f>IFERROR(_xlfn.IFNA(VLOOKUP(Fullmath[[#This Row],[M6]],$H$2:$L145,4,FALSE),VLOOKUP(Fullmath[[#This Row],[M6]],$H147:$L$2227,4,FALSE)),0)</f>
        <v>0</v>
      </c>
      <c r="AM146" s="7">
        <f>(IFERROR(VLOOKUP(AK146,Components[[Name]:[Price]],2,FALSE),0))</f>
        <v>0</v>
      </c>
      <c r="AP146" s="7">
        <f>(IFERROR(VLOOKUP(AN146,Components[[Name]:[Price]],2,FALSE),0))</f>
        <v>0</v>
      </c>
      <c r="AS146" s="7">
        <f>(IFERROR(VLOOKUP(AQ146,Components[[Name]:[Price]],2,FALSE),0))</f>
        <v>0</v>
      </c>
      <c r="AV146" s="7">
        <f>(IFERROR(VLOOKUP(AT146,Components[[Name]:[Price]],2,FALSE),0))</f>
        <v>0</v>
      </c>
      <c r="AY146" s="7">
        <f>(IFERROR(VLOOKUP(AW146,Components[[Name]:[Price]],2,FALSE),0))</f>
        <v>0</v>
      </c>
      <c r="BB146" s="6">
        <f>(IFERROR(VLOOKUP(AZ146,Components[[Name]:[Price]],2,FALSE),0))</f>
        <v>0</v>
      </c>
    </row>
    <row r="147" spans="1:54" x14ac:dyDescent="0.2">
      <c r="A147" s="6">
        <v>602</v>
      </c>
      <c r="B147" s="2" t="s">
        <v>1169</v>
      </c>
      <c r="C147" s="6" t="s">
        <v>1257</v>
      </c>
      <c r="D147" s="6" t="s">
        <v>1172</v>
      </c>
      <c r="E147" s="6">
        <v>1</v>
      </c>
      <c r="F147" s="6">
        <v>22</v>
      </c>
      <c r="G147" s="6">
        <v>34</v>
      </c>
      <c r="H147" s="6" t="s">
        <v>1213</v>
      </c>
      <c r="I147" s="7">
        <f>Fullmath[[#This Row],[Total CP]]/Fullmath[[#This Row],[Quantity]]</f>
        <v>215.8</v>
      </c>
      <c r="J1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215.8</v>
      </c>
      <c r="K147" s="6">
        <f>Fullmath[[#This Row],[Mat Cost]]/Fullmath[[#This Row],[Quantity]]</f>
        <v>4236.37</v>
      </c>
      <c r="L1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4236.37</v>
      </c>
      <c r="M147" s="7" t="s">
        <v>429</v>
      </c>
      <c r="N147" s="14">
        <v>1</v>
      </c>
      <c r="O147" s="15">
        <f>IFERROR(_xlfn.IFNA(VLOOKUP(Fullmath[[#This Row],[M1]],$H$2:$L146,2,FALSE),VLOOKUP(Fullmath[[#This Row],[M1]],$H148:$L$2227,2,FALSE)),0)</f>
        <v>84.4</v>
      </c>
      <c r="P147" s="16">
        <f>IFERROR(_xlfn.IFNA(VLOOKUP(Fullmath[[#This Row],[M1]],$H$2:$L146,4,FALSE),VLOOKUP(Fullmath[[#This Row],[M1]],$H148:$L$2227,4,FALSE)),0)</f>
        <v>1173.4766666666667</v>
      </c>
      <c r="Q147" s="7" t="s">
        <v>579</v>
      </c>
      <c r="R147" s="7">
        <v>1</v>
      </c>
      <c r="S147" s="15">
        <f>IFERROR(_xlfn.IFNA(VLOOKUP(Fullmath[[#This Row],[M2]],$H$2:$L146,2,FALSE),VLOOKUP(Fullmath[[#This Row],[M2]],$H148:$L$2227,2,FALSE)),0)</f>
        <v>1.4</v>
      </c>
      <c r="T147" s="16">
        <f>IFERROR(_xlfn.IFNA(VLOOKUP(Fullmath[[#This Row],[M2]],$H$2:$L146,4,FALSE),VLOOKUP(Fullmath[[#This Row],[M2]],$H148:$L$2227,4,FALSE)),0)</f>
        <v>62.893333333333338</v>
      </c>
      <c r="U147" s="7" t="s">
        <v>465</v>
      </c>
      <c r="V147" s="7">
        <v>3</v>
      </c>
      <c r="W147" s="15">
        <f>IFERROR(_xlfn.IFNA(VLOOKUP(Fullmath[[#This Row],[M3]],$H$2:$L146,2,FALSE),VLOOKUP(Fullmath[[#This Row],[M3]],$H148:$L$2227,2,FALSE)),0)</f>
        <v>32</v>
      </c>
      <c r="X147" s="16">
        <f>IFERROR(_xlfn.IFNA(VLOOKUP(Fullmath[[#This Row],[M3]],$H$2:$L146,4,FALSE),VLOOKUP(Fullmath[[#This Row],[M3]],$H148:$L$2227,4,FALSE)),0)</f>
        <v>1000</v>
      </c>
      <c r="AA147" s="15">
        <f>IFERROR(_xlfn.IFNA(VLOOKUP(Fullmath[[#This Row],[M4]],$H$2:$L146,2,FALSE),VLOOKUP(Fullmath[[#This Row],[M4]],$H148:$L$2227,2,FALSE)),0)</f>
        <v>0</v>
      </c>
      <c r="AB147" s="16">
        <f>IFERROR(_xlfn.IFNA(VLOOKUP(Fullmath[[#This Row],[M4]],$H$2:$L146,4,FALSE),VLOOKUP(Fullmath[[#This Row],[M4]],$H148:$L$2227,4,FALSE)),0)</f>
        <v>0</v>
      </c>
      <c r="AE147" s="15">
        <f>IFERROR(_xlfn.IFNA(VLOOKUP(Fullmath[[#This Row],[M5]],$H$2:$L146,2,FALSE),VLOOKUP(Fullmath[[#This Row],[M5]],$H148:$L$2227,2,FALSE)),0)</f>
        <v>0</v>
      </c>
      <c r="AF147" s="16">
        <f>IFERROR(_xlfn.IFNA(VLOOKUP(Fullmath[[#This Row],[M5]],$H$2:$L146,4,FALSE),VLOOKUP(Fullmath[[#This Row],[M5]],$H148:$L$2227,4,FALSE)),0)</f>
        <v>0</v>
      </c>
      <c r="AI147" s="15">
        <f>IFERROR(_xlfn.IFNA(VLOOKUP(Fullmath[[#This Row],[M6]],$H$2:$L146,2,FALSE),VLOOKUP(Fullmath[[#This Row],[M6]],$H148:$L$2227,2,FALSE)),0)</f>
        <v>0</v>
      </c>
      <c r="AJ147" s="16">
        <f>IFERROR(_xlfn.IFNA(VLOOKUP(Fullmath[[#This Row],[M6]],$H$2:$L146,4,FALSE),VLOOKUP(Fullmath[[#This Row],[M6]],$H148:$L$2227,4,FALSE)),0)</f>
        <v>0</v>
      </c>
      <c r="AM147" s="7">
        <f>(IFERROR(VLOOKUP(AK147,Components[[Name]:[Price]],2,FALSE),0))</f>
        <v>0</v>
      </c>
      <c r="AP147" s="7">
        <f>(IFERROR(VLOOKUP(AN147,Components[[Name]:[Price]],2,FALSE),0))</f>
        <v>0</v>
      </c>
      <c r="AS147" s="7">
        <f>(IFERROR(VLOOKUP(AQ147,Components[[Name]:[Price]],2,FALSE),0))</f>
        <v>0</v>
      </c>
      <c r="AV147" s="7">
        <f>(IFERROR(VLOOKUP(AT147,Components[[Name]:[Price]],2,FALSE),0))</f>
        <v>0</v>
      </c>
      <c r="AY147" s="7">
        <f>(IFERROR(VLOOKUP(AW147,Components[[Name]:[Price]],2,FALSE),0))</f>
        <v>0</v>
      </c>
      <c r="BB147" s="6">
        <f>(IFERROR(VLOOKUP(AZ147,Components[[Name]:[Price]],2,FALSE),0))</f>
        <v>0</v>
      </c>
    </row>
    <row r="148" spans="1:54" x14ac:dyDescent="0.2">
      <c r="A148" s="6">
        <v>599</v>
      </c>
      <c r="B148" s="2" t="s">
        <v>1169</v>
      </c>
      <c r="C148" s="6" t="s">
        <v>1257</v>
      </c>
      <c r="D148" s="6" t="s">
        <v>1172</v>
      </c>
      <c r="E148" s="6">
        <v>1</v>
      </c>
      <c r="F148" s="6">
        <v>22</v>
      </c>
      <c r="G148" s="6">
        <v>35</v>
      </c>
      <c r="H148" s="6" t="s">
        <v>1210</v>
      </c>
      <c r="I148" s="7">
        <f>Fullmath[[#This Row],[Total CP]]/Fullmath[[#This Row],[Quantity]]</f>
        <v>168.8</v>
      </c>
      <c r="J1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168.8</v>
      </c>
      <c r="K148" s="6">
        <f>Fullmath[[#This Row],[Mat Cost]]/Fullmath[[#This Row],[Quantity]]</f>
        <v>2136.37</v>
      </c>
      <c r="L1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2136.37</v>
      </c>
      <c r="M148" s="7" t="s">
        <v>429</v>
      </c>
      <c r="N148" s="14">
        <v>1</v>
      </c>
      <c r="O148" s="15">
        <f>IFERROR(_xlfn.IFNA(VLOOKUP(Fullmath[[#This Row],[M1]],$H$2:$L147,2,FALSE),VLOOKUP(Fullmath[[#This Row],[M1]],$H149:$L$2227,2,FALSE)),0)</f>
        <v>84.4</v>
      </c>
      <c r="P148" s="16">
        <f>IFERROR(_xlfn.IFNA(VLOOKUP(Fullmath[[#This Row],[M1]],$H$2:$L147,4,FALSE),VLOOKUP(Fullmath[[#This Row],[M1]],$H149:$L$2227,4,FALSE)),0)</f>
        <v>1173.4766666666667</v>
      </c>
      <c r="Q148" s="7" t="s">
        <v>579</v>
      </c>
      <c r="R148" s="7">
        <v>1</v>
      </c>
      <c r="S148" s="15">
        <f>IFERROR(_xlfn.IFNA(VLOOKUP(Fullmath[[#This Row],[M2]],$H$2:$L147,2,FALSE),VLOOKUP(Fullmath[[#This Row],[M2]],$H149:$L$2227,2,FALSE)),0)</f>
        <v>1.4</v>
      </c>
      <c r="T148" s="16">
        <f>IFERROR(_xlfn.IFNA(VLOOKUP(Fullmath[[#This Row],[M2]],$H$2:$L147,4,FALSE),VLOOKUP(Fullmath[[#This Row],[M2]],$H149:$L$2227,4,FALSE)),0)</f>
        <v>62.893333333333338</v>
      </c>
      <c r="U148" s="7" t="s">
        <v>463</v>
      </c>
      <c r="V148" s="7">
        <v>3</v>
      </c>
      <c r="W148" s="15">
        <f>IFERROR(_xlfn.IFNA(VLOOKUP(Fullmath[[#This Row],[M3]],$H$2:$L147,2,FALSE),VLOOKUP(Fullmath[[#This Row],[M3]],$H149:$L$2227,2,FALSE)),0)</f>
        <v>16</v>
      </c>
      <c r="X148" s="16">
        <f>IFERROR(_xlfn.IFNA(VLOOKUP(Fullmath[[#This Row],[M3]],$H$2:$L147,4,FALSE),VLOOKUP(Fullmath[[#This Row],[M3]],$H149:$L$2227,4,FALSE)),0)</f>
        <v>300</v>
      </c>
      <c r="AA148" s="15">
        <f>IFERROR(_xlfn.IFNA(VLOOKUP(Fullmath[[#This Row],[M4]],$H$2:$L147,2,FALSE),VLOOKUP(Fullmath[[#This Row],[M4]],$H149:$L$2227,2,FALSE)),0)</f>
        <v>0</v>
      </c>
      <c r="AB148" s="16">
        <f>IFERROR(_xlfn.IFNA(VLOOKUP(Fullmath[[#This Row],[M4]],$H$2:$L147,4,FALSE),VLOOKUP(Fullmath[[#This Row],[M4]],$H149:$L$2227,4,FALSE)),0)</f>
        <v>0</v>
      </c>
      <c r="AE148" s="15">
        <f>IFERROR(_xlfn.IFNA(VLOOKUP(Fullmath[[#This Row],[M5]],$H$2:$L147,2,FALSE),VLOOKUP(Fullmath[[#This Row],[M5]],$H149:$L$2227,2,FALSE)),0)</f>
        <v>0</v>
      </c>
      <c r="AF148" s="16">
        <f>IFERROR(_xlfn.IFNA(VLOOKUP(Fullmath[[#This Row],[M5]],$H$2:$L147,4,FALSE),VLOOKUP(Fullmath[[#This Row],[M5]],$H149:$L$2227,4,FALSE)),0)</f>
        <v>0</v>
      </c>
      <c r="AI148" s="15">
        <f>IFERROR(_xlfn.IFNA(VLOOKUP(Fullmath[[#This Row],[M6]],$H$2:$L147,2,FALSE),VLOOKUP(Fullmath[[#This Row],[M6]],$H149:$L$2227,2,FALSE)),0)</f>
        <v>0</v>
      </c>
      <c r="AJ148" s="16">
        <f>IFERROR(_xlfn.IFNA(VLOOKUP(Fullmath[[#This Row],[M6]],$H$2:$L147,4,FALSE),VLOOKUP(Fullmath[[#This Row],[M6]],$H149:$L$2227,4,FALSE)),0)</f>
        <v>0</v>
      </c>
      <c r="AM148" s="7">
        <f>(IFERROR(VLOOKUP(AK148,Components[[Name]:[Price]],2,FALSE),0))</f>
        <v>0</v>
      </c>
      <c r="AP148" s="7">
        <f>(IFERROR(VLOOKUP(AN148,Components[[Name]:[Price]],2,FALSE),0))</f>
        <v>0</v>
      </c>
      <c r="AS148" s="7">
        <f>(IFERROR(VLOOKUP(AQ148,Components[[Name]:[Price]],2,FALSE),0))</f>
        <v>0</v>
      </c>
      <c r="AV148" s="7">
        <f>(IFERROR(VLOOKUP(AT148,Components[[Name]:[Price]],2,FALSE),0))</f>
        <v>0</v>
      </c>
      <c r="AY148" s="7">
        <f>(IFERROR(VLOOKUP(AW148,Components[[Name]:[Price]],2,FALSE),0))</f>
        <v>0</v>
      </c>
      <c r="BB148" s="6">
        <f>(IFERROR(VLOOKUP(AZ148,Components[[Name]:[Price]],2,FALSE),0))</f>
        <v>0</v>
      </c>
    </row>
    <row r="149" spans="1:54" x14ac:dyDescent="0.2">
      <c r="A149" s="6">
        <v>598</v>
      </c>
      <c r="B149" s="2" t="s">
        <v>1169</v>
      </c>
      <c r="C149" s="6" t="s">
        <v>1257</v>
      </c>
      <c r="D149" s="6" t="s">
        <v>1172</v>
      </c>
      <c r="E149" s="6">
        <v>1</v>
      </c>
      <c r="F149" s="6">
        <v>22</v>
      </c>
      <c r="G149" s="6">
        <v>35</v>
      </c>
      <c r="H149" s="6" t="s">
        <v>1209</v>
      </c>
      <c r="I149" s="7">
        <f>Fullmath[[#This Row],[Total CP]]/Fullmath[[#This Row],[Quantity]]</f>
        <v>192.8</v>
      </c>
      <c r="J1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192.8</v>
      </c>
      <c r="K149" s="6">
        <f>Fullmath[[#This Row],[Mat Cost]]/Fullmath[[#This Row],[Quantity]]</f>
        <v>2436.37</v>
      </c>
      <c r="L1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2436.37</v>
      </c>
      <c r="M149" s="7" t="s">
        <v>429</v>
      </c>
      <c r="N149" s="14">
        <v>1</v>
      </c>
      <c r="O149" s="15">
        <f>IFERROR(_xlfn.IFNA(VLOOKUP(Fullmath[[#This Row],[M1]],$H$2:$L148,2,FALSE),VLOOKUP(Fullmath[[#This Row],[M1]],$H150:$L$2227,2,FALSE)),0)</f>
        <v>84.4</v>
      </c>
      <c r="P149" s="16">
        <f>IFERROR(_xlfn.IFNA(VLOOKUP(Fullmath[[#This Row],[M1]],$H$2:$L148,4,FALSE),VLOOKUP(Fullmath[[#This Row],[M1]],$H150:$L$2227,4,FALSE)),0)</f>
        <v>1173.4766666666667</v>
      </c>
      <c r="Q149" s="7" t="s">
        <v>579</v>
      </c>
      <c r="R149" s="7">
        <v>1</v>
      </c>
      <c r="S149" s="15">
        <f>IFERROR(_xlfn.IFNA(VLOOKUP(Fullmath[[#This Row],[M2]],$H$2:$L148,2,FALSE),VLOOKUP(Fullmath[[#This Row],[M2]],$H150:$L$2227,2,FALSE)),0)</f>
        <v>1.4</v>
      </c>
      <c r="T149" s="16">
        <f>IFERROR(_xlfn.IFNA(VLOOKUP(Fullmath[[#This Row],[M2]],$H$2:$L148,4,FALSE),VLOOKUP(Fullmath[[#This Row],[M2]],$H150:$L$2227,4,FALSE)),0)</f>
        <v>62.893333333333338</v>
      </c>
      <c r="U149" s="7" t="s">
        <v>464</v>
      </c>
      <c r="V149" s="7">
        <v>3</v>
      </c>
      <c r="W149" s="15">
        <f>IFERROR(_xlfn.IFNA(VLOOKUP(Fullmath[[#This Row],[M3]],$H$2:$L148,2,FALSE),VLOOKUP(Fullmath[[#This Row],[M3]],$H150:$L$2227,2,FALSE)),0)</f>
        <v>24</v>
      </c>
      <c r="X149" s="16">
        <f>IFERROR(_xlfn.IFNA(VLOOKUP(Fullmath[[#This Row],[M3]],$H$2:$L148,4,FALSE),VLOOKUP(Fullmath[[#This Row],[M3]],$H150:$L$2227,4,FALSE)),0)</f>
        <v>400</v>
      </c>
      <c r="AA149" s="15">
        <f>IFERROR(_xlfn.IFNA(VLOOKUP(Fullmath[[#This Row],[M4]],$H$2:$L148,2,FALSE),VLOOKUP(Fullmath[[#This Row],[M4]],$H150:$L$2227,2,FALSE)),0)</f>
        <v>0</v>
      </c>
      <c r="AB149" s="16">
        <f>IFERROR(_xlfn.IFNA(VLOOKUP(Fullmath[[#This Row],[M4]],$H$2:$L148,4,FALSE),VLOOKUP(Fullmath[[#This Row],[M4]],$H150:$L$2227,4,FALSE)),0)</f>
        <v>0</v>
      </c>
      <c r="AE149" s="15">
        <f>IFERROR(_xlfn.IFNA(VLOOKUP(Fullmath[[#This Row],[M5]],$H$2:$L148,2,FALSE),VLOOKUP(Fullmath[[#This Row],[M5]],$H150:$L$2227,2,FALSE)),0)</f>
        <v>0</v>
      </c>
      <c r="AF149" s="16">
        <f>IFERROR(_xlfn.IFNA(VLOOKUP(Fullmath[[#This Row],[M5]],$H$2:$L148,4,FALSE),VLOOKUP(Fullmath[[#This Row],[M5]],$H150:$L$2227,4,FALSE)),0)</f>
        <v>0</v>
      </c>
      <c r="AI149" s="15">
        <f>IFERROR(_xlfn.IFNA(VLOOKUP(Fullmath[[#This Row],[M6]],$H$2:$L148,2,FALSE),VLOOKUP(Fullmath[[#This Row],[M6]],$H150:$L$2227,2,FALSE)),0)</f>
        <v>0</v>
      </c>
      <c r="AJ149" s="16">
        <f>IFERROR(_xlfn.IFNA(VLOOKUP(Fullmath[[#This Row],[M6]],$H$2:$L148,4,FALSE),VLOOKUP(Fullmath[[#This Row],[M6]],$H150:$L$2227,4,FALSE)),0)</f>
        <v>0</v>
      </c>
      <c r="AM149" s="7">
        <f>(IFERROR(VLOOKUP(AK149,Components[[Name]:[Price]],2,FALSE),0))</f>
        <v>0</v>
      </c>
      <c r="AP149" s="7">
        <f>(IFERROR(VLOOKUP(AN149,Components[[Name]:[Price]],2,FALSE),0))</f>
        <v>0</v>
      </c>
      <c r="AS149" s="7">
        <f>(IFERROR(VLOOKUP(AQ149,Components[[Name]:[Price]],2,FALSE),0))</f>
        <v>0</v>
      </c>
      <c r="AV149" s="7">
        <f>(IFERROR(VLOOKUP(AT149,Components[[Name]:[Price]],2,FALSE),0))</f>
        <v>0</v>
      </c>
      <c r="AY149" s="7">
        <f>(IFERROR(VLOOKUP(AW149,Components[[Name]:[Price]],2,FALSE),0))</f>
        <v>0</v>
      </c>
      <c r="BB149" s="6">
        <f>(IFERROR(VLOOKUP(AZ149,Components[[Name]:[Price]],2,FALSE),0))</f>
        <v>0</v>
      </c>
    </row>
    <row r="150" spans="1:54" x14ac:dyDescent="0.2">
      <c r="A150" s="6">
        <v>597</v>
      </c>
      <c r="B150" s="2" t="s">
        <v>1169</v>
      </c>
      <c r="C150" s="6" t="s">
        <v>1257</v>
      </c>
      <c r="D150" s="6" t="s">
        <v>1172</v>
      </c>
      <c r="E150" s="6">
        <v>1</v>
      </c>
      <c r="F150" s="6">
        <v>22</v>
      </c>
      <c r="G150" s="6">
        <v>35</v>
      </c>
      <c r="H150" s="6" t="s">
        <v>1208</v>
      </c>
      <c r="I150" s="7">
        <f>Fullmath[[#This Row],[Total CP]]/Fullmath[[#This Row],[Quantity]]</f>
        <v>144.80000000000001</v>
      </c>
      <c r="J1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144.80000000000001</v>
      </c>
      <c r="K150" s="6">
        <f>Fullmath[[#This Row],[Mat Cost]]/Fullmath[[#This Row],[Quantity]]</f>
        <v>2018.8700000000001</v>
      </c>
      <c r="L1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2018.8700000000001</v>
      </c>
      <c r="M150" s="7" t="s">
        <v>429</v>
      </c>
      <c r="N150" s="14">
        <v>1</v>
      </c>
      <c r="O150" s="15">
        <f>IFERROR(_xlfn.IFNA(VLOOKUP(Fullmath[[#This Row],[M1]],$H$2:$L149,2,FALSE),VLOOKUP(Fullmath[[#This Row],[M1]],$H151:$L$2227,2,FALSE)),0)</f>
        <v>84.4</v>
      </c>
      <c r="P150" s="16">
        <f>IFERROR(_xlfn.IFNA(VLOOKUP(Fullmath[[#This Row],[M1]],$H$2:$L149,4,FALSE),VLOOKUP(Fullmath[[#This Row],[M1]],$H151:$L$2227,4,FALSE)),0)</f>
        <v>1173.4766666666667</v>
      </c>
      <c r="Q150" s="7" t="s">
        <v>579</v>
      </c>
      <c r="R150" s="7">
        <v>1</v>
      </c>
      <c r="S150" s="15">
        <f>IFERROR(_xlfn.IFNA(VLOOKUP(Fullmath[[#This Row],[M2]],$H$2:$L149,2,FALSE),VLOOKUP(Fullmath[[#This Row],[M2]],$H151:$L$2227,2,FALSE)),0)</f>
        <v>1.4</v>
      </c>
      <c r="T150" s="16">
        <f>IFERROR(_xlfn.IFNA(VLOOKUP(Fullmath[[#This Row],[M2]],$H$2:$L149,4,FALSE),VLOOKUP(Fullmath[[#This Row],[M2]],$H151:$L$2227,4,FALSE)),0)</f>
        <v>62.893333333333338</v>
      </c>
      <c r="U150" s="7" t="s">
        <v>306</v>
      </c>
      <c r="V150" s="7">
        <v>3</v>
      </c>
      <c r="W150" s="15">
        <f>IFERROR(_xlfn.IFNA(VLOOKUP(Fullmath[[#This Row],[M3]],$H$2:$L149,2,FALSE),VLOOKUP(Fullmath[[#This Row],[M3]],$H151:$L$2227,2,FALSE)),0)</f>
        <v>8</v>
      </c>
      <c r="X150" s="16">
        <f>IFERROR(_xlfn.IFNA(VLOOKUP(Fullmath[[#This Row],[M3]],$H$2:$L149,4,FALSE),VLOOKUP(Fullmath[[#This Row],[M3]],$H151:$L$2227,4,FALSE)),0)</f>
        <v>260.83333333333331</v>
      </c>
      <c r="AA150" s="15">
        <f>IFERROR(_xlfn.IFNA(VLOOKUP(Fullmath[[#This Row],[M4]],$H$2:$L149,2,FALSE),VLOOKUP(Fullmath[[#This Row],[M4]],$H151:$L$2227,2,FALSE)),0)</f>
        <v>0</v>
      </c>
      <c r="AB150" s="16">
        <f>IFERROR(_xlfn.IFNA(VLOOKUP(Fullmath[[#This Row],[M4]],$H$2:$L149,4,FALSE),VLOOKUP(Fullmath[[#This Row],[M4]],$H151:$L$2227,4,FALSE)),0)</f>
        <v>0</v>
      </c>
      <c r="AE150" s="15">
        <f>IFERROR(_xlfn.IFNA(VLOOKUP(Fullmath[[#This Row],[M5]],$H$2:$L149,2,FALSE),VLOOKUP(Fullmath[[#This Row],[M5]],$H151:$L$2227,2,FALSE)),0)</f>
        <v>0</v>
      </c>
      <c r="AF150" s="16">
        <f>IFERROR(_xlfn.IFNA(VLOOKUP(Fullmath[[#This Row],[M5]],$H$2:$L149,4,FALSE),VLOOKUP(Fullmath[[#This Row],[M5]],$H151:$L$2227,4,FALSE)),0)</f>
        <v>0</v>
      </c>
      <c r="AI150" s="15">
        <f>IFERROR(_xlfn.IFNA(VLOOKUP(Fullmath[[#This Row],[M6]],$H$2:$L149,2,FALSE),VLOOKUP(Fullmath[[#This Row],[M6]],$H151:$L$2227,2,FALSE)),0)</f>
        <v>0</v>
      </c>
      <c r="AJ150" s="16">
        <f>IFERROR(_xlfn.IFNA(VLOOKUP(Fullmath[[#This Row],[M6]],$H$2:$L149,4,FALSE),VLOOKUP(Fullmath[[#This Row],[M6]],$H151:$L$2227,4,FALSE)),0)</f>
        <v>0</v>
      </c>
      <c r="AM150" s="7">
        <f>(IFERROR(VLOOKUP(AK150,Components[[Name]:[Price]],2,FALSE),0))</f>
        <v>0</v>
      </c>
      <c r="AP150" s="7">
        <f>(IFERROR(VLOOKUP(AN150,Components[[Name]:[Price]],2,FALSE),0))</f>
        <v>0</v>
      </c>
      <c r="AS150" s="7">
        <f>(IFERROR(VLOOKUP(AQ150,Components[[Name]:[Price]],2,FALSE),0))</f>
        <v>0</v>
      </c>
      <c r="AV150" s="7">
        <f>(IFERROR(VLOOKUP(AT150,Components[[Name]:[Price]],2,FALSE),0))</f>
        <v>0</v>
      </c>
      <c r="AY150" s="7">
        <f>(IFERROR(VLOOKUP(AW150,Components[[Name]:[Price]],2,FALSE),0))</f>
        <v>0</v>
      </c>
      <c r="BB150" s="6">
        <f>(IFERROR(VLOOKUP(AZ150,Components[[Name]:[Price]],2,FALSE),0))</f>
        <v>0</v>
      </c>
    </row>
    <row r="151" spans="1:54" x14ac:dyDescent="0.2">
      <c r="A151" s="6">
        <v>596</v>
      </c>
      <c r="B151" s="2" t="s">
        <v>1169</v>
      </c>
      <c r="C151" s="6" t="s">
        <v>1257</v>
      </c>
      <c r="D151" s="6" t="s">
        <v>1172</v>
      </c>
      <c r="E151" s="6">
        <v>1</v>
      </c>
      <c r="F151" s="6">
        <v>23</v>
      </c>
      <c r="G151" s="6">
        <v>40</v>
      </c>
      <c r="H151" s="6" t="s">
        <v>1207</v>
      </c>
      <c r="I151" s="7">
        <f>Fullmath[[#This Row],[Total CP]]/Fullmath[[#This Row],[Quantity]]</f>
        <v>161.80000000000001</v>
      </c>
      <c r="J1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161.80000000000001</v>
      </c>
      <c r="K151" s="6">
        <f>Fullmath[[#This Row],[Mat Cost]]/Fullmath[[#This Row],[Quantity]]</f>
        <v>3376.37</v>
      </c>
      <c r="L1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3376.37</v>
      </c>
      <c r="M151" s="7" t="s">
        <v>429</v>
      </c>
      <c r="N151" s="14">
        <v>1</v>
      </c>
      <c r="O151" s="15">
        <f>IFERROR(_xlfn.IFNA(VLOOKUP(Fullmath[[#This Row],[M1]],$H$2:$L150,2,FALSE),VLOOKUP(Fullmath[[#This Row],[M1]],$H152:$L$2227,2,FALSE)),0)</f>
        <v>84.4</v>
      </c>
      <c r="P151" s="16">
        <f>IFERROR(_xlfn.IFNA(VLOOKUP(Fullmath[[#This Row],[M1]],$H$2:$L150,4,FALSE),VLOOKUP(Fullmath[[#This Row],[M1]],$H152:$L$2227,4,FALSE)),0)</f>
        <v>1173.4766666666667</v>
      </c>
      <c r="Q151" s="7" t="s">
        <v>579</v>
      </c>
      <c r="R151" s="7">
        <v>1</v>
      </c>
      <c r="S151" s="15">
        <f>IFERROR(_xlfn.IFNA(VLOOKUP(Fullmath[[#This Row],[M2]],$H$2:$L150,2,FALSE),VLOOKUP(Fullmath[[#This Row],[M2]],$H152:$L$2227,2,FALSE)),0)</f>
        <v>1.4</v>
      </c>
      <c r="T151" s="16">
        <f>IFERROR(_xlfn.IFNA(VLOOKUP(Fullmath[[#This Row],[M2]],$H$2:$L150,4,FALSE),VLOOKUP(Fullmath[[#This Row],[M2]],$H152:$L$2227,4,FALSE)),0)</f>
        <v>62.893333333333338</v>
      </c>
      <c r="U151" s="7" t="s">
        <v>462</v>
      </c>
      <c r="V151" s="7">
        <v>3</v>
      </c>
      <c r="W151" s="15">
        <f>IFERROR(_xlfn.IFNA(VLOOKUP(Fullmath[[#This Row],[M3]],$H$2:$L150,2,FALSE),VLOOKUP(Fullmath[[#This Row],[M3]],$H152:$L$2227,2,FALSE)),0)</f>
        <v>12</v>
      </c>
      <c r="X151" s="16">
        <f>IFERROR(_xlfn.IFNA(VLOOKUP(Fullmath[[#This Row],[M3]],$H$2:$L150,4,FALSE),VLOOKUP(Fullmath[[#This Row],[M3]],$H152:$L$2227,4,FALSE)),0)</f>
        <v>713.33333333333337</v>
      </c>
      <c r="AA151" s="15">
        <f>IFERROR(_xlfn.IFNA(VLOOKUP(Fullmath[[#This Row],[M4]],$H$2:$L150,2,FALSE),VLOOKUP(Fullmath[[#This Row],[M4]],$H152:$L$2227,2,FALSE)),0)</f>
        <v>0</v>
      </c>
      <c r="AB151" s="16">
        <f>IFERROR(_xlfn.IFNA(VLOOKUP(Fullmath[[#This Row],[M4]],$H$2:$L150,4,FALSE),VLOOKUP(Fullmath[[#This Row],[M4]],$H152:$L$2227,4,FALSE)),0)</f>
        <v>0</v>
      </c>
      <c r="AE151" s="15">
        <f>IFERROR(_xlfn.IFNA(VLOOKUP(Fullmath[[#This Row],[M5]],$H$2:$L150,2,FALSE),VLOOKUP(Fullmath[[#This Row],[M5]],$H152:$L$2227,2,FALSE)),0)</f>
        <v>0</v>
      </c>
      <c r="AF151" s="16">
        <f>IFERROR(_xlfn.IFNA(VLOOKUP(Fullmath[[#This Row],[M5]],$H$2:$L150,4,FALSE),VLOOKUP(Fullmath[[#This Row],[M5]],$H152:$L$2227,4,FALSE)),0)</f>
        <v>0</v>
      </c>
      <c r="AI151" s="15">
        <f>IFERROR(_xlfn.IFNA(VLOOKUP(Fullmath[[#This Row],[M6]],$H$2:$L150,2,FALSE),VLOOKUP(Fullmath[[#This Row],[M6]],$H152:$L$2227,2,FALSE)),0)</f>
        <v>0</v>
      </c>
      <c r="AJ151" s="16">
        <f>IFERROR(_xlfn.IFNA(VLOOKUP(Fullmath[[#This Row],[M6]],$H$2:$L150,4,FALSE),VLOOKUP(Fullmath[[#This Row],[M6]],$H152:$L$2227,4,FALSE)),0)</f>
        <v>0</v>
      </c>
      <c r="AM151" s="7">
        <f>(IFERROR(VLOOKUP(AK151,Components[[Name]:[Price]],2,FALSE),0))</f>
        <v>0</v>
      </c>
      <c r="AP151" s="7">
        <f>(IFERROR(VLOOKUP(AN151,Components[[Name]:[Price]],2,FALSE),0))</f>
        <v>0</v>
      </c>
      <c r="AS151" s="7">
        <f>(IFERROR(VLOOKUP(AQ151,Components[[Name]:[Price]],2,FALSE),0))</f>
        <v>0</v>
      </c>
      <c r="AV151" s="7">
        <f>(IFERROR(VLOOKUP(AT151,Components[[Name]:[Price]],2,FALSE),0))</f>
        <v>0</v>
      </c>
      <c r="AY151" s="7">
        <f>(IFERROR(VLOOKUP(AW151,Components[[Name]:[Price]],2,FALSE),0))</f>
        <v>0</v>
      </c>
      <c r="BB151" s="6">
        <f>(IFERROR(VLOOKUP(AZ151,Components[[Name]:[Price]],2,FALSE),0))</f>
        <v>0</v>
      </c>
    </row>
    <row r="152" spans="1:54" x14ac:dyDescent="0.2">
      <c r="A152" s="6">
        <v>600</v>
      </c>
      <c r="B152" s="2" t="s">
        <v>1169</v>
      </c>
      <c r="C152" s="6" t="s">
        <v>1257</v>
      </c>
      <c r="D152" s="6" t="s">
        <v>1172</v>
      </c>
      <c r="E152" s="6">
        <v>1</v>
      </c>
      <c r="F152" s="6">
        <v>23</v>
      </c>
      <c r="G152" s="6">
        <v>40</v>
      </c>
      <c r="H152" s="6" t="s">
        <v>1211</v>
      </c>
      <c r="I152" s="7">
        <f>Fullmath[[#This Row],[Total CP]]/Fullmath[[#This Row],[Quantity]]</f>
        <v>128.80000000000001</v>
      </c>
      <c r="J1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128.80000000000001</v>
      </c>
      <c r="K152" s="6">
        <f>Fullmath[[#This Row],[Mat Cost]]/Fullmath[[#This Row],[Quantity]]</f>
        <v>1433.8700000000001</v>
      </c>
      <c r="L1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1433.8700000000001</v>
      </c>
      <c r="M152" s="7" t="s">
        <v>429</v>
      </c>
      <c r="N152" s="14">
        <v>1</v>
      </c>
      <c r="O152" s="15">
        <f>IFERROR(_xlfn.IFNA(VLOOKUP(Fullmath[[#This Row],[M1]],$H$2:$L151,2,FALSE),VLOOKUP(Fullmath[[#This Row],[M1]],$H153:$L$2227,2,FALSE)),0)</f>
        <v>84.4</v>
      </c>
      <c r="P152" s="16">
        <f>IFERROR(_xlfn.IFNA(VLOOKUP(Fullmath[[#This Row],[M1]],$H$2:$L151,4,FALSE),VLOOKUP(Fullmath[[#This Row],[M1]],$H153:$L$2227,4,FALSE)),0)</f>
        <v>1173.4766666666667</v>
      </c>
      <c r="Q152" s="7" t="s">
        <v>579</v>
      </c>
      <c r="R152" s="7">
        <v>1</v>
      </c>
      <c r="S152" s="15">
        <f>IFERROR(_xlfn.IFNA(VLOOKUP(Fullmath[[#This Row],[M2]],$H$2:$L151,2,FALSE),VLOOKUP(Fullmath[[#This Row],[M2]],$H153:$L$2227,2,FALSE)),0)</f>
        <v>1.4</v>
      </c>
      <c r="T152" s="16">
        <f>IFERROR(_xlfn.IFNA(VLOOKUP(Fullmath[[#This Row],[M2]],$H$2:$L151,4,FALSE),VLOOKUP(Fullmath[[#This Row],[M2]],$H153:$L$2227,4,FALSE)),0)</f>
        <v>62.893333333333338</v>
      </c>
      <c r="U152" s="7" t="s">
        <v>304</v>
      </c>
      <c r="V152" s="7">
        <v>3</v>
      </c>
      <c r="W152" s="15">
        <f>IFERROR(_xlfn.IFNA(VLOOKUP(Fullmath[[#This Row],[M3]],$H$2:$L151,2,FALSE),VLOOKUP(Fullmath[[#This Row],[M3]],$H153:$L$2227,2,FALSE)),0)</f>
        <v>1</v>
      </c>
      <c r="X152" s="16">
        <f>IFERROR(_xlfn.IFNA(VLOOKUP(Fullmath[[#This Row],[M3]],$H$2:$L151,4,FALSE),VLOOKUP(Fullmath[[#This Row],[M3]],$H153:$L$2227,4,FALSE)),0)</f>
        <v>65.833333333333329</v>
      </c>
      <c r="AA152" s="15">
        <f>IFERROR(_xlfn.IFNA(VLOOKUP(Fullmath[[#This Row],[M4]],$H$2:$L151,2,FALSE),VLOOKUP(Fullmath[[#This Row],[M4]],$H153:$L$2227,2,FALSE)),0)</f>
        <v>0</v>
      </c>
      <c r="AB152" s="16">
        <f>IFERROR(_xlfn.IFNA(VLOOKUP(Fullmath[[#This Row],[M4]],$H$2:$L151,4,FALSE),VLOOKUP(Fullmath[[#This Row],[M4]],$H153:$L$2227,4,FALSE)),0)</f>
        <v>0</v>
      </c>
      <c r="AE152" s="15">
        <f>IFERROR(_xlfn.IFNA(VLOOKUP(Fullmath[[#This Row],[M5]],$H$2:$L151,2,FALSE),VLOOKUP(Fullmath[[#This Row],[M5]],$H153:$L$2227,2,FALSE)),0)</f>
        <v>0</v>
      </c>
      <c r="AF152" s="16">
        <f>IFERROR(_xlfn.IFNA(VLOOKUP(Fullmath[[#This Row],[M5]],$H$2:$L151,4,FALSE),VLOOKUP(Fullmath[[#This Row],[M5]],$H153:$L$2227,4,FALSE)),0)</f>
        <v>0</v>
      </c>
      <c r="AI152" s="15">
        <f>IFERROR(_xlfn.IFNA(VLOOKUP(Fullmath[[#This Row],[M6]],$H$2:$L151,2,FALSE),VLOOKUP(Fullmath[[#This Row],[M6]],$H153:$L$2227,2,FALSE)),0)</f>
        <v>0</v>
      </c>
      <c r="AJ152" s="16">
        <f>IFERROR(_xlfn.IFNA(VLOOKUP(Fullmath[[#This Row],[M6]],$H$2:$L151,4,FALSE),VLOOKUP(Fullmath[[#This Row],[M6]],$H153:$L$2227,4,FALSE)),0)</f>
        <v>0</v>
      </c>
      <c r="AM152" s="7">
        <f>(IFERROR(VLOOKUP(AK152,Components[[Name]:[Price]],2,FALSE),0))</f>
        <v>0</v>
      </c>
      <c r="AP152" s="7">
        <f>(IFERROR(VLOOKUP(AN152,Components[[Name]:[Price]],2,FALSE),0))</f>
        <v>0</v>
      </c>
      <c r="AS152" s="7">
        <f>(IFERROR(VLOOKUP(AQ152,Components[[Name]:[Price]],2,FALSE),0))</f>
        <v>0</v>
      </c>
      <c r="AV152" s="7">
        <f>(IFERROR(VLOOKUP(AT152,Components[[Name]:[Price]],2,FALSE),0))</f>
        <v>0</v>
      </c>
      <c r="AY152" s="7">
        <f>(IFERROR(VLOOKUP(AW152,Components[[Name]:[Price]],2,FALSE),0))</f>
        <v>0</v>
      </c>
      <c r="BB152" s="6">
        <f>(IFERROR(VLOOKUP(AZ152,Components[[Name]:[Price]],2,FALSE),0))</f>
        <v>0</v>
      </c>
    </row>
    <row r="153" spans="1:54" x14ac:dyDescent="0.2">
      <c r="A153" s="6">
        <v>601</v>
      </c>
      <c r="B153" s="2" t="s">
        <v>1169</v>
      </c>
      <c r="C153" s="6" t="s">
        <v>1257</v>
      </c>
      <c r="D153" s="6" t="s">
        <v>1172</v>
      </c>
      <c r="E153" s="6">
        <v>1</v>
      </c>
      <c r="F153" s="6">
        <v>23</v>
      </c>
      <c r="G153" s="6">
        <v>40</v>
      </c>
      <c r="H153" s="6" t="s">
        <v>1212</v>
      </c>
      <c r="I153" s="7">
        <f>Fullmath[[#This Row],[Total CP]]/Fullmath[[#This Row],[Quantity]]</f>
        <v>128.80000000000001</v>
      </c>
      <c r="J1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128.80000000000001</v>
      </c>
      <c r="K153" s="6">
        <f>Fullmath[[#This Row],[Mat Cost]]/Fullmath[[#This Row],[Quantity]]</f>
        <v>1320.6200000000001</v>
      </c>
      <c r="L1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1320.6200000000001</v>
      </c>
      <c r="M153" s="7" t="s">
        <v>429</v>
      </c>
      <c r="N153" s="14">
        <v>1</v>
      </c>
      <c r="O153" s="15">
        <f>IFERROR(_xlfn.IFNA(VLOOKUP(Fullmath[[#This Row],[M1]],$H$2:$L152,2,FALSE),VLOOKUP(Fullmath[[#This Row],[M1]],$H154:$L$2227,2,FALSE)),0)</f>
        <v>84.4</v>
      </c>
      <c r="P153" s="16">
        <f>IFERROR(_xlfn.IFNA(VLOOKUP(Fullmath[[#This Row],[M1]],$H$2:$L152,4,FALSE),VLOOKUP(Fullmath[[#This Row],[M1]],$H154:$L$2227,4,FALSE)),0)</f>
        <v>1173.4766666666667</v>
      </c>
      <c r="Q153" s="7" t="s">
        <v>579</v>
      </c>
      <c r="R153" s="7">
        <v>1</v>
      </c>
      <c r="S153" s="15">
        <f>IFERROR(_xlfn.IFNA(VLOOKUP(Fullmath[[#This Row],[M2]],$H$2:$L152,2,FALSE),VLOOKUP(Fullmath[[#This Row],[M2]],$H154:$L$2227,2,FALSE)),0)</f>
        <v>1.4</v>
      </c>
      <c r="T153" s="16">
        <f>IFERROR(_xlfn.IFNA(VLOOKUP(Fullmath[[#This Row],[M2]],$H$2:$L152,4,FALSE),VLOOKUP(Fullmath[[#This Row],[M2]],$H154:$L$2227,4,FALSE)),0)</f>
        <v>62.893333333333338</v>
      </c>
      <c r="U153" s="7" t="s">
        <v>303</v>
      </c>
      <c r="V153" s="7">
        <v>3</v>
      </c>
      <c r="W153" s="15">
        <f>IFERROR(_xlfn.IFNA(VLOOKUP(Fullmath[[#This Row],[M3]],$H$2:$L152,2,FALSE),VLOOKUP(Fullmath[[#This Row],[M3]],$H154:$L$2227,2,FALSE)),0)</f>
        <v>1</v>
      </c>
      <c r="X153" s="16">
        <f>IFERROR(_xlfn.IFNA(VLOOKUP(Fullmath[[#This Row],[M3]],$H$2:$L152,4,FALSE),VLOOKUP(Fullmath[[#This Row],[M3]],$H154:$L$2227,4,FALSE)),0)</f>
        <v>28.083333333333332</v>
      </c>
      <c r="AA153" s="15">
        <f>IFERROR(_xlfn.IFNA(VLOOKUP(Fullmath[[#This Row],[M4]],$H$2:$L152,2,FALSE),VLOOKUP(Fullmath[[#This Row],[M4]],$H154:$L$2227,2,FALSE)),0)</f>
        <v>0</v>
      </c>
      <c r="AB153" s="16">
        <f>IFERROR(_xlfn.IFNA(VLOOKUP(Fullmath[[#This Row],[M4]],$H$2:$L152,4,FALSE),VLOOKUP(Fullmath[[#This Row],[M4]],$H154:$L$2227,4,FALSE)),0)</f>
        <v>0</v>
      </c>
      <c r="AE153" s="15">
        <f>IFERROR(_xlfn.IFNA(VLOOKUP(Fullmath[[#This Row],[M5]],$H$2:$L152,2,FALSE),VLOOKUP(Fullmath[[#This Row],[M5]],$H154:$L$2227,2,FALSE)),0)</f>
        <v>0</v>
      </c>
      <c r="AF153" s="16">
        <f>IFERROR(_xlfn.IFNA(VLOOKUP(Fullmath[[#This Row],[M5]],$H$2:$L152,4,FALSE),VLOOKUP(Fullmath[[#This Row],[M5]],$H154:$L$2227,4,FALSE)),0)</f>
        <v>0</v>
      </c>
      <c r="AI153" s="15">
        <f>IFERROR(_xlfn.IFNA(VLOOKUP(Fullmath[[#This Row],[M6]],$H$2:$L152,2,FALSE),VLOOKUP(Fullmath[[#This Row],[M6]],$H154:$L$2227,2,FALSE)),0)</f>
        <v>0</v>
      </c>
      <c r="AJ153" s="16">
        <f>IFERROR(_xlfn.IFNA(VLOOKUP(Fullmath[[#This Row],[M6]],$H$2:$L152,4,FALSE),VLOOKUP(Fullmath[[#This Row],[M6]],$H154:$L$2227,4,FALSE)),0)</f>
        <v>0</v>
      </c>
      <c r="AM153" s="7">
        <f>(IFERROR(VLOOKUP(AK153,Components[[Name]:[Price]],2,FALSE),0))</f>
        <v>0</v>
      </c>
      <c r="AP153" s="7">
        <f>(IFERROR(VLOOKUP(AN153,Components[[Name]:[Price]],2,FALSE),0))</f>
        <v>0</v>
      </c>
      <c r="AS153" s="7">
        <f>(IFERROR(VLOOKUP(AQ153,Components[[Name]:[Price]],2,FALSE),0))</f>
        <v>0</v>
      </c>
      <c r="AV153" s="7">
        <f>(IFERROR(VLOOKUP(AT153,Components[[Name]:[Price]],2,FALSE),0))</f>
        <v>0</v>
      </c>
      <c r="AY153" s="7">
        <f>(IFERROR(VLOOKUP(AW153,Components[[Name]:[Price]],2,FALSE),0))</f>
        <v>0</v>
      </c>
      <c r="BB153" s="6">
        <f>(IFERROR(VLOOKUP(AZ153,Components[[Name]:[Price]],2,FALSE),0))</f>
        <v>0</v>
      </c>
    </row>
    <row r="154" spans="1:54" x14ac:dyDescent="0.2">
      <c r="A154" s="6">
        <v>603</v>
      </c>
      <c r="B154" s="2" t="s">
        <v>1169</v>
      </c>
      <c r="C154" s="6" t="s">
        <v>1257</v>
      </c>
      <c r="D154" s="6" t="s">
        <v>1172</v>
      </c>
      <c r="E154" s="6">
        <v>1</v>
      </c>
      <c r="F154" s="6">
        <v>23</v>
      </c>
      <c r="G154" s="6">
        <v>40</v>
      </c>
      <c r="H154" s="6" t="s">
        <v>1206</v>
      </c>
      <c r="I154" s="7">
        <f>Fullmath[[#This Row],[Total CP]]/Fullmath[[#This Row],[Quantity]]</f>
        <v>131.80000000000001</v>
      </c>
      <c r="J1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131.80000000000001</v>
      </c>
      <c r="K154" s="6">
        <f>Fullmath[[#This Row],[Mat Cost]]/Fullmath[[#This Row],[Quantity]]</f>
        <v>1459.8700000000001</v>
      </c>
      <c r="L1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1459.8700000000001</v>
      </c>
      <c r="M154" s="7" t="s">
        <v>429</v>
      </c>
      <c r="N154" s="14">
        <v>1</v>
      </c>
      <c r="O154" s="15">
        <f>IFERROR(_xlfn.IFNA(VLOOKUP(Fullmath[[#This Row],[M1]],$H$2:$L153,2,FALSE),VLOOKUP(Fullmath[[#This Row],[M1]],$H155:$L$2227,2,FALSE)),0)</f>
        <v>84.4</v>
      </c>
      <c r="P154" s="16">
        <f>IFERROR(_xlfn.IFNA(VLOOKUP(Fullmath[[#This Row],[M1]],$H$2:$L153,4,FALSE),VLOOKUP(Fullmath[[#This Row],[M1]],$H155:$L$2227,4,FALSE)),0)</f>
        <v>1173.4766666666667</v>
      </c>
      <c r="Q154" s="7" t="s">
        <v>579</v>
      </c>
      <c r="R154" s="7">
        <v>1</v>
      </c>
      <c r="S154" s="15">
        <f>IFERROR(_xlfn.IFNA(VLOOKUP(Fullmath[[#This Row],[M2]],$H$2:$L153,2,FALSE),VLOOKUP(Fullmath[[#This Row],[M2]],$H155:$L$2227,2,FALSE)),0)</f>
        <v>1.4</v>
      </c>
      <c r="T154" s="16">
        <f>IFERROR(_xlfn.IFNA(VLOOKUP(Fullmath[[#This Row],[M2]],$H$2:$L153,4,FALSE),VLOOKUP(Fullmath[[#This Row],[M2]],$H155:$L$2227,4,FALSE)),0)</f>
        <v>62.893333333333338</v>
      </c>
      <c r="U154" s="7" t="s">
        <v>355</v>
      </c>
      <c r="V154" s="7">
        <v>3</v>
      </c>
      <c r="W154" s="15">
        <f>IFERROR(_xlfn.IFNA(VLOOKUP(Fullmath[[#This Row],[M3]],$H$2:$L153,2,FALSE),VLOOKUP(Fullmath[[#This Row],[M3]],$H155:$L$2227,2,FALSE)),0)</f>
        <v>2</v>
      </c>
      <c r="X154" s="16">
        <f>IFERROR(_xlfn.IFNA(VLOOKUP(Fullmath[[#This Row],[M3]],$H$2:$L153,4,FALSE),VLOOKUP(Fullmath[[#This Row],[M3]],$H155:$L$2227,4,FALSE)),0)</f>
        <v>74.5</v>
      </c>
      <c r="AA154" s="15">
        <f>IFERROR(_xlfn.IFNA(VLOOKUP(Fullmath[[#This Row],[M4]],$H$2:$L153,2,FALSE),VLOOKUP(Fullmath[[#This Row],[M4]],$H155:$L$2227,2,FALSE)),0)</f>
        <v>0</v>
      </c>
      <c r="AB154" s="16">
        <f>IFERROR(_xlfn.IFNA(VLOOKUP(Fullmath[[#This Row],[M4]],$H$2:$L153,4,FALSE),VLOOKUP(Fullmath[[#This Row],[M4]],$H155:$L$2227,4,FALSE)),0)</f>
        <v>0</v>
      </c>
      <c r="AE154" s="15">
        <f>IFERROR(_xlfn.IFNA(VLOOKUP(Fullmath[[#This Row],[M5]],$H$2:$L153,2,FALSE),VLOOKUP(Fullmath[[#This Row],[M5]],$H155:$L$2227,2,FALSE)),0)</f>
        <v>0</v>
      </c>
      <c r="AF154" s="16">
        <f>IFERROR(_xlfn.IFNA(VLOOKUP(Fullmath[[#This Row],[M5]],$H$2:$L153,4,FALSE),VLOOKUP(Fullmath[[#This Row],[M5]],$H155:$L$2227,4,FALSE)),0)</f>
        <v>0</v>
      </c>
      <c r="AI154" s="15">
        <f>IFERROR(_xlfn.IFNA(VLOOKUP(Fullmath[[#This Row],[M6]],$H$2:$L153,2,FALSE),VLOOKUP(Fullmath[[#This Row],[M6]],$H155:$L$2227,2,FALSE)),0)</f>
        <v>0</v>
      </c>
      <c r="AJ154" s="16">
        <f>IFERROR(_xlfn.IFNA(VLOOKUP(Fullmath[[#This Row],[M6]],$H$2:$L153,4,FALSE),VLOOKUP(Fullmath[[#This Row],[M6]],$H155:$L$2227,4,FALSE)),0)</f>
        <v>0</v>
      </c>
      <c r="AK154" s="7" t="s">
        <v>827</v>
      </c>
      <c r="AM154" s="7">
        <f>(IFERROR(VLOOKUP(AK154,Components[[Name]:[Price]],2,FALSE),0))</f>
        <v>0</v>
      </c>
      <c r="AP154" s="7">
        <f>(IFERROR(VLOOKUP(AN154,Components[[Name]:[Price]],2,FALSE),0))</f>
        <v>0</v>
      </c>
      <c r="AS154" s="7">
        <f>(IFERROR(VLOOKUP(AQ154,Components[[Name]:[Price]],2,FALSE),0))</f>
        <v>0</v>
      </c>
      <c r="AV154" s="7">
        <f>(IFERROR(VLOOKUP(AT154,Components[[Name]:[Price]],2,FALSE),0))</f>
        <v>0</v>
      </c>
      <c r="AY154" s="7">
        <f>(IFERROR(VLOOKUP(AW154,Components[[Name]:[Price]],2,FALSE),0))</f>
        <v>0</v>
      </c>
      <c r="BB154" s="6">
        <f>(IFERROR(VLOOKUP(AZ154,Components[[Name]:[Price]],2,FALSE),0))</f>
        <v>0</v>
      </c>
    </row>
    <row r="155" spans="1:54" x14ac:dyDescent="0.2">
      <c r="A155" s="6">
        <v>594</v>
      </c>
      <c r="B155" s="2" t="s">
        <v>1169</v>
      </c>
      <c r="C155" s="6" t="s">
        <v>1257</v>
      </c>
      <c r="D155" s="6" t="s">
        <v>1172</v>
      </c>
      <c r="E155" s="6">
        <v>1</v>
      </c>
      <c r="F155" s="6">
        <v>24</v>
      </c>
      <c r="G155" s="6">
        <v>62</v>
      </c>
      <c r="H155" s="6" t="s">
        <v>1228</v>
      </c>
      <c r="I155" s="7">
        <f>Fullmath[[#This Row],[Total CP]]/Fullmath[[#This Row],[Quantity]]</f>
        <v>275.8</v>
      </c>
      <c r="J1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275.8</v>
      </c>
      <c r="K155" s="6">
        <f>Fullmath[[#This Row],[Mat Cost]]/Fullmath[[#This Row],[Quantity]]</f>
        <v>5236.37</v>
      </c>
      <c r="L1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5236.37</v>
      </c>
      <c r="M155" s="7" t="s">
        <v>429</v>
      </c>
      <c r="N155" s="14">
        <v>1</v>
      </c>
      <c r="O155" s="15">
        <f>IFERROR(_xlfn.IFNA(VLOOKUP(Fullmath[[#This Row],[M1]],$H$2:$L154,2,FALSE),VLOOKUP(Fullmath[[#This Row],[M1]],$H156:$L$2227,2,FALSE)),0)</f>
        <v>84.4</v>
      </c>
      <c r="P155" s="16">
        <f>IFERROR(_xlfn.IFNA(VLOOKUP(Fullmath[[#This Row],[M1]],$H$2:$L154,4,FALSE),VLOOKUP(Fullmath[[#This Row],[M1]],$H156:$L$2227,4,FALSE)),0)</f>
        <v>1173.4766666666667</v>
      </c>
      <c r="Q155" s="7" t="s">
        <v>579</v>
      </c>
      <c r="R155" s="7">
        <v>1</v>
      </c>
      <c r="S155" s="15">
        <f>IFERROR(_xlfn.IFNA(VLOOKUP(Fullmath[[#This Row],[M2]],$H$2:$L154,2,FALSE),VLOOKUP(Fullmath[[#This Row],[M2]],$H156:$L$2227,2,FALSE)),0)</f>
        <v>1.4</v>
      </c>
      <c r="T155" s="16">
        <f>IFERROR(_xlfn.IFNA(VLOOKUP(Fullmath[[#This Row],[M2]],$H$2:$L154,4,FALSE),VLOOKUP(Fullmath[[#This Row],[M2]],$H156:$L$2227,4,FALSE)),0)</f>
        <v>62.893333333333338</v>
      </c>
      <c r="U155" s="7" t="s">
        <v>465</v>
      </c>
      <c r="V155" s="7">
        <v>4</v>
      </c>
      <c r="W155" s="15">
        <f>IFERROR(_xlfn.IFNA(VLOOKUP(Fullmath[[#This Row],[M3]],$H$2:$L154,2,FALSE),VLOOKUP(Fullmath[[#This Row],[M3]],$H156:$L$2227,2,FALSE)),0)</f>
        <v>32</v>
      </c>
      <c r="X155" s="16">
        <f>IFERROR(_xlfn.IFNA(VLOOKUP(Fullmath[[#This Row],[M3]],$H$2:$L154,4,FALSE),VLOOKUP(Fullmath[[#This Row],[M3]],$H156:$L$2227,4,FALSE)),0)</f>
        <v>1000</v>
      </c>
      <c r="AA155" s="15">
        <f>IFERROR(_xlfn.IFNA(VLOOKUP(Fullmath[[#This Row],[M4]],$H$2:$L154,2,FALSE),VLOOKUP(Fullmath[[#This Row],[M4]],$H156:$L$2227,2,FALSE)),0)</f>
        <v>0</v>
      </c>
      <c r="AB155" s="16">
        <f>IFERROR(_xlfn.IFNA(VLOOKUP(Fullmath[[#This Row],[M4]],$H$2:$L154,4,FALSE),VLOOKUP(Fullmath[[#This Row],[M4]],$H156:$L$2227,4,FALSE)),0)</f>
        <v>0</v>
      </c>
      <c r="AE155" s="15">
        <f>IFERROR(_xlfn.IFNA(VLOOKUP(Fullmath[[#This Row],[M5]],$H$2:$L154,2,FALSE),VLOOKUP(Fullmath[[#This Row],[M5]],$H156:$L$2227,2,FALSE)),0)</f>
        <v>0</v>
      </c>
      <c r="AF155" s="16">
        <f>IFERROR(_xlfn.IFNA(VLOOKUP(Fullmath[[#This Row],[M5]],$H$2:$L154,4,FALSE),VLOOKUP(Fullmath[[#This Row],[M5]],$H156:$L$2227,4,FALSE)),0)</f>
        <v>0</v>
      </c>
      <c r="AI155" s="15">
        <f>IFERROR(_xlfn.IFNA(VLOOKUP(Fullmath[[#This Row],[M6]],$H$2:$L154,2,FALSE),VLOOKUP(Fullmath[[#This Row],[M6]],$H156:$L$2227,2,FALSE)),0)</f>
        <v>0</v>
      </c>
      <c r="AJ155" s="16">
        <f>IFERROR(_xlfn.IFNA(VLOOKUP(Fullmath[[#This Row],[M6]],$H$2:$L154,4,FALSE),VLOOKUP(Fullmath[[#This Row],[M6]],$H156:$L$2227,4,FALSE)),0)</f>
        <v>0</v>
      </c>
      <c r="AM155" s="7">
        <f>(IFERROR(VLOOKUP(AK155,Components[[Name]:[Price]],2,FALSE),0))</f>
        <v>0</v>
      </c>
      <c r="AP155" s="7">
        <f>(IFERROR(VLOOKUP(AN155,Components[[Name]:[Price]],2,FALSE),0))</f>
        <v>0</v>
      </c>
      <c r="AS155" s="7">
        <f>(IFERROR(VLOOKUP(AQ155,Components[[Name]:[Price]],2,FALSE),0))</f>
        <v>0</v>
      </c>
      <c r="AV155" s="7">
        <f>(IFERROR(VLOOKUP(AT155,Components[[Name]:[Price]],2,FALSE),0))</f>
        <v>0</v>
      </c>
      <c r="AY155" s="7">
        <f>(IFERROR(VLOOKUP(AW155,Components[[Name]:[Price]],2,FALSE),0))</f>
        <v>0</v>
      </c>
      <c r="BB155" s="6">
        <f>(IFERROR(VLOOKUP(AZ155,Components[[Name]:[Price]],2,FALSE),0))</f>
        <v>0</v>
      </c>
    </row>
    <row r="156" spans="1:54" x14ac:dyDescent="0.2">
      <c r="A156" s="6">
        <v>591</v>
      </c>
      <c r="B156" s="2" t="s">
        <v>1169</v>
      </c>
      <c r="C156" s="6" t="s">
        <v>1257</v>
      </c>
      <c r="D156" s="6" t="s">
        <v>1172</v>
      </c>
      <c r="E156" s="6">
        <v>1</v>
      </c>
      <c r="F156" s="6">
        <v>24</v>
      </c>
      <c r="G156" s="6">
        <v>63</v>
      </c>
      <c r="H156" s="6" t="s">
        <v>1225</v>
      </c>
      <c r="I156" s="7">
        <f>Fullmath[[#This Row],[Total CP]]/Fullmath[[#This Row],[Quantity]]</f>
        <v>212.8</v>
      </c>
      <c r="J1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212.8</v>
      </c>
      <c r="K156" s="6">
        <f>Fullmath[[#This Row],[Mat Cost]]/Fullmath[[#This Row],[Quantity]]</f>
        <v>2436.37</v>
      </c>
      <c r="L1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2436.37</v>
      </c>
      <c r="M156" s="7" t="s">
        <v>429</v>
      </c>
      <c r="N156" s="14">
        <v>1</v>
      </c>
      <c r="O156" s="15">
        <f>IFERROR(_xlfn.IFNA(VLOOKUP(Fullmath[[#This Row],[M1]],$H$2:$L155,2,FALSE),VLOOKUP(Fullmath[[#This Row],[M1]],$H157:$L$2227,2,FALSE)),0)</f>
        <v>84.4</v>
      </c>
      <c r="P156" s="16">
        <f>IFERROR(_xlfn.IFNA(VLOOKUP(Fullmath[[#This Row],[M1]],$H$2:$L155,4,FALSE),VLOOKUP(Fullmath[[#This Row],[M1]],$H157:$L$2227,4,FALSE)),0)</f>
        <v>1173.4766666666667</v>
      </c>
      <c r="Q156" s="7" t="s">
        <v>579</v>
      </c>
      <c r="R156" s="7">
        <v>1</v>
      </c>
      <c r="S156" s="15">
        <f>IFERROR(_xlfn.IFNA(VLOOKUP(Fullmath[[#This Row],[M2]],$H$2:$L155,2,FALSE),VLOOKUP(Fullmath[[#This Row],[M2]],$H157:$L$2227,2,FALSE)),0)</f>
        <v>1.4</v>
      </c>
      <c r="T156" s="16">
        <f>IFERROR(_xlfn.IFNA(VLOOKUP(Fullmath[[#This Row],[M2]],$H$2:$L155,4,FALSE),VLOOKUP(Fullmath[[#This Row],[M2]],$H157:$L$2227,4,FALSE)),0)</f>
        <v>62.893333333333338</v>
      </c>
      <c r="U156" s="7" t="s">
        <v>463</v>
      </c>
      <c r="V156" s="7">
        <v>4</v>
      </c>
      <c r="W156" s="15">
        <f>IFERROR(_xlfn.IFNA(VLOOKUP(Fullmath[[#This Row],[M3]],$H$2:$L155,2,FALSE),VLOOKUP(Fullmath[[#This Row],[M3]],$H157:$L$2227,2,FALSE)),0)</f>
        <v>16</v>
      </c>
      <c r="X156" s="16">
        <f>IFERROR(_xlfn.IFNA(VLOOKUP(Fullmath[[#This Row],[M3]],$H$2:$L155,4,FALSE),VLOOKUP(Fullmath[[#This Row],[M3]],$H157:$L$2227,4,FALSE)),0)</f>
        <v>300</v>
      </c>
      <c r="AA156" s="15">
        <f>IFERROR(_xlfn.IFNA(VLOOKUP(Fullmath[[#This Row],[M4]],$H$2:$L155,2,FALSE),VLOOKUP(Fullmath[[#This Row],[M4]],$H157:$L$2227,2,FALSE)),0)</f>
        <v>0</v>
      </c>
      <c r="AB156" s="16">
        <f>IFERROR(_xlfn.IFNA(VLOOKUP(Fullmath[[#This Row],[M4]],$H$2:$L155,4,FALSE),VLOOKUP(Fullmath[[#This Row],[M4]],$H157:$L$2227,4,FALSE)),0)</f>
        <v>0</v>
      </c>
      <c r="AE156" s="15">
        <f>IFERROR(_xlfn.IFNA(VLOOKUP(Fullmath[[#This Row],[M5]],$H$2:$L155,2,FALSE),VLOOKUP(Fullmath[[#This Row],[M5]],$H157:$L$2227,2,FALSE)),0)</f>
        <v>0</v>
      </c>
      <c r="AF156" s="16">
        <f>IFERROR(_xlfn.IFNA(VLOOKUP(Fullmath[[#This Row],[M5]],$H$2:$L155,4,FALSE),VLOOKUP(Fullmath[[#This Row],[M5]],$H157:$L$2227,4,FALSE)),0)</f>
        <v>0</v>
      </c>
      <c r="AI156" s="15">
        <f>IFERROR(_xlfn.IFNA(VLOOKUP(Fullmath[[#This Row],[M6]],$H$2:$L155,2,FALSE),VLOOKUP(Fullmath[[#This Row],[M6]],$H157:$L$2227,2,FALSE)),0)</f>
        <v>0</v>
      </c>
      <c r="AJ156" s="16">
        <f>IFERROR(_xlfn.IFNA(VLOOKUP(Fullmath[[#This Row],[M6]],$H$2:$L155,4,FALSE),VLOOKUP(Fullmath[[#This Row],[M6]],$H157:$L$2227,4,FALSE)),0)</f>
        <v>0</v>
      </c>
      <c r="AM156" s="7">
        <f>(IFERROR(VLOOKUP(AK156,Components[[Name]:[Price]],2,FALSE),0))</f>
        <v>0</v>
      </c>
      <c r="AP156" s="7">
        <f>(IFERROR(VLOOKUP(AN156,Components[[Name]:[Price]],2,FALSE),0))</f>
        <v>0</v>
      </c>
      <c r="AS156" s="7">
        <f>(IFERROR(VLOOKUP(AQ156,Components[[Name]:[Price]],2,FALSE),0))</f>
        <v>0</v>
      </c>
      <c r="AV156" s="7">
        <f>(IFERROR(VLOOKUP(AT156,Components[[Name]:[Price]],2,FALSE),0))</f>
        <v>0</v>
      </c>
      <c r="AY156" s="7">
        <f>(IFERROR(VLOOKUP(AW156,Components[[Name]:[Price]],2,FALSE),0))</f>
        <v>0</v>
      </c>
      <c r="BB156" s="6">
        <f>(IFERROR(VLOOKUP(AZ156,Components[[Name]:[Price]],2,FALSE),0))</f>
        <v>0</v>
      </c>
    </row>
    <row r="157" spans="1:54" x14ac:dyDescent="0.2">
      <c r="A157" s="6">
        <v>590</v>
      </c>
      <c r="B157" s="2" t="s">
        <v>1169</v>
      </c>
      <c r="C157" s="6" t="s">
        <v>1257</v>
      </c>
      <c r="D157" s="6" t="s">
        <v>1172</v>
      </c>
      <c r="E157" s="6">
        <v>1</v>
      </c>
      <c r="F157" s="6">
        <v>24</v>
      </c>
      <c r="G157" s="6">
        <v>63</v>
      </c>
      <c r="H157" s="6" t="s">
        <v>1224</v>
      </c>
      <c r="I157" s="7">
        <f>Fullmath[[#This Row],[Total CP]]/Fullmath[[#This Row],[Quantity]]</f>
        <v>244.8</v>
      </c>
      <c r="J1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244.8</v>
      </c>
      <c r="K157" s="6">
        <f>Fullmath[[#This Row],[Mat Cost]]/Fullmath[[#This Row],[Quantity]]</f>
        <v>2836.37</v>
      </c>
      <c r="L1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2836.37</v>
      </c>
      <c r="M157" s="7" t="s">
        <v>429</v>
      </c>
      <c r="N157" s="14">
        <v>1</v>
      </c>
      <c r="O157" s="15">
        <f>IFERROR(_xlfn.IFNA(VLOOKUP(Fullmath[[#This Row],[M1]],$H$2:$L156,2,FALSE),VLOOKUP(Fullmath[[#This Row],[M1]],$H158:$L$2227,2,FALSE)),0)</f>
        <v>84.4</v>
      </c>
      <c r="P157" s="16">
        <f>IFERROR(_xlfn.IFNA(VLOOKUP(Fullmath[[#This Row],[M1]],$H$2:$L156,4,FALSE),VLOOKUP(Fullmath[[#This Row],[M1]],$H158:$L$2227,4,FALSE)),0)</f>
        <v>1173.4766666666667</v>
      </c>
      <c r="Q157" s="7" t="s">
        <v>579</v>
      </c>
      <c r="R157" s="7">
        <v>1</v>
      </c>
      <c r="S157" s="15">
        <f>IFERROR(_xlfn.IFNA(VLOOKUP(Fullmath[[#This Row],[M2]],$H$2:$L156,2,FALSE),VLOOKUP(Fullmath[[#This Row],[M2]],$H158:$L$2227,2,FALSE)),0)</f>
        <v>1.4</v>
      </c>
      <c r="T157" s="16">
        <f>IFERROR(_xlfn.IFNA(VLOOKUP(Fullmath[[#This Row],[M2]],$H$2:$L156,4,FALSE),VLOOKUP(Fullmath[[#This Row],[M2]],$H158:$L$2227,4,FALSE)),0)</f>
        <v>62.893333333333338</v>
      </c>
      <c r="U157" s="7" t="s">
        <v>464</v>
      </c>
      <c r="V157" s="7">
        <v>4</v>
      </c>
      <c r="W157" s="15">
        <f>IFERROR(_xlfn.IFNA(VLOOKUP(Fullmath[[#This Row],[M3]],$H$2:$L156,2,FALSE),VLOOKUP(Fullmath[[#This Row],[M3]],$H158:$L$2227,2,FALSE)),0)</f>
        <v>24</v>
      </c>
      <c r="X157" s="16">
        <f>IFERROR(_xlfn.IFNA(VLOOKUP(Fullmath[[#This Row],[M3]],$H$2:$L156,4,FALSE),VLOOKUP(Fullmath[[#This Row],[M3]],$H158:$L$2227,4,FALSE)),0)</f>
        <v>400</v>
      </c>
      <c r="AA157" s="15">
        <f>IFERROR(_xlfn.IFNA(VLOOKUP(Fullmath[[#This Row],[M4]],$H$2:$L156,2,FALSE),VLOOKUP(Fullmath[[#This Row],[M4]],$H158:$L$2227,2,FALSE)),0)</f>
        <v>0</v>
      </c>
      <c r="AB157" s="16">
        <f>IFERROR(_xlfn.IFNA(VLOOKUP(Fullmath[[#This Row],[M4]],$H$2:$L156,4,FALSE),VLOOKUP(Fullmath[[#This Row],[M4]],$H158:$L$2227,4,FALSE)),0)</f>
        <v>0</v>
      </c>
      <c r="AE157" s="15">
        <f>IFERROR(_xlfn.IFNA(VLOOKUP(Fullmath[[#This Row],[M5]],$H$2:$L156,2,FALSE),VLOOKUP(Fullmath[[#This Row],[M5]],$H158:$L$2227,2,FALSE)),0)</f>
        <v>0</v>
      </c>
      <c r="AF157" s="16">
        <f>IFERROR(_xlfn.IFNA(VLOOKUP(Fullmath[[#This Row],[M5]],$H$2:$L156,4,FALSE),VLOOKUP(Fullmath[[#This Row],[M5]],$H158:$L$2227,4,FALSE)),0)</f>
        <v>0</v>
      </c>
      <c r="AI157" s="15">
        <f>IFERROR(_xlfn.IFNA(VLOOKUP(Fullmath[[#This Row],[M6]],$H$2:$L156,2,FALSE),VLOOKUP(Fullmath[[#This Row],[M6]],$H158:$L$2227,2,FALSE)),0)</f>
        <v>0</v>
      </c>
      <c r="AJ157" s="16">
        <f>IFERROR(_xlfn.IFNA(VLOOKUP(Fullmath[[#This Row],[M6]],$H$2:$L156,4,FALSE),VLOOKUP(Fullmath[[#This Row],[M6]],$H158:$L$2227,4,FALSE)),0)</f>
        <v>0</v>
      </c>
      <c r="AM157" s="7">
        <f>(IFERROR(VLOOKUP(AK157,Components[[Name]:[Price]],2,FALSE),0))</f>
        <v>0</v>
      </c>
      <c r="AP157" s="7">
        <f>(IFERROR(VLOOKUP(AN157,Components[[Name]:[Price]],2,FALSE),0))</f>
        <v>0</v>
      </c>
      <c r="AS157" s="7">
        <f>(IFERROR(VLOOKUP(AQ157,Components[[Name]:[Price]],2,FALSE),0))</f>
        <v>0</v>
      </c>
      <c r="AV157" s="7">
        <f>(IFERROR(VLOOKUP(AT157,Components[[Name]:[Price]],2,FALSE),0))</f>
        <v>0</v>
      </c>
      <c r="AY157" s="7">
        <f>(IFERROR(VLOOKUP(AW157,Components[[Name]:[Price]],2,FALSE),0))</f>
        <v>0</v>
      </c>
      <c r="BB157" s="6">
        <f>(IFERROR(VLOOKUP(AZ157,Components[[Name]:[Price]],2,FALSE),0))</f>
        <v>0</v>
      </c>
    </row>
    <row r="158" spans="1:54" x14ac:dyDescent="0.2">
      <c r="A158" s="6">
        <v>589</v>
      </c>
      <c r="B158" s="2" t="s">
        <v>1169</v>
      </c>
      <c r="C158" s="6" t="s">
        <v>1257</v>
      </c>
      <c r="D158" s="6" t="s">
        <v>1172</v>
      </c>
      <c r="E158" s="6">
        <v>1</v>
      </c>
      <c r="F158" s="6">
        <v>24</v>
      </c>
      <c r="G158" s="6">
        <v>63</v>
      </c>
      <c r="H158" s="6" t="s">
        <v>1223</v>
      </c>
      <c r="I158" s="7">
        <f>Fullmath[[#This Row],[Total CP]]/Fullmath[[#This Row],[Quantity]]</f>
        <v>137.80000000000001</v>
      </c>
      <c r="J1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137.80000000000001</v>
      </c>
      <c r="K158" s="6">
        <f>Fullmath[[#This Row],[Mat Cost]]/Fullmath[[#This Row],[Quantity]]</f>
        <v>1245.2033333333334</v>
      </c>
      <c r="L1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1245.2033333333334</v>
      </c>
      <c r="M158" s="7" t="s">
        <v>461</v>
      </c>
      <c r="N158" s="14">
        <v>1</v>
      </c>
      <c r="O158" s="15">
        <f>IFERROR(_xlfn.IFNA(VLOOKUP(Fullmath[[#This Row],[M1]],$H$2:$L157,2,FALSE),VLOOKUP(Fullmath[[#This Row],[M1]],$H159:$L$2227,2,FALSE)),0)</f>
        <v>41.4</v>
      </c>
      <c r="P158" s="16">
        <f>IFERROR(_xlfn.IFNA(VLOOKUP(Fullmath[[#This Row],[M1]],$H$2:$L157,4,FALSE),VLOOKUP(Fullmath[[#This Row],[M1]],$H159:$L$2227,4,FALSE)),0)</f>
        <v>138.97666666666666</v>
      </c>
      <c r="Q158" s="7" t="s">
        <v>579</v>
      </c>
      <c r="R158" s="7">
        <v>1</v>
      </c>
      <c r="S158" s="15">
        <f>IFERROR(_xlfn.IFNA(VLOOKUP(Fullmath[[#This Row],[M2]],$H$2:$L157,2,FALSE),VLOOKUP(Fullmath[[#This Row],[M2]],$H159:$L$2227,2,FALSE)),0)</f>
        <v>1.4</v>
      </c>
      <c r="T158" s="16">
        <f>IFERROR(_xlfn.IFNA(VLOOKUP(Fullmath[[#This Row],[M2]],$H$2:$L157,4,FALSE),VLOOKUP(Fullmath[[#This Row],[M2]],$H159:$L$2227,4,FALSE)),0)</f>
        <v>62.893333333333338</v>
      </c>
      <c r="U158" s="7" t="s">
        <v>306</v>
      </c>
      <c r="V158" s="7">
        <v>4</v>
      </c>
      <c r="W158" s="15">
        <f>IFERROR(_xlfn.IFNA(VLOOKUP(Fullmath[[#This Row],[M3]],$H$2:$L157,2,FALSE),VLOOKUP(Fullmath[[#This Row],[M3]],$H159:$L$2227,2,FALSE)),0)</f>
        <v>8</v>
      </c>
      <c r="X158" s="16">
        <f>IFERROR(_xlfn.IFNA(VLOOKUP(Fullmath[[#This Row],[M3]],$H$2:$L157,4,FALSE),VLOOKUP(Fullmath[[#This Row],[M3]],$H159:$L$2227,4,FALSE)),0)</f>
        <v>260.83333333333331</v>
      </c>
      <c r="AA158" s="15">
        <f>IFERROR(_xlfn.IFNA(VLOOKUP(Fullmath[[#This Row],[M4]],$H$2:$L157,2,FALSE),VLOOKUP(Fullmath[[#This Row],[M4]],$H159:$L$2227,2,FALSE)),0)</f>
        <v>0</v>
      </c>
      <c r="AB158" s="16">
        <f>IFERROR(_xlfn.IFNA(VLOOKUP(Fullmath[[#This Row],[M4]],$H$2:$L157,4,FALSE),VLOOKUP(Fullmath[[#This Row],[M4]],$H159:$L$2227,4,FALSE)),0)</f>
        <v>0</v>
      </c>
      <c r="AE158" s="15">
        <f>IFERROR(_xlfn.IFNA(VLOOKUP(Fullmath[[#This Row],[M5]],$H$2:$L157,2,FALSE),VLOOKUP(Fullmath[[#This Row],[M5]],$H159:$L$2227,2,FALSE)),0)</f>
        <v>0</v>
      </c>
      <c r="AF158" s="16">
        <f>IFERROR(_xlfn.IFNA(VLOOKUP(Fullmath[[#This Row],[M5]],$H$2:$L157,4,FALSE),VLOOKUP(Fullmath[[#This Row],[M5]],$H159:$L$2227,4,FALSE)),0)</f>
        <v>0</v>
      </c>
      <c r="AI158" s="15">
        <f>IFERROR(_xlfn.IFNA(VLOOKUP(Fullmath[[#This Row],[M6]],$H$2:$L157,2,FALSE),VLOOKUP(Fullmath[[#This Row],[M6]],$H159:$L$2227,2,FALSE)),0)</f>
        <v>0</v>
      </c>
      <c r="AJ158" s="16">
        <f>IFERROR(_xlfn.IFNA(VLOOKUP(Fullmath[[#This Row],[M6]],$H$2:$L157,4,FALSE),VLOOKUP(Fullmath[[#This Row],[M6]],$H159:$L$2227,4,FALSE)),0)</f>
        <v>0</v>
      </c>
      <c r="AM158" s="7">
        <f>(IFERROR(VLOOKUP(AK158,Components[[Name]:[Price]],2,FALSE),0))</f>
        <v>0</v>
      </c>
      <c r="AP158" s="7">
        <f>(IFERROR(VLOOKUP(AN158,Components[[Name]:[Price]],2,FALSE),0))</f>
        <v>0</v>
      </c>
      <c r="AS158" s="7">
        <f>(IFERROR(VLOOKUP(AQ158,Components[[Name]:[Price]],2,FALSE),0))</f>
        <v>0</v>
      </c>
      <c r="AV158" s="7">
        <f>(IFERROR(VLOOKUP(AT158,Components[[Name]:[Price]],2,FALSE),0))</f>
        <v>0</v>
      </c>
      <c r="AY158" s="7">
        <f>(IFERROR(VLOOKUP(AW158,Components[[Name]:[Price]],2,FALSE),0))</f>
        <v>0</v>
      </c>
      <c r="BB158" s="6">
        <f>(IFERROR(VLOOKUP(AZ158,Components[[Name]:[Price]],2,FALSE),0))</f>
        <v>0</v>
      </c>
    </row>
    <row r="159" spans="1:54" x14ac:dyDescent="0.2">
      <c r="A159" s="6">
        <v>588</v>
      </c>
      <c r="B159" s="2" t="s">
        <v>1169</v>
      </c>
      <c r="C159" s="6" t="s">
        <v>1257</v>
      </c>
      <c r="D159" s="6" t="s">
        <v>1172</v>
      </c>
      <c r="E159" s="6">
        <v>1</v>
      </c>
      <c r="F159" s="6">
        <v>24</v>
      </c>
      <c r="G159" s="6">
        <v>64</v>
      </c>
      <c r="H159" s="6" t="s">
        <v>1222</v>
      </c>
      <c r="I159" s="7">
        <f>Fullmath[[#This Row],[Total CP]]/Fullmath[[#This Row],[Quantity]]</f>
        <v>154.80000000000001</v>
      </c>
      <c r="J1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154.80000000000001</v>
      </c>
      <c r="K159" s="6">
        <f>Fullmath[[#This Row],[Mat Cost]]/Fullmath[[#This Row],[Quantity]]</f>
        <v>3055.2033333333334</v>
      </c>
      <c r="L1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3055.2033333333334</v>
      </c>
      <c r="M159" s="7" t="s">
        <v>461</v>
      </c>
      <c r="N159" s="14">
        <v>1</v>
      </c>
      <c r="O159" s="15">
        <f>IFERROR(_xlfn.IFNA(VLOOKUP(Fullmath[[#This Row],[M1]],$H$2:$L158,2,FALSE),VLOOKUP(Fullmath[[#This Row],[M1]],$H160:$L$2227,2,FALSE)),0)</f>
        <v>41.4</v>
      </c>
      <c r="P159" s="16">
        <f>IFERROR(_xlfn.IFNA(VLOOKUP(Fullmath[[#This Row],[M1]],$H$2:$L158,4,FALSE),VLOOKUP(Fullmath[[#This Row],[M1]],$H160:$L$2227,4,FALSE)),0)</f>
        <v>138.97666666666666</v>
      </c>
      <c r="Q159" s="7" t="s">
        <v>579</v>
      </c>
      <c r="R159" s="7">
        <v>1</v>
      </c>
      <c r="S159" s="15">
        <f>IFERROR(_xlfn.IFNA(VLOOKUP(Fullmath[[#This Row],[M2]],$H$2:$L158,2,FALSE),VLOOKUP(Fullmath[[#This Row],[M2]],$H160:$L$2227,2,FALSE)),0)</f>
        <v>1.4</v>
      </c>
      <c r="T159" s="16">
        <f>IFERROR(_xlfn.IFNA(VLOOKUP(Fullmath[[#This Row],[M2]],$H$2:$L158,4,FALSE),VLOOKUP(Fullmath[[#This Row],[M2]],$H160:$L$2227,4,FALSE)),0)</f>
        <v>62.893333333333338</v>
      </c>
      <c r="U159" s="7" t="s">
        <v>462</v>
      </c>
      <c r="V159" s="7">
        <v>4</v>
      </c>
      <c r="W159" s="15">
        <f>IFERROR(_xlfn.IFNA(VLOOKUP(Fullmath[[#This Row],[M3]],$H$2:$L158,2,FALSE),VLOOKUP(Fullmath[[#This Row],[M3]],$H160:$L$2227,2,FALSE)),0)</f>
        <v>12</v>
      </c>
      <c r="X159" s="16">
        <f>IFERROR(_xlfn.IFNA(VLOOKUP(Fullmath[[#This Row],[M3]],$H$2:$L158,4,FALSE),VLOOKUP(Fullmath[[#This Row],[M3]],$H160:$L$2227,4,FALSE)),0)</f>
        <v>713.33333333333337</v>
      </c>
      <c r="AA159" s="15">
        <f>IFERROR(_xlfn.IFNA(VLOOKUP(Fullmath[[#This Row],[M4]],$H$2:$L158,2,FALSE),VLOOKUP(Fullmath[[#This Row],[M4]],$H160:$L$2227,2,FALSE)),0)</f>
        <v>0</v>
      </c>
      <c r="AB159" s="16">
        <f>IFERROR(_xlfn.IFNA(VLOOKUP(Fullmath[[#This Row],[M4]],$H$2:$L158,4,FALSE),VLOOKUP(Fullmath[[#This Row],[M4]],$H160:$L$2227,4,FALSE)),0)</f>
        <v>0</v>
      </c>
      <c r="AE159" s="15">
        <f>IFERROR(_xlfn.IFNA(VLOOKUP(Fullmath[[#This Row],[M5]],$H$2:$L158,2,FALSE),VLOOKUP(Fullmath[[#This Row],[M5]],$H160:$L$2227,2,FALSE)),0)</f>
        <v>0</v>
      </c>
      <c r="AF159" s="16">
        <f>IFERROR(_xlfn.IFNA(VLOOKUP(Fullmath[[#This Row],[M5]],$H$2:$L158,4,FALSE),VLOOKUP(Fullmath[[#This Row],[M5]],$H160:$L$2227,4,FALSE)),0)</f>
        <v>0</v>
      </c>
      <c r="AI159" s="15">
        <f>IFERROR(_xlfn.IFNA(VLOOKUP(Fullmath[[#This Row],[M6]],$H$2:$L158,2,FALSE),VLOOKUP(Fullmath[[#This Row],[M6]],$H160:$L$2227,2,FALSE)),0)</f>
        <v>0</v>
      </c>
      <c r="AJ159" s="16">
        <f>IFERROR(_xlfn.IFNA(VLOOKUP(Fullmath[[#This Row],[M6]],$H$2:$L158,4,FALSE),VLOOKUP(Fullmath[[#This Row],[M6]],$H160:$L$2227,4,FALSE)),0)</f>
        <v>0</v>
      </c>
      <c r="AM159" s="7">
        <f>(IFERROR(VLOOKUP(AK159,Components[[Name]:[Price]],2,FALSE),0))</f>
        <v>0</v>
      </c>
      <c r="AP159" s="7">
        <f>(IFERROR(VLOOKUP(AN159,Components[[Name]:[Price]],2,FALSE),0))</f>
        <v>0</v>
      </c>
      <c r="AS159" s="7">
        <f>(IFERROR(VLOOKUP(AQ159,Components[[Name]:[Price]],2,FALSE),0))</f>
        <v>0</v>
      </c>
      <c r="AV159" s="7">
        <f>(IFERROR(VLOOKUP(AT159,Components[[Name]:[Price]],2,FALSE),0))</f>
        <v>0</v>
      </c>
      <c r="AY159" s="7">
        <f>(IFERROR(VLOOKUP(AW159,Components[[Name]:[Price]],2,FALSE),0))</f>
        <v>0</v>
      </c>
      <c r="BB159" s="6">
        <f>(IFERROR(VLOOKUP(AZ159,Components[[Name]:[Price]],2,FALSE),0))</f>
        <v>0</v>
      </c>
    </row>
    <row r="160" spans="1:54" x14ac:dyDescent="0.2">
      <c r="A160" s="6">
        <v>592</v>
      </c>
      <c r="B160" s="2" t="s">
        <v>1169</v>
      </c>
      <c r="C160" s="6" t="s">
        <v>1257</v>
      </c>
      <c r="D160" s="6" t="s">
        <v>1172</v>
      </c>
      <c r="E160" s="6">
        <v>1</v>
      </c>
      <c r="F160" s="6">
        <v>24</v>
      </c>
      <c r="G160" s="6">
        <v>64</v>
      </c>
      <c r="H160" s="6" t="s">
        <v>1226</v>
      </c>
      <c r="I160" s="7">
        <f>Fullmath[[#This Row],[Total CP]]/Fullmath[[#This Row],[Quantity]]</f>
        <v>153.80000000000001</v>
      </c>
      <c r="J1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153.80000000000001</v>
      </c>
      <c r="K160" s="6">
        <f>Fullmath[[#This Row],[Mat Cost]]/Fullmath[[#This Row],[Quantity]]</f>
        <v>1499.7033333333334</v>
      </c>
      <c r="L1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1499.7033333333334</v>
      </c>
      <c r="M160" s="7" t="s">
        <v>429</v>
      </c>
      <c r="N160" s="14">
        <v>1</v>
      </c>
      <c r="O160" s="15">
        <f>IFERROR(_xlfn.IFNA(VLOOKUP(Fullmath[[#This Row],[M1]],$H$2:$L159,2,FALSE),VLOOKUP(Fullmath[[#This Row],[M1]],$H161:$L$2227,2,FALSE)),0)</f>
        <v>84.4</v>
      </c>
      <c r="P160" s="16">
        <f>IFERROR(_xlfn.IFNA(VLOOKUP(Fullmath[[#This Row],[M1]],$H$2:$L159,4,FALSE),VLOOKUP(Fullmath[[#This Row],[M1]],$H161:$L$2227,4,FALSE)),0)</f>
        <v>1173.4766666666667</v>
      </c>
      <c r="Q160" s="7" t="s">
        <v>579</v>
      </c>
      <c r="R160" s="7">
        <v>1</v>
      </c>
      <c r="S160" s="15">
        <f>IFERROR(_xlfn.IFNA(VLOOKUP(Fullmath[[#This Row],[M2]],$H$2:$L159,2,FALSE),VLOOKUP(Fullmath[[#This Row],[M2]],$H161:$L$2227,2,FALSE)),0)</f>
        <v>1.4</v>
      </c>
      <c r="T160" s="16">
        <f>IFERROR(_xlfn.IFNA(VLOOKUP(Fullmath[[#This Row],[M2]],$H$2:$L159,4,FALSE),VLOOKUP(Fullmath[[#This Row],[M2]],$H161:$L$2227,4,FALSE)),0)</f>
        <v>62.893333333333338</v>
      </c>
      <c r="U160" s="7" t="s">
        <v>304</v>
      </c>
      <c r="V160" s="7">
        <v>4</v>
      </c>
      <c r="W160" s="15">
        <f>IFERROR(_xlfn.IFNA(VLOOKUP(Fullmath[[#This Row],[M3]],$H$2:$L159,2,FALSE),VLOOKUP(Fullmath[[#This Row],[M3]],$H161:$L$2227,2,FALSE)),0)</f>
        <v>1</v>
      </c>
      <c r="X160" s="16">
        <f>IFERROR(_xlfn.IFNA(VLOOKUP(Fullmath[[#This Row],[M3]],$H$2:$L159,4,FALSE),VLOOKUP(Fullmath[[#This Row],[M3]],$H161:$L$2227,4,FALSE)),0)</f>
        <v>65.833333333333329</v>
      </c>
      <c r="AA160" s="15">
        <f>IFERROR(_xlfn.IFNA(VLOOKUP(Fullmath[[#This Row],[M4]],$H$2:$L159,2,FALSE),VLOOKUP(Fullmath[[#This Row],[M4]],$H161:$L$2227,2,FALSE)),0)</f>
        <v>0</v>
      </c>
      <c r="AB160" s="16">
        <f>IFERROR(_xlfn.IFNA(VLOOKUP(Fullmath[[#This Row],[M4]],$H$2:$L159,4,FALSE),VLOOKUP(Fullmath[[#This Row],[M4]],$H161:$L$2227,4,FALSE)),0)</f>
        <v>0</v>
      </c>
      <c r="AE160" s="15">
        <f>IFERROR(_xlfn.IFNA(VLOOKUP(Fullmath[[#This Row],[M5]],$H$2:$L159,2,FALSE),VLOOKUP(Fullmath[[#This Row],[M5]],$H161:$L$2227,2,FALSE)),0)</f>
        <v>0</v>
      </c>
      <c r="AF160" s="16">
        <f>IFERROR(_xlfn.IFNA(VLOOKUP(Fullmath[[#This Row],[M5]],$H$2:$L159,4,FALSE),VLOOKUP(Fullmath[[#This Row],[M5]],$H161:$L$2227,4,FALSE)),0)</f>
        <v>0</v>
      </c>
      <c r="AI160" s="15">
        <f>IFERROR(_xlfn.IFNA(VLOOKUP(Fullmath[[#This Row],[M6]],$H$2:$L159,2,FALSE),VLOOKUP(Fullmath[[#This Row],[M6]],$H161:$L$2227,2,FALSE)),0)</f>
        <v>0</v>
      </c>
      <c r="AJ160" s="16">
        <f>IFERROR(_xlfn.IFNA(VLOOKUP(Fullmath[[#This Row],[M6]],$H$2:$L159,4,FALSE),VLOOKUP(Fullmath[[#This Row],[M6]],$H161:$L$2227,4,FALSE)),0)</f>
        <v>0</v>
      </c>
      <c r="AM160" s="7">
        <f>(IFERROR(VLOOKUP(AK160,Components[[Name]:[Price]],2,FALSE),0))</f>
        <v>0</v>
      </c>
      <c r="AP160" s="7">
        <f>(IFERROR(VLOOKUP(AN160,Components[[Name]:[Price]],2,FALSE),0))</f>
        <v>0</v>
      </c>
      <c r="AS160" s="7">
        <f>(IFERROR(VLOOKUP(AQ160,Components[[Name]:[Price]],2,FALSE),0))</f>
        <v>0</v>
      </c>
      <c r="AV160" s="7">
        <f>(IFERROR(VLOOKUP(AT160,Components[[Name]:[Price]],2,FALSE),0))</f>
        <v>0</v>
      </c>
      <c r="AY160" s="7">
        <f>(IFERROR(VLOOKUP(AW160,Components[[Name]:[Price]],2,FALSE),0))</f>
        <v>0</v>
      </c>
      <c r="BB160" s="6">
        <f>(IFERROR(VLOOKUP(AZ160,Components[[Name]:[Price]],2,FALSE),0))</f>
        <v>0</v>
      </c>
    </row>
    <row r="161" spans="1:54" x14ac:dyDescent="0.2">
      <c r="A161" s="6">
        <v>593</v>
      </c>
      <c r="B161" s="2" t="s">
        <v>1169</v>
      </c>
      <c r="C161" s="6" t="s">
        <v>1257</v>
      </c>
      <c r="D161" s="6" t="s">
        <v>1172</v>
      </c>
      <c r="E161" s="6">
        <v>1</v>
      </c>
      <c r="F161" s="6">
        <v>24</v>
      </c>
      <c r="G161" s="6">
        <v>64</v>
      </c>
      <c r="H161" s="6" t="s">
        <v>1227</v>
      </c>
      <c r="I161" s="7">
        <f>Fullmath[[#This Row],[Total CP]]/Fullmath[[#This Row],[Quantity]]</f>
        <v>153.80000000000001</v>
      </c>
      <c r="J1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153.80000000000001</v>
      </c>
      <c r="K161" s="6">
        <f>Fullmath[[#This Row],[Mat Cost]]/Fullmath[[#This Row],[Quantity]]</f>
        <v>1348.7033333333334</v>
      </c>
      <c r="L1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1348.7033333333334</v>
      </c>
      <c r="M161" s="7" t="s">
        <v>429</v>
      </c>
      <c r="N161" s="14">
        <v>1</v>
      </c>
      <c r="O161" s="15">
        <f>IFERROR(_xlfn.IFNA(VLOOKUP(Fullmath[[#This Row],[M1]],$H$2:$L160,2,FALSE),VLOOKUP(Fullmath[[#This Row],[M1]],$H162:$L$2227,2,FALSE)),0)</f>
        <v>84.4</v>
      </c>
      <c r="P161" s="16">
        <f>IFERROR(_xlfn.IFNA(VLOOKUP(Fullmath[[#This Row],[M1]],$H$2:$L160,4,FALSE),VLOOKUP(Fullmath[[#This Row],[M1]],$H162:$L$2227,4,FALSE)),0)</f>
        <v>1173.4766666666667</v>
      </c>
      <c r="Q161" s="7" t="s">
        <v>579</v>
      </c>
      <c r="R161" s="7">
        <v>1</v>
      </c>
      <c r="S161" s="15">
        <f>IFERROR(_xlfn.IFNA(VLOOKUP(Fullmath[[#This Row],[M2]],$H$2:$L160,2,FALSE),VLOOKUP(Fullmath[[#This Row],[M2]],$H162:$L$2227,2,FALSE)),0)</f>
        <v>1.4</v>
      </c>
      <c r="T161" s="16">
        <f>IFERROR(_xlfn.IFNA(VLOOKUP(Fullmath[[#This Row],[M2]],$H$2:$L160,4,FALSE),VLOOKUP(Fullmath[[#This Row],[M2]],$H162:$L$2227,4,FALSE)),0)</f>
        <v>62.893333333333338</v>
      </c>
      <c r="U161" s="7" t="s">
        <v>303</v>
      </c>
      <c r="V161" s="7">
        <v>4</v>
      </c>
      <c r="W161" s="15">
        <f>IFERROR(_xlfn.IFNA(VLOOKUP(Fullmath[[#This Row],[M3]],$H$2:$L160,2,FALSE),VLOOKUP(Fullmath[[#This Row],[M3]],$H162:$L$2227,2,FALSE)),0)</f>
        <v>1</v>
      </c>
      <c r="X161" s="16">
        <f>IFERROR(_xlfn.IFNA(VLOOKUP(Fullmath[[#This Row],[M3]],$H$2:$L160,4,FALSE),VLOOKUP(Fullmath[[#This Row],[M3]],$H162:$L$2227,4,FALSE)),0)</f>
        <v>28.083333333333332</v>
      </c>
      <c r="AA161" s="15">
        <f>IFERROR(_xlfn.IFNA(VLOOKUP(Fullmath[[#This Row],[M4]],$H$2:$L160,2,FALSE),VLOOKUP(Fullmath[[#This Row],[M4]],$H162:$L$2227,2,FALSE)),0)</f>
        <v>0</v>
      </c>
      <c r="AB161" s="16">
        <f>IFERROR(_xlfn.IFNA(VLOOKUP(Fullmath[[#This Row],[M4]],$H$2:$L160,4,FALSE),VLOOKUP(Fullmath[[#This Row],[M4]],$H162:$L$2227,4,FALSE)),0)</f>
        <v>0</v>
      </c>
      <c r="AE161" s="15">
        <f>IFERROR(_xlfn.IFNA(VLOOKUP(Fullmath[[#This Row],[M5]],$H$2:$L160,2,FALSE),VLOOKUP(Fullmath[[#This Row],[M5]],$H162:$L$2227,2,FALSE)),0)</f>
        <v>0</v>
      </c>
      <c r="AF161" s="16">
        <f>IFERROR(_xlfn.IFNA(VLOOKUP(Fullmath[[#This Row],[M5]],$H$2:$L160,4,FALSE),VLOOKUP(Fullmath[[#This Row],[M5]],$H162:$L$2227,4,FALSE)),0)</f>
        <v>0</v>
      </c>
      <c r="AI161" s="15">
        <f>IFERROR(_xlfn.IFNA(VLOOKUP(Fullmath[[#This Row],[M6]],$H$2:$L160,2,FALSE),VLOOKUP(Fullmath[[#This Row],[M6]],$H162:$L$2227,2,FALSE)),0)</f>
        <v>0</v>
      </c>
      <c r="AJ161" s="16">
        <f>IFERROR(_xlfn.IFNA(VLOOKUP(Fullmath[[#This Row],[M6]],$H$2:$L160,4,FALSE),VLOOKUP(Fullmath[[#This Row],[M6]],$H162:$L$2227,4,FALSE)),0)</f>
        <v>0</v>
      </c>
      <c r="AM161" s="7">
        <f>(IFERROR(VLOOKUP(AK161,Components[[Name]:[Price]],2,FALSE),0))</f>
        <v>0</v>
      </c>
      <c r="AP161" s="7">
        <f>(IFERROR(VLOOKUP(AN161,Components[[Name]:[Price]],2,FALSE),0))</f>
        <v>0</v>
      </c>
      <c r="AS161" s="7">
        <f>(IFERROR(VLOOKUP(AQ161,Components[[Name]:[Price]],2,FALSE),0))</f>
        <v>0</v>
      </c>
      <c r="AV161" s="7">
        <f>(IFERROR(VLOOKUP(AT161,Components[[Name]:[Price]],2,FALSE),0))</f>
        <v>0</v>
      </c>
      <c r="AY161" s="7">
        <f>(IFERROR(VLOOKUP(AW161,Components[[Name]:[Price]],2,FALSE),0))</f>
        <v>0</v>
      </c>
      <c r="BB161" s="6">
        <f>(IFERROR(VLOOKUP(AZ161,Components[[Name]:[Price]],2,FALSE),0))</f>
        <v>0</v>
      </c>
    </row>
    <row r="162" spans="1:54" x14ac:dyDescent="0.2">
      <c r="A162" s="6">
        <v>595</v>
      </c>
      <c r="B162" s="2" t="s">
        <v>1169</v>
      </c>
      <c r="C162" s="6" t="s">
        <v>1257</v>
      </c>
      <c r="D162" s="6" t="s">
        <v>1172</v>
      </c>
      <c r="E162" s="6">
        <v>1</v>
      </c>
      <c r="F162" s="6">
        <v>24</v>
      </c>
      <c r="G162" s="6">
        <v>64</v>
      </c>
      <c r="H162" s="6" t="s">
        <v>1229</v>
      </c>
      <c r="I162" s="7">
        <f>Fullmath[[#This Row],[Total CP]]/Fullmath[[#This Row],[Quantity]]</f>
        <v>157.80000000000001</v>
      </c>
      <c r="J1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157.80000000000001</v>
      </c>
      <c r="K162" s="6">
        <f>Fullmath[[#This Row],[Mat Cost]]/Fullmath[[#This Row],[Quantity]]</f>
        <v>1534.3700000000001</v>
      </c>
      <c r="L1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1534.3700000000001</v>
      </c>
      <c r="M162" s="7" t="s">
        <v>429</v>
      </c>
      <c r="N162" s="14">
        <v>1</v>
      </c>
      <c r="O162" s="15">
        <f>IFERROR(_xlfn.IFNA(VLOOKUP(Fullmath[[#This Row],[M1]],$H$2:$L161,2,FALSE),VLOOKUP(Fullmath[[#This Row],[M1]],$H163:$L$2227,2,FALSE)),0)</f>
        <v>84.4</v>
      </c>
      <c r="P162" s="16">
        <f>IFERROR(_xlfn.IFNA(VLOOKUP(Fullmath[[#This Row],[M1]],$H$2:$L161,4,FALSE),VLOOKUP(Fullmath[[#This Row],[M1]],$H163:$L$2227,4,FALSE)),0)</f>
        <v>1173.4766666666667</v>
      </c>
      <c r="Q162" s="7" t="s">
        <v>579</v>
      </c>
      <c r="R162" s="7">
        <v>1</v>
      </c>
      <c r="S162" s="15">
        <f>IFERROR(_xlfn.IFNA(VLOOKUP(Fullmath[[#This Row],[M2]],$H$2:$L161,2,FALSE),VLOOKUP(Fullmath[[#This Row],[M2]],$H163:$L$2227,2,FALSE)),0)</f>
        <v>1.4</v>
      </c>
      <c r="T162" s="16">
        <f>IFERROR(_xlfn.IFNA(VLOOKUP(Fullmath[[#This Row],[M2]],$H$2:$L161,4,FALSE),VLOOKUP(Fullmath[[#This Row],[M2]],$H163:$L$2227,4,FALSE)),0)</f>
        <v>62.893333333333338</v>
      </c>
      <c r="U162" s="7" t="s">
        <v>355</v>
      </c>
      <c r="V162" s="7">
        <v>4</v>
      </c>
      <c r="W162" s="15">
        <f>IFERROR(_xlfn.IFNA(VLOOKUP(Fullmath[[#This Row],[M3]],$H$2:$L161,2,FALSE),VLOOKUP(Fullmath[[#This Row],[M3]],$H163:$L$2227,2,FALSE)),0)</f>
        <v>2</v>
      </c>
      <c r="X162" s="16">
        <f>IFERROR(_xlfn.IFNA(VLOOKUP(Fullmath[[#This Row],[M3]],$H$2:$L161,4,FALSE),VLOOKUP(Fullmath[[#This Row],[M3]],$H163:$L$2227,4,FALSE)),0)</f>
        <v>74.5</v>
      </c>
      <c r="AA162" s="15">
        <f>IFERROR(_xlfn.IFNA(VLOOKUP(Fullmath[[#This Row],[M4]],$H$2:$L161,2,FALSE),VLOOKUP(Fullmath[[#This Row],[M4]],$H163:$L$2227,2,FALSE)),0)</f>
        <v>0</v>
      </c>
      <c r="AB162" s="16">
        <f>IFERROR(_xlfn.IFNA(VLOOKUP(Fullmath[[#This Row],[M4]],$H$2:$L161,4,FALSE),VLOOKUP(Fullmath[[#This Row],[M4]],$H163:$L$2227,4,FALSE)),0)</f>
        <v>0</v>
      </c>
      <c r="AE162" s="15">
        <f>IFERROR(_xlfn.IFNA(VLOOKUP(Fullmath[[#This Row],[M5]],$H$2:$L161,2,FALSE),VLOOKUP(Fullmath[[#This Row],[M5]],$H163:$L$2227,2,FALSE)),0)</f>
        <v>0</v>
      </c>
      <c r="AF162" s="16">
        <f>IFERROR(_xlfn.IFNA(VLOOKUP(Fullmath[[#This Row],[M5]],$H$2:$L161,4,FALSE),VLOOKUP(Fullmath[[#This Row],[M5]],$H163:$L$2227,4,FALSE)),0)</f>
        <v>0</v>
      </c>
      <c r="AI162" s="15">
        <f>IFERROR(_xlfn.IFNA(VLOOKUP(Fullmath[[#This Row],[M6]],$H$2:$L161,2,FALSE),VLOOKUP(Fullmath[[#This Row],[M6]],$H163:$L$2227,2,FALSE)),0)</f>
        <v>0</v>
      </c>
      <c r="AJ162" s="16">
        <f>IFERROR(_xlfn.IFNA(VLOOKUP(Fullmath[[#This Row],[M6]],$H$2:$L161,4,FALSE),VLOOKUP(Fullmath[[#This Row],[M6]],$H163:$L$2227,4,FALSE)),0)</f>
        <v>0</v>
      </c>
      <c r="AM162" s="7">
        <f>(IFERROR(VLOOKUP(AK162,Components[[Name]:[Price]],2,FALSE),0))</f>
        <v>0</v>
      </c>
      <c r="AP162" s="7">
        <f>(IFERROR(VLOOKUP(AN162,Components[[Name]:[Price]],2,FALSE),0))</f>
        <v>0</v>
      </c>
      <c r="AS162" s="7">
        <f>(IFERROR(VLOOKUP(AQ162,Components[[Name]:[Price]],2,FALSE),0))</f>
        <v>0</v>
      </c>
      <c r="AV162" s="7">
        <f>(IFERROR(VLOOKUP(AT162,Components[[Name]:[Price]],2,FALSE),0))</f>
        <v>0</v>
      </c>
      <c r="AY162" s="7">
        <f>(IFERROR(VLOOKUP(AW162,Components[[Name]:[Price]],2,FALSE),0))</f>
        <v>0</v>
      </c>
      <c r="BB162" s="6">
        <f>(IFERROR(VLOOKUP(AZ162,Components[[Name]:[Price]],2,FALSE),0))</f>
        <v>0</v>
      </c>
    </row>
    <row r="163" spans="1:54" x14ac:dyDescent="0.2">
      <c r="A163" s="6">
        <v>919</v>
      </c>
      <c r="B163" s="2" t="s">
        <v>1169</v>
      </c>
      <c r="C163" s="6" t="s">
        <v>1257</v>
      </c>
      <c r="D163" s="6" t="s">
        <v>1173</v>
      </c>
      <c r="E163" s="6">
        <v>10</v>
      </c>
      <c r="F163" s="6">
        <v>12</v>
      </c>
      <c r="G163" s="6">
        <v>22</v>
      </c>
      <c r="H163" s="6" t="s">
        <v>1247</v>
      </c>
      <c r="I163" s="7">
        <f>Fullmath[[#This Row],[Total CP]]/Fullmath[[#This Row],[Quantity]]</f>
        <v>5.14</v>
      </c>
      <c r="J1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51.4</v>
      </c>
      <c r="K163" s="6">
        <f>Fullmath[[#This Row],[Mat Cost]]/Fullmath[[#This Row],[Quantity]]</f>
        <v>186.63266666666669</v>
      </c>
      <c r="L1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1866.3266666666668</v>
      </c>
      <c r="M163" s="7" t="s">
        <v>582</v>
      </c>
      <c r="N163" s="14">
        <v>1</v>
      </c>
      <c r="O163" s="15">
        <f>IFERROR(_xlfn.IFNA(VLOOKUP(Fullmath[[#This Row],[M1]],$H$2:$L162,2,FALSE),VLOOKUP(Fullmath[[#This Row],[M1]],$H164:$L$2227,2,FALSE)),0)</f>
        <v>9.4</v>
      </c>
      <c r="P163" s="16">
        <f>IFERROR(_xlfn.IFNA(VLOOKUP(Fullmath[[#This Row],[M1]],$H$2:$L162,4,FALSE),VLOOKUP(Fullmath[[#This Row],[M1]],$H164:$L$2227,4,FALSE)),0)</f>
        <v>138.97666666666666</v>
      </c>
      <c r="Q163" s="7" t="s">
        <v>579</v>
      </c>
      <c r="R163" s="7">
        <v>10</v>
      </c>
      <c r="S163" s="15">
        <f>IFERROR(_xlfn.IFNA(VLOOKUP(Fullmath[[#This Row],[M2]],$H$2:$L162,2,FALSE),VLOOKUP(Fullmath[[#This Row],[M2]],$H164:$L$2227,2,FALSE)),0)</f>
        <v>1.4</v>
      </c>
      <c r="T163" s="16">
        <f>IFERROR(_xlfn.IFNA(VLOOKUP(Fullmath[[#This Row],[M2]],$H$2:$L162,4,FALSE),VLOOKUP(Fullmath[[#This Row],[M2]],$H164:$L$2227,4,FALSE)),0)</f>
        <v>62.893333333333338</v>
      </c>
      <c r="U163" s="7" t="s">
        <v>308</v>
      </c>
      <c r="V163" s="7">
        <v>1</v>
      </c>
      <c r="W163" s="15">
        <f>IFERROR(_xlfn.IFNA(VLOOKUP(Fullmath[[#This Row],[M3]],$H$2:$L162,2,FALSE),VLOOKUP(Fullmath[[#This Row],[M3]],$H164:$L$2227,2,FALSE)),0)</f>
        <v>1</v>
      </c>
      <c r="X163" s="16">
        <f>IFERROR(_xlfn.IFNA(VLOOKUP(Fullmath[[#This Row],[M3]],$H$2:$L162,4,FALSE),VLOOKUP(Fullmath[[#This Row],[M3]],$H164:$L$2227,4,FALSE)),0)</f>
        <v>443.41666666666663</v>
      </c>
      <c r="Y163" s="7" t="s">
        <v>833</v>
      </c>
      <c r="Z163" s="7">
        <v>5</v>
      </c>
      <c r="AA163" s="15">
        <f>IFERROR(_xlfn.IFNA(VLOOKUP(Fullmath[[#This Row],[M4]],$H$2:$L162,2,FALSE),VLOOKUP(Fullmath[[#This Row],[M4]],$H164:$L$2227,2,FALSE)),0)</f>
        <v>1</v>
      </c>
      <c r="AB163" s="16">
        <f>IFERROR(_xlfn.IFNA(VLOOKUP(Fullmath[[#This Row],[M4]],$H$2:$L162,4,FALSE),VLOOKUP(Fullmath[[#This Row],[M4]],$H164:$L$2227,4,FALSE)),0)</f>
        <v>131</v>
      </c>
      <c r="AE163" s="15">
        <f>IFERROR(_xlfn.IFNA(VLOOKUP(Fullmath[[#This Row],[M5]],$H$2:$L162,2,FALSE),VLOOKUP(Fullmath[[#This Row],[M5]],$H164:$L$2227,2,FALSE)),0)</f>
        <v>0</v>
      </c>
      <c r="AF163" s="16">
        <f>IFERROR(_xlfn.IFNA(VLOOKUP(Fullmath[[#This Row],[M5]],$H$2:$L162,4,FALSE),VLOOKUP(Fullmath[[#This Row],[M5]],$H164:$L$2227,4,FALSE)),0)</f>
        <v>0</v>
      </c>
      <c r="AI163" s="15">
        <f>IFERROR(_xlfn.IFNA(VLOOKUP(Fullmath[[#This Row],[M6]],$H$2:$L162,2,FALSE),VLOOKUP(Fullmath[[#This Row],[M6]],$H164:$L$2227,2,FALSE)),0)</f>
        <v>0</v>
      </c>
      <c r="AJ163" s="16">
        <f>IFERROR(_xlfn.IFNA(VLOOKUP(Fullmath[[#This Row],[M6]],$H$2:$L162,4,FALSE),VLOOKUP(Fullmath[[#This Row],[M6]],$H164:$L$2227,4,FALSE)),0)</f>
        <v>0</v>
      </c>
      <c r="AM163" s="7">
        <f>(IFERROR(VLOOKUP(AK163,Components[[Name]:[Price]],2,FALSE),0))</f>
        <v>0</v>
      </c>
      <c r="AP163" s="7">
        <f>(IFERROR(VLOOKUP(AN163,Components[[Name]:[Price]],2,FALSE),0))</f>
        <v>0</v>
      </c>
      <c r="AS163" s="7">
        <f>(IFERROR(VLOOKUP(AQ163,Components[[Name]:[Price]],2,FALSE),0))</f>
        <v>0</v>
      </c>
      <c r="AV163" s="7">
        <f>(IFERROR(VLOOKUP(AT163,Components[[Name]:[Price]],2,FALSE),0))</f>
        <v>0</v>
      </c>
      <c r="AY163" s="7">
        <f>(IFERROR(VLOOKUP(AW163,Components[[Name]:[Price]],2,FALSE),0))</f>
        <v>0</v>
      </c>
      <c r="BB163" s="6">
        <f>(IFERROR(VLOOKUP(AZ163,Components[[Name]:[Price]],2,FALSE),0))</f>
        <v>0</v>
      </c>
    </row>
    <row r="164" spans="1:54" x14ac:dyDescent="0.2">
      <c r="A164" s="6">
        <v>918</v>
      </c>
      <c r="B164" s="2" t="s">
        <v>1169</v>
      </c>
      <c r="C164" s="6" t="s">
        <v>1257</v>
      </c>
      <c r="D164" s="6" t="s">
        <v>1173</v>
      </c>
      <c r="E164" s="6">
        <v>10</v>
      </c>
      <c r="F164" s="6">
        <v>12</v>
      </c>
      <c r="G164" s="6">
        <v>23</v>
      </c>
      <c r="H164" s="6" t="s">
        <v>1246</v>
      </c>
      <c r="I164" s="7">
        <f>Fullmath[[#This Row],[Total CP]]/Fullmath[[#This Row],[Quantity]]</f>
        <v>5.24</v>
      </c>
      <c r="J1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52.4</v>
      </c>
      <c r="K164" s="6">
        <f>Fullmath[[#This Row],[Mat Cost]]/Fullmath[[#This Row],[Quantity]]</f>
        <v>135.59100000000001</v>
      </c>
      <c r="L1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1355.91</v>
      </c>
      <c r="M164" s="7" t="s">
        <v>582</v>
      </c>
      <c r="N164" s="14">
        <v>1</v>
      </c>
      <c r="O164" s="15">
        <f>IFERROR(_xlfn.IFNA(VLOOKUP(Fullmath[[#This Row],[M1]],$H$2:$L163,2,FALSE),VLOOKUP(Fullmath[[#This Row],[M1]],$H165:$L$2227,2,FALSE)),0)</f>
        <v>9.4</v>
      </c>
      <c r="P164" s="16">
        <f>IFERROR(_xlfn.IFNA(VLOOKUP(Fullmath[[#This Row],[M1]],$H$2:$L163,4,FALSE),VLOOKUP(Fullmath[[#This Row],[M1]],$H165:$L$2227,4,FALSE)),0)</f>
        <v>138.97666666666666</v>
      </c>
      <c r="Q164" s="7" t="s">
        <v>579</v>
      </c>
      <c r="R164" s="7">
        <v>10</v>
      </c>
      <c r="S164" s="15">
        <f>IFERROR(_xlfn.IFNA(VLOOKUP(Fullmath[[#This Row],[M2]],$H$2:$L163,2,FALSE),VLOOKUP(Fullmath[[#This Row],[M2]],$H165:$L$2227,2,FALSE)),0)</f>
        <v>1.4</v>
      </c>
      <c r="T164" s="16">
        <f>IFERROR(_xlfn.IFNA(VLOOKUP(Fullmath[[#This Row],[M2]],$H$2:$L163,4,FALSE),VLOOKUP(Fullmath[[#This Row],[M2]],$H165:$L$2227,4,FALSE)),0)</f>
        <v>62.893333333333338</v>
      </c>
      <c r="U164" s="7" t="s">
        <v>308</v>
      </c>
      <c r="V164" s="7">
        <v>1</v>
      </c>
      <c r="W164" s="15">
        <f>IFERROR(_xlfn.IFNA(VLOOKUP(Fullmath[[#This Row],[M3]],$H$2:$L163,2,FALSE),VLOOKUP(Fullmath[[#This Row],[M3]],$H165:$L$2227,2,FALSE)),0)</f>
        <v>1</v>
      </c>
      <c r="X164" s="16">
        <f>IFERROR(_xlfn.IFNA(VLOOKUP(Fullmath[[#This Row],[M3]],$H$2:$L163,4,FALSE),VLOOKUP(Fullmath[[#This Row],[M3]],$H165:$L$2227,4,FALSE)),0)</f>
        <v>443.41666666666663</v>
      </c>
      <c r="Y164" s="7" t="s">
        <v>744</v>
      </c>
      <c r="Z164" s="7">
        <v>5</v>
      </c>
      <c r="AA164" s="15">
        <f>IFERROR(_xlfn.IFNA(VLOOKUP(Fullmath[[#This Row],[M4]],$H$2:$L163,2,FALSE),VLOOKUP(Fullmath[[#This Row],[M4]],$H165:$L$2227,2,FALSE)),0)</f>
        <v>1</v>
      </c>
      <c r="AB164" s="16">
        <f>IFERROR(_xlfn.IFNA(VLOOKUP(Fullmath[[#This Row],[M4]],$H$2:$L163,4,FALSE),VLOOKUP(Fullmath[[#This Row],[M4]],$H165:$L$2227,4,FALSE)),0)</f>
        <v>28.916666666666668</v>
      </c>
      <c r="AE164" s="15">
        <f>IFERROR(_xlfn.IFNA(VLOOKUP(Fullmath[[#This Row],[M5]],$H$2:$L163,2,FALSE),VLOOKUP(Fullmath[[#This Row],[M5]],$H165:$L$2227,2,FALSE)),0)</f>
        <v>0</v>
      </c>
      <c r="AF164" s="16">
        <f>IFERROR(_xlfn.IFNA(VLOOKUP(Fullmath[[#This Row],[M5]],$H$2:$L163,4,FALSE),VLOOKUP(Fullmath[[#This Row],[M5]],$H165:$L$2227,4,FALSE)),0)</f>
        <v>0</v>
      </c>
      <c r="AI164" s="15">
        <f>IFERROR(_xlfn.IFNA(VLOOKUP(Fullmath[[#This Row],[M6]],$H$2:$L163,2,FALSE),VLOOKUP(Fullmath[[#This Row],[M6]],$H165:$L$2227,2,FALSE)),0)</f>
        <v>0</v>
      </c>
      <c r="AJ164" s="16">
        <f>IFERROR(_xlfn.IFNA(VLOOKUP(Fullmath[[#This Row],[M6]],$H$2:$L163,4,FALSE),VLOOKUP(Fullmath[[#This Row],[M6]],$H165:$L$2227,4,FALSE)),0)</f>
        <v>0</v>
      </c>
      <c r="AM164" s="7">
        <f>(IFERROR(VLOOKUP(AK164,Components[[Name]:[Price]],2,FALSE),0))</f>
        <v>0</v>
      </c>
      <c r="AP164" s="7">
        <f>(IFERROR(VLOOKUP(AN164,Components[[Name]:[Price]],2,FALSE),0))</f>
        <v>0</v>
      </c>
      <c r="AS164" s="7">
        <f>(IFERROR(VLOOKUP(AQ164,Components[[Name]:[Price]],2,FALSE),0))</f>
        <v>0</v>
      </c>
      <c r="AV164" s="7">
        <f>(IFERROR(VLOOKUP(AT164,Components[[Name]:[Price]],2,FALSE),0))</f>
        <v>0</v>
      </c>
      <c r="AY164" s="7">
        <f>(IFERROR(VLOOKUP(AW164,Components[[Name]:[Price]],2,FALSE),0))</f>
        <v>0</v>
      </c>
      <c r="BB164" s="6">
        <f>(IFERROR(VLOOKUP(AZ164,Components[[Name]:[Price]],2,FALSE),0))</f>
        <v>0</v>
      </c>
    </row>
    <row r="165" spans="1:54" x14ac:dyDescent="0.2">
      <c r="A165" s="6">
        <v>917</v>
      </c>
      <c r="B165" s="2" t="s">
        <v>1169</v>
      </c>
      <c r="C165" s="6" t="s">
        <v>1257</v>
      </c>
      <c r="D165" s="6" t="s">
        <v>1173</v>
      </c>
      <c r="E165" s="6">
        <v>10</v>
      </c>
      <c r="F165" s="6">
        <v>12</v>
      </c>
      <c r="G165" s="6">
        <v>23</v>
      </c>
      <c r="H165" s="6" t="s">
        <v>1245</v>
      </c>
      <c r="I165" s="7">
        <f>Fullmath[[#This Row],[Total CP]]/Fullmath[[#This Row],[Quantity]]</f>
        <v>5.24</v>
      </c>
      <c r="J1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52.4</v>
      </c>
      <c r="K165" s="6">
        <f>Fullmath[[#This Row],[Mat Cost]]/Fullmath[[#This Row],[Quantity]]</f>
        <v>147.59100000000001</v>
      </c>
      <c r="L1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1475.91</v>
      </c>
      <c r="M165" s="7" t="s">
        <v>582</v>
      </c>
      <c r="N165" s="14">
        <v>1</v>
      </c>
      <c r="O165" s="15">
        <f>IFERROR(_xlfn.IFNA(VLOOKUP(Fullmath[[#This Row],[M1]],$H$2:$L164,2,FALSE),VLOOKUP(Fullmath[[#This Row],[M1]],$H166:$L$2227,2,FALSE)),0)</f>
        <v>9.4</v>
      </c>
      <c r="P165" s="16">
        <f>IFERROR(_xlfn.IFNA(VLOOKUP(Fullmath[[#This Row],[M1]],$H$2:$L164,4,FALSE),VLOOKUP(Fullmath[[#This Row],[M1]],$H166:$L$2227,4,FALSE)),0)</f>
        <v>138.97666666666666</v>
      </c>
      <c r="Q165" s="7" t="s">
        <v>579</v>
      </c>
      <c r="R165" s="7">
        <v>10</v>
      </c>
      <c r="S165" s="15">
        <f>IFERROR(_xlfn.IFNA(VLOOKUP(Fullmath[[#This Row],[M2]],$H$2:$L164,2,FALSE),VLOOKUP(Fullmath[[#This Row],[M2]],$H166:$L$2227,2,FALSE)),0)</f>
        <v>1.4</v>
      </c>
      <c r="T165" s="16">
        <f>IFERROR(_xlfn.IFNA(VLOOKUP(Fullmath[[#This Row],[M2]],$H$2:$L164,4,FALSE),VLOOKUP(Fullmath[[#This Row],[M2]],$H166:$L$2227,4,FALSE)),0)</f>
        <v>62.893333333333338</v>
      </c>
      <c r="U165" s="7" t="s">
        <v>308</v>
      </c>
      <c r="V165" s="7">
        <v>1</v>
      </c>
      <c r="W165" s="15">
        <f>IFERROR(_xlfn.IFNA(VLOOKUP(Fullmath[[#This Row],[M3]],$H$2:$L164,2,FALSE),VLOOKUP(Fullmath[[#This Row],[M3]],$H166:$L$2227,2,FALSE)),0)</f>
        <v>1</v>
      </c>
      <c r="X165" s="16">
        <f>IFERROR(_xlfn.IFNA(VLOOKUP(Fullmath[[#This Row],[M3]],$H$2:$L164,4,FALSE),VLOOKUP(Fullmath[[#This Row],[M3]],$H166:$L$2227,4,FALSE)),0)</f>
        <v>443.41666666666663</v>
      </c>
      <c r="Y165" s="7" t="s">
        <v>299</v>
      </c>
      <c r="Z165" s="7">
        <v>5</v>
      </c>
      <c r="AA165" s="15">
        <f>IFERROR(_xlfn.IFNA(VLOOKUP(Fullmath[[#This Row],[M4]],$H$2:$L164,2,FALSE),VLOOKUP(Fullmath[[#This Row],[M4]],$H166:$L$2227,2,FALSE)),0)</f>
        <v>1</v>
      </c>
      <c r="AB165" s="16">
        <f>IFERROR(_xlfn.IFNA(VLOOKUP(Fullmath[[#This Row],[M4]],$H$2:$L164,4,FALSE),VLOOKUP(Fullmath[[#This Row],[M4]],$H166:$L$2227,4,FALSE)),0)</f>
        <v>52.916666666666664</v>
      </c>
      <c r="AE165" s="15">
        <f>IFERROR(_xlfn.IFNA(VLOOKUP(Fullmath[[#This Row],[M5]],$H$2:$L164,2,FALSE),VLOOKUP(Fullmath[[#This Row],[M5]],$H166:$L$2227,2,FALSE)),0)</f>
        <v>0</v>
      </c>
      <c r="AF165" s="16">
        <f>IFERROR(_xlfn.IFNA(VLOOKUP(Fullmath[[#This Row],[M5]],$H$2:$L164,4,FALSE),VLOOKUP(Fullmath[[#This Row],[M5]],$H166:$L$2227,4,FALSE)),0)</f>
        <v>0</v>
      </c>
      <c r="AI165" s="15">
        <f>IFERROR(_xlfn.IFNA(VLOOKUP(Fullmath[[#This Row],[M6]],$H$2:$L164,2,FALSE),VLOOKUP(Fullmath[[#This Row],[M6]],$H166:$L$2227,2,FALSE)),0)</f>
        <v>0</v>
      </c>
      <c r="AJ165" s="16">
        <f>IFERROR(_xlfn.IFNA(VLOOKUP(Fullmath[[#This Row],[M6]],$H$2:$L164,4,FALSE),VLOOKUP(Fullmath[[#This Row],[M6]],$H166:$L$2227,4,FALSE)),0)</f>
        <v>0</v>
      </c>
      <c r="AM165" s="7">
        <f>(IFERROR(VLOOKUP(AK165,Components[[Name]:[Price]],2,FALSE),0))</f>
        <v>0</v>
      </c>
      <c r="AP165" s="7">
        <f>(IFERROR(VLOOKUP(AN165,Components[[Name]:[Price]],2,FALSE),0))</f>
        <v>0</v>
      </c>
      <c r="AS165" s="7">
        <f>(IFERROR(VLOOKUP(AQ165,Components[[Name]:[Price]],2,FALSE),0))</f>
        <v>0</v>
      </c>
      <c r="AV165" s="7">
        <f>(IFERROR(VLOOKUP(AT165,Components[[Name]:[Price]],2,FALSE),0))</f>
        <v>0</v>
      </c>
      <c r="AY165" s="7">
        <f>(IFERROR(VLOOKUP(AW165,Components[[Name]:[Price]],2,FALSE),0))</f>
        <v>0</v>
      </c>
      <c r="BB165" s="6">
        <f>(IFERROR(VLOOKUP(AZ165,Components[[Name]:[Price]],2,FALSE),0))</f>
        <v>0</v>
      </c>
    </row>
    <row r="166" spans="1:54" x14ac:dyDescent="0.2">
      <c r="A166" s="6">
        <v>916</v>
      </c>
      <c r="B166" s="2" t="s">
        <v>1169</v>
      </c>
      <c r="C166" s="6" t="s">
        <v>1257</v>
      </c>
      <c r="D166" s="6" t="s">
        <v>1173</v>
      </c>
      <c r="E166" s="6">
        <v>10</v>
      </c>
      <c r="F166" s="6">
        <v>12</v>
      </c>
      <c r="G166" s="6">
        <v>23</v>
      </c>
      <c r="H166" s="6" t="s">
        <v>1244</v>
      </c>
      <c r="I166" s="7">
        <f>Fullmath[[#This Row],[Total CP]]/Fullmath[[#This Row],[Quantity]]</f>
        <v>5.24</v>
      </c>
      <c r="J1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52.4</v>
      </c>
      <c r="K166" s="6">
        <f>Fullmath[[#This Row],[Mat Cost]]/Fullmath[[#This Row],[Quantity]]</f>
        <v>168.75766666666669</v>
      </c>
      <c r="L1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1687.5766666666668</v>
      </c>
      <c r="M166" s="7" t="s">
        <v>582</v>
      </c>
      <c r="N166" s="14">
        <v>1</v>
      </c>
      <c r="O166" s="15">
        <f>IFERROR(_xlfn.IFNA(VLOOKUP(Fullmath[[#This Row],[M1]],$H$2:$L165,2,FALSE),VLOOKUP(Fullmath[[#This Row],[M1]],$H167:$L$2227,2,FALSE)),0)</f>
        <v>9.4</v>
      </c>
      <c r="P166" s="16">
        <f>IFERROR(_xlfn.IFNA(VLOOKUP(Fullmath[[#This Row],[M1]],$H$2:$L165,4,FALSE),VLOOKUP(Fullmath[[#This Row],[M1]],$H167:$L$2227,4,FALSE)),0)</f>
        <v>138.97666666666666</v>
      </c>
      <c r="Q166" s="7" t="s">
        <v>579</v>
      </c>
      <c r="R166" s="7">
        <v>10</v>
      </c>
      <c r="S166" s="15">
        <f>IFERROR(_xlfn.IFNA(VLOOKUP(Fullmath[[#This Row],[M2]],$H$2:$L165,2,FALSE),VLOOKUP(Fullmath[[#This Row],[M2]],$H167:$L$2227,2,FALSE)),0)</f>
        <v>1.4</v>
      </c>
      <c r="T166" s="16">
        <f>IFERROR(_xlfn.IFNA(VLOOKUP(Fullmath[[#This Row],[M2]],$H$2:$L165,4,FALSE),VLOOKUP(Fullmath[[#This Row],[M2]],$H167:$L$2227,4,FALSE)),0)</f>
        <v>62.893333333333338</v>
      </c>
      <c r="U166" s="7" t="s">
        <v>308</v>
      </c>
      <c r="V166" s="7">
        <v>1</v>
      </c>
      <c r="W166" s="15">
        <f>IFERROR(_xlfn.IFNA(VLOOKUP(Fullmath[[#This Row],[M3]],$H$2:$L165,2,FALSE),VLOOKUP(Fullmath[[#This Row],[M3]],$H167:$L$2227,2,FALSE)),0)</f>
        <v>1</v>
      </c>
      <c r="X166" s="16">
        <f>IFERROR(_xlfn.IFNA(VLOOKUP(Fullmath[[#This Row],[M3]],$H$2:$L165,4,FALSE),VLOOKUP(Fullmath[[#This Row],[M3]],$H167:$L$2227,4,FALSE)),0)</f>
        <v>443.41666666666663</v>
      </c>
      <c r="Y166" s="7" t="s">
        <v>943</v>
      </c>
      <c r="Z166" s="7">
        <v>5</v>
      </c>
      <c r="AA166" s="15">
        <f>IFERROR(_xlfn.IFNA(VLOOKUP(Fullmath[[#This Row],[M4]],$H$2:$L165,2,FALSE),VLOOKUP(Fullmath[[#This Row],[M4]],$H167:$L$2227,2,FALSE)),0)</f>
        <v>1</v>
      </c>
      <c r="AB166" s="16">
        <f>IFERROR(_xlfn.IFNA(VLOOKUP(Fullmath[[#This Row],[M4]],$H$2:$L165,4,FALSE),VLOOKUP(Fullmath[[#This Row],[M4]],$H167:$L$2227,4,FALSE)),0)</f>
        <v>95.25</v>
      </c>
      <c r="AE166" s="15">
        <f>IFERROR(_xlfn.IFNA(VLOOKUP(Fullmath[[#This Row],[M5]],$H$2:$L165,2,FALSE),VLOOKUP(Fullmath[[#This Row],[M5]],$H167:$L$2227,2,FALSE)),0)</f>
        <v>0</v>
      </c>
      <c r="AF166" s="16">
        <f>IFERROR(_xlfn.IFNA(VLOOKUP(Fullmath[[#This Row],[M5]],$H$2:$L165,4,FALSE),VLOOKUP(Fullmath[[#This Row],[M5]],$H167:$L$2227,4,FALSE)),0)</f>
        <v>0</v>
      </c>
      <c r="AI166" s="15">
        <f>IFERROR(_xlfn.IFNA(VLOOKUP(Fullmath[[#This Row],[M6]],$H$2:$L165,2,FALSE),VLOOKUP(Fullmath[[#This Row],[M6]],$H167:$L$2227,2,FALSE)),0)</f>
        <v>0</v>
      </c>
      <c r="AJ166" s="16">
        <f>IFERROR(_xlfn.IFNA(VLOOKUP(Fullmath[[#This Row],[M6]],$H$2:$L165,4,FALSE),VLOOKUP(Fullmath[[#This Row],[M6]],$H167:$L$2227,4,FALSE)),0)</f>
        <v>0</v>
      </c>
      <c r="AM166" s="7">
        <f>(IFERROR(VLOOKUP(AK166,Components[[Name]:[Price]],2,FALSE),0))</f>
        <v>0</v>
      </c>
      <c r="AP166" s="7">
        <f>(IFERROR(VLOOKUP(AN166,Components[[Name]:[Price]],2,FALSE),0))</f>
        <v>0</v>
      </c>
      <c r="AS166" s="7">
        <f>(IFERROR(VLOOKUP(AQ166,Components[[Name]:[Price]],2,FALSE),0))</f>
        <v>0</v>
      </c>
      <c r="AV166" s="7">
        <f>(IFERROR(VLOOKUP(AT166,Components[[Name]:[Price]],2,FALSE),0))</f>
        <v>0</v>
      </c>
      <c r="AY166" s="7">
        <f>(IFERROR(VLOOKUP(AW166,Components[[Name]:[Price]],2,FALSE),0))</f>
        <v>0</v>
      </c>
      <c r="BB166" s="6">
        <f>(IFERROR(VLOOKUP(AZ166,Components[[Name]:[Price]],2,FALSE),0))</f>
        <v>0</v>
      </c>
    </row>
    <row r="167" spans="1:54" x14ac:dyDescent="0.2">
      <c r="A167" s="6">
        <v>920</v>
      </c>
      <c r="B167" s="2" t="s">
        <v>1169</v>
      </c>
      <c r="C167" s="6" t="s">
        <v>1257</v>
      </c>
      <c r="D167" s="6" t="s">
        <v>1173</v>
      </c>
      <c r="E167" s="6">
        <v>10</v>
      </c>
      <c r="F167" s="6">
        <v>12</v>
      </c>
      <c r="G167" s="6">
        <v>24</v>
      </c>
      <c r="H167" s="6" t="s">
        <v>1205</v>
      </c>
      <c r="I167" s="7">
        <f>Fullmath[[#This Row],[Total CP]]/Fullmath[[#This Row],[Quantity]]</f>
        <v>5.34</v>
      </c>
      <c r="J1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53.4</v>
      </c>
      <c r="K167" s="6">
        <f>Fullmath[[#This Row],[Mat Cost]]/Fullmath[[#This Row],[Quantity]]</f>
        <v>139.84100000000001</v>
      </c>
      <c r="L1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1398.41</v>
      </c>
      <c r="M167" s="7" t="s">
        <v>582</v>
      </c>
      <c r="N167" s="14">
        <v>1</v>
      </c>
      <c r="O167" s="15">
        <f>IFERROR(_xlfn.IFNA(VLOOKUP(Fullmath[[#This Row],[M1]],$H$2:$L166,2,FALSE),VLOOKUP(Fullmath[[#This Row],[M1]],$H168:$L$2227,2,FALSE)),0)</f>
        <v>9.4</v>
      </c>
      <c r="P167" s="16">
        <f>IFERROR(_xlfn.IFNA(VLOOKUP(Fullmath[[#This Row],[M1]],$H$2:$L166,4,FALSE),VLOOKUP(Fullmath[[#This Row],[M1]],$H168:$L$2227,4,FALSE)),0)</f>
        <v>138.97666666666666</v>
      </c>
      <c r="Q167" s="7" t="s">
        <v>579</v>
      </c>
      <c r="R167" s="7">
        <v>10</v>
      </c>
      <c r="S167" s="15">
        <f>IFERROR(_xlfn.IFNA(VLOOKUP(Fullmath[[#This Row],[M2]],$H$2:$L166,2,FALSE),VLOOKUP(Fullmath[[#This Row],[M2]],$H168:$L$2227,2,FALSE)),0)</f>
        <v>1.4</v>
      </c>
      <c r="T167" s="16">
        <f>IFERROR(_xlfn.IFNA(VLOOKUP(Fullmath[[#This Row],[M2]],$H$2:$L166,4,FALSE),VLOOKUP(Fullmath[[#This Row],[M2]],$H168:$L$2227,4,FALSE)),0)</f>
        <v>62.893333333333338</v>
      </c>
      <c r="U167" s="7" t="s">
        <v>308</v>
      </c>
      <c r="V167" s="7">
        <v>1</v>
      </c>
      <c r="W167" s="15">
        <f>IFERROR(_xlfn.IFNA(VLOOKUP(Fullmath[[#This Row],[M3]],$H$2:$L166,2,FALSE),VLOOKUP(Fullmath[[#This Row],[M3]],$H168:$L$2227,2,FALSE)),0)</f>
        <v>1</v>
      </c>
      <c r="X167" s="16">
        <f>IFERROR(_xlfn.IFNA(VLOOKUP(Fullmath[[#This Row],[M3]],$H$2:$L166,4,FALSE),VLOOKUP(Fullmath[[#This Row],[M3]],$H168:$L$2227,4,FALSE)),0)</f>
        <v>443.41666666666663</v>
      </c>
      <c r="Y167" s="7" t="s">
        <v>939</v>
      </c>
      <c r="Z167" s="7">
        <v>5</v>
      </c>
      <c r="AA167" s="15">
        <f>IFERROR(_xlfn.IFNA(VLOOKUP(Fullmath[[#This Row],[M4]],$H$2:$L166,2,FALSE),VLOOKUP(Fullmath[[#This Row],[M4]],$H168:$L$2227,2,FALSE)),0)</f>
        <v>1</v>
      </c>
      <c r="AB167" s="16">
        <f>IFERROR(_xlfn.IFNA(VLOOKUP(Fullmath[[#This Row],[M4]],$H$2:$L166,4,FALSE),VLOOKUP(Fullmath[[#This Row],[M4]],$H168:$L$2227,4,FALSE)),0)</f>
        <v>37.416666666666664</v>
      </c>
      <c r="AE167" s="15">
        <f>IFERROR(_xlfn.IFNA(VLOOKUP(Fullmath[[#This Row],[M5]],$H$2:$L166,2,FALSE),VLOOKUP(Fullmath[[#This Row],[M5]],$H168:$L$2227,2,FALSE)),0)</f>
        <v>0</v>
      </c>
      <c r="AF167" s="16">
        <f>IFERROR(_xlfn.IFNA(VLOOKUP(Fullmath[[#This Row],[M5]],$H$2:$L166,4,FALSE),VLOOKUP(Fullmath[[#This Row],[M5]],$H168:$L$2227,4,FALSE)),0)</f>
        <v>0</v>
      </c>
      <c r="AI167" s="15">
        <f>IFERROR(_xlfn.IFNA(VLOOKUP(Fullmath[[#This Row],[M6]],$H$2:$L166,2,FALSE),VLOOKUP(Fullmath[[#This Row],[M6]],$H168:$L$2227,2,FALSE)),0)</f>
        <v>0</v>
      </c>
      <c r="AJ167" s="16">
        <f>IFERROR(_xlfn.IFNA(VLOOKUP(Fullmath[[#This Row],[M6]],$H$2:$L166,4,FALSE),VLOOKUP(Fullmath[[#This Row],[M6]],$H168:$L$2227,4,FALSE)),0)</f>
        <v>0</v>
      </c>
      <c r="AM167" s="7">
        <f>(IFERROR(VLOOKUP(AK167,Components[[Name]:[Price]],2,FALSE),0))</f>
        <v>0</v>
      </c>
      <c r="AP167" s="7">
        <f>(IFERROR(VLOOKUP(AN167,Components[[Name]:[Price]],2,FALSE),0))</f>
        <v>0</v>
      </c>
      <c r="AS167" s="7">
        <f>(IFERROR(VLOOKUP(AQ167,Components[[Name]:[Price]],2,FALSE),0))</f>
        <v>0</v>
      </c>
      <c r="AV167" s="7">
        <f>(IFERROR(VLOOKUP(AT167,Components[[Name]:[Price]],2,FALSE),0))</f>
        <v>0</v>
      </c>
      <c r="AY167" s="7">
        <f>(IFERROR(VLOOKUP(AW167,Components[[Name]:[Price]],2,FALSE),0))</f>
        <v>0</v>
      </c>
      <c r="BB167" s="6">
        <f>(IFERROR(VLOOKUP(AZ167,Components[[Name]:[Price]],2,FALSE),0))</f>
        <v>0</v>
      </c>
    </row>
    <row r="168" spans="1:54" x14ac:dyDescent="0.2">
      <c r="A168" s="6">
        <v>915</v>
      </c>
      <c r="B168" s="2" t="s">
        <v>1169</v>
      </c>
      <c r="C168" s="6" t="s">
        <v>1257</v>
      </c>
      <c r="D168" s="6" t="s">
        <v>1173</v>
      </c>
      <c r="E168" s="6">
        <v>10</v>
      </c>
      <c r="F168" s="6">
        <v>12</v>
      </c>
      <c r="G168" s="6">
        <v>24</v>
      </c>
      <c r="H168" s="6" t="s">
        <v>1243</v>
      </c>
      <c r="I168" s="7">
        <f>Fullmath[[#This Row],[Total CP]]/Fullmath[[#This Row],[Quantity]]</f>
        <v>5.34</v>
      </c>
      <c r="J1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53.4</v>
      </c>
      <c r="K168" s="6">
        <f>Fullmath[[#This Row],[Mat Cost]]/Fullmath[[#This Row],[Quantity]]</f>
        <v>154.04933333333332</v>
      </c>
      <c r="L1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1540.4933333333333</v>
      </c>
      <c r="M168" s="7" t="s">
        <v>582</v>
      </c>
      <c r="N168" s="14">
        <v>1</v>
      </c>
      <c r="O168" s="15">
        <f>IFERROR(_xlfn.IFNA(VLOOKUP(Fullmath[[#This Row],[M1]],$H$2:$L167,2,FALSE),VLOOKUP(Fullmath[[#This Row],[M1]],$H169:$L$2227,2,FALSE)),0)</f>
        <v>9.4</v>
      </c>
      <c r="P168" s="16">
        <f>IFERROR(_xlfn.IFNA(VLOOKUP(Fullmath[[#This Row],[M1]],$H$2:$L167,4,FALSE),VLOOKUP(Fullmath[[#This Row],[M1]],$H169:$L$2227,4,FALSE)),0)</f>
        <v>138.97666666666666</v>
      </c>
      <c r="Q168" s="7" t="s">
        <v>579</v>
      </c>
      <c r="R168" s="7">
        <v>10</v>
      </c>
      <c r="S168" s="15">
        <f>IFERROR(_xlfn.IFNA(VLOOKUP(Fullmath[[#This Row],[M2]],$H$2:$L167,2,FALSE),VLOOKUP(Fullmath[[#This Row],[M2]],$H169:$L$2227,2,FALSE)),0)</f>
        <v>1.4</v>
      </c>
      <c r="T168" s="16">
        <f>IFERROR(_xlfn.IFNA(VLOOKUP(Fullmath[[#This Row],[M2]],$H$2:$L167,4,FALSE),VLOOKUP(Fullmath[[#This Row],[M2]],$H169:$L$2227,4,FALSE)),0)</f>
        <v>62.893333333333338</v>
      </c>
      <c r="U168" s="7" t="s">
        <v>308</v>
      </c>
      <c r="V168" s="7">
        <v>1</v>
      </c>
      <c r="W168" s="15">
        <f>IFERROR(_xlfn.IFNA(VLOOKUP(Fullmath[[#This Row],[M3]],$H$2:$L167,2,FALSE),VLOOKUP(Fullmath[[#This Row],[M3]],$H169:$L$2227,2,FALSE)),0)</f>
        <v>1</v>
      </c>
      <c r="X168" s="16">
        <f>IFERROR(_xlfn.IFNA(VLOOKUP(Fullmath[[#This Row],[M3]],$H$2:$L167,4,FALSE),VLOOKUP(Fullmath[[#This Row],[M3]],$H169:$L$2227,4,FALSE)),0)</f>
        <v>443.41666666666663</v>
      </c>
      <c r="Y168" s="7" t="s">
        <v>304</v>
      </c>
      <c r="Z168" s="7">
        <v>5</v>
      </c>
      <c r="AA168" s="15">
        <f>IFERROR(_xlfn.IFNA(VLOOKUP(Fullmath[[#This Row],[M4]],$H$2:$L167,2,FALSE),VLOOKUP(Fullmath[[#This Row],[M4]],$H169:$L$2227,2,FALSE)),0)</f>
        <v>1</v>
      </c>
      <c r="AB168" s="16">
        <f>IFERROR(_xlfn.IFNA(VLOOKUP(Fullmath[[#This Row],[M4]],$H$2:$L167,4,FALSE),VLOOKUP(Fullmath[[#This Row],[M4]],$H169:$L$2227,4,FALSE)),0)</f>
        <v>65.833333333333329</v>
      </c>
      <c r="AE168" s="15">
        <f>IFERROR(_xlfn.IFNA(VLOOKUP(Fullmath[[#This Row],[M5]],$H$2:$L167,2,FALSE),VLOOKUP(Fullmath[[#This Row],[M5]],$H169:$L$2227,2,FALSE)),0)</f>
        <v>0</v>
      </c>
      <c r="AF168" s="16">
        <f>IFERROR(_xlfn.IFNA(VLOOKUP(Fullmath[[#This Row],[M5]],$H$2:$L167,4,FALSE),VLOOKUP(Fullmath[[#This Row],[M5]],$H169:$L$2227,4,FALSE)),0)</f>
        <v>0</v>
      </c>
      <c r="AI168" s="15">
        <f>IFERROR(_xlfn.IFNA(VLOOKUP(Fullmath[[#This Row],[M6]],$H$2:$L167,2,FALSE),VLOOKUP(Fullmath[[#This Row],[M6]],$H169:$L$2227,2,FALSE)),0)</f>
        <v>0</v>
      </c>
      <c r="AJ168" s="16">
        <f>IFERROR(_xlfn.IFNA(VLOOKUP(Fullmath[[#This Row],[M6]],$H$2:$L167,4,FALSE),VLOOKUP(Fullmath[[#This Row],[M6]],$H169:$L$2227,4,FALSE)),0)</f>
        <v>0</v>
      </c>
      <c r="AM168" s="7">
        <f>(IFERROR(VLOOKUP(AK168,Components[[Name]:[Price]],2,FALSE),0))</f>
        <v>0</v>
      </c>
      <c r="AP168" s="7">
        <f>(IFERROR(VLOOKUP(AN168,Components[[Name]:[Price]],2,FALSE),0))</f>
        <v>0</v>
      </c>
      <c r="AS168" s="7">
        <f>(IFERROR(VLOOKUP(AQ168,Components[[Name]:[Price]],2,FALSE),0))</f>
        <v>0</v>
      </c>
      <c r="AV168" s="7">
        <f>(IFERROR(VLOOKUP(AT168,Components[[Name]:[Price]],2,FALSE),0))</f>
        <v>0</v>
      </c>
      <c r="AY168" s="7">
        <f>(IFERROR(VLOOKUP(AW168,Components[[Name]:[Price]],2,FALSE),0))</f>
        <v>0</v>
      </c>
      <c r="BB168" s="6">
        <f>(IFERROR(VLOOKUP(AZ168,Components[[Name]:[Price]],2,FALSE),0))</f>
        <v>0</v>
      </c>
    </row>
    <row r="169" spans="1:54" x14ac:dyDescent="0.2">
      <c r="A169" s="6">
        <v>914</v>
      </c>
      <c r="B169" s="2" t="s">
        <v>1169</v>
      </c>
      <c r="C169" s="6" t="s">
        <v>1257</v>
      </c>
      <c r="D169" s="6" t="s">
        <v>1173</v>
      </c>
      <c r="E169" s="6">
        <v>10</v>
      </c>
      <c r="F169" s="6">
        <v>12</v>
      </c>
      <c r="G169" s="6">
        <v>24</v>
      </c>
      <c r="H169" s="6" t="s">
        <v>1242</v>
      </c>
      <c r="I169" s="7">
        <f>Fullmath[[#This Row],[Total CP]]/Fullmath[[#This Row],[Quantity]]</f>
        <v>5.34</v>
      </c>
      <c r="J1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53.4</v>
      </c>
      <c r="K169" s="6">
        <f>Fullmath[[#This Row],[Mat Cost]]/Fullmath[[#This Row],[Quantity]]</f>
        <v>135.17433333333335</v>
      </c>
      <c r="L1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1351.7433333333336</v>
      </c>
      <c r="M169" s="7" t="s">
        <v>582</v>
      </c>
      <c r="N169" s="14">
        <v>1</v>
      </c>
      <c r="O169" s="15">
        <f>IFERROR(_xlfn.IFNA(VLOOKUP(Fullmath[[#This Row],[M1]],$H$2:$L168,2,FALSE),VLOOKUP(Fullmath[[#This Row],[M1]],$H170:$L$2227,2,FALSE)),0)</f>
        <v>9.4</v>
      </c>
      <c r="P169" s="16">
        <f>IFERROR(_xlfn.IFNA(VLOOKUP(Fullmath[[#This Row],[M1]],$H$2:$L168,4,FALSE),VLOOKUP(Fullmath[[#This Row],[M1]],$H170:$L$2227,4,FALSE)),0)</f>
        <v>138.97666666666666</v>
      </c>
      <c r="Q169" s="7" t="s">
        <v>579</v>
      </c>
      <c r="R169" s="7">
        <v>10</v>
      </c>
      <c r="S169" s="15">
        <f>IFERROR(_xlfn.IFNA(VLOOKUP(Fullmath[[#This Row],[M2]],$H$2:$L168,2,FALSE),VLOOKUP(Fullmath[[#This Row],[M2]],$H170:$L$2227,2,FALSE)),0)</f>
        <v>1.4</v>
      </c>
      <c r="T169" s="16">
        <f>IFERROR(_xlfn.IFNA(VLOOKUP(Fullmath[[#This Row],[M2]],$H$2:$L168,4,FALSE),VLOOKUP(Fullmath[[#This Row],[M2]],$H170:$L$2227,4,FALSE)),0)</f>
        <v>62.893333333333338</v>
      </c>
      <c r="U169" s="7" t="s">
        <v>308</v>
      </c>
      <c r="V169" s="7">
        <v>1</v>
      </c>
      <c r="W169" s="15">
        <f>IFERROR(_xlfn.IFNA(VLOOKUP(Fullmath[[#This Row],[M3]],$H$2:$L168,2,FALSE),VLOOKUP(Fullmath[[#This Row],[M3]],$H170:$L$2227,2,FALSE)),0)</f>
        <v>1</v>
      </c>
      <c r="X169" s="16">
        <f>IFERROR(_xlfn.IFNA(VLOOKUP(Fullmath[[#This Row],[M3]],$H$2:$L168,4,FALSE),VLOOKUP(Fullmath[[#This Row],[M3]],$H170:$L$2227,4,FALSE)),0)</f>
        <v>443.41666666666663</v>
      </c>
      <c r="Y169" s="7" t="s">
        <v>303</v>
      </c>
      <c r="Z169" s="7">
        <v>5</v>
      </c>
      <c r="AA169" s="15">
        <f>IFERROR(_xlfn.IFNA(VLOOKUP(Fullmath[[#This Row],[M4]],$H$2:$L168,2,FALSE),VLOOKUP(Fullmath[[#This Row],[M4]],$H170:$L$2227,2,FALSE)),0)</f>
        <v>1</v>
      </c>
      <c r="AB169" s="16">
        <f>IFERROR(_xlfn.IFNA(VLOOKUP(Fullmath[[#This Row],[M4]],$H$2:$L168,4,FALSE),VLOOKUP(Fullmath[[#This Row],[M4]],$H170:$L$2227,4,FALSE)),0)</f>
        <v>28.083333333333332</v>
      </c>
      <c r="AE169" s="15">
        <f>IFERROR(_xlfn.IFNA(VLOOKUP(Fullmath[[#This Row],[M5]],$H$2:$L168,2,FALSE),VLOOKUP(Fullmath[[#This Row],[M5]],$H170:$L$2227,2,FALSE)),0)</f>
        <v>0</v>
      </c>
      <c r="AF169" s="16">
        <f>IFERROR(_xlfn.IFNA(VLOOKUP(Fullmath[[#This Row],[M5]],$H$2:$L168,4,FALSE),VLOOKUP(Fullmath[[#This Row],[M5]],$H170:$L$2227,4,FALSE)),0)</f>
        <v>0</v>
      </c>
      <c r="AI169" s="15">
        <f>IFERROR(_xlfn.IFNA(VLOOKUP(Fullmath[[#This Row],[M6]],$H$2:$L168,2,FALSE),VLOOKUP(Fullmath[[#This Row],[M6]],$H170:$L$2227,2,FALSE)),0)</f>
        <v>0</v>
      </c>
      <c r="AJ169" s="16">
        <f>IFERROR(_xlfn.IFNA(VLOOKUP(Fullmath[[#This Row],[M6]],$H$2:$L168,4,FALSE),VLOOKUP(Fullmath[[#This Row],[M6]],$H170:$L$2227,4,FALSE)),0)</f>
        <v>0</v>
      </c>
      <c r="AM169" s="7">
        <f>(IFERROR(VLOOKUP(AK169,Components[[Name]:[Price]],2,FALSE),0))</f>
        <v>0</v>
      </c>
      <c r="AP169" s="7">
        <f>(IFERROR(VLOOKUP(AN169,Components[[Name]:[Price]],2,FALSE),0))</f>
        <v>0</v>
      </c>
      <c r="AS169" s="7">
        <f>(IFERROR(VLOOKUP(AQ169,Components[[Name]:[Price]],2,FALSE),0))</f>
        <v>0</v>
      </c>
      <c r="AV169" s="7">
        <f>(IFERROR(VLOOKUP(AT169,Components[[Name]:[Price]],2,FALSE),0))</f>
        <v>0</v>
      </c>
      <c r="AY169" s="7">
        <f>(IFERROR(VLOOKUP(AW169,Components[[Name]:[Price]],2,FALSE),0))</f>
        <v>0</v>
      </c>
      <c r="BB169" s="6">
        <f>(IFERROR(VLOOKUP(AZ169,Components[[Name]:[Price]],2,FALSE),0))</f>
        <v>0</v>
      </c>
    </row>
    <row r="170" spans="1:54" x14ac:dyDescent="0.2">
      <c r="A170" s="6">
        <v>921</v>
      </c>
      <c r="B170" s="2" t="s">
        <v>1169</v>
      </c>
      <c r="C170" s="6" t="s">
        <v>1257</v>
      </c>
      <c r="D170" s="6" t="s">
        <v>1173</v>
      </c>
      <c r="E170" s="6">
        <v>10</v>
      </c>
      <c r="F170" s="6">
        <v>12</v>
      </c>
      <c r="G170" s="6">
        <v>24</v>
      </c>
      <c r="H170" s="6" t="s">
        <v>1248</v>
      </c>
      <c r="I170" s="7">
        <f>Fullmath[[#This Row],[Total CP]]/Fullmath[[#This Row],[Quantity]]</f>
        <v>5.34</v>
      </c>
      <c r="J1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53.4</v>
      </c>
      <c r="K170" s="6">
        <f>Fullmath[[#This Row],[Mat Cost]]/Fullmath[[#This Row],[Quantity]]</f>
        <v>140.34100000000001</v>
      </c>
      <c r="L1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1403.41</v>
      </c>
      <c r="M170" s="7" t="s">
        <v>582</v>
      </c>
      <c r="N170" s="14">
        <v>1</v>
      </c>
      <c r="O170" s="15">
        <f>IFERROR(_xlfn.IFNA(VLOOKUP(Fullmath[[#This Row],[M1]],$H$2:$L169,2,FALSE),VLOOKUP(Fullmath[[#This Row],[M1]],$H171:$L$2227,2,FALSE)),0)</f>
        <v>9.4</v>
      </c>
      <c r="P170" s="16">
        <f>IFERROR(_xlfn.IFNA(VLOOKUP(Fullmath[[#This Row],[M1]],$H$2:$L169,4,FALSE),VLOOKUP(Fullmath[[#This Row],[M1]],$H171:$L$2227,4,FALSE)),0)</f>
        <v>138.97666666666666</v>
      </c>
      <c r="Q170" s="7" t="s">
        <v>579</v>
      </c>
      <c r="R170" s="7">
        <v>10</v>
      </c>
      <c r="S170" s="15">
        <f>IFERROR(_xlfn.IFNA(VLOOKUP(Fullmath[[#This Row],[M2]],$H$2:$L169,2,FALSE),VLOOKUP(Fullmath[[#This Row],[M2]],$H171:$L$2227,2,FALSE)),0)</f>
        <v>1.4</v>
      </c>
      <c r="T170" s="16">
        <f>IFERROR(_xlfn.IFNA(VLOOKUP(Fullmath[[#This Row],[M2]],$H$2:$L169,4,FALSE),VLOOKUP(Fullmath[[#This Row],[M2]],$H171:$L$2227,4,FALSE)),0)</f>
        <v>62.893333333333338</v>
      </c>
      <c r="U170" s="7" t="s">
        <v>308</v>
      </c>
      <c r="V170" s="7">
        <v>1</v>
      </c>
      <c r="W170" s="15">
        <f>IFERROR(_xlfn.IFNA(VLOOKUP(Fullmath[[#This Row],[M3]],$H$2:$L169,2,FALSE),VLOOKUP(Fullmath[[#This Row],[M3]],$H171:$L$2227,2,FALSE)),0)</f>
        <v>1</v>
      </c>
      <c r="X170" s="16">
        <f>IFERROR(_xlfn.IFNA(VLOOKUP(Fullmath[[#This Row],[M3]],$H$2:$L169,4,FALSE),VLOOKUP(Fullmath[[#This Row],[M3]],$H171:$L$2227,4,FALSE)),0)</f>
        <v>443.41666666666663</v>
      </c>
      <c r="Y170" s="7" t="s">
        <v>302</v>
      </c>
      <c r="Z170" s="7">
        <v>5</v>
      </c>
      <c r="AA170" s="15">
        <f>IFERROR(_xlfn.IFNA(VLOOKUP(Fullmath[[#This Row],[M4]],$H$2:$L169,2,FALSE),VLOOKUP(Fullmath[[#This Row],[M4]],$H171:$L$2227,2,FALSE)),0)</f>
        <v>1</v>
      </c>
      <c r="AB170" s="16">
        <f>IFERROR(_xlfn.IFNA(VLOOKUP(Fullmath[[#This Row],[M4]],$H$2:$L169,4,FALSE),VLOOKUP(Fullmath[[#This Row],[M4]],$H171:$L$2227,4,FALSE)),0)</f>
        <v>38.416666666666664</v>
      </c>
      <c r="AE170" s="15">
        <f>IFERROR(_xlfn.IFNA(VLOOKUP(Fullmath[[#This Row],[M5]],$H$2:$L169,2,FALSE),VLOOKUP(Fullmath[[#This Row],[M5]],$H171:$L$2227,2,FALSE)),0)</f>
        <v>0</v>
      </c>
      <c r="AF170" s="16">
        <f>IFERROR(_xlfn.IFNA(VLOOKUP(Fullmath[[#This Row],[M5]],$H$2:$L169,4,FALSE),VLOOKUP(Fullmath[[#This Row],[M5]],$H171:$L$2227,4,FALSE)),0)</f>
        <v>0</v>
      </c>
      <c r="AI170" s="15">
        <f>IFERROR(_xlfn.IFNA(VLOOKUP(Fullmath[[#This Row],[M6]],$H$2:$L169,2,FALSE),VLOOKUP(Fullmath[[#This Row],[M6]],$H171:$L$2227,2,FALSE)),0)</f>
        <v>0</v>
      </c>
      <c r="AJ170" s="16">
        <f>IFERROR(_xlfn.IFNA(VLOOKUP(Fullmath[[#This Row],[M6]],$H$2:$L169,4,FALSE),VLOOKUP(Fullmath[[#This Row],[M6]],$H171:$L$2227,4,FALSE)),0)</f>
        <v>0</v>
      </c>
      <c r="AM170" s="7">
        <f>(IFERROR(VLOOKUP(AK170,Components[[Name]:[Price]],2,FALSE),0))</f>
        <v>0</v>
      </c>
      <c r="AP170" s="7">
        <f>(IFERROR(VLOOKUP(AN170,Components[[Name]:[Price]],2,FALSE),0))</f>
        <v>0</v>
      </c>
      <c r="AS170" s="7">
        <f>(IFERROR(VLOOKUP(AQ170,Components[[Name]:[Price]],2,FALSE),0))</f>
        <v>0</v>
      </c>
      <c r="AV170" s="7">
        <f>(IFERROR(VLOOKUP(AT170,Components[[Name]:[Price]],2,FALSE),0))</f>
        <v>0</v>
      </c>
      <c r="AY170" s="7">
        <f>(IFERROR(VLOOKUP(AW170,Components[[Name]:[Price]],2,FALSE),0))</f>
        <v>0</v>
      </c>
      <c r="BB170" s="6">
        <f>(IFERROR(VLOOKUP(AZ170,Components[[Name]:[Price]],2,FALSE),0))</f>
        <v>0</v>
      </c>
    </row>
    <row r="171" spans="1:54" x14ac:dyDescent="0.2">
      <c r="A171" s="6">
        <v>935</v>
      </c>
      <c r="B171" s="2" t="s">
        <v>1169</v>
      </c>
      <c r="C171" s="6" t="s">
        <v>1257</v>
      </c>
      <c r="D171" s="6" t="s">
        <v>1173</v>
      </c>
      <c r="E171" s="6">
        <v>10</v>
      </c>
      <c r="F171" s="6">
        <v>22</v>
      </c>
      <c r="G171" s="6">
        <v>34</v>
      </c>
      <c r="H171" s="6" t="s">
        <v>1254</v>
      </c>
      <c r="I171" s="7">
        <f>Fullmath[[#This Row],[Total CP]]/Fullmath[[#This Row],[Quantity]]</f>
        <v>6.34</v>
      </c>
      <c r="J1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63.4</v>
      </c>
      <c r="K171" s="6">
        <f>Fullmath[[#This Row],[Mat Cost]]/Fullmath[[#This Row],[Quantity]]</f>
        <v>186.63266666666669</v>
      </c>
      <c r="L1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1866.3266666666668</v>
      </c>
      <c r="M171" s="7" t="s">
        <v>582</v>
      </c>
      <c r="N171" s="14">
        <v>1</v>
      </c>
      <c r="O171" s="15">
        <f>IFERROR(_xlfn.IFNA(VLOOKUP(Fullmath[[#This Row],[M1]],$H$2:$L170,2,FALSE),VLOOKUP(Fullmath[[#This Row],[M1]],$H172:$L$2227,2,FALSE)),0)</f>
        <v>9.4</v>
      </c>
      <c r="P171" s="16">
        <f>IFERROR(_xlfn.IFNA(VLOOKUP(Fullmath[[#This Row],[M1]],$H$2:$L170,4,FALSE),VLOOKUP(Fullmath[[#This Row],[M1]],$H172:$L$2227,4,FALSE)),0)</f>
        <v>138.97666666666666</v>
      </c>
      <c r="Q171" s="7" t="s">
        <v>579</v>
      </c>
      <c r="R171" s="7">
        <v>10</v>
      </c>
      <c r="S171" s="15">
        <f>IFERROR(_xlfn.IFNA(VLOOKUP(Fullmath[[#This Row],[M2]],$H$2:$L170,2,FALSE),VLOOKUP(Fullmath[[#This Row],[M2]],$H172:$L$2227,2,FALSE)),0)</f>
        <v>1.4</v>
      </c>
      <c r="T171" s="16">
        <f>IFERROR(_xlfn.IFNA(VLOOKUP(Fullmath[[#This Row],[M2]],$H$2:$L170,4,FALSE),VLOOKUP(Fullmath[[#This Row],[M2]],$H172:$L$2227,4,FALSE)),0)</f>
        <v>62.893333333333338</v>
      </c>
      <c r="U171" s="7" t="s">
        <v>308</v>
      </c>
      <c r="V171" s="7">
        <v>1</v>
      </c>
      <c r="W171" s="15">
        <f>IFERROR(_xlfn.IFNA(VLOOKUP(Fullmath[[#This Row],[M3]],$H$2:$L170,2,FALSE),VLOOKUP(Fullmath[[#This Row],[M3]],$H172:$L$2227,2,FALSE)),0)</f>
        <v>1</v>
      </c>
      <c r="X171" s="16">
        <f>IFERROR(_xlfn.IFNA(VLOOKUP(Fullmath[[#This Row],[M3]],$H$2:$L170,4,FALSE),VLOOKUP(Fullmath[[#This Row],[M3]],$H172:$L$2227,4,FALSE)),0)</f>
        <v>443.41666666666663</v>
      </c>
      <c r="Y171" s="7" t="s">
        <v>833</v>
      </c>
      <c r="Z171" s="7">
        <v>5</v>
      </c>
      <c r="AA171" s="15">
        <f>IFERROR(_xlfn.IFNA(VLOOKUP(Fullmath[[#This Row],[M4]],$H$2:$L170,2,FALSE),VLOOKUP(Fullmath[[#This Row],[M4]],$H172:$L$2227,2,FALSE)),0)</f>
        <v>1</v>
      </c>
      <c r="AB171" s="16">
        <f>IFERROR(_xlfn.IFNA(VLOOKUP(Fullmath[[#This Row],[M4]],$H$2:$L170,4,FALSE),VLOOKUP(Fullmath[[#This Row],[M4]],$H172:$L$2227,4,FALSE)),0)</f>
        <v>131</v>
      </c>
      <c r="AE171" s="15">
        <f>IFERROR(_xlfn.IFNA(VLOOKUP(Fullmath[[#This Row],[M5]],$H$2:$L170,2,FALSE),VLOOKUP(Fullmath[[#This Row],[M5]],$H172:$L$2227,2,FALSE)),0)</f>
        <v>0</v>
      </c>
      <c r="AF171" s="16">
        <f>IFERROR(_xlfn.IFNA(VLOOKUP(Fullmath[[#This Row],[M5]],$H$2:$L170,4,FALSE),VLOOKUP(Fullmath[[#This Row],[M5]],$H172:$L$2227,4,FALSE)),0)</f>
        <v>0</v>
      </c>
      <c r="AI171" s="15">
        <f>IFERROR(_xlfn.IFNA(VLOOKUP(Fullmath[[#This Row],[M6]],$H$2:$L170,2,FALSE),VLOOKUP(Fullmath[[#This Row],[M6]],$H172:$L$2227,2,FALSE)),0)</f>
        <v>0</v>
      </c>
      <c r="AJ171" s="16">
        <f>IFERROR(_xlfn.IFNA(VLOOKUP(Fullmath[[#This Row],[M6]],$H$2:$L170,4,FALSE),VLOOKUP(Fullmath[[#This Row],[M6]],$H172:$L$2227,4,FALSE)),0)</f>
        <v>0</v>
      </c>
      <c r="AM171" s="7">
        <f>(IFERROR(VLOOKUP(AK171,Components[[Name]:[Price]],2,FALSE),0))</f>
        <v>0</v>
      </c>
      <c r="AP171" s="7">
        <f>(IFERROR(VLOOKUP(AN171,Components[[Name]:[Price]],2,FALSE),0))</f>
        <v>0</v>
      </c>
      <c r="AS171" s="7">
        <f>(IFERROR(VLOOKUP(AQ171,Components[[Name]:[Price]],2,FALSE),0))</f>
        <v>0</v>
      </c>
      <c r="AV171" s="7">
        <f>(IFERROR(VLOOKUP(AT171,Components[[Name]:[Price]],2,FALSE),0))</f>
        <v>0</v>
      </c>
      <c r="AY171" s="7">
        <f>(IFERROR(VLOOKUP(AW171,Components[[Name]:[Price]],2,FALSE),0))</f>
        <v>0</v>
      </c>
      <c r="BB171" s="6">
        <f>(IFERROR(VLOOKUP(AZ171,Components[[Name]:[Price]],2,FALSE),0))</f>
        <v>0</v>
      </c>
    </row>
    <row r="172" spans="1:54" x14ac:dyDescent="0.2">
      <c r="A172" s="6">
        <v>934</v>
      </c>
      <c r="B172" s="2" t="s">
        <v>1169</v>
      </c>
      <c r="C172" s="6" t="s">
        <v>1257</v>
      </c>
      <c r="D172" s="6" t="s">
        <v>1173</v>
      </c>
      <c r="E172" s="6">
        <v>10</v>
      </c>
      <c r="F172" s="6">
        <v>22</v>
      </c>
      <c r="G172" s="6">
        <v>35</v>
      </c>
      <c r="H172" s="6" t="s">
        <v>1253</v>
      </c>
      <c r="I172" s="7">
        <f>Fullmath[[#This Row],[Total CP]]/Fullmath[[#This Row],[Quantity]]</f>
        <v>6.44</v>
      </c>
      <c r="J1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64.400000000000006</v>
      </c>
      <c r="K172" s="6">
        <f>Fullmath[[#This Row],[Mat Cost]]/Fullmath[[#This Row],[Quantity]]</f>
        <v>135.59100000000001</v>
      </c>
      <c r="L1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1355.91</v>
      </c>
      <c r="M172" s="7" t="s">
        <v>582</v>
      </c>
      <c r="N172" s="14">
        <v>1</v>
      </c>
      <c r="O172" s="15">
        <f>IFERROR(_xlfn.IFNA(VLOOKUP(Fullmath[[#This Row],[M1]],$H$2:$L171,2,FALSE),VLOOKUP(Fullmath[[#This Row],[M1]],$H173:$L$2227,2,FALSE)),0)</f>
        <v>9.4</v>
      </c>
      <c r="P172" s="16">
        <f>IFERROR(_xlfn.IFNA(VLOOKUP(Fullmath[[#This Row],[M1]],$H$2:$L171,4,FALSE),VLOOKUP(Fullmath[[#This Row],[M1]],$H173:$L$2227,4,FALSE)),0)</f>
        <v>138.97666666666666</v>
      </c>
      <c r="Q172" s="7" t="s">
        <v>579</v>
      </c>
      <c r="R172" s="7">
        <v>10</v>
      </c>
      <c r="S172" s="15">
        <f>IFERROR(_xlfn.IFNA(VLOOKUP(Fullmath[[#This Row],[M2]],$H$2:$L171,2,FALSE),VLOOKUP(Fullmath[[#This Row],[M2]],$H173:$L$2227,2,FALSE)),0)</f>
        <v>1.4</v>
      </c>
      <c r="T172" s="16">
        <f>IFERROR(_xlfn.IFNA(VLOOKUP(Fullmath[[#This Row],[M2]],$H$2:$L171,4,FALSE),VLOOKUP(Fullmath[[#This Row],[M2]],$H173:$L$2227,4,FALSE)),0)</f>
        <v>62.893333333333338</v>
      </c>
      <c r="U172" s="7" t="s">
        <v>308</v>
      </c>
      <c r="V172" s="7">
        <v>1</v>
      </c>
      <c r="W172" s="15">
        <f>IFERROR(_xlfn.IFNA(VLOOKUP(Fullmath[[#This Row],[M3]],$H$2:$L171,2,FALSE),VLOOKUP(Fullmath[[#This Row],[M3]],$H173:$L$2227,2,FALSE)),0)</f>
        <v>1</v>
      </c>
      <c r="X172" s="16">
        <f>IFERROR(_xlfn.IFNA(VLOOKUP(Fullmath[[#This Row],[M3]],$H$2:$L171,4,FALSE),VLOOKUP(Fullmath[[#This Row],[M3]],$H173:$L$2227,4,FALSE)),0)</f>
        <v>443.41666666666663</v>
      </c>
      <c r="Y172" s="7" t="s">
        <v>744</v>
      </c>
      <c r="Z172" s="7">
        <v>5</v>
      </c>
      <c r="AA172" s="15">
        <f>IFERROR(_xlfn.IFNA(VLOOKUP(Fullmath[[#This Row],[M4]],$H$2:$L171,2,FALSE),VLOOKUP(Fullmath[[#This Row],[M4]],$H173:$L$2227,2,FALSE)),0)</f>
        <v>1</v>
      </c>
      <c r="AB172" s="16">
        <f>IFERROR(_xlfn.IFNA(VLOOKUP(Fullmath[[#This Row],[M4]],$H$2:$L171,4,FALSE),VLOOKUP(Fullmath[[#This Row],[M4]],$H173:$L$2227,4,FALSE)),0)</f>
        <v>28.916666666666668</v>
      </c>
      <c r="AE172" s="15">
        <f>IFERROR(_xlfn.IFNA(VLOOKUP(Fullmath[[#This Row],[M5]],$H$2:$L171,2,FALSE),VLOOKUP(Fullmath[[#This Row],[M5]],$H173:$L$2227,2,FALSE)),0)</f>
        <v>0</v>
      </c>
      <c r="AF172" s="16">
        <f>IFERROR(_xlfn.IFNA(VLOOKUP(Fullmath[[#This Row],[M5]],$H$2:$L171,4,FALSE),VLOOKUP(Fullmath[[#This Row],[M5]],$H173:$L$2227,4,FALSE)),0)</f>
        <v>0</v>
      </c>
      <c r="AI172" s="15">
        <f>IFERROR(_xlfn.IFNA(VLOOKUP(Fullmath[[#This Row],[M6]],$H$2:$L171,2,FALSE),VLOOKUP(Fullmath[[#This Row],[M6]],$H173:$L$2227,2,FALSE)),0)</f>
        <v>0</v>
      </c>
      <c r="AJ172" s="16">
        <f>IFERROR(_xlfn.IFNA(VLOOKUP(Fullmath[[#This Row],[M6]],$H$2:$L171,4,FALSE),VLOOKUP(Fullmath[[#This Row],[M6]],$H173:$L$2227,4,FALSE)),0)</f>
        <v>0</v>
      </c>
      <c r="AM172" s="7">
        <f>(IFERROR(VLOOKUP(AK172,Components[[Name]:[Price]],2,FALSE),0))</f>
        <v>0</v>
      </c>
      <c r="AP172" s="7">
        <f>(IFERROR(VLOOKUP(AN172,Components[[Name]:[Price]],2,FALSE),0))</f>
        <v>0</v>
      </c>
      <c r="AS172" s="7">
        <f>(IFERROR(VLOOKUP(AQ172,Components[[Name]:[Price]],2,FALSE),0))</f>
        <v>0</v>
      </c>
      <c r="AV172" s="7">
        <f>(IFERROR(VLOOKUP(AT172,Components[[Name]:[Price]],2,FALSE),0))</f>
        <v>0</v>
      </c>
      <c r="AY172" s="7">
        <f>(IFERROR(VLOOKUP(AW172,Components[[Name]:[Price]],2,FALSE),0))</f>
        <v>0</v>
      </c>
      <c r="BB172" s="6">
        <f>(IFERROR(VLOOKUP(AZ172,Components[[Name]:[Price]],2,FALSE),0))</f>
        <v>0</v>
      </c>
    </row>
    <row r="173" spans="1:54" x14ac:dyDescent="0.2">
      <c r="A173" s="6">
        <v>933</v>
      </c>
      <c r="B173" s="2" t="s">
        <v>1169</v>
      </c>
      <c r="C173" s="6" t="s">
        <v>1257</v>
      </c>
      <c r="D173" s="6" t="s">
        <v>1173</v>
      </c>
      <c r="E173" s="6">
        <v>10</v>
      </c>
      <c r="F173" s="6">
        <v>22</v>
      </c>
      <c r="G173" s="6">
        <v>35</v>
      </c>
      <c r="H173" s="6" t="s">
        <v>1252</v>
      </c>
      <c r="I173" s="7">
        <f>Fullmath[[#This Row],[Total CP]]/Fullmath[[#This Row],[Quantity]]</f>
        <v>6.44</v>
      </c>
      <c r="J1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64.400000000000006</v>
      </c>
      <c r="K173" s="6">
        <f>Fullmath[[#This Row],[Mat Cost]]/Fullmath[[#This Row],[Quantity]]</f>
        <v>147.59100000000001</v>
      </c>
      <c r="L1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1475.91</v>
      </c>
      <c r="M173" s="7" t="s">
        <v>582</v>
      </c>
      <c r="N173" s="14">
        <v>1</v>
      </c>
      <c r="O173" s="15">
        <f>IFERROR(_xlfn.IFNA(VLOOKUP(Fullmath[[#This Row],[M1]],$H$2:$L172,2,FALSE),VLOOKUP(Fullmath[[#This Row],[M1]],$H174:$L$2227,2,FALSE)),0)</f>
        <v>9.4</v>
      </c>
      <c r="P173" s="16">
        <f>IFERROR(_xlfn.IFNA(VLOOKUP(Fullmath[[#This Row],[M1]],$H$2:$L172,4,FALSE),VLOOKUP(Fullmath[[#This Row],[M1]],$H174:$L$2227,4,FALSE)),0)</f>
        <v>138.97666666666666</v>
      </c>
      <c r="Q173" s="7" t="s">
        <v>579</v>
      </c>
      <c r="R173" s="7">
        <v>10</v>
      </c>
      <c r="S173" s="15">
        <f>IFERROR(_xlfn.IFNA(VLOOKUP(Fullmath[[#This Row],[M2]],$H$2:$L172,2,FALSE),VLOOKUP(Fullmath[[#This Row],[M2]],$H174:$L$2227,2,FALSE)),0)</f>
        <v>1.4</v>
      </c>
      <c r="T173" s="16">
        <f>IFERROR(_xlfn.IFNA(VLOOKUP(Fullmath[[#This Row],[M2]],$H$2:$L172,4,FALSE),VLOOKUP(Fullmath[[#This Row],[M2]],$H174:$L$2227,4,FALSE)),0)</f>
        <v>62.893333333333338</v>
      </c>
      <c r="U173" s="7" t="s">
        <v>308</v>
      </c>
      <c r="V173" s="7">
        <v>1</v>
      </c>
      <c r="W173" s="15">
        <f>IFERROR(_xlfn.IFNA(VLOOKUP(Fullmath[[#This Row],[M3]],$H$2:$L172,2,FALSE),VLOOKUP(Fullmath[[#This Row],[M3]],$H174:$L$2227,2,FALSE)),0)</f>
        <v>1</v>
      </c>
      <c r="X173" s="16">
        <f>IFERROR(_xlfn.IFNA(VLOOKUP(Fullmath[[#This Row],[M3]],$H$2:$L172,4,FALSE),VLOOKUP(Fullmath[[#This Row],[M3]],$H174:$L$2227,4,FALSE)),0)</f>
        <v>443.41666666666663</v>
      </c>
      <c r="Y173" s="7" t="s">
        <v>299</v>
      </c>
      <c r="Z173" s="7">
        <v>5</v>
      </c>
      <c r="AA173" s="15">
        <f>IFERROR(_xlfn.IFNA(VLOOKUP(Fullmath[[#This Row],[M4]],$H$2:$L172,2,FALSE),VLOOKUP(Fullmath[[#This Row],[M4]],$H174:$L$2227,2,FALSE)),0)</f>
        <v>1</v>
      </c>
      <c r="AB173" s="16">
        <f>IFERROR(_xlfn.IFNA(VLOOKUP(Fullmath[[#This Row],[M4]],$H$2:$L172,4,FALSE),VLOOKUP(Fullmath[[#This Row],[M4]],$H174:$L$2227,4,FALSE)),0)</f>
        <v>52.916666666666664</v>
      </c>
      <c r="AE173" s="15">
        <f>IFERROR(_xlfn.IFNA(VLOOKUP(Fullmath[[#This Row],[M5]],$H$2:$L172,2,FALSE),VLOOKUP(Fullmath[[#This Row],[M5]],$H174:$L$2227,2,FALSE)),0)</f>
        <v>0</v>
      </c>
      <c r="AF173" s="16">
        <f>IFERROR(_xlfn.IFNA(VLOOKUP(Fullmath[[#This Row],[M5]],$H$2:$L172,4,FALSE),VLOOKUP(Fullmath[[#This Row],[M5]],$H174:$L$2227,4,FALSE)),0)</f>
        <v>0</v>
      </c>
      <c r="AI173" s="15">
        <f>IFERROR(_xlfn.IFNA(VLOOKUP(Fullmath[[#This Row],[M6]],$H$2:$L172,2,FALSE),VLOOKUP(Fullmath[[#This Row],[M6]],$H174:$L$2227,2,FALSE)),0)</f>
        <v>0</v>
      </c>
      <c r="AJ173" s="16">
        <f>IFERROR(_xlfn.IFNA(VLOOKUP(Fullmath[[#This Row],[M6]],$H$2:$L172,4,FALSE),VLOOKUP(Fullmath[[#This Row],[M6]],$H174:$L$2227,4,FALSE)),0)</f>
        <v>0</v>
      </c>
      <c r="AM173" s="7">
        <f>(IFERROR(VLOOKUP(AK173,Components[[Name]:[Price]],2,FALSE),0))</f>
        <v>0</v>
      </c>
      <c r="AP173" s="7">
        <f>(IFERROR(VLOOKUP(AN173,Components[[Name]:[Price]],2,FALSE),0))</f>
        <v>0</v>
      </c>
      <c r="AS173" s="7">
        <f>(IFERROR(VLOOKUP(AQ173,Components[[Name]:[Price]],2,FALSE),0))</f>
        <v>0</v>
      </c>
      <c r="AV173" s="7">
        <f>(IFERROR(VLOOKUP(AT173,Components[[Name]:[Price]],2,FALSE),0))</f>
        <v>0</v>
      </c>
      <c r="AY173" s="7">
        <f>(IFERROR(VLOOKUP(AW173,Components[[Name]:[Price]],2,FALSE),0))</f>
        <v>0</v>
      </c>
      <c r="BB173" s="6">
        <f>(IFERROR(VLOOKUP(AZ173,Components[[Name]:[Price]],2,FALSE),0))</f>
        <v>0</v>
      </c>
    </row>
    <row r="174" spans="1:54" x14ac:dyDescent="0.2">
      <c r="A174" s="6">
        <v>932</v>
      </c>
      <c r="B174" s="2" t="s">
        <v>1169</v>
      </c>
      <c r="C174" s="6" t="s">
        <v>1257</v>
      </c>
      <c r="D174" s="6" t="s">
        <v>1173</v>
      </c>
      <c r="E174" s="6">
        <v>10</v>
      </c>
      <c r="F174" s="6">
        <v>22</v>
      </c>
      <c r="G174" s="6">
        <v>35</v>
      </c>
      <c r="H174" s="6" t="s">
        <v>1251</v>
      </c>
      <c r="I174" s="7">
        <f>Fullmath[[#This Row],[Total CP]]/Fullmath[[#This Row],[Quantity]]</f>
        <v>6.44</v>
      </c>
      <c r="J1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64.400000000000006</v>
      </c>
      <c r="K174" s="6">
        <f>Fullmath[[#This Row],[Mat Cost]]/Fullmath[[#This Row],[Quantity]]</f>
        <v>168.75766666666669</v>
      </c>
      <c r="L1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1687.5766666666668</v>
      </c>
      <c r="M174" s="7" t="s">
        <v>582</v>
      </c>
      <c r="N174" s="14">
        <v>1</v>
      </c>
      <c r="O174" s="15">
        <f>IFERROR(_xlfn.IFNA(VLOOKUP(Fullmath[[#This Row],[M1]],$H$2:$L173,2,FALSE),VLOOKUP(Fullmath[[#This Row],[M1]],$H175:$L$2227,2,FALSE)),0)</f>
        <v>9.4</v>
      </c>
      <c r="P174" s="16">
        <f>IFERROR(_xlfn.IFNA(VLOOKUP(Fullmath[[#This Row],[M1]],$H$2:$L173,4,FALSE),VLOOKUP(Fullmath[[#This Row],[M1]],$H175:$L$2227,4,FALSE)),0)</f>
        <v>138.97666666666666</v>
      </c>
      <c r="Q174" s="7" t="s">
        <v>579</v>
      </c>
      <c r="R174" s="7">
        <v>10</v>
      </c>
      <c r="S174" s="15">
        <f>IFERROR(_xlfn.IFNA(VLOOKUP(Fullmath[[#This Row],[M2]],$H$2:$L173,2,FALSE),VLOOKUP(Fullmath[[#This Row],[M2]],$H175:$L$2227,2,FALSE)),0)</f>
        <v>1.4</v>
      </c>
      <c r="T174" s="16">
        <f>IFERROR(_xlfn.IFNA(VLOOKUP(Fullmath[[#This Row],[M2]],$H$2:$L173,4,FALSE),VLOOKUP(Fullmath[[#This Row],[M2]],$H175:$L$2227,4,FALSE)),0)</f>
        <v>62.893333333333338</v>
      </c>
      <c r="U174" s="7" t="s">
        <v>308</v>
      </c>
      <c r="V174" s="7">
        <v>1</v>
      </c>
      <c r="W174" s="15">
        <f>IFERROR(_xlfn.IFNA(VLOOKUP(Fullmath[[#This Row],[M3]],$H$2:$L173,2,FALSE),VLOOKUP(Fullmath[[#This Row],[M3]],$H175:$L$2227,2,FALSE)),0)</f>
        <v>1</v>
      </c>
      <c r="X174" s="16">
        <f>IFERROR(_xlfn.IFNA(VLOOKUP(Fullmath[[#This Row],[M3]],$H$2:$L173,4,FALSE),VLOOKUP(Fullmath[[#This Row],[M3]],$H175:$L$2227,4,FALSE)),0)</f>
        <v>443.41666666666663</v>
      </c>
      <c r="Y174" s="7" t="s">
        <v>943</v>
      </c>
      <c r="Z174" s="7">
        <v>5</v>
      </c>
      <c r="AA174" s="15">
        <f>IFERROR(_xlfn.IFNA(VLOOKUP(Fullmath[[#This Row],[M4]],$H$2:$L173,2,FALSE),VLOOKUP(Fullmath[[#This Row],[M4]],$H175:$L$2227,2,FALSE)),0)</f>
        <v>1</v>
      </c>
      <c r="AB174" s="16">
        <f>IFERROR(_xlfn.IFNA(VLOOKUP(Fullmath[[#This Row],[M4]],$H$2:$L173,4,FALSE),VLOOKUP(Fullmath[[#This Row],[M4]],$H175:$L$2227,4,FALSE)),0)</f>
        <v>95.25</v>
      </c>
      <c r="AE174" s="15">
        <f>IFERROR(_xlfn.IFNA(VLOOKUP(Fullmath[[#This Row],[M5]],$H$2:$L173,2,FALSE),VLOOKUP(Fullmath[[#This Row],[M5]],$H175:$L$2227,2,FALSE)),0)</f>
        <v>0</v>
      </c>
      <c r="AF174" s="16">
        <f>IFERROR(_xlfn.IFNA(VLOOKUP(Fullmath[[#This Row],[M5]],$H$2:$L173,4,FALSE),VLOOKUP(Fullmath[[#This Row],[M5]],$H175:$L$2227,4,FALSE)),0)</f>
        <v>0</v>
      </c>
      <c r="AI174" s="15">
        <f>IFERROR(_xlfn.IFNA(VLOOKUP(Fullmath[[#This Row],[M6]],$H$2:$L173,2,FALSE),VLOOKUP(Fullmath[[#This Row],[M6]],$H175:$L$2227,2,FALSE)),0)</f>
        <v>0</v>
      </c>
      <c r="AJ174" s="16">
        <f>IFERROR(_xlfn.IFNA(VLOOKUP(Fullmath[[#This Row],[M6]],$H$2:$L173,4,FALSE),VLOOKUP(Fullmath[[#This Row],[M6]],$H175:$L$2227,4,FALSE)),0)</f>
        <v>0</v>
      </c>
      <c r="AM174" s="7">
        <f>(IFERROR(VLOOKUP(AK174,Components[[Name]:[Price]],2,FALSE),0))</f>
        <v>0</v>
      </c>
      <c r="AP174" s="7">
        <f>(IFERROR(VLOOKUP(AN174,Components[[Name]:[Price]],2,FALSE),0))</f>
        <v>0</v>
      </c>
      <c r="AS174" s="7">
        <f>(IFERROR(VLOOKUP(AQ174,Components[[Name]:[Price]],2,FALSE),0))</f>
        <v>0</v>
      </c>
      <c r="AV174" s="7">
        <f>(IFERROR(VLOOKUP(AT174,Components[[Name]:[Price]],2,FALSE),0))</f>
        <v>0</v>
      </c>
      <c r="AY174" s="7">
        <f>(IFERROR(VLOOKUP(AW174,Components[[Name]:[Price]],2,FALSE),0))</f>
        <v>0</v>
      </c>
      <c r="BB174" s="6">
        <f>(IFERROR(VLOOKUP(AZ174,Components[[Name]:[Price]],2,FALSE),0))</f>
        <v>0</v>
      </c>
    </row>
    <row r="175" spans="1:54" x14ac:dyDescent="0.2">
      <c r="A175" s="6">
        <v>936</v>
      </c>
      <c r="B175" s="2" t="s">
        <v>1169</v>
      </c>
      <c r="C175" s="6" t="s">
        <v>1257</v>
      </c>
      <c r="D175" s="6" t="s">
        <v>1173</v>
      </c>
      <c r="E175" s="6">
        <v>10</v>
      </c>
      <c r="F175" s="6">
        <v>23</v>
      </c>
      <c r="G175" s="6">
        <v>40</v>
      </c>
      <c r="H175" s="6" t="s">
        <v>1255</v>
      </c>
      <c r="I175" s="7">
        <f>Fullmath[[#This Row],[Total CP]]/Fullmath[[#This Row],[Quantity]]</f>
        <v>6.94</v>
      </c>
      <c r="J1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69.400000000000006</v>
      </c>
      <c r="K175" s="6">
        <f>Fullmath[[#This Row],[Mat Cost]]/Fullmath[[#This Row],[Quantity]]</f>
        <v>139.84100000000001</v>
      </c>
      <c r="L1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1398.41</v>
      </c>
      <c r="M175" s="7" t="s">
        <v>582</v>
      </c>
      <c r="N175" s="14">
        <v>1</v>
      </c>
      <c r="O175" s="15">
        <f>IFERROR(_xlfn.IFNA(VLOOKUP(Fullmath[[#This Row],[M1]],$H$2:$L174,2,FALSE),VLOOKUP(Fullmath[[#This Row],[M1]],$H176:$L$2227,2,FALSE)),0)</f>
        <v>9.4</v>
      </c>
      <c r="P175" s="16">
        <f>IFERROR(_xlfn.IFNA(VLOOKUP(Fullmath[[#This Row],[M1]],$H$2:$L174,4,FALSE),VLOOKUP(Fullmath[[#This Row],[M1]],$H176:$L$2227,4,FALSE)),0)</f>
        <v>138.97666666666666</v>
      </c>
      <c r="Q175" s="7" t="s">
        <v>579</v>
      </c>
      <c r="R175" s="7">
        <v>10</v>
      </c>
      <c r="S175" s="15">
        <f>IFERROR(_xlfn.IFNA(VLOOKUP(Fullmath[[#This Row],[M2]],$H$2:$L174,2,FALSE),VLOOKUP(Fullmath[[#This Row],[M2]],$H176:$L$2227,2,FALSE)),0)</f>
        <v>1.4</v>
      </c>
      <c r="T175" s="16">
        <f>IFERROR(_xlfn.IFNA(VLOOKUP(Fullmath[[#This Row],[M2]],$H$2:$L174,4,FALSE),VLOOKUP(Fullmath[[#This Row],[M2]],$H176:$L$2227,4,FALSE)),0)</f>
        <v>62.893333333333338</v>
      </c>
      <c r="U175" s="7" t="s">
        <v>308</v>
      </c>
      <c r="V175" s="7">
        <v>1</v>
      </c>
      <c r="W175" s="15">
        <f>IFERROR(_xlfn.IFNA(VLOOKUP(Fullmath[[#This Row],[M3]],$H$2:$L174,2,FALSE),VLOOKUP(Fullmath[[#This Row],[M3]],$H176:$L$2227,2,FALSE)),0)</f>
        <v>1</v>
      </c>
      <c r="X175" s="16">
        <f>IFERROR(_xlfn.IFNA(VLOOKUP(Fullmath[[#This Row],[M3]],$H$2:$L174,4,FALSE),VLOOKUP(Fullmath[[#This Row],[M3]],$H176:$L$2227,4,FALSE)),0)</f>
        <v>443.41666666666663</v>
      </c>
      <c r="Y175" s="7" t="s">
        <v>939</v>
      </c>
      <c r="Z175" s="7">
        <v>5</v>
      </c>
      <c r="AA175" s="15">
        <f>IFERROR(_xlfn.IFNA(VLOOKUP(Fullmath[[#This Row],[M4]],$H$2:$L174,2,FALSE),VLOOKUP(Fullmath[[#This Row],[M4]],$H176:$L$2227,2,FALSE)),0)</f>
        <v>1</v>
      </c>
      <c r="AB175" s="16">
        <f>IFERROR(_xlfn.IFNA(VLOOKUP(Fullmath[[#This Row],[M4]],$H$2:$L174,4,FALSE),VLOOKUP(Fullmath[[#This Row],[M4]],$H176:$L$2227,4,FALSE)),0)</f>
        <v>37.416666666666664</v>
      </c>
      <c r="AE175" s="15">
        <f>IFERROR(_xlfn.IFNA(VLOOKUP(Fullmath[[#This Row],[M5]],$H$2:$L174,2,FALSE),VLOOKUP(Fullmath[[#This Row],[M5]],$H176:$L$2227,2,FALSE)),0)</f>
        <v>0</v>
      </c>
      <c r="AF175" s="16">
        <f>IFERROR(_xlfn.IFNA(VLOOKUP(Fullmath[[#This Row],[M5]],$H$2:$L174,4,FALSE),VLOOKUP(Fullmath[[#This Row],[M5]],$H176:$L$2227,4,FALSE)),0)</f>
        <v>0</v>
      </c>
      <c r="AI175" s="15">
        <f>IFERROR(_xlfn.IFNA(VLOOKUP(Fullmath[[#This Row],[M6]],$H$2:$L174,2,FALSE),VLOOKUP(Fullmath[[#This Row],[M6]],$H176:$L$2227,2,FALSE)),0)</f>
        <v>0</v>
      </c>
      <c r="AJ175" s="16">
        <f>IFERROR(_xlfn.IFNA(VLOOKUP(Fullmath[[#This Row],[M6]],$H$2:$L174,4,FALSE),VLOOKUP(Fullmath[[#This Row],[M6]],$H176:$L$2227,4,FALSE)),0)</f>
        <v>0</v>
      </c>
      <c r="AM175" s="7">
        <f>(IFERROR(VLOOKUP(AK175,Components[[Name]:[Price]],2,FALSE),0))</f>
        <v>0</v>
      </c>
      <c r="AP175" s="7">
        <f>(IFERROR(VLOOKUP(AN175,Components[[Name]:[Price]],2,FALSE),0))</f>
        <v>0</v>
      </c>
      <c r="AS175" s="7">
        <f>(IFERROR(VLOOKUP(AQ175,Components[[Name]:[Price]],2,FALSE),0))</f>
        <v>0</v>
      </c>
      <c r="AV175" s="7">
        <f>(IFERROR(VLOOKUP(AT175,Components[[Name]:[Price]],2,FALSE),0))</f>
        <v>0</v>
      </c>
      <c r="AY175" s="7">
        <f>(IFERROR(VLOOKUP(AW175,Components[[Name]:[Price]],2,FALSE),0))</f>
        <v>0</v>
      </c>
      <c r="BB175" s="6">
        <f>(IFERROR(VLOOKUP(AZ175,Components[[Name]:[Price]],2,FALSE),0))</f>
        <v>0</v>
      </c>
    </row>
    <row r="176" spans="1:54" x14ac:dyDescent="0.2">
      <c r="A176" s="6">
        <v>931</v>
      </c>
      <c r="B176" s="2" t="s">
        <v>1169</v>
      </c>
      <c r="C176" s="6" t="s">
        <v>1257</v>
      </c>
      <c r="D176" s="6" t="s">
        <v>1173</v>
      </c>
      <c r="E176" s="6">
        <v>10</v>
      </c>
      <c r="F176" s="6">
        <v>23</v>
      </c>
      <c r="G176" s="6">
        <v>40</v>
      </c>
      <c r="H176" s="6" t="s">
        <v>1250</v>
      </c>
      <c r="I176" s="7">
        <f>Fullmath[[#This Row],[Total CP]]/Fullmath[[#This Row],[Quantity]]</f>
        <v>6.94</v>
      </c>
      <c r="J1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69.400000000000006</v>
      </c>
      <c r="K176" s="6">
        <f>Fullmath[[#This Row],[Mat Cost]]/Fullmath[[#This Row],[Quantity]]</f>
        <v>154.04933333333332</v>
      </c>
      <c r="L1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1540.4933333333333</v>
      </c>
      <c r="M176" s="7" t="s">
        <v>582</v>
      </c>
      <c r="N176" s="14">
        <v>1</v>
      </c>
      <c r="O176" s="15">
        <f>IFERROR(_xlfn.IFNA(VLOOKUP(Fullmath[[#This Row],[M1]],$H$2:$L175,2,FALSE),VLOOKUP(Fullmath[[#This Row],[M1]],$H177:$L$2227,2,FALSE)),0)</f>
        <v>9.4</v>
      </c>
      <c r="P176" s="16">
        <f>IFERROR(_xlfn.IFNA(VLOOKUP(Fullmath[[#This Row],[M1]],$H$2:$L175,4,FALSE),VLOOKUP(Fullmath[[#This Row],[M1]],$H177:$L$2227,4,FALSE)),0)</f>
        <v>138.97666666666666</v>
      </c>
      <c r="Q176" s="7" t="s">
        <v>579</v>
      </c>
      <c r="R176" s="7">
        <v>10</v>
      </c>
      <c r="S176" s="15">
        <f>IFERROR(_xlfn.IFNA(VLOOKUP(Fullmath[[#This Row],[M2]],$H$2:$L175,2,FALSE),VLOOKUP(Fullmath[[#This Row],[M2]],$H177:$L$2227,2,FALSE)),0)</f>
        <v>1.4</v>
      </c>
      <c r="T176" s="16">
        <f>IFERROR(_xlfn.IFNA(VLOOKUP(Fullmath[[#This Row],[M2]],$H$2:$L175,4,FALSE),VLOOKUP(Fullmath[[#This Row],[M2]],$H177:$L$2227,4,FALSE)),0)</f>
        <v>62.893333333333338</v>
      </c>
      <c r="U176" s="7" t="s">
        <v>308</v>
      </c>
      <c r="V176" s="7">
        <v>1</v>
      </c>
      <c r="W176" s="15">
        <f>IFERROR(_xlfn.IFNA(VLOOKUP(Fullmath[[#This Row],[M3]],$H$2:$L175,2,FALSE),VLOOKUP(Fullmath[[#This Row],[M3]],$H177:$L$2227,2,FALSE)),0)</f>
        <v>1</v>
      </c>
      <c r="X176" s="16">
        <f>IFERROR(_xlfn.IFNA(VLOOKUP(Fullmath[[#This Row],[M3]],$H$2:$L175,4,FALSE),VLOOKUP(Fullmath[[#This Row],[M3]],$H177:$L$2227,4,FALSE)),0)</f>
        <v>443.41666666666663</v>
      </c>
      <c r="Y176" s="7" t="s">
        <v>304</v>
      </c>
      <c r="Z176" s="7">
        <v>5</v>
      </c>
      <c r="AA176" s="15">
        <f>IFERROR(_xlfn.IFNA(VLOOKUP(Fullmath[[#This Row],[M4]],$H$2:$L175,2,FALSE),VLOOKUP(Fullmath[[#This Row],[M4]],$H177:$L$2227,2,FALSE)),0)</f>
        <v>1</v>
      </c>
      <c r="AB176" s="16">
        <f>IFERROR(_xlfn.IFNA(VLOOKUP(Fullmath[[#This Row],[M4]],$H$2:$L175,4,FALSE),VLOOKUP(Fullmath[[#This Row],[M4]],$H177:$L$2227,4,FALSE)),0)</f>
        <v>65.833333333333329</v>
      </c>
      <c r="AE176" s="15">
        <f>IFERROR(_xlfn.IFNA(VLOOKUP(Fullmath[[#This Row],[M5]],$H$2:$L175,2,FALSE),VLOOKUP(Fullmath[[#This Row],[M5]],$H177:$L$2227,2,FALSE)),0)</f>
        <v>0</v>
      </c>
      <c r="AF176" s="16">
        <f>IFERROR(_xlfn.IFNA(VLOOKUP(Fullmath[[#This Row],[M5]],$H$2:$L175,4,FALSE),VLOOKUP(Fullmath[[#This Row],[M5]],$H177:$L$2227,4,FALSE)),0)</f>
        <v>0</v>
      </c>
      <c r="AI176" s="15">
        <f>IFERROR(_xlfn.IFNA(VLOOKUP(Fullmath[[#This Row],[M6]],$H$2:$L175,2,FALSE),VLOOKUP(Fullmath[[#This Row],[M6]],$H177:$L$2227,2,FALSE)),0)</f>
        <v>0</v>
      </c>
      <c r="AJ176" s="16">
        <f>IFERROR(_xlfn.IFNA(VLOOKUP(Fullmath[[#This Row],[M6]],$H$2:$L175,4,FALSE),VLOOKUP(Fullmath[[#This Row],[M6]],$H177:$L$2227,4,FALSE)),0)</f>
        <v>0</v>
      </c>
      <c r="AM176" s="7">
        <f>(IFERROR(VLOOKUP(AK176,Components[[Name]:[Price]],2,FALSE),0))</f>
        <v>0</v>
      </c>
      <c r="AP176" s="7">
        <f>(IFERROR(VLOOKUP(AN176,Components[[Name]:[Price]],2,FALSE),0))</f>
        <v>0</v>
      </c>
      <c r="AS176" s="7">
        <f>(IFERROR(VLOOKUP(AQ176,Components[[Name]:[Price]],2,FALSE),0))</f>
        <v>0</v>
      </c>
      <c r="AV176" s="7">
        <f>(IFERROR(VLOOKUP(AT176,Components[[Name]:[Price]],2,FALSE),0))</f>
        <v>0</v>
      </c>
      <c r="AY176" s="7">
        <f>(IFERROR(VLOOKUP(AW176,Components[[Name]:[Price]],2,FALSE),0))</f>
        <v>0</v>
      </c>
      <c r="BB176" s="6">
        <f>(IFERROR(VLOOKUP(AZ176,Components[[Name]:[Price]],2,FALSE),0))</f>
        <v>0</v>
      </c>
    </row>
    <row r="177" spans="1:54" x14ac:dyDescent="0.2">
      <c r="A177" s="6">
        <v>930</v>
      </c>
      <c r="B177" s="2" t="s">
        <v>1169</v>
      </c>
      <c r="C177" s="6" t="s">
        <v>1257</v>
      </c>
      <c r="D177" s="6" t="s">
        <v>1173</v>
      </c>
      <c r="E177" s="6">
        <v>10</v>
      </c>
      <c r="F177" s="6">
        <v>23</v>
      </c>
      <c r="G177" s="6">
        <v>40</v>
      </c>
      <c r="H177" s="6" t="s">
        <v>1249</v>
      </c>
      <c r="I177" s="7">
        <f>Fullmath[[#This Row],[Total CP]]/Fullmath[[#This Row],[Quantity]]</f>
        <v>6.94</v>
      </c>
      <c r="J1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69.400000000000006</v>
      </c>
      <c r="K177" s="6">
        <f>Fullmath[[#This Row],[Mat Cost]]/Fullmath[[#This Row],[Quantity]]</f>
        <v>135.17433333333335</v>
      </c>
      <c r="L1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1351.7433333333336</v>
      </c>
      <c r="M177" s="7" t="s">
        <v>582</v>
      </c>
      <c r="N177" s="14">
        <v>1</v>
      </c>
      <c r="O177" s="15">
        <f>IFERROR(_xlfn.IFNA(VLOOKUP(Fullmath[[#This Row],[M1]],$H$2:$L176,2,FALSE),VLOOKUP(Fullmath[[#This Row],[M1]],$H178:$L$2227,2,FALSE)),0)</f>
        <v>9.4</v>
      </c>
      <c r="P177" s="16">
        <f>IFERROR(_xlfn.IFNA(VLOOKUP(Fullmath[[#This Row],[M1]],$H$2:$L176,4,FALSE),VLOOKUP(Fullmath[[#This Row],[M1]],$H178:$L$2227,4,FALSE)),0)</f>
        <v>138.97666666666666</v>
      </c>
      <c r="Q177" s="7" t="s">
        <v>579</v>
      </c>
      <c r="R177" s="7">
        <v>10</v>
      </c>
      <c r="S177" s="15">
        <f>IFERROR(_xlfn.IFNA(VLOOKUP(Fullmath[[#This Row],[M2]],$H$2:$L176,2,FALSE),VLOOKUP(Fullmath[[#This Row],[M2]],$H178:$L$2227,2,FALSE)),0)</f>
        <v>1.4</v>
      </c>
      <c r="T177" s="16">
        <f>IFERROR(_xlfn.IFNA(VLOOKUP(Fullmath[[#This Row],[M2]],$H$2:$L176,4,FALSE),VLOOKUP(Fullmath[[#This Row],[M2]],$H178:$L$2227,4,FALSE)),0)</f>
        <v>62.893333333333338</v>
      </c>
      <c r="U177" s="7" t="s">
        <v>308</v>
      </c>
      <c r="V177" s="7">
        <v>1</v>
      </c>
      <c r="W177" s="15">
        <f>IFERROR(_xlfn.IFNA(VLOOKUP(Fullmath[[#This Row],[M3]],$H$2:$L176,2,FALSE),VLOOKUP(Fullmath[[#This Row],[M3]],$H178:$L$2227,2,FALSE)),0)</f>
        <v>1</v>
      </c>
      <c r="X177" s="16">
        <f>IFERROR(_xlfn.IFNA(VLOOKUP(Fullmath[[#This Row],[M3]],$H$2:$L176,4,FALSE),VLOOKUP(Fullmath[[#This Row],[M3]],$H178:$L$2227,4,FALSE)),0)</f>
        <v>443.41666666666663</v>
      </c>
      <c r="Y177" s="7" t="s">
        <v>303</v>
      </c>
      <c r="Z177" s="7">
        <v>5</v>
      </c>
      <c r="AA177" s="15">
        <f>IFERROR(_xlfn.IFNA(VLOOKUP(Fullmath[[#This Row],[M4]],$H$2:$L176,2,FALSE),VLOOKUP(Fullmath[[#This Row],[M4]],$H178:$L$2227,2,FALSE)),0)</f>
        <v>1</v>
      </c>
      <c r="AB177" s="16">
        <f>IFERROR(_xlfn.IFNA(VLOOKUP(Fullmath[[#This Row],[M4]],$H$2:$L176,4,FALSE),VLOOKUP(Fullmath[[#This Row],[M4]],$H178:$L$2227,4,FALSE)),0)</f>
        <v>28.083333333333332</v>
      </c>
      <c r="AE177" s="15">
        <f>IFERROR(_xlfn.IFNA(VLOOKUP(Fullmath[[#This Row],[M5]],$H$2:$L176,2,FALSE),VLOOKUP(Fullmath[[#This Row],[M5]],$H178:$L$2227,2,FALSE)),0)</f>
        <v>0</v>
      </c>
      <c r="AF177" s="16">
        <f>IFERROR(_xlfn.IFNA(VLOOKUP(Fullmath[[#This Row],[M5]],$H$2:$L176,4,FALSE),VLOOKUP(Fullmath[[#This Row],[M5]],$H178:$L$2227,4,FALSE)),0)</f>
        <v>0</v>
      </c>
      <c r="AI177" s="15">
        <f>IFERROR(_xlfn.IFNA(VLOOKUP(Fullmath[[#This Row],[M6]],$H$2:$L176,2,FALSE),VLOOKUP(Fullmath[[#This Row],[M6]],$H178:$L$2227,2,FALSE)),0)</f>
        <v>0</v>
      </c>
      <c r="AJ177" s="16">
        <f>IFERROR(_xlfn.IFNA(VLOOKUP(Fullmath[[#This Row],[M6]],$H$2:$L176,4,FALSE),VLOOKUP(Fullmath[[#This Row],[M6]],$H178:$L$2227,4,FALSE)),0)</f>
        <v>0</v>
      </c>
      <c r="AM177" s="7">
        <f>(IFERROR(VLOOKUP(AK177,Components[[Name]:[Price]],2,FALSE),0))</f>
        <v>0</v>
      </c>
      <c r="AP177" s="7">
        <f>(IFERROR(VLOOKUP(AN177,Components[[Name]:[Price]],2,FALSE),0))</f>
        <v>0</v>
      </c>
      <c r="AS177" s="7">
        <f>(IFERROR(VLOOKUP(AQ177,Components[[Name]:[Price]],2,FALSE),0))</f>
        <v>0</v>
      </c>
      <c r="AV177" s="7">
        <f>(IFERROR(VLOOKUP(AT177,Components[[Name]:[Price]],2,FALSE),0))</f>
        <v>0</v>
      </c>
      <c r="AY177" s="7">
        <f>(IFERROR(VLOOKUP(AW177,Components[[Name]:[Price]],2,FALSE),0))</f>
        <v>0</v>
      </c>
      <c r="BB177" s="6">
        <f>(IFERROR(VLOOKUP(AZ177,Components[[Name]:[Price]],2,FALSE),0))</f>
        <v>0</v>
      </c>
    </row>
    <row r="178" spans="1:54" x14ac:dyDescent="0.2">
      <c r="A178" s="6">
        <v>1159</v>
      </c>
      <c r="B178" s="2" t="s">
        <v>1169</v>
      </c>
      <c r="C178" s="6" t="s">
        <v>1257</v>
      </c>
      <c r="D178" s="6" t="s">
        <v>1173</v>
      </c>
      <c r="E178" s="6">
        <v>10</v>
      </c>
      <c r="F178" s="6">
        <v>23</v>
      </c>
      <c r="G178" s="6">
        <v>40</v>
      </c>
      <c r="H178" s="6" t="s">
        <v>1256</v>
      </c>
      <c r="I178" s="7">
        <f>Fullmath[[#This Row],[Total CP]]/Fullmath[[#This Row],[Quantity]]</f>
        <v>6.94</v>
      </c>
      <c r="J1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69.400000000000006</v>
      </c>
      <c r="K178" s="6">
        <f>Fullmath[[#This Row],[Mat Cost]]/Fullmath[[#This Row],[Quantity]]</f>
        <v>140.34100000000001</v>
      </c>
      <c r="L1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1403.41</v>
      </c>
      <c r="M178" s="7" t="s">
        <v>582</v>
      </c>
      <c r="N178" s="14">
        <v>1</v>
      </c>
      <c r="O178" s="15">
        <f>IFERROR(_xlfn.IFNA(VLOOKUP(Fullmath[[#This Row],[M1]],$H$2:$L177,2,FALSE),VLOOKUP(Fullmath[[#This Row],[M1]],$H179:$L$2227,2,FALSE)),0)</f>
        <v>9.4</v>
      </c>
      <c r="P178" s="16">
        <f>IFERROR(_xlfn.IFNA(VLOOKUP(Fullmath[[#This Row],[M1]],$H$2:$L177,4,FALSE),VLOOKUP(Fullmath[[#This Row],[M1]],$H179:$L$2227,4,FALSE)),0)</f>
        <v>138.97666666666666</v>
      </c>
      <c r="Q178" s="7" t="s">
        <v>579</v>
      </c>
      <c r="R178" s="7">
        <v>10</v>
      </c>
      <c r="S178" s="15">
        <f>IFERROR(_xlfn.IFNA(VLOOKUP(Fullmath[[#This Row],[M2]],$H$2:$L177,2,FALSE),VLOOKUP(Fullmath[[#This Row],[M2]],$H179:$L$2227,2,FALSE)),0)</f>
        <v>1.4</v>
      </c>
      <c r="T178" s="16">
        <f>IFERROR(_xlfn.IFNA(VLOOKUP(Fullmath[[#This Row],[M2]],$H$2:$L177,4,FALSE),VLOOKUP(Fullmath[[#This Row],[M2]],$H179:$L$2227,4,FALSE)),0)</f>
        <v>62.893333333333338</v>
      </c>
      <c r="U178" s="7" t="s">
        <v>308</v>
      </c>
      <c r="V178" s="7">
        <v>1</v>
      </c>
      <c r="W178" s="15">
        <f>IFERROR(_xlfn.IFNA(VLOOKUP(Fullmath[[#This Row],[M3]],$H$2:$L177,2,FALSE),VLOOKUP(Fullmath[[#This Row],[M3]],$H179:$L$2227,2,FALSE)),0)</f>
        <v>1</v>
      </c>
      <c r="X178" s="16">
        <f>IFERROR(_xlfn.IFNA(VLOOKUP(Fullmath[[#This Row],[M3]],$H$2:$L177,4,FALSE),VLOOKUP(Fullmath[[#This Row],[M3]],$H179:$L$2227,4,FALSE)),0)</f>
        <v>443.41666666666663</v>
      </c>
      <c r="Y178" s="7" t="s">
        <v>302</v>
      </c>
      <c r="Z178" s="7">
        <v>5</v>
      </c>
      <c r="AA178" s="15">
        <f>IFERROR(_xlfn.IFNA(VLOOKUP(Fullmath[[#This Row],[M4]],$H$2:$L177,2,FALSE),VLOOKUP(Fullmath[[#This Row],[M4]],$H179:$L$2227,2,FALSE)),0)</f>
        <v>1</v>
      </c>
      <c r="AB178" s="16">
        <f>IFERROR(_xlfn.IFNA(VLOOKUP(Fullmath[[#This Row],[M4]],$H$2:$L177,4,FALSE),VLOOKUP(Fullmath[[#This Row],[M4]],$H179:$L$2227,4,FALSE)),0)</f>
        <v>38.416666666666664</v>
      </c>
      <c r="AE178" s="15">
        <f>IFERROR(_xlfn.IFNA(VLOOKUP(Fullmath[[#This Row],[M5]],$H$2:$L177,2,FALSE),VLOOKUP(Fullmath[[#This Row],[M5]],$H179:$L$2227,2,FALSE)),0)</f>
        <v>0</v>
      </c>
      <c r="AF178" s="16">
        <f>IFERROR(_xlfn.IFNA(VLOOKUP(Fullmath[[#This Row],[M5]],$H$2:$L177,4,FALSE),VLOOKUP(Fullmath[[#This Row],[M5]],$H179:$L$2227,4,FALSE)),0)</f>
        <v>0</v>
      </c>
      <c r="AI178" s="15">
        <f>IFERROR(_xlfn.IFNA(VLOOKUP(Fullmath[[#This Row],[M6]],$H$2:$L177,2,FALSE),VLOOKUP(Fullmath[[#This Row],[M6]],$H179:$L$2227,2,FALSE)),0)</f>
        <v>0</v>
      </c>
      <c r="AJ178" s="16">
        <f>IFERROR(_xlfn.IFNA(VLOOKUP(Fullmath[[#This Row],[M6]],$H$2:$L177,4,FALSE),VLOOKUP(Fullmath[[#This Row],[M6]],$H179:$L$2227,4,FALSE)),0)</f>
        <v>0</v>
      </c>
      <c r="AM178" s="7">
        <f>(IFERROR(VLOOKUP(AK178,Components[[Name]:[Price]],2,FALSE),0))</f>
        <v>0</v>
      </c>
      <c r="AP178" s="7">
        <f>(IFERROR(VLOOKUP(AN178,Components[[Name]:[Price]],2,FALSE),0))</f>
        <v>0</v>
      </c>
      <c r="AS178" s="7">
        <f>(IFERROR(VLOOKUP(AQ178,Components[[Name]:[Price]],2,FALSE),0))</f>
        <v>0</v>
      </c>
      <c r="AV178" s="7">
        <f>(IFERROR(VLOOKUP(AT178,Components[[Name]:[Price]],2,FALSE),0))</f>
        <v>0</v>
      </c>
      <c r="AY178" s="7">
        <f>(IFERROR(VLOOKUP(AW178,Components[[Name]:[Price]],2,FALSE),0))</f>
        <v>0</v>
      </c>
      <c r="BB178" s="6">
        <f>(IFERROR(VLOOKUP(AZ178,Components[[Name]:[Price]],2,FALSE),0))</f>
        <v>0</v>
      </c>
    </row>
    <row r="179" spans="1:54" x14ac:dyDescent="0.2">
      <c r="A179" s="2">
        <v>1691</v>
      </c>
      <c r="B179" s="2" t="s">
        <v>958</v>
      </c>
      <c r="C179" s="6" t="s">
        <v>49</v>
      </c>
      <c r="D179" s="2" t="s">
        <v>49</v>
      </c>
      <c r="E179" s="2">
        <v>1</v>
      </c>
      <c r="F179" s="2">
        <v>5</v>
      </c>
      <c r="G179" s="2">
        <v>3</v>
      </c>
      <c r="H179" s="2" t="s">
        <v>831</v>
      </c>
      <c r="I179" s="7">
        <f>Fullmath[[#This Row],[Total CP]]/Fullmath[[#This Row],[Quantity]]</f>
        <v>4</v>
      </c>
      <c r="J1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179" s="6">
        <f>Fullmath[[#This Row],[Mat Cost]]/Fullmath[[#This Row],[Quantity]]</f>
        <v>571.02500000000009</v>
      </c>
      <c r="L1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571.02500000000009</v>
      </c>
      <c r="M179" s="7" t="s">
        <v>325</v>
      </c>
      <c r="N179" s="14">
        <v>1</v>
      </c>
      <c r="O179" s="15">
        <f>IFERROR(_xlfn.IFNA(VLOOKUP(Fullmath[[#This Row],[M1]],$H$2:$L178,2,FALSE),VLOOKUP(Fullmath[[#This Row],[M1]],$H180:$L$2227,2,FALSE)),0)</f>
        <v>1</v>
      </c>
      <c r="P179" s="16">
        <f>IFERROR(_xlfn.IFNA(VLOOKUP(Fullmath[[#This Row],[M1]],$H$2:$L178,4,FALSE),VLOOKUP(Fullmath[[#This Row],[M1]],$H180:$L$2227,4,FALSE)),0)</f>
        <v>48.608333333333334</v>
      </c>
      <c r="S179" s="15">
        <f>IFERROR(_xlfn.IFNA(VLOOKUP(Fullmath[[#This Row],[M2]],$H$2:$L178,2,FALSE),VLOOKUP(Fullmath[[#This Row],[M2]],$H180:$L$2227,2,FALSE)),0)</f>
        <v>0</v>
      </c>
      <c r="T179" s="16">
        <f>IFERROR(_xlfn.IFNA(VLOOKUP(Fullmath[[#This Row],[M2]],$H$2:$L178,4,FALSE),VLOOKUP(Fullmath[[#This Row],[M2]],$H180:$L$2227,4,FALSE)),0)</f>
        <v>0</v>
      </c>
      <c r="W179" s="15">
        <f>IFERROR(_xlfn.IFNA(VLOOKUP(Fullmath[[#This Row],[M3]],$H$2:$L178,2,FALSE),VLOOKUP(Fullmath[[#This Row],[M3]],$H180:$L$2227,2,FALSE)),0)</f>
        <v>0</v>
      </c>
      <c r="X179" s="16">
        <f>IFERROR(_xlfn.IFNA(VLOOKUP(Fullmath[[#This Row],[M3]],$H$2:$L178,4,FALSE),VLOOKUP(Fullmath[[#This Row],[M3]],$H180:$L$2227,4,FALSE)),0)</f>
        <v>0</v>
      </c>
      <c r="AA179" s="15">
        <f>IFERROR(_xlfn.IFNA(VLOOKUP(Fullmath[[#This Row],[M4]],$H$2:$L178,2,FALSE),VLOOKUP(Fullmath[[#This Row],[M4]],$H180:$L$2227,2,FALSE)),0)</f>
        <v>0</v>
      </c>
      <c r="AB179" s="16">
        <f>IFERROR(_xlfn.IFNA(VLOOKUP(Fullmath[[#This Row],[M4]],$H$2:$L178,4,FALSE),VLOOKUP(Fullmath[[#This Row],[M4]],$H180:$L$2227,4,FALSE)),0)</f>
        <v>0</v>
      </c>
      <c r="AE179" s="15">
        <f>IFERROR(_xlfn.IFNA(VLOOKUP(Fullmath[[#This Row],[M5]],$H$2:$L178,2,FALSE),VLOOKUP(Fullmath[[#This Row],[M5]],$H180:$L$2227,2,FALSE)),0)</f>
        <v>0</v>
      </c>
      <c r="AF179" s="16">
        <f>IFERROR(_xlfn.IFNA(VLOOKUP(Fullmath[[#This Row],[M5]],$H$2:$L178,4,FALSE),VLOOKUP(Fullmath[[#This Row],[M5]],$H180:$L$2227,4,FALSE)),0)</f>
        <v>0</v>
      </c>
      <c r="AI179" s="15">
        <f>IFERROR(_xlfn.IFNA(VLOOKUP(Fullmath[[#This Row],[M6]],$H$2:$L178,2,FALSE),VLOOKUP(Fullmath[[#This Row],[M6]],$H180:$L$2227,2,FALSE)),0)</f>
        <v>0</v>
      </c>
      <c r="AJ179" s="16">
        <f>IFERROR(_xlfn.IFNA(VLOOKUP(Fullmath[[#This Row],[M6]],$H$2:$L178,4,FALSE),VLOOKUP(Fullmath[[#This Row],[M6]],$H180:$L$2227,4,FALSE)),0)</f>
        <v>0</v>
      </c>
      <c r="AK179" s="7" t="s">
        <v>159</v>
      </c>
      <c r="AL179" s="7">
        <v>2</v>
      </c>
      <c r="AM179" s="7">
        <f>(IFERROR(VLOOKUP(AK179,Components[[Name]:[Price]],2,FALSE),0))</f>
        <v>108.625</v>
      </c>
      <c r="AN179" s="7" t="s">
        <v>231</v>
      </c>
      <c r="AO179" s="7">
        <v>1</v>
      </c>
      <c r="AP179" s="7">
        <f>(IFERROR(VLOOKUP(AN179,Components[[Name]:[Price]],2,FALSE),0))</f>
        <v>305.16666666666669</v>
      </c>
      <c r="AS179" s="7">
        <f>(IFERROR(VLOOKUP(AQ179,Components[[Name]:[Price]],2,FALSE),0))</f>
        <v>0</v>
      </c>
      <c r="AV179" s="7">
        <f>(IFERROR(VLOOKUP(AT179,Components[[Name]:[Price]],2,FALSE),0))</f>
        <v>0</v>
      </c>
      <c r="AY179" s="7">
        <f>(IFERROR(VLOOKUP(AW179,Components[[Name]:[Price]],2,FALSE),0))</f>
        <v>0</v>
      </c>
      <c r="BB179" s="2">
        <f>(IFERROR(VLOOKUP(AZ179,Components[[Name]:[Price]],2,FALSE),0))</f>
        <v>0</v>
      </c>
    </row>
    <row r="180" spans="1:54" x14ac:dyDescent="0.2">
      <c r="A180" s="6">
        <v>1676</v>
      </c>
      <c r="B180" s="6" t="s">
        <v>527</v>
      </c>
      <c r="C180" s="6" t="s">
        <v>49</v>
      </c>
      <c r="D180" s="6" t="s">
        <v>49</v>
      </c>
      <c r="E180" s="6">
        <v>1</v>
      </c>
      <c r="F180" s="6">
        <v>4</v>
      </c>
      <c r="G180" s="6">
        <v>3</v>
      </c>
      <c r="H180" s="6" t="s">
        <v>50</v>
      </c>
      <c r="I180" s="7">
        <f>Fullmath[[#This Row],[Total CP]]/Fullmath[[#This Row],[Quantity]]</f>
        <v>3</v>
      </c>
      <c r="J1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180" s="6">
        <f>Fullmath[[#This Row],[Mat Cost]]/Fullmath[[#This Row],[Quantity]]</f>
        <v>485.66666666666669</v>
      </c>
      <c r="L1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485.66666666666669</v>
      </c>
      <c r="M180" s="7" t="s">
        <v>311</v>
      </c>
      <c r="N180" s="14">
        <v>1</v>
      </c>
      <c r="O180" s="15">
        <f>IFERROR(_xlfn.IFNA(VLOOKUP(Fullmath[[#This Row],[M1]],$H$2:$L179,2,FALSE),VLOOKUP(Fullmath[[#This Row],[M1]],$H181:$L$2227,2,FALSE)),0)</f>
        <v>0</v>
      </c>
      <c r="P180" s="16">
        <f>IFERROR(_xlfn.IFNA(VLOOKUP(Fullmath[[#This Row],[M1]],$H$2:$L179,4,FALSE),VLOOKUP(Fullmath[[#This Row],[M1]],$H181:$L$2227,4,FALSE)),0)</f>
        <v>0</v>
      </c>
      <c r="S180" s="15">
        <f>IFERROR(_xlfn.IFNA(VLOOKUP(Fullmath[[#This Row],[M2]],$H$2:$L179,2,FALSE),VLOOKUP(Fullmath[[#This Row],[M2]],$H181:$L$2227,2,FALSE)),0)</f>
        <v>0</v>
      </c>
      <c r="T180" s="16">
        <f>IFERROR(_xlfn.IFNA(VLOOKUP(Fullmath[[#This Row],[M2]],$H$2:$L179,4,FALSE),VLOOKUP(Fullmath[[#This Row],[M2]],$H181:$L$2227,4,FALSE)),0)</f>
        <v>0</v>
      </c>
      <c r="W180" s="15">
        <f>IFERROR(_xlfn.IFNA(VLOOKUP(Fullmath[[#This Row],[M3]],$H$2:$L179,2,FALSE),VLOOKUP(Fullmath[[#This Row],[M3]],$H181:$L$2227,2,FALSE)),0)</f>
        <v>0</v>
      </c>
      <c r="X180" s="16">
        <f>IFERROR(_xlfn.IFNA(VLOOKUP(Fullmath[[#This Row],[M3]],$H$2:$L179,4,FALSE),VLOOKUP(Fullmath[[#This Row],[M3]],$H181:$L$2227,4,FALSE)),0)</f>
        <v>0</v>
      </c>
      <c r="AA180" s="15">
        <f>IFERROR(_xlfn.IFNA(VLOOKUP(Fullmath[[#This Row],[M4]],$H$2:$L179,2,FALSE),VLOOKUP(Fullmath[[#This Row],[M4]],$H181:$L$2227,2,FALSE)),0)</f>
        <v>0</v>
      </c>
      <c r="AB180" s="16">
        <f>IFERROR(_xlfn.IFNA(VLOOKUP(Fullmath[[#This Row],[M4]],$H$2:$L179,4,FALSE),VLOOKUP(Fullmath[[#This Row],[M4]],$H181:$L$2227,4,FALSE)),0)</f>
        <v>0</v>
      </c>
      <c r="AE180" s="15">
        <f>IFERROR(_xlfn.IFNA(VLOOKUP(Fullmath[[#This Row],[M5]],$H$2:$L179,2,FALSE),VLOOKUP(Fullmath[[#This Row],[M5]],$H181:$L$2227,2,FALSE)),0)</f>
        <v>0</v>
      </c>
      <c r="AF180" s="16">
        <f>IFERROR(_xlfn.IFNA(VLOOKUP(Fullmath[[#This Row],[M5]],$H$2:$L179,4,FALSE),VLOOKUP(Fullmath[[#This Row],[M5]],$H181:$L$2227,4,FALSE)),0)</f>
        <v>0</v>
      </c>
      <c r="AI180" s="15">
        <f>IFERROR(_xlfn.IFNA(VLOOKUP(Fullmath[[#This Row],[M6]],$H$2:$L179,2,FALSE),VLOOKUP(Fullmath[[#This Row],[M6]],$H181:$L$2227,2,FALSE)),0)</f>
        <v>0</v>
      </c>
      <c r="AJ180" s="16">
        <f>IFERROR(_xlfn.IFNA(VLOOKUP(Fullmath[[#This Row],[M6]],$H$2:$L179,4,FALSE),VLOOKUP(Fullmath[[#This Row],[M6]],$H181:$L$2227,4,FALSE)),0)</f>
        <v>0</v>
      </c>
      <c r="AK180" s="7" t="s">
        <v>231</v>
      </c>
      <c r="AL180" s="7">
        <v>1</v>
      </c>
      <c r="AM180" s="7">
        <f>(IFERROR(VLOOKUP(AK180,Components[[Name]:[Price]],2,FALSE),0))</f>
        <v>305.16666666666669</v>
      </c>
      <c r="AN180" s="7" t="s">
        <v>163</v>
      </c>
      <c r="AO180" s="7">
        <v>3</v>
      </c>
      <c r="AP180" s="7">
        <f>(IFERROR(VLOOKUP(AN180,Components[[Name]:[Price]],2,FALSE),0))</f>
        <v>60.166666666666664</v>
      </c>
      <c r="AS180" s="7">
        <f>(IFERROR(VLOOKUP(AQ180,Components[[Name]:[Price]],2,FALSE),0))</f>
        <v>0</v>
      </c>
      <c r="AV180" s="7">
        <f>(IFERROR(VLOOKUP(AT180,Components[[Name]:[Price]],2,FALSE),0))</f>
        <v>0</v>
      </c>
      <c r="AY180" s="7">
        <f>(IFERROR(VLOOKUP(AW180,Components[[Name]:[Price]],2,FALSE),0))</f>
        <v>0</v>
      </c>
      <c r="BB180" s="6">
        <f>(IFERROR(VLOOKUP(AZ180,Components[[Name]:[Price]],2,FALSE),0))</f>
        <v>0</v>
      </c>
    </row>
    <row r="181" spans="1:54" x14ac:dyDescent="0.2">
      <c r="A181" s="6">
        <v>1677</v>
      </c>
      <c r="B181" s="6" t="s">
        <v>527</v>
      </c>
      <c r="C181" s="6" t="s">
        <v>49</v>
      </c>
      <c r="D181" s="6" t="s">
        <v>49</v>
      </c>
      <c r="E181" s="6">
        <v>1</v>
      </c>
      <c r="F181" s="6">
        <v>19</v>
      </c>
      <c r="G181" s="6">
        <v>9</v>
      </c>
      <c r="H181" s="6" t="s">
        <v>51</v>
      </c>
      <c r="I181" s="7">
        <f>Fullmath[[#This Row],[Total CP]]/Fullmath[[#This Row],[Quantity]]</f>
        <v>11</v>
      </c>
      <c r="J1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181" s="6">
        <f>Fullmath[[#This Row],[Mat Cost]]/Fullmath[[#This Row],[Quantity]]</f>
        <v>1362.5166666666667</v>
      </c>
      <c r="L1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1362.5166666666667</v>
      </c>
      <c r="M181" s="7" t="s">
        <v>296</v>
      </c>
      <c r="N181" s="14">
        <v>1</v>
      </c>
      <c r="O181" s="15">
        <f>IFERROR(_xlfn.IFNA(VLOOKUP(Fullmath[[#This Row],[M1]],$H$2:$L180,2,FALSE),VLOOKUP(Fullmath[[#This Row],[M1]],$H182:$L$2227,2,FALSE)),0)</f>
        <v>2</v>
      </c>
      <c r="P181" s="16">
        <f>IFERROR(_xlfn.IFNA(VLOOKUP(Fullmath[[#This Row],[M1]],$H$2:$L180,4,FALSE),VLOOKUP(Fullmath[[#This Row],[M1]],$H182:$L$2227,4,FALSE)),0)</f>
        <v>415.58333333333337</v>
      </c>
      <c r="Q181" s="7" t="s">
        <v>312</v>
      </c>
      <c r="R181" s="7">
        <v>1</v>
      </c>
      <c r="S181" s="15">
        <f>IFERROR(_xlfn.IFNA(VLOOKUP(Fullmath[[#This Row],[M2]],$H$2:$L180,2,FALSE),VLOOKUP(Fullmath[[#This Row],[M2]],$H182:$L$2227,2,FALSE)),0)</f>
        <v>0</v>
      </c>
      <c r="T181" s="16">
        <f>IFERROR(_xlfn.IFNA(VLOOKUP(Fullmath[[#This Row],[M2]],$H$2:$L180,4,FALSE),VLOOKUP(Fullmath[[#This Row],[M2]],$H182:$L$2227,4,FALSE)),0)</f>
        <v>0</v>
      </c>
      <c r="W181" s="15">
        <f>IFERROR(_xlfn.IFNA(VLOOKUP(Fullmath[[#This Row],[M3]],$H$2:$L180,2,FALSE),VLOOKUP(Fullmath[[#This Row],[M3]],$H182:$L$2227,2,FALSE)),0)</f>
        <v>0</v>
      </c>
      <c r="X181" s="16">
        <f>IFERROR(_xlfn.IFNA(VLOOKUP(Fullmath[[#This Row],[M3]],$H$2:$L180,4,FALSE),VLOOKUP(Fullmath[[#This Row],[M3]],$H182:$L$2227,4,FALSE)),0)</f>
        <v>0</v>
      </c>
      <c r="AA181" s="15">
        <f>IFERROR(_xlfn.IFNA(VLOOKUP(Fullmath[[#This Row],[M4]],$H$2:$L180,2,FALSE),VLOOKUP(Fullmath[[#This Row],[M4]],$H182:$L$2227,2,FALSE)),0)</f>
        <v>0</v>
      </c>
      <c r="AB181" s="16">
        <f>IFERROR(_xlfn.IFNA(VLOOKUP(Fullmath[[#This Row],[M4]],$H$2:$L180,4,FALSE),VLOOKUP(Fullmath[[#This Row],[M4]],$H182:$L$2227,4,FALSE)),0)</f>
        <v>0</v>
      </c>
      <c r="AE181" s="15">
        <f>IFERROR(_xlfn.IFNA(VLOOKUP(Fullmath[[#This Row],[M5]],$H$2:$L180,2,FALSE),VLOOKUP(Fullmath[[#This Row],[M5]],$H182:$L$2227,2,FALSE)),0)</f>
        <v>0</v>
      </c>
      <c r="AF181" s="16">
        <f>IFERROR(_xlfn.IFNA(VLOOKUP(Fullmath[[#This Row],[M5]],$H$2:$L180,4,FALSE),VLOOKUP(Fullmath[[#This Row],[M5]],$H182:$L$2227,4,FALSE)),0)</f>
        <v>0</v>
      </c>
      <c r="AI181" s="15">
        <f>IFERROR(_xlfn.IFNA(VLOOKUP(Fullmath[[#This Row],[M6]],$H$2:$L180,2,FALSE),VLOOKUP(Fullmath[[#This Row],[M6]],$H182:$L$2227,2,FALSE)),0)</f>
        <v>0</v>
      </c>
      <c r="AJ181" s="16">
        <f>IFERROR(_xlfn.IFNA(VLOOKUP(Fullmath[[#This Row],[M6]],$H$2:$L180,4,FALSE),VLOOKUP(Fullmath[[#This Row],[M6]],$H182:$L$2227,4,FALSE)),0)</f>
        <v>0</v>
      </c>
      <c r="AK181" s="7" t="s">
        <v>240</v>
      </c>
      <c r="AL181" s="7">
        <v>3</v>
      </c>
      <c r="AM181" s="7">
        <f>(IFERROR(VLOOKUP(AK181,Components[[Name]:[Price]],2,FALSE),0))</f>
        <v>199.7</v>
      </c>
      <c r="AN181" s="7" t="s">
        <v>230</v>
      </c>
      <c r="AO181" s="7">
        <v>1</v>
      </c>
      <c r="AP181" s="7">
        <f>(IFERROR(VLOOKUP(AN181,Components[[Name]:[Price]],2,FALSE),0))</f>
        <v>347.83333333333331</v>
      </c>
      <c r="AS181" s="7">
        <f>(IFERROR(VLOOKUP(AQ181,Components[[Name]:[Price]],2,FALSE),0))</f>
        <v>0</v>
      </c>
      <c r="AV181" s="7">
        <f>(IFERROR(VLOOKUP(AT181,Components[[Name]:[Price]],2,FALSE),0))</f>
        <v>0</v>
      </c>
      <c r="AY181" s="7">
        <f>(IFERROR(VLOOKUP(AW181,Components[[Name]:[Price]],2,FALSE),0))</f>
        <v>0</v>
      </c>
      <c r="BB181" s="6">
        <f>(IFERROR(VLOOKUP(AZ181,Components[[Name]:[Price]],2,FALSE),0))</f>
        <v>0</v>
      </c>
    </row>
    <row r="182" spans="1:54" x14ac:dyDescent="0.2">
      <c r="A182" s="6">
        <v>1678</v>
      </c>
      <c r="B182" s="6" t="s">
        <v>527</v>
      </c>
      <c r="C182" s="6" t="s">
        <v>49</v>
      </c>
      <c r="D182" s="6" t="s">
        <v>49</v>
      </c>
      <c r="E182" s="6">
        <v>1</v>
      </c>
      <c r="F182" s="6">
        <v>34</v>
      </c>
      <c r="G182" s="6">
        <v>27</v>
      </c>
      <c r="H182" s="6" t="s">
        <v>52</v>
      </c>
      <c r="I182" s="7">
        <f>Fullmath[[#This Row],[Total CP]]/Fullmath[[#This Row],[Quantity]]</f>
        <v>55.8</v>
      </c>
      <c r="J1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55.8</v>
      </c>
      <c r="K182" s="6">
        <f>Fullmath[[#This Row],[Mat Cost]]/Fullmath[[#This Row],[Quantity]]</f>
        <v>3133.9366666666665</v>
      </c>
      <c r="L1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3133.9366666666665</v>
      </c>
      <c r="M182" s="7" t="s">
        <v>300</v>
      </c>
      <c r="N182" s="14">
        <v>2</v>
      </c>
      <c r="O182" s="15">
        <f>IFERROR(_xlfn.IFNA(VLOOKUP(Fullmath[[#This Row],[M1]],$H$2:$L181,2,FALSE),VLOOKUP(Fullmath[[#This Row],[M1]],$H183:$L$2227,2,FALSE)),0)</f>
        <v>13.4</v>
      </c>
      <c r="P182" s="16">
        <f>IFERROR(_xlfn.IFNA(VLOOKUP(Fullmath[[#This Row],[M1]],$H$2:$L181,4,FALSE),VLOOKUP(Fullmath[[#This Row],[M1]],$H183:$L$2227,4,FALSE)),0)</f>
        <v>663.14333333333332</v>
      </c>
      <c r="Q182" s="7" t="s">
        <v>292</v>
      </c>
      <c r="R182" s="7">
        <v>1</v>
      </c>
      <c r="S182" s="15">
        <f>IFERROR(_xlfn.IFNA(VLOOKUP(Fullmath[[#This Row],[M2]],$H$2:$L181,2,FALSE),VLOOKUP(Fullmath[[#This Row],[M2]],$H183:$L$2227,2,FALSE)),0)</f>
        <v>2</v>
      </c>
      <c r="T182" s="16">
        <f>IFERROR(_xlfn.IFNA(VLOOKUP(Fullmath[[#This Row],[M2]],$H$2:$L181,4,FALSE),VLOOKUP(Fullmath[[#This Row],[M2]],$H183:$L$2227,4,FALSE)),0)</f>
        <v>859.15</v>
      </c>
      <c r="U182" s="7" t="s">
        <v>313</v>
      </c>
      <c r="V182" s="7">
        <v>1</v>
      </c>
      <c r="W182" s="15">
        <f>IFERROR(_xlfn.IFNA(VLOOKUP(Fullmath[[#This Row],[M3]],$H$2:$L181,2,FALSE),VLOOKUP(Fullmath[[#This Row],[M3]],$H183:$L$2227,2,FALSE)),0)</f>
        <v>0</v>
      </c>
      <c r="X182" s="16">
        <f>IFERROR(_xlfn.IFNA(VLOOKUP(Fullmath[[#This Row],[M3]],$H$2:$L181,4,FALSE),VLOOKUP(Fullmath[[#This Row],[M3]],$H183:$L$2227,4,FALSE)),0)</f>
        <v>0</v>
      </c>
      <c r="AA182" s="15">
        <f>IFERROR(_xlfn.IFNA(VLOOKUP(Fullmath[[#This Row],[M4]],$H$2:$L181,2,FALSE),VLOOKUP(Fullmath[[#This Row],[M4]],$H183:$L$2227,2,FALSE)),0)</f>
        <v>0</v>
      </c>
      <c r="AB182" s="16">
        <f>IFERROR(_xlfn.IFNA(VLOOKUP(Fullmath[[#This Row],[M4]],$H$2:$L181,4,FALSE),VLOOKUP(Fullmath[[#This Row],[M4]],$H183:$L$2227,4,FALSE)),0)</f>
        <v>0</v>
      </c>
      <c r="AE182" s="15">
        <f>IFERROR(_xlfn.IFNA(VLOOKUP(Fullmath[[#This Row],[M5]],$H$2:$L181,2,FALSE),VLOOKUP(Fullmath[[#This Row],[M5]],$H183:$L$2227,2,FALSE)),0)</f>
        <v>0</v>
      </c>
      <c r="AF182" s="16">
        <f>IFERROR(_xlfn.IFNA(VLOOKUP(Fullmath[[#This Row],[M5]],$H$2:$L181,4,FALSE),VLOOKUP(Fullmath[[#This Row],[M5]],$H183:$L$2227,4,FALSE)),0)</f>
        <v>0</v>
      </c>
      <c r="AI182" s="15">
        <f>IFERROR(_xlfn.IFNA(VLOOKUP(Fullmath[[#This Row],[M6]],$H$2:$L181,2,FALSE),VLOOKUP(Fullmath[[#This Row],[M6]],$H183:$L$2227,2,FALSE)),0)</f>
        <v>0</v>
      </c>
      <c r="AJ182" s="16">
        <f>IFERROR(_xlfn.IFNA(VLOOKUP(Fullmath[[#This Row],[M6]],$H$2:$L181,4,FALSE),VLOOKUP(Fullmath[[#This Row],[M6]],$H183:$L$2227,4,FALSE)),0)</f>
        <v>0</v>
      </c>
      <c r="AK182" s="7" t="s">
        <v>156</v>
      </c>
      <c r="AL182" s="7">
        <v>3</v>
      </c>
      <c r="AM182" s="7">
        <f>(IFERROR(VLOOKUP(AK182,Components[[Name]:[Price]],2,FALSE),0))</f>
        <v>82.833333333333329</v>
      </c>
      <c r="AN182" s="7" t="s">
        <v>260</v>
      </c>
      <c r="AO182" s="7">
        <v>1</v>
      </c>
      <c r="AP182" s="7">
        <f>(IFERROR(VLOOKUP(AN182,Components[[Name]:[Price]],2,FALSE),0))</f>
        <v>700</v>
      </c>
      <c r="AS182" s="7">
        <f>(IFERROR(VLOOKUP(AQ182,Components[[Name]:[Price]],2,FALSE),0))</f>
        <v>0</v>
      </c>
      <c r="AV182" s="7">
        <f>(IFERROR(VLOOKUP(AT182,Components[[Name]:[Price]],2,FALSE),0))</f>
        <v>0</v>
      </c>
      <c r="AY182" s="7">
        <f>(IFERROR(VLOOKUP(AW182,Components[[Name]:[Price]],2,FALSE),0))</f>
        <v>0</v>
      </c>
      <c r="BB182" s="6">
        <f>(IFERROR(VLOOKUP(AZ182,Components[[Name]:[Price]],2,FALSE),0))</f>
        <v>0</v>
      </c>
    </row>
    <row r="183" spans="1:54" x14ac:dyDescent="0.2">
      <c r="A183" s="6">
        <v>1685</v>
      </c>
      <c r="B183" s="6" t="s">
        <v>599</v>
      </c>
      <c r="C183" s="6" t="s">
        <v>49</v>
      </c>
      <c r="D183" s="6" t="s">
        <v>49</v>
      </c>
      <c r="E183" s="6">
        <v>5</v>
      </c>
      <c r="F183" s="6">
        <v>8</v>
      </c>
      <c r="G183" s="6">
        <v>3</v>
      </c>
      <c r="H183" s="6" t="s">
        <v>604</v>
      </c>
      <c r="I183" s="7">
        <f>Fullmath[[#This Row],[Total CP]]/Fullmath[[#This Row],[Quantity]]</f>
        <v>0.6</v>
      </c>
      <c r="J1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183" s="6">
        <f>Fullmath[[#This Row],[Mat Cost]]/Fullmath[[#This Row],[Quantity]]</f>
        <v>64.26666666666668</v>
      </c>
      <c r="L1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321.33333333333337</v>
      </c>
      <c r="N183" s="14"/>
      <c r="O183" s="15">
        <f>IFERROR(_xlfn.IFNA(VLOOKUP(Fullmath[[#This Row],[M1]],$H$2:$L182,2,FALSE),VLOOKUP(Fullmath[[#This Row],[M1]],$H184:$L$2227,2,FALSE)),0)</f>
        <v>0</v>
      </c>
      <c r="P183" s="16">
        <f>IFERROR(_xlfn.IFNA(VLOOKUP(Fullmath[[#This Row],[M1]],$H$2:$L182,4,FALSE),VLOOKUP(Fullmath[[#This Row],[M1]],$H184:$L$2227,4,FALSE)),0)</f>
        <v>0</v>
      </c>
      <c r="S183" s="15">
        <f>IFERROR(_xlfn.IFNA(VLOOKUP(Fullmath[[#This Row],[M2]],$H$2:$L182,2,FALSE),VLOOKUP(Fullmath[[#This Row],[M2]],$H184:$L$2227,2,FALSE)),0)</f>
        <v>0</v>
      </c>
      <c r="T183" s="16">
        <f>IFERROR(_xlfn.IFNA(VLOOKUP(Fullmath[[#This Row],[M2]],$H$2:$L182,4,FALSE),VLOOKUP(Fullmath[[#This Row],[M2]],$H184:$L$2227,4,FALSE)),0)</f>
        <v>0</v>
      </c>
      <c r="W183" s="15">
        <f>IFERROR(_xlfn.IFNA(VLOOKUP(Fullmath[[#This Row],[M3]],$H$2:$L182,2,FALSE),VLOOKUP(Fullmath[[#This Row],[M3]],$H184:$L$2227,2,FALSE)),0)</f>
        <v>0</v>
      </c>
      <c r="X183" s="16">
        <f>IFERROR(_xlfn.IFNA(VLOOKUP(Fullmath[[#This Row],[M3]],$H$2:$L182,4,FALSE),VLOOKUP(Fullmath[[#This Row],[M3]],$H184:$L$2227,4,FALSE)),0)</f>
        <v>0</v>
      </c>
      <c r="AA183" s="15">
        <f>IFERROR(_xlfn.IFNA(VLOOKUP(Fullmath[[#This Row],[M4]],$H$2:$L182,2,FALSE),VLOOKUP(Fullmath[[#This Row],[M4]],$H184:$L$2227,2,FALSE)),0)</f>
        <v>0</v>
      </c>
      <c r="AB183" s="16">
        <f>IFERROR(_xlfn.IFNA(VLOOKUP(Fullmath[[#This Row],[M4]],$H$2:$L182,4,FALSE),VLOOKUP(Fullmath[[#This Row],[M4]],$H184:$L$2227,4,FALSE)),0)</f>
        <v>0</v>
      </c>
      <c r="AE183" s="15">
        <f>IFERROR(_xlfn.IFNA(VLOOKUP(Fullmath[[#This Row],[M5]],$H$2:$L182,2,FALSE),VLOOKUP(Fullmath[[#This Row],[M5]],$H184:$L$2227,2,FALSE)),0)</f>
        <v>0</v>
      </c>
      <c r="AF183" s="16">
        <f>IFERROR(_xlfn.IFNA(VLOOKUP(Fullmath[[#This Row],[M5]],$H$2:$L182,4,FALSE),VLOOKUP(Fullmath[[#This Row],[M5]],$H184:$L$2227,4,FALSE)),0)</f>
        <v>0</v>
      </c>
      <c r="AI183" s="15">
        <f>IFERROR(_xlfn.IFNA(VLOOKUP(Fullmath[[#This Row],[M6]],$H$2:$L182,2,FALSE),VLOOKUP(Fullmath[[#This Row],[M6]],$H184:$L$2227,2,FALSE)),0)</f>
        <v>0</v>
      </c>
      <c r="AJ183" s="16">
        <f>IFERROR(_xlfn.IFNA(VLOOKUP(Fullmath[[#This Row],[M6]],$H$2:$L182,4,FALSE),VLOOKUP(Fullmath[[#This Row],[M6]],$H184:$L$2227,4,FALSE)),0)</f>
        <v>0</v>
      </c>
      <c r="AK183" s="7" t="s">
        <v>238</v>
      </c>
      <c r="AL183" s="7">
        <v>1</v>
      </c>
      <c r="AM183" s="7">
        <f>(IFERROR(VLOOKUP(AK183,Components[[Name]:[Price]],2,FALSE),0))</f>
        <v>31.333333333333332</v>
      </c>
      <c r="AN183" s="7" t="s">
        <v>605</v>
      </c>
      <c r="AO183" s="7">
        <v>1</v>
      </c>
      <c r="AP183" s="7">
        <f>(IFERROR(VLOOKUP(AN183,Components[[Name]:[Price]],2,FALSE),0))</f>
        <v>200</v>
      </c>
      <c r="AQ183" s="7" t="s">
        <v>603</v>
      </c>
      <c r="AR183" s="7">
        <v>3</v>
      </c>
      <c r="AS183" s="7">
        <f>(IFERROR(VLOOKUP(AQ183,Components[[Name]:[Price]],2,FALSE),0))</f>
        <v>30</v>
      </c>
      <c r="AV183" s="7">
        <f>(IFERROR(VLOOKUP(AT183,Components[[Name]:[Price]],2,FALSE),0))</f>
        <v>0</v>
      </c>
      <c r="AY183" s="7">
        <f>(IFERROR(VLOOKUP(AW183,Components[[Name]:[Price]],2,FALSE),0))</f>
        <v>0</v>
      </c>
      <c r="BB183" s="6">
        <f>(IFERROR(VLOOKUP(AZ183,Components[[Name]:[Price]],2,FALSE),0))</f>
        <v>0</v>
      </c>
    </row>
    <row r="184" spans="1:54" x14ac:dyDescent="0.2">
      <c r="A184" s="6">
        <v>1684</v>
      </c>
      <c r="B184" s="6" t="s">
        <v>599</v>
      </c>
      <c r="C184" s="6" t="s">
        <v>49</v>
      </c>
      <c r="D184" s="6" t="s">
        <v>49</v>
      </c>
      <c r="E184" s="6">
        <v>2</v>
      </c>
      <c r="F184" s="6">
        <v>13</v>
      </c>
      <c r="G184" s="6">
        <v>5</v>
      </c>
      <c r="H184" s="6" t="s">
        <v>601</v>
      </c>
      <c r="I184" s="7">
        <f>Fullmath[[#This Row],[Total CP]]/Fullmath[[#This Row],[Quantity]]</f>
        <v>5.2</v>
      </c>
      <c r="J1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10.4</v>
      </c>
      <c r="K184" s="6">
        <f>Fullmath[[#This Row],[Mat Cost]]/Fullmath[[#This Row],[Quantity]]</f>
        <v>117.11333333333334</v>
      </c>
      <c r="L1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234.22666666666669</v>
      </c>
      <c r="M184" s="7" t="s">
        <v>602</v>
      </c>
      <c r="N184" s="14">
        <v>1</v>
      </c>
      <c r="O184" s="15">
        <f>IFERROR(_xlfn.IFNA(VLOOKUP(Fullmath[[#This Row],[M1]],$H$2:$L183,2,FALSE),VLOOKUP(Fullmath[[#This Row],[M1]],$H185:$L$2227,2,FALSE)),0)</f>
        <v>5.4</v>
      </c>
      <c r="P184" s="16">
        <f>IFERROR(_xlfn.IFNA(VLOOKUP(Fullmath[[#This Row],[M1]],$H$2:$L183,4,FALSE),VLOOKUP(Fullmath[[#This Row],[M1]],$H185:$L$2227,4,FALSE)),0)</f>
        <v>162.89333333333335</v>
      </c>
      <c r="S184" s="15">
        <f>IFERROR(_xlfn.IFNA(VLOOKUP(Fullmath[[#This Row],[M2]],$H$2:$L183,2,FALSE),VLOOKUP(Fullmath[[#This Row],[M2]],$H185:$L$2227,2,FALSE)),0)</f>
        <v>0</v>
      </c>
      <c r="T184" s="16">
        <f>IFERROR(_xlfn.IFNA(VLOOKUP(Fullmath[[#This Row],[M2]],$H$2:$L183,4,FALSE),VLOOKUP(Fullmath[[#This Row],[M2]],$H185:$L$2227,4,FALSE)),0)</f>
        <v>0</v>
      </c>
      <c r="W184" s="15">
        <f>IFERROR(_xlfn.IFNA(VLOOKUP(Fullmath[[#This Row],[M3]],$H$2:$L183,2,FALSE),VLOOKUP(Fullmath[[#This Row],[M3]],$H185:$L$2227,2,FALSE)),0)</f>
        <v>0</v>
      </c>
      <c r="X184" s="16">
        <f>IFERROR(_xlfn.IFNA(VLOOKUP(Fullmath[[#This Row],[M3]],$H$2:$L183,4,FALSE),VLOOKUP(Fullmath[[#This Row],[M3]],$H185:$L$2227,4,FALSE)),0)</f>
        <v>0</v>
      </c>
      <c r="AA184" s="15">
        <f>IFERROR(_xlfn.IFNA(VLOOKUP(Fullmath[[#This Row],[M4]],$H$2:$L183,2,FALSE),VLOOKUP(Fullmath[[#This Row],[M4]],$H185:$L$2227,2,FALSE)),0)</f>
        <v>0</v>
      </c>
      <c r="AB184" s="16">
        <f>IFERROR(_xlfn.IFNA(VLOOKUP(Fullmath[[#This Row],[M4]],$H$2:$L183,4,FALSE),VLOOKUP(Fullmath[[#This Row],[M4]],$H185:$L$2227,4,FALSE)),0)</f>
        <v>0</v>
      </c>
      <c r="AE184" s="15">
        <f>IFERROR(_xlfn.IFNA(VLOOKUP(Fullmath[[#This Row],[M5]],$H$2:$L183,2,FALSE),VLOOKUP(Fullmath[[#This Row],[M5]],$H185:$L$2227,2,FALSE)),0)</f>
        <v>0</v>
      </c>
      <c r="AF184" s="16">
        <f>IFERROR(_xlfn.IFNA(VLOOKUP(Fullmath[[#This Row],[M5]],$H$2:$L183,4,FALSE),VLOOKUP(Fullmath[[#This Row],[M5]],$H185:$L$2227,4,FALSE)),0)</f>
        <v>0</v>
      </c>
      <c r="AI184" s="15">
        <f>IFERROR(_xlfn.IFNA(VLOOKUP(Fullmath[[#This Row],[M6]],$H$2:$L183,2,FALSE),VLOOKUP(Fullmath[[#This Row],[M6]],$H185:$L$2227,2,FALSE)),0)</f>
        <v>0</v>
      </c>
      <c r="AJ184" s="16">
        <f>IFERROR(_xlfn.IFNA(VLOOKUP(Fullmath[[#This Row],[M6]],$H$2:$L183,4,FALSE),VLOOKUP(Fullmath[[#This Row],[M6]],$H185:$L$2227,4,FALSE)),0)</f>
        <v>0</v>
      </c>
      <c r="AK184" s="7" t="s">
        <v>238</v>
      </c>
      <c r="AL184" s="7">
        <v>1</v>
      </c>
      <c r="AM184" s="7">
        <f>(IFERROR(VLOOKUP(AK184,Components[[Name]:[Price]],2,FALSE),0))</f>
        <v>31.333333333333332</v>
      </c>
      <c r="AN184" s="7" t="s">
        <v>588</v>
      </c>
      <c r="AO184" s="7">
        <v>1</v>
      </c>
      <c r="AP184" s="7">
        <f>(IFERROR(VLOOKUP(AN184,Components[[Name]:[Price]],2,FALSE),0))</f>
        <v>10</v>
      </c>
      <c r="AQ184" s="7" t="s">
        <v>603</v>
      </c>
      <c r="AR184" s="7">
        <v>1</v>
      </c>
      <c r="AS184" s="7">
        <f>(IFERROR(VLOOKUP(AQ184,Components[[Name]:[Price]],2,FALSE),0))</f>
        <v>30</v>
      </c>
      <c r="AV184" s="7">
        <f>(IFERROR(VLOOKUP(AT184,Components[[Name]:[Price]],2,FALSE),0))</f>
        <v>0</v>
      </c>
      <c r="AY184" s="7">
        <f>(IFERROR(VLOOKUP(AW184,Components[[Name]:[Price]],2,FALSE),0))</f>
        <v>0</v>
      </c>
      <c r="BB184" s="6">
        <f>(IFERROR(VLOOKUP(AZ184,Components[[Name]:[Price]],2,FALSE),0))</f>
        <v>0</v>
      </c>
    </row>
    <row r="185" spans="1:54" x14ac:dyDescent="0.2">
      <c r="A185" s="6">
        <v>1686</v>
      </c>
      <c r="B185" s="6" t="s">
        <v>599</v>
      </c>
      <c r="C185" s="6" t="s">
        <v>49</v>
      </c>
      <c r="D185" s="6" t="s">
        <v>49</v>
      </c>
      <c r="E185" s="6">
        <v>5</v>
      </c>
      <c r="F185" s="6">
        <v>15</v>
      </c>
      <c r="G185" s="6">
        <v>6</v>
      </c>
      <c r="H185" s="6" t="s">
        <v>606</v>
      </c>
      <c r="I185" s="7">
        <f>Fullmath[[#This Row],[Total CP]]/Fullmath[[#This Row],[Quantity]]</f>
        <v>1.2</v>
      </c>
      <c r="J1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</v>
      </c>
      <c r="K185" s="6">
        <f>Fullmath[[#This Row],[Mat Cost]]/Fullmath[[#This Row],[Quantity]]</f>
        <v>127.88333333333335</v>
      </c>
      <c r="L1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639.41666666666674</v>
      </c>
      <c r="N185" s="14"/>
      <c r="O185" s="15">
        <f>IFERROR(_xlfn.IFNA(VLOOKUP(Fullmath[[#This Row],[M1]],$H$2:$L184,2,FALSE),VLOOKUP(Fullmath[[#This Row],[M1]],$H186:$L$2227,2,FALSE)),0)</f>
        <v>0</v>
      </c>
      <c r="P185" s="16">
        <f>IFERROR(_xlfn.IFNA(VLOOKUP(Fullmath[[#This Row],[M1]],$H$2:$L184,4,FALSE),VLOOKUP(Fullmath[[#This Row],[M1]],$H186:$L$2227,4,FALSE)),0)</f>
        <v>0</v>
      </c>
      <c r="S185" s="15">
        <f>IFERROR(_xlfn.IFNA(VLOOKUP(Fullmath[[#This Row],[M2]],$H$2:$L184,2,FALSE),VLOOKUP(Fullmath[[#This Row],[M2]],$H186:$L$2227,2,FALSE)),0)</f>
        <v>0</v>
      </c>
      <c r="T185" s="16">
        <f>IFERROR(_xlfn.IFNA(VLOOKUP(Fullmath[[#This Row],[M2]],$H$2:$L184,4,FALSE),VLOOKUP(Fullmath[[#This Row],[M2]],$H186:$L$2227,4,FALSE)),0)</f>
        <v>0</v>
      </c>
      <c r="W185" s="15">
        <f>IFERROR(_xlfn.IFNA(VLOOKUP(Fullmath[[#This Row],[M3]],$H$2:$L184,2,FALSE),VLOOKUP(Fullmath[[#This Row],[M3]],$H186:$L$2227,2,FALSE)),0)</f>
        <v>0</v>
      </c>
      <c r="X185" s="16">
        <f>IFERROR(_xlfn.IFNA(VLOOKUP(Fullmath[[#This Row],[M3]],$H$2:$L184,4,FALSE),VLOOKUP(Fullmath[[#This Row],[M3]],$H186:$L$2227,4,FALSE)),0)</f>
        <v>0</v>
      </c>
      <c r="AA185" s="15">
        <f>IFERROR(_xlfn.IFNA(VLOOKUP(Fullmath[[#This Row],[M4]],$H$2:$L184,2,FALSE),VLOOKUP(Fullmath[[#This Row],[M4]],$H186:$L$2227,2,FALSE)),0)</f>
        <v>0</v>
      </c>
      <c r="AB185" s="16">
        <f>IFERROR(_xlfn.IFNA(VLOOKUP(Fullmath[[#This Row],[M4]],$H$2:$L184,4,FALSE),VLOOKUP(Fullmath[[#This Row],[M4]],$H186:$L$2227,4,FALSE)),0)</f>
        <v>0</v>
      </c>
      <c r="AE185" s="15">
        <f>IFERROR(_xlfn.IFNA(VLOOKUP(Fullmath[[#This Row],[M5]],$H$2:$L184,2,FALSE),VLOOKUP(Fullmath[[#This Row],[M5]],$H186:$L$2227,2,FALSE)),0)</f>
        <v>0</v>
      </c>
      <c r="AF185" s="16">
        <f>IFERROR(_xlfn.IFNA(VLOOKUP(Fullmath[[#This Row],[M5]],$H$2:$L184,4,FALSE),VLOOKUP(Fullmath[[#This Row],[M5]],$H186:$L$2227,4,FALSE)),0)</f>
        <v>0</v>
      </c>
      <c r="AI185" s="15">
        <f>IFERROR(_xlfn.IFNA(VLOOKUP(Fullmath[[#This Row],[M6]],$H$2:$L184,2,FALSE),VLOOKUP(Fullmath[[#This Row],[M6]],$H186:$L$2227,2,FALSE)),0)</f>
        <v>0</v>
      </c>
      <c r="AJ185" s="16">
        <f>IFERROR(_xlfn.IFNA(VLOOKUP(Fullmath[[#This Row],[M6]],$H$2:$L184,4,FALSE),VLOOKUP(Fullmath[[#This Row],[M6]],$H186:$L$2227,4,FALSE)),0)</f>
        <v>0</v>
      </c>
      <c r="AK185" s="7" t="s">
        <v>237</v>
      </c>
      <c r="AL185" s="7">
        <v>1</v>
      </c>
      <c r="AM185" s="7">
        <f>(IFERROR(VLOOKUP(AK185,Components[[Name]:[Price]],2,FALSE),0))</f>
        <v>59.416666666666664</v>
      </c>
      <c r="AN185" s="7" t="s">
        <v>605</v>
      </c>
      <c r="AO185" s="7">
        <v>2</v>
      </c>
      <c r="AP185" s="7">
        <f>(IFERROR(VLOOKUP(AN185,Components[[Name]:[Price]],2,FALSE),0))</f>
        <v>200</v>
      </c>
      <c r="AQ185" s="7" t="s">
        <v>603</v>
      </c>
      <c r="AR185" s="7">
        <v>6</v>
      </c>
      <c r="AS185" s="7">
        <f>(IFERROR(VLOOKUP(AQ185,Components[[Name]:[Price]],2,FALSE),0))</f>
        <v>30</v>
      </c>
      <c r="AV185" s="7">
        <f>(IFERROR(VLOOKUP(AT185,Components[[Name]:[Price]],2,FALSE),0))</f>
        <v>0</v>
      </c>
      <c r="AY185" s="7">
        <f>(IFERROR(VLOOKUP(AW185,Components[[Name]:[Price]],2,FALSE),0))</f>
        <v>0</v>
      </c>
      <c r="BB185" s="6">
        <f>(IFERROR(VLOOKUP(AZ185,Components[[Name]:[Price]],2,FALSE),0))</f>
        <v>0</v>
      </c>
    </row>
    <row r="186" spans="1:54" x14ac:dyDescent="0.2">
      <c r="A186" s="6">
        <v>1687</v>
      </c>
      <c r="B186" s="6" t="s">
        <v>599</v>
      </c>
      <c r="C186" s="6" t="s">
        <v>49</v>
      </c>
      <c r="D186" s="6" t="s">
        <v>49</v>
      </c>
      <c r="E186" s="6">
        <v>5</v>
      </c>
      <c r="F186" s="6">
        <v>22</v>
      </c>
      <c r="G186" s="6">
        <v>9</v>
      </c>
      <c r="H186" s="6" t="s">
        <v>607</v>
      </c>
      <c r="I186" s="7">
        <f>Fullmath[[#This Row],[Total CP]]/Fullmath[[#This Row],[Quantity]]</f>
        <v>1.8</v>
      </c>
      <c r="J1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186" s="6">
        <f>Fullmath[[#This Row],[Mat Cost]]/Fullmath[[#This Row],[Quantity]]</f>
        <v>154.13333333333335</v>
      </c>
      <c r="L1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770.66666666666674</v>
      </c>
      <c r="N186" s="14"/>
      <c r="O186" s="15">
        <f>IFERROR(_xlfn.IFNA(VLOOKUP(Fullmath[[#This Row],[M1]],$H$2:$L185,2,FALSE),VLOOKUP(Fullmath[[#This Row],[M1]],$H187:$L$2227,2,FALSE)),0)</f>
        <v>0</v>
      </c>
      <c r="P186" s="16">
        <f>IFERROR(_xlfn.IFNA(VLOOKUP(Fullmath[[#This Row],[M1]],$H$2:$L185,4,FALSE),VLOOKUP(Fullmath[[#This Row],[M1]],$H187:$L$2227,4,FALSE)),0)</f>
        <v>0</v>
      </c>
      <c r="S186" s="15">
        <f>IFERROR(_xlfn.IFNA(VLOOKUP(Fullmath[[#This Row],[M2]],$H$2:$L185,2,FALSE),VLOOKUP(Fullmath[[#This Row],[M2]],$H187:$L$2227,2,FALSE)),0)</f>
        <v>0</v>
      </c>
      <c r="T186" s="16">
        <f>IFERROR(_xlfn.IFNA(VLOOKUP(Fullmath[[#This Row],[M2]],$H$2:$L185,4,FALSE),VLOOKUP(Fullmath[[#This Row],[M2]],$H187:$L$2227,4,FALSE)),0)</f>
        <v>0</v>
      </c>
      <c r="W186" s="15">
        <f>IFERROR(_xlfn.IFNA(VLOOKUP(Fullmath[[#This Row],[M3]],$H$2:$L185,2,FALSE),VLOOKUP(Fullmath[[#This Row],[M3]],$H187:$L$2227,2,FALSE)),0)</f>
        <v>0</v>
      </c>
      <c r="X186" s="16">
        <f>IFERROR(_xlfn.IFNA(VLOOKUP(Fullmath[[#This Row],[M3]],$H$2:$L185,4,FALSE),VLOOKUP(Fullmath[[#This Row],[M3]],$H187:$L$2227,4,FALSE)),0)</f>
        <v>0</v>
      </c>
      <c r="AA186" s="15">
        <f>IFERROR(_xlfn.IFNA(VLOOKUP(Fullmath[[#This Row],[M4]],$H$2:$L185,2,FALSE),VLOOKUP(Fullmath[[#This Row],[M4]],$H187:$L$2227,2,FALSE)),0)</f>
        <v>0</v>
      </c>
      <c r="AB186" s="16">
        <f>IFERROR(_xlfn.IFNA(VLOOKUP(Fullmath[[#This Row],[M4]],$H$2:$L185,4,FALSE),VLOOKUP(Fullmath[[#This Row],[M4]],$H187:$L$2227,4,FALSE)),0)</f>
        <v>0</v>
      </c>
      <c r="AE186" s="15">
        <f>IFERROR(_xlfn.IFNA(VLOOKUP(Fullmath[[#This Row],[M5]],$H$2:$L185,2,FALSE),VLOOKUP(Fullmath[[#This Row],[M5]],$H187:$L$2227,2,FALSE)),0)</f>
        <v>0</v>
      </c>
      <c r="AF186" s="16">
        <f>IFERROR(_xlfn.IFNA(VLOOKUP(Fullmath[[#This Row],[M5]],$H$2:$L185,4,FALSE),VLOOKUP(Fullmath[[#This Row],[M5]],$H187:$L$2227,4,FALSE)),0)</f>
        <v>0</v>
      </c>
      <c r="AI186" s="15">
        <f>IFERROR(_xlfn.IFNA(VLOOKUP(Fullmath[[#This Row],[M6]],$H$2:$L185,2,FALSE),VLOOKUP(Fullmath[[#This Row],[M6]],$H187:$L$2227,2,FALSE)),0)</f>
        <v>0</v>
      </c>
      <c r="AJ186" s="16">
        <f>IFERROR(_xlfn.IFNA(VLOOKUP(Fullmath[[#This Row],[M6]],$H$2:$L185,4,FALSE),VLOOKUP(Fullmath[[#This Row],[M6]],$H187:$L$2227,4,FALSE)),0)</f>
        <v>0</v>
      </c>
      <c r="AK186" s="7" t="s">
        <v>236</v>
      </c>
      <c r="AL186" s="7">
        <v>1</v>
      </c>
      <c r="AM186" s="7">
        <f>(IFERROR(VLOOKUP(AK186,Components[[Name]:[Price]],2,FALSE),0))</f>
        <v>90.666666666666671</v>
      </c>
      <c r="AN186" s="7" t="s">
        <v>605</v>
      </c>
      <c r="AO186" s="7">
        <v>2</v>
      </c>
      <c r="AP186" s="7">
        <f>(IFERROR(VLOOKUP(AN186,Components[[Name]:[Price]],2,FALSE),0))</f>
        <v>200</v>
      </c>
      <c r="AQ186" s="7" t="s">
        <v>588</v>
      </c>
      <c r="AR186" s="7">
        <v>1</v>
      </c>
      <c r="AS186" s="7">
        <f>(IFERROR(VLOOKUP(AQ186,Components[[Name]:[Price]],2,FALSE),0))</f>
        <v>10</v>
      </c>
      <c r="AT186" s="7" t="s">
        <v>603</v>
      </c>
      <c r="AU186" s="7">
        <v>9</v>
      </c>
      <c r="AV186" s="7">
        <f>(IFERROR(VLOOKUP(AT186,Components[[Name]:[Price]],2,FALSE),0))</f>
        <v>30</v>
      </c>
      <c r="AY186" s="7">
        <f>(IFERROR(VLOOKUP(AW186,Components[[Name]:[Price]],2,FALSE),0))</f>
        <v>0</v>
      </c>
      <c r="BB186" s="6">
        <f>(IFERROR(VLOOKUP(AZ186,Components[[Name]:[Price]],2,FALSE),0))</f>
        <v>0</v>
      </c>
    </row>
    <row r="187" spans="1:54" x14ac:dyDescent="0.2">
      <c r="A187" s="6">
        <v>1688</v>
      </c>
      <c r="B187" s="6" t="s">
        <v>599</v>
      </c>
      <c r="C187" s="6" t="s">
        <v>49</v>
      </c>
      <c r="D187" s="6" t="s">
        <v>49</v>
      </c>
      <c r="E187" s="6">
        <v>5</v>
      </c>
      <c r="F187" s="6">
        <v>29</v>
      </c>
      <c r="G187" s="6">
        <v>12</v>
      </c>
      <c r="H187" s="6" t="s">
        <v>608</v>
      </c>
      <c r="I187" s="7">
        <f>Fullmath[[#This Row],[Total CP]]/Fullmath[[#This Row],[Quantity]]</f>
        <v>2.4</v>
      </c>
      <c r="J1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187" s="6">
        <f>Fullmath[[#This Row],[Mat Cost]]/Fullmath[[#This Row],[Quantity]]</f>
        <v>232.26666666666671</v>
      </c>
      <c r="L1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1161.3333333333335</v>
      </c>
      <c r="N187" s="14"/>
      <c r="O187" s="15">
        <f>IFERROR(_xlfn.IFNA(VLOOKUP(Fullmath[[#This Row],[M1]],$H$2:$L186,2,FALSE),VLOOKUP(Fullmath[[#This Row],[M1]],$H188:$L$2227,2,FALSE)),0)</f>
        <v>0</v>
      </c>
      <c r="P187" s="16">
        <f>IFERROR(_xlfn.IFNA(VLOOKUP(Fullmath[[#This Row],[M1]],$H$2:$L186,4,FALSE),VLOOKUP(Fullmath[[#This Row],[M1]],$H188:$L$2227,4,FALSE)),0)</f>
        <v>0</v>
      </c>
      <c r="S187" s="15">
        <f>IFERROR(_xlfn.IFNA(VLOOKUP(Fullmath[[#This Row],[M2]],$H$2:$L186,2,FALSE),VLOOKUP(Fullmath[[#This Row],[M2]],$H188:$L$2227,2,FALSE)),0)</f>
        <v>0</v>
      </c>
      <c r="T187" s="16">
        <f>IFERROR(_xlfn.IFNA(VLOOKUP(Fullmath[[#This Row],[M2]],$H$2:$L186,4,FALSE),VLOOKUP(Fullmath[[#This Row],[M2]],$H188:$L$2227,4,FALSE)),0)</f>
        <v>0</v>
      </c>
      <c r="W187" s="15">
        <f>IFERROR(_xlfn.IFNA(VLOOKUP(Fullmath[[#This Row],[M3]],$H$2:$L186,2,FALSE),VLOOKUP(Fullmath[[#This Row],[M3]],$H188:$L$2227,2,FALSE)),0)</f>
        <v>0</v>
      </c>
      <c r="X187" s="16">
        <f>IFERROR(_xlfn.IFNA(VLOOKUP(Fullmath[[#This Row],[M3]],$H$2:$L186,4,FALSE),VLOOKUP(Fullmath[[#This Row],[M3]],$H188:$L$2227,4,FALSE)),0)</f>
        <v>0</v>
      </c>
      <c r="AA187" s="15">
        <f>IFERROR(_xlfn.IFNA(VLOOKUP(Fullmath[[#This Row],[M4]],$H$2:$L186,2,FALSE),VLOOKUP(Fullmath[[#This Row],[M4]],$H188:$L$2227,2,FALSE)),0)</f>
        <v>0</v>
      </c>
      <c r="AB187" s="16">
        <f>IFERROR(_xlfn.IFNA(VLOOKUP(Fullmath[[#This Row],[M4]],$H$2:$L186,4,FALSE),VLOOKUP(Fullmath[[#This Row],[M4]],$H188:$L$2227,4,FALSE)),0)</f>
        <v>0</v>
      </c>
      <c r="AE187" s="15">
        <f>IFERROR(_xlfn.IFNA(VLOOKUP(Fullmath[[#This Row],[M5]],$H$2:$L186,2,FALSE),VLOOKUP(Fullmath[[#This Row],[M5]],$H188:$L$2227,2,FALSE)),0)</f>
        <v>0</v>
      </c>
      <c r="AF187" s="16">
        <f>IFERROR(_xlfn.IFNA(VLOOKUP(Fullmath[[#This Row],[M5]],$H$2:$L186,4,FALSE),VLOOKUP(Fullmath[[#This Row],[M5]],$H188:$L$2227,4,FALSE)),0)</f>
        <v>0</v>
      </c>
      <c r="AI187" s="15">
        <f>IFERROR(_xlfn.IFNA(VLOOKUP(Fullmath[[#This Row],[M6]],$H$2:$L186,2,FALSE),VLOOKUP(Fullmath[[#This Row],[M6]],$H188:$L$2227,2,FALSE)),0)</f>
        <v>0</v>
      </c>
      <c r="AJ187" s="16">
        <f>IFERROR(_xlfn.IFNA(VLOOKUP(Fullmath[[#This Row],[M6]],$H$2:$L186,4,FALSE),VLOOKUP(Fullmath[[#This Row],[M6]],$H188:$L$2227,4,FALSE)),0)</f>
        <v>0</v>
      </c>
      <c r="AK187" s="7" t="s">
        <v>236</v>
      </c>
      <c r="AL187" s="7">
        <v>2</v>
      </c>
      <c r="AM187" s="7">
        <f>(IFERROR(VLOOKUP(AK187,Components[[Name]:[Price]],2,FALSE),0))</f>
        <v>90.666666666666671</v>
      </c>
      <c r="AN187" s="7" t="s">
        <v>605</v>
      </c>
      <c r="AO187" s="7">
        <v>3</v>
      </c>
      <c r="AP187" s="7">
        <f>(IFERROR(VLOOKUP(AN187,Components[[Name]:[Price]],2,FALSE),0))</f>
        <v>200</v>
      </c>
      <c r="AQ187" s="7" t="s">
        <v>588</v>
      </c>
      <c r="AR187" s="7">
        <v>2</v>
      </c>
      <c r="AS187" s="7">
        <f>(IFERROR(VLOOKUP(AQ187,Components[[Name]:[Price]],2,FALSE),0))</f>
        <v>10</v>
      </c>
      <c r="AT187" s="7" t="s">
        <v>603</v>
      </c>
      <c r="AU187" s="7">
        <v>12</v>
      </c>
      <c r="AV187" s="7">
        <f>(IFERROR(VLOOKUP(AT187,Components[[Name]:[Price]],2,FALSE),0))</f>
        <v>30</v>
      </c>
      <c r="AY187" s="7">
        <f>(IFERROR(VLOOKUP(AW187,Components[[Name]:[Price]],2,FALSE),0))</f>
        <v>0</v>
      </c>
      <c r="BB187" s="6">
        <f>(IFERROR(VLOOKUP(AZ187,Components[[Name]:[Price]],2,FALSE),0))</f>
        <v>0</v>
      </c>
    </row>
    <row r="188" spans="1:54" x14ac:dyDescent="0.2">
      <c r="A188" s="2">
        <v>1680</v>
      </c>
      <c r="B188" s="2" t="s">
        <v>1132</v>
      </c>
      <c r="C188" s="2" t="s">
        <v>49</v>
      </c>
      <c r="D188" s="2" t="s">
        <v>49</v>
      </c>
      <c r="E188" s="2">
        <v>1</v>
      </c>
      <c r="F188" s="2">
        <v>30</v>
      </c>
      <c r="G188" s="2">
        <v>175</v>
      </c>
      <c r="H188" s="2" t="s">
        <v>1076</v>
      </c>
      <c r="I188" s="7">
        <f>Fullmath[[#This Row],[Total CP]]/Fullmath[[#This Row],[Quantity]]</f>
        <v>194</v>
      </c>
      <c r="J18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194</v>
      </c>
      <c r="K188" s="2">
        <f>Fullmath[[#This Row],[Mat Cost]]/Fullmath[[#This Row],[Quantity]]</f>
        <v>7152.7333333333336</v>
      </c>
      <c r="L18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7152.7333333333336</v>
      </c>
      <c r="M188" s="7" t="s">
        <v>602</v>
      </c>
      <c r="N188" s="14">
        <v>1</v>
      </c>
      <c r="O188" s="15">
        <f>IFERROR(_xlfn.IFNA(VLOOKUP(Fullmath[[#This Row],[M1]],$H$2:$L187,2,FALSE),VLOOKUP(Fullmath[[#This Row],[M1]],$H189:$L$2227,2,FALSE)),0)</f>
        <v>5.4</v>
      </c>
      <c r="P188" s="16">
        <f>IFERROR(_xlfn.IFNA(VLOOKUP(Fullmath[[#This Row],[M1]],$H$2:$L187,4,FALSE),VLOOKUP(Fullmath[[#This Row],[M1]],$H189:$L$2227,4,FALSE)),0)</f>
        <v>162.89333333333335</v>
      </c>
      <c r="Q188" s="7" t="s">
        <v>457</v>
      </c>
      <c r="R188" s="7">
        <v>4</v>
      </c>
      <c r="S188" s="15">
        <f>IFERROR(_xlfn.IFNA(VLOOKUP(Fullmath[[#This Row],[M2]],$H$2:$L187,2,FALSE),VLOOKUP(Fullmath[[#This Row],[M2]],$H189:$L$2227,2,FALSE)),0)</f>
        <v>3.4</v>
      </c>
      <c r="T188" s="16">
        <f>IFERROR(_xlfn.IFNA(VLOOKUP(Fullmath[[#This Row],[M2]],$H$2:$L187,4,FALSE),VLOOKUP(Fullmath[[#This Row],[M2]],$H189:$L$2227,4,FALSE)),0)</f>
        <v>247.46</v>
      </c>
      <c r="U188" s="7" t="s">
        <v>313</v>
      </c>
      <c r="V188" s="7">
        <v>1</v>
      </c>
      <c r="W188" s="15">
        <f>IFERROR(_xlfn.IFNA(VLOOKUP(Fullmath[[#This Row],[M3]],$H$2:$L187,2,FALSE),VLOOKUP(Fullmath[[#This Row],[M3]],$H189:$L$2227,2,FALSE)),0)</f>
        <v>0</v>
      </c>
      <c r="X188" s="16">
        <f>IFERROR(_xlfn.IFNA(VLOOKUP(Fullmath[[#This Row],[M3]],$H$2:$L187,4,FALSE),VLOOKUP(Fullmath[[#This Row],[M3]],$H189:$L$2227,4,FALSE)),0)</f>
        <v>0</v>
      </c>
      <c r="AA188" s="15">
        <f>IFERROR(_xlfn.IFNA(VLOOKUP(Fullmath[[#This Row],[M4]],$H$2:$L187,2,FALSE),VLOOKUP(Fullmath[[#This Row],[M4]],$H189:$L$2227,2,FALSE)),0)</f>
        <v>0</v>
      </c>
      <c r="AB188" s="16">
        <f>IFERROR(_xlfn.IFNA(VLOOKUP(Fullmath[[#This Row],[M4]],$H$2:$L187,4,FALSE),VLOOKUP(Fullmath[[#This Row],[M4]],$H189:$L$2227,4,FALSE)),0)</f>
        <v>0</v>
      </c>
      <c r="AE188" s="15">
        <f>IFERROR(_xlfn.IFNA(VLOOKUP(Fullmath[[#This Row],[M5]],$H$2:$L187,2,FALSE),VLOOKUP(Fullmath[[#This Row],[M5]],$H189:$L$2227,2,FALSE)),0)</f>
        <v>0</v>
      </c>
      <c r="AF188" s="16">
        <f>IFERROR(_xlfn.IFNA(VLOOKUP(Fullmath[[#This Row],[M5]],$H$2:$L187,4,FALSE),VLOOKUP(Fullmath[[#This Row],[M5]],$H189:$L$2227,4,FALSE)),0)</f>
        <v>0</v>
      </c>
      <c r="AI188" s="15">
        <f>IFERROR(_xlfn.IFNA(VLOOKUP(Fullmath[[#This Row],[M6]],$H$2:$L187,2,FALSE),VLOOKUP(Fullmath[[#This Row],[M6]],$H189:$L$2227,2,FALSE)),0)</f>
        <v>0</v>
      </c>
      <c r="AJ188" s="16">
        <f>IFERROR(_xlfn.IFNA(VLOOKUP(Fullmath[[#This Row],[M6]],$H$2:$L187,4,FALSE),VLOOKUP(Fullmath[[#This Row],[M6]],$H189:$L$2227,4,FALSE)),0)</f>
        <v>0</v>
      </c>
      <c r="AK188" s="12" t="s">
        <v>1130</v>
      </c>
      <c r="AL188" s="7">
        <v>1</v>
      </c>
      <c r="AM188" s="7">
        <f>(IFERROR(VLOOKUP(AK188,Components[[Name]:[Price]],2,FALSE),0))</f>
        <v>3000</v>
      </c>
      <c r="AN188" s="12" t="s">
        <v>1131</v>
      </c>
      <c r="AO188" s="7">
        <v>1</v>
      </c>
      <c r="AP188" s="7">
        <f>(IFERROR(VLOOKUP(AN188,Components[[Name]:[Price]],2,FALSE),0))</f>
        <v>3000</v>
      </c>
      <c r="AS188" s="7">
        <f>(IFERROR(VLOOKUP(AQ188,Components[[Name]:[Price]],2,FALSE),0))</f>
        <v>0</v>
      </c>
      <c r="AV188" s="7">
        <f>(IFERROR(VLOOKUP(AT188,Components[[Name]:[Price]],2,FALSE),0))</f>
        <v>0</v>
      </c>
      <c r="AY188" s="7">
        <f>(IFERROR(VLOOKUP(AW188,Components[[Name]:[Price]],2,FALSE),0))</f>
        <v>0</v>
      </c>
      <c r="BB188" s="6">
        <f>(IFERROR(VLOOKUP(AZ188,Components[[Name]:[Price]],2,FALSE),0))</f>
        <v>0</v>
      </c>
    </row>
    <row r="189" spans="1:54" x14ac:dyDescent="0.2">
      <c r="A189" s="2">
        <v>621</v>
      </c>
      <c r="B189" s="2" t="s">
        <v>1169</v>
      </c>
      <c r="C189" s="2" t="s">
        <v>53</v>
      </c>
      <c r="D189" s="2" t="s">
        <v>53</v>
      </c>
      <c r="E189" s="2">
        <v>1</v>
      </c>
      <c r="F189" s="2">
        <v>9</v>
      </c>
      <c r="G189" s="2">
        <v>1</v>
      </c>
      <c r="H189" s="2" t="s">
        <v>1184</v>
      </c>
      <c r="I189" s="7">
        <f>Fullmath[[#This Row],[Total CP]]/Fullmath[[#This Row],[Quantity]]</f>
        <v>53.4</v>
      </c>
      <c r="J18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53.4</v>
      </c>
      <c r="K189" s="2">
        <f>Fullmath[[#This Row],[Mat Cost]]/Fullmath[[#This Row],[Quantity]]</f>
        <v>1660.7083333333333</v>
      </c>
      <c r="L18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1660.7083333333333</v>
      </c>
      <c r="M189" s="7" t="s">
        <v>871</v>
      </c>
      <c r="N189" s="14">
        <v>1</v>
      </c>
      <c r="O189" s="15">
        <f>IFERROR(_xlfn.IFNA(VLOOKUP(Fullmath[[#This Row],[M1]],$H$2:$L188,2,FALSE),VLOOKUP(Fullmath[[#This Row],[M1]],$H190:$L$2227,2,FALSE)),0)</f>
        <v>2.4</v>
      </c>
      <c r="P189" s="16">
        <f>IFERROR(_xlfn.IFNA(VLOOKUP(Fullmath[[#This Row],[M1]],$H$2:$L188,4,FALSE),VLOOKUP(Fullmath[[#This Row],[M1]],$H190:$L$2227,4,FALSE)),0)</f>
        <v>80</v>
      </c>
      <c r="Q189" s="7" t="s">
        <v>1188</v>
      </c>
      <c r="R189" s="7">
        <v>5</v>
      </c>
      <c r="S189" s="15">
        <f>IFERROR(_xlfn.IFNA(VLOOKUP(Fullmath[[#This Row],[M2]],$H$2:$L188,2,FALSE),VLOOKUP(Fullmath[[#This Row],[M2]],$H190:$L$2227,2,FALSE)),0)</f>
        <v>10</v>
      </c>
      <c r="T189" s="16">
        <f>IFERROR(_xlfn.IFNA(VLOOKUP(Fullmath[[#This Row],[M2]],$H$2:$L188,4,FALSE),VLOOKUP(Fullmath[[#This Row],[M2]],$H190:$L$2227,4,FALSE)),0)</f>
        <v>185.70833333333331</v>
      </c>
      <c r="W189" s="15">
        <f>IFERROR(_xlfn.IFNA(VLOOKUP(Fullmath[[#This Row],[M3]],$H$2:$L188,2,FALSE),VLOOKUP(Fullmath[[#This Row],[M3]],$H190:$L$2227,2,FALSE)),0)</f>
        <v>0</v>
      </c>
      <c r="X189" s="16">
        <f>IFERROR(_xlfn.IFNA(VLOOKUP(Fullmath[[#This Row],[M3]],$H$2:$L188,4,FALSE),VLOOKUP(Fullmath[[#This Row],[M3]],$H190:$L$2227,4,FALSE)),0)</f>
        <v>0</v>
      </c>
      <c r="AA189" s="15">
        <f>IFERROR(_xlfn.IFNA(VLOOKUP(Fullmath[[#This Row],[M4]],$H$2:$L188,2,FALSE),VLOOKUP(Fullmath[[#This Row],[M4]],$H190:$L$2227,2,FALSE)),0)</f>
        <v>0</v>
      </c>
      <c r="AB189" s="16">
        <f>IFERROR(_xlfn.IFNA(VLOOKUP(Fullmath[[#This Row],[M4]],$H$2:$L188,4,FALSE),VLOOKUP(Fullmath[[#This Row],[M4]],$H190:$L$2227,4,FALSE)),0)</f>
        <v>0</v>
      </c>
      <c r="AE189" s="15">
        <f>IFERROR(_xlfn.IFNA(VLOOKUP(Fullmath[[#This Row],[M5]],$H$2:$L188,2,FALSE),VLOOKUP(Fullmath[[#This Row],[M5]],$H190:$L$2227,2,FALSE)),0)</f>
        <v>0</v>
      </c>
      <c r="AF189" s="16">
        <f>IFERROR(_xlfn.IFNA(VLOOKUP(Fullmath[[#This Row],[M5]],$H$2:$L188,4,FALSE),VLOOKUP(Fullmath[[#This Row],[M5]],$H190:$L$2227,4,FALSE)),0)</f>
        <v>0</v>
      </c>
      <c r="AI189" s="15">
        <f>IFERROR(_xlfn.IFNA(VLOOKUP(Fullmath[[#This Row],[M6]],$H$2:$L188,2,FALSE),VLOOKUP(Fullmath[[#This Row],[M6]],$H190:$L$2227,2,FALSE)),0)</f>
        <v>0</v>
      </c>
      <c r="AJ189" s="16">
        <f>IFERROR(_xlfn.IFNA(VLOOKUP(Fullmath[[#This Row],[M6]],$H$2:$L188,4,FALSE),VLOOKUP(Fullmath[[#This Row],[M6]],$H190:$L$2227,4,FALSE)),0)</f>
        <v>0</v>
      </c>
      <c r="AK189" s="7" t="s">
        <v>239</v>
      </c>
      <c r="AL189" s="7">
        <v>2</v>
      </c>
      <c r="AM189" s="7">
        <f>(IFERROR(VLOOKUP(AK189,Components[[Name]:[Price]],2,FALSE),0))</f>
        <v>76.083333333333329</v>
      </c>
      <c r="AN189" s="7" t="s">
        <v>495</v>
      </c>
      <c r="AO189" s="7">
        <v>1</v>
      </c>
      <c r="AP189" s="7">
        <f>(IFERROR(VLOOKUP(AN189,Components[[Name]:[Price]],2,FALSE),0))</f>
        <v>500</v>
      </c>
      <c r="AS189" s="7">
        <f>(IFERROR(VLOOKUP(AQ189,Components[[Name]:[Price]],2,FALSE),0))</f>
        <v>0</v>
      </c>
      <c r="AV189" s="7">
        <f>(IFERROR(VLOOKUP(AT189,Components[[Name]:[Price]],2,FALSE),0))</f>
        <v>0</v>
      </c>
      <c r="AY189" s="7">
        <f>(IFERROR(VLOOKUP(AW189,Components[[Name]:[Price]],2,FALSE),0))</f>
        <v>0</v>
      </c>
      <c r="BB189" s="6">
        <f>(IFERROR(VLOOKUP(AZ189,Components[[Name]:[Price]],2,FALSE),0))</f>
        <v>0</v>
      </c>
    </row>
    <row r="190" spans="1:54" x14ac:dyDescent="0.2">
      <c r="A190" s="2">
        <v>620</v>
      </c>
      <c r="B190" s="2" t="s">
        <v>1169</v>
      </c>
      <c r="C190" s="2" t="s">
        <v>53</v>
      </c>
      <c r="D190" s="2" t="s">
        <v>53</v>
      </c>
      <c r="E190" s="2">
        <v>1</v>
      </c>
      <c r="F190" s="2">
        <v>9</v>
      </c>
      <c r="G190" s="2">
        <v>1</v>
      </c>
      <c r="H190" s="2" t="s">
        <v>1183</v>
      </c>
      <c r="I190" s="7">
        <f>Fullmath[[#This Row],[Total CP]]/Fullmath[[#This Row],[Quantity]]</f>
        <v>53.4</v>
      </c>
      <c r="J19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53.4</v>
      </c>
      <c r="K190" s="2">
        <f>Fullmath[[#This Row],[Mat Cost]]/Fullmath[[#This Row],[Quantity]]</f>
        <v>1660.7083333333333</v>
      </c>
      <c r="L19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1660.7083333333333</v>
      </c>
      <c r="M190" s="7" t="s">
        <v>871</v>
      </c>
      <c r="N190" s="14">
        <v>1</v>
      </c>
      <c r="O190" s="15">
        <f>IFERROR(_xlfn.IFNA(VLOOKUP(Fullmath[[#This Row],[M1]],$H$2:$L189,2,FALSE),VLOOKUP(Fullmath[[#This Row],[M1]],$H191:$L$2227,2,FALSE)),0)</f>
        <v>2.4</v>
      </c>
      <c r="P190" s="16">
        <f>IFERROR(_xlfn.IFNA(VLOOKUP(Fullmath[[#This Row],[M1]],$H$2:$L189,4,FALSE),VLOOKUP(Fullmath[[#This Row],[M1]],$H191:$L$2227,4,FALSE)),0)</f>
        <v>80</v>
      </c>
      <c r="Q190" s="7" t="s">
        <v>1188</v>
      </c>
      <c r="R190" s="7">
        <v>5</v>
      </c>
      <c r="S190" s="15">
        <f>IFERROR(_xlfn.IFNA(VLOOKUP(Fullmath[[#This Row],[M2]],$H$2:$L189,2,FALSE),VLOOKUP(Fullmath[[#This Row],[M2]],$H191:$L$2227,2,FALSE)),0)</f>
        <v>10</v>
      </c>
      <c r="T190" s="16">
        <f>IFERROR(_xlfn.IFNA(VLOOKUP(Fullmath[[#This Row],[M2]],$H$2:$L189,4,FALSE),VLOOKUP(Fullmath[[#This Row],[M2]],$H191:$L$2227,4,FALSE)),0)</f>
        <v>185.70833333333331</v>
      </c>
      <c r="W190" s="15">
        <f>IFERROR(_xlfn.IFNA(VLOOKUP(Fullmath[[#This Row],[M3]],$H$2:$L189,2,FALSE),VLOOKUP(Fullmath[[#This Row],[M3]],$H191:$L$2227,2,FALSE)),0)</f>
        <v>0</v>
      </c>
      <c r="X190" s="16">
        <f>IFERROR(_xlfn.IFNA(VLOOKUP(Fullmath[[#This Row],[M3]],$H$2:$L189,4,FALSE),VLOOKUP(Fullmath[[#This Row],[M3]],$H191:$L$2227,4,FALSE)),0)</f>
        <v>0</v>
      </c>
      <c r="AA190" s="15">
        <f>IFERROR(_xlfn.IFNA(VLOOKUP(Fullmath[[#This Row],[M4]],$H$2:$L189,2,FALSE),VLOOKUP(Fullmath[[#This Row],[M4]],$H191:$L$2227,2,FALSE)),0)</f>
        <v>0</v>
      </c>
      <c r="AB190" s="16">
        <f>IFERROR(_xlfn.IFNA(VLOOKUP(Fullmath[[#This Row],[M4]],$H$2:$L189,4,FALSE),VLOOKUP(Fullmath[[#This Row],[M4]],$H191:$L$2227,4,FALSE)),0)</f>
        <v>0</v>
      </c>
      <c r="AE190" s="15">
        <f>IFERROR(_xlfn.IFNA(VLOOKUP(Fullmath[[#This Row],[M5]],$H$2:$L189,2,FALSE),VLOOKUP(Fullmath[[#This Row],[M5]],$H191:$L$2227,2,FALSE)),0)</f>
        <v>0</v>
      </c>
      <c r="AF190" s="16">
        <f>IFERROR(_xlfn.IFNA(VLOOKUP(Fullmath[[#This Row],[M5]],$H$2:$L189,4,FALSE),VLOOKUP(Fullmath[[#This Row],[M5]],$H191:$L$2227,4,FALSE)),0)</f>
        <v>0</v>
      </c>
      <c r="AI190" s="15">
        <f>IFERROR(_xlfn.IFNA(VLOOKUP(Fullmath[[#This Row],[M6]],$H$2:$L189,2,FALSE),VLOOKUP(Fullmath[[#This Row],[M6]],$H191:$L$2227,2,FALSE)),0)</f>
        <v>0</v>
      </c>
      <c r="AJ190" s="16">
        <f>IFERROR(_xlfn.IFNA(VLOOKUP(Fullmath[[#This Row],[M6]],$H$2:$L189,4,FALSE),VLOOKUP(Fullmath[[#This Row],[M6]],$H191:$L$2227,4,FALSE)),0)</f>
        <v>0</v>
      </c>
      <c r="AK190" s="7" t="s">
        <v>239</v>
      </c>
      <c r="AL190" s="7">
        <v>2</v>
      </c>
      <c r="AM190" s="7">
        <f>(IFERROR(VLOOKUP(AK190,Components[[Name]:[Price]],2,FALSE),0))</f>
        <v>76.083333333333329</v>
      </c>
      <c r="AN190" s="7" t="s">
        <v>495</v>
      </c>
      <c r="AO190" s="7">
        <v>1</v>
      </c>
      <c r="AP190" s="7">
        <f>(IFERROR(VLOOKUP(AN190,Components[[Name]:[Price]],2,FALSE),0))</f>
        <v>500</v>
      </c>
      <c r="AS190" s="7">
        <f>(IFERROR(VLOOKUP(AQ190,Components[[Name]:[Price]],2,FALSE),0))</f>
        <v>0</v>
      </c>
      <c r="AV190" s="7">
        <f>(IFERROR(VLOOKUP(AT190,Components[[Name]:[Price]],2,FALSE),0))</f>
        <v>0</v>
      </c>
      <c r="AY190" s="7">
        <f>(IFERROR(VLOOKUP(AW190,Components[[Name]:[Price]],2,FALSE),0))</f>
        <v>0</v>
      </c>
      <c r="BB190" s="6">
        <f>(IFERROR(VLOOKUP(AZ190,Components[[Name]:[Price]],2,FALSE),0))</f>
        <v>0</v>
      </c>
    </row>
    <row r="191" spans="1:54" x14ac:dyDescent="0.2">
      <c r="A191" s="2">
        <v>623</v>
      </c>
      <c r="B191" s="2" t="s">
        <v>1169</v>
      </c>
      <c r="C191" s="2" t="s">
        <v>53</v>
      </c>
      <c r="D191" s="2" t="s">
        <v>53</v>
      </c>
      <c r="E191" s="2">
        <v>1</v>
      </c>
      <c r="F191" s="2">
        <v>21</v>
      </c>
      <c r="G191" s="2">
        <v>12</v>
      </c>
      <c r="H191" s="2" t="s">
        <v>1186</v>
      </c>
      <c r="I191" s="7">
        <f>Fullmath[[#This Row],[Total CP]]/Fullmath[[#This Row],[Quantity]]</f>
        <v>154</v>
      </c>
      <c r="J19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154</v>
      </c>
      <c r="K191" s="2">
        <f>Fullmath[[#This Row],[Mat Cost]]/Fullmath[[#This Row],[Quantity]]</f>
        <v>3215.6016666666665</v>
      </c>
      <c r="L19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3215.6016666666665</v>
      </c>
      <c r="M191" s="7" t="s">
        <v>429</v>
      </c>
      <c r="N191" s="14">
        <v>1</v>
      </c>
      <c r="O191" s="15">
        <f>IFERROR(_xlfn.IFNA(VLOOKUP(Fullmath[[#This Row],[M1]],$H$2:$L190,2,FALSE),VLOOKUP(Fullmath[[#This Row],[M1]],$H192:$L$2227,2,FALSE)),0)</f>
        <v>84.4</v>
      </c>
      <c r="P191" s="16">
        <f>IFERROR(_xlfn.IFNA(VLOOKUP(Fullmath[[#This Row],[M1]],$H$2:$L190,4,FALSE),VLOOKUP(Fullmath[[#This Row],[M1]],$H192:$L$2227,4,FALSE)),0)</f>
        <v>1173.4766666666667</v>
      </c>
      <c r="Q191" s="7" t="s">
        <v>325</v>
      </c>
      <c r="R191" s="7">
        <v>4</v>
      </c>
      <c r="S191" s="15">
        <f>IFERROR(_xlfn.IFNA(VLOOKUP(Fullmath[[#This Row],[M2]],$H$2:$L190,2,FALSE),VLOOKUP(Fullmath[[#This Row],[M2]],$H192:$L$2227,2,FALSE)),0)</f>
        <v>1</v>
      </c>
      <c r="T191" s="16">
        <f>IFERROR(_xlfn.IFNA(VLOOKUP(Fullmath[[#This Row],[M2]],$H$2:$L190,4,FALSE),VLOOKUP(Fullmath[[#This Row],[M2]],$H192:$L$2227,4,FALSE)),0)</f>
        <v>48.608333333333334</v>
      </c>
      <c r="U191" s="7" t="s">
        <v>307</v>
      </c>
      <c r="V191" s="7">
        <v>1</v>
      </c>
      <c r="W191" s="15">
        <f>IFERROR(_xlfn.IFNA(VLOOKUP(Fullmath[[#This Row],[M3]],$H$2:$L190,2,FALSE),VLOOKUP(Fullmath[[#This Row],[M3]],$H192:$L$2227,2,FALSE)),0)</f>
        <v>1.6</v>
      </c>
      <c r="X191" s="16">
        <f>IFERROR(_xlfn.IFNA(VLOOKUP(Fullmath[[#This Row],[M3]],$H$2:$L190,4,FALSE),VLOOKUP(Fullmath[[#This Row],[M3]],$H192:$L$2227,4,FALSE)),0)</f>
        <v>60</v>
      </c>
      <c r="Y191" s="7" t="s">
        <v>292</v>
      </c>
      <c r="Z191" s="7">
        <v>1</v>
      </c>
      <c r="AA191" s="15">
        <f>IFERROR(_xlfn.IFNA(VLOOKUP(Fullmath[[#This Row],[M4]],$H$2:$L190,2,FALSE),VLOOKUP(Fullmath[[#This Row],[M4]],$H192:$L$2227,2,FALSE)),0)</f>
        <v>2</v>
      </c>
      <c r="AB191" s="16">
        <f>IFERROR(_xlfn.IFNA(VLOOKUP(Fullmath[[#This Row],[M4]],$H$2:$L190,4,FALSE),VLOOKUP(Fullmath[[#This Row],[M4]],$H192:$L$2227,4,FALSE)),0)</f>
        <v>859.15</v>
      </c>
      <c r="AC191" s="7" t="s">
        <v>1188</v>
      </c>
      <c r="AD191" s="7">
        <v>5</v>
      </c>
      <c r="AE191" s="15">
        <f>IFERROR(_xlfn.IFNA(VLOOKUP(Fullmath[[#This Row],[M5]],$H$2:$L190,2,FALSE),VLOOKUP(Fullmath[[#This Row],[M5]],$H192:$L$2227,2,FALSE)),0)</f>
        <v>10</v>
      </c>
      <c r="AF191" s="16">
        <f>IFERROR(_xlfn.IFNA(VLOOKUP(Fullmath[[#This Row],[M5]],$H$2:$L190,4,FALSE),VLOOKUP(Fullmath[[#This Row],[M5]],$H192:$L$2227,4,FALSE)),0)</f>
        <v>185.70833333333331</v>
      </c>
      <c r="AI191" s="15">
        <f>IFERROR(_xlfn.IFNA(VLOOKUP(Fullmath[[#This Row],[M6]],$H$2:$L190,2,FALSE),VLOOKUP(Fullmath[[#This Row],[M6]],$H192:$L$2227,2,FALSE)),0)</f>
        <v>0</v>
      </c>
      <c r="AJ191" s="16">
        <f>IFERROR(_xlfn.IFNA(VLOOKUP(Fullmath[[#This Row],[M6]],$H$2:$L190,4,FALSE),VLOOKUP(Fullmath[[#This Row],[M6]],$H192:$L$2227,4,FALSE)),0)</f>
        <v>0</v>
      </c>
      <c r="AM191" s="7">
        <f>(IFERROR(VLOOKUP(AK191,Components[[Name]:[Price]],2,FALSE),0))</f>
        <v>0</v>
      </c>
      <c r="AP191" s="7">
        <f>(IFERROR(VLOOKUP(AN191,Components[[Name]:[Price]],2,FALSE),0))</f>
        <v>0</v>
      </c>
      <c r="AS191" s="7">
        <f>(IFERROR(VLOOKUP(AQ191,Components[[Name]:[Price]],2,FALSE),0))</f>
        <v>0</v>
      </c>
      <c r="AV191" s="7">
        <f>(IFERROR(VLOOKUP(AT191,Components[[Name]:[Price]],2,FALSE),0))</f>
        <v>0</v>
      </c>
      <c r="AY191" s="7">
        <f>(IFERROR(VLOOKUP(AW191,Components[[Name]:[Price]],2,FALSE),0))</f>
        <v>0</v>
      </c>
      <c r="BB191" s="6">
        <f>(IFERROR(VLOOKUP(AZ191,Components[[Name]:[Price]],2,FALSE),0))</f>
        <v>0</v>
      </c>
    </row>
    <row r="192" spans="1:54" x14ac:dyDescent="0.2">
      <c r="A192" s="2">
        <v>622</v>
      </c>
      <c r="B192" s="2" t="s">
        <v>1169</v>
      </c>
      <c r="C192" s="2" t="s">
        <v>53</v>
      </c>
      <c r="D192" s="2" t="s">
        <v>53</v>
      </c>
      <c r="E192" s="2">
        <v>1</v>
      </c>
      <c r="F192" s="2">
        <v>21</v>
      </c>
      <c r="G192" s="2">
        <v>16</v>
      </c>
      <c r="H192" s="2" t="s">
        <v>1185</v>
      </c>
      <c r="I192" s="7">
        <f>Fullmath[[#This Row],[Total CP]]/Fullmath[[#This Row],[Quantity]]</f>
        <v>82.05</v>
      </c>
      <c r="J19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82.05</v>
      </c>
      <c r="K192" s="2">
        <f>Fullmath[[#This Row],[Mat Cost]]/Fullmath[[#This Row],[Quantity]]</f>
        <v>3188.8766666666666</v>
      </c>
      <c r="L19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3188.8766666666666</v>
      </c>
      <c r="M192" s="7" t="s">
        <v>325</v>
      </c>
      <c r="N192" s="14">
        <v>8</v>
      </c>
      <c r="O192" s="15">
        <f>IFERROR(_xlfn.IFNA(VLOOKUP(Fullmath[[#This Row],[M1]],$H$2:$L191,2,FALSE),VLOOKUP(Fullmath[[#This Row],[M1]],$H193:$L$2227,2,FALSE)),0)</f>
        <v>1</v>
      </c>
      <c r="P192" s="16">
        <f>IFERROR(_xlfn.IFNA(VLOOKUP(Fullmath[[#This Row],[M1]],$H$2:$L191,4,FALSE),VLOOKUP(Fullmath[[#This Row],[M1]],$H193:$L$2227,4,FALSE)),0)</f>
        <v>48.608333333333334</v>
      </c>
      <c r="Q192" s="7" t="s">
        <v>292</v>
      </c>
      <c r="R192" s="7">
        <v>2</v>
      </c>
      <c r="S192" s="15">
        <f>IFERROR(_xlfn.IFNA(VLOOKUP(Fullmath[[#This Row],[M2]],$H$2:$L191,2,FALSE),VLOOKUP(Fullmath[[#This Row],[M2]],$H193:$L$2227,2,FALSE)),0)</f>
        <v>2</v>
      </c>
      <c r="T192" s="16">
        <f>IFERROR(_xlfn.IFNA(VLOOKUP(Fullmath[[#This Row],[M2]],$H$2:$L191,4,FALSE),VLOOKUP(Fullmath[[#This Row],[M2]],$H193:$L$2227,4,FALSE)),0)</f>
        <v>859.15</v>
      </c>
      <c r="U192" s="7" t="s">
        <v>650</v>
      </c>
      <c r="V192" s="7">
        <v>1</v>
      </c>
      <c r="W192" s="15">
        <f>IFERROR(_xlfn.IFNA(VLOOKUP(Fullmath[[#This Row],[M3]],$H$2:$L191,2,FALSE),VLOOKUP(Fullmath[[#This Row],[M3]],$H193:$L$2227,2,FALSE)),0)</f>
        <v>4.05</v>
      </c>
      <c r="X192" s="16">
        <f>IFERROR(_xlfn.IFNA(VLOOKUP(Fullmath[[#This Row],[M3]],$H$2:$L191,4,FALSE),VLOOKUP(Fullmath[[#This Row],[M3]],$H193:$L$2227,4,FALSE)),0)</f>
        <v>103.16833333333334</v>
      </c>
      <c r="Y192" s="7" t="s">
        <v>1188</v>
      </c>
      <c r="Z192" s="7">
        <v>5</v>
      </c>
      <c r="AA192" s="15">
        <f>IFERROR(_xlfn.IFNA(VLOOKUP(Fullmath[[#This Row],[M4]],$H$2:$L191,2,FALSE),VLOOKUP(Fullmath[[#This Row],[M4]],$H193:$L$2227,2,FALSE)),0)</f>
        <v>10</v>
      </c>
      <c r="AB192" s="16">
        <f>IFERROR(_xlfn.IFNA(VLOOKUP(Fullmath[[#This Row],[M4]],$H$2:$L191,4,FALSE),VLOOKUP(Fullmath[[#This Row],[M4]],$H193:$L$2227,4,FALSE)),0)</f>
        <v>185.70833333333331</v>
      </c>
      <c r="AE192" s="15">
        <f>IFERROR(_xlfn.IFNA(VLOOKUP(Fullmath[[#This Row],[M5]],$H$2:$L191,2,FALSE),VLOOKUP(Fullmath[[#This Row],[M5]],$H193:$L$2227,2,FALSE)),0)</f>
        <v>0</v>
      </c>
      <c r="AF192" s="16">
        <f>IFERROR(_xlfn.IFNA(VLOOKUP(Fullmath[[#This Row],[M5]],$H$2:$L191,4,FALSE),VLOOKUP(Fullmath[[#This Row],[M5]],$H193:$L$2227,4,FALSE)),0)</f>
        <v>0</v>
      </c>
      <c r="AI192" s="15">
        <f>IFERROR(_xlfn.IFNA(VLOOKUP(Fullmath[[#This Row],[M6]],$H$2:$L191,2,FALSE),VLOOKUP(Fullmath[[#This Row],[M6]],$H193:$L$2227,2,FALSE)),0)</f>
        <v>0</v>
      </c>
      <c r="AJ192" s="16">
        <f>IFERROR(_xlfn.IFNA(VLOOKUP(Fullmath[[#This Row],[M6]],$H$2:$L191,4,FALSE),VLOOKUP(Fullmath[[#This Row],[M6]],$H193:$L$2227,4,FALSE)),0)</f>
        <v>0</v>
      </c>
      <c r="AK192" s="7" t="s">
        <v>185</v>
      </c>
      <c r="AL192" s="7">
        <v>10</v>
      </c>
      <c r="AM192" s="7">
        <f>(IFERROR(VLOOKUP(AK192,Components[[Name]:[Price]],2,FALSE),0))</f>
        <v>5</v>
      </c>
      <c r="AP192" s="7">
        <f>(IFERROR(VLOOKUP(AN192,Components[[Name]:[Price]],2,FALSE),0))</f>
        <v>0</v>
      </c>
      <c r="AS192" s="7">
        <f>(IFERROR(VLOOKUP(AQ192,Components[[Name]:[Price]],2,FALSE),0))</f>
        <v>0</v>
      </c>
      <c r="AV192" s="7">
        <f>(IFERROR(VLOOKUP(AT192,Components[[Name]:[Price]],2,FALSE),0))</f>
        <v>0</v>
      </c>
      <c r="AY192" s="7">
        <f>(IFERROR(VLOOKUP(AW192,Components[[Name]:[Price]],2,FALSE),0))</f>
        <v>0</v>
      </c>
      <c r="BB192" s="6">
        <f>(IFERROR(VLOOKUP(AZ192,Components[[Name]:[Price]],2,FALSE),0))</f>
        <v>0</v>
      </c>
    </row>
    <row r="193" spans="1:54" x14ac:dyDescent="0.2">
      <c r="A193" s="2">
        <v>1538</v>
      </c>
      <c r="B193" s="2" t="s">
        <v>1169</v>
      </c>
      <c r="C193" s="2" t="s">
        <v>53</v>
      </c>
      <c r="D193" s="2" t="s">
        <v>53</v>
      </c>
      <c r="E193" s="2">
        <v>1</v>
      </c>
      <c r="F193" s="2">
        <v>24</v>
      </c>
      <c r="G193" s="2">
        <v>32</v>
      </c>
      <c r="H193" s="2" t="s">
        <v>1187</v>
      </c>
      <c r="I193" s="7">
        <f>Fullmath[[#This Row],[Total CP]]/Fullmath[[#This Row],[Quantity]]</f>
        <v>77.400000000000006</v>
      </c>
      <c r="J19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77.400000000000006</v>
      </c>
      <c r="K193" s="2">
        <f>Fullmath[[#This Row],[Mat Cost]]/Fullmath[[#This Row],[Quantity]]</f>
        <v>2457.2766666666666</v>
      </c>
      <c r="L19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2457.2766666666666</v>
      </c>
      <c r="M193" s="7" t="s">
        <v>461</v>
      </c>
      <c r="N193" s="14">
        <v>1</v>
      </c>
      <c r="O193" s="15">
        <f>IFERROR(_xlfn.IFNA(VLOOKUP(Fullmath[[#This Row],[M1]],$H$2:$L192,2,FALSE),VLOOKUP(Fullmath[[#This Row],[M1]],$H194:$L$2227,2,FALSE)),0)</f>
        <v>41.4</v>
      </c>
      <c r="P193" s="16">
        <f>IFERROR(_xlfn.IFNA(VLOOKUP(Fullmath[[#This Row],[M1]],$H$2:$L192,4,FALSE),VLOOKUP(Fullmath[[#This Row],[M1]],$H194:$L$2227,4,FALSE)),0)</f>
        <v>138.97666666666666</v>
      </c>
      <c r="Q193" s="7" t="s">
        <v>292</v>
      </c>
      <c r="R193" s="7">
        <v>2</v>
      </c>
      <c r="S193" s="15">
        <f>IFERROR(_xlfn.IFNA(VLOOKUP(Fullmath[[#This Row],[M2]],$H$2:$L192,2,FALSE),VLOOKUP(Fullmath[[#This Row],[M2]],$H194:$L$2227,2,FALSE)),0)</f>
        <v>2</v>
      </c>
      <c r="T193" s="16">
        <f>IFERROR(_xlfn.IFNA(VLOOKUP(Fullmath[[#This Row],[M2]],$H$2:$L192,4,FALSE),VLOOKUP(Fullmath[[#This Row],[M2]],$H194:$L$2227,4,FALSE)),0)</f>
        <v>859.15</v>
      </c>
      <c r="W193" s="15">
        <f>IFERROR(_xlfn.IFNA(VLOOKUP(Fullmath[[#This Row],[M3]],$H$2:$L192,2,FALSE),VLOOKUP(Fullmath[[#This Row],[M3]],$H194:$L$2227,2,FALSE)),0)</f>
        <v>0</v>
      </c>
      <c r="X193" s="16">
        <f>IFERROR(_xlfn.IFNA(VLOOKUP(Fullmath[[#This Row],[M3]],$H$2:$L192,4,FALSE),VLOOKUP(Fullmath[[#This Row],[M3]],$H194:$L$2227,4,FALSE)),0)</f>
        <v>0</v>
      </c>
      <c r="AA193" s="15">
        <f>IFERROR(_xlfn.IFNA(VLOOKUP(Fullmath[[#This Row],[M4]],$H$2:$L192,2,FALSE),VLOOKUP(Fullmath[[#This Row],[M4]],$H194:$L$2227,2,FALSE)),0)</f>
        <v>0</v>
      </c>
      <c r="AB193" s="16">
        <f>IFERROR(_xlfn.IFNA(VLOOKUP(Fullmath[[#This Row],[M4]],$H$2:$L192,4,FALSE),VLOOKUP(Fullmath[[#This Row],[M4]],$H194:$L$2227,4,FALSE)),0)</f>
        <v>0</v>
      </c>
      <c r="AE193" s="15">
        <f>IFERROR(_xlfn.IFNA(VLOOKUP(Fullmath[[#This Row],[M5]],$H$2:$L192,2,FALSE),VLOOKUP(Fullmath[[#This Row],[M5]],$H194:$L$2227,2,FALSE)),0)</f>
        <v>0</v>
      </c>
      <c r="AF193" s="16">
        <f>IFERROR(_xlfn.IFNA(VLOOKUP(Fullmath[[#This Row],[M5]],$H$2:$L192,4,FALSE),VLOOKUP(Fullmath[[#This Row],[M5]],$H194:$L$2227,4,FALSE)),0)</f>
        <v>0</v>
      </c>
      <c r="AI193" s="15">
        <f>IFERROR(_xlfn.IFNA(VLOOKUP(Fullmath[[#This Row],[M6]],$H$2:$L192,2,FALSE),VLOOKUP(Fullmath[[#This Row],[M6]],$H194:$L$2227,2,FALSE)),0)</f>
        <v>0</v>
      </c>
      <c r="AJ193" s="16">
        <f>IFERROR(_xlfn.IFNA(VLOOKUP(Fullmath[[#This Row],[M6]],$H$2:$L192,4,FALSE),VLOOKUP(Fullmath[[#This Row],[M6]],$H194:$L$2227,4,FALSE)),0)</f>
        <v>0</v>
      </c>
      <c r="AK193" s="7" t="s">
        <v>470</v>
      </c>
      <c r="AL193" s="7">
        <v>3</v>
      </c>
      <c r="AM193" s="7">
        <f>(IFERROR(VLOOKUP(AK193,Components[[Name]:[Price]],2,FALSE),0))</f>
        <v>200</v>
      </c>
      <c r="AP193" s="7">
        <f>(IFERROR(VLOOKUP(AN193,Components[[Name]:[Price]],2,FALSE),0))</f>
        <v>0</v>
      </c>
      <c r="AS193" s="7">
        <f>(IFERROR(VLOOKUP(AQ193,Components[[Name]:[Price]],2,FALSE),0))</f>
        <v>0</v>
      </c>
      <c r="AV193" s="7">
        <f>(IFERROR(VLOOKUP(AT193,Components[[Name]:[Price]],2,FALSE),0))</f>
        <v>0</v>
      </c>
      <c r="AY193" s="7">
        <f>(IFERROR(VLOOKUP(AW193,Components[[Name]:[Price]],2,FALSE),0))</f>
        <v>0</v>
      </c>
      <c r="BB193" s="6">
        <f>(IFERROR(VLOOKUP(AZ193,Components[[Name]:[Price]],2,FALSE),0))</f>
        <v>0</v>
      </c>
    </row>
    <row r="194" spans="1:54" x14ac:dyDescent="0.2">
      <c r="A194" s="2">
        <v>158</v>
      </c>
      <c r="B194" s="2" t="s">
        <v>958</v>
      </c>
      <c r="C194" s="6" t="s">
        <v>53</v>
      </c>
      <c r="D194" s="2" t="s">
        <v>53</v>
      </c>
      <c r="E194" s="2">
        <v>1</v>
      </c>
      <c r="F194" s="2">
        <v>5</v>
      </c>
      <c r="G194" s="2">
        <v>1</v>
      </c>
      <c r="H194" s="2" t="s">
        <v>918</v>
      </c>
      <c r="I194" s="7">
        <f>Fullmath[[#This Row],[Total CP]]/Fullmath[[#This Row],[Quantity]]</f>
        <v>1</v>
      </c>
      <c r="J1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194" s="6">
        <f>Fullmath[[#This Row],[Mat Cost]]/Fullmath[[#This Row],[Quantity]]</f>
        <v>632.83333333333337</v>
      </c>
      <c r="L1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632.83333333333337</v>
      </c>
      <c r="N194" s="14"/>
      <c r="O194" s="15">
        <f>IFERROR(_xlfn.IFNA(VLOOKUP(Fullmath[[#This Row],[M1]],$H$2:$L193,2,FALSE),VLOOKUP(Fullmath[[#This Row],[M1]],$H195:$L$2227,2,FALSE)),0)</f>
        <v>0</v>
      </c>
      <c r="P194" s="16">
        <f>IFERROR(_xlfn.IFNA(VLOOKUP(Fullmath[[#This Row],[M1]],$H$2:$L193,4,FALSE),VLOOKUP(Fullmath[[#This Row],[M1]],$H195:$L$2227,4,FALSE)),0)</f>
        <v>0</v>
      </c>
      <c r="S194" s="15">
        <f>IFERROR(_xlfn.IFNA(VLOOKUP(Fullmath[[#This Row],[M2]],$H$2:$L193,2,FALSE),VLOOKUP(Fullmath[[#This Row],[M2]],$H195:$L$2227,2,FALSE)),0)</f>
        <v>0</v>
      </c>
      <c r="T194" s="16">
        <f>IFERROR(_xlfn.IFNA(VLOOKUP(Fullmath[[#This Row],[M2]],$H$2:$L193,4,FALSE),VLOOKUP(Fullmath[[#This Row],[M2]],$H195:$L$2227,4,FALSE)),0)</f>
        <v>0</v>
      </c>
      <c r="W194" s="15">
        <f>IFERROR(_xlfn.IFNA(VLOOKUP(Fullmath[[#This Row],[M3]],$H$2:$L193,2,FALSE),VLOOKUP(Fullmath[[#This Row],[M3]],$H195:$L$2227,2,FALSE)),0)</f>
        <v>0</v>
      </c>
      <c r="X194" s="16">
        <f>IFERROR(_xlfn.IFNA(VLOOKUP(Fullmath[[#This Row],[M3]],$H$2:$L193,4,FALSE),VLOOKUP(Fullmath[[#This Row],[M3]],$H195:$L$2227,4,FALSE)),0)</f>
        <v>0</v>
      </c>
      <c r="AA194" s="15">
        <f>IFERROR(_xlfn.IFNA(VLOOKUP(Fullmath[[#This Row],[M4]],$H$2:$L193,2,FALSE),VLOOKUP(Fullmath[[#This Row],[M4]],$H195:$L$2227,2,FALSE)),0)</f>
        <v>0</v>
      </c>
      <c r="AB194" s="16">
        <f>IFERROR(_xlfn.IFNA(VLOOKUP(Fullmath[[#This Row],[M4]],$H$2:$L193,4,FALSE),VLOOKUP(Fullmath[[#This Row],[M4]],$H195:$L$2227,4,FALSE)),0)</f>
        <v>0</v>
      </c>
      <c r="AE194" s="15">
        <f>IFERROR(_xlfn.IFNA(VLOOKUP(Fullmath[[#This Row],[M5]],$H$2:$L193,2,FALSE),VLOOKUP(Fullmath[[#This Row],[M5]],$H195:$L$2227,2,FALSE)),0)</f>
        <v>0</v>
      </c>
      <c r="AF194" s="16">
        <f>IFERROR(_xlfn.IFNA(VLOOKUP(Fullmath[[#This Row],[M5]],$H$2:$L193,4,FALSE),VLOOKUP(Fullmath[[#This Row],[M5]],$H195:$L$2227,4,FALSE)),0)</f>
        <v>0</v>
      </c>
      <c r="AI194" s="15">
        <f>IFERROR(_xlfn.IFNA(VLOOKUP(Fullmath[[#This Row],[M6]],$H$2:$L193,2,FALSE),VLOOKUP(Fullmath[[#This Row],[M6]],$H195:$L$2227,2,FALSE)),0)</f>
        <v>0</v>
      </c>
      <c r="AJ194" s="16">
        <f>IFERROR(_xlfn.IFNA(VLOOKUP(Fullmath[[#This Row],[M6]],$H$2:$L193,4,FALSE),VLOOKUP(Fullmath[[#This Row],[M6]],$H195:$L$2227,4,FALSE)),0)</f>
        <v>0</v>
      </c>
      <c r="AK194" s="7" t="s">
        <v>159</v>
      </c>
      <c r="AL194" s="7">
        <v>4</v>
      </c>
      <c r="AM194" s="7">
        <f>(IFERROR(VLOOKUP(AK194,Components[[Name]:[Price]],2,FALSE),0))</f>
        <v>108.625</v>
      </c>
      <c r="AN194" s="7" t="s">
        <v>157</v>
      </c>
      <c r="AO194" s="7">
        <v>4</v>
      </c>
      <c r="AP194" s="7">
        <f>(IFERROR(VLOOKUP(AN194,Components[[Name]:[Price]],2,FALSE),0))</f>
        <v>49.583333333333336</v>
      </c>
      <c r="AS194" s="7">
        <f>(IFERROR(VLOOKUP(AQ194,Components[[Name]:[Price]],2,FALSE),0))</f>
        <v>0</v>
      </c>
      <c r="AV194" s="7">
        <f>(IFERROR(VLOOKUP(AT194,Components[[Name]:[Price]],2,FALSE),0))</f>
        <v>0</v>
      </c>
      <c r="AY194" s="7">
        <f>(IFERROR(VLOOKUP(AW194,Components[[Name]:[Price]],2,FALSE),0))</f>
        <v>0</v>
      </c>
      <c r="BB194" s="2">
        <f>(IFERROR(VLOOKUP(AZ194,Components[[Name]:[Price]],2,FALSE),0))</f>
        <v>0</v>
      </c>
    </row>
    <row r="195" spans="1:54" x14ac:dyDescent="0.2">
      <c r="A195" s="2">
        <v>971</v>
      </c>
      <c r="B195" s="2" t="s">
        <v>958</v>
      </c>
      <c r="C195" s="6" t="s">
        <v>53</v>
      </c>
      <c r="D195" s="2" t="s">
        <v>53</v>
      </c>
      <c r="E195" s="2">
        <v>1</v>
      </c>
      <c r="F195" s="2">
        <v>6</v>
      </c>
      <c r="G195" s="2">
        <v>1</v>
      </c>
      <c r="H195" s="2" t="s">
        <v>76</v>
      </c>
      <c r="I195" s="7">
        <f>Fullmath[[#This Row],[Total CP]]/Fullmath[[#This Row],[Quantity]]</f>
        <v>2</v>
      </c>
      <c r="J1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195" s="6">
        <f>Fullmath[[#This Row],[Mat Cost]]/Fullmath[[#This Row],[Quantity]]</f>
        <v>764.0333333333333</v>
      </c>
      <c r="L1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764.0333333333333</v>
      </c>
      <c r="M195" s="7" t="s">
        <v>319</v>
      </c>
      <c r="N195" s="14">
        <v>1</v>
      </c>
      <c r="O195" s="15">
        <f>IFERROR(_xlfn.IFNA(VLOOKUP(Fullmath[[#This Row],[M1]],$H$2:$L194,2,FALSE),VLOOKUP(Fullmath[[#This Row],[M1]],$H196:$L$2227,2,FALSE)),0)</f>
        <v>1</v>
      </c>
      <c r="P195" s="16">
        <f>IFERROR(_xlfn.IFNA(VLOOKUP(Fullmath[[#This Row],[M1]],$H$2:$L194,4,FALSE),VLOOKUP(Fullmath[[#This Row],[M1]],$H196:$L$2227,4,FALSE)),0)</f>
        <v>153.69999999999999</v>
      </c>
      <c r="S195" s="15">
        <f>IFERROR(_xlfn.IFNA(VLOOKUP(Fullmath[[#This Row],[M2]],$H$2:$L194,2,FALSE),VLOOKUP(Fullmath[[#This Row],[M2]],$H196:$L$2227,2,FALSE)),0)</f>
        <v>0</v>
      </c>
      <c r="T195" s="16">
        <f>IFERROR(_xlfn.IFNA(VLOOKUP(Fullmath[[#This Row],[M2]],$H$2:$L194,4,FALSE),VLOOKUP(Fullmath[[#This Row],[M2]],$H196:$L$2227,4,FALSE)),0)</f>
        <v>0</v>
      </c>
      <c r="W195" s="15">
        <f>IFERROR(_xlfn.IFNA(VLOOKUP(Fullmath[[#This Row],[M3]],$H$2:$L194,2,FALSE),VLOOKUP(Fullmath[[#This Row],[M3]],$H196:$L$2227,2,FALSE)),0)</f>
        <v>0</v>
      </c>
      <c r="X195" s="16">
        <f>IFERROR(_xlfn.IFNA(VLOOKUP(Fullmath[[#This Row],[M3]],$H$2:$L194,4,FALSE),VLOOKUP(Fullmath[[#This Row],[M3]],$H196:$L$2227,4,FALSE)),0)</f>
        <v>0</v>
      </c>
      <c r="AA195" s="15">
        <f>IFERROR(_xlfn.IFNA(VLOOKUP(Fullmath[[#This Row],[M4]],$H$2:$L194,2,FALSE),VLOOKUP(Fullmath[[#This Row],[M4]],$H196:$L$2227,2,FALSE)),0)</f>
        <v>0</v>
      </c>
      <c r="AB195" s="16">
        <f>IFERROR(_xlfn.IFNA(VLOOKUP(Fullmath[[#This Row],[M4]],$H$2:$L194,4,FALSE),VLOOKUP(Fullmath[[#This Row],[M4]],$H196:$L$2227,4,FALSE)),0)</f>
        <v>0</v>
      </c>
      <c r="AE195" s="15">
        <f>IFERROR(_xlfn.IFNA(VLOOKUP(Fullmath[[#This Row],[M5]],$H$2:$L194,2,FALSE),VLOOKUP(Fullmath[[#This Row],[M5]],$H196:$L$2227,2,FALSE)),0)</f>
        <v>0</v>
      </c>
      <c r="AF195" s="16">
        <f>IFERROR(_xlfn.IFNA(VLOOKUP(Fullmath[[#This Row],[M5]],$H$2:$L194,4,FALSE),VLOOKUP(Fullmath[[#This Row],[M5]],$H196:$L$2227,4,FALSE)),0)</f>
        <v>0</v>
      </c>
      <c r="AI195" s="15">
        <f>IFERROR(_xlfn.IFNA(VLOOKUP(Fullmath[[#This Row],[M6]],$H$2:$L194,2,FALSE),VLOOKUP(Fullmath[[#This Row],[M6]],$H196:$L$2227,2,FALSE)),0)</f>
        <v>0</v>
      </c>
      <c r="AJ195" s="16">
        <f>IFERROR(_xlfn.IFNA(VLOOKUP(Fullmath[[#This Row],[M6]],$H$2:$L194,4,FALSE),VLOOKUP(Fullmath[[#This Row],[M6]],$H196:$L$2227,4,FALSE)),0)</f>
        <v>0</v>
      </c>
      <c r="AK195" s="7" t="s">
        <v>231</v>
      </c>
      <c r="AL195" s="7">
        <v>2</v>
      </c>
      <c r="AM195" s="7">
        <f>(IFERROR(VLOOKUP(AK195,Components[[Name]:[Price]],2,FALSE),0))</f>
        <v>305.16666666666669</v>
      </c>
      <c r="AP195" s="7">
        <f>(IFERROR(VLOOKUP(AN195,Components[[Name]:[Price]],2,FALSE),0))</f>
        <v>0</v>
      </c>
      <c r="AS195" s="7">
        <f>(IFERROR(VLOOKUP(AQ195,Components[[Name]:[Price]],2,FALSE),0))</f>
        <v>0</v>
      </c>
      <c r="AV195" s="7">
        <f>(IFERROR(VLOOKUP(AT195,Components[[Name]:[Price]],2,FALSE),0))</f>
        <v>0</v>
      </c>
      <c r="AY195" s="7">
        <f>(IFERROR(VLOOKUP(AW195,Components[[Name]:[Price]],2,FALSE),0))</f>
        <v>0</v>
      </c>
      <c r="BB195" s="2">
        <f>(IFERROR(VLOOKUP(AZ195,Components[[Name]:[Price]],2,FALSE),0))</f>
        <v>0</v>
      </c>
    </row>
    <row r="196" spans="1:54" x14ac:dyDescent="0.2">
      <c r="A196" s="2">
        <v>159</v>
      </c>
      <c r="B196" s="2" t="s">
        <v>958</v>
      </c>
      <c r="C196" s="6" t="s">
        <v>53</v>
      </c>
      <c r="D196" s="2" t="s">
        <v>53</v>
      </c>
      <c r="E196" s="2">
        <v>1</v>
      </c>
      <c r="F196" s="2">
        <v>9</v>
      </c>
      <c r="G196" s="2">
        <v>1</v>
      </c>
      <c r="H196" s="2" t="s">
        <v>917</v>
      </c>
      <c r="I196" s="7">
        <f>Fullmath[[#This Row],[Total CP]]/Fullmath[[#This Row],[Quantity]]</f>
        <v>1</v>
      </c>
      <c r="J1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196" s="6">
        <f>Fullmath[[#This Row],[Mat Cost]]/Fullmath[[#This Row],[Quantity]]</f>
        <v>632.83333333333337</v>
      </c>
      <c r="L1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632.83333333333337</v>
      </c>
      <c r="N196" s="14"/>
      <c r="O196" s="15">
        <f>IFERROR(_xlfn.IFNA(VLOOKUP(Fullmath[[#This Row],[M1]],$H$2:$L195,2,FALSE),VLOOKUP(Fullmath[[#This Row],[M1]],$H197:$L$2227,2,FALSE)),0)</f>
        <v>0</v>
      </c>
      <c r="P196" s="16">
        <f>IFERROR(_xlfn.IFNA(VLOOKUP(Fullmath[[#This Row],[M1]],$H$2:$L195,4,FALSE),VLOOKUP(Fullmath[[#This Row],[M1]],$H197:$L$2227,4,FALSE)),0)</f>
        <v>0</v>
      </c>
      <c r="S196" s="15">
        <f>IFERROR(_xlfn.IFNA(VLOOKUP(Fullmath[[#This Row],[M2]],$H$2:$L195,2,FALSE),VLOOKUP(Fullmath[[#This Row],[M2]],$H197:$L$2227,2,FALSE)),0)</f>
        <v>0</v>
      </c>
      <c r="T196" s="16">
        <f>IFERROR(_xlfn.IFNA(VLOOKUP(Fullmath[[#This Row],[M2]],$H$2:$L195,4,FALSE),VLOOKUP(Fullmath[[#This Row],[M2]],$H197:$L$2227,4,FALSE)),0)</f>
        <v>0</v>
      </c>
      <c r="W196" s="15">
        <f>IFERROR(_xlfn.IFNA(VLOOKUP(Fullmath[[#This Row],[M3]],$H$2:$L195,2,FALSE),VLOOKUP(Fullmath[[#This Row],[M3]],$H197:$L$2227,2,FALSE)),0)</f>
        <v>0</v>
      </c>
      <c r="X196" s="16">
        <f>IFERROR(_xlfn.IFNA(VLOOKUP(Fullmath[[#This Row],[M3]],$H$2:$L195,4,FALSE),VLOOKUP(Fullmath[[#This Row],[M3]],$H197:$L$2227,4,FALSE)),0)</f>
        <v>0</v>
      </c>
      <c r="AA196" s="15">
        <f>IFERROR(_xlfn.IFNA(VLOOKUP(Fullmath[[#This Row],[M4]],$H$2:$L195,2,FALSE),VLOOKUP(Fullmath[[#This Row],[M4]],$H197:$L$2227,2,FALSE)),0)</f>
        <v>0</v>
      </c>
      <c r="AB196" s="16">
        <f>IFERROR(_xlfn.IFNA(VLOOKUP(Fullmath[[#This Row],[M4]],$H$2:$L195,4,FALSE),VLOOKUP(Fullmath[[#This Row],[M4]],$H197:$L$2227,4,FALSE)),0)</f>
        <v>0</v>
      </c>
      <c r="AE196" s="15">
        <f>IFERROR(_xlfn.IFNA(VLOOKUP(Fullmath[[#This Row],[M5]],$H$2:$L195,2,FALSE),VLOOKUP(Fullmath[[#This Row],[M5]],$H197:$L$2227,2,FALSE)),0)</f>
        <v>0</v>
      </c>
      <c r="AF196" s="16">
        <f>IFERROR(_xlfn.IFNA(VLOOKUP(Fullmath[[#This Row],[M5]],$H$2:$L195,4,FALSE),VLOOKUP(Fullmath[[#This Row],[M5]],$H197:$L$2227,4,FALSE)),0)</f>
        <v>0</v>
      </c>
      <c r="AI196" s="15">
        <f>IFERROR(_xlfn.IFNA(VLOOKUP(Fullmath[[#This Row],[M6]],$H$2:$L195,2,FALSE),VLOOKUP(Fullmath[[#This Row],[M6]],$H197:$L$2227,2,FALSE)),0)</f>
        <v>0</v>
      </c>
      <c r="AJ196" s="16">
        <f>IFERROR(_xlfn.IFNA(VLOOKUP(Fullmath[[#This Row],[M6]],$H$2:$L195,4,FALSE),VLOOKUP(Fullmath[[#This Row],[M6]],$H197:$L$2227,4,FALSE)),0)</f>
        <v>0</v>
      </c>
      <c r="AK196" s="7" t="s">
        <v>159</v>
      </c>
      <c r="AL196" s="7">
        <v>4</v>
      </c>
      <c r="AM196" s="7">
        <f>(IFERROR(VLOOKUP(AK196,Components[[Name]:[Price]],2,FALSE),0))</f>
        <v>108.625</v>
      </c>
      <c r="AN196" s="7" t="s">
        <v>157</v>
      </c>
      <c r="AO196" s="7">
        <v>4</v>
      </c>
      <c r="AP196" s="7">
        <f>(IFERROR(VLOOKUP(AN196,Components[[Name]:[Price]],2,FALSE),0))</f>
        <v>49.583333333333336</v>
      </c>
      <c r="AS196" s="7">
        <f>(IFERROR(VLOOKUP(AQ196,Components[[Name]:[Price]],2,FALSE),0))</f>
        <v>0</v>
      </c>
      <c r="AV196" s="7">
        <f>(IFERROR(VLOOKUP(AT196,Components[[Name]:[Price]],2,FALSE),0))</f>
        <v>0</v>
      </c>
      <c r="AY196" s="7">
        <f>(IFERROR(VLOOKUP(AW196,Components[[Name]:[Price]],2,FALSE),0))</f>
        <v>0</v>
      </c>
      <c r="BB196" s="2">
        <f>(IFERROR(VLOOKUP(AZ196,Components[[Name]:[Price]],2,FALSE),0))</f>
        <v>0</v>
      </c>
    </row>
    <row r="197" spans="1:54" x14ac:dyDescent="0.2">
      <c r="A197" s="2">
        <v>195</v>
      </c>
      <c r="B197" s="2" t="s">
        <v>958</v>
      </c>
      <c r="C197" s="6" t="s">
        <v>53</v>
      </c>
      <c r="D197" s="2" t="s">
        <v>53</v>
      </c>
      <c r="E197" s="2">
        <v>1</v>
      </c>
      <c r="F197" s="2">
        <v>11</v>
      </c>
      <c r="G197" s="2">
        <v>2</v>
      </c>
      <c r="H197" s="2" t="s">
        <v>912</v>
      </c>
      <c r="I197" s="7">
        <f>Fullmath[[#This Row],[Total CP]]/Fullmath[[#This Row],[Quantity]]</f>
        <v>2</v>
      </c>
      <c r="J1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197" s="6">
        <f>Fullmath[[#This Row],[Mat Cost]]/Fullmath[[#This Row],[Quantity]]</f>
        <v>2156.4</v>
      </c>
      <c r="L1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2156.4</v>
      </c>
      <c r="N197" s="14"/>
      <c r="O197" s="15">
        <f>IFERROR(_xlfn.IFNA(VLOOKUP(Fullmath[[#This Row],[M1]],$H$2:$L196,2,FALSE),VLOOKUP(Fullmath[[#This Row],[M1]],$H198:$L$2227,2,FALSE)),0)</f>
        <v>0</v>
      </c>
      <c r="P197" s="16">
        <f>IFERROR(_xlfn.IFNA(VLOOKUP(Fullmath[[#This Row],[M1]],$H$2:$L196,4,FALSE),VLOOKUP(Fullmath[[#This Row],[M1]],$H198:$L$2227,4,FALSE)),0)</f>
        <v>0</v>
      </c>
      <c r="S197" s="15">
        <f>IFERROR(_xlfn.IFNA(VLOOKUP(Fullmath[[#This Row],[M2]],$H$2:$L196,2,FALSE),VLOOKUP(Fullmath[[#This Row],[M2]],$H198:$L$2227,2,FALSE)),0)</f>
        <v>0</v>
      </c>
      <c r="T197" s="16">
        <f>IFERROR(_xlfn.IFNA(VLOOKUP(Fullmath[[#This Row],[M2]],$H$2:$L196,4,FALSE),VLOOKUP(Fullmath[[#This Row],[M2]],$H198:$L$2227,4,FALSE)),0)</f>
        <v>0</v>
      </c>
      <c r="W197" s="15">
        <f>IFERROR(_xlfn.IFNA(VLOOKUP(Fullmath[[#This Row],[M3]],$H$2:$L196,2,FALSE),VLOOKUP(Fullmath[[#This Row],[M3]],$H198:$L$2227,2,FALSE)),0)</f>
        <v>0</v>
      </c>
      <c r="X197" s="16">
        <f>IFERROR(_xlfn.IFNA(VLOOKUP(Fullmath[[#This Row],[M3]],$H$2:$L196,4,FALSE),VLOOKUP(Fullmath[[#This Row],[M3]],$H198:$L$2227,4,FALSE)),0)</f>
        <v>0</v>
      </c>
      <c r="AA197" s="15">
        <f>IFERROR(_xlfn.IFNA(VLOOKUP(Fullmath[[#This Row],[M4]],$H$2:$L196,2,FALSE),VLOOKUP(Fullmath[[#This Row],[M4]],$H198:$L$2227,2,FALSE)),0)</f>
        <v>0</v>
      </c>
      <c r="AB197" s="16">
        <f>IFERROR(_xlfn.IFNA(VLOOKUP(Fullmath[[#This Row],[M4]],$H$2:$L196,4,FALSE),VLOOKUP(Fullmath[[#This Row],[M4]],$H198:$L$2227,4,FALSE)),0)</f>
        <v>0</v>
      </c>
      <c r="AE197" s="15">
        <f>IFERROR(_xlfn.IFNA(VLOOKUP(Fullmath[[#This Row],[M5]],$H$2:$L196,2,FALSE),VLOOKUP(Fullmath[[#This Row],[M5]],$H198:$L$2227,2,FALSE)),0)</f>
        <v>0</v>
      </c>
      <c r="AF197" s="16">
        <f>IFERROR(_xlfn.IFNA(VLOOKUP(Fullmath[[#This Row],[M5]],$H$2:$L196,4,FALSE),VLOOKUP(Fullmath[[#This Row],[M5]],$H198:$L$2227,4,FALSE)),0)</f>
        <v>0</v>
      </c>
      <c r="AI197" s="15">
        <f>IFERROR(_xlfn.IFNA(VLOOKUP(Fullmath[[#This Row],[M6]],$H$2:$L196,2,FALSE),VLOOKUP(Fullmath[[#This Row],[M6]],$H198:$L$2227,2,FALSE)),0)</f>
        <v>0</v>
      </c>
      <c r="AJ197" s="16">
        <f>IFERROR(_xlfn.IFNA(VLOOKUP(Fullmath[[#This Row],[M6]],$H$2:$L196,4,FALSE),VLOOKUP(Fullmath[[#This Row],[M6]],$H198:$L$2227,4,FALSE)),0)</f>
        <v>0</v>
      </c>
      <c r="AK197" s="7" t="s">
        <v>210</v>
      </c>
      <c r="AL197" s="7">
        <v>4</v>
      </c>
      <c r="AM197" s="7">
        <f>(IFERROR(VLOOKUP(AK197,Components[[Name]:[Price]],2,FALSE),0))</f>
        <v>539.1</v>
      </c>
      <c r="AP197" s="7">
        <f>(IFERROR(VLOOKUP(AN197,Components[[Name]:[Price]],2,FALSE),0))</f>
        <v>0</v>
      </c>
      <c r="AS197" s="7">
        <f>(IFERROR(VLOOKUP(AQ197,Components[[Name]:[Price]],2,FALSE),0))</f>
        <v>0</v>
      </c>
      <c r="AV197" s="7">
        <f>(IFERROR(VLOOKUP(AT197,Components[[Name]:[Price]],2,FALSE),0))</f>
        <v>0</v>
      </c>
      <c r="AY197" s="7">
        <f>(IFERROR(VLOOKUP(AW197,Components[[Name]:[Price]],2,FALSE),0))</f>
        <v>0</v>
      </c>
      <c r="BB197" s="2">
        <f>(IFERROR(VLOOKUP(AZ197,Components[[Name]:[Price]],2,FALSE),0))</f>
        <v>0</v>
      </c>
    </row>
    <row r="198" spans="1:54" x14ac:dyDescent="0.2">
      <c r="A198" s="2">
        <v>194</v>
      </c>
      <c r="B198" s="2" t="s">
        <v>958</v>
      </c>
      <c r="C198" s="6" t="s">
        <v>53</v>
      </c>
      <c r="D198" s="2" t="s">
        <v>53</v>
      </c>
      <c r="E198" s="2">
        <v>1</v>
      </c>
      <c r="F198" s="2">
        <v>11</v>
      </c>
      <c r="G198" s="2">
        <v>2</v>
      </c>
      <c r="H198" s="2" t="s">
        <v>913</v>
      </c>
      <c r="I198" s="7">
        <f>Fullmath[[#This Row],[Total CP]]/Fullmath[[#This Row],[Quantity]]</f>
        <v>8.3333333333333339</v>
      </c>
      <c r="J1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8.3333333333333339</v>
      </c>
      <c r="K198" s="6">
        <f>Fullmath[[#This Row],[Mat Cost]]/Fullmath[[#This Row],[Quantity]]</f>
        <v>1894.8583333333336</v>
      </c>
      <c r="L1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198" s="7" t="s">
        <v>581</v>
      </c>
      <c r="N198" s="14">
        <v>1</v>
      </c>
      <c r="O198" s="15">
        <f>IFERROR(_xlfn.IFNA(VLOOKUP(Fullmath[[#This Row],[M1]],$H$2:$L197,2,FALSE),VLOOKUP(Fullmath[[#This Row],[M1]],$H199:$L$2227,2,FALSE)),0)</f>
        <v>1</v>
      </c>
      <c r="P198" s="16">
        <f>IFERROR(_xlfn.IFNA(VLOOKUP(Fullmath[[#This Row],[M1]],$H$2:$L197,4,FALSE),VLOOKUP(Fullmath[[#This Row],[M1]],$H199:$L$2227,4,FALSE)),0)</f>
        <v>240.66666666666666</v>
      </c>
      <c r="Q198" s="7" t="s">
        <v>535</v>
      </c>
      <c r="R198" s="7">
        <v>1</v>
      </c>
      <c r="S198" s="15">
        <f>IFERROR(_xlfn.IFNA(VLOOKUP(Fullmath[[#This Row],[M2]],$H$2:$L197,2,FALSE),VLOOKUP(Fullmath[[#This Row],[M2]],$H199:$L$2227,2,FALSE)),0)</f>
        <v>5.3333333333333339</v>
      </c>
      <c r="T198" s="16">
        <f>IFERROR(_xlfn.IFNA(VLOOKUP(Fullmath[[#This Row],[M2]],$H$2:$L197,4,FALSE),VLOOKUP(Fullmath[[#This Row],[M2]],$H199:$L$2227,4,FALSE)),0)</f>
        <v>1043.8583333333333</v>
      </c>
      <c r="W198" s="15">
        <f>IFERROR(_xlfn.IFNA(VLOOKUP(Fullmath[[#This Row],[M3]],$H$2:$L197,2,FALSE),VLOOKUP(Fullmath[[#This Row],[M3]],$H199:$L$2227,2,FALSE)),0)</f>
        <v>0</v>
      </c>
      <c r="X198" s="16">
        <f>IFERROR(_xlfn.IFNA(VLOOKUP(Fullmath[[#This Row],[M3]],$H$2:$L197,4,FALSE),VLOOKUP(Fullmath[[#This Row],[M3]],$H199:$L$2227,4,FALSE)),0)</f>
        <v>0</v>
      </c>
      <c r="AA198" s="15">
        <f>IFERROR(_xlfn.IFNA(VLOOKUP(Fullmath[[#This Row],[M4]],$H$2:$L197,2,FALSE),VLOOKUP(Fullmath[[#This Row],[M4]],$H199:$L$2227,2,FALSE)),0)</f>
        <v>0</v>
      </c>
      <c r="AB198" s="16">
        <f>IFERROR(_xlfn.IFNA(VLOOKUP(Fullmath[[#This Row],[M4]],$H$2:$L197,4,FALSE),VLOOKUP(Fullmath[[#This Row],[M4]],$H199:$L$2227,4,FALSE)),0)</f>
        <v>0</v>
      </c>
      <c r="AE198" s="15">
        <f>IFERROR(_xlfn.IFNA(VLOOKUP(Fullmath[[#This Row],[M5]],$H$2:$L197,2,FALSE),VLOOKUP(Fullmath[[#This Row],[M5]],$H199:$L$2227,2,FALSE)),0)</f>
        <v>0</v>
      </c>
      <c r="AF198" s="16">
        <f>IFERROR(_xlfn.IFNA(VLOOKUP(Fullmath[[#This Row],[M5]],$H$2:$L197,4,FALSE),VLOOKUP(Fullmath[[#This Row],[M5]],$H199:$L$2227,4,FALSE)),0)</f>
        <v>0</v>
      </c>
      <c r="AI198" s="15">
        <f>IFERROR(_xlfn.IFNA(VLOOKUP(Fullmath[[#This Row],[M6]],$H$2:$L197,2,FALSE),VLOOKUP(Fullmath[[#This Row],[M6]],$H199:$L$2227,2,FALSE)),0)</f>
        <v>0</v>
      </c>
      <c r="AJ198" s="16">
        <f>IFERROR(_xlfn.IFNA(VLOOKUP(Fullmath[[#This Row],[M6]],$H$2:$L197,4,FALSE),VLOOKUP(Fullmath[[#This Row],[M6]],$H199:$L$2227,4,FALSE)),0)</f>
        <v>0</v>
      </c>
      <c r="AK198" s="7" t="s">
        <v>231</v>
      </c>
      <c r="AL198" s="7">
        <v>2</v>
      </c>
      <c r="AM198" s="7">
        <f>(IFERROR(VLOOKUP(AK198,Components[[Name]:[Price]],2,FALSE),0))</f>
        <v>305.16666666666669</v>
      </c>
      <c r="AP198" s="7">
        <f>(IFERROR(VLOOKUP(AN198,Components[[Name]:[Price]],2,FALSE),0))</f>
        <v>0</v>
      </c>
      <c r="AS198" s="7">
        <f>(IFERROR(VLOOKUP(AQ198,Components[[Name]:[Price]],2,FALSE),0))</f>
        <v>0</v>
      </c>
      <c r="AV198" s="7">
        <f>(IFERROR(VLOOKUP(AT198,Components[[Name]:[Price]],2,FALSE),0))</f>
        <v>0</v>
      </c>
      <c r="AY198" s="7">
        <f>(IFERROR(VLOOKUP(AW198,Components[[Name]:[Price]],2,FALSE),0))</f>
        <v>0</v>
      </c>
      <c r="BB198" s="2">
        <f>(IFERROR(VLOOKUP(AZ198,Components[[Name]:[Price]],2,FALSE),0))</f>
        <v>0</v>
      </c>
    </row>
    <row r="199" spans="1:54" x14ac:dyDescent="0.2">
      <c r="A199" s="2">
        <v>193</v>
      </c>
      <c r="B199" s="2" t="s">
        <v>958</v>
      </c>
      <c r="C199" s="6" t="s">
        <v>53</v>
      </c>
      <c r="D199" s="2" t="s">
        <v>53</v>
      </c>
      <c r="E199" s="2">
        <v>1</v>
      </c>
      <c r="F199" s="2">
        <v>11</v>
      </c>
      <c r="G199" s="2">
        <v>2</v>
      </c>
      <c r="H199" s="2" t="s">
        <v>913</v>
      </c>
      <c r="I199" s="7">
        <f>Fullmath[[#This Row],[Total CP]]/Fullmath[[#This Row],[Quantity]]</f>
        <v>8.3333333333333339</v>
      </c>
      <c r="J1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8.3333333333333339</v>
      </c>
      <c r="K199" s="6">
        <f>Fullmath[[#This Row],[Mat Cost]]/Fullmath[[#This Row],[Quantity]]</f>
        <v>1894.8583333333336</v>
      </c>
      <c r="L1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199" s="7" t="s">
        <v>581</v>
      </c>
      <c r="N199" s="14">
        <v>1</v>
      </c>
      <c r="O199" s="15">
        <f>IFERROR(_xlfn.IFNA(VLOOKUP(Fullmath[[#This Row],[M1]],$H$2:$L198,2,FALSE),VLOOKUP(Fullmath[[#This Row],[M1]],$H200:$L$2227,2,FALSE)),0)</f>
        <v>1</v>
      </c>
      <c r="P199" s="16">
        <f>IFERROR(_xlfn.IFNA(VLOOKUP(Fullmath[[#This Row],[M1]],$H$2:$L198,4,FALSE),VLOOKUP(Fullmath[[#This Row],[M1]],$H200:$L$2227,4,FALSE)),0)</f>
        <v>240.66666666666666</v>
      </c>
      <c r="Q199" s="7" t="s">
        <v>535</v>
      </c>
      <c r="R199" s="7">
        <v>1</v>
      </c>
      <c r="S199" s="15">
        <f>IFERROR(_xlfn.IFNA(VLOOKUP(Fullmath[[#This Row],[M2]],$H$2:$L198,2,FALSE),VLOOKUP(Fullmath[[#This Row],[M2]],$H200:$L$2227,2,FALSE)),0)</f>
        <v>5.3333333333333339</v>
      </c>
      <c r="T199" s="16">
        <f>IFERROR(_xlfn.IFNA(VLOOKUP(Fullmath[[#This Row],[M2]],$H$2:$L198,4,FALSE),VLOOKUP(Fullmath[[#This Row],[M2]],$H200:$L$2227,4,FALSE)),0)</f>
        <v>1043.8583333333333</v>
      </c>
      <c r="W199" s="15">
        <f>IFERROR(_xlfn.IFNA(VLOOKUP(Fullmath[[#This Row],[M3]],$H$2:$L198,2,FALSE),VLOOKUP(Fullmath[[#This Row],[M3]],$H200:$L$2227,2,FALSE)),0)</f>
        <v>0</v>
      </c>
      <c r="X199" s="16">
        <f>IFERROR(_xlfn.IFNA(VLOOKUP(Fullmath[[#This Row],[M3]],$H$2:$L198,4,FALSE),VLOOKUP(Fullmath[[#This Row],[M3]],$H200:$L$2227,4,FALSE)),0)</f>
        <v>0</v>
      </c>
      <c r="AA199" s="15">
        <f>IFERROR(_xlfn.IFNA(VLOOKUP(Fullmath[[#This Row],[M4]],$H$2:$L198,2,FALSE),VLOOKUP(Fullmath[[#This Row],[M4]],$H200:$L$2227,2,FALSE)),0)</f>
        <v>0</v>
      </c>
      <c r="AB199" s="16">
        <f>IFERROR(_xlfn.IFNA(VLOOKUP(Fullmath[[#This Row],[M4]],$H$2:$L198,4,FALSE),VLOOKUP(Fullmath[[#This Row],[M4]],$H200:$L$2227,4,FALSE)),0)</f>
        <v>0</v>
      </c>
      <c r="AE199" s="15">
        <f>IFERROR(_xlfn.IFNA(VLOOKUP(Fullmath[[#This Row],[M5]],$H$2:$L198,2,FALSE),VLOOKUP(Fullmath[[#This Row],[M5]],$H200:$L$2227,2,FALSE)),0)</f>
        <v>0</v>
      </c>
      <c r="AF199" s="16">
        <f>IFERROR(_xlfn.IFNA(VLOOKUP(Fullmath[[#This Row],[M5]],$H$2:$L198,4,FALSE),VLOOKUP(Fullmath[[#This Row],[M5]],$H200:$L$2227,4,FALSE)),0)</f>
        <v>0</v>
      </c>
      <c r="AI199" s="15">
        <f>IFERROR(_xlfn.IFNA(VLOOKUP(Fullmath[[#This Row],[M6]],$H$2:$L198,2,FALSE),VLOOKUP(Fullmath[[#This Row],[M6]],$H200:$L$2227,2,FALSE)),0)</f>
        <v>0</v>
      </c>
      <c r="AJ199" s="16">
        <f>IFERROR(_xlfn.IFNA(VLOOKUP(Fullmath[[#This Row],[M6]],$H$2:$L198,4,FALSE),VLOOKUP(Fullmath[[#This Row],[M6]],$H200:$L$2227,4,FALSE)),0)</f>
        <v>0</v>
      </c>
      <c r="AK199" s="7" t="s">
        <v>231</v>
      </c>
      <c r="AL199" s="7">
        <v>2</v>
      </c>
      <c r="AM199" s="7">
        <f>(IFERROR(VLOOKUP(AK199,Components[[Name]:[Price]],2,FALSE),0))</f>
        <v>305.16666666666669</v>
      </c>
      <c r="AP199" s="7">
        <f>(IFERROR(VLOOKUP(AN199,Components[[Name]:[Price]],2,FALSE),0))</f>
        <v>0</v>
      </c>
      <c r="AS199" s="7">
        <f>(IFERROR(VLOOKUP(AQ199,Components[[Name]:[Price]],2,FALSE),0))</f>
        <v>0</v>
      </c>
      <c r="AV199" s="7">
        <f>(IFERROR(VLOOKUP(AT199,Components[[Name]:[Price]],2,FALSE),0))</f>
        <v>0</v>
      </c>
      <c r="AY199" s="7">
        <f>(IFERROR(VLOOKUP(AW199,Components[[Name]:[Price]],2,FALSE),0))</f>
        <v>0</v>
      </c>
      <c r="BB199" s="2">
        <f>(IFERROR(VLOOKUP(AZ199,Components[[Name]:[Price]],2,FALSE),0))</f>
        <v>0</v>
      </c>
    </row>
    <row r="200" spans="1:54" x14ac:dyDescent="0.2">
      <c r="A200" s="2">
        <v>950</v>
      </c>
      <c r="B200" s="2" t="s">
        <v>958</v>
      </c>
      <c r="C200" s="6" t="s">
        <v>53</v>
      </c>
      <c r="D200" s="2" t="s">
        <v>53</v>
      </c>
      <c r="E200" s="2">
        <v>1</v>
      </c>
      <c r="F200" s="2">
        <v>11</v>
      </c>
      <c r="G200" s="2">
        <v>2</v>
      </c>
      <c r="H200" s="2" t="s">
        <v>898</v>
      </c>
      <c r="I200" s="7">
        <f>Fullmath[[#This Row],[Total CP]]/Fullmath[[#This Row],[Quantity]]</f>
        <v>2</v>
      </c>
      <c r="J2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00" s="6">
        <f>Fullmath[[#This Row],[Mat Cost]]/Fullmath[[#This Row],[Quantity]]</f>
        <v>2118.9</v>
      </c>
      <c r="L2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2118.9</v>
      </c>
      <c r="N200" s="14"/>
      <c r="O200" s="15">
        <f>IFERROR(_xlfn.IFNA(VLOOKUP(Fullmath[[#This Row],[M1]],$H$2:$L199,2,FALSE),VLOOKUP(Fullmath[[#This Row],[M1]],$H201:$L$2227,2,FALSE)),0)</f>
        <v>0</v>
      </c>
      <c r="P200" s="16">
        <f>IFERROR(_xlfn.IFNA(VLOOKUP(Fullmath[[#This Row],[M1]],$H$2:$L199,4,FALSE),VLOOKUP(Fullmath[[#This Row],[M1]],$H201:$L$2227,4,FALSE)),0)</f>
        <v>0</v>
      </c>
      <c r="S200" s="15">
        <f>IFERROR(_xlfn.IFNA(VLOOKUP(Fullmath[[#This Row],[M2]],$H$2:$L199,2,FALSE),VLOOKUP(Fullmath[[#This Row],[M2]],$H201:$L$2227,2,FALSE)),0)</f>
        <v>0</v>
      </c>
      <c r="T200" s="16">
        <f>IFERROR(_xlfn.IFNA(VLOOKUP(Fullmath[[#This Row],[M2]],$H$2:$L199,4,FALSE),VLOOKUP(Fullmath[[#This Row],[M2]],$H201:$L$2227,4,FALSE)),0)</f>
        <v>0</v>
      </c>
      <c r="W200" s="15">
        <f>IFERROR(_xlfn.IFNA(VLOOKUP(Fullmath[[#This Row],[M3]],$H$2:$L199,2,FALSE),VLOOKUP(Fullmath[[#This Row],[M3]],$H201:$L$2227,2,FALSE)),0)</f>
        <v>0</v>
      </c>
      <c r="X200" s="16">
        <f>IFERROR(_xlfn.IFNA(VLOOKUP(Fullmath[[#This Row],[M3]],$H$2:$L199,4,FALSE),VLOOKUP(Fullmath[[#This Row],[M3]],$H201:$L$2227,4,FALSE)),0)</f>
        <v>0</v>
      </c>
      <c r="AA200" s="15">
        <f>IFERROR(_xlfn.IFNA(VLOOKUP(Fullmath[[#This Row],[M4]],$H$2:$L199,2,FALSE),VLOOKUP(Fullmath[[#This Row],[M4]],$H201:$L$2227,2,FALSE)),0)</f>
        <v>0</v>
      </c>
      <c r="AB200" s="16">
        <f>IFERROR(_xlfn.IFNA(VLOOKUP(Fullmath[[#This Row],[M4]],$H$2:$L199,4,FALSE),VLOOKUP(Fullmath[[#This Row],[M4]],$H201:$L$2227,4,FALSE)),0)</f>
        <v>0</v>
      </c>
      <c r="AE200" s="15">
        <f>IFERROR(_xlfn.IFNA(VLOOKUP(Fullmath[[#This Row],[M5]],$H$2:$L199,2,FALSE),VLOOKUP(Fullmath[[#This Row],[M5]],$H201:$L$2227,2,FALSE)),0)</f>
        <v>0</v>
      </c>
      <c r="AF200" s="16">
        <f>IFERROR(_xlfn.IFNA(VLOOKUP(Fullmath[[#This Row],[M5]],$H$2:$L199,4,FALSE),VLOOKUP(Fullmath[[#This Row],[M5]],$H201:$L$2227,4,FALSE)),0)</f>
        <v>0</v>
      </c>
      <c r="AI200" s="15">
        <f>IFERROR(_xlfn.IFNA(VLOOKUP(Fullmath[[#This Row],[M6]],$H$2:$L199,2,FALSE),VLOOKUP(Fullmath[[#This Row],[M6]],$H201:$L$2227,2,FALSE)),0)</f>
        <v>0</v>
      </c>
      <c r="AJ200" s="16">
        <f>IFERROR(_xlfn.IFNA(VLOOKUP(Fullmath[[#This Row],[M6]],$H$2:$L199,4,FALSE),VLOOKUP(Fullmath[[#This Row],[M6]],$H201:$L$2227,4,FALSE)),0)</f>
        <v>0</v>
      </c>
      <c r="AK200" s="7" t="s">
        <v>210</v>
      </c>
      <c r="AL200" s="7">
        <v>1</v>
      </c>
      <c r="AM200" s="7">
        <f>(IFERROR(VLOOKUP(AK200,Components[[Name]:[Price]],2,FALSE),0))</f>
        <v>539.1</v>
      </c>
      <c r="AN200" s="7" t="s">
        <v>208</v>
      </c>
      <c r="AO200" s="7">
        <v>3</v>
      </c>
      <c r="AP200" s="7">
        <f>(IFERROR(VLOOKUP(AN200,Components[[Name]:[Price]],2,FALSE),0))</f>
        <v>526.6</v>
      </c>
      <c r="AS200" s="7">
        <f>(IFERROR(VLOOKUP(AQ200,Components[[Name]:[Price]],2,FALSE),0))</f>
        <v>0</v>
      </c>
      <c r="AV200" s="7">
        <f>(IFERROR(VLOOKUP(AT200,Components[[Name]:[Price]],2,FALSE),0))</f>
        <v>0</v>
      </c>
      <c r="AY200" s="7">
        <f>(IFERROR(VLOOKUP(AW200,Components[[Name]:[Price]],2,FALSE),0))</f>
        <v>0</v>
      </c>
      <c r="BB200" s="2">
        <f>(IFERROR(VLOOKUP(AZ200,Components[[Name]:[Price]],2,FALSE),0))</f>
        <v>0</v>
      </c>
    </row>
    <row r="201" spans="1:54" x14ac:dyDescent="0.2">
      <c r="A201" s="2">
        <v>196</v>
      </c>
      <c r="B201" s="2" t="s">
        <v>958</v>
      </c>
      <c r="C201" s="6" t="s">
        <v>53</v>
      </c>
      <c r="D201" s="2" t="s">
        <v>53</v>
      </c>
      <c r="E201" s="2">
        <v>1</v>
      </c>
      <c r="F201" s="2">
        <v>11</v>
      </c>
      <c r="G201" s="2">
        <v>2</v>
      </c>
      <c r="H201" s="2" t="s">
        <v>911</v>
      </c>
      <c r="I201" s="7">
        <f>Fullmath[[#This Row],[Total CP]]/Fullmath[[#This Row],[Quantity]]</f>
        <v>4</v>
      </c>
      <c r="J2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201" s="6">
        <f>Fullmath[[#This Row],[Mat Cost]]/Fullmath[[#This Row],[Quantity]]</f>
        <v>2117.5500000000002</v>
      </c>
      <c r="L2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2117.5500000000002</v>
      </c>
      <c r="M201" s="7" t="s">
        <v>324</v>
      </c>
      <c r="N201" s="14">
        <v>1</v>
      </c>
      <c r="O201" s="15">
        <f>IFERROR(_xlfn.IFNA(VLOOKUP(Fullmath[[#This Row],[M1]],$H$2:$L200,2,FALSE),VLOOKUP(Fullmath[[#This Row],[M1]],$H202:$L$2227,2,FALSE)),0)</f>
        <v>2</v>
      </c>
      <c r="P201" s="16">
        <f>IFERROR(_xlfn.IFNA(VLOOKUP(Fullmath[[#This Row],[M1]],$H$2:$L200,4,FALSE),VLOOKUP(Fullmath[[#This Row],[M1]],$H202:$L$2227,4,FALSE)),0)</f>
        <v>500.25</v>
      </c>
      <c r="S201" s="15">
        <f>IFERROR(_xlfn.IFNA(VLOOKUP(Fullmath[[#This Row],[M2]],$H$2:$L200,2,FALSE),VLOOKUP(Fullmath[[#This Row],[M2]],$H202:$L$2227,2,FALSE)),0)</f>
        <v>0</v>
      </c>
      <c r="T201" s="16">
        <f>IFERROR(_xlfn.IFNA(VLOOKUP(Fullmath[[#This Row],[M2]],$H$2:$L200,4,FALSE),VLOOKUP(Fullmath[[#This Row],[M2]],$H202:$L$2227,4,FALSE)),0)</f>
        <v>0</v>
      </c>
      <c r="W201" s="15">
        <f>IFERROR(_xlfn.IFNA(VLOOKUP(Fullmath[[#This Row],[M3]],$H$2:$L200,2,FALSE),VLOOKUP(Fullmath[[#This Row],[M3]],$H202:$L$2227,2,FALSE)),0)</f>
        <v>0</v>
      </c>
      <c r="X201" s="16">
        <f>IFERROR(_xlfn.IFNA(VLOOKUP(Fullmath[[#This Row],[M3]],$H$2:$L200,4,FALSE),VLOOKUP(Fullmath[[#This Row],[M3]],$H202:$L$2227,4,FALSE)),0)</f>
        <v>0</v>
      </c>
      <c r="AA201" s="15">
        <f>IFERROR(_xlfn.IFNA(VLOOKUP(Fullmath[[#This Row],[M4]],$H$2:$L200,2,FALSE),VLOOKUP(Fullmath[[#This Row],[M4]],$H202:$L$2227,2,FALSE)),0)</f>
        <v>0</v>
      </c>
      <c r="AB201" s="16">
        <f>IFERROR(_xlfn.IFNA(VLOOKUP(Fullmath[[#This Row],[M4]],$H$2:$L200,4,FALSE),VLOOKUP(Fullmath[[#This Row],[M4]],$H202:$L$2227,4,FALSE)),0)</f>
        <v>0</v>
      </c>
      <c r="AE201" s="15">
        <f>IFERROR(_xlfn.IFNA(VLOOKUP(Fullmath[[#This Row],[M5]],$H$2:$L200,2,FALSE),VLOOKUP(Fullmath[[#This Row],[M5]],$H202:$L$2227,2,FALSE)),0)</f>
        <v>0</v>
      </c>
      <c r="AF201" s="16">
        <f>IFERROR(_xlfn.IFNA(VLOOKUP(Fullmath[[#This Row],[M5]],$H$2:$L200,4,FALSE),VLOOKUP(Fullmath[[#This Row],[M5]],$H202:$L$2227,4,FALSE)),0)</f>
        <v>0</v>
      </c>
      <c r="AI201" s="15">
        <f>IFERROR(_xlfn.IFNA(VLOOKUP(Fullmath[[#This Row],[M6]],$H$2:$L200,2,FALSE),VLOOKUP(Fullmath[[#This Row],[M6]],$H202:$L$2227,2,FALSE)),0)</f>
        <v>0</v>
      </c>
      <c r="AJ201" s="16">
        <f>IFERROR(_xlfn.IFNA(VLOOKUP(Fullmath[[#This Row],[M6]],$H$2:$L200,4,FALSE),VLOOKUP(Fullmath[[#This Row],[M6]],$H202:$L$2227,4,FALSE)),0)</f>
        <v>0</v>
      </c>
      <c r="AK201" s="7" t="s">
        <v>210</v>
      </c>
      <c r="AL201" s="7">
        <v>3</v>
      </c>
      <c r="AM201" s="7">
        <f>(IFERROR(VLOOKUP(AK201,Components[[Name]:[Price]],2,FALSE),0))</f>
        <v>539.1</v>
      </c>
      <c r="AP201" s="7">
        <f>(IFERROR(VLOOKUP(AN201,Components[[Name]:[Price]],2,FALSE),0))</f>
        <v>0</v>
      </c>
      <c r="AS201" s="7">
        <f>(IFERROR(VLOOKUP(AQ201,Components[[Name]:[Price]],2,FALSE),0))</f>
        <v>0</v>
      </c>
      <c r="AV201" s="7">
        <f>(IFERROR(VLOOKUP(AT201,Components[[Name]:[Price]],2,FALSE),0))</f>
        <v>0</v>
      </c>
      <c r="AY201" s="7">
        <f>(IFERROR(VLOOKUP(AW201,Components[[Name]:[Price]],2,FALSE),0))</f>
        <v>0</v>
      </c>
      <c r="BB201" s="2">
        <f>(IFERROR(VLOOKUP(AZ201,Components[[Name]:[Price]],2,FALSE),0))</f>
        <v>0</v>
      </c>
    </row>
    <row r="202" spans="1:54" x14ac:dyDescent="0.2">
      <c r="A202" s="2">
        <v>157</v>
      </c>
      <c r="B202" s="2" t="s">
        <v>958</v>
      </c>
      <c r="C202" s="6" t="s">
        <v>53</v>
      </c>
      <c r="D202" s="2" t="s">
        <v>53</v>
      </c>
      <c r="E202" s="2">
        <v>1</v>
      </c>
      <c r="F202" s="2">
        <v>11</v>
      </c>
      <c r="G202" s="2">
        <v>2</v>
      </c>
      <c r="H202" s="2" t="s">
        <v>919</v>
      </c>
      <c r="I202" s="7">
        <f>Fullmath[[#This Row],[Total CP]]/Fullmath[[#This Row],[Quantity]]</f>
        <v>2</v>
      </c>
      <c r="J2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02" s="6">
        <f>Fullmath[[#This Row],[Mat Cost]]/Fullmath[[#This Row],[Quantity]]</f>
        <v>1053.2</v>
      </c>
      <c r="L2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1053.2</v>
      </c>
      <c r="N202" s="14"/>
      <c r="O202" s="15">
        <f>IFERROR(_xlfn.IFNA(VLOOKUP(Fullmath[[#This Row],[M1]],$H$2:$L201,2,FALSE),VLOOKUP(Fullmath[[#This Row],[M1]],$H203:$L$2227,2,FALSE)),0)</f>
        <v>0</v>
      </c>
      <c r="P202" s="16">
        <f>IFERROR(_xlfn.IFNA(VLOOKUP(Fullmath[[#This Row],[M1]],$H$2:$L201,4,FALSE),VLOOKUP(Fullmath[[#This Row],[M1]],$H203:$L$2227,4,FALSE)),0)</f>
        <v>0</v>
      </c>
      <c r="S202" s="15">
        <f>IFERROR(_xlfn.IFNA(VLOOKUP(Fullmath[[#This Row],[M2]],$H$2:$L201,2,FALSE),VLOOKUP(Fullmath[[#This Row],[M2]],$H203:$L$2227,2,FALSE)),0)</f>
        <v>0</v>
      </c>
      <c r="T202" s="16">
        <f>IFERROR(_xlfn.IFNA(VLOOKUP(Fullmath[[#This Row],[M2]],$H$2:$L201,4,FALSE),VLOOKUP(Fullmath[[#This Row],[M2]],$H203:$L$2227,4,FALSE)),0)</f>
        <v>0</v>
      </c>
      <c r="W202" s="15">
        <f>IFERROR(_xlfn.IFNA(VLOOKUP(Fullmath[[#This Row],[M3]],$H$2:$L201,2,FALSE),VLOOKUP(Fullmath[[#This Row],[M3]],$H203:$L$2227,2,FALSE)),0)</f>
        <v>0</v>
      </c>
      <c r="X202" s="16">
        <f>IFERROR(_xlfn.IFNA(VLOOKUP(Fullmath[[#This Row],[M3]],$H$2:$L201,4,FALSE),VLOOKUP(Fullmath[[#This Row],[M3]],$H203:$L$2227,4,FALSE)),0)</f>
        <v>0</v>
      </c>
      <c r="AA202" s="15">
        <f>IFERROR(_xlfn.IFNA(VLOOKUP(Fullmath[[#This Row],[M4]],$H$2:$L201,2,FALSE),VLOOKUP(Fullmath[[#This Row],[M4]],$H203:$L$2227,2,FALSE)),0)</f>
        <v>0</v>
      </c>
      <c r="AB202" s="16">
        <f>IFERROR(_xlfn.IFNA(VLOOKUP(Fullmath[[#This Row],[M4]],$H$2:$L201,4,FALSE),VLOOKUP(Fullmath[[#This Row],[M4]],$H203:$L$2227,4,FALSE)),0)</f>
        <v>0</v>
      </c>
      <c r="AE202" s="15">
        <f>IFERROR(_xlfn.IFNA(VLOOKUP(Fullmath[[#This Row],[M5]],$H$2:$L201,2,FALSE),VLOOKUP(Fullmath[[#This Row],[M5]],$H203:$L$2227,2,FALSE)),0)</f>
        <v>0</v>
      </c>
      <c r="AF202" s="16">
        <f>IFERROR(_xlfn.IFNA(VLOOKUP(Fullmath[[#This Row],[M5]],$H$2:$L201,4,FALSE),VLOOKUP(Fullmath[[#This Row],[M5]],$H203:$L$2227,4,FALSE)),0)</f>
        <v>0</v>
      </c>
      <c r="AI202" s="15">
        <f>IFERROR(_xlfn.IFNA(VLOOKUP(Fullmath[[#This Row],[M6]],$H$2:$L201,2,FALSE),VLOOKUP(Fullmath[[#This Row],[M6]],$H203:$L$2227,2,FALSE)),0)</f>
        <v>0</v>
      </c>
      <c r="AJ202" s="16">
        <f>IFERROR(_xlfn.IFNA(VLOOKUP(Fullmath[[#This Row],[M6]],$H$2:$L201,4,FALSE),VLOOKUP(Fullmath[[#This Row],[M6]],$H203:$L$2227,4,FALSE)),0)</f>
        <v>0</v>
      </c>
      <c r="AK202" s="7" t="s">
        <v>208</v>
      </c>
      <c r="AL202" s="7">
        <v>2</v>
      </c>
      <c r="AM202" s="7">
        <f>(IFERROR(VLOOKUP(AK202,Components[[Name]:[Price]],2,FALSE),0))</f>
        <v>526.6</v>
      </c>
      <c r="AP202" s="7">
        <f>(IFERROR(VLOOKUP(AN202,Components[[Name]:[Price]],2,FALSE),0))</f>
        <v>0</v>
      </c>
      <c r="AS202" s="7">
        <f>(IFERROR(VLOOKUP(AQ202,Components[[Name]:[Price]],2,FALSE),0))</f>
        <v>0</v>
      </c>
      <c r="AV202" s="7">
        <f>(IFERROR(VLOOKUP(AT202,Components[[Name]:[Price]],2,FALSE),0))</f>
        <v>0</v>
      </c>
      <c r="AY202" s="7">
        <f>(IFERROR(VLOOKUP(AW202,Components[[Name]:[Price]],2,FALSE),0))</f>
        <v>0</v>
      </c>
      <c r="BB202" s="2">
        <f>(IFERROR(VLOOKUP(AZ202,Components[[Name]:[Price]],2,FALSE),0))</f>
        <v>0</v>
      </c>
    </row>
    <row r="203" spans="1:54" x14ac:dyDescent="0.2">
      <c r="A203" s="2">
        <v>1281</v>
      </c>
      <c r="B203" s="2" t="s">
        <v>958</v>
      </c>
      <c r="C203" s="6" t="s">
        <v>53</v>
      </c>
      <c r="D203" s="2" t="s">
        <v>53</v>
      </c>
      <c r="E203" s="2">
        <v>1</v>
      </c>
      <c r="F203" s="2">
        <v>14</v>
      </c>
      <c r="G203" s="2">
        <v>3</v>
      </c>
      <c r="H203" s="2" t="s">
        <v>862</v>
      </c>
      <c r="I203" s="7">
        <f>Fullmath[[#This Row],[Total CP]]/Fullmath[[#This Row],[Quantity]]</f>
        <v>3</v>
      </c>
      <c r="J2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203" s="6">
        <f>Fullmath[[#This Row],[Mat Cost]]/Fullmath[[#This Row],[Quantity]]</f>
        <v>1815.6333333333334</v>
      </c>
      <c r="L2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1815.6333333333334</v>
      </c>
      <c r="N203" s="14"/>
      <c r="O203" s="15">
        <f>IFERROR(_xlfn.IFNA(VLOOKUP(Fullmath[[#This Row],[M1]],$H$2:$L202,2,FALSE),VLOOKUP(Fullmath[[#This Row],[M1]],$H204:$L$2227,2,FALSE)),0)</f>
        <v>0</v>
      </c>
      <c r="P203" s="16">
        <f>IFERROR(_xlfn.IFNA(VLOOKUP(Fullmath[[#This Row],[M1]],$H$2:$L202,4,FALSE),VLOOKUP(Fullmath[[#This Row],[M1]],$H204:$L$2227,4,FALSE)),0)</f>
        <v>0</v>
      </c>
      <c r="S203" s="15">
        <f>IFERROR(_xlfn.IFNA(VLOOKUP(Fullmath[[#This Row],[M2]],$H$2:$L202,2,FALSE),VLOOKUP(Fullmath[[#This Row],[M2]],$H204:$L$2227,2,FALSE)),0)</f>
        <v>0</v>
      </c>
      <c r="T203" s="16">
        <f>IFERROR(_xlfn.IFNA(VLOOKUP(Fullmath[[#This Row],[M2]],$H$2:$L202,4,FALSE),VLOOKUP(Fullmath[[#This Row],[M2]],$H204:$L$2227,4,FALSE)),0)</f>
        <v>0</v>
      </c>
      <c r="W203" s="15">
        <f>IFERROR(_xlfn.IFNA(VLOOKUP(Fullmath[[#This Row],[M3]],$H$2:$L202,2,FALSE),VLOOKUP(Fullmath[[#This Row],[M3]],$H204:$L$2227,2,FALSE)),0)</f>
        <v>0</v>
      </c>
      <c r="X203" s="16">
        <f>IFERROR(_xlfn.IFNA(VLOOKUP(Fullmath[[#This Row],[M3]],$H$2:$L202,4,FALSE),VLOOKUP(Fullmath[[#This Row],[M3]],$H204:$L$2227,4,FALSE)),0)</f>
        <v>0</v>
      </c>
      <c r="AA203" s="15">
        <f>IFERROR(_xlfn.IFNA(VLOOKUP(Fullmath[[#This Row],[M4]],$H$2:$L202,2,FALSE),VLOOKUP(Fullmath[[#This Row],[M4]],$H204:$L$2227,2,FALSE)),0)</f>
        <v>0</v>
      </c>
      <c r="AB203" s="16">
        <f>IFERROR(_xlfn.IFNA(VLOOKUP(Fullmath[[#This Row],[M4]],$H$2:$L202,4,FALSE),VLOOKUP(Fullmath[[#This Row],[M4]],$H204:$L$2227,4,FALSE)),0)</f>
        <v>0</v>
      </c>
      <c r="AE203" s="15">
        <f>IFERROR(_xlfn.IFNA(VLOOKUP(Fullmath[[#This Row],[M5]],$H$2:$L202,2,FALSE),VLOOKUP(Fullmath[[#This Row],[M5]],$H204:$L$2227,2,FALSE)),0)</f>
        <v>0</v>
      </c>
      <c r="AF203" s="16">
        <f>IFERROR(_xlfn.IFNA(VLOOKUP(Fullmath[[#This Row],[M5]],$H$2:$L202,4,FALSE),VLOOKUP(Fullmath[[#This Row],[M5]],$H204:$L$2227,4,FALSE)),0)</f>
        <v>0</v>
      </c>
      <c r="AI203" s="15">
        <f>IFERROR(_xlfn.IFNA(VLOOKUP(Fullmath[[#This Row],[M6]],$H$2:$L202,2,FALSE),VLOOKUP(Fullmath[[#This Row],[M6]],$H204:$L$2227,2,FALSE)),0)</f>
        <v>0</v>
      </c>
      <c r="AJ203" s="16">
        <f>IFERROR(_xlfn.IFNA(VLOOKUP(Fullmath[[#This Row],[M6]],$H$2:$L202,4,FALSE),VLOOKUP(Fullmath[[#This Row],[M6]],$H204:$L$2227,4,FALSE)),0)</f>
        <v>0</v>
      </c>
      <c r="AK203" s="7" t="s">
        <v>210</v>
      </c>
      <c r="AL203" s="7">
        <v>3</v>
      </c>
      <c r="AM203" s="7">
        <f>(IFERROR(VLOOKUP(AK203,Components[[Name]:[Price]],2,FALSE),0))</f>
        <v>539.1</v>
      </c>
      <c r="AN203" s="7" t="s">
        <v>157</v>
      </c>
      <c r="AO203" s="7">
        <v>4</v>
      </c>
      <c r="AP203" s="7">
        <f>(IFERROR(VLOOKUP(AN203,Components[[Name]:[Price]],2,FALSE),0))</f>
        <v>49.583333333333336</v>
      </c>
      <c r="AS203" s="7">
        <f>(IFERROR(VLOOKUP(AQ203,Components[[Name]:[Price]],2,FALSE),0))</f>
        <v>0</v>
      </c>
      <c r="AV203" s="7">
        <f>(IFERROR(VLOOKUP(AT203,Components[[Name]:[Price]],2,FALSE),0))</f>
        <v>0</v>
      </c>
      <c r="AY203" s="7">
        <f>(IFERROR(VLOOKUP(AW203,Components[[Name]:[Price]],2,FALSE),0))</f>
        <v>0</v>
      </c>
      <c r="BB203" s="2">
        <f>(IFERROR(VLOOKUP(AZ203,Components[[Name]:[Price]],2,FALSE),0))</f>
        <v>0</v>
      </c>
    </row>
    <row r="204" spans="1:54" x14ac:dyDescent="0.2">
      <c r="A204" s="2">
        <v>1531</v>
      </c>
      <c r="B204" s="2" t="s">
        <v>958</v>
      </c>
      <c r="C204" s="6" t="s">
        <v>53</v>
      </c>
      <c r="D204" s="2" t="s">
        <v>53</v>
      </c>
      <c r="E204" s="2">
        <v>1</v>
      </c>
      <c r="F204" s="2">
        <v>14</v>
      </c>
      <c r="G204" s="2">
        <v>12</v>
      </c>
      <c r="H204" s="2" t="s">
        <v>848</v>
      </c>
      <c r="I204" s="7">
        <f>Fullmath[[#This Row],[Total CP]]/Fullmath[[#This Row],[Quantity]]</f>
        <v>12</v>
      </c>
      <c r="J2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04" s="6">
        <f>Fullmath[[#This Row],[Mat Cost]]/Fullmath[[#This Row],[Quantity]]</f>
        <v>2670.5</v>
      </c>
      <c r="L2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2670.5</v>
      </c>
      <c r="N204" s="14"/>
      <c r="O204" s="15">
        <f>IFERROR(_xlfn.IFNA(VLOOKUP(Fullmath[[#This Row],[M1]],$H$2:$L203,2,FALSE),VLOOKUP(Fullmath[[#This Row],[M1]],$H205:$L$2227,2,FALSE)),0)</f>
        <v>0</v>
      </c>
      <c r="P204" s="16">
        <f>IFERROR(_xlfn.IFNA(VLOOKUP(Fullmath[[#This Row],[M1]],$H$2:$L203,4,FALSE),VLOOKUP(Fullmath[[#This Row],[M1]],$H205:$L$2227,4,FALSE)),0)</f>
        <v>0</v>
      </c>
      <c r="S204" s="15">
        <f>IFERROR(_xlfn.IFNA(VLOOKUP(Fullmath[[#This Row],[M2]],$H$2:$L203,2,FALSE),VLOOKUP(Fullmath[[#This Row],[M2]],$H205:$L$2227,2,FALSE)),0)</f>
        <v>0</v>
      </c>
      <c r="T204" s="16">
        <f>IFERROR(_xlfn.IFNA(VLOOKUP(Fullmath[[#This Row],[M2]],$H$2:$L203,4,FALSE),VLOOKUP(Fullmath[[#This Row],[M2]],$H205:$L$2227,4,FALSE)),0)</f>
        <v>0</v>
      </c>
      <c r="W204" s="15">
        <f>IFERROR(_xlfn.IFNA(VLOOKUP(Fullmath[[#This Row],[M3]],$H$2:$L203,2,FALSE),VLOOKUP(Fullmath[[#This Row],[M3]],$H205:$L$2227,2,FALSE)),0)</f>
        <v>0</v>
      </c>
      <c r="X204" s="16">
        <f>IFERROR(_xlfn.IFNA(VLOOKUP(Fullmath[[#This Row],[M3]],$H$2:$L203,4,FALSE),VLOOKUP(Fullmath[[#This Row],[M3]],$H205:$L$2227,4,FALSE)),0)</f>
        <v>0</v>
      </c>
      <c r="AA204" s="15">
        <f>IFERROR(_xlfn.IFNA(VLOOKUP(Fullmath[[#This Row],[M4]],$H$2:$L203,2,FALSE),VLOOKUP(Fullmath[[#This Row],[M4]],$H205:$L$2227,2,FALSE)),0)</f>
        <v>0</v>
      </c>
      <c r="AB204" s="16">
        <f>IFERROR(_xlfn.IFNA(VLOOKUP(Fullmath[[#This Row],[M4]],$H$2:$L203,4,FALSE),VLOOKUP(Fullmath[[#This Row],[M4]],$H205:$L$2227,4,FALSE)),0)</f>
        <v>0</v>
      </c>
      <c r="AE204" s="15">
        <f>IFERROR(_xlfn.IFNA(VLOOKUP(Fullmath[[#This Row],[M5]],$H$2:$L203,2,FALSE),VLOOKUP(Fullmath[[#This Row],[M5]],$H205:$L$2227,2,FALSE)),0)</f>
        <v>0</v>
      </c>
      <c r="AF204" s="16">
        <f>IFERROR(_xlfn.IFNA(VLOOKUP(Fullmath[[#This Row],[M5]],$H$2:$L203,4,FALSE),VLOOKUP(Fullmath[[#This Row],[M5]],$H205:$L$2227,4,FALSE)),0)</f>
        <v>0</v>
      </c>
      <c r="AI204" s="15">
        <f>IFERROR(_xlfn.IFNA(VLOOKUP(Fullmath[[#This Row],[M6]],$H$2:$L203,2,FALSE),VLOOKUP(Fullmath[[#This Row],[M6]],$H205:$L$2227,2,FALSE)),0)</f>
        <v>0</v>
      </c>
      <c r="AJ204" s="16">
        <f>IFERROR(_xlfn.IFNA(VLOOKUP(Fullmath[[#This Row],[M6]],$H$2:$L203,4,FALSE),VLOOKUP(Fullmath[[#This Row],[M6]],$H205:$L$2227,4,FALSE)),0)</f>
        <v>0</v>
      </c>
      <c r="AK204" s="7" t="s">
        <v>210</v>
      </c>
      <c r="AL204" s="7">
        <v>3</v>
      </c>
      <c r="AM204" s="7">
        <f>(IFERROR(VLOOKUP(AK204,Components[[Name]:[Price]],2,FALSE),0))</f>
        <v>539.1</v>
      </c>
      <c r="AN204" s="7" t="s">
        <v>208</v>
      </c>
      <c r="AO204" s="7">
        <v>2</v>
      </c>
      <c r="AP204" s="7">
        <f>(IFERROR(VLOOKUP(AN204,Components[[Name]:[Price]],2,FALSE),0))</f>
        <v>526.6</v>
      </c>
      <c r="AS204" s="7">
        <f>(IFERROR(VLOOKUP(AQ204,Components[[Name]:[Price]],2,FALSE),0))</f>
        <v>0</v>
      </c>
      <c r="AV204" s="7">
        <f>(IFERROR(VLOOKUP(AT204,Components[[Name]:[Price]],2,FALSE),0))</f>
        <v>0</v>
      </c>
      <c r="AY204" s="7">
        <f>(IFERROR(VLOOKUP(AW204,Components[[Name]:[Price]],2,FALSE),0))</f>
        <v>0</v>
      </c>
      <c r="BB204" s="2">
        <f>(IFERROR(VLOOKUP(AZ204,Components[[Name]:[Price]],2,FALSE),0))</f>
        <v>0</v>
      </c>
    </row>
    <row r="205" spans="1:54" x14ac:dyDescent="0.2">
      <c r="A205" s="2">
        <v>1533</v>
      </c>
      <c r="B205" s="2" t="s">
        <v>958</v>
      </c>
      <c r="C205" s="6" t="s">
        <v>53</v>
      </c>
      <c r="D205" s="2" t="s">
        <v>53</v>
      </c>
      <c r="E205" s="2">
        <v>1</v>
      </c>
      <c r="F205" s="2">
        <v>15</v>
      </c>
      <c r="G205" s="2">
        <v>5</v>
      </c>
      <c r="H205" s="2" t="s">
        <v>846</v>
      </c>
      <c r="I205" s="7">
        <f>Fullmath[[#This Row],[Total CP]]/Fullmath[[#This Row],[Quantity]]</f>
        <v>5</v>
      </c>
      <c r="J2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205" s="6">
        <f>Fullmath[[#This Row],[Mat Cost]]/Fullmath[[#This Row],[Quantity]]</f>
        <v>1965.6333333333334</v>
      </c>
      <c r="L2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1965.6333333333334</v>
      </c>
      <c r="N205" s="14"/>
      <c r="O205" s="15">
        <f>IFERROR(_xlfn.IFNA(VLOOKUP(Fullmath[[#This Row],[M1]],$H$2:$L204,2,FALSE),VLOOKUP(Fullmath[[#This Row],[M1]],$H206:$L$2227,2,FALSE)),0)</f>
        <v>0</v>
      </c>
      <c r="P205" s="16">
        <f>IFERROR(_xlfn.IFNA(VLOOKUP(Fullmath[[#This Row],[M1]],$H$2:$L204,4,FALSE),VLOOKUP(Fullmath[[#This Row],[M1]],$H206:$L$2227,4,FALSE)),0)</f>
        <v>0</v>
      </c>
      <c r="S205" s="15">
        <f>IFERROR(_xlfn.IFNA(VLOOKUP(Fullmath[[#This Row],[M2]],$H$2:$L204,2,FALSE),VLOOKUP(Fullmath[[#This Row],[M2]],$H206:$L$2227,2,FALSE)),0)</f>
        <v>0</v>
      </c>
      <c r="T205" s="16">
        <f>IFERROR(_xlfn.IFNA(VLOOKUP(Fullmath[[#This Row],[M2]],$H$2:$L204,4,FALSE),VLOOKUP(Fullmath[[#This Row],[M2]],$H206:$L$2227,4,FALSE)),0)</f>
        <v>0</v>
      </c>
      <c r="W205" s="15">
        <f>IFERROR(_xlfn.IFNA(VLOOKUP(Fullmath[[#This Row],[M3]],$H$2:$L204,2,FALSE),VLOOKUP(Fullmath[[#This Row],[M3]],$H206:$L$2227,2,FALSE)),0)</f>
        <v>0</v>
      </c>
      <c r="X205" s="16">
        <f>IFERROR(_xlfn.IFNA(VLOOKUP(Fullmath[[#This Row],[M3]],$H$2:$L204,4,FALSE),VLOOKUP(Fullmath[[#This Row],[M3]],$H206:$L$2227,4,FALSE)),0)</f>
        <v>0</v>
      </c>
      <c r="AA205" s="15">
        <f>IFERROR(_xlfn.IFNA(VLOOKUP(Fullmath[[#This Row],[M4]],$H$2:$L204,2,FALSE),VLOOKUP(Fullmath[[#This Row],[M4]],$H206:$L$2227,2,FALSE)),0)</f>
        <v>0</v>
      </c>
      <c r="AB205" s="16">
        <f>IFERROR(_xlfn.IFNA(VLOOKUP(Fullmath[[#This Row],[M4]],$H$2:$L204,4,FALSE),VLOOKUP(Fullmath[[#This Row],[M4]],$H206:$L$2227,4,FALSE)),0)</f>
        <v>0</v>
      </c>
      <c r="AE205" s="15">
        <f>IFERROR(_xlfn.IFNA(VLOOKUP(Fullmath[[#This Row],[M5]],$H$2:$L204,2,FALSE),VLOOKUP(Fullmath[[#This Row],[M5]],$H206:$L$2227,2,FALSE)),0)</f>
        <v>0</v>
      </c>
      <c r="AF205" s="16">
        <f>IFERROR(_xlfn.IFNA(VLOOKUP(Fullmath[[#This Row],[M5]],$H$2:$L204,4,FALSE),VLOOKUP(Fullmath[[#This Row],[M5]],$H206:$L$2227,4,FALSE)),0)</f>
        <v>0</v>
      </c>
      <c r="AI205" s="15">
        <f>IFERROR(_xlfn.IFNA(VLOOKUP(Fullmath[[#This Row],[M6]],$H$2:$L204,2,FALSE),VLOOKUP(Fullmath[[#This Row],[M6]],$H206:$L$2227,2,FALSE)),0)</f>
        <v>0</v>
      </c>
      <c r="AJ205" s="16">
        <f>IFERROR(_xlfn.IFNA(VLOOKUP(Fullmath[[#This Row],[M6]],$H$2:$L204,4,FALSE),VLOOKUP(Fullmath[[#This Row],[M6]],$H206:$L$2227,4,FALSE)),0)</f>
        <v>0</v>
      </c>
      <c r="AK205" s="7" t="s">
        <v>210</v>
      </c>
      <c r="AL205" s="7">
        <v>3</v>
      </c>
      <c r="AM205" s="7">
        <f>(IFERROR(VLOOKUP(AK205,Components[[Name]:[Price]],2,FALSE),0))</f>
        <v>539.1</v>
      </c>
      <c r="AN205" s="7" t="s">
        <v>157</v>
      </c>
      <c r="AO205" s="7">
        <v>4</v>
      </c>
      <c r="AP205" s="7">
        <f>(IFERROR(VLOOKUP(AN205,Components[[Name]:[Price]],2,FALSE),0))</f>
        <v>49.583333333333336</v>
      </c>
      <c r="AQ205" s="7" t="s">
        <v>509</v>
      </c>
      <c r="AR205" s="7">
        <v>1</v>
      </c>
      <c r="AS205" s="7">
        <f>(IFERROR(VLOOKUP(AQ205,Components[[Name]:[Price]],2,FALSE),0))</f>
        <v>150</v>
      </c>
      <c r="AV205" s="7">
        <f>(IFERROR(VLOOKUP(AT205,Components[[Name]:[Price]],2,FALSE),0))</f>
        <v>0</v>
      </c>
      <c r="AY205" s="7">
        <f>(IFERROR(VLOOKUP(AW205,Components[[Name]:[Price]],2,FALSE),0))</f>
        <v>0</v>
      </c>
      <c r="BB205" s="2">
        <f>(IFERROR(VLOOKUP(AZ205,Components[[Name]:[Price]],2,FALSE),0))</f>
        <v>0</v>
      </c>
    </row>
    <row r="206" spans="1:54" x14ac:dyDescent="0.2">
      <c r="A206" s="2">
        <v>1239</v>
      </c>
      <c r="B206" s="2" t="s">
        <v>958</v>
      </c>
      <c r="C206" s="6" t="s">
        <v>53</v>
      </c>
      <c r="D206" s="2" t="s">
        <v>53</v>
      </c>
      <c r="E206" s="2">
        <v>1</v>
      </c>
      <c r="F206" s="2">
        <v>15</v>
      </c>
      <c r="G206" s="2">
        <v>4</v>
      </c>
      <c r="H206" s="2" t="s">
        <v>869</v>
      </c>
      <c r="I206" s="7">
        <f>Fullmath[[#This Row],[Total CP]]/Fullmath[[#This Row],[Quantity]]</f>
        <v>4</v>
      </c>
      <c r="J2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206" s="6">
        <f>Fullmath[[#This Row],[Mat Cost]]/Fullmath[[#This Row],[Quantity]]</f>
        <v>1579.8000000000002</v>
      </c>
      <c r="L2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1579.8000000000002</v>
      </c>
      <c r="N206" s="14"/>
      <c r="O206" s="15">
        <f>IFERROR(_xlfn.IFNA(VLOOKUP(Fullmath[[#This Row],[M1]],$H$2:$L205,2,FALSE),VLOOKUP(Fullmath[[#This Row],[M1]],$H207:$L$2227,2,FALSE)),0)</f>
        <v>0</v>
      </c>
      <c r="P206" s="16">
        <f>IFERROR(_xlfn.IFNA(VLOOKUP(Fullmath[[#This Row],[M1]],$H$2:$L205,4,FALSE),VLOOKUP(Fullmath[[#This Row],[M1]],$H207:$L$2227,4,FALSE)),0)</f>
        <v>0</v>
      </c>
      <c r="S206" s="15">
        <f>IFERROR(_xlfn.IFNA(VLOOKUP(Fullmath[[#This Row],[M2]],$H$2:$L205,2,FALSE),VLOOKUP(Fullmath[[#This Row],[M2]],$H207:$L$2227,2,FALSE)),0)</f>
        <v>0</v>
      </c>
      <c r="T206" s="16">
        <f>IFERROR(_xlfn.IFNA(VLOOKUP(Fullmath[[#This Row],[M2]],$H$2:$L205,4,FALSE),VLOOKUP(Fullmath[[#This Row],[M2]],$H207:$L$2227,4,FALSE)),0)</f>
        <v>0</v>
      </c>
      <c r="W206" s="15">
        <f>IFERROR(_xlfn.IFNA(VLOOKUP(Fullmath[[#This Row],[M3]],$H$2:$L205,2,FALSE),VLOOKUP(Fullmath[[#This Row],[M3]],$H207:$L$2227,2,FALSE)),0)</f>
        <v>0</v>
      </c>
      <c r="X206" s="16">
        <f>IFERROR(_xlfn.IFNA(VLOOKUP(Fullmath[[#This Row],[M3]],$H$2:$L205,4,FALSE),VLOOKUP(Fullmath[[#This Row],[M3]],$H207:$L$2227,4,FALSE)),0)</f>
        <v>0</v>
      </c>
      <c r="AA206" s="15">
        <f>IFERROR(_xlfn.IFNA(VLOOKUP(Fullmath[[#This Row],[M4]],$H$2:$L205,2,FALSE),VLOOKUP(Fullmath[[#This Row],[M4]],$H207:$L$2227,2,FALSE)),0)</f>
        <v>0</v>
      </c>
      <c r="AB206" s="16">
        <f>IFERROR(_xlfn.IFNA(VLOOKUP(Fullmath[[#This Row],[M4]],$H$2:$L205,4,FALSE),VLOOKUP(Fullmath[[#This Row],[M4]],$H207:$L$2227,4,FALSE)),0)</f>
        <v>0</v>
      </c>
      <c r="AE206" s="15">
        <f>IFERROR(_xlfn.IFNA(VLOOKUP(Fullmath[[#This Row],[M5]],$H$2:$L205,2,FALSE),VLOOKUP(Fullmath[[#This Row],[M5]],$H207:$L$2227,2,FALSE)),0)</f>
        <v>0</v>
      </c>
      <c r="AF206" s="16">
        <f>IFERROR(_xlfn.IFNA(VLOOKUP(Fullmath[[#This Row],[M5]],$H$2:$L205,4,FALSE),VLOOKUP(Fullmath[[#This Row],[M5]],$H207:$L$2227,4,FALSE)),0)</f>
        <v>0</v>
      </c>
      <c r="AI206" s="15">
        <f>IFERROR(_xlfn.IFNA(VLOOKUP(Fullmath[[#This Row],[M6]],$H$2:$L205,2,FALSE),VLOOKUP(Fullmath[[#This Row],[M6]],$H207:$L$2227,2,FALSE)),0)</f>
        <v>0</v>
      </c>
      <c r="AJ206" s="16">
        <f>IFERROR(_xlfn.IFNA(VLOOKUP(Fullmath[[#This Row],[M6]],$H$2:$L205,4,FALSE),VLOOKUP(Fullmath[[#This Row],[M6]],$H207:$L$2227,4,FALSE)),0)</f>
        <v>0</v>
      </c>
      <c r="AK206" s="7" t="s">
        <v>208</v>
      </c>
      <c r="AL206" s="7">
        <v>3</v>
      </c>
      <c r="AM206" s="7">
        <f>(IFERROR(VLOOKUP(AK206,Components[[Name]:[Price]],2,FALSE),0))</f>
        <v>526.6</v>
      </c>
      <c r="AP206" s="7">
        <f>(IFERROR(VLOOKUP(AN206,Components[[Name]:[Price]],2,FALSE),0))</f>
        <v>0</v>
      </c>
      <c r="AS206" s="7">
        <f>(IFERROR(VLOOKUP(AQ206,Components[[Name]:[Price]],2,FALSE),0))</f>
        <v>0</v>
      </c>
      <c r="AV206" s="7">
        <f>(IFERROR(VLOOKUP(AT206,Components[[Name]:[Price]],2,FALSE),0))</f>
        <v>0</v>
      </c>
      <c r="AY206" s="7">
        <f>(IFERROR(VLOOKUP(AW206,Components[[Name]:[Price]],2,FALSE),0))</f>
        <v>0</v>
      </c>
      <c r="BB206" s="2">
        <f>(IFERROR(VLOOKUP(AZ206,Components[[Name]:[Price]],2,FALSE),0))</f>
        <v>0</v>
      </c>
    </row>
    <row r="207" spans="1:54" x14ac:dyDescent="0.2">
      <c r="A207" s="2">
        <v>1537</v>
      </c>
      <c r="B207" s="2" t="s">
        <v>958</v>
      </c>
      <c r="C207" s="6" t="s">
        <v>53</v>
      </c>
      <c r="D207" s="2" t="s">
        <v>53</v>
      </c>
      <c r="E207" s="2">
        <v>1</v>
      </c>
      <c r="F207" s="2">
        <v>16</v>
      </c>
      <c r="G207" s="2">
        <v>10</v>
      </c>
      <c r="H207" s="2" t="s">
        <v>842</v>
      </c>
      <c r="I207" s="7">
        <f>Fullmath[[#This Row],[Total CP]]/Fullmath[[#This Row],[Quantity]]</f>
        <v>13</v>
      </c>
      <c r="J2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</v>
      </c>
      <c r="K207" s="6">
        <f>Fullmath[[#This Row],[Mat Cost]]/Fullmath[[#This Row],[Quantity]]</f>
        <v>2301.8000000000002</v>
      </c>
      <c r="L2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2301.8000000000002</v>
      </c>
      <c r="M207" s="7" t="s">
        <v>314</v>
      </c>
      <c r="N207" s="14">
        <v>1</v>
      </c>
      <c r="O207" s="15">
        <f>IFERROR(_xlfn.IFNA(VLOOKUP(Fullmath[[#This Row],[M1]],$H$2:$L206,2,FALSE),VLOOKUP(Fullmath[[#This Row],[M1]],$H208:$L$2227,2,FALSE)),0)</f>
        <v>3</v>
      </c>
      <c r="P207" s="16">
        <f>IFERROR(_xlfn.IFNA(VLOOKUP(Fullmath[[#This Row],[M1]],$H$2:$L206,4,FALSE),VLOOKUP(Fullmath[[#This Row],[M1]],$H208:$L$2227,4,FALSE)),0)</f>
        <v>722</v>
      </c>
      <c r="S207" s="15">
        <f>IFERROR(_xlfn.IFNA(VLOOKUP(Fullmath[[#This Row],[M2]],$H$2:$L206,2,FALSE),VLOOKUP(Fullmath[[#This Row],[M2]],$H208:$L$2227,2,FALSE)),0)</f>
        <v>0</v>
      </c>
      <c r="T207" s="16">
        <f>IFERROR(_xlfn.IFNA(VLOOKUP(Fullmath[[#This Row],[M2]],$H$2:$L206,4,FALSE),VLOOKUP(Fullmath[[#This Row],[M2]],$H208:$L$2227,4,FALSE)),0)</f>
        <v>0</v>
      </c>
      <c r="W207" s="15">
        <f>IFERROR(_xlfn.IFNA(VLOOKUP(Fullmath[[#This Row],[M3]],$H$2:$L206,2,FALSE),VLOOKUP(Fullmath[[#This Row],[M3]],$H208:$L$2227,2,FALSE)),0)</f>
        <v>0</v>
      </c>
      <c r="X207" s="16">
        <f>IFERROR(_xlfn.IFNA(VLOOKUP(Fullmath[[#This Row],[M3]],$H$2:$L206,4,FALSE),VLOOKUP(Fullmath[[#This Row],[M3]],$H208:$L$2227,4,FALSE)),0)</f>
        <v>0</v>
      </c>
      <c r="AA207" s="15">
        <f>IFERROR(_xlfn.IFNA(VLOOKUP(Fullmath[[#This Row],[M4]],$H$2:$L206,2,FALSE),VLOOKUP(Fullmath[[#This Row],[M4]],$H208:$L$2227,2,FALSE)),0)</f>
        <v>0</v>
      </c>
      <c r="AB207" s="16">
        <f>IFERROR(_xlfn.IFNA(VLOOKUP(Fullmath[[#This Row],[M4]],$H$2:$L206,4,FALSE),VLOOKUP(Fullmath[[#This Row],[M4]],$H208:$L$2227,4,FALSE)),0)</f>
        <v>0</v>
      </c>
      <c r="AE207" s="15">
        <f>IFERROR(_xlfn.IFNA(VLOOKUP(Fullmath[[#This Row],[M5]],$H$2:$L206,2,FALSE),VLOOKUP(Fullmath[[#This Row],[M5]],$H208:$L$2227,2,FALSE)),0)</f>
        <v>0</v>
      </c>
      <c r="AF207" s="16">
        <f>IFERROR(_xlfn.IFNA(VLOOKUP(Fullmath[[#This Row],[M5]],$H$2:$L206,4,FALSE),VLOOKUP(Fullmath[[#This Row],[M5]],$H208:$L$2227,4,FALSE)),0)</f>
        <v>0</v>
      </c>
      <c r="AI207" s="15">
        <f>IFERROR(_xlfn.IFNA(VLOOKUP(Fullmath[[#This Row],[M6]],$H$2:$L206,2,FALSE),VLOOKUP(Fullmath[[#This Row],[M6]],$H208:$L$2227,2,FALSE)),0)</f>
        <v>0</v>
      </c>
      <c r="AJ207" s="16">
        <f>IFERROR(_xlfn.IFNA(VLOOKUP(Fullmath[[#This Row],[M6]],$H$2:$L206,4,FALSE),VLOOKUP(Fullmath[[#This Row],[M6]],$H208:$L$2227,4,FALSE)),0)</f>
        <v>0</v>
      </c>
      <c r="AK207" s="7" t="s">
        <v>208</v>
      </c>
      <c r="AL207" s="7">
        <v>3</v>
      </c>
      <c r="AM207" s="7">
        <f>(IFERROR(VLOOKUP(AK207,Components[[Name]:[Price]],2,FALSE),0))</f>
        <v>526.6</v>
      </c>
      <c r="AP207" s="7">
        <f>(IFERROR(VLOOKUP(AN207,Components[[Name]:[Price]],2,FALSE),0))</f>
        <v>0</v>
      </c>
      <c r="AS207" s="7">
        <f>(IFERROR(VLOOKUP(AQ207,Components[[Name]:[Price]],2,FALSE),0))</f>
        <v>0</v>
      </c>
      <c r="AV207" s="7">
        <f>(IFERROR(VLOOKUP(AT207,Components[[Name]:[Price]],2,FALSE),0))</f>
        <v>0</v>
      </c>
      <c r="AY207" s="7">
        <f>(IFERROR(VLOOKUP(AW207,Components[[Name]:[Price]],2,FALSE),0))</f>
        <v>0</v>
      </c>
      <c r="BB207" s="2">
        <f>(IFERROR(VLOOKUP(AZ207,Components[[Name]:[Price]],2,FALSE),0))</f>
        <v>0</v>
      </c>
    </row>
    <row r="208" spans="1:54" x14ac:dyDescent="0.2">
      <c r="A208" s="2">
        <v>1227</v>
      </c>
      <c r="B208" s="2" t="s">
        <v>958</v>
      </c>
      <c r="C208" s="6" t="s">
        <v>53</v>
      </c>
      <c r="D208" s="2" t="s">
        <v>53</v>
      </c>
      <c r="E208" s="2">
        <v>1</v>
      </c>
      <c r="F208" s="2">
        <v>16</v>
      </c>
      <c r="G208" s="2">
        <v>4</v>
      </c>
      <c r="H208" s="2" t="s">
        <v>883</v>
      </c>
      <c r="I208" s="7">
        <f>Fullmath[[#This Row],[Total CP]]/Fullmath[[#This Row],[Quantity]]</f>
        <v>10.333333333333334</v>
      </c>
      <c r="J2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10.333333333333334</v>
      </c>
      <c r="K208" s="6">
        <f>Fullmath[[#This Row],[Mat Cost]]/Fullmath[[#This Row],[Quantity]]</f>
        <v>1894.8583333333336</v>
      </c>
      <c r="L2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08" s="7" t="s">
        <v>581</v>
      </c>
      <c r="N208" s="14">
        <v>1</v>
      </c>
      <c r="O208" s="15">
        <f>IFERROR(_xlfn.IFNA(VLOOKUP(Fullmath[[#This Row],[M1]],$H$2:$L207,2,FALSE),VLOOKUP(Fullmath[[#This Row],[M1]],$H209:$L$2227,2,FALSE)),0)</f>
        <v>1</v>
      </c>
      <c r="P208" s="16">
        <f>IFERROR(_xlfn.IFNA(VLOOKUP(Fullmath[[#This Row],[M1]],$H$2:$L207,4,FALSE),VLOOKUP(Fullmath[[#This Row],[M1]],$H209:$L$2227,4,FALSE)),0)</f>
        <v>240.66666666666666</v>
      </c>
      <c r="Q208" s="7" t="s">
        <v>535</v>
      </c>
      <c r="R208" s="7">
        <v>1</v>
      </c>
      <c r="S208" s="15">
        <f>IFERROR(_xlfn.IFNA(VLOOKUP(Fullmath[[#This Row],[M2]],$H$2:$L207,2,FALSE),VLOOKUP(Fullmath[[#This Row],[M2]],$H209:$L$2227,2,FALSE)),0)</f>
        <v>5.3333333333333339</v>
      </c>
      <c r="T208" s="16">
        <f>IFERROR(_xlfn.IFNA(VLOOKUP(Fullmath[[#This Row],[M2]],$H$2:$L207,4,FALSE),VLOOKUP(Fullmath[[#This Row],[M2]],$H209:$L$2227,4,FALSE)),0)</f>
        <v>1043.8583333333333</v>
      </c>
      <c r="W208" s="15">
        <f>IFERROR(_xlfn.IFNA(VLOOKUP(Fullmath[[#This Row],[M3]],$H$2:$L207,2,FALSE),VLOOKUP(Fullmath[[#This Row],[M3]],$H209:$L$2227,2,FALSE)),0)</f>
        <v>0</v>
      </c>
      <c r="X208" s="16">
        <f>IFERROR(_xlfn.IFNA(VLOOKUP(Fullmath[[#This Row],[M3]],$H$2:$L207,4,FALSE),VLOOKUP(Fullmath[[#This Row],[M3]],$H209:$L$2227,4,FALSE)),0)</f>
        <v>0</v>
      </c>
      <c r="AA208" s="15">
        <f>IFERROR(_xlfn.IFNA(VLOOKUP(Fullmath[[#This Row],[M4]],$H$2:$L207,2,FALSE),VLOOKUP(Fullmath[[#This Row],[M4]],$H209:$L$2227,2,FALSE)),0)</f>
        <v>0</v>
      </c>
      <c r="AB208" s="16">
        <f>IFERROR(_xlfn.IFNA(VLOOKUP(Fullmath[[#This Row],[M4]],$H$2:$L207,4,FALSE),VLOOKUP(Fullmath[[#This Row],[M4]],$H209:$L$2227,4,FALSE)),0)</f>
        <v>0</v>
      </c>
      <c r="AE208" s="15">
        <f>IFERROR(_xlfn.IFNA(VLOOKUP(Fullmath[[#This Row],[M5]],$H$2:$L207,2,FALSE),VLOOKUP(Fullmath[[#This Row],[M5]],$H209:$L$2227,2,FALSE)),0)</f>
        <v>0</v>
      </c>
      <c r="AF208" s="16">
        <f>IFERROR(_xlfn.IFNA(VLOOKUP(Fullmath[[#This Row],[M5]],$H$2:$L207,4,FALSE),VLOOKUP(Fullmath[[#This Row],[M5]],$H209:$L$2227,4,FALSE)),0)</f>
        <v>0</v>
      </c>
      <c r="AI208" s="15">
        <f>IFERROR(_xlfn.IFNA(VLOOKUP(Fullmath[[#This Row],[M6]],$H$2:$L207,2,FALSE),VLOOKUP(Fullmath[[#This Row],[M6]],$H209:$L$2227,2,FALSE)),0)</f>
        <v>0</v>
      </c>
      <c r="AJ208" s="16">
        <f>IFERROR(_xlfn.IFNA(VLOOKUP(Fullmath[[#This Row],[M6]],$H$2:$L207,4,FALSE),VLOOKUP(Fullmath[[#This Row],[M6]],$H209:$L$2227,4,FALSE)),0)</f>
        <v>0</v>
      </c>
      <c r="AK208" s="7" t="s">
        <v>231</v>
      </c>
      <c r="AL208" s="7">
        <v>2</v>
      </c>
      <c r="AM208" s="7">
        <f>(IFERROR(VLOOKUP(AK208,Components[[Name]:[Price]],2,FALSE),0))</f>
        <v>305.16666666666669</v>
      </c>
      <c r="AP208" s="7">
        <f>(IFERROR(VLOOKUP(AN208,Components[[Name]:[Price]],2,FALSE),0))</f>
        <v>0</v>
      </c>
      <c r="AS208" s="7">
        <f>(IFERROR(VLOOKUP(AQ208,Components[[Name]:[Price]],2,FALSE),0))</f>
        <v>0</v>
      </c>
      <c r="AV208" s="7">
        <f>(IFERROR(VLOOKUP(AT208,Components[[Name]:[Price]],2,FALSE),0))</f>
        <v>0</v>
      </c>
      <c r="AY208" s="7">
        <f>(IFERROR(VLOOKUP(AW208,Components[[Name]:[Price]],2,FALSE),0))</f>
        <v>0</v>
      </c>
      <c r="BB208" s="2">
        <f>(IFERROR(VLOOKUP(AZ208,Components[[Name]:[Price]],2,FALSE),0))</f>
        <v>0</v>
      </c>
    </row>
    <row r="209" spans="1:54" x14ac:dyDescent="0.2">
      <c r="A209" s="2">
        <v>1220</v>
      </c>
      <c r="B209" s="2" t="s">
        <v>958</v>
      </c>
      <c r="C209" s="6" t="s">
        <v>53</v>
      </c>
      <c r="D209" s="2" t="s">
        <v>53</v>
      </c>
      <c r="E209" s="2">
        <v>1</v>
      </c>
      <c r="F209" s="2">
        <v>16</v>
      </c>
      <c r="G209" s="2">
        <v>4</v>
      </c>
      <c r="H209" s="2" t="s">
        <v>890</v>
      </c>
      <c r="I209" s="7">
        <f>Fullmath[[#This Row],[Total CP]]/Fullmath[[#This Row],[Quantity]]</f>
        <v>10.333333333333334</v>
      </c>
      <c r="J2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10.333333333333334</v>
      </c>
      <c r="K209" s="6">
        <f>Fullmath[[#This Row],[Mat Cost]]/Fullmath[[#This Row],[Quantity]]</f>
        <v>1894.8583333333336</v>
      </c>
      <c r="L2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09" s="7" t="s">
        <v>581</v>
      </c>
      <c r="N209" s="14">
        <v>1</v>
      </c>
      <c r="O209" s="15">
        <f>IFERROR(_xlfn.IFNA(VLOOKUP(Fullmath[[#This Row],[M1]],$H$2:$L208,2,FALSE),VLOOKUP(Fullmath[[#This Row],[M1]],$H210:$L$2227,2,FALSE)),0)</f>
        <v>1</v>
      </c>
      <c r="P209" s="16">
        <f>IFERROR(_xlfn.IFNA(VLOOKUP(Fullmath[[#This Row],[M1]],$H$2:$L208,4,FALSE),VLOOKUP(Fullmath[[#This Row],[M1]],$H210:$L$2227,4,FALSE)),0)</f>
        <v>240.66666666666666</v>
      </c>
      <c r="Q209" s="7" t="s">
        <v>535</v>
      </c>
      <c r="R209" s="7">
        <v>1</v>
      </c>
      <c r="S209" s="15">
        <f>IFERROR(_xlfn.IFNA(VLOOKUP(Fullmath[[#This Row],[M2]],$H$2:$L208,2,FALSE),VLOOKUP(Fullmath[[#This Row],[M2]],$H210:$L$2227,2,FALSE)),0)</f>
        <v>5.3333333333333339</v>
      </c>
      <c r="T209" s="16">
        <f>IFERROR(_xlfn.IFNA(VLOOKUP(Fullmath[[#This Row],[M2]],$H$2:$L208,4,FALSE),VLOOKUP(Fullmath[[#This Row],[M2]],$H210:$L$2227,4,FALSE)),0)</f>
        <v>1043.8583333333333</v>
      </c>
      <c r="W209" s="15">
        <f>IFERROR(_xlfn.IFNA(VLOOKUP(Fullmath[[#This Row],[M3]],$H$2:$L208,2,FALSE),VLOOKUP(Fullmath[[#This Row],[M3]],$H210:$L$2227,2,FALSE)),0)</f>
        <v>0</v>
      </c>
      <c r="X209" s="16">
        <f>IFERROR(_xlfn.IFNA(VLOOKUP(Fullmath[[#This Row],[M3]],$H$2:$L208,4,FALSE),VLOOKUP(Fullmath[[#This Row],[M3]],$H210:$L$2227,4,FALSE)),0)</f>
        <v>0</v>
      </c>
      <c r="AA209" s="15">
        <f>IFERROR(_xlfn.IFNA(VLOOKUP(Fullmath[[#This Row],[M4]],$H$2:$L208,2,FALSE),VLOOKUP(Fullmath[[#This Row],[M4]],$H210:$L$2227,2,FALSE)),0)</f>
        <v>0</v>
      </c>
      <c r="AB209" s="16">
        <f>IFERROR(_xlfn.IFNA(VLOOKUP(Fullmath[[#This Row],[M4]],$H$2:$L208,4,FALSE),VLOOKUP(Fullmath[[#This Row],[M4]],$H210:$L$2227,4,FALSE)),0)</f>
        <v>0</v>
      </c>
      <c r="AE209" s="15">
        <f>IFERROR(_xlfn.IFNA(VLOOKUP(Fullmath[[#This Row],[M5]],$H$2:$L208,2,FALSE),VLOOKUP(Fullmath[[#This Row],[M5]],$H210:$L$2227,2,FALSE)),0)</f>
        <v>0</v>
      </c>
      <c r="AF209" s="16">
        <f>IFERROR(_xlfn.IFNA(VLOOKUP(Fullmath[[#This Row],[M5]],$H$2:$L208,4,FALSE),VLOOKUP(Fullmath[[#This Row],[M5]],$H210:$L$2227,4,FALSE)),0)</f>
        <v>0</v>
      </c>
      <c r="AI209" s="15">
        <f>IFERROR(_xlfn.IFNA(VLOOKUP(Fullmath[[#This Row],[M6]],$H$2:$L208,2,FALSE),VLOOKUP(Fullmath[[#This Row],[M6]],$H210:$L$2227,2,FALSE)),0)</f>
        <v>0</v>
      </c>
      <c r="AJ209" s="16">
        <f>IFERROR(_xlfn.IFNA(VLOOKUP(Fullmath[[#This Row],[M6]],$H$2:$L208,4,FALSE),VLOOKUP(Fullmath[[#This Row],[M6]],$H210:$L$2227,4,FALSE)),0)</f>
        <v>0</v>
      </c>
      <c r="AK209" s="7" t="s">
        <v>231</v>
      </c>
      <c r="AL209" s="7">
        <v>2</v>
      </c>
      <c r="AM209" s="7">
        <f>(IFERROR(VLOOKUP(AK209,Components[[Name]:[Price]],2,FALSE),0))</f>
        <v>305.16666666666669</v>
      </c>
      <c r="AP209" s="7">
        <f>(IFERROR(VLOOKUP(AN209,Components[[Name]:[Price]],2,FALSE),0))</f>
        <v>0</v>
      </c>
      <c r="AS209" s="7">
        <f>(IFERROR(VLOOKUP(AQ209,Components[[Name]:[Price]],2,FALSE),0))</f>
        <v>0</v>
      </c>
      <c r="AV209" s="7">
        <f>(IFERROR(VLOOKUP(AT209,Components[[Name]:[Price]],2,FALSE),0))</f>
        <v>0</v>
      </c>
      <c r="AY209" s="7">
        <f>(IFERROR(VLOOKUP(AW209,Components[[Name]:[Price]],2,FALSE),0))</f>
        <v>0</v>
      </c>
      <c r="BB209" s="2">
        <f>(IFERROR(VLOOKUP(AZ209,Components[[Name]:[Price]],2,FALSE),0))</f>
        <v>0</v>
      </c>
    </row>
    <row r="210" spans="1:54" x14ac:dyDescent="0.2">
      <c r="A210" s="2">
        <v>1530</v>
      </c>
      <c r="B210" s="2" t="s">
        <v>958</v>
      </c>
      <c r="C210" s="6" t="s">
        <v>53</v>
      </c>
      <c r="D210" s="2" t="s">
        <v>53</v>
      </c>
      <c r="E210" s="2">
        <v>1</v>
      </c>
      <c r="F210" s="2">
        <v>16</v>
      </c>
      <c r="G210" s="2">
        <v>14</v>
      </c>
      <c r="H210" s="2" t="s">
        <v>849</v>
      </c>
      <c r="I210" s="7">
        <f>Fullmath[[#This Row],[Total CP]]/Fullmath[[#This Row],[Quantity]]</f>
        <v>14</v>
      </c>
      <c r="J2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</v>
      </c>
      <c r="K210" s="6">
        <f>Fullmath[[#This Row],[Mat Cost]]/Fullmath[[#This Row],[Quantity]]</f>
        <v>2670.5</v>
      </c>
      <c r="L2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2670.5</v>
      </c>
      <c r="N210" s="14"/>
      <c r="O210" s="15">
        <f>IFERROR(_xlfn.IFNA(VLOOKUP(Fullmath[[#This Row],[M1]],$H$2:$L209,2,FALSE),VLOOKUP(Fullmath[[#This Row],[M1]],$H211:$L$2227,2,FALSE)),0)</f>
        <v>0</v>
      </c>
      <c r="P210" s="16">
        <f>IFERROR(_xlfn.IFNA(VLOOKUP(Fullmath[[#This Row],[M1]],$H$2:$L209,4,FALSE),VLOOKUP(Fullmath[[#This Row],[M1]],$H211:$L$2227,4,FALSE)),0)</f>
        <v>0</v>
      </c>
      <c r="S210" s="15">
        <f>IFERROR(_xlfn.IFNA(VLOOKUP(Fullmath[[#This Row],[M2]],$H$2:$L209,2,FALSE),VLOOKUP(Fullmath[[#This Row],[M2]],$H211:$L$2227,2,FALSE)),0)</f>
        <v>0</v>
      </c>
      <c r="T210" s="16">
        <f>IFERROR(_xlfn.IFNA(VLOOKUP(Fullmath[[#This Row],[M2]],$H$2:$L209,4,FALSE),VLOOKUP(Fullmath[[#This Row],[M2]],$H211:$L$2227,4,FALSE)),0)</f>
        <v>0</v>
      </c>
      <c r="W210" s="15">
        <f>IFERROR(_xlfn.IFNA(VLOOKUP(Fullmath[[#This Row],[M3]],$H$2:$L209,2,FALSE),VLOOKUP(Fullmath[[#This Row],[M3]],$H211:$L$2227,2,FALSE)),0)</f>
        <v>0</v>
      </c>
      <c r="X210" s="16">
        <f>IFERROR(_xlfn.IFNA(VLOOKUP(Fullmath[[#This Row],[M3]],$H$2:$L209,4,FALSE),VLOOKUP(Fullmath[[#This Row],[M3]],$H211:$L$2227,4,FALSE)),0)</f>
        <v>0</v>
      </c>
      <c r="AA210" s="15">
        <f>IFERROR(_xlfn.IFNA(VLOOKUP(Fullmath[[#This Row],[M4]],$H$2:$L209,2,FALSE),VLOOKUP(Fullmath[[#This Row],[M4]],$H211:$L$2227,2,FALSE)),0)</f>
        <v>0</v>
      </c>
      <c r="AB210" s="16">
        <f>IFERROR(_xlfn.IFNA(VLOOKUP(Fullmath[[#This Row],[M4]],$H$2:$L209,4,FALSE),VLOOKUP(Fullmath[[#This Row],[M4]],$H211:$L$2227,4,FALSE)),0)</f>
        <v>0</v>
      </c>
      <c r="AE210" s="15">
        <f>IFERROR(_xlfn.IFNA(VLOOKUP(Fullmath[[#This Row],[M5]],$H$2:$L209,2,FALSE),VLOOKUP(Fullmath[[#This Row],[M5]],$H211:$L$2227,2,FALSE)),0)</f>
        <v>0</v>
      </c>
      <c r="AF210" s="16">
        <f>IFERROR(_xlfn.IFNA(VLOOKUP(Fullmath[[#This Row],[M5]],$H$2:$L209,4,FALSE),VLOOKUP(Fullmath[[#This Row],[M5]],$H211:$L$2227,4,FALSE)),0)</f>
        <v>0</v>
      </c>
      <c r="AI210" s="15">
        <f>IFERROR(_xlfn.IFNA(VLOOKUP(Fullmath[[#This Row],[M6]],$H$2:$L209,2,FALSE),VLOOKUP(Fullmath[[#This Row],[M6]],$H211:$L$2227,2,FALSE)),0)</f>
        <v>0</v>
      </c>
      <c r="AJ210" s="16">
        <f>IFERROR(_xlfn.IFNA(VLOOKUP(Fullmath[[#This Row],[M6]],$H$2:$L209,4,FALSE),VLOOKUP(Fullmath[[#This Row],[M6]],$H211:$L$2227,4,FALSE)),0)</f>
        <v>0</v>
      </c>
      <c r="AK210" s="7" t="s">
        <v>210</v>
      </c>
      <c r="AL210" s="7">
        <v>3</v>
      </c>
      <c r="AM210" s="7">
        <f>(IFERROR(VLOOKUP(AK210,Components[[Name]:[Price]],2,FALSE),0))</f>
        <v>539.1</v>
      </c>
      <c r="AN210" s="7" t="s">
        <v>208</v>
      </c>
      <c r="AO210" s="7">
        <v>2</v>
      </c>
      <c r="AP210" s="7">
        <f>(IFERROR(VLOOKUP(AN210,Components[[Name]:[Price]],2,FALSE),0))</f>
        <v>526.6</v>
      </c>
      <c r="AS210" s="7">
        <f>(IFERROR(VLOOKUP(AQ210,Components[[Name]:[Price]],2,FALSE),0))</f>
        <v>0</v>
      </c>
      <c r="AV210" s="7">
        <f>(IFERROR(VLOOKUP(AT210,Components[[Name]:[Price]],2,FALSE),0))</f>
        <v>0</v>
      </c>
      <c r="AY210" s="7">
        <f>(IFERROR(VLOOKUP(AW210,Components[[Name]:[Price]],2,FALSE),0))</f>
        <v>0</v>
      </c>
      <c r="BB210" s="2">
        <f>(IFERROR(VLOOKUP(AZ210,Components[[Name]:[Price]],2,FALSE),0))</f>
        <v>0</v>
      </c>
    </row>
    <row r="211" spans="1:54" x14ac:dyDescent="0.2">
      <c r="A211" s="2">
        <v>1535</v>
      </c>
      <c r="B211" s="2" t="s">
        <v>958</v>
      </c>
      <c r="C211" s="6" t="s">
        <v>53</v>
      </c>
      <c r="D211" s="2" t="s">
        <v>53</v>
      </c>
      <c r="E211" s="2">
        <v>1</v>
      </c>
      <c r="F211" s="2">
        <v>17</v>
      </c>
      <c r="G211" s="2">
        <v>10</v>
      </c>
      <c r="H211" s="2" t="s">
        <v>844</v>
      </c>
      <c r="I211" s="7">
        <f>Fullmath[[#This Row],[Total CP]]/Fullmath[[#This Row],[Quantity]]</f>
        <v>13</v>
      </c>
      <c r="J2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</v>
      </c>
      <c r="K211" s="6">
        <f>Fullmath[[#This Row],[Mat Cost]]/Fullmath[[#This Row],[Quantity]]</f>
        <v>2301.8000000000002</v>
      </c>
      <c r="L2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2301.8000000000002</v>
      </c>
      <c r="M211" s="7" t="s">
        <v>314</v>
      </c>
      <c r="N211" s="14">
        <v>1</v>
      </c>
      <c r="O211" s="15">
        <f>IFERROR(_xlfn.IFNA(VLOOKUP(Fullmath[[#This Row],[M1]],$H$2:$L210,2,FALSE),VLOOKUP(Fullmath[[#This Row],[M1]],$H212:$L$2227,2,FALSE)),0)</f>
        <v>3</v>
      </c>
      <c r="P211" s="16">
        <f>IFERROR(_xlfn.IFNA(VLOOKUP(Fullmath[[#This Row],[M1]],$H$2:$L210,4,FALSE),VLOOKUP(Fullmath[[#This Row],[M1]],$H212:$L$2227,4,FALSE)),0)</f>
        <v>722</v>
      </c>
      <c r="S211" s="15">
        <f>IFERROR(_xlfn.IFNA(VLOOKUP(Fullmath[[#This Row],[M2]],$H$2:$L210,2,FALSE),VLOOKUP(Fullmath[[#This Row],[M2]],$H212:$L$2227,2,FALSE)),0)</f>
        <v>0</v>
      </c>
      <c r="T211" s="16">
        <f>IFERROR(_xlfn.IFNA(VLOOKUP(Fullmath[[#This Row],[M2]],$H$2:$L210,4,FALSE),VLOOKUP(Fullmath[[#This Row],[M2]],$H212:$L$2227,4,FALSE)),0)</f>
        <v>0</v>
      </c>
      <c r="W211" s="15">
        <f>IFERROR(_xlfn.IFNA(VLOOKUP(Fullmath[[#This Row],[M3]],$H$2:$L210,2,FALSE),VLOOKUP(Fullmath[[#This Row],[M3]],$H212:$L$2227,2,FALSE)),0)</f>
        <v>0</v>
      </c>
      <c r="X211" s="16">
        <f>IFERROR(_xlfn.IFNA(VLOOKUP(Fullmath[[#This Row],[M3]],$H$2:$L210,4,FALSE),VLOOKUP(Fullmath[[#This Row],[M3]],$H212:$L$2227,4,FALSE)),0)</f>
        <v>0</v>
      </c>
      <c r="AA211" s="15">
        <f>IFERROR(_xlfn.IFNA(VLOOKUP(Fullmath[[#This Row],[M4]],$H$2:$L210,2,FALSE),VLOOKUP(Fullmath[[#This Row],[M4]],$H212:$L$2227,2,FALSE)),0)</f>
        <v>0</v>
      </c>
      <c r="AB211" s="16">
        <f>IFERROR(_xlfn.IFNA(VLOOKUP(Fullmath[[#This Row],[M4]],$H$2:$L210,4,FALSE),VLOOKUP(Fullmath[[#This Row],[M4]],$H212:$L$2227,4,FALSE)),0)</f>
        <v>0</v>
      </c>
      <c r="AE211" s="15">
        <f>IFERROR(_xlfn.IFNA(VLOOKUP(Fullmath[[#This Row],[M5]],$H$2:$L210,2,FALSE),VLOOKUP(Fullmath[[#This Row],[M5]],$H212:$L$2227,2,FALSE)),0)</f>
        <v>0</v>
      </c>
      <c r="AF211" s="16">
        <f>IFERROR(_xlfn.IFNA(VLOOKUP(Fullmath[[#This Row],[M5]],$H$2:$L210,4,FALSE),VLOOKUP(Fullmath[[#This Row],[M5]],$H212:$L$2227,4,FALSE)),0)</f>
        <v>0</v>
      </c>
      <c r="AI211" s="15">
        <f>IFERROR(_xlfn.IFNA(VLOOKUP(Fullmath[[#This Row],[M6]],$H$2:$L210,2,FALSE),VLOOKUP(Fullmath[[#This Row],[M6]],$H212:$L$2227,2,FALSE)),0)</f>
        <v>0</v>
      </c>
      <c r="AJ211" s="16">
        <f>IFERROR(_xlfn.IFNA(VLOOKUP(Fullmath[[#This Row],[M6]],$H$2:$L210,4,FALSE),VLOOKUP(Fullmath[[#This Row],[M6]],$H212:$L$2227,4,FALSE)),0)</f>
        <v>0</v>
      </c>
      <c r="AK211" s="7" t="s">
        <v>208</v>
      </c>
      <c r="AL211" s="7">
        <v>3</v>
      </c>
      <c r="AM211" s="7">
        <f>(IFERROR(VLOOKUP(AK211,Components[[Name]:[Price]],2,FALSE),0))</f>
        <v>526.6</v>
      </c>
      <c r="AP211" s="7">
        <f>(IFERROR(VLOOKUP(AN211,Components[[Name]:[Price]],2,FALSE),0))</f>
        <v>0</v>
      </c>
      <c r="AS211" s="7">
        <f>(IFERROR(VLOOKUP(AQ211,Components[[Name]:[Price]],2,FALSE),0))</f>
        <v>0</v>
      </c>
      <c r="AV211" s="7">
        <f>(IFERROR(VLOOKUP(AT211,Components[[Name]:[Price]],2,FALSE),0))</f>
        <v>0</v>
      </c>
      <c r="AY211" s="7">
        <f>(IFERROR(VLOOKUP(AW211,Components[[Name]:[Price]],2,FALSE),0))</f>
        <v>0</v>
      </c>
      <c r="BB211" s="2">
        <f>(IFERROR(VLOOKUP(AZ211,Components[[Name]:[Price]],2,FALSE),0))</f>
        <v>0</v>
      </c>
    </row>
    <row r="212" spans="1:54" x14ac:dyDescent="0.2">
      <c r="A212" s="2">
        <v>1536</v>
      </c>
      <c r="B212" s="2" t="s">
        <v>958</v>
      </c>
      <c r="C212" s="6" t="s">
        <v>53</v>
      </c>
      <c r="D212" s="2" t="s">
        <v>53</v>
      </c>
      <c r="E212" s="2">
        <v>1</v>
      </c>
      <c r="F212" s="2">
        <v>17</v>
      </c>
      <c r="G212" s="2">
        <v>10</v>
      </c>
      <c r="H212" s="2" t="s">
        <v>843</v>
      </c>
      <c r="I212" s="7">
        <f>Fullmath[[#This Row],[Total CP]]/Fullmath[[#This Row],[Quantity]]</f>
        <v>13</v>
      </c>
      <c r="J2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</v>
      </c>
      <c r="K212" s="6">
        <f>Fullmath[[#This Row],[Mat Cost]]/Fullmath[[#This Row],[Quantity]]</f>
        <v>2301.8000000000002</v>
      </c>
      <c r="L2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2301.8000000000002</v>
      </c>
      <c r="M212" s="7" t="s">
        <v>314</v>
      </c>
      <c r="N212" s="14">
        <v>1</v>
      </c>
      <c r="O212" s="15">
        <f>IFERROR(_xlfn.IFNA(VLOOKUP(Fullmath[[#This Row],[M1]],$H$2:$L211,2,FALSE),VLOOKUP(Fullmath[[#This Row],[M1]],$H213:$L$2227,2,FALSE)),0)</f>
        <v>3</v>
      </c>
      <c r="P212" s="16">
        <f>IFERROR(_xlfn.IFNA(VLOOKUP(Fullmath[[#This Row],[M1]],$H$2:$L211,4,FALSE),VLOOKUP(Fullmath[[#This Row],[M1]],$H213:$L$2227,4,FALSE)),0)</f>
        <v>722</v>
      </c>
      <c r="S212" s="15">
        <f>IFERROR(_xlfn.IFNA(VLOOKUP(Fullmath[[#This Row],[M2]],$H$2:$L211,2,FALSE),VLOOKUP(Fullmath[[#This Row],[M2]],$H213:$L$2227,2,FALSE)),0)</f>
        <v>0</v>
      </c>
      <c r="T212" s="16">
        <f>IFERROR(_xlfn.IFNA(VLOOKUP(Fullmath[[#This Row],[M2]],$H$2:$L211,4,FALSE),VLOOKUP(Fullmath[[#This Row],[M2]],$H213:$L$2227,4,FALSE)),0)</f>
        <v>0</v>
      </c>
      <c r="W212" s="15">
        <f>IFERROR(_xlfn.IFNA(VLOOKUP(Fullmath[[#This Row],[M3]],$H$2:$L211,2,FALSE),VLOOKUP(Fullmath[[#This Row],[M3]],$H213:$L$2227,2,FALSE)),0)</f>
        <v>0</v>
      </c>
      <c r="X212" s="16">
        <f>IFERROR(_xlfn.IFNA(VLOOKUP(Fullmath[[#This Row],[M3]],$H$2:$L211,4,FALSE),VLOOKUP(Fullmath[[#This Row],[M3]],$H213:$L$2227,4,FALSE)),0)</f>
        <v>0</v>
      </c>
      <c r="AA212" s="15">
        <f>IFERROR(_xlfn.IFNA(VLOOKUP(Fullmath[[#This Row],[M4]],$H$2:$L211,2,FALSE),VLOOKUP(Fullmath[[#This Row],[M4]],$H213:$L$2227,2,FALSE)),0)</f>
        <v>0</v>
      </c>
      <c r="AB212" s="16">
        <f>IFERROR(_xlfn.IFNA(VLOOKUP(Fullmath[[#This Row],[M4]],$H$2:$L211,4,FALSE),VLOOKUP(Fullmath[[#This Row],[M4]],$H213:$L$2227,4,FALSE)),0)</f>
        <v>0</v>
      </c>
      <c r="AE212" s="15">
        <f>IFERROR(_xlfn.IFNA(VLOOKUP(Fullmath[[#This Row],[M5]],$H$2:$L211,2,FALSE),VLOOKUP(Fullmath[[#This Row],[M5]],$H213:$L$2227,2,FALSE)),0)</f>
        <v>0</v>
      </c>
      <c r="AF212" s="16">
        <f>IFERROR(_xlfn.IFNA(VLOOKUP(Fullmath[[#This Row],[M5]],$H$2:$L211,4,FALSE),VLOOKUP(Fullmath[[#This Row],[M5]],$H213:$L$2227,4,FALSE)),0)</f>
        <v>0</v>
      </c>
      <c r="AI212" s="15">
        <f>IFERROR(_xlfn.IFNA(VLOOKUP(Fullmath[[#This Row],[M6]],$H$2:$L211,2,FALSE),VLOOKUP(Fullmath[[#This Row],[M6]],$H213:$L$2227,2,FALSE)),0)</f>
        <v>0</v>
      </c>
      <c r="AJ212" s="16">
        <f>IFERROR(_xlfn.IFNA(VLOOKUP(Fullmath[[#This Row],[M6]],$H$2:$L211,4,FALSE),VLOOKUP(Fullmath[[#This Row],[M6]],$H213:$L$2227,4,FALSE)),0)</f>
        <v>0</v>
      </c>
      <c r="AK212" s="7" t="s">
        <v>208</v>
      </c>
      <c r="AL212" s="7">
        <v>3</v>
      </c>
      <c r="AM212" s="7">
        <f>(IFERROR(VLOOKUP(AK212,Components[[Name]:[Price]],2,FALSE),0))</f>
        <v>526.6</v>
      </c>
      <c r="AP212" s="7">
        <f>(IFERROR(VLOOKUP(AN212,Components[[Name]:[Price]],2,FALSE),0))</f>
        <v>0</v>
      </c>
      <c r="AS212" s="7">
        <f>(IFERROR(VLOOKUP(AQ212,Components[[Name]:[Price]],2,FALSE),0))</f>
        <v>0</v>
      </c>
      <c r="AV212" s="7">
        <f>(IFERROR(VLOOKUP(AT212,Components[[Name]:[Price]],2,FALSE),0))</f>
        <v>0</v>
      </c>
      <c r="AY212" s="7">
        <f>(IFERROR(VLOOKUP(AW212,Components[[Name]:[Price]],2,FALSE),0))</f>
        <v>0</v>
      </c>
      <c r="BB212" s="2">
        <f>(IFERROR(VLOOKUP(AZ212,Components[[Name]:[Price]],2,FALSE),0))</f>
        <v>0</v>
      </c>
    </row>
    <row r="213" spans="1:54" x14ac:dyDescent="0.2">
      <c r="A213" s="2">
        <v>811</v>
      </c>
      <c r="B213" s="2" t="s">
        <v>958</v>
      </c>
      <c r="C213" s="6" t="s">
        <v>53</v>
      </c>
      <c r="D213" s="2" t="s">
        <v>53</v>
      </c>
      <c r="E213" s="2">
        <v>1</v>
      </c>
      <c r="F213" s="2">
        <v>17</v>
      </c>
      <c r="G213" s="2">
        <v>6</v>
      </c>
      <c r="H213" s="2" t="s">
        <v>901</v>
      </c>
      <c r="I213" s="7">
        <f>Fullmath[[#This Row],[Total CP]]/Fullmath[[#This Row],[Quantity]]</f>
        <v>6</v>
      </c>
      <c r="J2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</v>
      </c>
      <c r="K213" s="6">
        <f>Fullmath[[#This Row],[Mat Cost]]/Fullmath[[#This Row],[Quantity]]</f>
        <v>2126.4</v>
      </c>
      <c r="L2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2126.4</v>
      </c>
      <c r="N213" s="14"/>
      <c r="O213" s="15">
        <f>IFERROR(_xlfn.IFNA(VLOOKUP(Fullmath[[#This Row],[M1]],$H$2:$L212,2,FALSE),VLOOKUP(Fullmath[[#This Row],[M1]],$H214:$L$2227,2,FALSE)),0)</f>
        <v>0</v>
      </c>
      <c r="P213" s="16">
        <f>IFERROR(_xlfn.IFNA(VLOOKUP(Fullmath[[#This Row],[M1]],$H$2:$L212,4,FALSE),VLOOKUP(Fullmath[[#This Row],[M1]],$H214:$L$2227,4,FALSE)),0)</f>
        <v>0</v>
      </c>
      <c r="S213" s="15">
        <f>IFERROR(_xlfn.IFNA(VLOOKUP(Fullmath[[#This Row],[M2]],$H$2:$L212,2,FALSE),VLOOKUP(Fullmath[[#This Row],[M2]],$H214:$L$2227,2,FALSE)),0)</f>
        <v>0</v>
      </c>
      <c r="T213" s="16">
        <f>IFERROR(_xlfn.IFNA(VLOOKUP(Fullmath[[#This Row],[M2]],$H$2:$L212,4,FALSE),VLOOKUP(Fullmath[[#This Row],[M2]],$H214:$L$2227,4,FALSE)),0)</f>
        <v>0</v>
      </c>
      <c r="W213" s="15">
        <f>IFERROR(_xlfn.IFNA(VLOOKUP(Fullmath[[#This Row],[M3]],$H$2:$L212,2,FALSE),VLOOKUP(Fullmath[[#This Row],[M3]],$H214:$L$2227,2,FALSE)),0)</f>
        <v>0</v>
      </c>
      <c r="X213" s="16">
        <f>IFERROR(_xlfn.IFNA(VLOOKUP(Fullmath[[#This Row],[M3]],$H$2:$L212,4,FALSE),VLOOKUP(Fullmath[[#This Row],[M3]],$H214:$L$2227,4,FALSE)),0)</f>
        <v>0</v>
      </c>
      <c r="AA213" s="15">
        <f>IFERROR(_xlfn.IFNA(VLOOKUP(Fullmath[[#This Row],[M4]],$H$2:$L212,2,FALSE),VLOOKUP(Fullmath[[#This Row],[M4]],$H214:$L$2227,2,FALSE)),0)</f>
        <v>0</v>
      </c>
      <c r="AB213" s="16">
        <f>IFERROR(_xlfn.IFNA(VLOOKUP(Fullmath[[#This Row],[M4]],$H$2:$L212,4,FALSE),VLOOKUP(Fullmath[[#This Row],[M4]],$H214:$L$2227,4,FALSE)),0)</f>
        <v>0</v>
      </c>
      <c r="AE213" s="15">
        <f>IFERROR(_xlfn.IFNA(VLOOKUP(Fullmath[[#This Row],[M5]],$H$2:$L212,2,FALSE),VLOOKUP(Fullmath[[#This Row],[M5]],$H214:$L$2227,2,FALSE)),0)</f>
        <v>0</v>
      </c>
      <c r="AF213" s="16">
        <f>IFERROR(_xlfn.IFNA(VLOOKUP(Fullmath[[#This Row],[M5]],$H$2:$L212,4,FALSE),VLOOKUP(Fullmath[[#This Row],[M5]],$H214:$L$2227,4,FALSE)),0)</f>
        <v>0</v>
      </c>
      <c r="AI213" s="15">
        <f>IFERROR(_xlfn.IFNA(VLOOKUP(Fullmath[[#This Row],[M6]],$H$2:$L212,2,FALSE),VLOOKUP(Fullmath[[#This Row],[M6]],$H214:$L$2227,2,FALSE)),0)</f>
        <v>0</v>
      </c>
      <c r="AJ213" s="16">
        <f>IFERROR(_xlfn.IFNA(VLOOKUP(Fullmath[[#This Row],[M6]],$H$2:$L212,4,FALSE),VLOOKUP(Fullmath[[#This Row],[M6]],$H214:$L$2227,4,FALSE)),0)</f>
        <v>0</v>
      </c>
      <c r="AK213" s="7" t="s">
        <v>203</v>
      </c>
      <c r="AL213" s="7">
        <v>2</v>
      </c>
      <c r="AM213" s="7">
        <f>(IFERROR(VLOOKUP(AK213,Components[[Name]:[Price]],2,FALSE),0))</f>
        <v>10</v>
      </c>
      <c r="AN213" s="7" t="s">
        <v>587</v>
      </c>
      <c r="AO213" s="7">
        <v>2</v>
      </c>
      <c r="AP213" s="7">
        <f>(IFERROR(VLOOKUP(AN213,Components[[Name]:[Price]],2,FALSE),0))</f>
        <v>0</v>
      </c>
      <c r="AQ213" s="7" t="s">
        <v>900</v>
      </c>
      <c r="AR213" s="7">
        <v>2</v>
      </c>
      <c r="AS213" s="7">
        <f>(IFERROR(VLOOKUP(AQ213,Components[[Name]:[Price]],2,FALSE),0))</f>
        <v>0</v>
      </c>
      <c r="AT213" s="7" t="s">
        <v>208</v>
      </c>
      <c r="AU213" s="7">
        <v>4</v>
      </c>
      <c r="AV213" s="7">
        <f>(IFERROR(VLOOKUP(AT213,Components[[Name]:[Price]],2,FALSE),0))</f>
        <v>526.6</v>
      </c>
      <c r="AY213" s="7">
        <f>(IFERROR(VLOOKUP(AW213,Components[[Name]:[Price]],2,FALSE),0))</f>
        <v>0</v>
      </c>
      <c r="BB213" s="2">
        <f>(IFERROR(VLOOKUP(AZ213,Components[[Name]:[Price]],2,FALSE),0))</f>
        <v>0</v>
      </c>
    </row>
    <row r="214" spans="1:54" x14ac:dyDescent="0.2">
      <c r="A214" s="2">
        <v>1534</v>
      </c>
      <c r="B214" s="2" t="s">
        <v>958</v>
      </c>
      <c r="C214" s="6" t="s">
        <v>53</v>
      </c>
      <c r="D214" s="2" t="s">
        <v>53</v>
      </c>
      <c r="E214" s="2">
        <v>1</v>
      </c>
      <c r="F214" s="2">
        <v>18</v>
      </c>
      <c r="G214" s="2">
        <v>10</v>
      </c>
      <c r="H214" s="2" t="s">
        <v>845</v>
      </c>
      <c r="I214" s="7">
        <f>Fullmath[[#This Row],[Total CP]]/Fullmath[[#This Row],[Quantity]]</f>
        <v>13</v>
      </c>
      <c r="J2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</v>
      </c>
      <c r="K214" s="6">
        <f>Fullmath[[#This Row],[Mat Cost]]/Fullmath[[#This Row],[Quantity]]</f>
        <v>2301.8000000000002</v>
      </c>
      <c r="L2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2301.8000000000002</v>
      </c>
      <c r="M214" s="7" t="s">
        <v>314</v>
      </c>
      <c r="N214" s="14">
        <v>1</v>
      </c>
      <c r="O214" s="15">
        <f>IFERROR(_xlfn.IFNA(VLOOKUP(Fullmath[[#This Row],[M1]],$H$2:$L213,2,FALSE),VLOOKUP(Fullmath[[#This Row],[M1]],$H215:$L$2227,2,FALSE)),0)</f>
        <v>3</v>
      </c>
      <c r="P214" s="16">
        <f>IFERROR(_xlfn.IFNA(VLOOKUP(Fullmath[[#This Row],[M1]],$H$2:$L213,4,FALSE),VLOOKUP(Fullmath[[#This Row],[M1]],$H215:$L$2227,4,FALSE)),0)</f>
        <v>722</v>
      </c>
      <c r="S214" s="15">
        <f>IFERROR(_xlfn.IFNA(VLOOKUP(Fullmath[[#This Row],[M2]],$H$2:$L213,2,FALSE),VLOOKUP(Fullmath[[#This Row],[M2]],$H215:$L$2227,2,FALSE)),0)</f>
        <v>0</v>
      </c>
      <c r="T214" s="16">
        <f>IFERROR(_xlfn.IFNA(VLOOKUP(Fullmath[[#This Row],[M2]],$H$2:$L213,4,FALSE),VLOOKUP(Fullmath[[#This Row],[M2]],$H215:$L$2227,4,FALSE)),0)</f>
        <v>0</v>
      </c>
      <c r="W214" s="15">
        <f>IFERROR(_xlfn.IFNA(VLOOKUP(Fullmath[[#This Row],[M3]],$H$2:$L213,2,FALSE),VLOOKUP(Fullmath[[#This Row],[M3]],$H215:$L$2227,2,FALSE)),0)</f>
        <v>0</v>
      </c>
      <c r="X214" s="16">
        <f>IFERROR(_xlfn.IFNA(VLOOKUP(Fullmath[[#This Row],[M3]],$H$2:$L213,4,FALSE),VLOOKUP(Fullmath[[#This Row],[M3]],$H215:$L$2227,4,FALSE)),0)</f>
        <v>0</v>
      </c>
      <c r="AA214" s="15">
        <f>IFERROR(_xlfn.IFNA(VLOOKUP(Fullmath[[#This Row],[M4]],$H$2:$L213,2,FALSE),VLOOKUP(Fullmath[[#This Row],[M4]],$H215:$L$2227,2,FALSE)),0)</f>
        <v>0</v>
      </c>
      <c r="AB214" s="16">
        <f>IFERROR(_xlfn.IFNA(VLOOKUP(Fullmath[[#This Row],[M4]],$H$2:$L213,4,FALSE),VLOOKUP(Fullmath[[#This Row],[M4]],$H215:$L$2227,4,FALSE)),0)</f>
        <v>0</v>
      </c>
      <c r="AE214" s="15">
        <f>IFERROR(_xlfn.IFNA(VLOOKUP(Fullmath[[#This Row],[M5]],$H$2:$L213,2,FALSE),VLOOKUP(Fullmath[[#This Row],[M5]],$H215:$L$2227,2,FALSE)),0)</f>
        <v>0</v>
      </c>
      <c r="AF214" s="16">
        <f>IFERROR(_xlfn.IFNA(VLOOKUP(Fullmath[[#This Row],[M5]],$H$2:$L213,4,FALSE),VLOOKUP(Fullmath[[#This Row],[M5]],$H215:$L$2227,4,FALSE)),0)</f>
        <v>0</v>
      </c>
      <c r="AI214" s="15">
        <f>IFERROR(_xlfn.IFNA(VLOOKUP(Fullmath[[#This Row],[M6]],$H$2:$L213,2,FALSE),VLOOKUP(Fullmath[[#This Row],[M6]],$H215:$L$2227,2,FALSE)),0)</f>
        <v>0</v>
      </c>
      <c r="AJ214" s="16">
        <f>IFERROR(_xlfn.IFNA(VLOOKUP(Fullmath[[#This Row],[M6]],$H$2:$L213,4,FALSE),VLOOKUP(Fullmath[[#This Row],[M6]],$H215:$L$2227,4,FALSE)),0)</f>
        <v>0</v>
      </c>
      <c r="AK214" s="7" t="s">
        <v>208</v>
      </c>
      <c r="AL214" s="7">
        <v>3</v>
      </c>
      <c r="AM214" s="7">
        <f>(IFERROR(VLOOKUP(AK214,Components[[Name]:[Price]],2,FALSE),0))</f>
        <v>526.6</v>
      </c>
      <c r="AP214" s="7">
        <f>(IFERROR(VLOOKUP(AN214,Components[[Name]:[Price]],2,FALSE),0))</f>
        <v>0</v>
      </c>
      <c r="AS214" s="7">
        <f>(IFERROR(VLOOKUP(AQ214,Components[[Name]:[Price]],2,FALSE),0))</f>
        <v>0</v>
      </c>
      <c r="AV214" s="7">
        <f>(IFERROR(VLOOKUP(AT214,Components[[Name]:[Price]],2,FALSE),0))</f>
        <v>0</v>
      </c>
      <c r="AY214" s="7">
        <f>(IFERROR(VLOOKUP(AW214,Components[[Name]:[Price]],2,FALSE),0))</f>
        <v>0</v>
      </c>
      <c r="BB214" s="2">
        <f>(IFERROR(VLOOKUP(AZ214,Components[[Name]:[Price]],2,FALSE),0))</f>
        <v>0</v>
      </c>
    </row>
    <row r="215" spans="1:54" x14ac:dyDescent="0.2">
      <c r="A215" s="2">
        <v>1240</v>
      </c>
      <c r="B215" s="2" t="s">
        <v>958</v>
      </c>
      <c r="C215" s="6" t="s">
        <v>53</v>
      </c>
      <c r="D215" s="2" t="s">
        <v>53</v>
      </c>
      <c r="E215" s="2">
        <v>1</v>
      </c>
      <c r="F215" s="2">
        <v>18</v>
      </c>
      <c r="G215" s="2">
        <v>6</v>
      </c>
      <c r="H215" s="2" t="s">
        <v>868</v>
      </c>
      <c r="I215" s="7">
        <f>Fullmath[[#This Row],[Total CP]]/Fullmath[[#This Row],[Quantity]]</f>
        <v>42</v>
      </c>
      <c r="J2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</v>
      </c>
      <c r="K215" s="6">
        <f>Fullmath[[#This Row],[Mat Cost]]/Fullmath[[#This Row],[Quantity]]</f>
        <v>7231.05</v>
      </c>
      <c r="L2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7231.05</v>
      </c>
      <c r="M215" s="7" t="s">
        <v>324</v>
      </c>
      <c r="N215" s="14">
        <v>3</v>
      </c>
      <c r="O215" s="15">
        <f>IFERROR(_xlfn.IFNA(VLOOKUP(Fullmath[[#This Row],[M1]],$H$2:$L214,2,FALSE),VLOOKUP(Fullmath[[#This Row],[M1]],$H216:$L$2227,2,FALSE)),0)</f>
        <v>2</v>
      </c>
      <c r="P215" s="16">
        <f>IFERROR(_xlfn.IFNA(VLOOKUP(Fullmath[[#This Row],[M1]],$H$2:$L214,4,FALSE),VLOOKUP(Fullmath[[#This Row],[M1]],$H216:$L$2227,4,FALSE)),0)</f>
        <v>500.25</v>
      </c>
      <c r="Q215" s="7" t="s">
        <v>309</v>
      </c>
      <c r="R215" s="7">
        <v>30</v>
      </c>
      <c r="S215" s="15">
        <f>IFERROR(_xlfn.IFNA(VLOOKUP(Fullmath[[#This Row],[M2]],$H$2:$L214,2,FALSE),VLOOKUP(Fullmath[[#This Row],[M2]],$H216:$L$2227,2,FALSE)),0)</f>
        <v>1</v>
      </c>
      <c r="T215" s="16">
        <f>IFERROR(_xlfn.IFNA(VLOOKUP(Fullmath[[#This Row],[M2]],$H$2:$L214,4,FALSE),VLOOKUP(Fullmath[[#This Row],[M2]],$H216:$L$2227,4,FALSE)),0)</f>
        <v>137.1</v>
      </c>
      <c r="W215" s="15">
        <f>IFERROR(_xlfn.IFNA(VLOOKUP(Fullmath[[#This Row],[M3]],$H$2:$L214,2,FALSE),VLOOKUP(Fullmath[[#This Row],[M3]],$H216:$L$2227,2,FALSE)),0)</f>
        <v>0</v>
      </c>
      <c r="X215" s="16">
        <f>IFERROR(_xlfn.IFNA(VLOOKUP(Fullmath[[#This Row],[M3]],$H$2:$L214,4,FALSE),VLOOKUP(Fullmath[[#This Row],[M3]],$H216:$L$2227,4,FALSE)),0)</f>
        <v>0</v>
      </c>
      <c r="AA215" s="15">
        <f>IFERROR(_xlfn.IFNA(VLOOKUP(Fullmath[[#This Row],[M4]],$H$2:$L214,2,FALSE),VLOOKUP(Fullmath[[#This Row],[M4]],$H216:$L$2227,2,FALSE)),0)</f>
        <v>0</v>
      </c>
      <c r="AB215" s="16">
        <f>IFERROR(_xlfn.IFNA(VLOOKUP(Fullmath[[#This Row],[M4]],$H$2:$L214,4,FALSE),VLOOKUP(Fullmath[[#This Row],[M4]],$H216:$L$2227,4,FALSE)),0)</f>
        <v>0</v>
      </c>
      <c r="AE215" s="15">
        <f>IFERROR(_xlfn.IFNA(VLOOKUP(Fullmath[[#This Row],[M5]],$H$2:$L214,2,FALSE),VLOOKUP(Fullmath[[#This Row],[M5]],$H216:$L$2227,2,FALSE)),0)</f>
        <v>0</v>
      </c>
      <c r="AF215" s="16">
        <f>IFERROR(_xlfn.IFNA(VLOOKUP(Fullmath[[#This Row],[M5]],$H$2:$L214,4,FALSE),VLOOKUP(Fullmath[[#This Row],[M5]],$H216:$L$2227,4,FALSE)),0)</f>
        <v>0</v>
      </c>
      <c r="AI215" s="15">
        <f>IFERROR(_xlfn.IFNA(VLOOKUP(Fullmath[[#This Row],[M6]],$H$2:$L214,2,FALSE),VLOOKUP(Fullmath[[#This Row],[M6]],$H216:$L$2227,2,FALSE)),0)</f>
        <v>0</v>
      </c>
      <c r="AJ215" s="16">
        <f>IFERROR(_xlfn.IFNA(VLOOKUP(Fullmath[[#This Row],[M6]],$H$2:$L214,4,FALSE),VLOOKUP(Fullmath[[#This Row],[M6]],$H216:$L$2227,4,FALSE)),0)</f>
        <v>0</v>
      </c>
      <c r="AK215" s="7" t="s">
        <v>210</v>
      </c>
      <c r="AL215" s="7">
        <v>3</v>
      </c>
      <c r="AM215" s="7">
        <f>(IFERROR(VLOOKUP(AK215,Components[[Name]:[Price]],2,FALSE),0))</f>
        <v>539.1</v>
      </c>
      <c r="AP215" s="7">
        <f>(IFERROR(VLOOKUP(AN215,Components[[Name]:[Price]],2,FALSE),0))</f>
        <v>0</v>
      </c>
      <c r="AS215" s="7">
        <f>(IFERROR(VLOOKUP(AQ215,Components[[Name]:[Price]],2,FALSE),0))</f>
        <v>0</v>
      </c>
      <c r="AV215" s="7">
        <f>(IFERROR(VLOOKUP(AT215,Components[[Name]:[Price]],2,FALSE),0))</f>
        <v>0</v>
      </c>
      <c r="AY215" s="7">
        <f>(IFERROR(VLOOKUP(AW215,Components[[Name]:[Price]],2,FALSE),0))</f>
        <v>0</v>
      </c>
      <c r="BB215" s="2">
        <f>(IFERROR(VLOOKUP(AZ215,Components[[Name]:[Price]],2,FALSE),0))</f>
        <v>0</v>
      </c>
    </row>
    <row r="216" spans="1:54" x14ac:dyDescent="0.2">
      <c r="A216" s="2">
        <v>1215</v>
      </c>
      <c r="B216" s="2" t="s">
        <v>958</v>
      </c>
      <c r="C216" s="6" t="s">
        <v>53</v>
      </c>
      <c r="D216" s="2" t="s">
        <v>53</v>
      </c>
      <c r="E216" s="2">
        <v>1</v>
      </c>
      <c r="F216" s="2">
        <v>18</v>
      </c>
      <c r="G216" s="2">
        <v>6</v>
      </c>
      <c r="H216" s="2" t="s">
        <v>895</v>
      </c>
      <c r="I216" s="7">
        <f>Fullmath[[#This Row],[Total CP]]/Fullmath[[#This Row],[Quantity]]</f>
        <v>12.333333333333334</v>
      </c>
      <c r="J2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12.333333333333334</v>
      </c>
      <c r="K216" s="6">
        <f>Fullmath[[#This Row],[Mat Cost]]/Fullmath[[#This Row],[Quantity]]</f>
        <v>1894.8583333333336</v>
      </c>
      <c r="L2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16" s="7" t="s">
        <v>581</v>
      </c>
      <c r="N216" s="14">
        <v>1</v>
      </c>
      <c r="O216" s="15">
        <f>IFERROR(_xlfn.IFNA(VLOOKUP(Fullmath[[#This Row],[M1]],$H$2:$L215,2,FALSE),VLOOKUP(Fullmath[[#This Row],[M1]],$H217:$L$2227,2,FALSE)),0)</f>
        <v>1</v>
      </c>
      <c r="P216" s="16">
        <f>IFERROR(_xlfn.IFNA(VLOOKUP(Fullmath[[#This Row],[M1]],$H$2:$L215,4,FALSE),VLOOKUP(Fullmath[[#This Row],[M1]],$H217:$L$2227,4,FALSE)),0)</f>
        <v>240.66666666666666</v>
      </c>
      <c r="Q216" s="7" t="s">
        <v>535</v>
      </c>
      <c r="R216" s="7">
        <v>1</v>
      </c>
      <c r="S216" s="15">
        <f>IFERROR(_xlfn.IFNA(VLOOKUP(Fullmath[[#This Row],[M2]],$H$2:$L215,2,FALSE),VLOOKUP(Fullmath[[#This Row],[M2]],$H217:$L$2227,2,FALSE)),0)</f>
        <v>5.3333333333333339</v>
      </c>
      <c r="T216" s="16">
        <f>IFERROR(_xlfn.IFNA(VLOOKUP(Fullmath[[#This Row],[M2]],$H$2:$L215,4,FALSE),VLOOKUP(Fullmath[[#This Row],[M2]],$H217:$L$2227,4,FALSE)),0)</f>
        <v>1043.8583333333333</v>
      </c>
      <c r="W216" s="15">
        <f>IFERROR(_xlfn.IFNA(VLOOKUP(Fullmath[[#This Row],[M3]],$H$2:$L215,2,FALSE),VLOOKUP(Fullmath[[#This Row],[M3]],$H217:$L$2227,2,FALSE)),0)</f>
        <v>0</v>
      </c>
      <c r="X216" s="16">
        <f>IFERROR(_xlfn.IFNA(VLOOKUP(Fullmath[[#This Row],[M3]],$H$2:$L215,4,FALSE),VLOOKUP(Fullmath[[#This Row],[M3]],$H217:$L$2227,4,FALSE)),0)</f>
        <v>0</v>
      </c>
      <c r="AA216" s="15">
        <f>IFERROR(_xlfn.IFNA(VLOOKUP(Fullmath[[#This Row],[M4]],$H$2:$L215,2,FALSE),VLOOKUP(Fullmath[[#This Row],[M4]],$H217:$L$2227,2,FALSE)),0)</f>
        <v>0</v>
      </c>
      <c r="AB216" s="16">
        <f>IFERROR(_xlfn.IFNA(VLOOKUP(Fullmath[[#This Row],[M4]],$H$2:$L215,4,FALSE),VLOOKUP(Fullmath[[#This Row],[M4]],$H217:$L$2227,4,FALSE)),0)</f>
        <v>0</v>
      </c>
      <c r="AE216" s="15">
        <f>IFERROR(_xlfn.IFNA(VLOOKUP(Fullmath[[#This Row],[M5]],$H$2:$L215,2,FALSE),VLOOKUP(Fullmath[[#This Row],[M5]],$H217:$L$2227,2,FALSE)),0)</f>
        <v>0</v>
      </c>
      <c r="AF216" s="16">
        <f>IFERROR(_xlfn.IFNA(VLOOKUP(Fullmath[[#This Row],[M5]],$H$2:$L215,4,FALSE),VLOOKUP(Fullmath[[#This Row],[M5]],$H217:$L$2227,4,FALSE)),0)</f>
        <v>0</v>
      </c>
      <c r="AI216" s="15">
        <f>IFERROR(_xlfn.IFNA(VLOOKUP(Fullmath[[#This Row],[M6]],$H$2:$L215,2,FALSE),VLOOKUP(Fullmath[[#This Row],[M6]],$H217:$L$2227,2,FALSE)),0)</f>
        <v>0</v>
      </c>
      <c r="AJ216" s="16">
        <f>IFERROR(_xlfn.IFNA(VLOOKUP(Fullmath[[#This Row],[M6]],$H$2:$L215,4,FALSE),VLOOKUP(Fullmath[[#This Row],[M6]],$H217:$L$2227,4,FALSE)),0)</f>
        <v>0</v>
      </c>
      <c r="AK216" s="7" t="s">
        <v>231</v>
      </c>
      <c r="AL216" s="7">
        <v>2</v>
      </c>
      <c r="AM216" s="7">
        <f>(IFERROR(VLOOKUP(AK216,Components[[Name]:[Price]],2,FALSE),0))</f>
        <v>305.16666666666669</v>
      </c>
      <c r="AP216" s="7">
        <f>(IFERROR(VLOOKUP(AN216,Components[[Name]:[Price]],2,FALSE),0))</f>
        <v>0</v>
      </c>
      <c r="AS216" s="7">
        <f>(IFERROR(VLOOKUP(AQ216,Components[[Name]:[Price]],2,FALSE),0))</f>
        <v>0</v>
      </c>
      <c r="AV216" s="7">
        <f>(IFERROR(VLOOKUP(AT216,Components[[Name]:[Price]],2,FALSE),0))</f>
        <v>0</v>
      </c>
      <c r="AY216" s="7">
        <f>(IFERROR(VLOOKUP(AW216,Components[[Name]:[Price]],2,FALSE),0))</f>
        <v>0</v>
      </c>
      <c r="BB216" s="2">
        <f>(IFERROR(VLOOKUP(AZ216,Components[[Name]:[Price]],2,FALSE),0))</f>
        <v>0</v>
      </c>
    </row>
    <row r="217" spans="1:54" x14ac:dyDescent="0.2">
      <c r="A217" s="2">
        <v>1213</v>
      </c>
      <c r="B217" s="2" t="s">
        <v>958</v>
      </c>
      <c r="C217" s="6" t="s">
        <v>53</v>
      </c>
      <c r="D217" s="2" t="s">
        <v>53</v>
      </c>
      <c r="E217" s="2">
        <v>1</v>
      </c>
      <c r="F217" s="2">
        <v>18</v>
      </c>
      <c r="G217" s="2">
        <v>6</v>
      </c>
      <c r="H217" s="2" t="s">
        <v>897</v>
      </c>
      <c r="I217" s="7">
        <f>Fullmath[[#This Row],[Total CP]]/Fullmath[[#This Row],[Quantity]]</f>
        <v>12.333333333333334</v>
      </c>
      <c r="J2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12.333333333333334</v>
      </c>
      <c r="K217" s="6">
        <f>Fullmath[[#This Row],[Mat Cost]]/Fullmath[[#This Row],[Quantity]]</f>
        <v>1894.8583333333336</v>
      </c>
      <c r="L2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17" s="7" t="s">
        <v>581</v>
      </c>
      <c r="N217" s="14">
        <v>1</v>
      </c>
      <c r="O217" s="15">
        <f>IFERROR(_xlfn.IFNA(VLOOKUP(Fullmath[[#This Row],[M1]],$H$2:$L216,2,FALSE),VLOOKUP(Fullmath[[#This Row],[M1]],$H218:$L$2227,2,FALSE)),0)</f>
        <v>1</v>
      </c>
      <c r="P217" s="16">
        <f>IFERROR(_xlfn.IFNA(VLOOKUP(Fullmath[[#This Row],[M1]],$H$2:$L216,4,FALSE),VLOOKUP(Fullmath[[#This Row],[M1]],$H218:$L$2227,4,FALSE)),0)</f>
        <v>240.66666666666666</v>
      </c>
      <c r="Q217" s="7" t="s">
        <v>535</v>
      </c>
      <c r="R217" s="7">
        <v>1</v>
      </c>
      <c r="S217" s="15">
        <f>IFERROR(_xlfn.IFNA(VLOOKUP(Fullmath[[#This Row],[M2]],$H$2:$L216,2,FALSE),VLOOKUP(Fullmath[[#This Row],[M2]],$H218:$L$2227,2,FALSE)),0)</f>
        <v>5.3333333333333339</v>
      </c>
      <c r="T217" s="16">
        <f>IFERROR(_xlfn.IFNA(VLOOKUP(Fullmath[[#This Row],[M2]],$H$2:$L216,4,FALSE),VLOOKUP(Fullmath[[#This Row],[M2]],$H218:$L$2227,4,FALSE)),0)</f>
        <v>1043.8583333333333</v>
      </c>
      <c r="W217" s="15">
        <f>IFERROR(_xlfn.IFNA(VLOOKUP(Fullmath[[#This Row],[M3]],$H$2:$L216,2,FALSE),VLOOKUP(Fullmath[[#This Row],[M3]],$H218:$L$2227,2,FALSE)),0)</f>
        <v>0</v>
      </c>
      <c r="X217" s="16">
        <f>IFERROR(_xlfn.IFNA(VLOOKUP(Fullmath[[#This Row],[M3]],$H$2:$L216,4,FALSE),VLOOKUP(Fullmath[[#This Row],[M3]],$H218:$L$2227,4,FALSE)),0)</f>
        <v>0</v>
      </c>
      <c r="AA217" s="15">
        <f>IFERROR(_xlfn.IFNA(VLOOKUP(Fullmath[[#This Row],[M4]],$H$2:$L216,2,FALSE),VLOOKUP(Fullmath[[#This Row],[M4]],$H218:$L$2227,2,FALSE)),0)</f>
        <v>0</v>
      </c>
      <c r="AB217" s="16">
        <f>IFERROR(_xlfn.IFNA(VLOOKUP(Fullmath[[#This Row],[M4]],$H$2:$L216,4,FALSE),VLOOKUP(Fullmath[[#This Row],[M4]],$H218:$L$2227,4,FALSE)),0)</f>
        <v>0</v>
      </c>
      <c r="AE217" s="15">
        <f>IFERROR(_xlfn.IFNA(VLOOKUP(Fullmath[[#This Row],[M5]],$H$2:$L216,2,FALSE),VLOOKUP(Fullmath[[#This Row],[M5]],$H218:$L$2227,2,FALSE)),0)</f>
        <v>0</v>
      </c>
      <c r="AF217" s="16">
        <f>IFERROR(_xlfn.IFNA(VLOOKUP(Fullmath[[#This Row],[M5]],$H$2:$L216,4,FALSE),VLOOKUP(Fullmath[[#This Row],[M5]],$H218:$L$2227,4,FALSE)),0)</f>
        <v>0</v>
      </c>
      <c r="AI217" s="15">
        <f>IFERROR(_xlfn.IFNA(VLOOKUP(Fullmath[[#This Row],[M6]],$H$2:$L216,2,FALSE),VLOOKUP(Fullmath[[#This Row],[M6]],$H218:$L$2227,2,FALSE)),0)</f>
        <v>0</v>
      </c>
      <c r="AJ217" s="16">
        <f>IFERROR(_xlfn.IFNA(VLOOKUP(Fullmath[[#This Row],[M6]],$H$2:$L216,4,FALSE),VLOOKUP(Fullmath[[#This Row],[M6]],$H218:$L$2227,4,FALSE)),0)</f>
        <v>0</v>
      </c>
      <c r="AK217" s="7" t="s">
        <v>231</v>
      </c>
      <c r="AL217" s="7">
        <v>2</v>
      </c>
      <c r="AM217" s="7">
        <f>(IFERROR(VLOOKUP(AK217,Components[[Name]:[Price]],2,FALSE),0))</f>
        <v>305.16666666666669</v>
      </c>
      <c r="AP217" s="7">
        <f>(IFERROR(VLOOKUP(AN217,Components[[Name]:[Price]],2,FALSE),0))</f>
        <v>0</v>
      </c>
      <c r="AS217" s="7">
        <f>(IFERROR(VLOOKUP(AQ217,Components[[Name]:[Price]],2,FALSE),0))</f>
        <v>0</v>
      </c>
      <c r="AV217" s="7">
        <f>(IFERROR(VLOOKUP(AT217,Components[[Name]:[Price]],2,FALSE),0))</f>
        <v>0</v>
      </c>
      <c r="AY217" s="7">
        <f>(IFERROR(VLOOKUP(AW217,Components[[Name]:[Price]],2,FALSE),0))</f>
        <v>0</v>
      </c>
      <c r="BB217" s="2">
        <f>(IFERROR(VLOOKUP(AZ217,Components[[Name]:[Price]],2,FALSE),0))</f>
        <v>0</v>
      </c>
    </row>
    <row r="218" spans="1:54" x14ac:dyDescent="0.2">
      <c r="A218" s="2">
        <v>1214</v>
      </c>
      <c r="B218" s="2" t="s">
        <v>958</v>
      </c>
      <c r="C218" s="6" t="s">
        <v>53</v>
      </c>
      <c r="D218" s="2" t="s">
        <v>53</v>
      </c>
      <c r="E218" s="2">
        <v>1</v>
      </c>
      <c r="F218" s="2">
        <v>18</v>
      </c>
      <c r="G218" s="2">
        <v>6</v>
      </c>
      <c r="H218" s="2" t="s">
        <v>896</v>
      </c>
      <c r="I218" s="7">
        <f>Fullmath[[#This Row],[Total CP]]/Fullmath[[#This Row],[Quantity]]</f>
        <v>12.333333333333334</v>
      </c>
      <c r="J2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12.333333333333334</v>
      </c>
      <c r="K218" s="6">
        <f>Fullmath[[#This Row],[Mat Cost]]/Fullmath[[#This Row],[Quantity]]</f>
        <v>1894.8583333333336</v>
      </c>
      <c r="L2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18" s="7" t="s">
        <v>581</v>
      </c>
      <c r="N218" s="14">
        <v>1</v>
      </c>
      <c r="O218" s="15">
        <f>IFERROR(_xlfn.IFNA(VLOOKUP(Fullmath[[#This Row],[M1]],$H$2:$L217,2,FALSE),VLOOKUP(Fullmath[[#This Row],[M1]],$H219:$L$2227,2,FALSE)),0)</f>
        <v>1</v>
      </c>
      <c r="P218" s="16">
        <f>IFERROR(_xlfn.IFNA(VLOOKUP(Fullmath[[#This Row],[M1]],$H$2:$L217,4,FALSE),VLOOKUP(Fullmath[[#This Row],[M1]],$H219:$L$2227,4,FALSE)),0)</f>
        <v>240.66666666666666</v>
      </c>
      <c r="Q218" s="7" t="s">
        <v>535</v>
      </c>
      <c r="R218" s="7">
        <v>1</v>
      </c>
      <c r="S218" s="15">
        <f>IFERROR(_xlfn.IFNA(VLOOKUP(Fullmath[[#This Row],[M2]],$H$2:$L217,2,FALSE),VLOOKUP(Fullmath[[#This Row],[M2]],$H219:$L$2227,2,FALSE)),0)</f>
        <v>5.3333333333333339</v>
      </c>
      <c r="T218" s="16">
        <f>IFERROR(_xlfn.IFNA(VLOOKUP(Fullmath[[#This Row],[M2]],$H$2:$L217,4,FALSE),VLOOKUP(Fullmath[[#This Row],[M2]],$H219:$L$2227,4,FALSE)),0)</f>
        <v>1043.8583333333333</v>
      </c>
      <c r="W218" s="15">
        <f>IFERROR(_xlfn.IFNA(VLOOKUP(Fullmath[[#This Row],[M3]],$H$2:$L217,2,FALSE),VLOOKUP(Fullmath[[#This Row],[M3]],$H219:$L$2227,2,FALSE)),0)</f>
        <v>0</v>
      </c>
      <c r="X218" s="16">
        <f>IFERROR(_xlfn.IFNA(VLOOKUP(Fullmath[[#This Row],[M3]],$H$2:$L217,4,FALSE),VLOOKUP(Fullmath[[#This Row],[M3]],$H219:$L$2227,4,FALSE)),0)</f>
        <v>0</v>
      </c>
      <c r="AA218" s="15">
        <f>IFERROR(_xlfn.IFNA(VLOOKUP(Fullmath[[#This Row],[M4]],$H$2:$L217,2,FALSE),VLOOKUP(Fullmath[[#This Row],[M4]],$H219:$L$2227,2,FALSE)),0)</f>
        <v>0</v>
      </c>
      <c r="AB218" s="16">
        <f>IFERROR(_xlfn.IFNA(VLOOKUP(Fullmath[[#This Row],[M4]],$H$2:$L217,4,FALSE),VLOOKUP(Fullmath[[#This Row],[M4]],$H219:$L$2227,4,FALSE)),0)</f>
        <v>0</v>
      </c>
      <c r="AE218" s="15">
        <f>IFERROR(_xlfn.IFNA(VLOOKUP(Fullmath[[#This Row],[M5]],$H$2:$L217,2,FALSE),VLOOKUP(Fullmath[[#This Row],[M5]],$H219:$L$2227,2,FALSE)),0)</f>
        <v>0</v>
      </c>
      <c r="AF218" s="16">
        <f>IFERROR(_xlfn.IFNA(VLOOKUP(Fullmath[[#This Row],[M5]],$H$2:$L217,4,FALSE),VLOOKUP(Fullmath[[#This Row],[M5]],$H219:$L$2227,4,FALSE)),0)</f>
        <v>0</v>
      </c>
      <c r="AI218" s="15">
        <f>IFERROR(_xlfn.IFNA(VLOOKUP(Fullmath[[#This Row],[M6]],$H$2:$L217,2,FALSE),VLOOKUP(Fullmath[[#This Row],[M6]],$H219:$L$2227,2,FALSE)),0)</f>
        <v>0</v>
      </c>
      <c r="AJ218" s="16">
        <f>IFERROR(_xlfn.IFNA(VLOOKUP(Fullmath[[#This Row],[M6]],$H$2:$L217,4,FALSE),VLOOKUP(Fullmath[[#This Row],[M6]],$H219:$L$2227,4,FALSE)),0)</f>
        <v>0</v>
      </c>
      <c r="AK218" s="7" t="s">
        <v>231</v>
      </c>
      <c r="AL218" s="7">
        <v>2</v>
      </c>
      <c r="AM218" s="7">
        <f>(IFERROR(VLOOKUP(AK218,Components[[Name]:[Price]],2,FALSE),0))</f>
        <v>305.16666666666669</v>
      </c>
      <c r="AP218" s="7">
        <f>(IFERROR(VLOOKUP(AN218,Components[[Name]:[Price]],2,FALSE),0))</f>
        <v>0</v>
      </c>
      <c r="AS218" s="7">
        <f>(IFERROR(VLOOKUP(AQ218,Components[[Name]:[Price]],2,FALSE),0))</f>
        <v>0</v>
      </c>
      <c r="AV218" s="7">
        <f>(IFERROR(VLOOKUP(AT218,Components[[Name]:[Price]],2,FALSE),0))</f>
        <v>0</v>
      </c>
      <c r="AY218" s="7">
        <f>(IFERROR(VLOOKUP(AW218,Components[[Name]:[Price]],2,FALSE),0))</f>
        <v>0</v>
      </c>
      <c r="BB218" s="2">
        <f>(IFERROR(VLOOKUP(AZ218,Components[[Name]:[Price]],2,FALSE),0))</f>
        <v>0</v>
      </c>
    </row>
    <row r="219" spans="1:54" x14ac:dyDescent="0.2">
      <c r="A219" s="2">
        <v>1532</v>
      </c>
      <c r="B219" s="2" t="s">
        <v>958</v>
      </c>
      <c r="C219" s="6" t="s">
        <v>53</v>
      </c>
      <c r="D219" s="2" t="s">
        <v>53</v>
      </c>
      <c r="E219" s="2">
        <v>1</v>
      </c>
      <c r="F219" s="2">
        <v>18</v>
      </c>
      <c r="G219" s="2">
        <v>14</v>
      </c>
      <c r="H219" s="2" t="s">
        <v>847</v>
      </c>
      <c r="I219" s="7">
        <f>Fullmath[[#This Row],[Total CP]]/Fullmath[[#This Row],[Quantity]]</f>
        <v>16</v>
      </c>
      <c r="J2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219" s="6">
        <f>Fullmath[[#This Row],[Mat Cost]]/Fullmath[[#This Row],[Quantity]]</f>
        <v>2990.55</v>
      </c>
      <c r="L2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2990.55</v>
      </c>
      <c r="M219" s="7" t="s">
        <v>292</v>
      </c>
      <c r="N219" s="14">
        <v>1</v>
      </c>
      <c r="O219" s="15">
        <f>IFERROR(_xlfn.IFNA(VLOOKUP(Fullmath[[#This Row],[M1]],$H$2:$L218,2,FALSE),VLOOKUP(Fullmath[[#This Row],[M1]],$H220:$L$2227,2,FALSE)),0)</f>
        <v>2</v>
      </c>
      <c r="P219" s="16">
        <f>IFERROR(_xlfn.IFNA(VLOOKUP(Fullmath[[#This Row],[M1]],$H$2:$L218,4,FALSE),VLOOKUP(Fullmath[[#This Row],[M1]],$H220:$L$2227,4,FALSE)),0)</f>
        <v>859.15</v>
      </c>
      <c r="S219" s="15">
        <f>IFERROR(_xlfn.IFNA(VLOOKUP(Fullmath[[#This Row],[M2]],$H$2:$L218,2,FALSE),VLOOKUP(Fullmath[[#This Row],[M2]],$H220:$L$2227,2,FALSE)),0)</f>
        <v>0</v>
      </c>
      <c r="T219" s="16">
        <f>IFERROR(_xlfn.IFNA(VLOOKUP(Fullmath[[#This Row],[M2]],$H$2:$L218,4,FALSE),VLOOKUP(Fullmath[[#This Row],[M2]],$H220:$L$2227,4,FALSE)),0)</f>
        <v>0</v>
      </c>
      <c r="W219" s="15">
        <f>IFERROR(_xlfn.IFNA(VLOOKUP(Fullmath[[#This Row],[M3]],$H$2:$L218,2,FALSE),VLOOKUP(Fullmath[[#This Row],[M3]],$H220:$L$2227,2,FALSE)),0)</f>
        <v>0</v>
      </c>
      <c r="X219" s="16">
        <f>IFERROR(_xlfn.IFNA(VLOOKUP(Fullmath[[#This Row],[M3]],$H$2:$L218,4,FALSE),VLOOKUP(Fullmath[[#This Row],[M3]],$H220:$L$2227,4,FALSE)),0)</f>
        <v>0</v>
      </c>
      <c r="AA219" s="15">
        <f>IFERROR(_xlfn.IFNA(VLOOKUP(Fullmath[[#This Row],[M4]],$H$2:$L218,2,FALSE),VLOOKUP(Fullmath[[#This Row],[M4]],$H220:$L$2227,2,FALSE)),0)</f>
        <v>0</v>
      </c>
      <c r="AB219" s="16">
        <f>IFERROR(_xlfn.IFNA(VLOOKUP(Fullmath[[#This Row],[M4]],$H$2:$L218,4,FALSE),VLOOKUP(Fullmath[[#This Row],[M4]],$H220:$L$2227,4,FALSE)),0)</f>
        <v>0</v>
      </c>
      <c r="AE219" s="15">
        <f>IFERROR(_xlfn.IFNA(VLOOKUP(Fullmath[[#This Row],[M5]],$H$2:$L218,2,FALSE),VLOOKUP(Fullmath[[#This Row],[M5]],$H220:$L$2227,2,FALSE)),0)</f>
        <v>0</v>
      </c>
      <c r="AF219" s="16">
        <f>IFERROR(_xlfn.IFNA(VLOOKUP(Fullmath[[#This Row],[M5]],$H$2:$L218,4,FALSE),VLOOKUP(Fullmath[[#This Row],[M5]],$H220:$L$2227,4,FALSE)),0)</f>
        <v>0</v>
      </c>
      <c r="AI219" s="15">
        <f>IFERROR(_xlfn.IFNA(VLOOKUP(Fullmath[[#This Row],[M6]],$H$2:$L218,2,FALSE),VLOOKUP(Fullmath[[#This Row],[M6]],$H220:$L$2227,2,FALSE)),0)</f>
        <v>0</v>
      </c>
      <c r="AJ219" s="16">
        <f>IFERROR(_xlfn.IFNA(VLOOKUP(Fullmath[[#This Row],[M6]],$H$2:$L218,4,FALSE),VLOOKUP(Fullmath[[#This Row],[M6]],$H220:$L$2227,4,FALSE)),0)</f>
        <v>0</v>
      </c>
      <c r="AK219" s="7" t="s">
        <v>210</v>
      </c>
      <c r="AL219" s="7">
        <v>2</v>
      </c>
      <c r="AM219" s="7">
        <f>(IFERROR(VLOOKUP(AK219,Components[[Name]:[Price]],2,FALSE),0))</f>
        <v>539.1</v>
      </c>
      <c r="AN219" s="7" t="s">
        <v>208</v>
      </c>
      <c r="AO219" s="7">
        <v>2</v>
      </c>
      <c r="AP219" s="7">
        <f>(IFERROR(VLOOKUP(AN219,Components[[Name]:[Price]],2,FALSE),0))</f>
        <v>526.6</v>
      </c>
      <c r="AS219" s="7">
        <f>(IFERROR(VLOOKUP(AQ219,Components[[Name]:[Price]],2,FALSE),0))</f>
        <v>0</v>
      </c>
      <c r="AV219" s="7">
        <f>(IFERROR(VLOOKUP(AT219,Components[[Name]:[Price]],2,FALSE),0))</f>
        <v>0</v>
      </c>
      <c r="AY219" s="7">
        <f>(IFERROR(VLOOKUP(AW219,Components[[Name]:[Price]],2,FALSE),0))</f>
        <v>0</v>
      </c>
      <c r="BB219" s="2">
        <f>(IFERROR(VLOOKUP(AZ219,Components[[Name]:[Price]],2,FALSE),0))</f>
        <v>0</v>
      </c>
    </row>
    <row r="220" spans="1:54" x14ac:dyDescent="0.2">
      <c r="A220" s="2">
        <v>1345</v>
      </c>
      <c r="B220" s="2" t="s">
        <v>958</v>
      </c>
      <c r="C220" s="6" t="s">
        <v>53</v>
      </c>
      <c r="D220" s="2" t="s">
        <v>53</v>
      </c>
      <c r="E220" s="2">
        <v>1</v>
      </c>
      <c r="F220" s="2">
        <v>19</v>
      </c>
      <c r="G220" s="2">
        <v>8</v>
      </c>
      <c r="H220" s="2" t="s">
        <v>851</v>
      </c>
      <c r="I220" s="7">
        <f>Fullmath[[#This Row],[Total CP]]/Fullmath[[#This Row],[Quantity]]</f>
        <v>14.333333333333334</v>
      </c>
      <c r="J2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14.333333333333334</v>
      </c>
      <c r="K220" s="6">
        <f>Fullmath[[#This Row],[Mat Cost]]/Fullmath[[#This Row],[Quantity]]</f>
        <v>1894.8583333333336</v>
      </c>
      <c r="L2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20" s="7" t="s">
        <v>581</v>
      </c>
      <c r="N220" s="14">
        <v>1</v>
      </c>
      <c r="O220" s="15">
        <f>IFERROR(_xlfn.IFNA(VLOOKUP(Fullmath[[#This Row],[M1]],$H$2:$L219,2,FALSE),VLOOKUP(Fullmath[[#This Row],[M1]],$H221:$L$2227,2,FALSE)),0)</f>
        <v>1</v>
      </c>
      <c r="P220" s="16">
        <f>IFERROR(_xlfn.IFNA(VLOOKUP(Fullmath[[#This Row],[M1]],$H$2:$L219,4,FALSE),VLOOKUP(Fullmath[[#This Row],[M1]],$H221:$L$2227,4,FALSE)),0)</f>
        <v>240.66666666666666</v>
      </c>
      <c r="Q220" s="7" t="s">
        <v>535</v>
      </c>
      <c r="R220" s="7">
        <v>1</v>
      </c>
      <c r="S220" s="15">
        <f>IFERROR(_xlfn.IFNA(VLOOKUP(Fullmath[[#This Row],[M2]],$H$2:$L219,2,FALSE),VLOOKUP(Fullmath[[#This Row],[M2]],$H221:$L$2227,2,FALSE)),0)</f>
        <v>5.3333333333333339</v>
      </c>
      <c r="T220" s="16">
        <f>IFERROR(_xlfn.IFNA(VLOOKUP(Fullmath[[#This Row],[M2]],$H$2:$L219,4,FALSE),VLOOKUP(Fullmath[[#This Row],[M2]],$H221:$L$2227,4,FALSE)),0)</f>
        <v>1043.8583333333333</v>
      </c>
      <c r="W220" s="15">
        <f>IFERROR(_xlfn.IFNA(VLOOKUP(Fullmath[[#This Row],[M3]],$H$2:$L219,2,FALSE),VLOOKUP(Fullmath[[#This Row],[M3]],$H221:$L$2227,2,FALSE)),0)</f>
        <v>0</v>
      </c>
      <c r="X220" s="16">
        <f>IFERROR(_xlfn.IFNA(VLOOKUP(Fullmath[[#This Row],[M3]],$H$2:$L219,4,FALSE),VLOOKUP(Fullmath[[#This Row],[M3]],$H221:$L$2227,4,FALSE)),0)</f>
        <v>0</v>
      </c>
      <c r="AA220" s="15">
        <f>IFERROR(_xlfn.IFNA(VLOOKUP(Fullmath[[#This Row],[M4]],$H$2:$L219,2,FALSE),VLOOKUP(Fullmath[[#This Row],[M4]],$H221:$L$2227,2,FALSE)),0)</f>
        <v>0</v>
      </c>
      <c r="AB220" s="16">
        <f>IFERROR(_xlfn.IFNA(VLOOKUP(Fullmath[[#This Row],[M4]],$H$2:$L219,4,FALSE),VLOOKUP(Fullmath[[#This Row],[M4]],$H221:$L$2227,4,FALSE)),0)</f>
        <v>0</v>
      </c>
      <c r="AE220" s="15">
        <f>IFERROR(_xlfn.IFNA(VLOOKUP(Fullmath[[#This Row],[M5]],$H$2:$L219,2,FALSE),VLOOKUP(Fullmath[[#This Row],[M5]],$H221:$L$2227,2,FALSE)),0)</f>
        <v>0</v>
      </c>
      <c r="AF220" s="16">
        <f>IFERROR(_xlfn.IFNA(VLOOKUP(Fullmath[[#This Row],[M5]],$H$2:$L219,4,FALSE),VLOOKUP(Fullmath[[#This Row],[M5]],$H221:$L$2227,4,FALSE)),0)</f>
        <v>0</v>
      </c>
      <c r="AI220" s="15">
        <f>IFERROR(_xlfn.IFNA(VLOOKUP(Fullmath[[#This Row],[M6]],$H$2:$L219,2,FALSE),VLOOKUP(Fullmath[[#This Row],[M6]],$H221:$L$2227,2,FALSE)),0)</f>
        <v>0</v>
      </c>
      <c r="AJ220" s="16">
        <f>IFERROR(_xlfn.IFNA(VLOOKUP(Fullmath[[#This Row],[M6]],$H$2:$L219,4,FALSE),VLOOKUP(Fullmath[[#This Row],[M6]],$H221:$L$2227,4,FALSE)),0)</f>
        <v>0</v>
      </c>
      <c r="AK220" s="7" t="s">
        <v>231</v>
      </c>
      <c r="AL220" s="7">
        <v>2</v>
      </c>
      <c r="AM220" s="7">
        <f>(IFERROR(VLOOKUP(AK220,Components[[Name]:[Price]],2,FALSE),0))</f>
        <v>305.16666666666669</v>
      </c>
      <c r="AP220" s="7">
        <f>(IFERROR(VLOOKUP(AN220,Components[[Name]:[Price]],2,FALSE),0))</f>
        <v>0</v>
      </c>
      <c r="AS220" s="7">
        <f>(IFERROR(VLOOKUP(AQ220,Components[[Name]:[Price]],2,FALSE),0))</f>
        <v>0</v>
      </c>
      <c r="AV220" s="7">
        <f>(IFERROR(VLOOKUP(AT220,Components[[Name]:[Price]],2,FALSE),0))</f>
        <v>0</v>
      </c>
      <c r="AY220" s="7">
        <f>(IFERROR(VLOOKUP(AW220,Components[[Name]:[Price]],2,FALSE),0))</f>
        <v>0</v>
      </c>
      <c r="BB220" s="2">
        <f>(IFERROR(VLOOKUP(AZ220,Components[[Name]:[Price]],2,FALSE),0))</f>
        <v>0</v>
      </c>
    </row>
    <row r="221" spans="1:54" x14ac:dyDescent="0.2">
      <c r="A221" s="2">
        <v>1223</v>
      </c>
      <c r="B221" s="2" t="s">
        <v>958</v>
      </c>
      <c r="C221" s="6" t="s">
        <v>53</v>
      </c>
      <c r="D221" s="2" t="s">
        <v>53</v>
      </c>
      <c r="E221" s="2">
        <v>1</v>
      </c>
      <c r="F221" s="2">
        <v>19</v>
      </c>
      <c r="G221" s="2">
        <v>8</v>
      </c>
      <c r="H221" s="2" t="s">
        <v>887</v>
      </c>
      <c r="I221" s="7">
        <f>Fullmath[[#This Row],[Total CP]]/Fullmath[[#This Row],[Quantity]]</f>
        <v>14.333333333333334</v>
      </c>
      <c r="J2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14.333333333333334</v>
      </c>
      <c r="K221" s="6">
        <f>Fullmath[[#This Row],[Mat Cost]]/Fullmath[[#This Row],[Quantity]]</f>
        <v>1894.8583333333336</v>
      </c>
      <c r="L2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21" s="7" t="s">
        <v>581</v>
      </c>
      <c r="N221" s="14">
        <v>1</v>
      </c>
      <c r="O221" s="15">
        <f>IFERROR(_xlfn.IFNA(VLOOKUP(Fullmath[[#This Row],[M1]],$H$2:$L220,2,FALSE),VLOOKUP(Fullmath[[#This Row],[M1]],$H222:$L$2227,2,FALSE)),0)</f>
        <v>1</v>
      </c>
      <c r="P221" s="16">
        <f>IFERROR(_xlfn.IFNA(VLOOKUP(Fullmath[[#This Row],[M1]],$H$2:$L220,4,FALSE),VLOOKUP(Fullmath[[#This Row],[M1]],$H222:$L$2227,4,FALSE)),0)</f>
        <v>240.66666666666666</v>
      </c>
      <c r="Q221" s="7" t="s">
        <v>535</v>
      </c>
      <c r="R221" s="7">
        <v>1</v>
      </c>
      <c r="S221" s="15">
        <f>IFERROR(_xlfn.IFNA(VLOOKUP(Fullmath[[#This Row],[M2]],$H$2:$L220,2,FALSE),VLOOKUP(Fullmath[[#This Row],[M2]],$H222:$L$2227,2,FALSE)),0)</f>
        <v>5.3333333333333339</v>
      </c>
      <c r="T221" s="16">
        <f>IFERROR(_xlfn.IFNA(VLOOKUP(Fullmath[[#This Row],[M2]],$H$2:$L220,4,FALSE),VLOOKUP(Fullmath[[#This Row],[M2]],$H222:$L$2227,4,FALSE)),0)</f>
        <v>1043.8583333333333</v>
      </c>
      <c r="W221" s="15">
        <f>IFERROR(_xlfn.IFNA(VLOOKUP(Fullmath[[#This Row],[M3]],$H$2:$L220,2,FALSE),VLOOKUP(Fullmath[[#This Row],[M3]],$H222:$L$2227,2,FALSE)),0)</f>
        <v>0</v>
      </c>
      <c r="X221" s="16">
        <f>IFERROR(_xlfn.IFNA(VLOOKUP(Fullmath[[#This Row],[M3]],$H$2:$L220,4,FALSE),VLOOKUP(Fullmath[[#This Row],[M3]],$H222:$L$2227,4,FALSE)),0)</f>
        <v>0</v>
      </c>
      <c r="AA221" s="15">
        <f>IFERROR(_xlfn.IFNA(VLOOKUP(Fullmath[[#This Row],[M4]],$H$2:$L220,2,FALSE),VLOOKUP(Fullmath[[#This Row],[M4]],$H222:$L$2227,2,FALSE)),0)</f>
        <v>0</v>
      </c>
      <c r="AB221" s="16">
        <f>IFERROR(_xlfn.IFNA(VLOOKUP(Fullmath[[#This Row],[M4]],$H$2:$L220,4,FALSE),VLOOKUP(Fullmath[[#This Row],[M4]],$H222:$L$2227,4,FALSE)),0)</f>
        <v>0</v>
      </c>
      <c r="AE221" s="15">
        <f>IFERROR(_xlfn.IFNA(VLOOKUP(Fullmath[[#This Row],[M5]],$H$2:$L220,2,FALSE),VLOOKUP(Fullmath[[#This Row],[M5]],$H222:$L$2227,2,FALSE)),0)</f>
        <v>0</v>
      </c>
      <c r="AF221" s="16">
        <f>IFERROR(_xlfn.IFNA(VLOOKUP(Fullmath[[#This Row],[M5]],$H$2:$L220,4,FALSE),VLOOKUP(Fullmath[[#This Row],[M5]],$H222:$L$2227,4,FALSE)),0)</f>
        <v>0</v>
      </c>
      <c r="AI221" s="15">
        <f>IFERROR(_xlfn.IFNA(VLOOKUP(Fullmath[[#This Row],[M6]],$H$2:$L220,2,FALSE),VLOOKUP(Fullmath[[#This Row],[M6]],$H222:$L$2227,2,FALSE)),0)</f>
        <v>0</v>
      </c>
      <c r="AJ221" s="16">
        <f>IFERROR(_xlfn.IFNA(VLOOKUP(Fullmath[[#This Row],[M6]],$H$2:$L220,4,FALSE),VLOOKUP(Fullmath[[#This Row],[M6]],$H222:$L$2227,4,FALSE)),0)</f>
        <v>0</v>
      </c>
      <c r="AK221" s="7" t="s">
        <v>231</v>
      </c>
      <c r="AL221" s="7">
        <v>2</v>
      </c>
      <c r="AM221" s="7">
        <f>(IFERROR(VLOOKUP(AK221,Components[[Name]:[Price]],2,FALSE),0))</f>
        <v>305.16666666666669</v>
      </c>
      <c r="AP221" s="7">
        <f>(IFERROR(VLOOKUP(AN221,Components[[Name]:[Price]],2,FALSE),0))</f>
        <v>0</v>
      </c>
      <c r="AS221" s="7">
        <f>(IFERROR(VLOOKUP(AQ221,Components[[Name]:[Price]],2,FALSE),0))</f>
        <v>0</v>
      </c>
      <c r="AV221" s="7">
        <f>(IFERROR(VLOOKUP(AT221,Components[[Name]:[Price]],2,FALSE),0))</f>
        <v>0</v>
      </c>
      <c r="AY221" s="7">
        <f>(IFERROR(VLOOKUP(AW221,Components[[Name]:[Price]],2,FALSE),0))</f>
        <v>0</v>
      </c>
      <c r="BB221" s="2">
        <f>(IFERROR(VLOOKUP(AZ221,Components[[Name]:[Price]],2,FALSE),0))</f>
        <v>0</v>
      </c>
    </row>
    <row r="222" spans="1:54" x14ac:dyDescent="0.2">
      <c r="A222" s="2">
        <v>154</v>
      </c>
      <c r="B222" s="2" t="s">
        <v>958</v>
      </c>
      <c r="C222" s="6" t="s">
        <v>53</v>
      </c>
      <c r="D222" s="2" t="s">
        <v>53</v>
      </c>
      <c r="E222" s="2">
        <v>1</v>
      </c>
      <c r="F222" s="2">
        <v>19</v>
      </c>
      <c r="G222" s="2">
        <v>8</v>
      </c>
      <c r="H222" s="2" t="s">
        <v>921</v>
      </c>
      <c r="I222" s="7">
        <f>Fullmath[[#This Row],[Total CP]]/Fullmath[[#This Row],[Quantity]]</f>
        <v>11</v>
      </c>
      <c r="J2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222" s="6">
        <f>Fullmath[[#This Row],[Mat Cost]]/Fullmath[[#This Row],[Quantity]]</f>
        <v>3190.9</v>
      </c>
      <c r="L2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3190.9</v>
      </c>
      <c r="M222" s="7" t="s">
        <v>323</v>
      </c>
      <c r="N222" s="14">
        <v>1</v>
      </c>
      <c r="O222" s="15">
        <f>IFERROR(_xlfn.IFNA(VLOOKUP(Fullmath[[#This Row],[M1]],$H$2:$L221,2,FALSE),VLOOKUP(Fullmath[[#This Row],[M1]],$H223:$L$2227,2,FALSE)),0)</f>
        <v>3</v>
      </c>
      <c r="P222" s="16">
        <f>IFERROR(_xlfn.IFNA(VLOOKUP(Fullmath[[#This Row],[M1]],$H$2:$L221,4,FALSE),VLOOKUP(Fullmath[[#This Row],[M1]],$H223:$L$2227,4,FALSE)),0)</f>
        <v>1034.5</v>
      </c>
      <c r="S222" s="15">
        <f>IFERROR(_xlfn.IFNA(VLOOKUP(Fullmath[[#This Row],[M2]],$H$2:$L221,2,FALSE),VLOOKUP(Fullmath[[#This Row],[M2]],$H223:$L$2227,2,FALSE)),0)</f>
        <v>0</v>
      </c>
      <c r="T222" s="16">
        <f>IFERROR(_xlfn.IFNA(VLOOKUP(Fullmath[[#This Row],[M2]],$H$2:$L221,4,FALSE),VLOOKUP(Fullmath[[#This Row],[M2]],$H223:$L$2227,4,FALSE)),0)</f>
        <v>0</v>
      </c>
      <c r="W222" s="15">
        <f>IFERROR(_xlfn.IFNA(VLOOKUP(Fullmath[[#This Row],[M3]],$H$2:$L221,2,FALSE),VLOOKUP(Fullmath[[#This Row],[M3]],$H223:$L$2227,2,FALSE)),0)</f>
        <v>0</v>
      </c>
      <c r="X222" s="16">
        <f>IFERROR(_xlfn.IFNA(VLOOKUP(Fullmath[[#This Row],[M3]],$H$2:$L221,4,FALSE),VLOOKUP(Fullmath[[#This Row],[M3]],$H223:$L$2227,4,FALSE)),0)</f>
        <v>0</v>
      </c>
      <c r="AA222" s="15">
        <f>IFERROR(_xlfn.IFNA(VLOOKUP(Fullmath[[#This Row],[M4]],$H$2:$L221,2,FALSE),VLOOKUP(Fullmath[[#This Row],[M4]],$H223:$L$2227,2,FALSE)),0)</f>
        <v>0</v>
      </c>
      <c r="AB222" s="16">
        <f>IFERROR(_xlfn.IFNA(VLOOKUP(Fullmath[[#This Row],[M4]],$H$2:$L221,4,FALSE),VLOOKUP(Fullmath[[#This Row],[M4]],$H223:$L$2227,4,FALSE)),0)</f>
        <v>0</v>
      </c>
      <c r="AE222" s="15">
        <f>IFERROR(_xlfn.IFNA(VLOOKUP(Fullmath[[#This Row],[M5]],$H$2:$L221,2,FALSE),VLOOKUP(Fullmath[[#This Row],[M5]],$H223:$L$2227,2,FALSE)),0)</f>
        <v>0</v>
      </c>
      <c r="AF222" s="16">
        <f>IFERROR(_xlfn.IFNA(VLOOKUP(Fullmath[[#This Row],[M5]],$H$2:$L221,4,FALSE),VLOOKUP(Fullmath[[#This Row],[M5]],$H223:$L$2227,4,FALSE)),0)</f>
        <v>0</v>
      </c>
      <c r="AI222" s="15">
        <f>IFERROR(_xlfn.IFNA(VLOOKUP(Fullmath[[#This Row],[M6]],$H$2:$L221,2,FALSE),VLOOKUP(Fullmath[[#This Row],[M6]],$H223:$L$2227,2,FALSE)),0)</f>
        <v>0</v>
      </c>
      <c r="AJ222" s="16">
        <f>IFERROR(_xlfn.IFNA(VLOOKUP(Fullmath[[#This Row],[M6]],$H$2:$L221,4,FALSE),VLOOKUP(Fullmath[[#This Row],[M6]],$H223:$L$2227,4,FALSE)),0)</f>
        <v>0</v>
      </c>
      <c r="AK222" s="7" t="s">
        <v>210</v>
      </c>
      <c r="AL222" s="7">
        <v>4</v>
      </c>
      <c r="AM222" s="7">
        <f>(IFERROR(VLOOKUP(AK222,Components[[Name]:[Price]],2,FALSE),0))</f>
        <v>539.1</v>
      </c>
      <c r="AP222" s="7">
        <f>(IFERROR(VLOOKUP(AN222,Components[[Name]:[Price]],2,FALSE),0))</f>
        <v>0</v>
      </c>
      <c r="AS222" s="7">
        <f>(IFERROR(VLOOKUP(AQ222,Components[[Name]:[Price]],2,FALSE),0))</f>
        <v>0</v>
      </c>
      <c r="AV222" s="7">
        <f>(IFERROR(VLOOKUP(AT222,Components[[Name]:[Price]],2,FALSE),0))</f>
        <v>0</v>
      </c>
      <c r="AY222" s="7">
        <f>(IFERROR(VLOOKUP(AW222,Components[[Name]:[Price]],2,FALSE),0))</f>
        <v>0</v>
      </c>
      <c r="BB222" s="2">
        <f>(IFERROR(VLOOKUP(AZ222,Components[[Name]:[Price]],2,FALSE),0))</f>
        <v>0</v>
      </c>
    </row>
    <row r="223" spans="1:54" x14ac:dyDescent="0.2">
      <c r="A223" s="2">
        <v>204</v>
      </c>
      <c r="B223" s="2" t="s">
        <v>958</v>
      </c>
      <c r="C223" s="6" t="s">
        <v>53</v>
      </c>
      <c r="D223" s="2" t="s">
        <v>53</v>
      </c>
      <c r="E223" s="2">
        <v>1</v>
      </c>
      <c r="F223" s="2">
        <v>19</v>
      </c>
      <c r="G223" s="2">
        <v>8</v>
      </c>
      <c r="H223" s="2" t="s">
        <v>904</v>
      </c>
      <c r="I223" s="7">
        <f>Fullmath[[#This Row],[Total CP]]/Fullmath[[#This Row],[Quantity]]</f>
        <v>11</v>
      </c>
      <c r="J2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223" s="6">
        <f>Fullmath[[#This Row],[Mat Cost]]/Fullmath[[#This Row],[Quantity]]</f>
        <v>3190.9</v>
      </c>
      <c r="L2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3190.9</v>
      </c>
      <c r="M223" s="7" t="s">
        <v>323</v>
      </c>
      <c r="N223" s="14">
        <v>1</v>
      </c>
      <c r="O223" s="15">
        <f>IFERROR(_xlfn.IFNA(VLOOKUP(Fullmath[[#This Row],[M1]],$H$2:$L222,2,FALSE),VLOOKUP(Fullmath[[#This Row],[M1]],$H224:$L$2227,2,FALSE)),0)</f>
        <v>3</v>
      </c>
      <c r="P223" s="16">
        <f>IFERROR(_xlfn.IFNA(VLOOKUP(Fullmath[[#This Row],[M1]],$H$2:$L222,4,FALSE),VLOOKUP(Fullmath[[#This Row],[M1]],$H224:$L$2227,4,FALSE)),0)</f>
        <v>1034.5</v>
      </c>
      <c r="S223" s="15">
        <f>IFERROR(_xlfn.IFNA(VLOOKUP(Fullmath[[#This Row],[M2]],$H$2:$L222,2,FALSE),VLOOKUP(Fullmath[[#This Row],[M2]],$H224:$L$2227,2,FALSE)),0)</f>
        <v>0</v>
      </c>
      <c r="T223" s="16">
        <f>IFERROR(_xlfn.IFNA(VLOOKUP(Fullmath[[#This Row],[M2]],$H$2:$L222,4,FALSE),VLOOKUP(Fullmath[[#This Row],[M2]],$H224:$L$2227,4,FALSE)),0)</f>
        <v>0</v>
      </c>
      <c r="W223" s="15">
        <f>IFERROR(_xlfn.IFNA(VLOOKUP(Fullmath[[#This Row],[M3]],$H$2:$L222,2,FALSE),VLOOKUP(Fullmath[[#This Row],[M3]],$H224:$L$2227,2,FALSE)),0)</f>
        <v>0</v>
      </c>
      <c r="X223" s="16">
        <f>IFERROR(_xlfn.IFNA(VLOOKUP(Fullmath[[#This Row],[M3]],$H$2:$L222,4,FALSE),VLOOKUP(Fullmath[[#This Row],[M3]],$H224:$L$2227,4,FALSE)),0)</f>
        <v>0</v>
      </c>
      <c r="AA223" s="15">
        <f>IFERROR(_xlfn.IFNA(VLOOKUP(Fullmath[[#This Row],[M4]],$H$2:$L222,2,FALSE),VLOOKUP(Fullmath[[#This Row],[M4]],$H224:$L$2227,2,FALSE)),0)</f>
        <v>0</v>
      </c>
      <c r="AB223" s="16">
        <f>IFERROR(_xlfn.IFNA(VLOOKUP(Fullmath[[#This Row],[M4]],$H$2:$L222,4,FALSE),VLOOKUP(Fullmath[[#This Row],[M4]],$H224:$L$2227,4,FALSE)),0)</f>
        <v>0</v>
      </c>
      <c r="AE223" s="15">
        <f>IFERROR(_xlfn.IFNA(VLOOKUP(Fullmath[[#This Row],[M5]],$H$2:$L222,2,FALSE),VLOOKUP(Fullmath[[#This Row],[M5]],$H224:$L$2227,2,FALSE)),0)</f>
        <v>0</v>
      </c>
      <c r="AF223" s="16">
        <f>IFERROR(_xlfn.IFNA(VLOOKUP(Fullmath[[#This Row],[M5]],$H$2:$L222,4,FALSE),VLOOKUP(Fullmath[[#This Row],[M5]],$H224:$L$2227,4,FALSE)),0)</f>
        <v>0</v>
      </c>
      <c r="AI223" s="15">
        <f>IFERROR(_xlfn.IFNA(VLOOKUP(Fullmath[[#This Row],[M6]],$H$2:$L222,2,FALSE),VLOOKUP(Fullmath[[#This Row],[M6]],$H224:$L$2227,2,FALSE)),0)</f>
        <v>0</v>
      </c>
      <c r="AJ223" s="16">
        <f>IFERROR(_xlfn.IFNA(VLOOKUP(Fullmath[[#This Row],[M6]],$H$2:$L222,4,FALSE),VLOOKUP(Fullmath[[#This Row],[M6]],$H224:$L$2227,4,FALSE)),0)</f>
        <v>0</v>
      </c>
      <c r="AK223" s="7" t="s">
        <v>210</v>
      </c>
      <c r="AL223" s="7">
        <v>4</v>
      </c>
      <c r="AM223" s="7">
        <f>(IFERROR(VLOOKUP(AK223,Components[[Name]:[Price]],2,FALSE),0))</f>
        <v>539.1</v>
      </c>
      <c r="AP223" s="7">
        <f>(IFERROR(VLOOKUP(AN223,Components[[Name]:[Price]],2,FALSE),0))</f>
        <v>0</v>
      </c>
      <c r="AS223" s="7">
        <f>(IFERROR(VLOOKUP(AQ223,Components[[Name]:[Price]],2,FALSE),0))</f>
        <v>0</v>
      </c>
      <c r="AV223" s="7">
        <f>(IFERROR(VLOOKUP(AT223,Components[[Name]:[Price]],2,FALSE),0))</f>
        <v>0</v>
      </c>
      <c r="AY223" s="7">
        <f>(IFERROR(VLOOKUP(AW223,Components[[Name]:[Price]],2,FALSE),0))</f>
        <v>0</v>
      </c>
      <c r="BB223" s="2">
        <f>(IFERROR(VLOOKUP(AZ223,Components[[Name]:[Price]],2,FALSE),0))</f>
        <v>0</v>
      </c>
    </row>
    <row r="224" spans="1:54" x14ac:dyDescent="0.2">
      <c r="A224" s="2">
        <v>1341</v>
      </c>
      <c r="B224" s="2" t="s">
        <v>958</v>
      </c>
      <c r="C224" s="6" t="s">
        <v>53</v>
      </c>
      <c r="D224" s="2" t="s">
        <v>53</v>
      </c>
      <c r="E224" s="2">
        <v>1</v>
      </c>
      <c r="F224" s="2">
        <v>19</v>
      </c>
      <c r="G224" s="2">
        <v>8</v>
      </c>
      <c r="H224" s="2" t="s">
        <v>852</v>
      </c>
      <c r="I224" s="7">
        <f>Fullmath[[#This Row],[Total CP]]/Fullmath[[#This Row],[Quantity]]</f>
        <v>8</v>
      </c>
      <c r="J2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</v>
      </c>
      <c r="K224" s="6">
        <f>Fullmath[[#This Row],[Mat Cost]]/Fullmath[[#This Row],[Quantity]]</f>
        <v>1053.2</v>
      </c>
      <c r="L2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1053.2</v>
      </c>
      <c r="M224" s="7" t="s">
        <v>346</v>
      </c>
      <c r="N224" s="14">
        <v>1</v>
      </c>
      <c r="O224" s="15">
        <f>IFERROR(_xlfn.IFNA(VLOOKUP(Fullmath[[#This Row],[M1]],$H$2:$L223,2,FALSE),VLOOKUP(Fullmath[[#This Row],[M1]],$H225:$L$2227,2,FALSE)),0)</f>
        <v>0</v>
      </c>
      <c r="P224" s="16">
        <f>IFERROR(_xlfn.IFNA(VLOOKUP(Fullmath[[#This Row],[M1]],$H$2:$L223,4,FALSE),VLOOKUP(Fullmath[[#This Row],[M1]],$H225:$L$2227,4,FALSE)),0)</f>
        <v>0</v>
      </c>
      <c r="S224" s="15">
        <f>IFERROR(_xlfn.IFNA(VLOOKUP(Fullmath[[#This Row],[M2]],$H$2:$L223,2,FALSE),VLOOKUP(Fullmath[[#This Row],[M2]],$H225:$L$2227,2,FALSE)),0)</f>
        <v>0</v>
      </c>
      <c r="T224" s="16">
        <f>IFERROR(_xlfn.IFNA(VLOOKUP(Fullmath[[#This Row],[M2]],$H$2:$L223,4,FALSE),VLOOKUP(Fullmath[[#This Row],[M2]],$H225:$L$2227,4,FALSE)),0)</f>
        <v>0</v>
      </c>
      <c r="W224" s="15">
        <f>IFERROR(_xlfn.IFNA(VLOOKUP(Fullmath[[#This Row],[M3]],$H$2:$L223,2,FALSE),VLOOKUP(Fullmath[[#This Row],[M3]],$H225:$L$2227,2,FALSE)),0)</f>
        <v>0</v>
      </c>
      <c r="X224" s="16">
        <f>IFERROR(_xlfn.IFNA(VLOOKUP(Fullmath[[#This Row],[M3]],$H$2:$L223,4,FALSE),VLOOKUP(Fullmath[[#This Row],[M3]],$H225:$L$2227,4,FALSE)),0)</f>
        <v>0</v>
      </c>
      <c r="AA224" s="15">
        <f>IFERROR(_xlfn.IFNA(VLOOKUP(Fullmath[[#This Row],[M4]],$H$2:$L223,2,FALSE),VLOOKUP(Fullmath[[#This Row],[M4]],$H225:$L$2227,2,FALSE)),0)</f>
        <v>0</v>
      </c>
      <c r="AB224" s="16">
        <f>IFERROR(_xlfn.IFNA(VLOOKUP(Fullmath[[#This Row],[M4]],$H$2:$L223,4,FALSE),VLOOKUP(Fullmath[[#This Row],[M4]],$H225:$L$2227,4,FALSE)),0)</f>
        <v>0</v>
      </c>
      <c r="AE224" s="15">
        <f>IFERROR(_xlfn.IFNA(VLOOKUP(Fullmath[[#This Row],[M5]],$H$2:$L223,2,FALSE),VLOOKUP(Fullmath[[#This Row],[M5]],$H225:$L$2227,2,FALSE)),0)</f>
        <v>0</v>
      </c>
      <c r="AF224" s="16">
        <f>IFERROR(_xlfn.IFNA(VLOOKUP(Fullmath[[#This Row],[M5]],$H$2:$L223,4,FALSE),VLOOKUP(Fullmath[[#This Row],[M5]],$H225:$L$2227,4,FALSE)),0)</f>
        <v>0</v>
      </c>
      <c r="AI224" s="15">
        <f>IFERROR(_xlfn.IFNA(VLOOKUP(Fullmath[[#This Row],[M6]],$H$2:$L223,2,FALSE),VLOOKUP(Fullmath[[#This Row],[M6]],$H225:$L$2227,2,FALSE)),0)</f>
        <v>0</v>
      </c>
      <c r="AJ224" s="16">
        <f>IFERROR(_xlfn.IFNA(VLOOKUP(Fullmath[[#This Row],[M6]],$H$2:$L223,4,FALSE),VLOOKUP(Fullmath[[#This Row],[M6]],$H225:$L$2227,4,FALSE)),0)</f>
        <v>0</v>
      </c>
      <c r="AK224" s="7" t="s">
        <v>208</v>
      </c>
      <c r="AL224" s="7">
        <v>2</v>
      </c>
      <c r="AM224" s="7">
        <f>(IFERROR(VLOOKUP(AK224,Components[[Name]:[Price]],2,FALSE),0))</f>
        <v>526.6</v>
      </c>
      <c r="AP224" s="7">
        <f>(IFERROR(VLOOKUP(AN224,Components[[Name]:[Price]],2,FALSE),0))</f>
        <v>0</v>
      </c>
      <c r="AS224" s="7">
        <f>(IFERROR(VLOOKUP(AQ224,Components[[Name]:[Price]],2,FALSE),0))</f>
        <v>0</v>
      </c>
      <c r="AV224" s="7">
        <f>(IFERROR(VLOOKUP(AT224,Components[[Name]:[Price]],2,FALSE),0))</f>
        <v>0</v>
      </c>
      <c r="AY224" s="7">
        <f>(IFERROR(VLOOKUP(AW224,Components[[Name]:[Price]],2,FALSE),0))</f>
        <v>0</v>
      </c>
      <c r="BB224" s="2">
        <f>(IFERROR(VLOOKUP(AZ224,Components[[Name]:[Price]],2,FALSE),0))</f>
        <v>0</v>
      </c>
    </row>
    <row r="225" spans="1:54" x14ac:dyDescent="0.2">
      <c r="A225" s="2">
        <v>205</v>
      </c>
      <c r="B225" s="2" t="s">
        <v>958</v>
      </c>
      <c r="C225" s="6" t="s">
        <v>53</v>
      </c>
      <c r="D225" s="2" t="s">
        <v>53</v>
      </c>
      <c r="E225" s="2">
        <v>1</v>
      </c>
      <c r="F225" s="2">
        <v>19</v>
      </c>
      <c r="G225" s="2">
        <v>8</v>
      </c>
      <c r="H225" s="2" t="s">
        <v>903</v>
      </c>
      <c r="I225" s="7">
        <f>Fullmath[[#This Row],[Total CP]]/Fullmath[[#This Row],[Quantity]]</f>
        <v>11</v>
      </c>
      <c r="J2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225" s="6">
        <f>Fullmath[[#This Row],[Mat Cost]]/Fullmath[[#This Row],[Quantity]]</f>
        <v>4269.1000000000004</v>
      </c>
      <c r="L2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4269.1000000000004</v>
      </c>
      <c r="M225" s="7" t="s">
        <v>323</v>
      </c>
      <c r="N225" s="14">
        <v>1</v>
      </c>
      <c r="O225" s="15">
        <f>IFERROR(_xlfn.IFNA(VLOOKUP(Fullmath[[#This Row],[M1]],$H$2:$L224,2,FALSE),VLOOKUP(Fullmath[[#This Row],[M1]],$H226:$L$2227,2,FALSE)),0)</f>
        <v>3</v>
      </c>
      <c r="P225" s="16">
        <f>IFERROR(_xlfn.IFNA(VLOOKUP(Fullmath[[#This Row],[M1]],$H$2:$L224,4,FALSE),VLOOKUP(Fullmath[[#This Row],[M1]],$H226:$L$2227,4,FALSE)),0)</f>
        <v>1034.5</v>
      </c>
      <c r="S225" s="15">
        <f>IFERROR(_xlfn.IFNA(VLOOKUP(Fullmath[[#This Row],[M2]],$H$2:$L224,2,FALSE),VLOOKUP(Fullmath[[#This Row],[M2]],$H226:$L$2227,2,FALSE)),0)</f>
        <v>0</v>
      </c>
      <c r="T225" s="16">
        <f>IFERROR(_xlfn.IFNA(VLOOKUP(Fullmath[[#This Row],[M2]],$H$2:$L224,4,FALSE),VLOOKUP(Fullmath[[#This Row],[M2]],$H226:$L$2227,4,FALSE)),0)</f>
        <v>0</v>
      </c>
      <c r="W225" s="15">
        <f>IFERROR(_xlfn.IFNA(VLOOKUP(Fullmath[[#This Row],[M3]],$H$2:$L224,2,FALSE),VLOOKUP(Fullmath[[#This Row],[M3]],$H226:$L$2227,2,FALSE)),0)</f>
        <v>0</v>
      </c>
      <c r="X225" s="16">
        <f>IFERROR(_xlfn.IFNA(VLOOKUP(Fullmath[[#This Row],[M3]],$H$2:$L224,4,FALSE),VLOOKUP(Fullmath[[#This Row],[M3]],$H226:$L$2227,4,FALSE)),0)</f>
        <v>0</v>
      </c>
      <c r="AA225" s="15">
        <f>IFERROR(_xlfn.IFNA(VLOOKUP(Fullmath[[#This Row],[M4]],$H$2:$L224,2,FALSE),VLOOKUP(Fullmath[[#This Row],[M4]],$H226:$L$2227,2,FALSE)),0)</f>
        <v>0</v>
      </c>
      <c r="AB225" s="16">
        <f>IFERROR(_xlfn.IFNA(VLOOKUP(Fullmath[[#This Row],[M4]],$H$2:$L224,4,FALSE),VLOOKUP(Fullmath[[#This Row],[M4]],$H226:$L$2227,4,FALSE)),0)</f>
        <v>0</v>
      </c>
      <c r="AE225" s="15">
        <f>IFERROR(_xlfn.IFNA(VLOOKUP(Fullmath[[#This Row],[M5]],$H$2:$L224,2,FALSE),VLOOKUP(Fullmath[[#This Row],[M5]],$H226:$L$2227,2,FALSE)),0)</f>
        <v>0</v>
      </c>
      <c r="AF225" s="16">
        <f>IFERROR(_xlfn.IFNA(VLOOKUP(Fullmath[[#This Row],[M5]],$H$2:$L224,4,FALSE),VLOOKUP(Fullmath[[#This Row],[M5]],$H226:$L$2227,4,FALSE)),0)</f>
        <v>0</v>
      </c>
      <c r="AI225" s="15">
        <f>IFERROR(_xlfn.IFNA(VLOOKUP(Fullmath[[#This Row],[M6]],$H$2:$L224,2,FALSE),VLOOKUP(Fullmath[[#This Row],[M6]],$H226:$L$2227,2,FALSE)),0)</f>
        <v>0</v>
      </c>
      <c r="AJ225" s="16">
        <f>IFERROR(_xlfn.IFNA(VLOOKUP(Fullmath[[#This Row],[M6]],$H$2:$L224,4,FALSE),VLOOKUP(Fullmath[[#This Row],[M6]],$H226:$L$2227,4,FALSE)),0)</f>
        <v>0</v>
      </c>
      <c r="AK225" s="7" t="s">
        <v>210</v>
      </c>
      <c r="AL225" s="7">
        <v>6</v>
      </c>
      <c r="AM225" s="7">
        <f>(IFERROR(VLOOKUP(AK225,Components[[Name]:[Price]],2,FALSE),0))</f>
        <v>539.1</v>
      </c>
      <c r="AP225" s="7">
        <f>(IFERROR(VLOOKUP(AN225,Components[[Name]:[Price]],2,FALSE),0))</f>
        <v>0</v>
      </c>
      <c r="AS225" s="7">
        <f>(IFERROR(VLOOKUP(AQ225,Components[[Name]:[Price]],2,FALSE),0))</f>
        <v>0</v>
      </c>
      <c r="AV225" s="7">
        <f>(IFERROR(VLOOKUP(AT225,Components[[Name]:[Price]],2,FALSE),0))</f>
        <v>0</v>
      </c>
      <c r="AY225" s="7">
        <f>(IFERROR(VLOOKUP(AW225,Components[[Name]:[Price]],2,FALSE),0))</f>
        <v>0</v>
      </c>
      <c r="BB225" s="2">
        <f>(IFERROR(VLOOKUP(AZ225,Components[[Name]:[Price]],2,FALSE),0))</f>
        <v>0</v>
      </c>
    </row>
    <row r="226" spans="1:54" x14ac:dyDescent="0.2">
      <c r="A226" s="2">
        <v>1241</v>
      </c>
      <c r="B226" s="2" t="s">
        <v>958</v>
      </c>
      <c r="C226" s="6" t="s">
        <v>53</v>
      </c>
      <c r="D226" s="2" t="s">
        <v>53</v>
      </c>
      <c r="E226" s="2">
        <v>1</v>
      </c>
      <c r="F226" s="2">
        <v>19</v>
      </c>
      <c r="G226" s="2">
        <v>8</v>
      </c>
      <c r="H226" s="2" t="s">
        <v>867</v>
      </c>
      <c r="I226" s="7">
        <f>Fullmath[[#This Row],[Total CP]]/Fullmath[[#This Row],[Quantity]]</f>
        <v>14</v>
      </c>
      <c r="J2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</v>
      </c>
      <c r="K226" s="6">
        <f>Fullmath[[#This Row],[Mat Cost]]/Fullmath[[#This Row],[Quantity]]</f>
        <v>3118.05</v>
      </c>
      <c r="L2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3118.05</v>
      </c>
      <c r="M226" s="7" t="s">
        <v>324</v>
      </c>
      <c r="N226" s="14">
        <v>3</v>
      </c>
      <c r="O226" s="15">
        <f>IFERROR(_xlfn.IFNA(VLOOKUP(Fullmath[[#This Row],[M1]],$H$2:$L225,2,FALSE),VLOOKUP(Fullmath[[#This Row],[M1]],$H227:$L$2227,2,FALSE)),0)</f>
        <v>2</v>
      </c>
      <c r="P226" s="16">
        <f>IFERROR(_xlfn.IFNA(VLOOKUP(Fullmath[[#This Row],[M1]],$H$2:$L225,4,FALSE),VLOOKUP(Fullmath[[#This Row],[M1]],$H227:$L$2227,4,FALSE)),0)</f>
        <v>500.25</v>
      </c>
      <c r="S226" s="15">
        <f>IFERROR(_xlfn.IFNA(VLOOKUP(Fullmath[[#This Row],[M2]],$H$2:$L225,2,FALSE),VLOOKUP(Fullmath[[#This Row],[M2]],$H227:$L$2227,2,FALSE)),0)</f>
        <v>0</v>
      </c>
      <c r="T226" s="16">
        <f>IFERROR(_xlfn.IFNA(VLOOKUP(Fullmath[[#This Row],[M2]],$H$2:$L225,4,FALSE),VLOOKUP(Fullmath[[#This Row],[M2]],$H227:$L$2227,4,FALSE)),0)</f>
        <v>0</v>
      </c>
      <c r="W226" s="15">
        <f>IFERROR(_xlfn.IFNA(VLOOKUP(Fullmath[[#This Row],[M3]],$H$2:$L225,2,FALSE),VLOOKUP(Fullmath[[#This Row],[M3]],$H227:$L$2227,2,FALSE)),0)</f>
        <v>0</v>
      </c>
      <c r="X226" s="16">
        <f>IFERROR(_xlfn.IFNA(VLOOKUP(Fullmath[[#This Row],[M3]],$H$2:$L225,4,FALSE),VLOOKUP(Fullmath[[#This Row],[M3]],$H227:$L$2227,4,FALSE)),0)</f>
        <v>0</v>
      </c>
      <c r="AA226" s="15">
        <f>IFERROR(_xlfn.IFNA(VLOOKUP(Fullmath[[#This Row],[M4]],$H$2:$L225,2,FALSE),VLOOKUP(Fullmath[[#This Row],[M4]],$H227:$L$2227,2,FALSE)),0)</f>
        <v>0</v>
      </c>
      <c r="AB226" s="16">
        <f>IFERROR(_xlfn.IFNA(VLOOKUP(Fullmath[[#This Row],[M4]],$H$2:$L225,4,FALSE),VLOOKUP(Fullmath[[#This Row],[M4]],$H227:$L$2227,4,FALSE)),0)</f>
        <v>0</v>
      </c>
      <c r="AE226" s="15">
        <f>IFERROR(_xlfn.IFNA(VLOOKUP(Fullmath[[#This Row],[M5]],$H$2:$L225,2,FALSE),VLOOKUP(Fullmath[[#This Row],[M5]],$H227:$L$2227,2,FALSE)),0)</f>
        <v>0</v>
      </c>
      <c r="AF226" s="16">
        <f>IFERROR(_xlfn.IFNA(VLOOKUP(Fullmath[[#This Row],[M5]],$H$2:$L225,4,FALSE),VLOOKUP(Fullmath[[#This Row],[M5]],$H227:$L$2227,4,FALSE)),0)</f>
        <v>0</v>
      </c>
      <c r="AI226" s="15">
        <f>IFERROR(_xlfn.IFNA(VLOOKUP(Fullmath[[#This Row],[M6]],$H$2:$L225,2,FALSE),VLOOKUP(Fullmath[[#This Row],[M6]],$H227:$L$2227,2,FALSE)),0)</f>
        <v>0</v>
      </c>
      <c r="AJ226" s="16">
        <f>IFERROR(_xlfn.IFNA(VLOOKUP(Fullmath[[#This Row],[M6]],$H$2:$L225,4,FALSE),VLOOKUP(Fullmath[[#This Row],[M6]],$H227:$L$2227,4,FALSE)),0)</f>
        <v>0</v>
      </c>
      <c r="AK226" s="7" t="s">
        <v>210</v>
      </c>
      <c r="AL226" s="7">
        <v>3</v>
      </c>
      <c r="AM226" s="7">
        <f>(IFERROR(VLOOKUP(AK226,Components[[Name]:[Price]],2,FALSE),0))</f>
        <v>539.1</v>
      </c>
      <c r="AP226" s="7">
        <f>(IFERROR(VLOOKUP(AN226,Components[[Name]:[Price]],2,FALSE),0))</f>
        <v>0</v>
      </c>
      <c r="AS226" s="7">
        <f>(IFERROR(VLOOKUP(AQ226,Components[[Name]:[Price]],2,FALSE),0))</f>
        <v>0</v>
      </c>
      <c r="AV226" s="7">
        <f>(IFERROR(VLOOKUP(AT226,Components[[Name]:[Price]],2,FALSE),0))</f>
        <v>0</v>
      </c>
      <c r="AY226" s="7">
        <f>(IFERROR(VLOOKUP(AW226,Components[[Name]:[Price]],2,FALSE),0))</f>
        <v>0</v>
      </c>
      <c r="BB226" s="2">
        <f>(IFERROR(VLOOKUP(AZ226,Components[[Name]:[Price]],2,FALSE),0))</f>
        <v>0</v>
      </c>
    </row>
    <row r="227" spans="1:54" x14ac:dyDescent="0.2">
      <c r="A227" s="2">
        <v>153</v>
      </c>
      <c r="B227" s="2" t="s">
        <v>958</v>
      </c>
      <c r="C227" s="6" t="s">
        <v>53</v>
      </c>
      <c r="D227" s="2" t="s">
        <v>53</v>
      </c>
      <c r="E227" s="2">
        <v>1</v>
      </c>
      <c r="F227" s="2">
        <v>20</v>
      </c>
      <c r="G227" s="2">
        <v>10</v>
      </c>
      <c r="H227" s="2" t="s">
        <v>922</v>
      </c>
      <c r="I227" s="7">
        <f>Fullmath[[#This Row],[Total CP]]/Fullmath[[#This Row],[Quantity]]</f>
        <v>16</v>
      </c>
      <c r="J2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227" s="6">
        <f>Fullmath[[#This Row],[Mat Cost]]/Fullmath[[#This Row],[Quantity]]</f>
        <v>4225.3999999999996</v>
      </c>
      <c r="L2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4225.3999999999996</v>
      </c>
      <c r="M227" s="7" t="s">
        <v>323</v>
      </c>
      <c r="N227" s="14">
        <v>2</v>
      </c>
      <c r="O227" s="15">
        <f>IFERROR(_xlfn.IFNA(VLOOKUP(Fullmath[[#This Row],[M1]],$H$2:$L226,2,FALSE),VLOOKUP(Fullmath[[#This Row],[M1]],$H228:$L$2227,2,FALSE)),0)</f>
        <v>3</v>
      </c>
      <c r="P227" s="16">
        <f>IFERROR(_xlfn.IFNA(VLOOKUP(Fullmath[[#This Row],[M1]],$H$2:$L226,4,FALSE),VLOOKUP(Fullmath[[#This Row],[M1]],$H228:$L$2227,4,FALSE)),0)</f>
        <v>1034.5</v>
      </c>
      <c r="S227" s="15">
        <f>IFERROR(_xlfn.IFNA(VLOOKUP(Fullmath[[#This Row],[M2]],$H$2:$L226,2,FALSE),VLOOKUP(Fullmath[[#This Row],[M2]],$H228:$L$2227,2,FALSE)),0)</f>
        <v>0</v>
      </c>
      <c r="T227" s="16">
        <f>IFERROR(_xlfn.IFNA(VLOOKUP(Fullmath[[#This Row],[M2]],$H$2:$L226,4,FALSE),VLOOKUP(Fullmath[[#This Row],[M2]],$H228:$L$2227,4,FALSE)),0)</f>
        <v>0</v>
      </c>
      <c r="W227" s="15">
        <f>IFERROR(_xlfn.IFNA(VLOOKUP(Fullmath[[#This Row],[M3]],$H$2:$L226,2,FALSE),VLOOKUP(Fullmath[[#This Row],[M3]],$H228:$L$2227,2,FALSE)),0)</f>
        <v>0</v>
      </c>
      <c r="X227" s="16">
        <f>IFERROR(_xlfn.IFNA(VLOOKUP(Fullmath[[#This Row],[M3]],$H$2:$L226,4,FALSE),VLOOKUP(Fullmath[[#This Row],[M3]],$H228:$L$2227,4,FALSE)),0)</f>
        <v>0</v>
      </c>
      <c r="AA227" s="15">
        <f>IFERROR(_xlfn.IFNA(VLOOKUP(Fullmath[[#This Row],[M4]],$H$2:$L226,2,FALSE),VLOOKUP(Fullmath[[#This Row],[M4]],$H228:$L$2227,2,FALSE)),0)</f>
        <v>0</v>
      </c>
      <c r="AB227" s="16">
        <f>IFERROR(_xlfn.IFNA(VLOOKUP(Fullmath[[#This Row],[M4]],$H$2:$L226,4,FALSE),VLOOKUP(Fullmath[[#This Row],[M4]],$H228:$L$2227,4,FALSE)),0)</f>
        <v>0</v>
      </c>
      <c r="AE227" s="15">
        <f>IFERROR(_xlfn.IFNA(VLOOKUP(Fullmath[[#This Row],[M5]],$H$2:$L226,2,FALSE),VLOOKUP(Fullmath[[#This Row],[M5]],$H228:$L$2227,2,FALSE)),0)</f>
        <v>0</v>
      </c>
      <c r="AF227" s="16">
        <f>IFERROR(_xlfn.IFNA(VLOOKUP(Fullmath[[#This Row],[M5]],$H$2:$L226,4,FALSE),VLOOKUP(Fullmath[[#This Row],[M5]],$H228:$L$2227,4,FALSE)),0)</f>
        <v>0</v>
      </c>
      <c r="AI227" s="15">
        <f>IFERROR(_xlfn.IFNA(VLOOKUP(Fullmath[[#This Row],[M6]],$H$2:$L226,2,FALSE),VLOOKUP(Fullmath[[#This Row],[M6]],$H228:$L$2227,2,FALSE)),0)</f>
        <v>0</v>
      </c>
      <c r="AJ227" s="16">
        <f>IFERROR(_xlfn.IFNA(VLOOKUP(Fullmath[[#This Row],[M6]],$H$2:$L226,4,FALSE),VLOOKUP(Fullmath[[#This Row],[M6]],$H228:$L$2227,4,FALSE)),0)</f>
        <v>0</v>
      </c>
      <c r="AK227" s="7" t="s">
        <v>210</v>
      </c>
      <c r="AL227" s="7">
        <v>4</v>
      </c>
      <c r="AM227" s="7">
        <f>(IFERROR(VLOOKUP(AK227,Components[[Name]:[Price]],2,FALSE),0))</f>
        <v>539.1</v>
      </c>
      <c r="AP227" s="7">
        <f>(IFERROR(VLOOKUP(AN227,Components[[Name]:[Price]],2,FALSE),0))</f>
        <v>0</v>
      </c>
      <c r="AS227" s="7">
        <f>(IFERROR(VLOOKUP(AQ227,Components[[Name]:[Price]],2,FALSE),0))</f>
        <v>0</v>
      </c>
      <c r="AV227" s="7">
        <f>(IFERROR(VLOOKUP(AT227,Components[[Name]:[Price]],2,FALSE),0))</f>
        <v>0</v>
      </c>
      <c r="AY227" s="7">
        <f>(IFERROR(VLOOKUP(AW227,Components[[Name]:[Price]],2,FALSE),0))</f>
        <v>0</v>
      </c>
      <c r="BB227" s="2">
        <f>(IFERROR(VLOOKUP(AZ227,Components[[Name]:[Price]],2,FALSE),0))</f>
        <v>0</v>
      </c>
    </row>
    <row r="228" spans="1:54" x14ac:dyDescent="0.2">
      <c r="A228" s="2">
        <v>199</v>
      </c>
      <c r="B228" s="2" t="s">
        <v>958</v>
      </c>
      <c r="C228" s="6" t="s">
        <v>53</v>
      </c>
      <c r="D228" s="2" t="s">
        <v>53</v>
      </c>
      <c r="E228" s="2">
        <v>1</v>
      </c>
      <c r="F228" s="2">
        <v>20</v>
      </c>
      <c r="G228" s="2">
        <v>9</v>
      </c>
      <c r="H228" s="2" t="s">
        <v>908</v>
      </c>
      <c r="I228" s="7">
        <f>Fullmath[[#This Row],[Total CP]]/Fullmath[[#This Row],[Quantity]]</f>
        <v>11</v>
      </c>
      <c r="J2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228" s="6">
        <f>Fullmath[[#This Row],[Mat Cost]]/Fullmath[[#This Row],[Quantity]]</f>
        <v>2919.3999999999996</v>
      </c>
      <c r="L2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2919.3999999999996</v>
      </c>
      <c r="M228" s="7" t="s">
        <v>293</v>
      </c>
      <c r="N228" s="14">
        <v>1</v>
      </c>
      <c r="O228" s="15">
        <f>IFERROR(_xlfn.IFNA(VLOOKUP(Fullmath[[#This Row],[M1]],$H$2:$L227,2,FALSE),VLOOKUP(Fullmath[[#This Row],[M1]],$H229:$L$2227,2,FALSE)),0)</f>
        <v>0</v>
      </c>
      <c r="P228" s="16">
        <f>IFERROR(_xlfn.IFNA(VLOOKUP(Fullmath[[#This Row],[M1]],$H$2:$L227,4,FALSE),VLOOKUP(Fullmath[[#This Row],[M1]],$H229:$L$2227,4,FALSE)),0)</f>
        <v>0</v>
      </c>
      <c r="Q228" s="7" t="s">
        <v>319</v>
      </c>
      <c r="R228" s="7">
        <v>2</v>
      </c>
      <c r="S228" s="15">
        <f>IFERROR(_xlfn.IFNA(VLOOKUP(Fullmath[[#This Row],[M2]],$H$2:$L227,2,FALSE),VLOOKUP(Fullmath[[#This Row],[M2]],$H229:$L$2227,2,FALSE)),0)</f>
        <v>1</v>
      </c>
      <c r="T228" s="16">
        <f>IFERROR(_xlfn.IFNA(VLOOKUP(Fullmath[[#This Row],[M2]],$H$2:$L227,4,FALSE),VLOOKUP(Fullmath[[#This Row],[M2]],$H229:$L$2227,4,FALSE)),0)</f>
        <v>153.69999999999999</v>
      </c>
      <c r="W228" s="15">
        <f>IFERROR(_xlfn.IFNA(VLOOKUP(Fullmath[[#This Row],[M3]],$H$2:$L227,2,FALSE),VLOOKUP(Fullmath[[#This Row],[M3]],$H229:$L$2227,2,FALSE)),0)</f>
        <v>0</v>
      </c>
      <c r="X228" s="16">
        <f>IFERROR(_xlfn.IFNA(VLOOKUP(Fullmath[[#This Row],[M3]],$H$2:$L227,4,FALSE),VLOOKUP(Fullmath[[#This Row],[M3]],$H229:$L$2227,4,FALSE)),0)</f>
        <v>0</v>
      </c>
      <c r="AA228" s="15">
        <f>IFERROR(_xlfn.IFNA(VLOOKUP(Fullmath[[#This Row],[M4]],$H$2:$L227,2,FALSE),VLOOKUP(Fullmath[[#This Row],[M4]],$H229:$L$2227,2,FALSE)),0)</f>
        <v>0</v>
      </c>
      <c r="AB228" s="16">
        <f>IFERROR(_xlfn.IFNA(VLOOKUP(Fullmath[[#This Row],[M4]],$H$2:$L227,4,FALSE),VLOOKUP(Fullmath[[#This Row],[M4]],$H229:$L$2227,4,FALSE)),0)</f>
        <v>0</v>
      </c>
      <c r="AE228" s="15">
        <f>IFERROR(_xlfn.IFNA(VLOOKUP(Fullmath[[#This Row],[M5]],$H$2:$L227,2,FALSE),VLOOKUP(Fullmath[[#This Row],[M5]],$H229:$L$2227,2,FALSE)),0)</f>
        <v>0</v>
      </c>
      <c r="AF228" s="16">
        <f>IFERROR(_xlfn.IFNA(VLOOKUP(Fullmath[[#This Row],[M5]],$H$2:$L227,4,FALSE),VLOOKUP(Fullmath[[#This Row],[M5]],$H229:$L$2227,4,FALSE)),0)</f>
        <v>0</v>
      </c>
      <c r="AI228" s="15">
        <f>IFERROR(_xlfn.IFNA(VLOOKUP(Fullmath[[#This Row],[M6]],$H$2:$L227,2,FALSE),VLOOKUP(Fullmath[[#This Row],[M6]],$H229:$L$2227,2,FALSE)),0)</f>
        <v>0</v>
      </c>
      <c r="AJ228" s="16">
        <f>IFERROR(_xlfn.IFNA(VLOOKUP(Fullmath[[#This Row],[M6]],$H$2:$L227,4,FALSE),VLOOKUP(Fullmath[[#This Row],[M6]],$H229:$L$2227,4,FALSE)),0)</f>
        <v>0</v>
      </c>
      <c r="AK228" s="7" t="s">
        <v>230</v>
      </c>
      <c r="AL228" s="7">
        <v>4</v>
      </c>
      <c r="AM228" s="7">
        <f>(IFERROR(VLOOKUP(AK228,Components[[Name]:[Price]],2,FALSE),0))</f>
        <v>347.83333333333331</v>
      </c>
      <c r="AN228" s="7" t="s">
        <v>231</v>
      </c>
      <c r="AO228" s="7">
        <v>4</v>
      </c>
      <c r="AP228" s="7">
        <f>(IFERROR(VLOOKUP(AN228,Components[[Name]:[Price]],2,FALSE),0))</f>
        <v>305.16666666666669</v>
      </c>
      <c r="AS228" s="7">
        <f>(IFERROR(VLOOKUP(AQ228,Components[[Name]:[Price]],2,FALSE),0))</f>
        <v>0</v>
      </c>
      <c r="AV228" s="7">
        <f>(IFERROR(VLOOKUP(AT228,Components[[Name]:[Price]],2,FALSE),0))</f>
        <v>0</v>
      </c>
      <c r="AY228" s="7">
        <f>(IFERROR(VLOOKUP(AW228,Components[[Name]:[Price]],2,FALSE),0))</f>
        <v>0</v>
      </c>
      <c r="BB228" s="2">
        <f>(IFERROR(VLOOKUP(AZ228,Components[[Name]:[Price]],2,FALSE),0))</f>
        <v>0</v>
      </c>
    </row>
    <row r="229" spans="1:54" x14ac:dyDescent="0.2">
      <c r="A229" s="2">
        <v>1216</v>
      </c>
      <c r="B229" s="2" t="s">
        <v>958</v>
      </c>
      <c r="C229" s="6" t="s">
        <v>53</v>
      </c>
      <c r="D229" s="2" t="s">
        <v>53</v>
      </c>
      <c r="E229" s="2">
        <v>1</v>
      </c>
      <c r="F229" s="2">
        <v>20</v>
      </c>
      <c r="G229" s="2">
        <v>10</v>
      </c>
      <c r="H229" s="2" t="s">
        <v>894</v>
      </c>
      <c r="I229" s="7">
        <f>Fullmath[[#This Row],[Total CP]]/Fullmath[[#This Row],[Quantity]]</f>
        <v>16.333333333333336</v>
      </c>
      <c r="J2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16.333333333333336</v>
      </c>
      <c r="K229" s="6">
        <f>Fullmath[[#This Row],[Mat Cost]]/Fullmath[[#This Row],[Quantity]]</f>
        <v>1894.8583333333336</v>
      </c>
      <c r="L2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29" s="7" t="s">
        <v>581</v>
      </c>
      <c r="N229" s="14">
        <v>1</v>
      </c>
      <c r="O229" s="15">
        <f>IFERROR(_xlfn.IFNA(VLOOKUP(Fullmath[[#This Row],[M1]],$H$2:$L228,2,FALSE),VLOOKUP(Fullmath[[#This Row],[M1]],$H230:$L$2227,2,FALSE)),0)</f>
        <v>1</v>
      </c>
      <c r="P229" s="16">
        <f>IFERROR(_xlfn.IFNA(VLOOKUP(Fullmath[[#This Row],[M1]],$H$2:$L228,4,FALSE),VLOOKUP(Fullmath[[#This Row],[M1]],$H230:$L$2227,4,FALSE)),0)</f>
        <v>240.66666666666666</v>
      </c>
      <c r="Q229" s="7" t="s">
        <v>535</v>
      </c>
      <c r="R229" s="7">
        <v>1</v>
      </c>
      <c r="S229" s="15">
        <f>IFERROR(_xlfn.IFNA(VLOOKUP(Fullmath[[#This Row],[M2]],$H$2:$L228,2,FALSE),VLOOKUP(Fullmath[[#This Row],[M2]],$H230:$L$2227,2,FALSE)),0)</f>
        <v>5.3333333333333339</v>
      </c>
      <c r="T229" s="16">
        <f>IFERROR(_xlfn.IFNA(VLOOKUP(Fullmath[[#This Row],[M2]],$H$2:$L228,4,FALSE),VLOOKUP(Fullmath[[#This Row],[M2]],$H230:$L$2227,4,FALSE)),0)</f>
        <v>1043.8583333333333</v>
      </c>
      <c r="W229" s="15">
        <f>IFERROR(_xlfn.IFNA(VLOOKUP(Fullmath[[#This Row],[M3]],$H$2:$L228,2,FALSE),VLOOKUP(Fullmath[[#This Row],[M3]],$H230:$L$2227,2,FALSE)),0)</f>
        <v>0</v>
      </c>
      <c r="X229" s="16">
        <f>IFERROR(_xlfn.IFNA(VLOOKUP(Fullmath[[#This Row],[M3]],$H$2:$L228,4,FALSE),VLOOKUP(Fullmath[[#This Row],[M3]],$H230:$L$2227,4,FALSE)),0)</f>
        <v>0</v>
      </c>
      <c r="AA229" s="15">
        <f>IFERROR(_xlfn.IFNA(VLOOKUP(Fullmath[[#This Row],[M4]],$H$2:$L228,2,FALSE),VLOOKUP(Fullmath[[#This Row],[M4]],$H230:$L$2227,2,FALSE)),0)</f>
        <v>0</v>
      </c>
      <c r="AB229" s="16">
        <f>IFERROR(_xlfn.IFNA(VLOOKUP(Fullmath[[#This Row],[M4]],$H$2:$L228,4,FALSE),VLOOKUP(Fullmath[[#This Row],[M4]],$H230:$L$2227,4,FALSE)),0)</f>
        <v>0</v>
      </c>
      <c r="AE229" s="15">
        <f>IFERROR(_xlfn.IFNA(VLOOKUP(Fullmath[[#This Row],[M5]],$H$2:$L228,2,FALSE),VLOOKUP(Fullmath[[#This Row],[M5]],$H230:$L$2227,2,FALSE)),0)</f>
        <v>0</v>
      </c>
      <c r="AF229" s="16">
        <f>IFERROR(_xlfn.IFNA(VLOOKUP(Fullmath[[#This Row],[M5]],$H$2:$L228,4,FALSE),VLOOKUP(Fullmath[[#This Row],[M5]],$H230:$L$2227,4,FALSE)),0)</f>
        <v>0</v>
      </c>
      <c r="AI229" s="15">
        <f>IFERROR(_xlfn.IFNA(VLOOKUP(Fullmath[[#This Row],[M6]],$H$2:$L228,2,FALSE),VLOOKUP(Fullmath[[#This Row],[M6]],$H230:$L$2227,2,FALSE)),0)</f>
        <v>0</v>
      </c>
      <c r="AJ229" s="16">
        <f>IFERROR(_xlfn.IFNA(VLOOKUP(Fullmath[[#This Row],[M6]],$H$2:$L228,4,FALSE),VLOOKUP(Fullmath[[#This Row],[M6]],$H230:$L$2227,4,FALSE)),0)</f>
        <v>0</v>
      </c>
      <c r="AK229" s="7" t="s">
        <v>231</v>
      </c>
      <c r="AL229" s="7">
        <v>2</v>
      </c>
      <c r="AM229" s="7">
        <f>(IFERROR(VLOOKUP(AK229,Components[[Name]:[Price]],2,FALSE),0))</f>
        <v>305.16666666666669</v>
      </c>
      <c r="AP229" s="7">
        <f>(IFERROR(VLOOKUP(AN229,Components[[Name]:[Price]],2,FALSE),0))</f>
        <v>0</v>
      </c>
      <c r="AS229" s="7">
        <f>(IFERROR(VLOOKUP(AQ229,Components[[Name]:[Price]],2,FALSE),0))</f>
        <v>0</v>
      </c>
      <c r="AV229" s="7">
        <f>(IFERROR(VLOOKUP(AT229,Components[[Name]:[Price]],2,FALSE),0))</f>
        <v>0</v>
      </c>
      <c r="AY229" s="7">
        <f>(IFERROR(VLOOKUP(AW229,Components[[Name]:[Price]],2,FALSE),0))</f>
        <v>0</v>
      </c>
      <c r="BB229" s="2">
        <f>(IFERROR(VLOOKUP(AZ229,Components[[Name]:[Price]],2,FALSE),0))</f>
        <v>0</v>
      </c>
    </row>
    <row r="230" spans="1:54" x14ac:dyDescent="0.2">
      <c r="A230" s="2">
        <v>1217</v>
      </c>
      <c r="B230" s="2" t="s">
        <v>958</v>
      </c>
      <c r="C230" s="6" t="s">
        <v>53</v>
      </c>
      <c r="D230" s="2" t="s">
        <v>53</v>
      </c>
      <c r="E230" s="2">
        <v>1</v>
      </c>
      <c r="F230" s="2">
        <v>20</v>
      </c>
      <c r="G230" s="2">
        <v>9</v>
      </c>
      <c r="H230" s="2" t="s">
        <v>893</v>
      </c>
      <c r="I230" s="7">
        <f>Fullmath[[#This Row],[Total CP]]/Fullmath[[#This Row],[Quantity]]</f>
        <v>15.333333333333334</v>
      </c>
      <c r="J2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15.333333333333334</v>
      </c>
      <c r="K230" s="6">
        <f>Fullmath[[#This Row],[Mat Cost]]/Fullmath[[#This Row],[Quantity]]</f>
        <v>1894.8583333333336</v>
      </c>
      <c r="L2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30" s="7" t="s">
        <v>581</v>
      </c>
      <c r="N230" s="14">
        <v>1</v>
      </c>
      <c r="O230" s="15">
        <f>IFERROR(_xlfn.IFNA(VLOOKUP(Fullmath[[#This Row],[M1]],$H$2:$L229,2,FALSE),VLOOKUP(Fullmath[[#This Row],[M1]],$H231:$L$2227,2,FALSE)),0)</f>
        <v>1</v>
      </c>
      <c r="P230" s="16">
        <f>IFERROR(_xlfn.IFNA(VLOOKUP(Fullmath[[#This Row],[M1]],$H$2:$L229,4,FALSE),VLOOKUP(Fullmath[[#This Row],[M1]],$H231:$L$2227,4,FALSE)),0)</f>
        <v>240.66666666666666</v>
      </c>
      <c r="Q230" s="7" t="s">
        <v>535</v>
      </c>
      <c r="R230" s="7">
        <v>1</v>
      </c>
      <c r="S230" s="15">
        <f>IFERROR(_xlfn.IFNA(VLOOKUP(Fullmath[[#This Row],[M2]],$H$2:$L229,2,FALSE),VLOOKUP(Fullmath[[#This Row],[M2]],$H231:$L$2227,2,FALSE)),0)</f>
        <v>5.3333333333333339</v>
      </c>
      <c r="T230" s="16">
        <f>IFERROR(_xlfn.IFNA(VLOOKUP(Fullmath[[#This Row],[M2]],$H$2:$L229,4,FALSE),VLOOKUP(Fullmath[[#This Row],[M2]],$H231:$L$2227,4,FALSE)),0)</f>
        <v>1043.8583333333333</v>
      </c>
      <c r="W230" s="15">
        <f>IFERROR(_xlfn.IFNA(VLOOKUP(Fullmath[[#This Row],[M3]],$H$2:$L229,2,FALSE),VLOOKUP(Fullmath[[#This Row],[M3]],$H231:$L$2227,2,FALSE)),0)</f>
        <v>0</v>
      </c>
      <c r="X230" s="16">
        <f>IFERROR(_xlfn.IFNA(VLOOKUP(Fullmath[[#This Row],[M3]],$H$2:$L229,4,FALSE),VLOOKUP(Fullmath[[#This Row],[M3]],$H231:$L$2227,4,FALSE)),0)</f>
        <v>0</v>
      </c>
      <c r="AA230" s="15">
        <f>IFERROR(_xlfn.IFNA(VLOOKUP(Fullmath[[#This Row],[M4]],$H$2:$L229,2,FALSE),VLOOKUP(Fullmath[[#This Row],[M4]],$H231:$L$2227,2,FALSE)),0)</f>
        <v>0</v>
      </c>
      <c r="AB230" s="16">
        <f>IFERROR(_xlfn.IFNA(VLOOKUP(Fullmath[[#This Row],[M4]],$H$2:$L229,4,FALSE),VLOOKUP(Fullmath[[#This Row],[M4]],$H231:$L$2227,4,FALSE)),0)</f>
        <v>0</v>
      </c>
      <c r="AE230" s="15">
        <f>IFERROR(_xlfn.IFNA(VLOOKUP(Fullmath[[#This Row],[M5]],$H$2:$L229,2,FALSE),VLOOKUP(Fullmath[[#This Row],[M5]],$H231:$L$2227,2,FALSE)),0)</f>
        <v>0</v>
      </c>
      <c r="AF230" s="16">
        <f>IFERROR(_xlfn.IFNA(VLOOKUP(Fullmath[[#This Row],[M5]],$H$2:$L229,4,FALSE),VLOOKUP(Fullmath[[#This Row],[M5]],$H231:$L$2227,4,FALSE)),0)</f>
        <v>0</v>
      </c>
      <c r="AI230" s="15">
        <f>IFERROR(_xlfn.IFNA(VLOOKUP(Fullmath[[#This Row],[M6]],$H$2:$L229,2,FALSE),VLOOKUP(Fullmath[[#This Row],[M6]],$H231:$L$2227,2,FALSE)),0)</f>
        <v>0</v>
      </c>
      <c r="AJ230" s="16">
        <f>IFERROR(_xlfn.IFNA(VLOOKUP(Fullmath[[#This Row],[M6]],$H$2:$L229,4,FALSE),VLOOKUP(Fullmath[[#This Row],[M6]],$H231:$L$2227,4,FALSE)),0)</f>
        <v>0</v>
      </c>
      <c r="AK230" s="7" t="s">
        <v>231</v>
      </c>
      <c r="AL230" s="7">
        <v>2</v>
      </c>
      <c r="AM230" s="7">
        <f>(IFERROR(VLOOKUP(AK230,Components[[Name]:[Price]],2,FALSE),0))</f>
        <v>305.16666666666669</v>
      </c>
      <c r="AP230" s="7">
        <f>(IFERROR(VLOOKUP(AN230,Components[[Name]:[Price]],2,FALSE),0))</f>
        <v>0</v>
      </c>
      <c r="AS230" s="7">
        <f>(IFERROR(VLOOKUP(AQ230,Components[[Name]:[Price]],2,FALSE),0))</f>
        <v>0</v>
      </c>
      <c r="AV230" s="7">
        <f>(IFERROR(VLOOKUP(AT230,Components[[Name]:[Price]],2,FALSE),0))</f>
        <v>0</v>
      </c>
      <c r="AY230" s="7">
        <f>(IFERROR(VLOOKUP(AW230,Components[[Name]:[Price]],2,FALSE),0))</f>
        <v>0</v>
      </c>
      <c r="BB230" s="2">
        <f>(IFERROR(VLOOKUP(AZ230,Components[[Name]:[Price]],2,FALSE),0))</f>
        <v>0</v>
      </c>
    </row>
    <row r="231" spans="1:54" x14ac:dyDescent="0.2">
      <c r="A231" s="2">
        <v>1244</v>
      </c>
      <c r="B231" s="2" t="s">
        <v>958</v>
      </c>
      <c r="C231" s="6" t="s">
        <v>53</v>
      </c>
      <c r="D231" s="2" t="s">
        <v>53</v>
      </c>
      <c r="E231" s="2">
        <v>1</v>
      </c>
      <c r="F231" s="2">
        <v>21</v>
      </c>
      <c r="G231" s="2">
        <v>16</v>
      </c>
      <c r="H231" s="2" t="s">
        <v>865</v>
      </c>
      <c r="I231" s="7">
        <f>Fullmath[[#This Row],[Total CP]]/Fullmath[[#This Row],[Quantity]]</f>
        <v>19.2</v>
      </c>
      <c r="J2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19.2</v>
      </c>
      <c r="K231" s="6">
        <f>Fullmath[[#This Row],[Mat Cost]]/Fullmath[[#This Row],[Quantity]]</f>
        <v>4976.9000000000005</v>
      </c>
      <c r="L2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4976.9000000000005</v>
      </c>
      <c r="M231" s="7" t="s">
        <v>864</v>
      </c>
      <c r="N231" s="14">
        <v>1</v>
      </c>
      <c r="O231" s="15">
        <f>IFERROR(_xlfn.IFNA(VLOOKUP(Fullmath[[#This Row],[M1]],$H$2:$L230,2,FALSE),VLOOKUP(Fullmath[[#This Row],[M1]],$H232:$L$2227,2,FALSE)),0)</f>
        <v>3.2</v>
      </c>
      <c r="P231" s="16">
        <f>IFERROR(_xlfn.IFNA(VLOOKUP(Fullmath[[#This Row],[M1]],$H$2:$L230,4,FALSE),VLOOKUP(Fullmath[[#This Row],[M1]],$H232:$L$2227,4,FALSE)),0)</f>
        <v>200</v>
      </c>
      <c r="S231" s="15">
        <f>IFERROR(_xlfn.IFNA(VLOOKUP(Fullmath[[#This Row],[M2]],$H$2:$L230,2,FALSE),VLOOKUP(Fullmath[[#This Row],[M2]],$H232:$L$2227,2,FALSE)),0)</f>
        <v>0</v>
      </c>
      <c r="T231" s="16">
        <f>IFERROR(_xlfn.IFNA(VLOOKUP(Fullmath[[#This Row],[M2]],$H$2:$L230,4,FALSE),VLOOKUP(Fullmath[[#This Row],[M2]],$H232:$L$2227,4,FALSE)),0)</f>
        <v>0</v>
      </c>
      <c r="W231" s="15">
        <f>IFERROR(_xlfn.IFNA(VLOOKUP(Fullmath[[#This Row],[M3]],$H$2:$L230,2,FALSE),VLOOKUP(Fullmath[[#This Row],[M3]],$H232:$L$2227,2,FALSE)),0)</f>
        <v>0</v>
      </c>
      <c r="X231" s="16">
        <f>IFERROR(_xlfn.IFNA(VLOOKUP(Fullmath[[#This Row],[M3]],$H$2:$L230,4,FALSE),VLOOKUP(Fullmath[[#This Row],[M3]],$H232:$L$2227,4,FALSE)),0)</f>
        <v>0</v>
      </c>
      <c r="AA231" s="15">
        <f>IFERROR(_xlfn.IFNA(VLOOKUP(Fullmath[[#This Row],[M4]],$H$2:$L230,2,FALSE),VLOOKUP(Fullmath[[#This Row],[M4]],$H232:$L$2227,2,FALSE)),0)</f>
        <v>0</v>
      </c>
      <c r="AB231" s="16">
        <f>IFERROR(_xlfn.IFNA(VLOOKUP(Fullmath[[#This Row],[M4]],$H$2:$L230,4,FALSE),VLOOKUP(Fullmath[[#This Row],[M4]],$H232:$L$2227,4,FALSE)),0)</f>
        <v>0</v>
      </c>
      <c r="AE231" s="15">
        <f>IFERROR(_xlfn.IFNA(VLOOKUP(Fullmath[[#This Row],[M5]],$H$2:$L230,2,FALSE),VLOOKUP(Fullmath[[#This Row],[M5]],$H232:$L$2227,2,FALSE)),0)</f>
        <v>0</v>
      </c>
      <c r="AF231" s="16">
        <f>IFERROR(_xlfn.IFNA(VLOOKUP(Fullmath[[#This Row],[M5]],$H$2:$L230,4,FALSE),VLOOKUP(Fullmath[[#This Row],[M5]],$H232:$L$2227,4,FALSE)),0)</f>
        <v>0</v>
      </c>
      <c r="AI231" s="15">
        <f>IFERROR(_xlfn.IFNA(VLOOKUP(Fullmath[[#This Row],[M6]],$H$2:$L230,2,FALSE),VLOOKUP(Fullmath[[#This Row],[M6]],$H232:$L$2227,2,FALSE)),0)</f>
        <v>0</v>
      </c>
      <c r="AJ231" s="16">
        <f>IFERROR(_xlfn.IFNA(VLOOKUP(Fullmath[[#This Row],[M6]],$H$2:$L230,4,FALSE),VLOOKUP(Fullmath[[#This Row],[M6]],$H232:$L$2227,4,FALSE)),0)</f>
        <v>0</v>
      </c>
      <c r="AK231" s="7" t="s">
        <v>210</v>
      </c>
      <c r="AL231" s="7">
        <v>3</v>
      </c>
      <c r="AM231" s="7">
        <f>(IFERROR(VLOOKUP(AK231,Components[[Name]:[Price]],2,FALSE),0))</f>
        <v>539.1</v>
      </c>
      <c r="AN231" s="7" t="s">
        <v>208</v>
      </c>
      <c r="AO231" s="7">
        <v>6</v>
      </c>
      <c r="AP231" s="7">
        <f>(IFERROR(VLOOKUP(AN231,Components[[Name]:[Price]],2,FALSE),0))</f>
        <v>526.6</v>
      </c>
      <c r="AS231" s="7">
        <f>(IFERROR(VLOOKUP(AQ231,Components[[Name]:[Price]],2,FALSE),0))</f>
        <v>0</v>
      </c>
      <c r="AV231" s="7">
        <f>(IFERROR(VLOOKUP(AT231,Components[[Name]:[Price]],2,FALSE),0))</f>
        <v>0</v>
      </c>
      <c r="AY231" s="7">
        <f>(IFERROR(VLOOKUP(AW231,Components[[Name]:[Price]],2,FALSE),0))</f>
        <v>0</v>
      </c>
      <c r="BB231" s="2">
        <f>(IFERROR(VLOOKUP(AZ231,Components[[Name]:[Price]],2,FALSE),0))</f>
        <v>0</v>
      </c>
    </row>
    <row r="232" spans="1:54" x14ac:dyDescent="0.2">
      <c r="A232" s="2">
        <v>1326</v>
      </c>
      <c r="B232" s="2" t="s">
        <v>958</v>
      </c>
      <c r="C232" s="6" t="s">
        <v>53</v>
      </c>
      <c r="D232" s="2" t="s">
        <v>53</v>
      </c>
      <c r="E232" s="2">
        <v>1</v>
      </c>
      <c r="F232" s="2">
        <v>21</v>
      </c>
      <c r="G232" s="2">
        <v>12</v>
      </c>
      <c r="H232" s="2" t="s">
        <v>856</v>
      </c>
      <c r="I232" s="7">
        <f>Fullmath[[#This Row],[Total CP]]/Fullmath[[#This Row],[Quantity]]</f>
        <v>19</v>
      </c>
      <c r="J2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</v>
      </c>
      <c r="K232" s="6">
        <f>Fullmath[[#This Row],[Mat Cost]]/Fullmath[[#This Row],[Quantity]]</f>
        <v>6813.1333333333332</v>
      </c>
      <c r="L2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6813.1333333333332</v>
      </c>
      <c r="M232" s="7" t="s">
        <v>315</v>
      </c>
      <c r="N232" s="14">
        <v>1</v>
      </c>
      <c r="O232" s="15">
        <f>IFERROR(_xlfn.IFNA(VLOOKUP(Fullmath[[#This Row],[M1]],$H$2:$L231,2,FALSE),VLOOKUP(Fullmath[[#This Row],[M1]],$H233:$L$2227,2,FALSE)),0)</f>
        <v>1</v>
      </c>
      <c r="P232" s="16">
        <f>IFERROR(_xlfn.IFNA(VLOOKUP(Fullmath[[#This Row],[M1]],$H$2:$L231,4,FALSE),VLOOKUP(Fullmath[[#This Row],[M1]],$H233:$L$2227,4,FALSE)),0)</f>
        <v>481.33333333333331</v>
      </c>
      <c r="Q232" s="7" t="s">
        <v>323</v>
      </c>
      <c r="R232" s="7">
        <v>2</v>
      </c>
      <c r="S232" s="15">
        <f>IFERROR(_xlfn.IFNA(VLOOKUP(Fullmath[[#This Row],[M2]],$H$2:$L231,2,FALSE),VLOOKUP(Fullmath[[#This Row],[M2]],$H233:$L$2227,2,FALSE)),0)</f>
        <v>3</v>
      </c>
      <c r="T232" s="16">
        <f>IFERROR(_xlfn.IFNA(VLOOKUP(Fullmath[[#This Row],[M2]],$H$2:$L231,4,FALSE),VLOOKUP(Fullmath[[#This Row],[M2]],$H233:$L$2227,4,FALSE)),0)</f>
        <v>1034.5</v>
      </c>
      <c r="W232" s="15">
        <f>IFERROR(_xlfn.IFNA(VLOOKUP(Fullmath[[#This Row],[M3]],$H$2:$L231,2,FALSE),VLOOKUP(Fullmath[[#This Row],[M3]],$H233:$L$2227,2,FALSE)),0)</f>
        <v>0</v>
      </c>
      <c r="X232" s="16">
        <f>IFERROR(_xlfn.IFNA(VLOOKUP(Fullmath[[#This Row],[M3]],$H$2:$L231,4,FALSE),VLOOKUP(Fullmath[[#This Row],[M3]],$H233:$L$2227,4,FALSE)),0)</f>
        <v>0</v>
      </c>
      <c r="AA232" s="15">
        <f>IFERROR(_xlfn.IFNA(VLOOKUP(Fullmath[[#This Row],[M4]],$H$2:$L231,2,FALSE),VLOOKUP(Fullmath[[#This Row],[M4]],$H233:$L$2227,2,FALSE)),0)</f>
        <v>0</v>
      </c>
      <c r="AB232" s="16">
        <f>IFERROR(_xlfn.IFNA(VLOOKUP(Fullmath[[#This Row],[M4]],$H$2:$L231,4,FALSE),VLOOKUP(Fullmath[[#This Row],[M4]],$H233:$L$2227,4,FALSE)),0)</f>
        <v>0</v>
      </c>
      <c r="AE232" s="15">
        <f>IFERROR(_xlfn.IFNA(VLOOKUP(Fullmath[[#This Row],[M5]],$H$2:$L231,2,FALSE),VLOOKUP(Fullmath[[#This Row],[M5]],$H233:$L$2227,2,FALSE)),0)</f>
        <v>0</v>
      </c>
      <c r="AF232" s="16">
        <f>IFERROR(_xlfn.IFNA(VLOOKUP(Fullmath[[#This Row],[M5]],$H$2:$L231,4,FALSE),VLOOKUP(Fullmath[[#This Row],[M5]],$H233:$L$2227,4,FALSE)),0)</f>
        <v>0</v>
      </c>
      <c r="AI232" s="15">
        <f>IFERROR(_xlfn.IFNA(VLOOKUP(Fullmath[[#This Row],[M6]],$H$2:$L231,2,FALSE),VLOOKUP(Fullmath[[#This Row],[M6]],$H233:$L$2227,2,FALSE)),0)</f>
        <v>0</v>
      </c>
      <c r="AJ232" s="16">
        <f>IFERROR(_xlfn.IFNA(VLOOKUP(Fullmath[[#This Row],[M6]],$H$2:$L231,4,FALSE),VLOOKUP(Fullmath[[#This Row],[M6]],$H233:$L$2227,4,FALSE)),0)</f>
        <v>0</v>
      </c>
      <c r="AK232" s="7" t="s">
        <v>210</v>
      </c>
      <c r="AL232" s="7">
        <v>4</v>
      </c>
      <c r="AM232" s="7">
        <f>(IFERROR(VLOOKUP(AK232,Components[[Name]:[Price]],2,FALSE),0))</f>
        <v>539.1</v>
      </c>
      <c r="AN232" s="7" t="s">
        <v>208</v>
      </c>
      <c r="AO232" s="7">
        <v>4</v>
      </c>
      <c r="AP232" s="7">
        <f>(IFERROR(VLOOKUP(AN232,Components[[Name]:[Price]],2,FALSE),0))</f>
        <v>526.6</v>
      </c>
      <c r="AS232" s="7">
        <f>(IFERROR(VLOOKUP(AQ232,Components[[Name]:[Price]],2,FALSE),0))</f>
        <v>0</v>
      </c>
      <c r="AV232" s="7">
        <f>(IFERROR(VLOOKUP(AT232,Components[[Name]:[Price]],2,FALSE),0))</f>
        <v>0</v>
      </c>
      <c r="AY232" s="7">
        <f>(IFERROR(VLOOKUP(AW232,Components[[Name]:[Price]],2,FALSE),0))</f>
        <v>0</v>
      </c>
      <c r="BB232" s="2">
        <f>(IFERROR(VLOOKUP(AZ232,Components[[Name]:[Price]],2,FALSE),0))</f>
        <v>0</v>
      </c>
    </row>
    <row r="233" spans="1:54" x14ac:dyDescent="0.2">
      <c r="A233" s="2">
        <v>184</v>
      </c>
      <c r="B233" s="2" t="s">
        <v>958</v>
      </c>
      <c r="C233" s="6" t="s">
        <v>53</v>
      </c>
      <c r="D233" s="2" t="s">
        <v>53</v>
      </c>
      <c r="E233" s="2">
        <v>1</v>
      </c>
      <c r="F233" s="2">
        <v>21</v>
      </c>
      <c r="G233" s="2">
        <v>12</v>
      </c>
      <c r="H233" s="2" t="s">
        <v>916</v>
      </c>
      <c r="I233" s="7">
        <f>Fullmath[[#This Row],[Total CP]]/Fullmath[[#This Row],[Quantity]]</f>
        <v>12</v>
      </c>
      <c r="J2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33" s="6">
        <f>Fullmath[[#This Row],[Mat Cost]]/Fullmath[[#This Row],[Quantity]]</f>
        <v>3159.6000000000004</v>
      </c>
      <c r="L2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3159.6000000000004</v>
      </c>
      <c r="N233" s="14"/>
      <c r="O233" s="15">
        <f>IFERROR(_xlfn.IFNA(VLOOKUP(Fullmath[[#This Row],[M1]],$H$2:$L232,2,FALSE),VLOOKUP(Fullmath[[#This Row],[M1]],$H234:$L$2227,2,FALSE)),0)</f>
        <v>0</v>
      </c>
      <c r="P233" s="16">
        <f>IFERROR(_xlfn.IFNA(VLOOKUP(Fullmath[[#This Row],[M1]],$H$2:$L232,4,FALSE),VLOOKUP(Fullmath[[#This Row],[M1]],$H234:$L$2227,4,FALSE)),0)</f>
        <v>0</v>
      </c>
      <c r="S233" s="15">
        <f>IFERROR(_xlfn.IFNA(VLOOKUP(Fullmath[[#This Row],[M2]],$H$2:$L232,2,FALSE),VLOOKUP(Fullmath[[#This Row],[M2]],$H234:$L$2227,2,FALSE)),0)</f>
        <v>0</v>
      </c>
      <c r="T233" s="16">
        <f>IFERROR(_xlfn.IFNA(VLOOKUP(Fullmath[[#This Row],[M2]],$H$2:$L232,4,FALSE),VLOOKUP(Fullmath[[#This Row],[M2]],$H234:$L$2227,4,FALSE)),0)</f>
        <v>0</v>
      </c>
      <c r="W233" s="15">
        <f>IFERROR(_xlfn.IFNA(VLOOKUP(Fullmath[[#This Row],[M3]],$H$2:$L232,2,FALSE),VLOOKUP(Fullmath[[#This Row],[M3]],$H234:$L$2227,2,FALSE)),0)</f>
        <v>0</v>
      </c>
      <c r="X233" s="16">
        <f>IFERROR(_xlfn.IFNA(VLOOKUP(Fullmath[[#This Row],[M3]],$H$2:$L232,4,FALSE),VLOOKUP(Fullmath[[#This Row],[M3]],$H234:$L$2227,4,FALSE)),0)</f>
        <v>0</v>
      </c>
      <c r="AA233" s="15">
        <f>IFERROR(_xlfn.IFNA(VLOOKUP(Fullmath[[#This Row],[M4]],$H$2:$L232,2,FALSE),VLOOKUP(Fullmath[[#This Row],[M4]],$H234:$L$2227,2,FALSE)),0)</f>
        <v>0</v>
      </c>
      <c r="AB233" s="16">
        <f>IFERROR(_xlfn.IFNA(VLOOKUP(Fullmath[[#This Row],[M4]],$H$2:$L232,4,FALSE),VLOOKUP(Fullmath[[#This Row],[M4]],$H234:$L$2227,4,FALSE)),0)</f>
        <v>0</v>
      </c>
      <c r="AE233" s="15">
        <f>IFERROR(_xlfn.IFNA(VLOOKUP(Fullmath[[#This Row],[M5]],$H$2:$L232,2,FALSE),VLOOKUP(Fullmath[[#This Row],[M5]],$H234:$L$2227,2,FALSE)),0)</f>
        <v>0</v>
      </c>
      <c r="AF233" s="16">
        <f>IFERROR(_xlfn.IFNA(VLOOKUP(Fullmath[[#This Row],[M5]],$H$2:$L232,4,FALSE),VLOOKUP(Fullmath[[#This Row],[M5]],$H234:$L$2227,4,FALSE)),0)</f>
        <v>0</v>
      </c>
      <c r="AI233" s="15">
        <f>IFERROR(_xlfn.IFNA(VLOOKUP(Fullmath[[#This Row],[M6]],$H$2:$L232,2,FALSE),VLOOKUP(Fullmath[[#This Row],[M6]],$H234:$L$2227,2,FALSE)),0)</f>
        <v>0</v>
      </c>
      <c r="AJ233" s="16">
        <f>IFERROR(_xlfn.IFNA(VLOOKUP(Fullmath[[#This Row],[M6]],$H$2:$L232,4,FALSE),VLOOKUP(Fullmath[[#This Row],[M6]],$H234:$L$2227,4,FALSE)),0)</f>
        <v>0</v>
      </c>
      <c r="AK233" s="7" t="s">
        <v>208</v>
      </c>
      <c r="AL233" s="7">
        <v>6</v>
      </c>
      <c r="AM233" s="7">
        <f>(IFERROR(VLOOKUP(AK233,Components[[Name]:[Price]],2,FALSE),0))</f>
        <v>526.6</v>
      </c>
      <c r="AP233" s="7">
        <f>(IFERROR(VLOOKUP(AN233,Components[[Name]:[Price]],2,FALSE),0))</f>
        <v>0</v>
      </c>
      <c r="AS233" s="7">
        <f>(IFERROR(VLOOKUP(AQ233,Components[[Name]:[Price]],2,FALSE),0))</f>
        <v>0</v>
      </c>
      <c r="AV233" s="7">
        <f>(IFERROR(VLOOKUP(AT233,Components[[Name]:[Price]],2,FALSE),0))</f>
        <v>0</v>
      </c>
      <c r="AY233" s="7">
        <f>(IFERROR(VLOOKUP(AW233,Components[[Name]:[Price]],2,FALSE),0))</f>
        <v>0</v>
      </c>
      <c r="BB233" s="2">
        <f>(IFERROR(VLOOKUP(AZ233,Components[[Name]:[Price]],2,FALSE),0))</f>
        <v>0</v>
      </c>
    </row>
    <row r="234" spans="1:54" x14ac:dyDescent="0.2">
      <c r="A234" s="2">
        <v>1325</v>
      </c>
      <c r="B234" s="2" t="s">
        <v>958</v>
      </c>
      <c r="C234" s="6" t="s">
        <v>53</v>
      </c>
      <c r="D234" s="2" t="s">
        <v>53</v>
      </c>
      <c r="E234" s="2">
        <v>1</v>
      </c>
      <c r="F234" s="2">
        <v>21</v>
      </c>
      <c r="G234" s="2">
        <v>12</v>
      </c>
      <c r="H234" s="2" t="s">
        <v>857</v>
      </c>
      <c r="I234" s="7">
        <f>Fullmath[[#This Row],[Total CP]]/Fullmath[[#This Row],[Quantity]]</f>
        <v>12</v>
      </c>
      <c r="J2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34" s="6">
        <f>Fullmath[[#This Row],[Mat Cost]]/Fullmath[[#This Row],[Quantity]]</f>
        <v>3159.6000000000004</v>
      </c>
      <c r="L2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3159.6000000000004</v>
      </c>
      <c r="N234" s="14"/>
      <c r="O234" s="15">
        <f>IFERROR(_xlfn.IFNA(VLOOKUP(Fullmath[[#This Row],[M1]],$H$2:$L233,2,FALSE),VLOOKUP(Fullmath[[#This Row],[M1]],$H235:$L$2227,2,FALSE)),0)</f>
        <v>0</v>
      </c>
      <c r="P234" s="16">
        <f>IFERROR(_xlfn.IFNA(VLOOKUP(Fullmath[[#This Row],[M1]],$H$2:$L233,4,FALSE),VLOOKUP(Fullmath[[#This Row],[M1]],$H235:$L$2227,4,FALSE)),0)</f>
        <v>0</v>
      </c>
      <c r="S234" s="15">
        <f>IFERROR(_xlfn.IFNA(VLOOKUP(Fullmath[[#This Row],[M2]],$H$2:$L233,2,FALSE),VLOOKUP(Fullmath[[#This Row],[M2]],$H235:$L$2227,2,FALSE)),0)</f>
        <v>0</v>
      </c>
      <c r="T234" s="16">
        <f>IFERROR(_xlfn.IFNA(VLOOKUP(Fullmath[[#This Row],[M2]],$H$2:$L233,4,FALSE),VLOOKUP(Fullmath[[#This Row],[M2]],$H235:$L$2227,4,FALSE)),0)</f>
        <v>0</v>
      </c>
      <c r="W234" s="15">
        <f>IFERROR(_xlfn.IFNA(VLOOKUP(Fullmath[[#This Row],[M3]],$H$2:$L233,2,FALSE),VLOOKUP(Fullmath[[#This Row],[M3]],$H235:$L$2227,2,FALSE)),0)</f>
        <v>0</v>
      </c>
      <c r="X234" s="16">
        <f>IFERROR(_xlfn.IFNA(VLOOKUP(Fullmath[[#This Row],[M3]],$H$2:$L233,4,FALSE),VLOOKUP(Fullmath[[#This Row],[M3]],$H235:$L$2227,4,FALSE)),0)</f>
        <v>0</v>
      </c>
      <c r="AA234" s="15">
        <f>IFERROR(_xlfn.IFNA(VLOOKUP(Fullmath[[#This Row],[M4]],$H$2:$L233,2,FALSE),VLOOKUP(Fullmath[[#This Row],[M4]],$H235:$L$2227,2,FALSE)),0)</f>
        <v>0</v>
      </c>
      <c r="AB234" s="16">
        <f>IFERROR(_xlfn.IFNA(VLOOKUP(Fullmath[[#This Row],[M4]],$H$2:$L233,4,FALSE),VLOOKUP(Fullmath[[#This Row],[M4]],$H235:$L$2227,4,FALSE)),0)</f>
        <v>0</v>
      </c>
      <c r="AE234" s="15">
        <f>IFERROR(_xlfn.IFNA(VLOOKUP(Fullmath[[#This Row],[M5]],$H$2:$L233,2,FALSE),VLOOKUP(Fullmath[[#This Row],[M5]],$H235:$L$2227,2,FALSE)),0)</f>
        <v>0</v>
      </c>
      <c r="AF234" s="16">
        <f>IFERROR(_xlfn.IFNA(VLOOKUP(Fullmath[[#This Row],[M5]],$H$2:$L233,4,FALSE),VLOOKUP(Fullmath[[#This Row],[M5]],$H235:$L$2227,4,FALSE)),0)</f>
        <v>0</v>
      </c>
      <c r="AI234" s="15">
        <f>IFERROR(_xlfn.IFNA(VLOOKUP(Fullmath[[#This Row],[M6]],$H$2:$L233,2,FALSE),VLOOKUP(Fullmath[[#This Row],[M6]],$H235:$L$2227,2,FALSE)),0)</f>
        <v>0</v>
      </c>
      <c r="AJ234" s="16">
        <f>IFERROR(_xlfn.IFNA(VLOOKUP(Fullmath[[#This Row],[M6]],$H$2:$L233,4,FALSE),VLOOKUP(Fullmath[[#This Row],[M6]],$H235:$L$2227,4,FALSE)),0)</f>
        <v>0</v>
      </c>
      <c r="AK234" s="7" t="s">
        <v>208</v>
      </c>
      <c r="AL234" s="7">
        <v>6</v>
      </c>
      <c r="AM234" s="7">
        <f>(IFERROR(VLOOKUP(AK234,Components[[Name]:[Price]],2,FALSE),0))</f>
        <v>526.6</v>
      </c>
      <c r="AP234" s="7">
        <f>(IFERROR(VLOOKUP(AN234,Components[[Name]:[Price]],2,FALSE),0))</f>
        <v>0</v>
      </c>
      <c r="AS234" s="7">
        <f>(IFERROR(VLOOKUP(AQ234,Components[[Name]:[Price]],2,FALSE),0))</f>
        <v>0</v>
      </c>
      <c r="AV234" s="7">
        <f>(IFERROR(VLOOKUP(AT234,Components[[Name]:[Price]],2,FALSE),0))</f>
        <v>0</v>
      </c>
      <c r="AY234" s="7">
        <f>(IFERROR(VLOOKUP(AW234,Components[[Name]:[Price]],2,FALSE),0))</f>
        <v>0</v>
      </c>
      <c r="BB234" s="2">
        <f>(IFERROR(VLOOKUP(AZ234,Components[[Name]:[Price]],2,FALSE),0))</f>
        <v>0</v>
      </c>
    </row>
    <row r="235" spans="1:54" x14ac:dyDescent="0.2">
      <c r="A235" s="2">
        <v>185</v>
      </c>
      <c r="B235" s="2" t="s">
        <v>958</v>
      </c>
      <c r="C235" s="6" t="s">
        <v>53</v>
      </c>
      <c r="D235" s="2" t="s">
        <v>53</v>
      </c>
      <c r="E235" s="2">
        <v>1</v>
      </c>
      <c r="F235" s="2">
        <v>21</v>
      </c>
      <c r="G235" s="2">
        <v>12</v>
      </c>
      <c r="H235" s="2" t="s">
        <v>915</v>
      </c>
      <c r="I235" s="7">
        <f>Fullmath[[#This Row],[Total CP]]/Fullmath[[#This Row],[Quantity]]</f>
        <v>12</v>
      </c>
      <c r="J2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35" s="6">
        <f>Fullmath[[#This Row],[Mat Cost]]/Fullmath[[#This Row],[Quantity]]</f>
        <v>3234.6000000000004</v>
      </c>
      <c r="L2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3234.6000000000004</v>
      </c>
      <c r="N235" s="14"/>
      <c r="O235" s="15">
        <f>IFERROR(_xlfn.IFNA(VLOOKUP(Fullmath[[#This Row],[M1]],$H$2:$L234,2,FALSE),VLOOKUP(Fullmath[[#This Row],[M1]],$H236:$L$2227,2,FALSE)),0)</f>
        <v>0</v>
      </c>
      <c r="P235" s="16">
        <f>IFERROR(_xlfn.IFNA(VLOOKUP(Fullmath[[#This Row],[M1]],$H$2:$L234,4,FALSE),VLOOKUP(Fullmath[[#This Row],[M1]],$H236:$L$2227,4,FALSE)),0)</f>
        <v>0</v>
      </c>
      <c r="S235" s="15">
        <f>IFERROR(_xlfn.IFNA(VLOOKUP(Fullmath[[#This Row],[M2]],$H$2:$L234,2,FALSE),VLOOKUP(Fullmath[[#This Row],[M2]],$H236:$L$2227,2,FALSE)),0)</f>
        <v>0</v>
      </c>
      <c r="T235" s="16">
        <f>IFERROR(_xlfn.IFNA(VLOOKUP(Fullmath[[#This Row],[M2]],$H$2:$L234,4,FALSE),VLOOKUP(Fullmath[[#This Row],[M2]],$H236:$L$2227,4,FALSE)),0)</f>
        <v>0</v>
      </c>
      <c r="W235" s="15">
        <f>IFERROR(_xlfn.IFNA(VLOOKUP(Fullmath[[#This Row],[M3]],$H$2:$L234,2,FALSE),VLOOKUP(Fullmath[[#This Row],[M3]],$H236:$L$2227,2,FALSE)),0)</f>
        <v>0</v>
      </c>
      <c r="X235" s="16">
        <f>IFERROR(_xlfn.IFNA(VLOOKUP(Fullmath[[#This Row],[M3]],$H$2:$L234,4,FALSE),VLOOKUP(Fullmath[[#This Row],[M3]],$H236:$L$2227,4,FALSE)),0)</f>
        <v>0</v>
      </c>
      <c r="AA235" s="15">
        <f>IFERROR(_xlfn.IFNA(VLOOKUP(Fullmath[[#This Row],[M4]],$H$2:$L234,2,FALSE),VLOOKUP(Fullmath[[#This Row],[M4]],$H236:$L$2227,2,FALSE)),0)</f>
        <v>0</v>
      </c>
      <c r="AB235" s="16">
        <f>IFERROR(_xlfn.IFNA(VLOOKUP(Fullmath[[#This Row],[M4]],$H$2:$L234,4,FALSE),VLOOKUP(Fullmath[[#This Row],[M4]],$H236:$L$2227,4,FALSE)),0)</f>
        <v>0</v>
      </c>
      <c r="AE235" s="15">
        <f>IFERROR(_xlfn.IFNA(VLOOKUP(Fullmath[[#This Row],[M5]],$H$2:$L234,2,FALSE),VLOOKUP(Fullmath[[#This Row],[M5]],$H236:$L$2227,2,FALSE)),0)</f>
        <v>0</v>
      </c>
      <c r="AF235" s="16">
        <f>IFERROR(_xlfn.IFNA(VLOOKUP(Fullmath[[#This Row],[M5]],$H$2:$L234,4,FALSE),VLOOKUP(Fullmath[[#This Row],[M5]],$H236:$L$2227,4,FALSE)),0)</f>
        <v>0</v>
      </c>
      <c r="AI235" s="15">
        <f>IFERROR(_xlfn.IFNA(VLOOKUP(Fullmath[[#This Row],[M6]],$H$2:$L234,2,FALSE),VLOOKUP(Fullmath[[#This Row],[M6]],$H236:$L$2227,2,FALSE)),0)</f>
        <v>0</v>
      </c>
      <c r="AJ235" s="16">
        <f>IFERROR(_xlfn.IFNA(VLOOKUP(Fullmath[[#This Row],[M6]],$H$2:$L234,4,FALSE),VLOOKUP(Fullmath[[#This Row],[M6]],$H236:$L$2227,4,FALSE)),0)</f>
        <v>0</v>
      </c>
      <c r="AK235" s="7" t="s">
        <v>210</v>
      </c>
      <c r="AL235" s="7">
        <v>6</v>
      </c>
      <c r="AM235" s="7">
        <f>(IFERROR(VLOOKUP(AK235,Components[[Name]:[Price]],2,FALSE),0))</f>
        <v>539.1</v>
      </c>
      <c r="AP235" s="7">
        <f>(IFERROR(VLOOKUP(AN235,Components[[Name]:[Price]],2,FALSE),0))</f>
        <v>0</v>
      </c>
      <c r="AS235" s="7">
        <f>(IFERROR(VLOOKUP(AQ235,Components[[Name]:[Price]],2,FALSE),0))</f>
        <v>0</v>
      </c>
      <c r="AV235" s="7">
        <f>(IFERROR(VLOOKUP(AT235,Components[[Name]:[Price]],2,FALSE),0))</f>
        <v>0</v>
      </c>
      <c r="AY235" s="7">
        <f>(IFERROR(VLOOKUP(AW235,Components[[Name]:[Price]],2,FALSE),0))</f>
        <v>0</v>
      </c>
      <c r="BB235" s="2">
        <f>(IFERROR(VLOOKUP(AZ235,Components[[Name]:[Price]],2,FALSE),0))</f>
        <v>0</v>
      </c>
    </row>
    <row r="236" spans="1:54" x14ac:dyDescent="0.2">
      <c r="A236" s="2">
        <v>1323</v>
      </c>
      <c r="B236" s="2" t="s">
        <v>958</v>
      </c>
      <c r="C236" s="6" t="s">
        <v>53</v>
      </c>
      <c r="D236" s="2" t="s">
        <v>53</v>
      </c>
      <c r="E236" s="2">
        <v>1</v>
      </c>
      <c r="F236" s="2">
        <v>21</v>
      </c>
      <c r="G236" s="2">
        <v>12</v>
      </c>
      <c r="H236" s="2" t="s">
        <v>859</v>
      </c>
      <c r="I236" s="7">
        <f>Fullmath[[#This Row],[Total CP]]/Fullmath[[#This Row],[Quantity]]</f>
        <v>12</v>
      </c>
      <c r="J2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36" s="6">
        <f>Fullmath[[#This Row],[Mat Cost]]/Fullmath[[#This Row],[Quantity]]</f>
        <v>3234.6000000000004</v>
      </c>
      <c r="L2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3234.6000000000004</v>
      </c>
      <c r="N236" s="14"/>
      <c r="O236" s="15">
        <f>IFERROR(_xlfn.IFNA(VLOOKUP(Fullmath[[#This Row],[M1]],$H$2:$L235,2,FALSE),VLOOKUP(Fullmath[[#This Row],[M1]],$H237:$L$2227,2,FALSE)),0)</f>
        <v>0</v>
      </c>
      <c r="P236" s="16">
        <f>IFERROR(_xlfn.IFNA(VLOOKUP(Fullmath[[#This Row],[M1]],$H$2:$L235,4,FALSE),VLOOKUP(Fullmath[[#This Row],[M1]],$H237:$L$2227,4,FALSE)),0)</f>
        <v>0</v>
      </c>
      <c r="S236" s="15">
        <f>IFERROR(_xlfn.IFNA(VLOOKUP(Fullmath[[#This Row],[M2]],$H$2:$L235,2,FALSE),VLOOKUP(Fullmath[[#This Row],[M2]],$H237:$L$2227,2,FALSE)),0)</f>
        <v>0</v>
      </c>
      <c r="T236" s="16">
        <f>IFERROR(_xlfn.IFNA(VLOOKUP(Fullmath[[#This Row],[M2]],$H$2:$L235,4,FALSE),VLOOKUP(Fullmath[[#This Row],[M2]],$H237:$L$2227,4,FALSE)),0)</f>
        <v>0</v>
      </c>
      <c r="W236" s="15">
        <f>IFERROR(_xlfn.IFNA(VLOOKUP(Fullmath[[#This Row],[M3]],$H$2:$L235,2,FALSE),VLOOKUP(Fullmath[[#This Row],[M3]],$H237:$L$2227,2,FALSE)),0)</f>
        <v>0</v>
      </c>
      <c r="X236" s="16">
        <f>IFERROR(_xlfn.IFNA(VLOOKUP(Fullmath[[#This Row],[M3]],$H$2:$L235,4,FALSE),VLOOKUP(Fullmath[[#This Row],[M3]],$H237:$L$2227,4,FALSE)),0)</f>
        <v>0</v>
      </c>
      <c r="AA236" s="15">
        <f>IFERROR(_xlfn.IFNA(VLOOKUP(Fullmath[[#This Row],[M4]],$H$2:$L235,2,FALSE),VLOOKUP(Fullmath[[#This Row],[M4]],$H237:$L$2227,2,FALSE)),0)</f>
        <v>0</v>
      </c>
      <c r="AB236" s="16">
        <f>IFERROR(_xlfn.IFNA(VLOOKUP(Fullmath[[#This Row],[M4]],$H$2:$L235,4,FALSE),VLOOKUP(Fullmath[[#This Row],[M4]],$H237:$L$2227,4,FALSE)),0)</f>
        <v>0</v>
      </c>
      <c r="AE236" s="15">
        <f>IFERROR(_xlfn.IFNA(VLOOKUP(Fullmath[[#This Row],[M5]],$H$2:$L235,2,FALSE),VLOOKUP(Fullmath[[#This Row],[M5]],$H237:$L$2227,2,FALSE)),0)</f>
        <v>0</v>
      </c>
      <c r="AF236" s="16">
        <f>IFERROR(_xlfn.IFNA(VLOOKUP(Fullmath[[#This Row],[M5]],$H$2:$L235,4,FALSE),VLOOKUP(Fullmath[[#This Row],[M5]],$H237:$L$2227,4,FALSE)),0)</f>
        <v>0</v>
      </c>
      <c r="AI236" s="15">
        <f>IFERROR(_xlfn.IFNA(VLOOKUP(Fullmath[[#This Row],[M6]],$H$2:$L235,2,FALSE),VLOOKUP(Fullmath[[#This Row],[M6]],$H237:$L$2227,2,FALSE)),0)</f>
        <v>0</v>
      </c>
      <c r="AJ236" s="16">
        <f>IFERROR(_xlfn.IFNA(VLOOKUP(Fullmath[[#This Row],[M6]],$H$2:$L235,4,FALSE),VLOOKUP(Fullmath[[#This Row],[M6]],$H237:$L$2227,4,FALSE)),0)</f>
        <v>0</v>
      </c>
      <c r="AK236" s="7" t="s">
        <v>210</v>
      </c>
      <c r="AL236" s="7">
        <v>6</v>
      </c>
      <c r="AM236" s="7">
        <f>(IFERROR(VLOOKUP(AK236,Components[[Name]:[Price]],2,FALSE),0))</f>
        <v>539.1</v>
      </c>
      <c r="AP236" s="7">
        <f>(IFERROR(VLOOKUP(AN236,Components[[Name]:[Price]],2,FALSE),0))</f>
        <v>0</v>
      </c>
      <c r="AS236" s="7">
        <f>(IFERROR(VLOOKUP(AQ236,Components[[Name]:[Price]],2,FALSE),0))</f>
        <v>0</v>
      </c>
      <c r="AV236" s="7">
        <f>(IFERROR(VLOOKUP(AT236,Components[[Name]:[Price]],2,FALSE),0))</f>
        <v>0</v>
      </c>
      <c r="AY236" s="7">
        <f>(IFERROR(VLOOKUP(AW236,Components[[Name]:[Price]],2,FALSE),0))</f>
        <v>0</v>
      </c>
      <c r="BB236" s="2">
        <f>(IFERROR(VLOOKUP(AZ236,Components[[Name]:[Price]],2,FALSE),0))</f>
        <v>0</v>
      </c>
    </row>
    <row r="237" spans="1:54" x14ac:dyDescent="0.2">
      <c r="A237" s="2">
        <v>1324</v>
      </c>
      <c r="B237" s="2" t="s">
        <v>958</v>
      </c>
      <c r="C237" s="6" t="s">
        <v>53</v>
      </c>
      <c r="D237" s="2" t="s">
        <v>53</v>
      </c>
      <c r="E237" s="2">
        <v>1</v>
      </c>
      <c r="F237" s="2">
        <v>21</v>
      </c>
      <c r="G237" s="2">
        <v>12</v>
      </c>
      <c r="H237" s="2" t="s">
        <v>858</v>
      </c>
      <c r="I237" s="7">
        <f>Fullmath[[#This Row],[Total CP]]/Fullmath[[#This Row],[Quantity]]</f>
        <v>12</v>
      </c>
      <c r="J2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37" s="6">
        <f>Fullmath[[#This Row],[Mat Cost]]/Fullmath[[#This Row],[Quantity]]</f>
        <v>3234.6000000000004</v>
      </c>
      <c r="L2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3234.6000000000004</v>
      </c>
      <c r="N237" s="14"/>
      <c r="O237" s="15">
        <f>IFERROR(_xlfn.IFNA(VLOOKUP(Fullmath[[#This Row],[M1]],$H$2:$L236,2,FALSE),VLOOKUP(Fullmath[[#This Row],[M1]],$H238:$L$2227,2,FALSE)),0)</f>
        <v>0</v>
      </c>
      <c r="P237" s="16">
        <f>IFERROR(_xlfn.IFNA(VLOOKUP(Fullmath[[#This Row],[M1]],$H$2:$L236,4,FALSE),VLOOKUP(Fullmath[[#This Row],[M1]],$H238:$L$2227,4,FALSE)),0)</f>
        <v>0</v>
      </c>
      <c r="S237" s="15">
        <f>IFERROR(_xlfn.IFNA(VLOOKUP(Fullmath[[#This Row],[M2]],$H$2:$L236,2,FALSE),VLOOKUP(Fullmath[[#This Row],[M2]],$H238:$L$2227,2,FALSE)),0)</f>
        <v>0</v>
      </c>
      <c r="T237" s="16">
        <f>IFERROR(_xlfn.IFNA(VLOOKUP(Fullmath[[#This Row],[M2]],$H$2:$L236,4,FALSE),VLOOKUP(Fullmath[[#This Row],[M2]],$H238:$L$2227,4,FALSE)),0)</f>
        <v>0</v>
      </c>
      <c r="W237" s="15">
        <f>IFERROR(_xlfn.IFNA(VLOOKUP(Fullmath[[#This Row],[M3]],$H$2:$L236,2,FALSE),VLOOKUP(Fullmath[[#This Row],[M3]],$H238:$L$2227,2,FALSE)),0)</f>
        <v>0</v>
      </c>
      <c r="X237" s="16">
        <f>IFERROR(_xlfn.IFNA(VLOOKUP(Fullmath[[#This Row],[M3]],$H$2:$L236,4,FALSE),VLOOKUP(Fullmath[[#This Row],[M3]],$H238:$L$2227,4,FALSE)),0)</f>
        <v>0</v>
      </c>
      <c r="AA237" s="15">
        <f>IFERROR(_xlfn.IFNA(VLOOKUP(Fullmath[[#This Row],[M4]],$H$2:$L236,2,FALSE),VLOOKUP(Fullmath[[#This Row],[M4]],$H238:$L$2227,2,FALSE)),0)</f>
        <v>0</v>
      </c>
      <c r="AB237" s="16">
        <f>IFERROR(_xlfn.IFNA(VLOOKUP(Fullmath[[#This Row],[M4]],$H$2:$L236,4,FALSE),VLOOKUP(Fullmath[[#This Row],[M4]],$H238:$L$2227,4,FALSE)),0)</f>
        <v>0</v>
      </c>
      <c r="AE237" s="15">
        <f>IFERROR(_xlfn.IFNA(VLOOKUP(Fullmath[[#This Row],[M5]],$H$2:$L236,2,FALSE),VLOOKUP(Fullmath[[#This Row],[M5]],$H238:$L$2227,2,FALSE)),0)</f>
        <v>0</v>
      </c>
      <c r="AF237" s="16">
        <f>IFERROR(_xlfn.IFNA(VLOOKUP(Fullmath[[#This Row],[M5]],$H$2:$L236,4,FALSE),VLOOKUP(Fullmath[[#This Row],[M5]],$H238:$L$2227,4,FALSE)),0)</f>
        <v>0</v>
      </c>
      <c r="AI237" s="15">
        <f>IFERROR(_xlfn.IFNA(VLOOKUP(Fullmath[[#This Row],[M6]],$H$2:$L236,2,FALSE),VLOOKUP(Fullmath[[#This Row],[M6]],$H238:$L$2227,2,FALSE)),0)</f>
        <v>0</v>
      </c>
      <c r="AJ237" s="16">
        <f>IFERROR(_xlfn.IFNA(VLOOKUP(Fullmath[[#This Row],[M6]],$H$2:$L236,4,FALSE),VLOOKUP(Fullmath[[#This Row],[M6]],$H238:$L$2227,4,FALSE)),0)</f>
        <v>0</v>
      </c>
      <c r="AK237" s="7" t="s">
        <v>210</v>
      </c>
      <c r="AL237" s="7">
        <v>6</v>
      </c>
      <c r="AM237" s="7">
        <f>(IFERROR(VLOOKUP(AK237,Components[[Name]:[Price]],2,FALSE),0))</f>
        <v>539.1</v>
      </c>
      <c r="AP237" s="7">
        <f>(IFERROR(VLOOKUP(AN237,Components[[Name]:[Price]],2,FALSE),0))</f>
        <v>0</v>
      </c>
      <c r="AS237" s="7">
        <f>(IFERROR(VLOOKUP(AQ237,Components[[Name]:[Price]],2,FALSE),0))</f>
        <v>0</v>
      </c>
      <c r="AV237" s="7">
        <f>(IFERROR(VLOOKUP(AT237,Components[[Name]:[Price]],2,FALSE),0))</f>
        <v>0</v>
      </c>
      <c r="AY237" s="7">
        <f>(IFERROR(VLOOKUP(AW237,Components[[Name]:[Price]],2,FALSE),0))</f>
        <v>0</v>
      </c>
      <c r="BB237" s="2">
        <f>(IFERROR(VLOOKUP(AZ237,Components[[Name]:[Price]],2,FALSE),0))</f>
        <v>0</v>
      </c>
    </row>
    <row r="238" spans="1:54" x14ac:dyDescent="0.2">
      <c r="A238" s="2">
        <v>1225</v>
      </c>
      <c r="B238" s="2" t="s">
        <v>958</v>
      </c>
      <c r="C238" s="6" t="s">
        <v>53</v>
      </c>
      <c r="D238" s="2" t="s">
        <v>53</v>
      </c>
      <c r="E238" s="2">
        <v>1</v>
      </c>
      <c r="F238" s="2">
        <v>21</v>
      </c>
      <c r="G238" s="2">
        <v>12</v>
      </c>
      <c r="H238" s="2" t="s">
        <v>885</v>
      </c>
      <c r="I238" s="7">
        <f>Fullmath[[#This Row],[Total CP]]/Fullmath[[#This Row],[Quantity]]</f>
        <v>18.333333333333336</v>
      </c>
      <c r="J2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18.333333333333336</v>
      </c>
      <c r="K238" s="6">
        <f>Fullmath[[#This Row],[Mat Cost]]/Fullmath[[#This Row],[Quantity]]</f>
        <v>1894.8583333333336</v>
      </c>
      <c r="L2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38" s="7" t="s">
        <v>581</v>
      </c>
      <c r="N238" s="14">
        <v>1</v>
      </c>
      <c r="O238" s="15">
        <f>IFERROR(_xlfn.IFNA(VLOOKUP(Fullmath[[#This Row],[M1]],$H$2:$L237,2,FALSE),VLOOKUP(Fullmath[[#This Row],[M1]],$H239:$L$2227,2,FALSE)),0)</f>
        <v>1</v>
      </c>
      <c r="P238" s="16">
        <f>IFERROR(_xlfn.IFNA(VLOOKUP(Fullmath[[#This Row],[M1]],$H$2:$L237,4,FALSE),VLOOKUP(Fullmath[[#This Row],[M1]],$H239:$L$2227,4,FALSE)),0)</f>
        <v>240.66666666666666</v>
      </c>
      <c r="Q238" s="7" t="s">
        <v>535</v>
      </c>
      <c r="R238" s="7">
        <v>1</v>
      </c>
      <c r="S238" s="15">
        <f>IFERROR(_xlfn.IFNA(VLOOKUP(Fullmath[[#This Row],[M2]],$H$2:$L237,2,FALSE),VLOOKUP(Fullmath[[#This Row],[M2]],$H239:$L$2227,2,FALSE)),0)</f>
        <v>5.3333333333333339</v>
      </c>
      <c r="T238" s="16">
        <f>IFERROR(_xlfn.IFNA(VLOOKUP(Fullmath[[#This Row],[M2]],$H$2:$L237,4,FALSE),VLOOKUP(Fullmath[[#This Row],[M2]],$H239:$L$2227,4,FALSE)),0)</f>
        <v>1043.8583333333333</v>
      </c>
      <c r="W238" s="15">
        <f>IFERROR(_xlfn.IFNA(VLOOKUP(Fullmath[[#This Row],[M3]],$H$2:$L237,2,FALSE),VLOOKUP(Fullmath[[#This Row],[M3]],$H239:$L$2227,2,FALSE)),0)</f>
        <v>0</v>
      </c>
      <c r="X238" s="16">
        <f>IFERROR(_xlfn.IFNA(VLOOKUP(Fullmath[[#This Row],[M3]],$H$2:$L237,4,FALSE),VLOOKUP(Fullmath[[#This Row],[M3]],$H239:$L$2227,4,FALSE)),0)</f>
        <v>0</v>
      </c>
      <c r="AA238" s="15">
        <f>IFERROR(_xlfn.IFNA(VLOOKUP(Fullmath[[#This Row],[M4]],$H$2:$L237,2,FALSE),VLOOKUP(Fullmath[[#This Row],[M4]],$H239:$L$2227,2,FALSE)),0)</f>
        <v>0</v>
      </c>
      <c r="AB238" s="16">
        <f>IFERROR(_xlfn.IFNA(VLOOKUP(Fullmath[[#This Row],[M4]],$H$2:$L237,4,FALSE),VLOOKUP(Fullmath[[#This Row],[M4]],$H239:$L$2227,4,FALSE)),0)</f>
        <v>0</v>
      </c>
      <c r="AE238" s="15">
        <f>IFERROR(_xlfn.IFNA(VLOOKUP(Fullmath[[#This Row],[M5]],$H$2:$L237,2,FALSE),VLOOKUP(Fullmath[[#This Row],[M5]],$H239:$L$2227,2,FALSE)),0)</f>
        <v>0</v>
      </c>
      <c r="AF238" s="16">
        <f>IFERROR(_xlfn.IFNA(VLOOKUP(Fullmath[[#This Row],[M5]],$H$2:$L237,4,FALSE),VLOOKUP(Fullmath[[#This Row],[M5]],$H239:$L$2227,4,FALSE)),0)</f>
        <v>0</v>
      </c>
      <c r="AI238" s="15">
        <f>IFERROR(_xlfn.IFNA(VLOOKUP(Fullmath[[#This Row],[M6]],$H$2:$L237,2,FALSE),VLOOKUP(Fullmath[[#This Row],[M6]],$H239:$L$2227,2,FALSE)),0)</f>
        <v>0</v>
      </c>
      <c r="AJ238" s="16">
        <f>IFERROR(_xlfn.IFNA(VLOOKUP(Fullmath[[#This Row],[M6]],$H$2:$L237,4,FALSE),VLOOKUP(Fullmath[[#This Row],[M6]],$H239:$L$2227,4,FALSE)),0)</f>
        <v>0</v>
      </c>
      <c r="AK238" s="7" t="s">
        <v>231</v>
      </c>
      <c r="AL238" s="7">
        <v>2</v>
      </c>
      <c r="AM238" s="7">
        <f>(IFERROR(VLOOKUP(AK238,Components[[Name]:[Price]],2,FALSE),0))</f>
        <v>305.16666666666669</v>
      </c>
      <c r="AP238" s="7">
        <f>(IFERROR(VLOOKUP(AN238,Components[[Name]:[Price]],2,FALSE),0))</f>
        <v>0</v>
      </c>
      <c r="AS238" s="7">
        <f>(IFERROR(VLOOKUP(AQ238,Components[[Name]:[Price]],2,FALSE),0))</f>
        <v>0</v>
      </c>
      <c r="AV238" s="7">
        <f>(IFERROR(VLOOKUP(AT238,Components[[Name]:[Price]],2,FALSE),0))</f>
        <v>0</v>
      </c>
      <c r="AY238" s="7">
        <f>(IFERROR(VLOOKUP(AW238,Components[[Name]:[Price]],2,FALSE),0))</f>
        <v>0</v>
      </c>
      <c r="BB238" s="2">
        <f>(IFERROR(VLOOKUP(AZ238,Components[[Name]:[Price]],2,FALSE),0))</f>
        <v>0</v>
      </c>
    </row>
    <row r="239" spans="1:54" x14ac:dyDescent="0.2">
      <c r="A239" s="2">
        <v>1226</v>
      </c>
      <c r="B239" s="2" t="s">
        <v>958</v>
      </c>
      <c r="C239" s="6" t="s">
        <v>53</v>
      </c>
      <c r="D239" s="2" t="s">
        <v>53</v>
      </c>
      <c r="E239" s="2">
        <v>1</v>
      </c>
      <c r="F239" s="2">
        <v>21</v>
      </c>
      <c r="G239" s="2">
        <v>20</v>
      </c>
      <c r="H239" s="2" t="s">
        <v>884</v>
      </c>
      <c r="I239" s="7">
        <f>Fullmath[[#This Row],[Total CP]]/Fullmath[[#This Row],[Quantity]]</f>
        <v>26.333333333333336</v>
      </c>
      <c r="J2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26.333333333333336</v>
      </c>
      <c r="K239" s="6">
        <f>Fullmath[[#This Row],[Mat Cost]]/Fullmath[[#This Row],[Quantity]]</f>
        <v>1894.8583333333336</v>
      </c>
      <c r="L2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39" s="7" t="s">
        <v>581</v>
      </c>
      <c r="N239" s="14">
        <v>1</v>
      </c>
      <c r="O239" s="15">
        <f>IFERROR(_xlfn.IFNA(VLOOKUP(Fullmath[[#This Row],[M1]],$H$2:$L238,2,FALSE),VLOOKUP(Fullmath[[#This Row],[M1]],$H240:$L$2227,2,FALSE)),0)</f>
        <v>1</v>
      </c>
      <c r="P239" s="16">
        <f>IFERROR(_xlfn.IFNA(VLOOKUP(Fullmath[[#This Row],[M1]],$H$2:$L238,4,FALSE),VLOOKUP(Fullmath[[#This Row],[M1]],$H240:$L$2227,4,FALSE)),0)</f>
        <v>240.66666666666666</v>
      </c>
      <c r="Q239" s="7" t="s">
        <v>535</v>
      </c>
      <c r="R239" s="7">
        <v>1</v>
      </c>
      <c r="S239" s="15">
        <f>IFERROR(_xlfn.IFNA(VLOOKUP(Fullmath[[#This Row],[M2]],$H$2:$L238,2,FALSE),VLOOKUP(Fullmath[[#This Row],[M2]],$H240:$L$2227,2,FALSE)),0)</f>
        <v>5.3333333333333339</v>
      </c>
      <c r="T239" s="16">
        <f>IFERROR(_xlfn.IFNA(VLOOKUP(Fullmath[[#This Row],[M2]],$H$2:$L238,4,FALSE),VLOOKUP(Fullmath[[#This Row],[M2]],$H240:$L$2227,4,FALSE)),0)</f>
        <v>1043.8583333333333</v>
      </c>
      <c r="W239" s="15">
        <f>IFERROR(_xlfn.IFNA(VLOOKUP(Fullmath[[#This Row],[M3]],$H$2:$L238,2,FALSE),VLOOKUP(Fullmath[[#This Row],[M3]],$H240:$L$2227,2,FALSE)),0)</f>
        <v>0</v>
      </c>
      <c r="X239" s="16">
        <f>IFERROR(_xlfn.IFNA(VLOOKUP(Fullmath[[#This Row],[M3]],$H$2:$L238,4,FALSE),VLOOKUP(Fullmath[[#This Row],[M3]],$H240:$L$2227,4,FALSE)),0)</f>
        <v>0</v>
      </c>
      <c r="AA239" s="15">
        <f>IFERROR(_xlfn.IFNA(VLOOKUP(Fullmath[[#This Row],[M4]],$H$2:$L238,2,FALSE),VLOOKUP(Fullmath[[#This Row],[M4]],$H240:$L$2227,2,FALSE)),0)</f>
        <v>0</v>
      </c>
      <c r="AB239" s="16">
        <f>IFERROR(_xlfn.IFNA(VLOOKUP(Fullmath[[#This Row],[M4]],$H$2:$L238,4,FALSE),VLOOKUP(Fullmath[[#This Row],[M4]],$H240:$L$2227,4,FALSE)),0)</f>
        <v>0</v>
      </c>
      <c r="AE239" s="15">
        <f>IFERROR(_xlfn.IFNA(VLOOKUP(Fullmath[[#This Row],[M5]],$H$2:$L238,2,FALSE),VLOOKUP(Fullmath[[#This Row],[M5]],$H240:$L$2227,2,FALSE)),0)</f>
        <v>0</v>
      </c>
      <c r="AF239" s="16">
        <f>IFERROR(_xlfn.IFNA(VLOOKUP(Fullmath[[#This Row],[M5]],$H$2:$L238,4,FALSE),VLOOKUP(Fullmath[[#This Row],[M5]],$H240:$L$2227,4,FALSE)),0)</f>
        <v>0</v>
      </c>
      <c r="AI239" s="15">
        <f>IFERROR(_xlfn.IFNA(VLOOKUP(Fullmath[[#This Row],[M6]],$H$2:$L238,2,FALSE),VLOOKUP(Fullmath[[#This Row],[M6]],$H240:$L$2227,2,FALSE)),0)</f>
        <v>0</v>
      </c>
      <c r="AJ239" s="16">
        <f>IFERROR(_xlfn.IFNA(VLOOKUP(Fullmath[[#This Row],[M6]],$H$2:$L238,4,FALSE),VLOOKUP(Fullmath[[#This Row],[M6]],$H240:$L$2227,4,FALSE)),0)</f>
        <v>0</v>
      </c>
      <c r="AK239" s="7" t="s">
        <v>231</v>
      </c>
      <c r="AL239" s="7">
        <v>2</v>
      </c>
      <c r="AM239" s="7">
        <f>(IFERROR(VLOOKUP(AK239,Components[[Name]:[Price]],2,FALSE),0))</f>
        <v>305.16666666666669</v>
      </c>
      <c r="AP239" s="7">
        <f>(IFERROR(VLOOKUP(AN239,Components[[Name]:[Price]],2,FALSE),0))</f>
        <v>0</v>
      </c>
      <c r="AS239" s="7">
        <f>(IFERROR(VLOOKUP(AQ239,Components[[Name]:[Price]],2,FALSE),0))</f>
        <v>0</v>
      </c>
      <c r="AV239" s="7">
        <f>(IFERROR(VLOOKUP(AT239,Components[[Name]:[Price]],2,FALSE),0))</f>
        <v>0</v>
      </c>
      <c r="AY239" s="7">
        <f>(IFERROR(VLOOKUP(AW239,Components[[Name]:[Price]],2,FALSE),0))</f>
        <v>0</v>
      </c>
      <c r="BB239" s="2">
        <f>(IFERROR(VLOOKUP(AZ239,Components[[Name]:[Price]],2,FALSE),0))</f>
        <v>0</v>
      </c>
    </row>
    <row r="240" spans="1:54" x14ac:dyDescent="0.2">
      <c r="A240" s="2">
        <v>1224</v>
      </c>
      <c r="B240" s="2" t="s">
        <v>958</v>
      </c>
      <c r="C240" s="6" t="s">
        <v>53</v>
      </c>
      <c r="D240" s="2" t="s">
        <v>53</v>
      </c>
      <c r="E240" s="2">
        <v>1</v>
      </c>
      <c r="F240" s="2">
        <v>21</v>
      </c>
      <c r="G240" s="2">
        <v>13</v>
      </c>
      <c r="H240" s="2" t="s">
        <v>886</v>
      </c>
      <c r="I240" s="7">
        <f>Fullmath[[#This Row],[Total CP]]/Fullmath[[#This Row],[Quantity]]</f>
        <v>19.333333333333336</v>
      </c>
      <c r="J2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19.333333333333336</v>
      </c>
      <c r="K240" s="6">
        <f>Fullmath[[#This Row],[Mat Cost]]/Fullmath[[#This Row],[Quantity]]</f>
        <v>1894.8583333333336</v>
      </c>
      <c r="L2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40" s="7" t="s">
        <v>581</v>
      </c>
      <c r="N240" s="14">
        <v>1</v>
      </c>
      <c r="O240" s="15">
        <f>IFERROR(_xlfn.IFNA(VLOOKUP(Fullmath[[#This Row],[M1]],$H$2:$L239,2,FALSE),VLOOKUP(Fullmath[[#This Row],[M1]],$H241:$L$2227,2,FALSE)),0)</f>
        <v>1</v>
      </c>
      <c r="P240" s="16">
        <f>IFERROR(_xlfn.IFNA(VLOOKUP(Fullmath[[#This Row],[M1]],$H$2:$L239,4,FALSE),VLOOKUP(Fullmath[[#This Row],[M1]],$H241:$L$2227,4,FALSE)),0)</f>
        <v>240.66666666666666</v>
      </c>
      <c r="Q240" s="7" t="s">
        <v>535</v>
      </c>
      <c r="R240" s="7">
        <v>1</v>
      </c>
      <c r="S240" s="15">
        <f>IFERROR(_xlfn.IFNA(VLOOKUP(Fullmath[[#This Row],[M2]],$H$2:$L239,2,FALSE),VLOOKUP(Fullmath[[#This Row],[M2]],$H241:$L$2227,2,FALSE)),0)</f>
        <v>5.3333333333333339</v>
      </c>
      <c r="T240" s="16">
        <f>IFERROR(_xlfn.IFNA(VLOOKUP(Fullmath[[#This Row],[M2]],$H$2:$L239,4,FALSE),VLOOKUP(Fullmath[[#This Row],[M2]],$H241:$L$2227,4,FALSE)),0)</f>
        <v>1043.8583333333333</v>
      </c>
      <c r="W240" s="15">
        <f>IFERROR(_xlfn.IFNA(VLOOKUP(Fullmath[[#This Row],[M3]],$H$2:$L239,2,FALSE),VLOOKUP(Fullmath[[#This Row],[M3]],$H241:$L$2227,2,FALSE)),0)</f>
        <v>0</v>
      </c>
      <c r="X240" s="16">
        <f>IFERROR(_xlfn.IFNA(VLOOKUP(Fullmath[[#This Row],[M3]],$H$2:$L239,4,FALSE),VLOOKUP(Fullmath[[#This Row],[M3]],$H241:$L$2227,4,FALSE)),0)</f>
        <v>0</v>
      </c>
      <c r="AA240" s="15">
        <f>IFERROR(_xlfn.IFNA(VLOOKUP(Fullmath[[#This Row],[M4]],$H$2:$L239,2,FALSE),VLOOKUP(Fullmath[[#This Row],[M4]],$H241:$L$2227,2,FALSE)),0)</f>
        <v>0</v>
      </c>
      <c r="AB240" s="16">
        <f>IFERROR(_xlfn.IFNA(VLOOKUP(Fullmath[[#This Row],[M4]],$H$2:$L239,4,FALSE),VLOOKUP(Fullmath[[#This Row],[M4]],$H241:$L$2227,4,FALSE)),0)</f>
        <v>0</v>
      </c>
      <c r="AE240" s="15">
        <f>IFERROR(_xlfn.IFNA(VLOOKUP(Fullmath[[#This Row],[M5]],$H$2:$L239,2,FALSE),VLOOKUP(Fullmath[[#This Row],[M5]],$H241:$L$2227,2,FALSE)),0)</f>
        <v>0</v>
      </c>
      <c r="AF240" s="16">
        <f>IFERROR(_xlfn.IFNA(VLOOKUP(Fullmath[[#This Row],[M5]],$H$2:$L239,4,FALSE),VLOOKUP(Fullmath[[#This Row],[M5]],$H241:$L$2227,4,FALSE)),0)</f>
        <v>0</v>
      </c>
      <c r="AI240" s="15">
        <f>IFERROR(_xlfn.IFNA(VLOOKUP(Fullmath[[#This Row],[M6]],$H$2:$L239,2,FALSE),VLOOKUP(Fullmath[[#This Row],[M6]],$H241:$L$2227,2,FALSE)),0)</f>
        <v>0</v>
      </c>
      <c r="AJ240" s="16">
        <f>IFERROR(_xlfn.IFNA(VLOOKUP(Fullmath[[#This Row],[M6]],$H$2:$L239,4,FALSE),VLOOKUP(Fullmath[[#This Row],[M6]],$H241:$L$2227,4,FALSE)),0)</f>
        <v>0</v>
      </c>
      <c r="AK240" s="7" t="s">
        <v>231</v>
      </c>
      <c r="AL240" s="7">
        <v>2</v>
      </c>
      <c r="AM240" s="7">
        <f>(IFERROR(VLOOKUP(AK240,Components[[Name]:[Price]],2,FALSE),0))</f>
        <v>305.16666666666669</v>
      </c>
      <c r="AP240" s="7">
        <f>(IFERROR(VLOOKUP(AN240,Components[[Name]:[Price]],2,FALSE),0))</f>
        <v>0</v>
      </c>
      <c r="AS240" s="7">
        <f>(IFERROR(VLOOKUP(AQ240,Components[[Name]:[Price]],2,FALSE),0))</f>
        <v>0</v>
      </c>
      <c r="AV240" s="7">
        <f>(IFERROR(VLOOKUP(AT240,Components[[Name]:[Price]],2,FALSE),0))</f>
        <v>0</v>
      </c>
      <c r="AY240" s="7">
        <f>(IFERROR(VLOOKUP(AW240,Components[[Name]:[Price]],2,FALSE),0))</f>
        <v>0</v>
      </c>
      <c r="BB240" s="2">
        <f>(IFERROR(VLOOKUP(AZ240,Components[[Name]:[Price]],2,FALSE),0))</f>
        <v>0</v>
      </c>
    </row>
    <row r="241" spans="1:54" x14ac:dyDescent="0.2">
      <c r="A241" s="2">
        <v>1222</v>
      </c>
      <c r="B241" s="2" t="s">
        <v>958</v>
      </c>
      <c r="C241" s="6" t="s">
        <v>53</v>
      </c>
      <c r="D241" s="2" t="s">
        <v>53</v>
      </c>
      <c r="E241" s="2">
        <v>1</v>
      </c>
      <c r="F241" s="2">
        <v>21</v>
      </c>
      <c r="G241" s="2">
        <v>19</v>
      </c>
      <c r="H241" s="2" t="s">
        <v>888</v>
      </c>
      <c r="I241" s="7">
        <f>Fullmath[[#This Row],[Total CP]]/Fullmath[[#This Row],[Quantity]]</f>
        <v>25.333333333333336</v>
      </c>
      <c r="J2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25.333333333333336</v>
      </c>
      <c r="K241" s="6">
        <f>Fullmath[[#This Row],[Mat Cost]]/Fullmath[[#This Row],[Quantity]]</f>
        <v>1894.8583333333336</v>
      </c>
      <c r="L2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41" s="7" t="s">
        <v>581</v>
      </c>
      <c r="N241" s="14">
        <v>1</v>
      </c>
      <c r="O241" s="15">
        <f>IFERROR(_xlfn.IFNA(VLOOKUP(Fullmath[[#This Row],[M1]],$H$2:$L240,2,FALSE),VLOOKUP(Fullmath[[#This Row],[M1]],$H242:$L$2227,2,FALSE)),0)</f>
        <v>1</v>
      </c>
      <c r="P241" s="16">
        <f>IFERROR(_xlfn.IFNA(VLOOKUP(Fullmath[[#This Row],[M1]],$H$2:$L240,4,FALSE),VLOOKUP(Fullmath[[#This Row],[M1]],$H242:$L$2227,4,FALSE)),0)</f>
        <v>240.66666666666666</v>
      </c>
      <c r="Q241" s="7" t="s">
        <v>535</v>
      </c>
      <c r="R241" s="7">
        <v>1</v>
      </c>
      <c r="S241" s="15">
        <f>IFERROR(_xlfn.IFNA(VLOOKUP(Fullmath[[#This Row],[M2]],$H$2:$L240,2,FALSE),VLOOKUP(Fullmath[[#This Row],[M2]],$H242:$L$2227,2,FALSE)),0)</f>
        <v>5.3333333333333339</v>
      </c>
      <c r="T241" s="16">
        <f>IFERROR(_xlfn.IFNA(VLOOKUP(Fullmath[[#This Row],[M2]],$H$2:$L240,4,FALSE),VLOOKUP(Fullmath[[#This Row],[M2]],$H242:$L$2227,4,FALSE)),0)</f>
        <v>1043.8583333333333</v>
      </c>
      <c r="W241" s="15">
        <f>IFERROR(_xlfn.IFNA(VLOOKUP(Fullmath[[#This Row],[M3]],$H$2:$L240,2,FALSE),VLOOKUP(Fullmath[[#This Row],[M3]],$H242:$L$2227,2,FALSE)),0)</f>
        <v>0</v>
      </c>
      <c r="X241" s="16">
        <f>IFERROR(_xlfn.IFNA(VLOOKUP(Fullmath[[#This Row],[M3]],$H$2:$L240,4,FALSE),VLOOKUP(Fullmath[[#This Row],[M3]],$H242:$L$2227,4,FALSE)),0)</f>
        <v>0</v>
      </c>
      <c r="AA241" s="15">
        <f>IFERROR(_xlfn.IFNA(VLOOKUP(Fullmath[[#This Row],[M4]],$H$2:$L240,2,FALSE),VLOOKUP(Fullmath[[#This Row],[M4]],$H242:$L$2227,2,FALSE)),0)</f>
        <v>0</v>
      </c>
      <c r="AB241" s="16">
        <f>IFERROR(_xlfn.IFNA(VLOOKUP(Fullmath[[#This Row],[M4]],$H$2:$L240,4,FALSE),VLOOKUP(Fullmath[[#This Row],[M4]],$H242:$L$2227,4,FALSE)),0)</f>
        <v>0</v>
      </c>
      <c r="AE241" s="15">
        <f>IFERROR(_xlfn.IFNA(VLOOKUP(Fullmath[[#This Row],[M5]],$H$2:$L240,2,FALSE),VLOOKUP(Fullmath[[#This Row],[M5]],$H242:$L$2227,2,FALSE)),0)</f>
        <v>0</v>
      </c>
      <c r="AF241" s="16">
        <f>IFERROR(_xlfn.IFNA(VLOOKUP(Fullmath[[#This Row],[M5]],$H$2:$L240,4,FALSE),VLOOKUP(Fullmath[[#This Row],[M5]],$H242:$L$2227,4,FALSE)),0)</f>
        <v>0</v>
      </c>
      <c r="AI241" s="15">
        <f>IFERROR(_xlfn.IFNA(VLOOKUP(Fullmath[[#This Row],[M6]],$H$2:$L240,2,FALSE),VLOOKUP(Fullmath[[#This Row],[M6]],$H242:$L$2227,2,FALSE)),0)</f>
        <v>0</v>
      </c>
      <c r="AJ241" s="16">
        <f>IFERROR(_xlfn.IFNA(VLOOKUP(Fullmath[[#This Row],[M6]],$H$2:$L240,4,FALSE),VLOOKUP(Fullmath[[#This Row],[M6]],$H242:$L$2227,4,FALSE)),0)</f>
        <v>0</v>
      </c>
      <c r="AK241" s="7" t="s">
        <v>231</v>
      </c>
      <c r="AL241" s="7">
        <v>2</v>
      </c>
      <c r="AM241" s="7">
        <f>(IFERROR(VLOOKUP(AK241,Components[[Name]:[Price]],2,FALSE),0))</f>
        <v>305.16666666666669</v>
      </c>
      <c r="AP241" s="7">
        <f>(IFERROR(VLOOKUP(AN241,Components[[Name]:[Price]],2,FALSE),0))</f>
        <v>0</v>
      </c>
      <c r="AS241" s="7">
        <f>(IFERROR(VLOOKUP(AQ241,Components[[Name]:[Price]],2,FALSE),0))</f>
        <v>0</v>
      </c>
      <c r="AV241" s="7">
        <f>(IFERROR(VLOOKUP(AT241,Components[[Name]:[Price]],2,FALSE),0))</f>
        <v>0</v>
      </c>
      <c r="AY241" s="7">
        <f>(IFERROR(VLOOKUP(AW241,Components[[Name]:[Price]],2,FALSE),0))</f>
        <v>0</v>
      </c>
      <c r="BB241" s="2">
        <f>(IFERROR(VLOOKUP(AZ241,Components[[Name]:[Price]],2,FALSE),0))</f>
        <v>0</v>
      </c>
    </row>
    <row r="242" spans="1:54" x14ac:dyDescent="0.2">
      <c r="A242" s="2">
        <v>1218</v>
      </c>
      <c r="B242" s="2" t="s">
        <v>958</v>
      </c>
      <c r="C242" s="6" t="s">
        <v>53</v>
      </c>
      <c r="D242" s="2" t="s">
        <v>53</v>
      </c>
      <c r="E242" s="2">
        <v>1</v>
      </c>
      <c r="F242" s="2">
        <v>21</v>
      </c>
      <c r="G242" s="2">
        <v>12</v>
      </c>
      <c r="H242" s="2" t="s">
        <v>892</v>
      </c>
      <c r="I242" s="7">
        <f>Fullmath[[#This Row],[Total CP]]/Fullmath[[#This Row],[Quantity]]</f>
        <v>18.333333333333336</v>
      </c>
      <c r="J2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18.333333333333336</v>
      </c>
      <c r="K242" s="6">
        <f>Fullmath[[#This Row],[Mat Cost]]/Fullmath[[#This Row],[Quantity]]</f>
        <v>1894.8583333333336</v>
      </c>
      <c r="L2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42" s="7" t="s">
        <v>581</v>
      </c>
      <c r="N242" s="14">
        <v>1</v>
      </c>
      <c r="O242" s="15">
        <f>IFERROR(_xlfn.IFNA(VLOOKUP(Fullmath[[#This Row],[M1]],$H$2:$L241,2,FALSE),VLOOKUP(Fullmath[[#This Row],[M1]],$H243:$L$2227,2,FALSE)),0)</f>
        <v>1</v>
      </c>
      <c r="P242" s="16">
        <f>IFERROR(_xlfn.IFNA(VLOOKUP(Fullmath[[#This Row],[M1]],$H$2:$L241,4,FALSE),VLOOKUP(Fullmath[[#This Row],[M1]],$H243:$L$2227,4,FALSE)),0)</f>
        <v>240.66666666666666</v>
      </c>
      <c r="Q242" s="7" t="s">
        <v>535</v>
      </c>
      <c r="R242" s="7">
        <v>1</v>
      </c>
      <c r="S242" s="15">
        <f>IFERROR(_xlfn.IFNA(VLOOKUP(Fullmath[[#This Row],[M2]],$H$2:$L241,2,FALSE),VLOOKUP(Fullmath[[#This Row],[M2]],$H243:$L$2227,2,FALSE)),0)</f>
        <v>5.3333333333333339</v>
      </c>
      <c r="T242" s="16">
        <f>IFERROR(_xlfn.IFNA(VLOOKUP(Fullmath[[#This Row],[M2]],$H$2:$L241,4,FALSE),VLOOKUP(Fullmath[[#This Row],[M2]],$H243:$L$2227,4,FALSE)),0)</f>
        <v>1043.8583333333333</v>
      </c>
      <c r="W242" s="15">
        <f>IFERROR(_xlfn.IFNA(VLOOKUP(Fullmath[[#This Row],[M3]],$H$2:$L241,2,FALSE),VLOOKUP(Fullmath[[#This Row],[M3]],$H243:$L$2227,2,FALSE)),0)</f>
        <v>0</v>
      </c>
      <c r="X242" s="16">
        <f>IFERROR(_xlfn.IFNA(VLOOKUP(Fullmath[[#This Row],[M3]],$H$2:$L241,4,FALSE),VLOOKUP(Fullmath[[#This Row],[M3]],$H243:$L$2227,4,FALSE)),0)</f>
        <v>0</v>
      </c>
      <c r="AA242" s="15">
        <f>IFERROR(_xlfn.IFNA(VLOOKUP(Fullmath[[#This Row],[M4]],$H$2:$L241,2,FALSE),VLOOKUP(Fullmath[[#This Row],[M4]],$H243:$L$2227,2,FALSE)),0)</f>
        <v>0</v>
      </c>
      <c r="AB242" s="16">
        <f>IFERROR(_xlfn.IFNA(VLOOKUP(Fullmath[[#This Row],[M4]],$H$2:$L241,4,FALSE),VLOOKUP(Fullmath[[#This Row],[M4]],$H243:$L$2227,4,FALSE)),0)</f>
        <v>0</v>
      </c>
      <c r="AE242" s="15">
        <f>IFERROR(_xlfn.IFNA(VLOOKUP(Fullmath[[#This Row],[M5]],$H$2:$L241,2,FALSE),VLOOKUP(Fullmath[[#This Row],[M5]],$H243:$L$2227,2,FALSE)),0)</f>
        <v>0</v>
      </c>
      <c r="AF242" s="16">
        <f>IFERROR(_xlfn.IFNA(VLOOKUP(Fullmath[[#This Row],[M5]],$H$2:$L241,4,FALSE),VLOOKUP(Fullmath[[#This Row],[M5]],$H243:$L$2227,4,FALSE)),0)</f>
        <v>0</v>
      </c>
      <c r="AI242" s="15">
        <f>IFERROR(_xlfn.IFNA(VLOOKUP(Fullmath[[#This Row],[M6]],$H$2:$L241,2,FALSE),VLOOKUP(Fullmath[[#This Row],[M6]],$H243:$L$2227,2,FALSE)),0)</f>
        <v>0</v>
      </c>
      <c r="AJ242" s="16">
        <f>IFERROR(_xlfn.IFNA(VLOOKUP(Fullmath[[#This Row],[M6]],$H$2:$L241,4,FALSE),VLOOKUP(Fullmath[[#This Row],[M6]],$H243:$L$2227,4,FALSE)),0)</f>
        <v>0</v>
      </c>
      <c r="AK242" s="7" t="s">
        <v>231</v>
      </c>
      <c r="AL242" s="7">
        <v>2</v>
      </c>
      <c r="AM242" s="7">
        <f>(IFERROR(VLOOKUP(AK242,Components[[Name]:[Price]],2,FALSE),0))</f>
        <v>305.16666666666669</v>
      </c>
      <c r="AP242" s="7">
        <f>(IFERROR(VLOOKUP(AN242,Components[[Name]:[Price]],2,FALSE),0))</f>
        <v>0</v>
      </c>
      <c r="AS242" s="7">
        <f>(IFERROR(VLOOKUP(AQ242,Components[[Name]:[Price]],2,FALSE),0))</f>
        <v>0</v>
      </c>
      <c r="AV242" s="7">
        <f>(IFERROR(VLOOKUP(AT242,Components[[Name]:[Price]],2,FALSE),0))</f>
        <v>0</v>
      </c>
      <c r="AY242" s="7">
        <f>(IFERROR(VLOOKUP(AW242,Components[[Name]:[Price]],2,FALSE),0))</f>
        <v>0</v>
      </c>
      <c r="BB242" s="2">
        <f>(IFERROR(VLOOKUP(AZ242,Components[[Name]:[Price]],2,FALSE),0))</f>
        <v>0</v>
      </c>
    </row>
    <row r="243" spans="1:54" x14ac:dyDescent="0.2">
      <c r="A243" s="2">
        <v>1219</v>
      </c>
      <c r="B243" s="2" t="s">
        <v>958</v>
      </c>
      <c r="C243" s="6" t="s">
        <v>53</v>
      </c>
      <c r="D243" s="2" t="s">
        <v>53</v>
      </c>
      <c r="E243" s="2">
        <v>1</v>
      </c>
      <c r="F243" s="2">
        <v>21</v>
      </c>
      <c r="G243" s="2">
        <v>17</v>
      </c>
      <c r="H243" s="2" t="s">
        <v>891</v>
      </c>
      <c r="I243" s="7">
        <f>Fullmath[[#This Row],[Total CP]]/Fullmath[[#This Row],[Quantity]]</f>
        <v>23.333333333333336</v>
      </c>
      <c r="J2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23.333333333333336</v>
      </c>
      <c r="K243" s="6">
        <f>Fullmath[[#This Row],[Mat Cost]]/Fullmath[[#This Row],[Quantity]]</f>
        <v>1894.8583333333336</v>
      </c>
      <c r="L2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43" s="7" t="s">
        <v>581</v>
      </c>
      <c r="N243" s="14">
        <v>1</v>
      </c>
      <c r="O243" s="15">
        <f>IFERROR(_xlfn.IFNA(VLOOKUP(Fullmath[[#This Row],[M1]],$H$2:$L242,2,FALSE),VLOOKUP(Fullmath[[#This Row],[M1]],$H244:$L$2227,2,FALSE)),0)</f>
        <v>1</v>
      </c>
      <c r="P243" s="16">
        <f>IFERROR(_xlfn.IFNA(VLOOKUP(Fullmath[[#This Row],[M1]],$H$2:$L242,4,FALSE),VLOOKUP(Fullmath[[#This Row],[M1]],$H244:$L$2227,4,FALSE)),0)</f>
        <v>240.66666666666666</v>
      </c>
      <c r="Q243" s="7" t="s">
        <v>535</v>
      </c>
      <c r="R243" s="7">
        <v>1</v>
      </c>
      <c r="S243" s="15">
        <f>IFERROR(_xlfn.IFNA(VLOOKUP(Fullmath[[#This Row],[M2]],$H$2:$L242,2,FALSE),VLOOKUP(Fullmath[[#This Row],[M2]],$H244:$L$2227,2,FALSE)),0)</f>
        <v>5.3333333333333339</v>
      </c>
      <c r="T243" s="16">
        <f>IFERROR(_xlfn.IFNA(VLOOKUP(Fullmath[[#This Row],[M2]],$H$2:$L242,4,FALSE),VLOOKUP(Fullmath[[#This Row],[M2]],$H244:$L$2227,4,FALSE)),0)</f>
        <v>1043.8583333333333</v>
      </c>
      <c r="W243" s="15">
        <f>IFERROR(_xlfn.IFNA(VLOOKUP(Fullmath[[#This Row],[M3]],$H$2:$L242,2,FALSE),VLOOKUP(Fullmath[[#This Row],[M3]],$H244:$L$2227,2,FALSE)),0)</f>
        <v>0</v>
      </c>
      <c r="X243" s="16">
        <f>IFERROR(_xlfn.IFNA(VLOOKUP(Fullmath[[#This Row],[M3]],$H$2:$L242,4,FALSE),VLOOKUP(Fullmath[[#This Row],[M3]],$H244:$L$2227,4,FALSE)),0)</f>
        <v>0</v>
      </c>
      <c r="AA243" s="15">
        <f>IFERROR(_xlfn.IFNA(VLOOKUP(Fullmath[[#This Row],[M4]],$H$2:$L242,2,FALSE),VLOOKUP(Fullmath[[#This Row],[M4]],$H244:$L$2227,2,FALSE)),0)</f>
        <v>0</v>
      </c>
      <c r="AB243" s="16">
        <f>IFERROR(_xlfn.IFNA(VLOOKUP(Fullmath[[#This Row],[M4]],$H$2:$L242,4,FALSE),VLOOKUP(Fullmath[[#This Row],[M4]],$H244:$L$2227,4,FALSE)),0)</f>
        <v>0</v>
      </c>
      <c r="AE243" s="15">
        <f>IFERROR(_xlfn.IFNA(VLOOKUP(Fullmath[[#This Row],[M5]],$H$2:$L242,2,FALSE),VLOOKUP(Fullmath[[#This Row],[M5]],$H244:$L$2227,2,FALSE)),0)</f>
        <v>0</v>
      </c>
      <c r="AF243" s="16">
        <f>IFERROR(_xlfn.IFNA(VLOOKUP(Fullmath[[#This Row],[M5]],$H$2:$L242,4,FALSE),VLOOKUP(Fullmath[[#This Row],[M5]],$H244:$L$2227,4,FALSE)),0)</f>
        <v>0</v>
      </c>
      <c r="AI243" s="15">
        <f>IFERROR(_xlfn.IFNA(VLOOKUP(Fullmath[[#This Row],[M6]],$H$2:$L242,2,FALSE),VLOOKUP(Fullmath[[#This Row],[M6]],$H244:$L$2227,2,FALSE)),0)</f>
        <v>0</v>
      </c>
      <c r="AJ243" s="16">
        <f>IFERROR(_xlfn.IFNA(VLOOKUP(Fullmath[[#This Row],[M6]],$H$2:$L242,4,FALSE),VLOOKUP(Fullmath[[#This Row],[M6]],$H244:$L$2227,4,FALSE)),0)</f>
        <v>0</v>
      </c>
      <c r="AK243" s="7" t="s">
        <v>231</v>
      </c>
      <c r="AL243" s="7">
        <v>2</v>
      </c>
      <c r="AM243" s="7">
        <f>(IFERROR(VLOOKUP(AK243,Components[[Name]:[Price]],2,FALSE),0))</f>
        <v>305.16666666666669</v>
      </c>
      <c r="AP243" s="7">
        <f>(IFERROR(VLOOKUP(AN243,Components[[Name]:[Price]],2,FALSE),0))</f>
        <v>0</v>
      </c>
      <c r="AS243" s="7">
        <f>(IFERROR(VLOOKUP(AQ243,Components[[Name]:[Price]],2,FALSE),0))</f>
        <v>0</v>
      </c>
      <c r="AV243" s="7">
        <f>(IFERROR(VLOOKUP(AT243,Components[[Name]:[Price]],2,FALSE),0))</f>
        <v>0</v>
      </c>
      <c r="AY243" s="7">
        <f>(IFERROR(VLOOKUP(AW243,Components[[Name]:[Price]],2,FALSE),0))</f>
        <v>0</v>
      </c>
      <c r="BB243" s="2">
        <f>(IFERROR(VLOOKUP(AZ243,Components[[Name]:[Price]],2,FALSE),0))</f>
        <v>0</v>
      </c>
    </row>
    <row r="244" spans="1:54" x14ac:dyDescent="0.2">
      <c r="A244" s="2">
        <v>1221</v>
      </c>
      <c r="B244" s="2" t="s">
        <v>958</v>
      </c>
      <c r="C244" s="6" t="s">
        <v>53</v>
      </c>
      <c r="D244" s="2" t="s">
        <v>53</v>
      </c>
      <c r="E244" s="2">
        <v>1</v>
      </c>
      <c r="F244" s="2">
        <v>21</v>
      </c>
      <c r="G244" s="2">
        <v>17</v>
      </c>
      <c r="H244" s="2" t="s">
        <v>889</v>
      </c>
      <c r="I244" s="7">
        <f>Fullmath[[#This Row],[Total CP]]/Fullmath[[#This Row],[Quantity]]</f>
        <v>23.333333333333336</v>
      </c>
      <c r="J2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23.333333333333336</v>
      </c>
      <c r="K244" s="6">
        <f>Fullmath[[#This Row],[Mat Cost]]/Fullmath[[#This Row],[Quantity]]</f>
        <v>1894.8583333333336</v>
      </c>
      <c r="L2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44" s="7" t="s">
        <v>581</v>
      </c>
      <c r="N244" s="14">
        <v>1</v>
      </c>
      <c r="O244" s="15">
        <f>IFERROR(_xlfn.IFNA(VLOOKUP(Fullmath[[#This Row],[M1]],$H$2:$L243,2,FALSE),VLOOKUP(Fullmath[[#This Row],[M1]],$H245:$L$2227,2,FALSE)),0)</f>
        <v>1</v>
      </c>
      <c r="P244" s="16">
        <f>IFERROR(_xlfn.IFNA(VLOOKUP(Fullmath[[#This Row],[M1]],$H$2:$L243,4,FALSE),VLOOKUP(Fullmath[[#This Row],[M1]],$H245:$L$2227,4,FALSE)),0)</f>
        <v>240.66666666666666</v>
      </c>
      <c r="Q244" s="7" t="s">
        <v>535</v>
      </c>
      <c r="R244" s="7">
        <v>1</v>
      </c>
      <c r="S244" s="15">
        <f>IFERROR(_xlfn.IFNA(VLOOKUP(Fullmath[[#This Row],[M2]],$H$2:$L243,2,FALSE),VLOOKUP(Fullmath[[#This Row],[M2]],$H245:$L$2227,2,FALSE)),0)</f>
        <v>5.3333333333333339</v>
      </c>
      <c r="T244" s="16">
        <f>IFERROR(_xlfn.IFNA(VLOOKUP(Fullmath[[#This Row],[M2]],$H$2:$L243,4,FALSE),VLOOKUP(Fullmath[[#This Row],[M2]],$H245:$L$2227,4,FALSE)),0)</f>
        <v>1043.8583333333333</v>
      </c>
      <c r="W244" s="15">
        <f>IFERROR(_xlfn.IFNA(VLOOKUP(Fullmath[[#This Row],[M3]],$H$2:$L243,2,FALSE),VLOOKUP(Fullmath[[#This Row],[M3]],$H245:$L$2227,2,FALSE)),0)</f>
        <v>0</v>
      </c>
      <c r="X244" s="16">
        <f>IFERROR(_xlfn.IFNA(VLOOKUP(Fullmath[[#This Row],[M3]],$H$2:$L243,4,FALSE),VLOOKUP(Fullmath[[#This Row],[M3]],$H245:$L$2227,4,FALSE)),0)</f>
        <v>0</v>
      </c>
      <c r="AA244" s="15">
        <f>IFERROR(_xlfn.IFNA(VLOOKUP(Fullmath[[#This Row],[M4]],$H$2:$L243,2,FALSE),VLOOKUP(Fullmath[[#This Row],[M4]],$H245:$L$2227,2,FALSE)),0)</f>
        <v>0</v>
      </c>
      <c r="AB244" s="16">
        <f>IFERROR(_xlfn.IFNA(VLOOKUP(Fullmath[[#This Row],[M4]],$H$2:$L243,4,FALSE),VLOOKUP(Fullmath[[#This Row],[M4]],$H245:$L$2227,4,FALSE)),0)</f>
        <v>0</v>
      </c>
      <c r="AE244" s="15">
        <f>IFERROR(_xlfn.IFNA(VLOOKUP(Fullmath[[#This Row],[M5]],$H$2:$L243,2,FALSE),VLOOKUP(Fullmath[[#This Row],[M5]],$H245:$L$2227,2,FALSE)),0)</f>
        <v>0</v>
      </c>
      <c r="AF244" s="16">
        <f>IFERROR(_xlfn.IFNA(VLOOKUP(Fullmath[[#This Row],[M5]],$H$2:$L243,4,FALSE),VLOOKUP(Fullmath[[#This Row],[M5]],$H245:$L$2227,4,FALSE)),0)</f>
        <v>0</v>
      </c>
      <c r="AI244" s="15">
        <f>IFERROR(_xlfn.IFNA(VLOOKUP(Fullmath[[#This Row],[M6]],$H$2:$L243,2,FALSE),VLOOKUP(Fullmath[[#This Row],[M6]],$H245:$L$2227,2,FALSE)),0)</f>
        <v>0</v>
      </c>
      <c r="AJ244" s="16">
        <f>IFERROR(_xlfn.IFNA(VLOOKUP(Fullmath[[#This Row],[M6]],$H$2:$L243,4,FALSE),VLOOKUP(Fullmath[[#This Row],[M6]],$H245:$L$2227,4,FALSE)),0)</f>
        <v>0</v>
      </c>
      <c r="AK244" s="7" t="s">
        <v>231</v>
      </c>
      <c r="AL244" s="7">
        <v>2</v>
      </c>
      <c r="AM244" s="7">
        <f>(IFERROR(VLOOKUP(AK244,Components[[Name]:[Price]],2,FALSE),0))</f>
        <v>305.16666666666669</v>
      </c>
      <c r="AP244" s="7">
        <f>(IFERROR(VLOOKUP(AN244,Components[[Name]:[Price]],2,FALSE),0))</f>
        <v>0</v>
      </c>
      <c r="AS244" s="7">
        <f>(IFERROR(VLOOKUP(AQ244,Components[[Name]:[Price]],2,FALSE),0))</f>
        <v>0</v>
      </c>
      <c r="AV244" s="7">
        <f>(IFERROR(VLOOKUP(AT244,Components[[Name]:[Price]],2,FALSE),0))</f>
        <v>0</v>
      </c>
      <c r="AY244" s="7">
        <f>(IFERROR(VLOOKUP(AW244,Components[[Name]:[Price]],2,FALSE),0))</f>
        <v>0</v>
      </c>
      <c r="BB244" s="2">
        <f>(IFERROR(VLOOKUP(AZ244,Components[[Name]:[Price]],2,FALSE),0))</f>
        <v>0</v>
      </c>
    </row>
    <row r="245" spans="1:54" x14ac:dyDescent="0.2">
      <c r="A245" s="2">
        <v>1283</v>
      </c>
      <c r="B245" s="2" t="s">
        <v>958</v>
      </c>
      <c r="C245" s="6" t="s">
        <v>53</v>
      </c>
      <c r="D245" s="2" t="s">
        <v>53</v>
      </c>
      <c r="E245" s="2">
        <v>1</v>
      </c>
      <c r="F245" s="2">
        <v>21</v>
      </c>
      <c r="G245" s="2">
        <v>17</v>
      </c>
      <c r="H245" s="2" t="s">
        <v>860</v>
      </c>
      <c r="I245" s="7">
        <f>Fullmath[[#This Row],[Total CP]]/Fullmath[[#This Row],[Quantity]]</f>
        <v>23.333333333333336</v>
      </c>
      <c r="J2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23.333333333333336</v>
      </c>
      <c r="K245" s="6">
        <f>Fullmath[[#This Row],[Mat Cost]]/Fullmath[[#This Row],[Quantity]]</f>
        <v>1894.8583333333336</v>
      </c>
      <c r="L2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1894.8583333333336</v>
      </c>
      <c r="M245" s="7" t="s">
        <v>581</v>
      </c>
      <c r="N245" s="14">
        <v>1</v>
      </c>
      <c r="O245" s="15">
        <f>IFERROR(_xlfn.IFNA(VLOOKUP(Fullmath[[#This Row],[M1]],$H$2:$L244,2,FALSE),VLOOKUP(Fullmath[[#This Row],[M1]],$H246:$L$2227,2,FALSE)),0)</f>
        <v>1</v>
      </c>
      <c r="P245" s="16">
        <f>IFERROR(_xlfn.IFNA(VLOOKUP(Fullmath[[#This Row],[M1]],$H$2:$L244,4,FALSE),VLOOKUP(Fullmath[[#This Row],[M1]],$H246:$L$2227,4,FALSE)),0)</f>
        <v>240.66666666666666</v>
      </c>
      <c r="Q245" s="7" t="s">
        <v>535</v>
      </c>
      <c r="R245" s="7">
        <v>1</v>
      </c>
      <c r="S245" s="15">
        <f>IFERROR(_xlfn.IFNA(VLOOKUP(Fullmath[[#This Row],[M2]],$H$2:$L244,2,FALSE),VLOOKUP(Fullmath[[#This Row],[M2]],$H246:$L$2227,2,FALSE)),0)</f>
        <v>5.3333333333333339</v>
      </c>
      <c r="T245" s="16">
        <f>IFERROR(_xlfn.IFNA(VLOOKUP(Fullmath[[#This Row],[M2]],$H$2:$L244,4,FALSE),VLOOKUP(Fullmath[[#This Row],[M2]],$H246:$L$2227,4,FALSE)),0)</f>
        <v>1043.8583333333333</v>
      </c>
      <c r="W245" s="15">
        <f>IFERROR(_xlfn.IFNA(VLOOKUP(Fullmath[[#This Row],[M3]],$H$2:$L244,2,FALSE),VLOOKUP(Fullmath[[#This Row],[M3]],$H246:$L$2227,2,FALSE)),0)</f>
        <v>0</v>
      </c>
      <c r="X245" s="16">
        <f>IFERROR(_xlfn.IFNA(VLOOKUP(Fullmath[[#This Row],[M3]],$H$2:$L244,4,FALSE),VLOOKUP(Fullmath[[#This Row],[M3]],$H246:$L$2227,4,FALSE)),0)</f>
        <v>0</v>
      </c>
      <c r="AA245" s="15">
        <f>IFERROR(_xlfn.IFNA(VLOOKUP(Fullmath[[#This Row],[M4]],$H$2:$L244,2,FALSE),VLOOKUP(Fullmath[[#This Row],[M4]],$H246:$L$2227,2,FALSE)),0)</f>
        <v>0</v>
      </c>
      <c r="AB245" s="16">
        <f>IFERROR(_xlfn.IFNA(VLOOKUP(Fullmath[[#This Row],[M4]],$H$2:$L244,4,FALSE),VLOOKUP(Fullmath[[#This Row],[M4]],$H246:$L$2227,4,FALSE)),0)</f>
        <v>0</v>
      </c>
      <c r="AE245" s="15">
        <f>IFERROR(_xlfn.IFNA(VLOOKUP(Fullmath[[#This Row],[M5]],$H$2:$L244,2,FALSE),VLOOKUP(Fullmath[[#This Row],[M5]],$H246:$L$2227,2,FALSE)),0)</f>
        <v>0</v>
      </c>
      <c r="AF245" s="16">
        <f>IFERROR(_xlfn.IFNA(VLOOKUP(Fullmath[[#This Row],[M5]],$H$2:$L244,4,FALSE),VLOOKUP(Fullmath[[#This Row],[M5]],$H246:$L$2227,4,FALSE)),0)</f>
        <v>0</v>
      </c>
      <c r="AI245" s="15">
        <f>IFERROR(_xlfn.IFNA(VLOOKUP(Fullmath[[#This Row],[M6]],$H$2:$L244,2,FALSE),VLOOKUP(Fullmath[[#This Row],[M6]],$H246:$L$2227,2,FALSE)),0)</f>
        <v>0</v>
      </c>
      <c r="AJ245" s="16">
        <f>IFERROR(_xlfn.IFNA(VLOOKUP(Fullmath[[#This Row],[M6]],$H$2:$L244,4,FALSE),VLOOKUP(Fullmath[[#This Row],[M6]],$H246:$L$2227,4,FALSE)),0)</f>
        <v>0</v>
      </c>
      <c r="AK245" s="7" t="s">
        <v>231</v>
      </c>
      <c r="AL245" s="7">
        <v>2</v>
      </c>
      <c r="AM245" s="7">
        <f>(IFERROR(VLOOKUP(AK245,Components[[Name]:[Price]],2,FALSE),0))</f>
        <v>305.16666666666669</v>
      </c>
      <c r="AP245" s="7">
        <f>(IFERROR(VLOOKUP(AN245,Components[[Name]:[Price]],2,FALSE),0))</f>
        <v>0</v>
      </c>
      <c r="AS245" s="7">
        <f>(IFERROR(VLOOKUP(AQ245,Components[[Name]:[Price]],2,FALSE),0))</f>
        <v>0</v>
      </c>
      <c r="AV245" s="7">
        <f>(IFERROR(VLOOKUP(AT245,Components[[Name]:[Price]],2,FALSE),0))</f>
        <v>0</v>
      </c>
      <c r="AY245" s="7">
        <f>(IFERROR(VLOOKUP(AW245,Components[[Name]:[Price]],2,FALSE),0))</f>
        <v>0</v>
      </c>
      <c r="BB245" s="2">
        <f>(IFERROR(VLOOKUP(AZ245,Components[[Name]:[Price]],2,FALSE),0))</f>
        <v>0</v>
      </c>
    </row>
    <row r="246" spans="1:54" x14ac:dyDescent="0.2">
      <c r="A246" s="2">
        <v>197</v>
      </c>
      <c r="B246" s="2" t="s">
        <v>958</v>
      </c>
      <c r="C246" s="6" t="s">
        <v>53</v>
      </c>
      <c r="D246" s="2" t="s">
        <v>53</v>
      </c>
      <c r="E246" s="2">
        <v>1</v>
      </c>
      <c r="F246" s="2">
        <v>21</v>
      </c>
      <c r="G246" s="2">
        <v>12</v>
      </c>
      <c r="H246" s="2" t="s">
        <v>910</v>
      </c>
      <c r="I246" s="7">
        <f>Fullmath[[#This Row],[Total CP]]/Fullmath[[#This Row],[Quantity]]</f>
        <v>12</v>
      </c>
      <c r="J2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46" s="6">
        <f>Fullmath[[#This Row],[Mat Cost]]/Fullmath[[#This Row],[Quantity]]</f>
        <v>4262.8</v>
      </c>
      <c r="L2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4262.8</v>
      </c>
      <c r="N246" s="14"/>
      <c r="O246" s="15">
        <f>IFERROR(_xlfn.IFNA(VLOOKUP(Fullmath[[#This Row],[M1]],$H$2:$L245,2,FALSE),VLOOKUP(Fullmath[[#This Row],[M1]],$H247:$L$2227,2,FALSE)),0)</f>
        <v>0</v>
      </c>
      <c r="P246" s="16">
        <f>IFERROR(_xlfn.IFNA(VLOOKUP(Fullmath[[#This Row],[M1]],$H$2:$L245,4,FALSE),VLOOKUP(Fullmath[[#This Row],[M1]],$H247:$L$2227,4,FALSE)),0)</f>
        <v>0</v>
      </c>
      <c r="S246" s="15">
        <f>IFERROR(_xlfn.IFNA(VLOOKUP(Fullmath[[#This Row],[M2]],$H$2:$L245,2,FALSE),VLOOKUP(Fullmath[[#This Row],[M2]],$H247:$L$2227,2,FALSE)),0)</f>
        <v>0</v>
      </c>
      <c r="T246" s="16">
        <f>IFERROR(_xlfn.IFNA(VLOOKUP(Fullmath[[#This Row],[M2]],$H$2:$L245,4,FALSE),VLOOKUP(Fullmath[[#This Row],[M2]],$H247:$L$2227,4,FALSE)),0)</f>
        <v>0</v>
      </c>
      <c r="W246" s="15">
        <f>IFERROR(_xlfn.IFNA(VLOOKUP(Fullmath[[#This Row],[M3]],$H$2:$L245,2,FALSE),VLOOKUP(Fullmath[[#This Row],[M3]],$H247:$L$2227,2,FALSE)),0)</f>
        <v>0</v>
      </c>
      <c r="X246" s="16">
        <f>IFERROR(_xlfn.IFNA(VLOOKUP(Fullmath[[#This Row],[M3]],$H$2:$L245,4,FALSE),VLOOKUP(Fullmath[[#This Row],[M3]],$H247:$L$2227,4,FALSE)),0)</f>
        <v>0</v>
      </c>
      <c r="AA246" s="15">
        <f>IFERROR(_xlfn.IFNA(VLOOKUP(Fullmath[[#This Row],[M4]],$H$2:$L245,2,FALSE),VLOOKUP(Fullmath[[#This Row],[M4]],$H247:$L$2227,2,FALSE)),0)</f>
        <v>0</v>
      </c>
      <c r="AB246" s="16">
        <f>IFERROR(_xlfn.IFNA(VLOOKUP(Fullmath[[#This Row],[M4]],$H$2:$L245,4,FALSE),VLOOKUP(Fullmath[[#This Row],[M4]],$H247:$L$2227,4,FALSE)),0)</f>
        <v>0</v>
      </c>
      <c r="AE246" s="15">
        <f>IFERROR(_xlfn.IFNA(VLOOKUP(Fullmath[[#This Row],[M5]],$H$2:$L245,2,FALSE),VLOOKUP(Fullmath[[#This Row],[M5]],$H247:$L$2227,2,FALSE)),0)</f>
        <v>0</v>
      </c>
      <c r="AF246" s="16">
        <f>IFERROR(_xlfn.IFNA(VLOOKUP(Fullmath[[#This Row],[M5]],$H$2:$L245,4,FALSE),VLOOKUP(Fullmath[[#This Row],[M5]],$H247:$L$2227,4,FALSE)),0)</f>
        <v>0</v>
      </c>
      <c r="AI246" s="15">
        <f>IFERROR(_xlfn.IFNA(VLOOKUP(Fullmath[[#This Row],[M6]],$H$2:$L245,2,FALSE),VLOOKUP(Fullmath[[#This Row],[M6]],$H247:$L$2227,2,FALSE)),0)</f>
        <v>0</v>
      </c>
      <c r="AJ246" s="16">
        <f>IFERROR(_xlfn.IFNA(VLOOKUP(Fullmath[[#This Row],[M6]],$H$2:$L245,4,FALSE),VLOOKUP(Fullmath[[#This Row],[M6]],$H247:$L$2227,4,FALSE)),0)</f>
        <v>0</v>
      </c>
      <c r="AK246" s="7" t="s">
        <v>210</v>
      </c>
      <c r="AL246" s="7">
        <v>4</v>
      </c>
      <c r="AM246" s="7">
        <f>(IFERROR(VLOOKUP(AK246,Components[[Name]:[Price]],2,FALSE),0))</f>
        <v>539.1</v>
      </c>
      <c r="AN246" s="7" t="s">
        <v>208</v>
      </c>
      <c r="AO246" s="7">
        <v>4</v>
      </c>
      <c r="AP246" s="7">
        <f>(IFERROR(VLOOKUP(AN246,Components[[Name]:[Price]],2,FALSE),0))</f>
        <v>526.6</v>
      </c>
      <c r="AS246" s="7">
        <f>(IFERROR(VLOOKUP(AQ246,Components[[Name]:[Price]],2,FALSE),0))</f>
        <v>0</v>
      </c>
      <c r="AV246" s="7">
        <f>(IFERROR(VLOOKUP(AT246,Components[[Name]:[Price]],2,FALSE),0))</f>
        <v>0</v>
      </c>
      <c r="AY246" s="7">
        <f>(IFERROR(VLOOKUP(AW246,Components[[Name]:[Price]],2,FALSE),0))</f>
        <v>0</v>
      </c>
      <c r="BB246" s="2">
        <f>(IFERROR(VLOOKUP(AZ246,Components[[Name]:[Price]],2,FALSE),0))</f>
        <v>0</v>
      </c>
    </row>
    <row r="247" spans="1:54" x14ac:dyDescent="0.2">
      <c r="A247" s="2">
        <v>1327</v>
      </c>
      <c r="B247" s="2" t="s">
        <v>958</v>
      </c>
      <c r="C247" s="6" t="s">
        <v>53</v>
      </c>
      <c r="D247" s="2" t="s">
        <v>53</v>
      </c>
      <c r="E247" s="2">
        <v>1</v>
      </c>
      <c r="F247" s="2">
        <v>21</v>
      </c>
      <c r="G247" s="2">
        <v>12</v>
      </c>
      <c r="H247" s="2" t="s">
        <v>855</v>
      </c>
      <c r="I247" s="7">
        <f>Fullmath[[#This Row],[Total CP]]/Fullmath[[#This Row],[Quantity]]</f>
        <v>12</v>
      </c>
      <c r="J2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47" s="6">
        <f>Fullmath[[#This Row],[Mat Cost]]/Fullmath[[#This Row],[Quantity]]</f>
        <v>4262.8</v>
      </c>
      <c r="L2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4262.8</v>
      </c>
      <c r="N247" s="14"/>
      <c r="O247" s="15">
        <f>IFERROR(_xlfn.IFNA(VLOOKUP(Fullmath[[#This Row],[M1]],$H$2:$L246,2,FALSE),VLOOKUP(Fullmath[[#This Row],[M1]],$H248:$L$2227,2,FALSE)),0)</f>
        <v>0</v>
      </c>
      <c r="P247" s="16">
        <f>IFERROR(_xlfn.IFNA(VLOOKUP(Fullmath[[#This Row],[M1]],$H$2:$L246,4,FALSE),VLOOKUP(Fullmath[[#This Row],[M1]],$H248:$L$2227,4,FALSE)),0)</f>
        <v>0</v>
      </c>
      <c r="S247" s="15">
        <f>IFERROR(_xlfn.IFNA(VLOOKUP(Fullmath[[#This Row],[M2]],$H$2:$L246,2,FALSE),VLOOKUP(Fullmath[[#This Row],[M2]],$H248:$L$2227,2,FALSE)),0)</f>
        <v>0</v>
      </c>
      <c r="T247" s="16">
        <f>IFERROR(_xlfn.IFNA(VLOOKUP(Fullmath[[#This Row],[M2]],$H$2:$L246,4,FALSE),VLOOKUP(Fullmath[[#This Row],[M2]],$H248:$L$2227,4,FALSE)),0)</f>
        <v>0</v>
      </c>
      <c r="W247" s="15">
        <f>IFERROR(_xlfn.IFNA(VLOOKUP(Fullmath[[#This Row],[M3]],$H$2:$L246,2,FALSE),VLOOKUP(Fullmath[[#This Row],[M3]],$H248:$L$2227,2,FALSE)),0)</f>
        <v>0</v>
      </c>
      <c r="X247" s="16">
        <f>IFERROR(_xlfn.IFNA(VLOOKUP(Fullmath[[#This Row],[M3]],$H$2:$L246,4,FALSE),VLOOKUP(Fullmath[[#This Row],[M3]],$H248:$L$2227,4,FALSE)),0)</f>
        <v>0</v>
      </c>
      <c r="AA247" s="15">
        <f>IFERROR(_xlfn.IFNA(VLOOKUP(Fullmath[[#This Row],[M4]],$H$2:$L246,2,FALSE),VLOOKUP(Fullmath[[#This Row],[M4]],$H248:$L$2227,2,FALSE)),0)</f>
        <v>0</v>
      </c>
      <c r="AB247" s="16">
        <f>IFERROR(_xlfn.IFNA(VLOOKUP(Fullmath[[#This Row],[M4]],$H$2:$L246,4,FALSE),VLOOKUP(Fullmath[[#This Row],[M4]],$H248:$L$2227,4,FALSE)),0)</f>
        <v>0</v>
      </c>
      <c r="AE247" s="15">
        <f>IFERROR(_xlfn.IFNA(VLOOKUP(Fullmath[[#This Row],[M5]],$H$2:$L246,2,FALSE),VLOOKUP(Fullmath[[#This Row],[M5]],$H248:$L$2227,2,FALSE)),0)</f>
        <v>0</v>
      </c>
      <c r="AF247" s="16">
        <f>IFERROR(_xlfn.IFNA(VLOOKUP(Fullmath[[#This Row],[M5]],$H$2:$L246,4,FALSE),VLOOKUP(Fullmath[[#This Row],[M5]],$H248:$L$2227,4,FALSE)),0)</f>
        <v>0</v>
      </c>
      <c r="AI247" s="15">
        <f>IFERROR(_xlfn.IFNA(VLOOKUP(Fullmath[[#This Row],[M6]],$H$2:$L246,2,FALSE),VLOOKUP(Fullmath[[#This Row],[M6]],$H248:$L$2227,2,FALSE)),0)</f>
        <v>0</v>
      </c>
      <c r="AJ247" s="16">
        <f>IFERROR(_xlfn.IFNA(VLOOKUP(Fullmath[[#This Row],[M6]],$H$2:$L246,4,FALSE),VLOOKUP(Fullmath[[#This Row],[M6]],$H248:$L$2227,4,FALSE)),0)</f>
        <v>0</v>
      </c>
      <c r="AK247" s="7" t="s">
        <v>210</v>
      </c>
      <c r="AL247" s="7">
        <v>4</v>
      </c>
      <c r="AM247" s="7">
        <f>(IFERROR(VLOOKUP(AK247,Components[[Name]:[Price]],2,FALSE),0))</f>
        <v>539.1</v>
      </c>
      <c r="AN247" s="7" t="s">
        <v>208</v>
      </c>
      <c r="AO247" s="7">
        <v>4</v>
      </c>
      <c r="AP247" s="7">
        <f>(IFERROR(VLOOKUP(AN247,Components[[Name]:[Price]],2,FALSE),0))</f>
        <v>526.6</v>
      </c>
      <c r="AS247" s="7">
        <f>(IFERROR(VLOOKUP(AQ247,Components[[Name]:[Price]],2,FALSE),0))</f>
        <v>0</v>
      </c>
      <c r="AV247" s="7">
        <f>(IFERROR(VLOOKUP(AT247,Components[[Name]:[Price]],2,FALSE),0))</f>
        <v>0</v>
      </c>
      <c r="AY247" s="7">
        <f>(IFERROR(VLOOKUP(AW247,Components[[Name]:[Price]],2,FALSE),0))</f>
        <v>0</v>
      </c>
      <c r="BB247" s="2">
        <f>(IFERROR(VLOOKUP(AZ247,Components[[Name]:[Price]],2,FALSE),0))</f>
        <v>0</v>
      </c>
    </row>
    <row r="248" spans="1:54" x14ac:dyDescent="0.2">
      <c r="A248" s="2">
        <v>1339</v>
      </c>
      <c r="B248" s="2" t="s">
        <v>958</v>
      </c>
      <c r="C248" s="6" t="s">
        <v>53</v>
      </c>
      <c r="D248" s="2" t="s">
        <v>53</v>
      </c>
      <c r="E248" s="2">
        <v>1</v>
      </c>
      <c r="F248" s="2">
        <v>21</v>
      </c>
      <c r="G248" s="2">
        <v>20</v>
      </c>
      <c r="H248" s="2" t="s">
        <v>854</v>
      </c>
      <c r="I248" s="7">
        <f>Fullmath[[#This Row],[Total CP]]/Fullmath[[#This Row],[Quantity]]</f>
        <v>20</v>
      </c>
      <c r="J2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248" s="6">
        <f>Fullmath[[#This Row],[Mat Cost]]/Fullmath[[#This Row],[Quantity]]</f>
        <v>4262.8</v>
      </c>
      <c r="L2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4262.8</v>
      </c>
      <c r="M248" s="7" t="s">
        <v>346</v>
      </c>
      <c r="N248" s="14">
        <v>1</v>
      </c>
      <c r="O248" s="15">
        <f>IFERROR(_xlfn.IFNA(VLOOKUP(Fullmath[[#This Row],[M1]],$H$2:$L247,2,FALSE),VLOOKUP(Fullmath[[#This Row],[M1]],$H249:$L$2227,2,FALSE)),0)</f>
        <v>0</v>
      </c>
      <c r="P248" s="16">
        <f>IFERROR(_xlfn.IFNA(VLOOKUP(Fullmath[[#This Row],[M1]],$H$2:$L247,4,FALSE),VLOOKUP(Fullmath[[#This Row],[M1]],$H249:$L$2227,4,FALSE)),0)</f>
        <v>0</v>
      </c>
      <c r="S248" s="15">
        <f>IFERROR(_xlfn.IFNA(VLOOKUP(Fullmath[[#This Row],[M2]],$H$2:$L247,2,FALSE),VLOOKUP(Fullmath[[#This Row],[M2]],$H249:$L$2227,2,FALSE)),0)</f>
        <v>0</v>
      </c>
      <c r="T248" s="16">
        <f>IFERROR(_xlfn.IFNA(VLOOKUP(Fullmath[[#This Row],[M2]],$H$2:$L247,4,FALSE),VLOOKUP(Fullmath[[#This Row],[M2]],$H249:$L$2227,4,FALSE)),0)</f>
        <v>0</v>
      </c>
      <c r="W248" s="15">
        <f>IFERROR(_xlfn.IFNA(VLOOKUP(Fullmath[[#This Row],[M3]],$H$2:$L247,2,FALSE),VLOOKUP(Fullmath[[#This Row],[M3]],$H249:$L$2227,2,FALSE)),0)</f>
        <v>0</v>
      </c>
      <c r="X248" s="16">
        <f>IFERROR(_xlfn.IFNA(VLOOKUP(Fullmath[[#This Row],[M3]],$H$2:$L247,4,FALSE),VLOOKUP(Fullmath[[#This Row],[M3]],$H249:$L$2227,4,FALSE)),0)</f>
        <v>0</v>
      </c>
      <c r="AA248" s="15">
        <f>IFERROR(_xlfn.IFNA(VLOOKUP(Fullmath[[#This Row],[M4]],$H$2:$L247,2,FALSE),VLOOKUP(Fullmath[[#This Row],[M4]],$H249:$L$2227,2,FALSE)),0)</f>
        <v>0</v>
      </c>
      <c r="AB248" s="16">
        <f>IFERROR(_xlfn.IFNA(VLOOKUP(Fullmath[[#This Row],[M4]],$H$2:$L247,4,FALSE),VLOOKUP(Fullmath[[#This Row],[M4]],$H249:$L$2227,4,FALSE)),0)</f>
        <v>0</v>
      </c>
      <c r="AE248" s="15">
        <f>IFERROR(_xlfn.IFNA(VLOOKUP(Fullmath[[#This Row],[M5]],$H$2:$L247,2,FALSE),VLOOKUP(Fullmath[[#This Row],[M5]],$H249:$L$2227,2,FALSE)),0)</f>
        <v>0</v>
      </c>
      <c r="AF248" s="16">
        <f>IFERROR(_xlfn.IFNA(VLOOKUP(Fullmath[[#This Row],[M5]],$H$2:$L247,4,FALSE),VLOOKUP(Fullmath[[#This Row],[M5]],$H249:$L$2227,4,FALSE)),0)</f>
        <v>0</v>
      </c>
      <c r="AI248" s="15">
        <f>IFERROR(_xlfn.IFNA(VLOOKUP(Fullmath[[#This Row],[M6]],$H$2:$L247,2,FALSE),VLOOKUP(Fullmath[[#This Row],[M6]],$H249:$L$2227,2,FALSE)),0)</f>
        <v>0</v>
      </c>
      <c r="AJ248" s="16">
        <f>IFERROR(_xlfn.IFNA(VLOOKUP(Fullmath[[#This Row],[M6]],$H$2:$L247,4,FALSE),VLOOKUP(Fullmath[[#This Row],[M6]],$H249:$L$2227,4,FALSE)),0)</f>
        <v>0</v>
      </c>
      <c r="AK248" s="7" t="s">
        <v>210</v>
      </c>
      <c r="AL248" s="7">
        <v>4</v>
      </c>
      <c r="AM248" s="7">
        <f>(IFERROR(VLOOKUP(AK248,Components[[Name]:[Price]],2,FALSE),0))</f>
        <v>539.1</v>
      </c>
      <c r="AN248" s="7" t="s">
        <v>208</v>
      </c>
      <c r="AO248" s="7">
        <v>4</v>
      </c>
      <c r="AP248" s="7">
        <f>(IFERROR(VLOOKUP(AN248,Components[[Name]:[Price]],2,FALSE),0))</f>
        <v>526.6</v>
      </c>
      <c r="AS248" s="7">
        <f>(IFERROR(VLOOKUP(AQ248,Components[[Name]:[Price]],2,FALSE),0))</f>
        <v>0</v>
      </c>
      <c r="AV248" s="7">
        <f>(IFERROR(VLOOKUP(AT248,Components[[Name]:[Price]],2,FALSE),0))</f>
        <v>0</v>
      </c>
      <c r="AY248" s="7">
        <f>(IFERROR(VLOOKUP(AW248,Components[[Name]:[Price]],2,FALSE),0))</f>
        <v>0</v>
      </c>
      <c r="BB248" s="2">
        <f>(IFERROR(VLOOKUP(AZ248,Components[[Name]:[Price]],2,FALSE),0))</f>
        <v>0</v>
      </c>
    </row>
    <row r="249" spans="1:54" x14ac:dyDescent="0.2">
      <c r="A249" s="2">
        <v>156</v>
      </c>
      <c r="B249" s="2" t="s">
        <v>958</v>
      </c>
      <c r="C249" s="6" t="s">
        <v>53</v>
      </c>
      <c r="D249" s="2" t="s">
        <v>53</v>
      </c>
      <c r="E249" s="2">
        <v>1</v>
      </c>
      <c r="F249" s="2">
        <v>21</v>
      </c>
      <c r="G249" s="2">
        <v>12</v>
      </c>
      <c r="H249" s="2" t="s">
        <v>920</v>
      </c>
      <c r="I249" s="7">
        <f>Fullmath[[#This Row],[Total CP]]/Fullmath[[#This Row],[Quantity]]</f>
        <v>15</v>
      </c>
      <c r="J2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</v>
      </c>
      <c r="K249" s="6">
        <f>Fullmath[[#This Row],[Mat Cost]]/Fullmath[[#This Row],[Quantity]]</f>
        <v>2626.8</v>
      </c>
      <c r="L2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2626.8</v>
      </c>
      <c r="M249" s="7" t="s">
        <v>323</v>
      </c>
      <c r="N249" s="14">
        <v>1</v>
      </c>
      <c r="O249" s="15">
        <f>IFERROR(_xlfn.IFNA(VLOOKUP(Fullmath[[#This Row],[M1]],$H$2:$L248,2,FALSE),VLOOKUP(Fullmath[[#This Row],[M1]],$H250:$L$2227,2,FALSE)),0)</f>
        <v>3</v>
      </c>
      <c r="P249" s="16">
        <f>IFERROR(_xlfn.IFNA(VLOOKUP(Fullmath[[#This Row],[M1]],$H$2:$L248,4,FALSE),VLOOKUP(Fullmath[[#This Row],[M1]],$H250:$L$2227,4,FALSE)),0)</f>
        <v>1034.5</v>
      </c>
      <c r="S249" s="15">
        <f>IFERROR(_xlfn.IFNA(VLOOKUP(Fullmath[[#This Row],[M2]],$H$2:$L248,2,FALSE),VLOOKUP(Fullmath[[#This Row],[M2]],$H250:$L$2227,2,FALSE)),0)</f>
        <v>0</v>
      </c>
      <c r="T249" s="16">
        <f>IFERROR(_xlfn.IFNA(VLOOKUP(Fullmath[[#This Row],[M2]],$H$2:$L248,4,FALSE),VLOOKUP(Fullmath[[#This Row],[M2]],$H250:$L$2227,4,FALSE)),0)</f>
        <v>0</v>
      </c>
      <c r="W249" s="15">
        <f>IFERROR(_xlfn.IFNA(VLOOKUP(Fullmath[[#This Row],[M3]],$H$2:$L248,2,FALSE),VLOOKUP(Fullmath[[#This Row],[M3]],$H250:$L$2227,2,FALSE)),0)</f>
        <v>0</v>
      </c>
      <c r="X249" s="16">
        <f>IFERROR(_xlfn.IFNA(VLOOKUP(Fullmath[[#This Row],[M3]],$H$2:$L248,4,FALSE),VLOOKUP(Fullmath[[#This Row],[M3]],$H250:$L$2227,4,FALSE)),0)</f>
        <v>0</v>
      </c>
      <c r="AA249" s="15">
        <f>IFERROR(_xlfn.IFNA(VLOOKUP(Fullmath[[#This Row],[M4]],$H$2:$L248,2,FALSE),VLOOKUP(Fullmath[[#This Row],[M4]],$H250:$L$2227,2,FALSE)),0)</f>
        <v>0</v>
      </c>
      <c r="AB249" s="16">
        <f>IFERROR(_xlfn.IFNA(VLOOKUP(Fullmath[[#This Row],[M4]],$H$2:$L248,4,FALSE),VLOOKUP(Fullmath[[#This Row],[M4]],$H250:$L$2227,4,FALSE)),0)</f>
        <v>0</v>
      </c>
      <c r="AE249" s="15">
        <f>IFERROR(_xlfn.IFNA(VLOOKUP(Fullmath[[#This Row],[M5]],$H$2:$L248,2,FALSE),VLOOKUP(Fullmath[[#This Row],[M5]],$H250:$L$2227,2,FALSE)),0)</f>
        <v>0</v>
      </c>
      <c r="AF249" s="16">
        <f>IFERROR(_xlfn.IFNA(VLOOKUP(Fullmath[[#This Row],[M5]],$H$2:$L248,4,FALSE),VLOOKUP(Fullmath[[#This Row],[M5]],$H250:$L$2227,4,FALSE)),0)</f>
        <v>0</v>
      </c>
      <c r="AI249" s="15">
        <f>IFERROR(_xlfn.IFNA(VLOOKUP(Fullmath[[#This Row],[M6]],$H$2:$L248,2,FALSE),VLOOKUP(Fullmath[[#This Row],[M6]],$H250:$L$2227,2,FALSE)),0)</f>
        <v>0</v>
      </c>
      <c r="AJ249" s="16">
        <f>IFERROR(_xlfn.IFNA(VLOOKUP(Fullmath[[#This Row],[M6]],$H$2:$L248,4,FALSE),VLOOKUP(Fullmath[[#This Row],[M6]],$H250:$L$2227,4,FALSE)),0)</f>
        <v>0</v>
      </c>
      <c r="AK249" s="7" t="s">
        <v>210</v>
      </c>
      <c r="AL249" s="7">
        <v>1</v>
      </c>
      <c r="AM249" s="7">
        <f>(IFERROR(VLOOKUP(AK249,Components[[Name]:[Price]],2,FALSE),0))</f>
        <v>539.1</v>
      </c>
      <c r="AN249" s="7" t="s">
        <v>208</v>
      </c>
      <c r="AO249" s="7">
        <v>2</v>
      </c>
      <c r="AP249" s="7">
        <f>(IFERROR(VLOOKUP(AN249,Components[[Name]:[Price]],2,FALSE),0))</f>
        <v>526.6</v>
      </c>
      <c r="AS249" s="7">
        <f>(IFERROR(VLOOKUP(AQ249,Components[[Name]:[Price]],2,FALSE),0))</f>
        <v>0</v>
      </c>
      <c r="AV249" s="7">
        <f>(IFERROR(VLOOKUP(AT249,Components[[Name]:[Price]],2,FALSE),0))</f>
        <v>0</v>
      </c>
      <c r="AY249" s="7">
        <f>(IFERROR(VLOOKUP(AW249,Components[[Name]:[Price]],2,FALSE),0))</f>
        <v>0</v>
      </c>
      <c r="BB249" s="2">
        <f>(IFERROR(VLOOKUP(AZ249,Components[[Name]:[Price]],2,FALSE),0))</f>
        <v>0</v>
      </c>
    </row>
    <row r="250" spans="1:54" x14ac:dyDescent="0.2">
      <c r="A250" s="2">
        <v>1282</v>
      </c>
      <c r="B250" s="2" t="s">
        <v>958</v>
      </c>
      <c r="C250" s="6" t="s">
        <v>53</v>
      </c>
      <c r="D250" s="2" t="s">
        <v>53</v>
      </c>
      <c r="E250" s="2">
        <v>1</v>
      </c>
      <c r="F250" s="2">
        <v>21</v>
      </c>
      <c r="G250" s="2">
        <v>16</v>
      </c>
      <c r="H250" s="2" t="s">
        <v>861</v>
      </c>
      <c r="I250" s="7">
        <f>Fullmath[[#This Row],[Total CP]]/Fullmath[[#This Row],[Quantity]]</f>
        <v>24.8</v>
      </c>
      <c r="J2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24.8</v>
      </c>
      <c r="K250" s="6">
        <f>Fullmath[[#This Row],[Mat Cost]]/Fullmath[[#This Row],[Quantity]]</f>
        <v>5595.1666666666661</v>
      </c>
      <c r="L2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5595.1666666666661</v>
      </c>
      <c r="M250" s="7" t="s">
        <v>358</v>
      </c>
      <c r="N250" s="14">
        <v>1</v>
      </c>
      <c r="O250" s="15">
        <f>IFERROR(_xlfn.IFNA(VLOOKUP(Fullmath[[#This Row],[M1]],$H$2:$L249,2,FALSE),VLOOKUP(Fullmath[[#This Row],[M1]],$H251:$L$2227,2,FALSE)),0)</f>
        <v>0.8</v>
      </c>
      <c r="P250" s="16">
        <f>IFERROR(_xlfn.IFNA(VLOOKUP(Fullmath[[#This Row],[M1]],$H$2:$L249,4,FALSE),VLOOKUP(Fullmath[[#This Row],[M1]],$H251:$L$2227,4,FALSE)),0)</f>
        <v>52.166666666666664</v>
      </c>
      <c r="Q250" s="7" t="s">
        <v>292</v>
      </c>
      <c r="R250" s="7">
        <v>4</v>
      </c>
      <c r="S250" s="15">
        <f>IFERROR(_xlfn.IFNA(VLOOKUP(Fullmath[[#This Row],[M2]],$H$2:$L249,2,FALSE),VLOOKUP(Fullmath[[#This Row],[M2]],$H251:$L$2227,2,FALSE)),0)</f>
        <v>2</v>
      </c>
      <c r="T250" s="16">
        <f>IFERROR(_xlfn.IFNA(VLOOKUP(Fullmath[[#This Row],[M2]],$H$2:$L249,4,FALSE),VLOOKUP(Fullmath[[#This Row],[M2]],$H251:$L$2227,4,FALSE)),0)</f>
        <v>859.15</v>
      </c>
      <c r="W250" s="15">
        <f>IFERROR(_xlfn.IFNA(VLOOKUP(Fullmath[[#This Row],[M3]],$H$2:$L249,2,FALSE),VLOOKUP(Fullmath[[#This Row],[M3]],$H251:$L$2227,2,FALSE)),0)</f>
        <v>0</v>
      </c>
      <c r="X250" s="16">
        <f>IFERROR(_xlfn.IFNA(VLOOKUP(Fullmath[[#This Row],[M3]],$H$2:$L249,4,FALSE),VLOOKUP(Fullmath[[#This Row],[M3]],$H251:$L$2227,4,FALSE)),0)</f>
        <v>0</v>
      </c>
      <c r="AA250" s="15">
        <f>IFERROR(_xlfn.IFNA(VLOOKUP(Fullmath[[#This Row],[M4]],$H$2:$L249,2,FALSE),VLOOKUP(Fullmath[[#This Row],[M4]],$H251:$L$2227,2,FALSE)),0)</f>
        <v>0</v>
      </c>
      <c r="AB250" s="16">
        <f>IFERROR(_xlfn.IFNA(VLOOKUP(Fullmath[[#This Row],[M4]],$H$2:$L249,4,FALSE),VLOOKUP(Fullmath[[#This Row],[M4]],$H251:$L$2227,4,FALSE)),0)</f>
        <v>0</v>
      </c>
      <c r="AE250" s="15">
        <f>IFERROR(_xlfn.IFNA(VLOOKUP(Fullmath[[#This Row],[M5]],$H$2:$L249,2,FALSE),VLOOKUP(Fullmath[[#This Row],[M5]],$H251:$L$2227,2,FALSE)),0)</f>
        <v>0</v>
      </c>
      <c r="AF250" s="16">
        <f>IFERROR(_xlfn.IFNA(VLOOKUP(Fullmath[[#This Row],[M5]],$H$2:$L249,4,FALSE),VLOOKUP(Fullmath[[#This Row],[M5]],$H251:$L$2227,4,FALSE)),0)</f>
        <v>0</v>
      </c>
      <c r="AI250" s="15">
        <f>IFERROR(_xlfn.IFNA(VLOOKUP(Fullmath[[#This Row],[M6]],$H$2:$L249,2,FALSE),VLOOKUP(Fullmath[[#This Row],[M6]],$H251:$L$2227,2,FALSE)),0)</f>
        <v>0</v>
      </c>
      <c r="AJ250" s="16">
        <f>IFERROR(_xlfn.IFNA(VLOOKUP(Fullmath[[#This Row],[M6]],$H$2:$L249,4,FALSE),VLOOKUP(Fullmath[[#This Row],[M6]],$H251:$L$2227,4,FALSE)),0)</f>
        <v>0</v>
      </c>
      <c r="AK250" s="7" t="s">
        <v>208</v>
      </c>
      <c r="AL250" s="7">
        <v>4</v>
      </c>
      <c r="AM250" s="7">
        <f>(IFERROR(VLOOKUP(AK250,Components[[Name]:[Price]],2,FALSE),0))</f>
        <v>526.6</v>
      </c>
      <c r="AP250" s="7">
        <f>(IFERROR(VLOOKUP(AN250,Components[[Name]:[Price]],2,FALSE),0))</f>
        <v>0</v>
      </c>
      <c r="AS250" s="7">
        <f>(IFERROR(VLOOKUP(AQ250,Components[[Name]:[Price]],2,FALSE),0))</f>
        <v>0</v>
      </c>
      <c r="AV250" s="7">
        <f>(IFERROR(VLOOKUP(AT250,Components[[Name]:[Price]],2,FALSE),0))</f>
        <v>0</v>
      </c>
      <c r="AY250" s="7">
        <f>(IFERROR(VLOOKUP(AW250,Components[[Name]:[Price]],2,FALSE),0))</f>
        <v>0</v>
      </c>
      <c r="BB250" s="2">
        <f>(IFERROR(VLOOKUP(AZ250,Components[[Name]:[Price]],2,FALSE),0))</f>
        <v>0</v>
      </c>
    </row>
    <row r="251" spans="1:54" x14ac:dyDescent="0.2">
      <c r="A251" s="2">
        <v>198</v>
      </c>
      <c r="B251" s="2" t="s">
        <v>958</v>
      </c>
      <c r="C251" s="6" t="s">
        <v>53</v>
      </c>
      <c r="D251" s="2" t="s">
        <v>53</v>
      </c>
      <c r="E251" s="2">
        <v>1</v>
      </c>
      <c r="F251" s="2">
        <v>21</v>
      </c>
      <c r="G251" s="2">
        <v>12</v>
      </c>
      <c r="H251" s="2" t="s">
        <v>909</v>
      </c>
      <c r="I251" s="7">
        <f>Fullmath[[#This Row],[Total CP]]/Fullmath[[#This Row],[Quantity]]</f>
        <v>19</v>
      </c>
      <c r="J2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</v>
      </c>
      <c r="K251" s="6">
        <f>Fullmath[[#This Row],[Mat Cost]]/Fullmath[[#This Row],[Quantity]]</f>
        <v>2457.4166666666665</v>
      </c>
      <c r="L2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2457.4166666666665</v>
      </c>
      <c r="M251" s="7" t="s">
        <v>325</v>
      </c>
      <c r="N251" s="14">
        <v>2</v>
      </c>
      <c r="O251" s="15">
        <f>IFERROR(_xlfn.IFNA(VLOOKUP(Fullmath[[#This Row],[M1]],$H$2:$L250,2,FALSE),VLOOKUP(Fullmath[[#This Row],[M1]],$H252:$L$2227,2,FALSE)),0)</f>
        <v>1</v>
      </c>
      <c r="P251" s="16">
        <f>IFERROR(_xlfn.IFNA(VLOOKUP(Fullmath[[#This Row],[M1]],$H$2:$L250,4,FALSE),VLOOKUP(Fullmath[[#This Row],[M1]],$H252:$L$2227,4,FALSE)),0)</f>
        <v>48.608333333333334</v>
      </c>
      <c r="Q251" s="7" t="s">
        <v>291</v>
      </c>
      <c r="R251" s="7">
        <v>1</v>
      </c>
      <c r="S251" s="15">
        <f>IFERROR(_xlfn.IFNA(VLOOKUP(Fullmath[[#This Row],[M2]],$H$2:$L250,2,FALSE),VLOOKUP(Fullmath[[#This Row],[M2]],$H252:$L$2227,2,FALSE)),0)</f>
        <v>1</v>
      </c>
      <c r="T251" s="16">
        <f>IFERROR(_xlfn.IFNA(VLOOKUP(Fullmath[[#This Row],[M2]],$H$2:$L250,4,FALSE),VLOOKUP(Fullmath[[#This Row],[M2]],$H252:$L$2227,4,FALSE)),0)</f>
        <v>641.9</v>
      </c>
      <c r="U251" s="7" t="s">
        <v>292</v>
      </c>
      <c r="V251" s="7">
        <v>2</v>
      </c>
      <c r="W251" s="15">
        <f>IFERROR(_xlfn.IFNA(VLOOKUP(Fullmath[[#This Row],[M3]],$H$2:$L250,2,FALSE),VLOOKUP(Fullmath[[#This Row],[M3]],$H252:$L$2227,2,FALSE)),0)</f>
        <v>2</v>
      </c>
      <c r="X251" s="16">
        <f>IFERROR(_xlfn.IFNA(VLOOKUP(Fullmath[[#This Row],[M3]],$H$2:$L250,4,FALSE),VLOOKUP(Fullmath[[#This Row],[M3]],$H252:$L$2227,4,FALSE)),0)</f>
        <v>859.15</v>
      </c>
      <c r="AA251" s="15">
        <f>IFERROR(_xlfn.IFNA(VLOOKUP(Fullmath[[#This Row],[M4]],$H$2:$L250,2,FALSE),VLOOKUP(Fullmath[[#This Row],[M4]],$H252:$L$2227,2,FALSE)),0)</f>
        <v>0</v>
      </c>
      <c r="AB251" s="16">
        <f>IFERROR(_xlfn.IFNA(VLOOKUP(Fullmath[[#This Row],[M4]],$H$2:$L250,4,FALSE),VLOOKUP(Fullmath[[#This Row],[M4]],$H252:$L$2227,4,FALSE)),0)</f>
        <v>0</v>
      </c>
      <c r="AE251" s="15">
        <f>IFERROR(_xlfn.IFNA(VLOOKUP(Fullmath[[#This Row],[M5]],$H$2:$L250,2,FALSE),VLOOKUP(Fullmath[[#This Row],[M5]],$H252:$L$2227,2,FALSE)),0)</f>
        <v>0</v>
      </c>
      <c r="AF251" s="16">
        <f>IFERROR(_xlfn.IFNA(VLOOKUP(Fullmath[[#This Row],[M5]],$H$2:$L250,4,FALSE),VLOOKUP(Fullmath[[#This Row],[M5]],$H252:$L$2227,4,FALSE)),0)</f>
        <v>0</v>
      </c>
      <c r="AI251" s="15">
        <f>IFERROR(_xlfn.IFNA(VLOOKUP(Fullmath[[#This Row],[M6]],$H$2:$L250,2,FALSE),VLOOKUP(Fullmath[[#This Row],[M6]],$H252:$L$2227,2,FALSE)),0)</f>
        <v>0</v>
      </c>
      <c r="AJ251" s="16">
        <f>IFERROR(_xlfn.IFNA(VLOOKUP(Fullmath[[#This Row],[M6]],$H$2:$L250,4,FALSE),VLOOKUP(Fullmath[[#This Row],[M6]],$H252:$L$2227,4,FALSE)),0)</f>
        <v>0</v>
      </c>
      <c r="AM251" s="7">
        <f>(IFERROR(VLOOKUP(AK251,Components[[Name]:[Price]],2,FALSE),0))</f>
        <v>0</v>
      </c>
      <c r="AP251" s="7">
        <f>(IFERROR(VLOOKUP(AN251,Components[[Name]:[Price]],2,FALSE),0))</f>
        <v>0</v>
      </c>
      <c r="AS251" s="7">
        <f>(IFERROR(VLOOKUP(AQ251,Components[[Name]:[Price]],2,FALSE),0))</f>
        <v>0</v>
      </c>
      <c r="AV251" s="7">
        <f>(IFERROR(VLOOKUP(AT251,Components[[Name]:[Price]],2,FALSE),0))</f>
        <v>0</v>
      </c>
      <c r="AY251" s="7">
        <f>(IFERROR(VLOOKUP(AW251,Components[[Name]:[Price]],2,FALSE),0))</f>
        <v>0</v>
      </c>
      <c r="BB251" s="2">
        <f>(IFERROR(VLOOKUP(AZ251,Components[[Name]:[Price]],2,FALSE),0))</f>
        <v>0</v>
      </c>
    </row>
    <row r="252" spans="1:54" x14ac:dyDescent="0.2">
      <c r="A252" s="2">
        <v>949</v>
      </c>
      <c r="B252" s="2" t="s">
        <v>958</v>
      </c>
      <c r="C252" s="6" t="s">
        <v>53</v>
      </c>
      <c r="D252" s="2" t="s">
        <v>53</v>
      </c>
      <c r="E252" s="2">
        <v>1</v>
      </c>
      <c r="F252" s="2">
        <v>21</v>
      </c>
      <c r="G252" s="2">
        <v>12</v>
      </c>
      <c r="H252" s="2" t="s">
        <v>899</v>
      </c>
      <c r="I252" s="7">
        <f>Fullmath[[#This Row],[Total CP]]/Fullmath[[#This Row],[Quantity]]</f>
        <v>12</v>
      </c>
      <c r="J2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252" s="6">
        <f>Fullmath[[#This Row],[Mat Cost]]/Fullmath[[#This Row],[Quantity]]</f>
        <v>2596.6999999999998</v>
      </c>
      <c r="L2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2596.6999999999998</v>
      </c>
      <c r="N252" s="14"/>
      <c r="O252" s="15">
        <f>IFERROR(_xlfn.IFNA(VLOOKUP(Fullmath[[#This Row],[M1]],$H$2:$L251,2,FALSE),VLOOKUP(Fullmath[[#This Row],[M1]],$H253:$L$2227,2,FALSE)),0)</f>
        <v>0</v>
      </c>
      <c r="P252" s="16">
        <f>IFERROR(_xlfn.IFNA(VLOOKUP(Fullmath[[#This Row],[M1]],$H$2:$L251,4,FALSE),VLOOKUP(Fullmath[[#This Row],[M1]],$H253:$L$2227,4,FALSE)),0)</f>
        <v>0</v>
      </c>
      <c r="S252" s="15">
        <f>IFERROR(_xlfn.IFNA(VLOOKUP(Fullmath[[#This Row],[M2]],$H$2:$L251,2,FALSE),VLOOKUP(Fullmath[[#This Row],[M2]],$H253:$L$2227,2,FALSE)),0)</f>
        <v>0</v>
      </c>
      <c r="T252" s="16">
        <f>IFERROR(_xlfn.IFNA(VLOOKUP(Fullmath[[#This Row],[M2]],$H$2:$L251,4,FALSE),VLOOKUP(Fullmath[[#This Row],[M2]],$H253:$L$2227,4,FALSE)),0)</f>
        <v>0</v>
      </c>
      <c r="W252" s="15">
        <f>IFERROR(_xlfn.IFNA(VLOOKUP(Fullmath[[#This Row],[M3]],$H$2:$L251,2,FALSE),VLOOKUP(Fullmath[[#This Row],[M3]],$H253:$L$2227,2,FALSE)),0)</f>
        <v>0</v>
      </c>
      <c r="X252" s="16">
        <f>IFERROR(_xlfn.IFNA(VLOOKUP(Fullmath[[#This Row],[M3]],$H$2:$L251,4,FALSE),VLOOKUP(Fullmath[[#This Row],[M3]],$H253:$L$2227,4,FALSE)),0)</f>
        <v>0</v>
      </c>
      <c r="AA252" s="15">
        <f>IFERROR(_xlfn.IFNA(VLOOKUP(Fullmath[[#This Row],[M4]],$H$2:$L251,2,FALSE),VLOOKUP(Fullmath[[#This Row],[M4]],$H253:$L$2227,2,FALSE)),0)</f>
        <v>0</v>
      </c>
      <c r="AB252" s="16">
        <f>IFERROR(_xlfn.IFNA(VLOOKUP(Fullmath[[#This Row],[M4]],$H$2:$L251,4,FALSE),VLOOKUP(Fullmath[[#This Row],[M4]],$H253:$L$2227,4,FALSE)),0)</f>
        <v>0</v>
      </c>
      <c r="AE252" s="15">
        <f>IFERROR(_xlfn.IFNA(VLOOKUP(Fullmath[[#This Row],[M5]],$H$2:$L251,2,FALSE),VLOOKUP(Fullmath[[#This Row],[M5]],$H253:$L$2227,2,FALSE)),0)</f>
        <v>0</v>
      </c>
      <c r="AF252" s="16">
        <f>IFERROR(_xlfn.IFNA(VLOOKUP(Fullmath[[#This Row],[M5]],$H$2:$L251,4,FALSE),VLOOKUP(Fullmath[[#This Row],[M5]],$H253:$L$2227,4,FALSE)),0)</f>
        <v>0</v>
      </c>
      <c r="AI252" s="15">
        <f>IFERROR(_xlfn.IFNA(VLOOKUP(Fullmath[[#This Row],[M6]],$H$2:$L251,2,FALSE),VLOOKUP(Fullmath[[#This Row],[M6]],$H253:$L$2227,2,FALSE)),0)</f>
        <v>0</v>
      </c>
      <c r="AJ252" s="16">
        <f>IFERROR(_xlfn.IFNA(VLOOKUP(Fullmath[[#This Row],[M6]],$H$2:$L251,4,FALSE),VLOOKUP(Fullmath[[#This Row],[M6]],$H253:$L$2227,4,FALSE)),0)</f>
        <v>0</v>
      </c>
      <c r="AK252" s="7" t="s">
        <v>208</v>
      </c>
      <c r="AL252" s="7">
        <v>2</v>
      </c>
      <c r="AM252" s="7">
        <f>(IFERROR(VLOOKUP(AK252,Components[[Name]:[Price]],2,FALSE),0))</f>
        <v>526.6</v>
      </c>
      <c r="AN252" s="7" t="s">
        <v>239</v>
      </c>
      <c r="AO252" s="7">
        <v>2</v>
      </c>
      <c r="AP252" s="7">
        <f>(IFERROR(VLOOKUP(AN252,Components[[Name]:[Price]],2,FALSE),0))</f>
        <v>76.083333333333329</v>
      </c>
      <c r="AQ252" s="7" t="s">
        <v>230</v>
      </c>
      <c r="AR252" s="7">
        <v>4</v>
      </c>
      <c r="AS252" s="7">
        <f>(IFERROR(VLOOKUP(AQ252,Components[[Name]:[Price]],2,FALSE),0))</f>
        <v>347.83333333333331</v>
      </c>
      <c r="AV252" s="7">
        <f>(IFERROR(VLOOKUP(AT252,Components[[Name]:[Price]],2,FALSE),0))</f>
        <v>0</v>
      </c>
      <c r="AY252" s="7">
        <f>(IFERROR(VLOOKUP(AW252,Components[[Name]:[Price]],2,FALSE),0))</f>
        <v>0</v>
      </c>
      <c r="BB252" s="2">
        <f>(IFERROR(VLOOKUP(AZ252,Components[[Name]:[Price]],2,FALSE),0))</f>
        <v>0</v>
      </c>
    </row>
    <row r="253" spans="1:54" x14ac:dyDescent="0.2">
      <c r="A253" s="2">
        <v>812</v>
      </c>
      <c r="B253" s="2" t="s">
        <v>958</v>
      </c>
      <c r="C253" s="6" t="s">
        <v>53</v>
      </c>
      <c r="D253" s="2" t="s">
        <v>53</v>
      </c>
      <c r="E253" s="2">
        <v>1</v>
      </c>
      <c r="F253" s="2">
        <v>22</v>
      </c>
      <c r="G253" s="2">
        <v>48</v>
      </c>
      <c r="H253" s="2" t="s">
        <v>348</v>
      </c>
      <c r="I253" s="7">
        <f>Fullmath[[#This Row],[Total CP]]/Fullmath[[#This Row],[Quantity]]</f>
        <v>52</v>
      </c>
      <c r="J2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</v>
      </c>
      <c r="K253" s="6">
        <f>Fullmath[[#This Row],[Mat Cost]]/Fullmath[[#This Row],[Quantity]]</f>
        <v>890.09999999999991</v>
      </c>
      <c r="L2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890.09999999999991</v>
      </c>
      <c r="M253" s="7" t="s">
        <v>325</v>
      </c>
      <c r="N253" s="14">
        <v>4</v>
      </c>
      <c r="O253" s="15">
        <f>IFERROR(_xlfn.IFNA(VLOOKUP(Fullmath[[#This Row],[M1]],$H$2:$L252,2,FALSE),VLOOKUP(Fullmath[[#This Row],[M1]],$H254:$L$2227,2,FALSE)),0)</f>
        <v>1</v>
      </c>
      <c r="P253" s="16">
        <f>IFERROR(_xlfn.IFNA(VLOOKUP(Fullmath[[#This Row],[M1]],$H$2:$L252,4,FALSE),VLOOKUP(Fullmath[[#This Row],[M1]],$H254:$L$2227,4,FALSE)),0)</f>
        <v>48.608333333333334</v>
      </c>
      <c r="Q253" s="7" t="s">
        <v>293</v>
      </c>
      <c r="R253" s="7">
        <v>1</v>
      </c>
      <c r="S253" s="15">
        <f>IFERROR(_xlfn.IFNA(VLOOKUP(Fullmath[[#This Row],[M2]],$H$2:$L252,2,FALSE),VLOOKUP(Fullmath[[#This Row],[M2]],$H254:$L$2227,2,FALSE)),0)</f>
        <v>0</v>
      </c>
      <c r="T253" s="16">
        <f>IFERROR(_xlfn.IFNA(VLOOKUP(Fullmath[[#This Row],[M2]],$H$2:$L252,4,FALSE),VLOOKUP(Fullmath[[#This Row],[M2]],$H254:$L$2227,4,FALSE)),0)</f>
        <v>0</v>
      </c>
      <c r="W253" s="15">
        <f>IFERROR(_xlfn.IFNA(VLOOKUP(Fullmath[[#This Row],[M3]],$H$2:$L252,2,FALSE),VLOOKUP(Fullmath[[#This Row],[M3]],$H254:$L$2227,2,FALSE)),0)</f>
        <v>0</v>
      </c>
      <c r="X253" s="16">
        <f>IFERROR(_xlfn.IFNA(VLOOKUP(Fullmath[[#This Row],[M3]],$H$2:$L252,4,FALSE),VLOOKUP(Fullmath[[#This Row],[M3]],$H254:$L$2227,4,FALSE)),0)</f>
        <v>0</v>
      </c>
      <c r="AA253" s="15">
        <f>IFERROR(_xlfn.IFNA(VLOOKUP(Fullmath[[#This Row],[M4]],$H$2:$L252,2,FALSE),VLOOKUP(Fullmath[[#This Row],[M4]],$H254:$L$2227,2,FALSE)),0)</f>
        <v>0</v>
      </c>
      <c r="AB253" s="16">
        <f>IFERROR(_xlfn.IFNA(VLOOKUP(Fullmath[[#This Row],[M4]],$H$2:$L252,4,FALSE),VLOOKUP(Fullmath[[#This Row],[M4]],$H254:$L$2227,4,FALSE)),0)</f>
        <v>0</v>
      </c>
      <c r="AE253" s="15">
        <f>IFERROR(_xlfn.IFNA(VLOOKUP(Fullmath[[#This Row],[M5]],$H$2:$L252,2,FALSE),VLOOKUP(Fullmath[[#This Row],[M5]],$H254:$L$2227,2,FALSE)),0)</f>
        <v>0</v>
      </c>
      <c r="AF253" s="16">
        <f>IFERROR(_xlfn.IFNA(VLOOKUP(Fullmath[[#This Row],[M5]],$H$2:$L252,4,FALSE),VLOOKUP(Fullmath[[#This Row],[M5]],$H254:$L$2227,4,FALSE)),0)</f>
        <v>0</v>
      </c>
      <c r="AI253" s="15">
        <f>IFERROR(_xlfn.IFNA(VLOOKUP(Fullmath[[#This Row],[M6]],$H$2:$L252,2,FALSE),VLOOKUP(Fullmath[[#This Row],[M6]],$H254:$L$2227,2,FALSE)),0)</f>
        <v>0</v>
      </c>
      <c r="AJ253" s="16">
        <f>IFERROR(_xlfn.IFNA(VLOOKUP(Fullmath[[#This Row],[M6]],$H$2:$L252,4,FALSE),VLOOKUP(Fullmath[[#This Row],[M6]],$H254:$L$2227,4,FALSE)),0)</f>
        <v>0</v>
      </c>
      <c r="AK253" s="7" t="s">
        <v>230</v>
      </c>
      <c r="AL253" s="7">
        <v>2</v>
      </c>
      <c r="AM253" s="7">
        <f>(IFERROR(VLOOKUP(AK253,Components[[Name]:[Price]],2,FALSE),0))</f>
        <v>347.83333333333331</v>
      </c>
      <c r="AP253" s="7">
        <f>(IFERROR(VLOOKUP(AN253,Components[[Name]:[Price]],2,FALSE),0))</f>
        <v>0</v>
      </c>
      <c r="AS253" s="7">
        <f>(IFERROR(VLOOKUP(AQ253,Components[[Name]:[Price]],2,FALSE),0))</f>
        <v>0</v>
      </c>
      <c r="AV253" s="7">
        <f>(IFERROR(VLOOKUP(AT253,Components[[Name]:[Price]],2,FALSE),0))</f>
        <v>0</v>
      </c>
      <c r="AY253" s="7">
        <f>(IFERROR(VLOOKUP(AW253,Components[[Name]:[Price]],2,FALSE),0))</f>
        <v>0</v>
      </c>
      <c r="BB253" s="2">
        <f>(IFERROR(VLOOKUP(AZ253,Components[[Name]:[Price]],2,FALSE),0))</f>
        <v>0</v>
      </c>
    </row>
    <row r="254" spans="1:54" x14ac:dyDescent="0.2">
      <c r="A254" s="2">
        <v>202</v>
      </c>
      <c r="B254" s="2" t="s">
        <v>958</v>
      </c>
      <c r="C254" s="6" t="s">
        <v>53</v>
      </c>
      <c r="D254" s="2" t="s">
        <v>53</v>
      </c>
      <c r="E254" s="2">
        <v>1</v>
      </c>
      <c r="F254" s="2">
        <v>22</v>
      </c>
      <c r="G254" s="2">
        <v>40</v>
      </c>
      <c r="H254" s="2" t="s">
        <v>906</v>
      </c>
      <c r="I254" s="7">
        <f>Fullmath[[#This Row],[Total CP]]/Fullmath[[#This Row],[Quantity]]</f>
        <v>40</v>
      </c>
      <c r="J2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</v>
      </c>
      <c r="K254" s="6">
        <f>Fullmath[[#This Row],[Mat Cost]]/Fullmath[[#This Row],[Quantity]]</f>
        <v>12695.5</v>
      </c>
      <c r="L2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12695.5</v>
      </c>
      <c r="N254" s="14"/>
      <c r="O254" s="15">
        <f>IFERROR(_xlfn.IFNA(VLOOKUP(Fullmath[[#This Row],[M1]],$H$2:$L253,2,FALSE),VLOOKUP(Fullmath[[#This Row],[M1]],$H255:$L$2227,2,FALSE)),0)</f>
        <v>0</v>
      </c>
      <c r="P254" s="16">
        <f>IFERROR(_xlfn.IFNA(VLOOKUP(Fullmath[[#This Row],[M1]],$H$2:$L253,4,FALSE),VLOOKUP(Fullmath[[#This Row],[M1]],$H255:$L$2227,4,FALSE)),0)</f>
        <v>0</v>
      </c>
      <c r="S254" s="15">
        <f>IFERROR(_xlfn.IFNA(VLOOKUP(Fullmath[[#This Row],[M2]],$H$2:$L253,2,FALSE),VLOOKUP(Fullmath[[#This Row],[M2]],$H255:$L$2227,2,FALSE)),0)</f>
        <v>0</v>
      </c>
      <c r="T254" s="16">
        <f>IFERROR(_xlfn.IFNA(VLOOKUP(Fullmath[[#This Row],[M2]],$H$2:$L253,4,FALSE),VLOOKUP(Fullmath[[#This Row],[M2]],$H255:$L$2227,4,FALSE)),0)</f>
        <v>0</v>
      </c>
      <c r="W254" s="15">
        <f>IFERROR(_xlfn.IFNA(VLOOKUP(Fullmath[[#This Row],[M3]],$H$2:$L253,2,FALSE),VLOOKUP(Fullmath[[#This Row],[M3]],$H255:$L$2227,2,FALSE)),0)</f>
        <v>0</v>
      </c>
      <c r="X254" s="16">
        <f>IFERROR(_xlfn.IFNA(VLOOKUP(Fullmath[[#This Row],[M3]],$H$2:$L253,4,FALSE),VLOOKUP(Fullmath[[#This Row],[M3]],$H255:$L$2227,4,FALSE)),0)</f>
        <v>0</v>
      </c>
      <c r="AA254" s="15">
        <f>IFERROR(_xlfn.IFNA(VLOOKUP(Fullmath[[#This Row],[M4]],$H$2:$L253,2,FALSE),VLOOKUP(Fullmath[[#This Row],[M4]],$H255:$L$2227,2,FALSE)),0)</f>
        <v>0</v>
      </c>
      <c r="AB254" s="16">
        <f>IFERROR(_xlfn.IFNA(VLOOKUP(Fullmath[[#This Row],[M4]],$H$2:$L253,4,FALSE),VLOOKUP(Fullmath[[#This Row],[M4]],$H255:$L$2227,4,FALSE)),0)</f>
        <v>0</v>
      </c>
      <c r="AE254" s="15">
        <f>IFERROR(_xlfn.IFNA(VLOOKUP(Fullmath[[#This Row],[M5]],$H$2:$L253,2,FALSE),VLOOKUP(Fullmath[[#This Row],[M5]],$H255:$L$2227,2,FALSE)),0)</f>
        <v>0</v>
      </c>
      <c r="AF254" s="16">
        <f>IFERROR(_xlfn.IFNA(VLOOKUP(Fullmath[[#This Row],[M5]],$H$2:$L253,4,FALSE),VLOOKUP(Fullmath[[#This Row],[M5]],$H255:$L$2227,4,FALSE)),0)</f>
        <v>0</v>
      </c>
      <c r="AI254" s="15">
        <f>IFERROR(_xlfn.IFNA(VLOOKUP(Fullmath[[#This Row],[M6]],$H$2:$L253,2,FALSE),VLOOKUP(Fullmath[[#This Row],[M6]],$H255:$L$2227,2,FALSE)),0)</f>
        <v>0</v>
      </c>
      <c r="AJ254" s="16">
        <f>IFERROR(_xlfn.IFNA(VLOOKUP(Fullmath[[#This Row],[M6]],$H$2:$L253,4,FALSE),VLOOKUP(Fullmath[[#This Row],[M6]],$H255:$L$2227,4,FALSE)),0)</f>
        <v>0</v>
      </c>
      <c r="AK254" s="7" t="s">
        <v>517</v>
      </c>
      <c r="AL254" s="7">
        <v>1</v>
      </c>
      <c r="AM254" s="7">
        <f>(IFERROR(VLOOKUP(AK254,Components[[Name]:[Price]],2,FALSE),0))</f>
        <v>10000</v>
      </c>
      <c r="AN254" s="7" t="s">
        <v>210</v>
      </c>
      <c r="AO254" s="7">
        <v>5</v>
      </c>
      <c r="AP254" s="7">
        <f>(IFERROR(VLOOKUP(AN254,Components[[Name]:[Price]],2,FALSE),0))</f>
        <v>539.1</v>
      </c>
      <c r="AS254" s="7">
        <f>(IFERROR(VLOOKUP(AQ254,Components[[Name]:[Price]],2,FALSE),0))</f>
        <v>0</v>
      </c>
      <c r="AV254" s="7">
        <f>(IFERROR(VLOOKUP(AT254,Components[[Name]:[Price]],2,FALSE),0))</f>
        <v>0</v>
      </c>
      <c r="AY254" s="7">
        <f>(IFERROR(VLOOKUP(AW254,Components[[Name]:[Price]],2,FALSE),0))</f>
        <v>0</v>
      </c>
      <c r="BB254" s="2">
        <f>(IFERROR(VLOOKUP(AZ254,Components[[Name]:[Price]],2,FALSE),0))</f>
        <v>0</v>
      </c>
    </row>
    <row r="255" spans="1:54" x14ac:dyDescent="0.2">
      <c r="A255" s="2">
        <v>1237</v>
      </c>
      <c r="B255" s="2" t="s">
        <v>958</v>
      </c>
      <c r="C255" s="6" t="s">
        <v>53</v>
      </c>
      <c r="D255" s="2" t="s">
        <v>53</v>
      </c>
      <c r="E255" s="2">
        <v>1</v>
      </c>
      <c r="F255" s="2">
        <v>22</v>
      </c>
      <c r="G255" s="2">
        <v>24</v>
      </c>
      <c r="H255" s="2" t="s">
        <v>872</v>
      </c>
      <c r="I255" s="7">
        <f>Fullmath[[#This Row],[Total CP]]/Fullmath[[#This Row],[Quantity]]</f>
        <v>30</v>
      </c>
      <c r="J2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</v>
      </c>
      <c r="K255" s="6">
        <f>Fullmath[[#This Row],[Mat Cost]]/Fullmath[[#This Row],[Quantity]]</f>
        <v>4225.3999999999996</v>
      </c>
      <c r="L2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4225.3999999999996</v>
      </c>
      <c r="M255" s="7" t="s">
        <v>323</v>
      </c>
      <c r="N255" s="14">
        <v>2</v>
      </c>
      <c r="O255" s="15">
        <f>IFERROR(_xlfn.IFNA(VLOOKUP(Fullmath[[#This Row],[M1]],$H$2:$L254,2,FALSE),VLOOKUP(Fullmath[[#This Row],[M1]],$H256:$L$2227,2,FALSE)),0)</f>
        <v>3</v>
      </c>
      <c r="P255" s="16">
        <f>IFERROR(_xlfn.IFNA(VLOOKUP(Fullmath[[#This Row],[M1]],$H$2:$L254,4,FALSE),VLOOKUP(Fullmath[[#This Row],[M1]],$H256:$L$2227,4,FALSE)),0)</f>
        <v>1034.5</v>
      </c>
      <c r="S255" s="15">
        <f>IFERROR(_xlfn.IFNA(VLOOKUP(Fullmath[[#This Row],[M2]],$H$2:$L254,2,FALSE),VLOOKUP(Fullmath[[#This Row],[M2]],$H256:$L$2227,2,FALSE)),0)</f>
        <v>0</v>
      </c>
      <c r="T255" s="16">
        <f>IFERROR(_xlfn.IFNA(VLOOKUP(Fullmath[[#This Row],[M2]],$H$2:$L254,4,FALSE),VLOOKUP(Fullmath[[#This Row],[M2]],$H256:$L$2227,4,FALSE)),0)</f>
        <v>0</v>
      </c>
      <c r="W255" s="15">
        <f>IFERROR(_xlfn.IFNA(VLOOKUP(Fullmath[[#This Row],[M3]],$H$2:$L254,2,FALSE),VLOOKUP(Fullmath[[#This Row],[M3]],$H256:$L$2227,2,FALSE)),0)</f>
        <v>0</v>
      </c>
      <c r="X255" s="16">
        <f>IFERROR(_xlfn.IFNA(VLOOKUP(Fullmath[[#This Row],[M3]],$H$2:$L254,4,FALSE),VLOOKUP(Fullmath[[#This Row],[M3]],$H256:$L$2227,4,FALSE)),0)</f>
        <v>0</v>
      </c>
      <c r="AA255" s="15">
        <f>IFERROR(_xlfn.IFNA(VLOOKUP(Fullmath[[#This Row],[M4]],$H$2:$L254,2,FALSE),VLOOKUP(Fullmath[[#This Row],[M4]],$H256:$L$2227,2,FALSE)),0)</f>
        <v>0</v>
      </c>
      <c r="AB255" s="16">
        <f>IFERROR(_xlfn.IFNA(VLOOKUP(Fullmath[[#This Row],[M4]],$H$2:$L254,4,FALSE),VLOOKUP(Fullmath[[#This Row],[M4]],$H256:$L$2227,4,FALSE)),0)</f>
        <v>0</v>
      </c>
      <c r="AE255" s="15">
        <f>IFERROR(_xlfn.IFNA(VLOOKUP(Fullmath[[#This Row],[M5]],$H$2:$L254,2,FALSE),VLOOKUP(Fullmath[[#This Row],[M5]],$H256:$L$2227,2,FALSE)),0)</f>
        <v>0</v>
      </c>
      <c r="AF255" s="16">
        <f>IFERROR(_xlfn.IFNA(VLOOKUP(Fullmath[[#This Row],[M5]],$H$2:$L254,4,FALSE),VLOOKUP(Fullmath[[#This Row],[M5]],$H256:$L$2227,4,FALSE)),0)</f>
        <v>0</v>
      </c>
      <c r="AI255" s="15">
        <f>IFERROR(_xlfn.IFNA(VLOOKUP(Fullmath[[#This Row],[M6]],$H$2:$L254,2,FALSE),VLOOKUP(Fullmath[[#This Row],[M6]],$H256:$L$2227,2,FALSE)),0)</f>
        <v>0</v>
      </c>
      <c r="AJ255" s="16">
        <f>IFERROR(_xlfn.IFNA(VLOOKUP(Fullmath[[#This Row],[M6]],$H$2:$L254,4,FALSE),VLOOKUP(Fullmath[[#This Row],[M6]],$H256:$L$2227,4,FALSE)),0)</f>
        <v>0</v>
      </c>
      <c r="AK255" s="7" t="s">
        <v>210</v>
      </c>
      <c r="AL255" s="7">
        <v>4</v>
      </c>
      <c r="AM255" s="7">
        <f>(IFERROR(VLOOKUP(AK255,Components[[Name]:[Price]],2,FALSE),0))</f>
        <v>539.1</v>
      </c>
      <c r="AP255" s="7">
        <f>(IFERROR(VLOOKUP(AN255,Components[[Name]:[Price]],2,FALSE),0))</f>
        <v>0</v>
      </c>
      <c r="AS255" s="7">
        <f>(IFERROR(VLOOKUP(AQ255,Components[[Name]:[Price]],2,FALSE),0))</f>
        <v>0</v>
      </c>
      <c r="AV255" s="7">
        <f>(IFERROR(VLOOKUP(AT255,Components[[Name]:[Price]],2,FALSE),0))</f>
        <v>0</v>
      </c>
      <c r="AY255" s="7">
        <f>(IFERROR(VLOOKUP(AW255,Components[[Name]:[Price]],2,FALSE),0))</f>
        <v>0</v>
      </c>
      <c r="BB255" s="2">
        <f>(IFERROR(VLOOKUP(AZ255,Components[[Name]:[Price]],2,FALSE),0))</f>
        <v>0</v>
      </c>
    </row>
    <row r="256" spans="1:54" x14ac:dyDescent="0.2">
      <c r="A256" s="2">
        <v>1236</v>
      </c>
      <c r="B256" s="2" t="s">
        <v>958</v>
      </c>
      <c r="C256" s="6" t="s">
        <v>53</v>
      </c>
      <c r="D256" s="2" t="s">
        <v>53</v>
      </c>
      <c r="E256" s="2">
        <v>1</v>
      </c>
      <c r="F256" s="2">
        <v>22</v>
      </c>
      <c r="G256" s="2">
        <v>30</v>
      </c>
      <c r="H256" s="2" t="s">
        <v>873</v>
      </c>
      <c r="I256" s="7">
        <f>Fullmath[[#This Row],[Total CP]]/Fullmath[[#This Row],[Quantity]]</f>
        <v>34</v>
      </c>
      <c r="J2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</v>
      </c>
      <c r="K256" s="6">
        <f>Fullmath[[#This Row],[Mat Cost]]/Fullmath[[#This Row],[Quantity]]</f>
        <v>6451.85</v>
      </c>
      <c r="L2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6451.85</v>
      </c>
      <c r="M256" s="7" t="s">
        <v>455</v>
      </c>
      <c r="N256" s="14">
        <v>1</v>
      </c>
      <c r="O256" s="15">
        <f>IFERROR(_xlfn.IFNA(VLOOKUP(Fullmath[[#This Row],[M1]],$H$2:$L255,2,FALSE),VLOOKUP(Fullmath[[#This Row],[M1]],$H257:$L$2227,2,FALSE)),0)</f>
        <v>4</v>
      </c>
      <c r="P256" s="16">
        <f>IFERROR(_xlfn.IFNA(VLOOKUP(Fullmath[[#This Row],[M1]],$H$2:$L255,4,FALSE),VLOOKUP(Fullmath[[#This Row],[M1]],$H257:$L$2227,4,FALSE)),0)</f>
        <v>2217.25</v>
      </c>
      <c r="S256" s="15">
        <f>IFERROR(_xlfn.IFNA(VLOOKUP(Fullmath[[#This Row],[M2]],$H$2:$L255,2,FALSE),VLOOKUP(Fullmath[[#This Row],[M2]],$H257:$L$2227,2,FALSE)),0)</f>
        <v>0</v>
      </c>
      <c r="T256" s="16">
        <f>IFERROR(_xlfn.IFNA(VLOOKUP(Fullmath[[#This Row],[M2]],$H$2:$L255,4,FALSE),VLOOKUP(Fullmath[[#This Row],[M2]],$H257:$L$2227,4,FALSE)),0)</f>
        <v>0</v>
      </c>
      <c r="W256" s="15">
        <f>IFERROR(_xlfn.IFNA(VLOOKUP(Fullmath[[#This Row],[M3]],$H$2:$L255,2,FALSE),VLOOKUP(Fullmath[[#This Row],[M3]],$H257:$L$2227,2,FALSE)),0)</f>
        <v>0</v>
      </c>
      <c r="X256" s="16">
        <f>IFERROR(_xlfn.IFNA(VLOOKUP(Fullmath[[#This Row],[M3]],$H$2:$L255,4,FALSE),VLOOKUP(Fullmath[[#This Row],[M3]],$H257:$L$2227,4,FALSE)),0)</f>
        <v>0</v>
      </c>
      <c r="AA256" s="15">
        <f>IFERROR(_xlfn.IFNA(VLOOKUP(Fullmath[[#This Row],[M4]],$H$2:$L255,2,FALSE),VLOOKUP(Fullmath[[#This Row],[M4]],$H257:$L$2227,2,FALSE)),0)</f>
        <v>0</v>
      </c>
      <c r="AB256" s="16">
        <f>IFERROR(_xlfn.IFNA(VLOOKUP(Fullmath[[#This Row],[M4]],$H$2:$L255,4,FALSE),VLOOKUP(Fullmath[[#This Row],[M4]],$H257:$L$2227,4,FALSE)),0)</f>
        <v>0</v>
      </c>
      <c r="AE256" s="15">
        <f>IFERROR(_xlfn.IFNA(VLOOKUP(Fullmath[[#This Row],[M5]],$H$2:$L255,2,FALSE),VLOOKUP(Fullmath[[#This Row],[M5]],$H257:$L$2227,2,FALSE)),0)</f>
        <v>0</v>
      </c>
      <c r="AF256" s="16">
        <f>IFERROR(_xlfn.IFNA(VLOOKUP(Fullmath[[#This Row],[M5]],$H$2:$L255,4,FALSE),VLOOKUP(Fullmath[[#This Row],[M5]],$H257:$L$2227,4,FALSE)),0)</f>
        <v>0</v>
      </c>
      <c r="AI256" s="15">
        <f>IFERROR(_xlfn.IFNA(VLOOKUP(Fullmath[[#This Row],[M6]],$H$2:$L255,2,FALSE),VLOOKUP(Fullmath[[#This Row],[M6]],$H257:$L$2227,2,FALSE)),0)</f>
        <v>0</v>
      </c>
      <c r="AJ256" s="16">
        <f>IFERROR(_xlfn.IFNA(VLOOKUP(Fullmath[[#This Row],[M6]],$H$2:$L255,4,FALSE),VLOOKUP(Fullmath[[#This Row],[M6]],$H257:$L$2227,4,FALSE)),0)</f>
        <v>0</v>
      </c>
      <c r="AK256" s="7" t="s">
        <v>210</v>
      </c>
      <c r="AL256" s="7">
        <v>6</v>
      </c>
      <c r="AM256" s="7">
        <f>(IFERROR(VLOOKUP(AK256,Components[[Name]:[Price]],2,FALSE),0))</f>
        <v>539.1</v>
      </c>
      <c r="AN256" s="7" t="s">
        <v>813</v>
      </c>
      <c r="AO256" s="7">
        <v>5</v>
      </c>
      <c r="AP256" s="7">
        <f>(IFERROR(VLOOKUP(AN256,Components[[Name]:[Price]],2,FALSE),0))</f>
        <v>200</v>
      </c>
      <c r="AS256" s="7">
        <f>(IFERROR(VLOOKUP(AQ256,Components[[Name]:[Price]],2,FALSE),0))</f>
        <v>0</v>
      </c>
      <c r="AV256" s="7">
        <f>(IFERROR(VLOOKUP(AT256,Components[[Name]:[Price]],2,FALSE),0))</f>
        <v>0</v>
      </c>
      <c r="AY256" s="7">
        <f>(IFERROR(VLOOKUP(AW256,Components[[Name]:[Price]],2,FALSE),0))</f>
        <v>0</v>
      </c>
      <c r="BB256" s="2">
        <f>(IFERROR(VLOOKUP(AZ256,Components[[Name]:[Price]],2,FALSE),0))</f>
        <v>0</v>
      </c>
    </row>
    <row r="257" spans="1:54" x14ac:dyDescent="0.2">
      <c r="A257" s="2">
        <v>1235</v>
      </c>
      <c r="B257" s="2" t="s">
        <v>958</v>
      </c>
      <c r="C257" s="6" t="s">
        <v>53</v>
      </c>
      <c r="D257" s="2" t="s">
        <v>53</v>
      </c>
      <c r="E257" s="2">
        <v>1</v>
      </c>
      <c r="F257" s="2">
        <v>22</v>
      </c>
      <c r="G257" s="2">
        <v>30</v>
      </c>
      <c r="H257" s="2" t="s">
        <v>874</v>
      </c>
      <c r="I257" s="7">
        <f>Fullmath[[#This Row],[Total CP]]/Fullmath[[#This Row],[Quantity]]</f>
        <v>36</v>
      </c>
      <c r="J2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</v>
      </c>
      <c r="K257" s="6">
        <f>Fullmath[[#This Row],[Mat Cost]]/Fullmath[[#This Row],[Quantity]]</f>
        <v>5303.6</v>
      </c>
      <c r="L2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5303.6</v>
      </c>
      <c r="M257" s="7" t="s">
        <v>323</v>
      </c>
      <c r="N257" s="14">
        <v>2</v>
      </c>
      <c r="O257" s="15">
        <f>IFERROR(_xlfn.IFNA(VLOOKUP(Fullmath[[#This Row],[M1]],$H$2:$L256,2,FALSE),VLOOKUP(Fullmath[[#This Row],[M1]],$H258:$L$2227,2,FALSE)),0)</f>
        <v>3</v>
      </c>
      <c r="P257" s="16">
        <f>IFERROR(_xlfn.IFNA(VLOOKUP(Fullmath[[#This Row],[M1]],$H$2:$L256,4,FALSE),VLOOKUP(Fullmath[[#This Row],[M1]],$H258:$L$2227,4,FALSE)),0)</f>
        <v>1034.5</v>
      </c>
      <c r="S257" s="15">
        <f>IFERROR(_xlfn.IFNA(VLOOKUP(Fullmath[[#This Row],[M2]],$H$2:$L256,2,FALSE),VLOOKUP(Fullmath[[#This Row],[M2]],$H258:$L$2227,2,FALSE)),0)</f>
        <v>0</v>
      </c>
      <c r="T257" s="16">
        <f>IFERROR(_xlfn.IFNA(VLOOKUP(Fullmath[[#This Row],[M2]],$H$2:$L256,4,FALSE),VLOOKUP(Fullmath[[#This Row],[M2]],$H258:$L$2227,4,FALSE)),0)</f>
        <v>0</v>
      </c>
      <c r="W257" s="15">
        <f>IFERROR(_xlfn.IFNA(VLOOKUP(Fullmath[[#This Row],[M3]],$H$2:$L256,2,FALSE),VLOOKUP(Fullmath[[#This Row],[M3]],$H258:$L$2227,2,FALSE)),0)</f>
        <v>0</v>
      </c>
      <c r="X257" s="16">
        <f>IFERROR(_xlfn.IFNA(VLOOKUP(Fullmath[[#This Row],[M3]],$H$2:$L256,4,FALSE),VLOOKUP(Fullmath[[#This Row],[M3]],$H258:$L$2227,4,FALSE)),0)</f>
        <v>0</v>
      </c>
      <c r="AA257" s="15">
        <f>IFERROR(_xlfn.IFNA(VLOOKUP(Fullmath[[#This Row],[M4]],$H$2:$L256,2,FALSE),VLOOKUP(Fullmath[[#This Row],[M4]],$H258:$L$2227,2,FALSE)),0)</f>
        <v>0</v>
      </c>
      <c r="AB257" s="16">
        <f>IFERROR(_xlfn.IFNA(VLOOKUP(Fullmath[[#This Row],[M4]],$H$2:$L256,4,FALSE),VLOOKUP(Fullmath[[#This Row],[M4]],$H258:$L$2227,4,FALSE)),0)</f>
        <v>0</v>
      </c>
      <c r="AE257" s="15">
        <f>IFERROR(_xlfn.IFNA(VLOOKUP(Fullmath[[#This Row],[M5]],$H$2:$L256,2,FALSE),VLOOKUP(Fullmath[[#This Row],[M5]],$H258:$L$2227,2,FALSE)),0)</f>
        <v>0</v>
      </c>
      <c r="AF257" s="16">
        <f>IFERROR(_xlfn.IFNA(VLOOKUP(Fullmath[[#This Row],[M5]],$H$2:$L256,4,FALSE),VLOOKUP(Fullmath[[#This Row],[M5]],$H258:$L$2227,4,FALSE)),0)</f>
        <v>0</v>
      </c>
      <c r="AI257" s="15">
        <f>IFERROR(_xlfn.IFNA(VLOOKUP(Fullmath[[#This Row],[M6]],$H$2:$L256,2,FALSE),VLOOKUP(Fullmath[[#This Row],[M6]],$H258:$L$2227,2,FALSE)),0)</f>
        <v>0</v>
      </c>
      <c r="AJ257" s="16">
        <f>IFERROR(_xlfn.IFNA(VLOOKUP(Fullmath[[#This Row],[M6]],$H$2:$L256,4,FALSE),VLOOKUP(Fullmath[[#This Row],[M6]],$H258:$L$2227,4,FALSE)),0)</f>
        <v>0</v>
      </c>
      <c r="AK257" s="7" t="s">
        <v>210</v>
      </c>
      <c r="AL257" s="7">
        <v>6</v>
      </c>
      <c r="AM257" s="7">
        <f>(IFERROR(VLOOKUP(AK257,Components[[Name]:[Price]],2,FALSE),0))</f>
        <v>539.1</v>
      </c>
      <c r="AP257" s="7">
        <f>(IFERROR(VLOOKUP(AN257,Components[[Name]:[Price]],2,FALSE),0))</f>
        <v>0</v>
      </c>
      <c r="AS257" s="7">
        <f>(IFERROR(VLOOKUP(AQ257,Components[[Name]:[Price]],2,FALSE),0))</f>
        <v>0</v>
      </c>
      <c r="AV257" s="7">
        <f>(IFERROR(VLOOKUP(AT257,Components[[Name]:[Price]],2,FALSE),0))</f>
        <v>0</v>
      </c>
      <c r="AY257" s="7">
        <f>(IFERROR(VLOOKUP(AW257,Components[[Name]:[Price]],2,FALSE),0))</f>
        <v>0</v>
      </c>
      <c r="BB257" s="2">
        <f>(IFERROR(VLOOKUP(AZ257,Components[[Name]:[Price]],2,FALSE),0))</f>
        <v>0</v>
      </c>
    </row>
    <row r="258" spans="1:54" x14ac:dyDescent="0.2">
      <c r="A258" s="2">
        <v>1233</v>
      </c>
      <c r="B258" s="2" t="s">
        <v>958</v>
      </c>
      <c r="C258" s="6" t="s">
        <v>53</v>
      </c>
      <c r="D258" s="2" t="s">
        <v>53</v>
      </c>
      <c r="E258" s="2">
        <v>1</v>
      </c>
      <c r="F258" s="2">
        <v>22</v>
      </c>
      <c r="G258" s="2">
        <v>24</v>
      </c>
      <c r="H258" s="2" t="s">
        <v>876</v>
      </c>
      <c r="I258" s="7">
        <f>Fullmath[[#This Row],[Total CP]]/Fullmath[[#This Row],[Quantity]]</f>
        <v>47</v>
      </c>
      <c r="J2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47</v>
      </c>
      <c r="K258" s="6">
        <f>Fullmath[[#This Row],[Mat Cost]]/Fullmath[[#This Row],[Quantity]]</f>
        <v>2090.0500000000002</v>
      </c>
      <c r="L2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2090.0500000000002</v>
      </c>
      <c r="M258" s="7" t="s">
        <v>877</v>
      </c>
      <c r="N258" s="14">
        <v>1</v>
      </c>
      <c r="O258" s="15">
        <f>IFERROR(_xlfn.IFNA(VLOOKUP(Fullmath[[#This Row],[M1]],$H$2:$L257,2,FALSE),VLOOKUP(Fullmath[[#This Row],[M1]],$H259:$L$2227,2,FALSE)),0)</f>
        <v>23</v>
      </c>
      <c r="P258" s="16">
        <f>IFERROR(_xlfn.IFNA(VLOOKUP(Fullmath[[#This Row],[M1]],$H$2:$L257,4,FALSE),VLOOKUP(Fullmath[[#This Row],[M1]],$H259:$L$2227,4,FALSE)),0)</f>
        <v>500.25</v>
      </c>
      <c r="S258" s="15">
        <f>IFERROR(_xlfn.IFNA(VLOOKUP(Fullmath[[#This Row],[M2]],$H$2:$L257,2,FALSE),VLOOKUP(Fullmath[[#This Row],[M2]],$H259:$L$2227,2,FALSE)),0)</f>
        <v>0</v>
      </c>
      <c r="T258" s="16">
        <f>IFERROR(_xlfn.IFNA(VLOOKUP(Fullmath[[#This Row],[M2]],$H$2:$L257,4,FALSE),VLOOKUP(Fullmath[[#This Row],[M2]],$H259:$L$2227,4,FALSE)),0)</f>
        <v>0</v>
      </c>
      <c r="W258" s="15">
        <f>IFERROR(_xlfn.IFNA(VLOOKUP(Fullmath[[#This Row],[M3]],$H$2:$L257,2,FALSE),VLOOKUP(Fullmath[[#This Row],[M3]],$H259:$L$2227,2,FALSE)),0)</f>
        <v>0</v>
      </c>
      <c r="X258" s="16">
        <f>IFERROR(_xlfn.IFNA(VLOOKUP(Fullmath[[#This Row],[M3]],$H$2:$L257,4,FALSE),VLOOKUP(Fullmath[[#This Row],[M3]],$H259:$L$2227,4,FALSE)),0)</f>
        <v>0</v>
      </c>
      <c r="AA258" s="15">
        <f>IFERROR(_xlfn.IFNA(VLOOKUP(Fullmath[[#This Row],[M4]],$H$2:$L257,2,FALSE),VLOOKUP(Fullmath[[#This Row],[M4]],$H259:$L$2227,2,FALSE)),0)</f>
        <v>0</v>
      </c>
      <c r="AB258" s="16">
        <f>IFERROR(_xlfn.IFNA(VLOOKUP(Fullmath[[#This Row],[M4]],$H$2:$L257,4,FALSE),VLOOKUP(Fullmath[[#This Row],[M4]],$H259:$L$2227,4,FALSE)),0)</f>
        <v>0</v>
      </c>
      <c r="AE258" s="15">
        <f>IFERROR(_xlfn.IFNA(VLOOKUP(Fullmath[[#This Row],[M5]],$H$2:$L257,2,FALSE),VLOOKUP(Fullmath[[#This Row],[M5]],$H259:$L$2227,2,FALSE)),0)</f>
        <v>0</v>
      </c>
      <c r="AF258" s="16">
        <f>IFERROR(_xlfn.IFNA(VLOOKUP(Fullmath[[#This Row],[M5]],$H$2:$L257,4,FALSE),VLOOKUP(Fullmath[[#This Row],[M5]],$H259:$L$2227,4,FALSE)),0)</f>
        <v>0</v>
      </c>
      <c r="AI258" s="15">
        <f>IFERROR(_xlfn.IFNA(VLOOKUP(Fullmath[[#This Row],[M6]],$H$2:$L257,2,FALSE),VLOOKUP(Fullmath[[#This Row],[M6]],$H259:$L$2227,2,FALSE)),0)</f>
        <v>0</v>
      </c>
      <c r="AJ258" s="16">
        <f>IFERROR(_xlfn.IFNA(VLOOKUP(Fullmath[[#This Row],[M6]],$H$2:$L257,4,FALSE),VLOOKUP(Fullmath[[#This Row],[M6]],$H259:$L$2227,4,FALSE)),0)</f>
        <v>0</v>
      </c>
      <c r="AK258" s="7" t="s">
        <v>203</v>
      </c>
      <c r="AL258" s="7">
        <v>1</v>
      </c>
      <c r="AM258" s="7">
        <f>(IFERROR(VLOOKUP(AK258,Components[[Name]:[Price]],2,FALSE),0))</f>
        <v>10</v>
      </c>
      <c r="AN258" s="7" t="s">
        <v>208</v>
      </c>
      <c r="AO258" s="7">
        <v>3</v>
      </c>
      <c r="AP258" s="7">
        <f>(IFERROR(VLOOKUP(AN258,Components[[Name]:[Price]],2,FALSE),0))</f>
        <v>526.6</v>
      </c>
      <c r="AS258" s="7">
        <f>(IFERROR(VLOOKUP(AQ258,Components[[Name]:[Price]],2,FALSE),0))</f>
        <v>0</v>
      </c>
      <c r="AV258" s="7">
        <f>(IFERROR(VLOOKUP(AT258,Components[[Name]:[Price]],2,FALSE),0))</f>
        <v>0</v>
      </c>
      <c r="AY258" s="7">
        <f>(IFERROR(VLOOKUP(AW258,Components[[Name]:[Price]],2,FALSE),0))</f>
        <v>0</v>
      </c>
      <c r="BB258" s="2">
        <f>(IFERROR(VLOOKUP(AZ258,Components[[Name]:[Price]],2,FALSE),0))</f>
        <v>0</v>
      </c>
    </row>
    <row r="259" spans="1:54" x14ac:dyDescent="0.2">
      <c r="A259" s="2">
        <v>1234</v>
      </c>
      <c r="B259" s="2" t="s">
        <v>958</v>
      </c>
      <c r="C259" s="6" t="s">
        <v>53</v>
      </c>
      <c r="D259" s="2" t="s">
        <v>53</v>
      </c>
      <c r="E259" s="2">
        <v>1</v>
      </c>
      <c r="F259" s="2">
        <v>22</v>
      </c>
      <c r="G259" s="2">
        <v>22</v>
      </c>
      <c r="H259" s="2" t="s">
        <v>875</v>
      </c>
      <c r="I259" s="7">
        <f>Fullmath[[#This Row],[Total CP]]/Fullmath[[#This Row],[Quantity]]</f>
        <v>22</v>
      </c>
      <c r="J2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259" s="6">
        <f>Fullmath[[#This Row],[Mat Cost]]/Fullmath[[#This Row],[Quantity]]</f>
        <v>3197.1000000000004</v>
      </c>
      <c r="L2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3197.1000000000004</v>
      </c>
      <c r="N259" s="14"/>
      <c r="O259" s="15">
        <f>IFERROR(_xlfn.IFNA(VLOOKUP(Fullmath[[#This Row],[M1]],$H$2:$L258,2,FALSE),VLOOKUP(Fullmath[[#This Row],[M1]],$H260:$L$2227,2,FALSE)),0)</f>
        <v>0</v>
      </c>
      <c r="P259" s="16">
        <f>IFERROR(_xlfn.IFNA(VLOOKUP(Fullmath[[#This Row],[M1]],$H$2:$L258,4,FALSE),VLOOKUP(Fullmath[[#This Row],[M1]],$H260:$L$2227,4,FALSE)),0)</f>
        <v>0</v>
      </c>
      <c r="S259" s="15">
        <f>IFERROR(_xlfn.IFNA(VLOOKUP(Fullmath[[#This Row],[M2]],$H$2:$L258,2,FALSE),VLOOKUP(Fullmath[[#This Row],[M2]],$H260:$L$2227,2,FALSE)),0)</f>
        <v>0</v>
      </c>
      <c r="T259" s="16">
        <f>IFERROR(_xlfn.IFNA(VLOOKUP(Fullmath[[#This Row],[M2]],$H$2:$L258,4,FALSE),VLOOKUP(Fullmath[[#This Row],[M2]],$H260:$L$2227,4,FALSE)),0)</f>
        <v>0</v>
      </c>
      <c r="W259" s="15">
        <f>IFERROR(_xlfn.IFNA(VLOOKUP(Fullmath[[#This Row],[M3]],$H$2:$L258,2,FALSE),VLOOKUP(Fullmath[[#This Row],[M3]],$H260:$L$2227,2,FALSE)),0)</f>
        <v>0</v>
      </c>
      <c r="X259" s="16">
        <f>IFERROR(_xlfn.IFNA(VLOOKUP(Fullmath[[#This Row],[M3]],$H$2:$L258,4,FALSE),VLOOKUP(Fullmath[[#This Row],[M3]],$H260:$L$2227,4,FALSE)),0)</f>
        <v>0</v>
      </c>
      <c r="AA259" s="15">
        <f>IFERROR(_xlfn.IFNA(VLOOKUP(Fullmath[[#This Row],[M4]],$H$2:$L258,2,FALSE),VLOOKUP(Fullmath[[#This Row],[M4]],$H260:$L$2227,2,FALSE)),0)</f>
        <v>0</v>
      </c>
      <c r="AB259" s="16">
        <f>IFERROR(_xlfn.IFNA(VLOOKUP(Fullmath[[#This Row],[M4]],$H$2:$L258,4,FALSE),VLOOKUP(Fullmath[[#This Row],[M4]],$H260:$L$2227,4,FALSE)),0)</f>
        <v>0</v>
      </c>
      <c r="AE259" s="15">
        <f>IFERROR(_xlfn.IFNA(VLOOKUP(Fullmath[[#This Row],[M5]],$H$2:$L258,2,FALSE),VLOOKUP(Fullmath[[#This Row],[M5]],$H260:$L$2227,2,FALSE)),0)</f>
        <v>0</v>
      </c>
      <c r="AF259" s="16">
        <f>IFERROR(_xlfn.IFNA(VLOOKUP(Fullmath[[#This Row],[M5]],$H$2:$L258,4,FALSE),VLOOKUP(Fullmath[[#This Row],[M5]],$H260:$L$2227,4,FALSE)),0)</f>
        <v>0</v>
      </c>
      <c r="AI259" s="15">
        <f>IFERROR(_xlfn.IFNA(VLOOKUP(Fullmath[[#This Row],[M6]],$H$2:$L258,2,FALSE),VLOOKUP(Fullmath[[#This Row],[M6]],$H260:$L$2227,2,FALSE)),0)</f>
        <v>0</v>
      </c>
      <c r="AJ259" s="16">
        <f>IFERROR(_xlfn.IFNA(VLOOKUP(Fullmath[[#This Row],[M6]],$H$2:$L258,4,FALSE),VLOOKUP(Fullmath[[#This Row],[M6]],$H260:$L$2227,4,FALSE)),0)</f>
        <v>0</v>
      </c>
      <c r="AK259" s="7" t="s">
        <v>210</v>
      </c>
      <c r="AL259" s="7">
        <v>3</v>
      </c>
      <c r="AM259" s="7">
        <f>(IFERROR(VLOOKUP(AK259,Components[[Name]:[Price]],2,FALSE),0))</f>
        <v>539.1</v>
      </c>
      <c r="AN259" s="7" t="s">
        <v>208</v>
      </c>
      <c r="AO259" s="7">
        <v>3</v>
      </c>
      <c r="AP259" s="7">
        <f>(IFERROR(VLOOKUP(AN259,Components[[Name]:[Price]],2,FALSE),0))</f>
        <v>526.6</v>
      </c>
      <c r="AS259" s="7">
        <f>(IFERROR(VLOOKUP(AQ259,Components[[Name]:[Price]],2,FALSE),0))</f>
        <v>0</v>
      </c>
      <c r="AV259" s="7">
        <f>(IFERROR(VLOOKUP(AT259,Components[[Name]:[Price]],2,FALSE),0))</f>
        <v>0</v>
      </c>
      <c r="AY259" s="7">
        <f>(IFERROR(VLOOKUP(AW259,Components[[Name]:[Price]],2,FALSE),0))</f>
        <v>0</v>
      </c>
      <c r="BB259" s="2">
        <f>(IFERROR(VLOOKUP(AZ259,Components[[Name]:[Price]],2,FALSE),0))</f>
        <v>0</v>
      </c>
    </row>
    <row r="260" spans="1:54" x14ac:dyDescent="0.2">
      <c r="A260" s="2">
        <v>1340</v>
      </c>
      <c r="B260" s="2" t="s">
        <v>958</v>
      </c>
      <c r="C260" s="6" t="s">
        <v>53</v>
      </c>
      <c r="D260" s="2" t="s">
        <v>53</v>
      </c>
      <c r="E260" s="2">
        <v>1</v>
      </c>
      <c r="F260" s="2">
        <v>22</v>
      </c>
      <c r="G260" s="2">
        <v>24</v>
      </c>
      <c r="H260" s="2" t="s">
        <v>853</v>
      </c>
      <c r="I260" s="7">
        <f>Fullmath[[#This Row],[Total CP]]/Fullmath[[#This Row],[Quantity]]</f>
        <v>24</v>
      </c>
      <c r="J2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260" s="6">
        <f>Fullmath[[#This Row],[Mat Cost]]/Fullmath[[#This Row],[Quantity]]</f>
        <v>2131.4</v>
      </c>
      <c r="L2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2131.4</v>
      </c>
      <c r="N260" s="14"/>
      <c r="O260" s="15">
        <f>IFERROR(_xlfn.IFNA(VLOOKUP(Fullmath[[#This Row],[M1]],$H$2:$L259,2,FALSE),VLOOKUP(Fullmath[[#This Row],[M1]],$H261:$L$2227,2,FALSE)),0)</f>
        <v>0</v>
      </c>
      <c r="P260" s="16">
        <f>IFERROR(_xlfn.IFNA(VLOOKUP(Fullmath[[#This Row],[M1]],$H$2:$L259,4,FALSE),VLOOKUP(Fullmath[[#This Row],[M1]],$H261:$L$2227,4,FALSE)),0)</f>
        <v>0</v>
      </c>
      <c r="S260" s="15">
        <f>IFERROR(_xlfn.IFNA(VLOOKUP(Fullmath[[#This Row],[M2]],$H$2:$L259,2,FALSE),VLOOKUP(Fullmath[[#This Row],[M2]],$H261:$L$2227,2,FALSE)),0)</f>
        <v>0</v>
      </c>
      <c r="T260" s="16">
        <f>IFERROR(_xlfn.IFNA(VLOOKUP(Fullmath[[#This Row],[M2]],$H$2:$L259,4,FALSE),VLOOKUP(Fullmath[[#This Row],[M2]],$H261:$L$2227,4,FALSE)),0)</f>
        <v>0</v>
      </c>
      <c r="W260" s="15">
        <f>IFERROR(_xlfn.IFNA(VLOOKUP(Fullmath[[#This Row],[M3]],$H$2:$L259,2,FALSE),VLOOKUP(Fullmath[[#This Row],[M3]],$H261:$L$2227,2,FALSE)),0)</f>
        <v>0</v>
      </c>
      <c r="X260" s="16">
        <f>IFERROR(_xlfn.IFNA(VLOOKUP(Fullmath[[#This Row],[M3]],$H$2:$L259,4,FALSE),VLOOKUP(Fullmath[[#This Row],[M3]],$H261:$L$2227,4,FALSE)),0)</f>
        <v>0</v>
      </c>
      <c r="AA260" s="15">
        <f>IFERROR(_xlfn.IFNA(VLOOKUP(Fullmath[[#This Row],[M4]],$H$2:$L259,2,FALSE),VLOOKUP(Fullmath[[#This Row],[M4]],$H261:$L$2227,2,FALSE)),0)</f>
        <v>0</v>
      </c>
      <c r="AB260" s="16">
        <f>IFERROR(_xlfn.IFNA(VLOOKUP(Fullmath[[#This Row],[M4]],$H$2:$L259,4,FALSE),VLOOKUP(Fullmath[[#This Row],[M4]],$H261:$L$2227,4,FALSE)),0)</f>
        <v>0</v>
      </c>
      <c r="AE260" s="15">
        <f>IFERROR(_xlfn.IFNA(VLOOKUP(Fullmath[[#This Row],[M5]],$H$2:$L259,2,FALSE),VLOOKUP(Fullmath[[#This Row],[M5]],$H261:$L$2227,2,FALSE)),0)</f>
        <v>0</v>
      </c>
      <c r="AF260" s="16">
        <f>IFERROR(_xlfn.IFNA(VLOOKUP(Fullmath[[#This Row],[M5]],$H$2:$L259,4,FALSE),VLOOKUP(Fullmath[[#This Row],[M5]],$H261:$L$2227,4,FALSE)),0)</f>
        <v>0</v>
      </c>
      <c r="AI260" s="15">
        <f>IFERROR(_xlfn.IFNA(VLOOKUP(Fullmath[[#This Row],[M6]],$H$2:$L259,2,FALSE),VLOOKUP(Fullmath[[#This Row],[M6]],$H261:$L$2227,2,FALSE)),0)</f>
        <v>0</v>
      </c>
      <c r="AJ260" s="16">
        <f>IFERROR(_xlfn.IFNA(VLOOKUP(Fullmath[[#This Row],[M6]],$H$2:$L259,4,FALSE),VLOOKUP(Fullmath[[#This Row],[M6]],$H261:$L$2227,4,FALSE)),0)</f>
        <v>0</v>
      </c>
      <c r="AK260" s="7" t="s">
        <v>210</v>
      </c>
      <c r="AL260" s="7">
        <v>2</v>
      </c>
      <c r="AM260" s="7">
        <f>(IFERROR(VLOOKUP(AK260,Components[[Name]:[Price]],2,FALSE),0))</f>
        <v>539.1</v>
      </c>
      <c r="AN260" s="7" t="s">
        <v>208</v>
      </c>
      <c r="AO260" s="7">
        <v>2</v>
      </c>
      <c r="AP260" s="7">
        <f>(IFERROR(VLOOKUP(AN260,Components[[Name]:[Price]],2,FALSE),0))</f>
        <v>526.6</v>
      </c>
      <c r="AS260" s="7">
        <f>(IFERROR(VLOOKUP(AQ260,Components[[Name]:[Price]],2,FALSE),0))</f>
        <v>0</v>
      </c>
      <c r="AV260" s="7">
        <f>(IFERROR(VLOOKUP(AT260,Components[[Name]:[Price]],2,FALSE),0))</f>
        <v>0</v>
      </c>
      <c r="AY260" s="7">
        <f>(IFERROR(VLOOKUP(AW260,Components[[Name]:[Price]],2,FALSE),0))</f>
        <v>0</v>
      </c>
      <c r="BB260" s="2">
        <f>(IFERROR(VLOOKUP(AZ260,Components[[Name]:[Price]],2,FALSE),0))</f>
        <v>0</v>
      </c>
    </row>
    <row r="261" spans="1:54" x14ac:dyDescent="0.2">
      <c r="A261" s="2">
        <v>1229</v>
      </c>
      <c r="B261" s="2" t="s">
        <v>958</v>
      </c>
      <c r="C261" s="6" t="s">
        <v>53</v>
      </c>
      <c r="D261" s="2" t="s">
        <v>53</v>
      </c>
      <c r="E261" s="2">
        <v>1</v>
      </c>
      <c r="F261" s="2">
        <v>22</v>
      </c>
      <c r="G261" s="2">
        <v>28</v>
      </c>
      <c r="H261" s="2" t="s">
        <v>881</v>
      </c>
      <c r="I261" s="7">
        <f>Fullmath[[#This Row],[Total CP]]/Fullmath[[#This Row],[Quantity]]</f>
        <v>28</v>
      </c>
      <c r="J2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</v>
      </c>
      <c r="K261" s="6">
        <f>Fullmath[[#This Row],[Mat Cost]]/Fullmath[[#This Row],[Quantity]]</f>
        <v>2633</v>
      </c>
      <c r="L2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2633</v>
      </c>
      <c r="N261" s="14"/>
      <c r="O261" s="15">
        <f>IFERROR(_xlfn.IFNA(VLOOKUP(Fullmath[[#This Row],[M1]],$H$2:$L260,2,FALSE),VLOOKUP(Fullmath[[#This Row],[M1]],$H262:$L$2227,2,FALSE)),0)</f>
        <v>0</v>
      </c>
      <c r="P261" s="16">
        <f>IFERROR(_xlfn.IFNA(VLOOKUP(Fullmath[[#This Row],[M1]],$H$2:$L260,4,FALSE),VLOOKUP(Fullmath[[#This Row],[M1]],$H262:$L$2227,4,FALSE)),0)</f>
        <v>0</v>
      </c>
      <c r="S261" s="15">
        <f>IFERROR(_xlfn.IFNA(VLOOKUP(Fullmath[[#This Row],[M2]],$H$2:$L260,2,FALSE),VLOOKUP(Fullmath[[#This Row],[M2]],$H262:$L$2227,2,FALSE)),0)</f>
        <v>0</v>
      </c>
      <c r="T261" s="16">
        <f>IFERROR(_xlfn.IFNA(VLOOKUP(Fullmath[[#This Row],[M2]],$H$2:$L260,4,FALSE),VLOOKUP(Fullmath[[#This Row],[M2]],$H262:$L$2227,4,FALSE)),0)</f>
        <v>0</v>
      </c>
      <c r="W261" s="15">
        <f>IFERROR(_xlfn.IFNA(VLOOKUP(Fullmath[[#This Row],[M3]],$H$2:$L260,2,FALSE),VLOOKUP(Fullmath[[#This Row],[M3]],$H262:$L$2227,2,FALSE)),0)</f>
        <v>0</v>
      </c>
      <c r="X261" s="16">
        <f>IFERROR(_xlfn.IFNA(VLOOKUP(Fullmath[[#This Row],[M3]],$H$2:$L260,4,FALSE),VLOOKUP(Fullmath[[#This Row],[M3]],$H262:$L$2227,4,FALSE)),0)</f>
        <v>0</v>
      </c>
      <c r="AA261" s="15">
        <f>IFERROR(_xlfn.IFNA(VLOOKUP(Fullmath[[#This Row],[M4]],$H$2:$L260,2,FALSE),VLOOKUP(Fullmath[[#This Row],[M4]],$H262:$L$2227,2,FALSE)),0)</f>
        <v>0</v>
      </c>
      <c r="AB261" s="16">
        <f>IFERROR(_xlfn.IFNA(VLOOKUP(Fullmath[[#This Row],[M4]],$H$2:$L260,4,FALSE),VLOOKUP(Fullmath[[#This Row],[M4]],$H262:$L$2227,4,FALSE)),0)</f>
        <v>0</v>
      </c>
      <c r="AE261" s="15">
        <f>IFERROR(_xlfn.IFNA(VLOOKUP(Fullmath[[#This Row],[M5]],$H$2:$L260,2,FALSE),VLOOKUP(Fullmath[[#This Row],[M5]],$H262:$L$2227,2,FALSE)),0)</f>
        <v>0</v>
      </c>
      <c r="AF261" s="16">
        <f>IFERROR(_xlfn.IFNA(VLOOKUP(Fullmath[[#This Row],[M5]],$H$2:$L260,4,FALSE),VLOOKUP(Fullmath[[#This Row],[M5]],$H262:$L$2227,4,FALSE)),0)</f>
        <v>0</v>
      </c>
      <c r="AI261" s="15">
        <f>IFERROR(_xlfn.IFNA(VLOOKUP(Fullmath[[#This Row],[M6]],$H$2:$L260,2,FALSE),VLOOKUP(Fullmath[[#This Row],[M6]],$H262:$L$2227,2,FALSE)),0)</f>
        <v>0</v>
      </c>
      <c r="AJ261" s="16">
        <f>IFERROR(_xlfn.IFNA(VLOOKUP(Fullmath[[#This Row],[M6]],$H$2:$L260,4,FALSE),VLOOKUP(Fullmath[[#This Row],[M6]],$H262:$L$2227,4,FALSE)),0)</f>
        <v>0</v>
      </c>
      <c r="AK261" s="7" t="s">
        <v>208</v>
      </c>
      <c r="AL261" s="7">
        <v>5</v>
      </c>
      <c r="AM261" s="7">
        <f>(IFERROR(VLOOKUP(AK261,Components[[Name]:[Price]],2,FALSE),0))</f>
        <v>526.6</v>
      </c>
      <c r="AP261" s="7">
        <f>(IFERROR(VLOOKUP(AN261,Components[[Name]:[Price]],2,FALSE),0))</f>
        <v>0</v>
      </c>
      <c r="AS261" s="7">
        <f>(IFERROR(VLOOKUP(AQ261,Components[[Name]:[Price]],2,FALSE),0))</f>
        <v>0</v>
      </c>
      <c r="AV261" s="7">
        <f>(IFERROR(VLOOKUP(AT261,Components[[Name]:[Price]],2,FALSE),0))</f>
        <v>0</v>
      </c>
      <c r="AY261" s="7">
        <f>(IFERROR(VLOOKUP(AW261,Components[[Name]:[Price]],2,FALSE),0))</f>
        <v>0</v>
      </c>
      <c r="BB261" s="2">
        <f>(IFERROR(VLOOKUP(AZ261,Components[[Name]:[Price]],2,FALSE),0))</f>
        <v>0</v>
      </c>
    </row>
    <row r="262" spans="1:54" x14ac:dyDescent="0.2">
      <c r="A262" s="2">
        <v>1228</v>
      </c>
      <c r="B262" s="2" t="s">
        <v>958</v>
      </c>
      <c r="C262" s="6" t="s">
        <v>53</v>
      </c>
      <c r="D262" s="2" t="s">
        <v>53</v>
      </c>
      <c r="E262" s="2">
        <v>1</v>
      </c>
      <c r="F262" s="2">
        <v>22</v>
      </c>
      <c r="G262" s="2">
        <v>28</v>
      </c>
      <c r="H262" s="2" t="s">
        <v>882</v>
      </c>
      <c r="I262" s="7">
        <f>Fullmath[[#This Row],[Total CP]]/Fullmath[[#This Row],[Quantity]]</f>
        <v>28</v>
      </c>
      <c r="J2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</v>
      </c>
      <c r="K262" s="6">
        <f>Fullmath[[#This Row],[Mat Cost]]/Fullmath[[#This Row],[Quantity]]</f>
        <v>2633</v>
      </c>
      <c r="L2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2633</v>
      </c>
      <c r="N262" s="14"/>
      <c r="O262" s="15">
        <f>IFERROR(_xlfn.IFNA(VLOOKUP(Fullmath[[#This Row],[M1]],$H$2:$L261,2,FALSE),VLOOKUP(Fullmath[[#This Row],[M1]],$H263:$L$2227,2,FALSE)),0)</f>
        <v>0</v>
      </c>
      <c r="P262" s="16">
        <f>IFERROR(_xlfn.IFNA(VLOOKUP(Fullmath[[#This Row],[M1]],$H$2:$L261,4,FALSE),VLOOKUP(Fullmath[[#This Row],[M1]],$H263:$L$2227,4,FALSE)),0)</f>
        <v>0</v>
      </c>
      <c r="S262" s="15">
        <f>IFERROR(_xlfn.IFNA(VLOOKUP(Fullmath[[#This Row],[M2]],$H$2:$L261,2,FALSE),VLOOKUP(Fullmath[[#This Row],[M2]],$H263:$L$2227,2,FALSE)),0)</f>
        <v>0</v>
      </c>
      <c r="T262" s="16">
        <f>IFERROR(_xlfn.IFNA(VLOOKUP(Fullmath[[#This Row],[M2]],$H$2:$L261,4,FALSE),VLOOKUP(Fullmath[[#This Row],[M2]],$H263:$L$2227,4,FALSE)),0)</f>
        <v>0</v>
      </c>
      <c r="W262" s="15">
        <f>IFERROR(_xlfn.IFNA(VLOOKUP(Fullmath[[#This Row],[M3]],$H$2:$L261,2,FALSE),VLOOKUP(Fullmath[[#This Row],[M3]],$H263:$L$2227,2,FALSE)),0)</f>
        <v>0</v>
      </c>
      <c r="X262" s="16">
        <f>IFERROR(_xlfn.IFNA(VLOOKUP(Fullmath[[#This Row],[M3]],$H$2:$L261,4,FALSE),VLOOKUP(Fullmath[[#This Row],[M3]],$H263:$L$2227,4,FALSE)),0)</f>
        <v>0</v>
      </c>
      <c r="AA262" s="15">
        <f>IFERROR(_xlfn.IFNA(VLOOKUP(Fullmath[[#This Row],[M4]],$H$2:$L261,2,FALSE),VLOOKUP(Fullmath[[#This Row],[M4]],$H263:$L$2227,2,FALSE)),0)</f>
        <v>0</v>
      </c>
      <c r="AB262" s="16">
        <f>IFERROR(_xlfn.IFNA(VLOOKUP(Fullmath[[#This Row],[M4]],$H$2:$L261,4,FALSE),VLOOKUP(Fullmath[[#This Row],[M4]],$H263:$L$2227,4,FALSE)),0)</f>
        <v>0</v>
      </c>
      <c r="AE262" s="15">
        <f>IFERROR(_xlfn.IFNA(VLOOKUP(Fullmath[[#This Row],[M5]],$H$2:$L261,2,FALSE),VLOOKUP(Fullmath[[#This Row],[M5]],$H263:$L$2227,2,FALSE)),0)</f>
        <v>0</v>
      </c>
      <c r="AF262" s="16">
        <f>IFERROR(_xlfn.IFNA(VLOOKUP(Fullmath[[#This Row],[M5]],$H$2:$L261,4,FALSE),VLOOKUP(Fullmath[[#This Row],[M5]],$H263:$L$2227,4,FALSE)),0)</f>
        <v>0</v>
      </c>
      <c r="AI262" s="15">
        <f>IFERROR(_xlfn.IFNA(VLOOKUP(Fullmath[[#This Row],[M6]],$H$2:$L261,2,FALSE),VLOOKUP(Fullmath[[#This Row],[M6]],$H263:$L$2227,2,FALSE)),0)</f>
        <v>0</v>
      </c>
      <c r="AJ262" s="16">
        <f>IFERROR(_xlfn.IFNA(VLOOKUP(Fullmath[[#This Row],[M6]],$H$2:$L261,4,FALSE),VLOOKUP(Fullmath[[#This Row],[M6]],$H263:$L$2227,4,FALSE)),0)</f>
        <v>0</v>
      </c>
      <c r="AK262" s="7" t="s">
        <v>208</v>
      </c>
      <c r="AL262" s="7">
        <v>5</v>
      </c>
      <c r="AM262" s="7">
        <f>(IFERROR(VLOOKUP(AK262,Components[[Name]:[Price]],2,FALSE),0))</f>
        <v>526.6</v>
      </c>
      <c r="AP262" s="7">
        <f>(IFERROR(VLOOKUP(AN262,Components[[Name]:[Price]],2,FALSE),0))</f>
        <v>0</v>
      </c>
      <c r="AS262" s="7">
        <f>(IFERROR(VLOOKUP(AQ262,Components[[Name]:[Price]],2,FALSE),0))</f>
        <v>0</v>
      </c>
      <c r="AV262" s="7">
        <f>(IFERROR(VLOOKUP(AT262,Components[[Name]:[Price]],2,FALSE),0))</f>
        <v>0</v>
      </c>
      <c r="AY262" s="7">
        <f>(IFERROR(VLOOKUP(AW262,Components[[Name]:[Price]],2,FALSE),0))</f>
        <v>0</v>
      </c>
      <c r="BB262" s="2">
        <f>(IFERROR(VLOOKUP(AZ262,Components[[Name]:[Price]],2,FALSE),0))</f>
        <v>0</v>
      </c>
    </row>
    <row r="263" spans="1:54" x14ac:dyDescent="0.2">
      <c r="A263" s="2">
        <v>1378</v>
      </c>
      <c r="B263" s="2" t="s">
        <v>958</v>
      </c>
      <c r="C263" s="6" t="s">
        <v>53</v>
      </c>
      <c r="D263" s="2" t="s">
        <v>53</v>
      </c>
      <c r="E263" s="2">
        <v>1</v>
      </c>
      <c r="F263" s="2">
        <v>22</v>
      </c>
      <c r="G263" s="2">
        <v>28</v>
      </c>
      <c r="H263" s="2" t="s">
        <v>850</v>
      </c>
      <c r="I263" s="7">
        <f>Fullmath[[#This Row],[Total CP]]/Fullmath[[#This Row],[Quantity]]</f>
        <v>34</v>
      </c>
      <c r="J2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</v>
      </c>
      <c r="K263" s="6">
        <f>Fullmath[[#This Row],[Mat Cost]]/Fullmath[[#This Row],[Quantity]]</f>
        <v>18463.2</v>
      </c>
      <c r="L2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18463.2</v>
      </c>
      <c r="M263" s="7" t="s">
        <v>323</v>
      </c>
      <c r="N263" s="14">
        <v>2</v>
      </c>
      <c r="O263" s="15">
        <f>IFERROR(_xlfn.IFNA(VLOOKUP(Fullmath[[#This Row],[M1]],$H$2:$L262,2,FALSE),VLOOKUP(Fullmath[[#This Row],[M1]],$H264:$L$2227,2,FALSE)),0)</f>
        <v>3</v>
      </c>
      <c r="P263" s="16">
        <f>IFERROR(_xlfn.IFNA(VLOOKUP(Fullmath[[#This Row],[M1]],$H$2:$L262,4,FALSE),VLOOKUP(Fullmath[[#This Row],[M1]],$H264:$L$2227,4,FALSE)),0)</f>
        <v>1034.5</v>
      </c>
      <c r="S263" s="15">
        <f>IFERROR(_xlfn.IFNA(VLOOKUP(Fullmath[[#This Row],[M2]],$H$2:$L262,2,FALSE),VLOOKUP(Fullmath[[#This Row],[M2]],$H264:$L$2227,2,FALSE)),0)</f>
        <v>0</v>
      </c>
      <c r="T263" s="16">
        <f>IFERROR(_xlfn.IFNA(VLOOKUP(Fullmath[[#This Row],[M2]],$H$2:$L262,4,FALSE),VLOOKUP(Fullmath[[#This Row],[M2]],$H264:$L$2227,4,FALSE)),0)</f>
        <v>0</v>
      </c>
      <c r="W263" s="15">
        <f>IFERROR(_xlfn.IFNA(VLOOKUP(Fullmath[[#This Row],[M3]],$H$2:$L262,2,FALSE),VLOOKUP(Fullmath[[#This Row],[M3]],$H264:$L$2227,2,FALSE)),0)</f>
        <v>0</v>
      </c>
      <c r="X263" s="16">
        <f>IFERROR(_xlfn.IFNA(VLOOKUP(Fullmath[[#This Row],[M3]],$H$2:$L262,4,FALSE),VLOOKUP(Fullmath[[#This Row],[M3]],$H264:$L$2227,4,FALSE)),0)</f>
        <v>0</v>
      </c>
      <c r="AA263" s="15">
        <f>IFERROR(_xlfn.IFNA(VLOOKUP(Fullmath[[#This Row],[M4]],$H$2:$L262,2,FALSE),VLOOKUP(Fullmath[[#This Row],[M4]],$H264:$L$2227,2,FALSE)),0)</f>
        <v>0</v>
      </c>
      <c r="AB263" s="16">
        <f>IFERROR(_xlfn.IFNA(VLOOKUP(Fullmath[[#This Row],[M4]],$H$2:$L262,4,FALSE),VLOOKUP(Fullmath[[#This Row],[M4]],$H264:$L$2227,4,FALSE)),0)</f>
        <v>0</v>
      </c>
      <c r="AE263" s="15">
        <f>IFERROR(_xlfn.IFNA(VLOOKUP(Fullmath[[#This Row],[M5]],$H$2:$L262,2,FALSE),VLOOKUP(Fullmath[[#This Row],[M5]],$H264:$L$2227,2,FALSE)),0)</f>
        <v>0</v>
      </c>
      <c r="AF263" s="16">
        <f>IFERROR(_xlfn.IFNA(VLOOKUP(Fullmath[[#This Row],[M5]],$H$2:$L262,4,FALSE),VLOOKUP(Fullmath[[#This Row],[M5]],$H264:$L$2227,4,FALSE)),0)</f>
        <v>0</v>
      </c>
      <c r="AI263" s="15">
        <f>IFERROR(_xlfn.IFNA(VLOOKUP(Fullmath[[#This Row],[M6]],$H$2:$L262,2,FALSE),VLOOKUP(Fullmath[[#This Row],[M6]],$H264:$L$2227,2,FALSE)),0)</f>
        <v>0</v>
      </c>
      <c r="AJ263" s="16">
        <f>IFERROR(_xlfn.IFNA(VLOOKUP(Fullmath[[#This Row],[M6]],$H$2:$L262,4,FALSE),VLOOKUP(Fullmath[[#This Row],[M6]],$H264:$L$2227,4,FALSE)),0)</f>
        <v>0</v>
      </c>
      <c r="AK263" s="7" t="s">
        <v>517</v>
      </c>
      <c r="AL263" s="7">
        <v>1</v>
      </c>
      <c r="AM263" s="7">
        <f>(IFERROR(VLOOKUP(AK263,Components[[Name]:[Price]],2,FALSE),0))</f>
        <v>10000</v>
      </c>
      <c r="AN263" s="7" t="s">
        <v>210</v>
      </c>
      <c r="AO263" s="7">
        <v>6</v>
      </c>
      <c r="AP263" s="7">
        <f>(IFERROR(VLOOKUP(AN263,Components[[Name]:[Price]],2,FALSE),0))</f>
        <v>539.1</v>
      </c>
      <c r="AQ263" s="7" t="s">
        <v>208</v>
      </c>
      <c r="AR263" s="7">
        <v>6</v>
      </c>
      <c r="AS263" s="7">
        <f>(IFERROR(VLOOKUP(AQ263,Components[[Name]:[Price]],2,FALSE),0))</f>
        <v>526.6</v>
      </c>
      <c r="AV263" s="7">
        <f>(IFERROR(VLOOKUP(AT263,Components[[Name]:[Price]],2,FALSE),0))</f>
        <v>0</v>
      </c>
      <c r="AY263" s="7">
        <f>(IFERROR(VLOOKUP(AW263,Components[[Name]:[Price]],2,FALSE),0))</f>
        <v>0</v>
      </c>
      <c r="BB263" s="2">
        <f>(IFERROR(VLOOKUP(AZ263,Components[[Name]:[Price]],2,FALSE),0))</f>
        <v>0</v>
      </c>
    </row>
    <row r="264" spans="1:54" x14ac:dyDescent="0.2">
      <c r="A264" s="2">
        <v>1245</v>
      </c>
      <c r="B264" s="2" t="s">
        <v>958</v>
      </c>
      <c r="C264" s="6" t="s">
        <v>53</v>
      </c>
      <c r="D264" s="2" t="s">
        <v>53</v>
      </c>
      <c r="E264" s="2">
        <v>1</v>
      </c>
      <c r="F264" s="2">
        <v>22</v>
      </c>
      <c r="G264" s="2">
        <v>24</v>
      </c>
      <c r="H264" s="2" t="s">
        <v>863</v>
      </c>
      <c r="I264" s="7">
        <f>Fullmath[[#This Row],[Total CP]]/Fullmath[[#This Row],[Quantity]]</f>
        <v>26</v>
      </c>
      <c r="J2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</v>
      </c>
      <c r="K264" s="6">
        <f>Fullmath[[#This Row],[Mat Cost]]/Fullmath[[#This Row],[Quantity]]</f>
        <v>3170.75</v>
      </c>
      <c r="L2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3170.75</v>
      </c>
      <c r="M264" s="7" t="s">
        <v>324</v>
      </c>
      <c r="N264" s="14">
        <v>1</v>
      </c>
      <c r="O264" s="15">
        <f>IFERROR(_xlfn.IFNA(VLOOKUP(Fullmath[[#This Row],[M1]],$H$2:$L263,2,FALSE),VLOOKUP(Fullmath[[#This Row],[M1]],$H265:$L$2227,2,FALSE)),0)</f>
        <v>2</v>
      </c>
      <c r="P264" s="16">
        <f>IFERROR(_xlfn.IFNA(VLOOKUP(Fullmath[[#This Row],[M1]],$H$2:$L263,4,FALSE),VLOOKUP(Fullmath[[#This Row],[M1]],$H265:$L$2227,4,FALSE)),0)</f>
        <v>500.25</v>
      </c>
      <c r="S264" s="15">
        <f>IFERROR(_xlfn.IFNA(VLOOKUP(Fullmath[[#This Row],[M2]],$H$2:$L263,2,FALSE),VLOOKUP(Fullmath[[#This Row],[M2]],$H265:$L$2227,2,FALSE)),0)</f>
        <v>0</v>
      </c>
      <c r="T264" s="16">
        <f>IFERROR(_xlfn.IFNA(VLOOKUP(Fullmath[[#This Row],[M2]],$H$2:$L263,4,FALSE),VLOOKUP(Fullmath[[#This Row],[M2]],$H265:$L$2227,4,FALSE)),0)</f>
        <v>0</v>
      </c>
      <c r="W264" s="15">
        <f>IFERROR(_xlfn.IFNA(VLOOKUP(Fullmath[[#This Row],[M3]],$H$2:$L263,2,FALSE),VLOOKUP(Fullmath[[#This Row],[M3]],$H265:$L$2227,2,FALSE)),0)</f>
        <v>0</v>
      </c>
      <c r="X264" s="16">
        <f>IFERROR(_xlfn.IFNA(VLOOKUP(Fullmath[[#This Row],[M3]],$H$2:$L263,4,FALSE),VLOOKUP(Fullmath[[#This Row],[M3]],$H265:$L$2227,4,FALSE)),0)</f>
        <v>0</v>
      </c>
      <c r="AA264" s="15">
        <f>IFERROR(_xlfn.IFNA(VLOOKUP(Fullmath[[#This Row],[M4]],$H$2:$L263,2,FALSE),VLOOKUP(Fullmath[[#This Row],[M4]],$H265:$L$2227,2,FALSE)),0)</f>
        <v>0</v>
      </c>
      <c r="AB264" s="16">
        <f>IFERROR(_xlfn.IFNA(VLOOKUP(Fullmath[[#This Row],[M4]],$H$2:$L263,4,FALSE),VLOOKUP(Fullmath[[#This Row],[M4]],$H265:$L$2227,4,FALSE)),0)</f>
        <v>0</v>
      </c>
      <c r="AE264" s="15">
        <f>IFERROR(_xlfn.IFNA(VLOOKUP(Fullmath[[#This Row],[M5]],$H$2:$L263,2,FALSE),VLOOKUP(Fullmath[[#This Row],[M5]],$H265:$L$2227,2,FALSE)),0)</f>
        <v>0</v>
      </c>
      <c r="AF264" s="16">
        <f>IFERROR(_xlfn.IFNA(VLOOKUP(Fullmath[[#This Row],[M5]],$H$2:$L263,4,FALSE),VLOOKUP(Fullmath[[#This Row],[M5]],$H265:$L$2227,4,FALSE)),0)</f>
        <v>0</v>
      </c>
      <c r="AI264" s="15">
        <f>IFERROR(_xlfn.IFNA(VLOOKUP(Fullmath[[#This Row],[M6]],$H$2:$L263,2,FALSE),VLOOKUP(Fullmath[[#This Row],[M6]],$H265:$L$2227,2,FALSE)),0)</f>
        <v>0</v>
      </c>
      <c r="AJ264" s="16">
        <f>IFERROR(_xlfn.IFNA(VLOOKUP(Fullmath[[#This Row],[M6]],$H$2:$L263,4,FALSE),VLOOKUP(Fullmath[[#This Row],[M6]],$H265:$L$2227,4,FALSE)),0)</f>
        <v>0</v>
      </c>
      <c r="AK264" s="7" t="s">
        <v>210</v>
      </c>
      <c r="AL264" s="7">
        <v>3</v>
      </c>
      <c r="AM264" s="7">
        <f>(IFERROR(VLOOKUP(AK264,Components[[Name]:[Price]],2,FALSE),0))</f>
        <v>539.1</v>
      </c>
      <c r="AN264" s="7" t="s">
        <v>208</v>
      </c>
      <c r="AO264" s="7">
        <v>2</v>
      </c>
      <c r="AP264" s="7">
        <f>(IFERROR(VLOOKUP(AN264,Components[[Name]:[Price]],2,FALSE),0))</f>
        <v>526.6</v>
      </c>
      <c r="AS264" s="7">
        <f>(IFERROR(VLOOKUP(AQ264,Components[[Name]:[Price]],2,FALSE),0))</f>
        <v>0</v>
      </c>
      <c r="AV264" s="7">
        <f>(IFERROR(VLOOKUP(AT264,Components[[Name]:[Price]],2,FALSE),0))</f>
        <v>0</v>
      </c>
      <c r="AY264" s="7">
        <f>(IFERROR(VLOOKUP(AW264,Components[[Name]:[Price]],2,FALSE),0))</f>
        <v>0</v>
      </c>
      <c r="BB264" s="2">
        <f>(IFERROR(VLOOKUP(AZ264,Components[[Name]:[Price]],2,FALSE),0))</f>
        <v>0</v>
      </c>
    </row>
    <row r="265" spans="1:54" x14ac:dyDescent="0.2">
      <c r="A265" s="2">
        <v>1230</v>
      </c>
      <c r="B265" s="2" t="s">
        <v>958</v>
      </c>
      <c r="C265" s="6" t="s">
        <v>53</v>
      </c>
      <c r="D265" s="2" t="s">
        <v>53</v>
      </c>
      <c r="E265" s="2">
        <v>1</v>
      </c>
      <c r="F265" s="2">
        <v>23</v>
      </c>
      <c r="G265" s="2">
        <v>48</v>
      </c>
      <c r="H265" s="2" t="s">
        <v>880</v>
      </c>
      <c r="I265" s="7">
        <f>Fullmath[[#This Row],[Total CP]]/Fullmath[[#This Row],[Quantity]]</f>
        <v>48</v>
      </c>
      <c r="J2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48</v>
      </c>
      <c r="K265" s="6">
        <f>Fullmath[[#This Row],[Mat Cost]]/Fullmath[[#This Row],[Quantity]]</f>
        <v>4212.8</v>
      </c>
      <c r="L2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4212.8</v>
      </c>
      <c r="N265" s="14"/>
      <c r="O265" s="15">
        <f>IFERROR(_xlfn.IFNA(VLOOKUP(Fullmath[[#This Row],[M1]],$H$2:$L264,2,FALSE),VLOOKUP(Fullmath[[#This Row],[M1]],$H266:$L$2227,2,FALSE)),0)</f>
        <v>0</v>
      </c>
      <c r="P265" s="16">
        <f>IFERROR(_xlfn.IFNA(VLOOKUP(Fullmath[[#This Row],[M1]],$H$2:$L264,4,FALSE),VLOOKUP(Fullmath[[#This Row],[M1]],$H266:$L$2227,4,FALSE)),0)</f>
        <v>0</v>
      </c>
      <c r="S265" s="15">
        <f>IFERROR(_xlfn.IFNA(VLOOKUP(Fullmath[[#This Row],[M2]],$H$2:$L264,2,FALSE),VLOOKUP(Fullmath[[#This Row],[M2]],$H266:$L$2227,2,FALSE)),0)</f>
        <v>0</v>
      </c>
      <c r="T265" s="16">
        <f>IFERROR(_xlfn.IFNA(VLOOKUP(Fullmath[[#This Row],[M2]],$H$2:$L264,4,FALSE),VLOOKUP(Fullmath[[#This Row],[M2]],$H266:$L$2227,4,FALSE)),0)</f>
        <v>0</v>
      </c>
      <c r="W265" s="15">
        <f>IFERROR(_xlfn.IFNA(VLOOKUP(Fullmath[[#This Row],[M3]],$H$2:$L264,2,FALSE),VLOOKUP(Fullmath[[#This Row],[M3]],$H266:$L$2227,2,FALSE)),0)</f>
        <v>0</v>
      </c>
      <c r="X265" s="16">
        <f>IFERROR(_xlfn.IFNA(VLOOKUP(Fullmath[[#This Row],[M3]],$H$2:$L264,4,FALSE),VLOOKUP(Fullmath[[#This Row],[M3]],$H266:$L$2227,4,FALSE)),0)</f>
        <v>0</v>
      </c>
      <c r="AA265" s="15">
        <f>IFERROR(_xlfn.IFNA(VLOOKUP(Fullmath[[#This Row],[M4]],$H$2:$L264,2,FALSE),VLOOKUP(Fullmath[[#This Row],[M4]],$H266:$L$2227,2,FALSE)),0)</f>
        <v>0</v>
      </c>
      <c r="AB265" s="16">
        <f>IFERROR(_xlfn.IFNA(VLOOKUP(Fullmath[[#This Row],[M4]],$H$2:$L264,4,FALSE),VLOOKUP(Fullmath[[#This Row],[M4]],$H266:$L$2227,4,FALSE)),0)</f>
        <v>0</v>
      </c>
      <c r="AE265" s="15">
        <f>IFERROR(_xlfn.IFNA(VLOOKUP(Fullmath[[#This Row],[M5]],$H$2:$L264,2,FALSE),VLOOKUP(Fullmath[[#This Row],[M5]],$H266:$L$2227,2,FALSE)),0)</f>
        <v>0</v>
      </c>
      <c r="AF265" s="16">
        <f>IFERROR(_xlfn.IFNA(VLOOKUP(Fullmath[[#This Row],[M5]],$H$2:$L264,4,FALSE),VLOOKUP(Fullmath[[#This Row],[M5]],$H266:$L$2227,4,FALSE)),0)</f>
        <v>0</v>
      </c>
      <c r="AI265" s="15">
        <f>IFERROR(_xlfn.IFNA(VLOOKUP(Fullmath[[#This Row],[M6]],$H$2:$L264,2,FALSE),VLOOKUP(Fullmath[[#This Row],[M6]],$H266:$L$2227,2,FALSE)),0)</f>
        <v>0</v>
      </c>
      <c r="AJ265" s="16">
        <f>IFERROR(_xlfn.IFNA(VLOOKUP(Fullmath[[#This Row],[M6]],$H$2:$L264,4,FALSE),VLOOKUP(Fullmath[[#This Row],[M6]],$H266:$L$2227,4,FALSE)),0)</f>
        <v>0</v>
      </c>
      <c r="AK265" s="7" t="s">
        <v>208</v>
      </c>
      <c r="AL265" s="7">
        <v>8</v>
      </c>
      <c r="AM265" s="7">
        <f>(IFERROR(VLOOKUP(AK265,Components[[Name]:[Price]],2,FALSE),0))</f>
        <v>526.6</v>
      </c>
      <c r="AP265" s="7">
        <f>(IFERROR(VLOOKUP(AN265,Components[[Name]:[Price]],2,FALSE),0))</f>
        <v>0</v>
      </c>
      <c r="AS265" s="7">
        <f>(IFERROR(VLOOKUP(AQ265,Components[[Name]:[Price]],2,FALSE),0))</f>
        <v>0</v>
      </c>
      <c r="AV265" s="7">
        <f>(IFERROR(VLOOKUP(AT265,Components[[Name]:[Price]],2,FALSE),0))</f>
        <v>0</v>
      </c>
      <c r="AY265" s="7">
        <f>(IFERROR(VLOOKUP(AW265,Components[[Name]:[Price]],2,FALSE),0))</f>
        <v>0</v>
      </c>
      <c r="BB265" s="2">
        <f>(IFERROR(VLOOKUP(AZ265,Components[[Name]:[Price]],2,FALSE),0))</f>
        <v>0</v>
      </c>
    </row>
    <row r="266" spans="1:54" x14ac:dyDescent="0.2">
      <c r="A266" s="2">
        <v>1232</v>
      </c>
      <c r="B266" s="2" t="s">
        <v>958</v>
      </c>
      <c r="C266" s="6" t="s">
        <v>53</v>
      </c>
      <c r="D266" s="2" t="s">
        <v>53</v>
      </c>
      <c r="E266" s="2">
        <v>1</v>
      </c>
      <c r="F266" s="2">
        <v>23</v>
      </c>
      <c r="G266" s="2">
        <v>48</v>
      </c>
      <c r="H266" s="2" t="s">
        <v>878</v>
      </c>
      <c r="I266" s="7">
        <f>Fullmath[[#This Row],[Total CP]]/Fullmath[[#This Row],[Quantity]]</f>
        <v>48</v>
      </c>
      <c r="J2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48</v>
      </c>
      <c r="K266" s="6">
        <f>Fullmath[[#This Row],[Mat Cost]]/Fullmath[[#This Row],[Quantity]]</f>
        <v>3540.0166666666669</v>
      </c>
      <c r="L2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3540.0166666666669</v>
      </c>
      <c r="N266" s="14"/>
      <c r="O266" s="15">
        <f>IFERROR(_xlfn.IFNA(VLOOKUP(Fullmath[[#This Row],[M1]],$H$2:$L265,2,FALSE),VLOOKUP(Fullmath[[#This Row],[M1]],$H267:$L$2227,2,FALSE)),0)</f>
        <v>0</v>
      </c>
      <c r="P266" s="16">
        <f>IFERROR(_xlfn.IFNA(VLOOKUP(Fullmath[[#This Row],[M1]],$H$2:$L265,4,FALSE),VLOOKUP(Fullmath[[#This Row],[M1]],$H267:$L$2227,4,FALSE)),0)</f>
        <v>0</v>
      </c>
      <c r="S266" s="15">
        <f>IFERROR(_xlfn.IFNA(VLOOKUP(Fullmath[[#This Row],[M2]],$H$2:$L265,2,FALSE),VLOOKUP(Fullmath[[#This Row],[M2]],$H267:$L$2227,2,FALSE)),0)</f>
        <v>0</v>
      </c>
      <c r="T266" s="16">
        <f>IFERROR(_xlfn.IFNA(VLOOKUP(Fullmath[[#This Row],[M2]],$H$2:$L265,4,FALSE),VLOOKUP(Fullmath[[#This Row],[M2]],$H267:$L$2227,4,FALSE)),0)</f>
        <v>0</v>
      </c>
      <c r="W266" s="15">
        <f>IFERROR(_xlfn.IFNA(VLOOKUP(Fullmath[[#This Row],[M3]],$H$2:$L265,2,FALSE),VLOOKUP(Fullmath[[#This Row],[M3]],$H267:$L$2227,2,FALSE)),0)</f>
        <v>0</v>
      </c>
      <c r="X266" s="16">
        <f>IFERROR(_xlfn.IFNA(VLOOKUP(Fullmath[[#This Row],[M3]],$H$2:$L265,4,FALSE),VLOOKUP(Fullmath[[#This Row],[M3]],$H267:$L$2227,4,FALSE)),0)</f>
        <v>0</v>
      </c>
      <c r="AA266" s="15">
        <f>IFERROR(_xlfn.IFNA(VLOOKUP(Fullmath[[#This Row],[M4]],$H$2:$L265,2,FALSE),VLOOKUP(Fullmath[[#This Row],[M4]],$H267:$L$2227,2,FALSE)),0)</f>
        <v>0</v>
      </c>
      <c r="AB266" s="16">
        <f>IFERROR(_xlfn.IFNA(VLOOKUP(Fullmath[[#This Row],[M4]],$H$2:$L265,4,FALSE),VLOOKUP(Fullmath[[#This Row],[M4]],$H267:$L$2227,4,FALSE)),0)</f>
        <v>0</v>
      </c>
      <c r="AE266" s="15">
        <f>IFERROR(_xlfn.IFNA(VLOOKUP(Fullmath[[#This Row],[M5]],$H$2:$L265,2,FALSE),VLOOKUP(Fullmath[[#This Row],[M5]],$H267:$L$2227,2,FALSE)),0)</f>
        <v>0</v>
      </c>
      <c r="AF266" s="16">
        <f>IFERROR(_xlfn.IFNA(VLOOKUP(Fullmath[[#This Row],[M5]],$H$2:$L265,4,FALSE),VLOOKUP(Fullmath[[#This Row],[M5]],$H267:$L$2227,4,FALSE)),0)</f>
        <v>0</v>
      </c>
      <c r="AI266" s="15">
        <f>IFERROR(_xlfn.IFNA(VLOOKUP(Fullmath[[#This Row],[M6]],$H$2:$L265,2,FALSE),VLOOKUP(Fullmath[[#This Row],[M6]],$H267:$L$2227,2,FALSE)),0)</f>
        <v>0</v>
      </c>
      <c r="AJ266" s="16">
        <f>IFERROR(_xlfn.IFNA(VLOOKUP(Fullmath[[#This Row],[M6]],$H$2:$L265,4,FALSE),VLOOKUP(Fullmath[[#This Row],[M6]],$H267:$L$2227,4,FALSE)),0)</f>
        <v>0</v>
      </c>
      <c r="AK266" s="7" t="s">
        <v>208</v>
      </c>
      <c r="AL266" s="7">
        <v>6</v>
      </c>
      <c r="AM266" s="7">
        <f>(IFERROR(VLOOKUP(AK266,Components[[Name]:[Price]],2,FALSE),0))</f>
        <v>526.6</v>
      </c>
      <c r="AN266" s="7" t="s">
        <v>239</v>
      </c>
      <c r="AO266" s="7">
        <v>5</v>
      </c>
      <c r="AP266" s="7">
        <f>(IFERROR(VLOOKUP(AN266,Components[[Name]:[Price]],2,FALSE),0))</f>
        <v>76.083333333333329</v>
      </c>
      <c r="AS266" s="7">
        <f>(IFERROR(VLOOKUP(AQ266,Components[[Name]:[Price]],2,FALSE),0))</f>
        <v>0</v>
      </c>
      <c r="AV266" s="7">
        <f>(IFERROR(VLOOKUP(AT266,Components[[Name]:[Price]],2,FALSE),0))</f>
        <v>0</v>
      </c>
      <c r="AY266" s="7">
        <f>(IFERROR(VLOOKUP(AW266,Components[[Name]:[Price]],2,FALSE),0))</f>
        <v>0</v>
      </c>
      <c r="BB266" s="2">
        <f>(IFERROR(VLOOKUP(AZ266,Components[[Name]:[Price]],2,FALSE),0))</f>
        <v>0</v>
      </c>
    </row>
    <row r="267" spans="1:54" x14ac:dyDescent="0.2">
      <c r="A267" s="2">
        <v>1164</v>
      </c>
      <c r="B267" s="2" t="s">
        <v>958</v>
      </c>
      <c r="C267" s="6" t="s">
        <v>53</v>
      </c>
      <c r="D267" s="2" t="s">
        <v>53</v>
      </c>
      <c r="E267" s="2">
        <v>1</v>
      </c>
      <c r="F267" s="2">
        <v>24</v>
      </c>
      <c r="G267" s="2">
        <v>26</v>
      </c>
      <c r="H267" s="2" t="s">
        <v>80</v>
      </c>
      <c r="I267" s="7">
        <f>Fullmath[[#This Row],[Total CP]]/Fullmath[[#This Row],[Quantity]]</f>
        <v>26</v>
      </c>
      <c r="J2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</v>
      </c>
      <c r="K267" s="6">
        <f>Fullmath[[#This Row],[Mat Cost]]/Fullmath[[#This Row],[Quantity]]</f>
        <v>8052.1333333333332</v>
      </c>
      <c r="L2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8052.1333333333332</v>
      </c>
      <c r="N267" s="14"/>
      <c r="O267" s="15">
        <f>IFERROR(_xlfn.IFNA(VLOOKUP(Fullmath[[#This Row],[M1]],$H$2:$L266,2,FALSE),VLOOKUP(Fullmath[[#This Row],[M1]],$H268:$L$2227,2,FALSE)),0)</f>
        <v>0</v>
      </c>
      <c r="P267" s="16">
        <f>IFERROR(_xlfn.IFNA(VLOOKUP(Fullmath[[#This Row],[M1]],$H$2:$L266,4,FALSE),VLOOKUP(Fullmath[[#This Row],[M1]],$H268:$L$2227,4,FALSE)),0)</f>
        <v>0</v>
      </c>
      <c r="S267" s="15">
        <f>IFERROR(_xlfn.IFNA(VLOOKUP(Fullmath[[#This Row],[M2]],$H$2:$L266,2,FALSE),VLOOKUP(Fullmath[[#This Row],[M2]],$H268:$L$2227,2,FALSE)),0)</f>
        <v>0</v>
      </c>
      <c r="T267" s="16">
        <f>IFERROR(_xlfn.IFNA(VLOOKUP(Fullmath[[#This Row],[M2]],$H$2:$L266,4,FALSE),VLOOKUP(Fullmath[[#This Row],[M2]],$H268:$L$2227,4,FALSE)),0)</f>
        <v>0</v>
      </c>
      <c r="W267" s="15">
        <f>IFERROR(_xlfn.IFNA(VLOOKUP(Fullmath[[#This Row],[M3]],$H$2:$L266,2,FALSE),VLOOKUP(Fullmath[[#This Row],[M3]],$H268:$L$2227,2,FALSE)),0)</f>
        <v>0</v>
      </c>
      <c r="X267" s="16">
        <f>IFERROR(_xlfn.IFNA(VLOOKUP(Fullmath[[#This Row],[M3]],$H$2:$L266,4,FALSE),VLOOKUP(Fullmath[[#This Row],[M3]],$H268:$L$2227,4,FALSE)),0)</f>
        <v>0</v>
      </c>
      <c r="AA267" s="15">
        <f>IFERROR(_xlfn.IFNA(VLOOKUP(Fullmath[[#This Row],[M4]],$H$2:$L266,2,FALSE),VLOOKUP(Fullmath[[#This Row],[M4]],$H268:$L$2227,2,FALSE)),0)</f>
        <v>0</v>
      </c>
      <c r="AB267" s="16">
        <f>IFERROR(_xlfn.IFNA(VLOOKUP(Fullmath[[#This Row],[M4]],$H$2:$L266,4,FALSE),VLOOKUP(Fullmath[[#This Row],[M4]],$H268:$L$2227,4,FALSE)),0)</f>
        <v>0</v>
      </c>
      <c r="AE267" s="15">
        <f>IFERROR(_xlfn.IFNA(VLOOKUP(Fullmath[[#This Row],[M5]],$H$2:$L266,2,FALSE),VLOOKUP(Fullmath[[#This Row],[M5]],$H268:$L$2227,2,FALSE)),0)</f>
        <v>0</v>
      </c>
      <c r="AF267" s="16">
        <f>IFERROR(_xlfn.IFNA(VLOOKUP(Fullmath[[#This Row],[M5]],$H$2:$L266,4,FALSE),VLOOKUP(Fullmath[[#This Row],[M5]],$H268:$L$2227,4,FALSE)),0)</f>
        <v>0</v>
      </c>
      <c r="AI267" s="15">
        <f>IFERROR(_xlfn.IFNA(VLOOKUP(Fullmath[[#This Row],[M6]],$H$2:$L266,2,FALSE),VLOOKUP(Fullmath[[#This Row],[M6]],$H268:$L$2227,2,FALSE)),0)</f>
        <v>0</v>
      </c>
      <c r="AJ267" s="16">
        <f>IFERROR(_xlfn.IFNA(VLOOKUP(Fullmath[[#This Row],[M6]],$H$2:$L266,4,FALSE),VLOOKUP(Fullmath[[#This Row],[M6]],$H268:$L$2227,4,FALSE)),0)</f>
        <v>0</v>
      </c>
      <c r="AK267" s="7" t="s">
        <v>208</v>
      </c>
      <c r="AL267" s="7">
        <v>8</v>
      </c>
      <c r="AM267" s="7">
        <f>(IFERROR(VLOOKUP(AK267,Components[[Name]:[Price]],2,FALSE),0))</f>
        <v>526.6</v>
      </c>
      <c r="AN267" s="7" t="s">
        <v>230</v>
      </c>
      <c r="AO267" s="7">
        <v>10</v>
      </c>
      <c r="AP267" s="7">
        <f>(IFERROR(VLOOKUP(AN267,Components[[Name]:[Price]],2,FALSE),0))</f>
        <v>347.83333333333331</v>
      </c>
      <c r="AQ267" s="7" t="s">
        <v>163</v>
      </c>
      <c r="AR267" s="7">
        <v>6</v>
      </c>
      <c r="AS267" s="7">
        <f>(IFERROR(VLOOKUP(AQ267,Components[[Name]:[Price]],2,FALSE),0))</f>
        <v>60.166666666666664</v>
      </c>
      <c r="AV267" s="7">
        <f>(IFERROR(VLOOKUP(AT267,Components[[Name]:[Price]],2,FALSE),0))</f>
        <v>0</v>
      </c>
      <c r="AY267" s="7">
        <f>(IFERROR(VLOOKUP(AW267,Components[[Name]:[Price]],2,FALSE),0))</f>
        <v>0</v>
      </c>
      <c r="BB267" s="2">
        <f>(IFERROR(VLOOKUP(AZ267,Components[[Name]:[Price]],2,FALSE),0))</f>
        <v>0</v>
      </c>
    </row>
    <row r="268" spans="1:54" x14ac:dyDescent="0.2">
      <c r="A268" s="2">
        <v>794</v>
      </c>
      <c r="B268" s="2" t="s">
        <v>958</v>
      </c>
      <c r="C268" s="6" t="s">
        <v>53</v>
      </c>
      <c r="D268" s="2" t="s">
        <v>53</v>
      </c>
      <c r="E268" s="2">
        <v>1</v>
      </c>
      <c r="F268" s="2">
        <v>24</v>
      </c>
      <c r="G268" s="2">
        <v>62</v>
      </c>
      <c r="H268" s="2" t="s">
        <v>902</v>
      </c>
      <c r="I268" s="7">
        <f>Fullmath[[#This Row],[Total CP]]/Fullmath[[#This Row],[Quantity]]</f>
        <v>64.400000000000006</v>
      </c>
      <c r="J2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64.400000000000006</v>
      </c>
      <c r="K268" s="6">
        <f>Fullmath[[#This Row],[Mat Cost]]/Fullmath[[#This Row],[Quantity]]</f>
        <v>1145.7</v>
      </c>
      <c r="L2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1145.7</v>
      </c>
      <c r="M268" s="7" t="s">
        <v>293</v>
      </c>
      <c r="N268" s="14">
        <v>1</v>
      </c>
      <c r="O268" s="15">
        <f>IFERROR(_xlfn.IFNA(VLOOKUP(Fullmath[[#This Row],[M1]],$H$2:$L267,2,FALSE),VLOOKUP(Fullmath[[#This Row],[M1]],$H269:$L$2227,2,FALSE)),0)</f>
        <v>0</v>
      </c>
      <c r="P268" s="16">
        <f>IFERROR(_xlfn.IFNA(VLOOKUP(Fullmath[[#This Row],[M1]],$H$2:$L267,4,FALSE),VLOOKUP(Fullmath[[#This Row],[M1]],$H269:$L$2227,4,FALSE)),0)</f>
        <v>0</v>
      </c>
      <c r="Q268" s="7" t="s">
        <v>871</v>
      </c>
      <c r="R268" s="7">
        <v>1</v>
      </c>
      <c r="S268" s="15">
        <f>IFERROR(_xlfn.IFNA(VLOOKUP(Fullmath[[#This Row],[M2]],$H$2:$L267,2,FALSE),VLOOKUP(Fullmath[[#This Row],[M2]],$H269:$L$2227,2,FALSE)),0)</f>
        <v>2.4</v>
      </c>
      <c r="T268" s="16">
        <f>IFERROR(_xlfn.IFNA(VLOOKUP(Fullmath[[#This Row],[M2]],$H$2:$L267,4,FALSE),VLOOKUP(Fullmath[[#This Row],[M2]],$H269:$L$2227,4,FALSE)),0)</f>
        <v>80</v>
      </c>
      <c r="W268" s="15">
        <f>IFERROR(_xlfn.IFNA(VLOOKUP(Fullmath[[#This Row],[M3]],$H$2:$L267,2,FALSE),VLOOKUP(Fullmath[[#This Row],[M3]],$H269:$L$2227,2,FALSE)),0)</f>
        <v>0</v>
      </c>
      <c r="X268" s="16">
        <f>IFERROR(_xlfn.IFNA(VLOOKUP(Fullmath[[#This Row],[M3]],$H$2:$L267,4,FALSE),VLOOKUP(Fullmath[[#This Row],[M3]],$H269:$L$2227,4,FALSE)),0)</f>
        <v>0</v>
      </c>
      <c r="AA268" s="15">
        <f>IFERROR(_xlfn.IFNA(VLOOKUP(Fullmath[[#This Row],[M4]],$H$2:$L267,2,FALSE),VLOOKUP(Fullmath[[#This Row],[M4]],$H269:$L$2227,2,FALSE)),0)</f>
        <v>0</v>
      </c>
      <c r="AB268" s="16">
        <f>IFERROR(_xlfn.IFNA(VLOOKUP(Fullmath[[#This Row],[M4]],$H$2:$L267,4,FALSE),VLOOKUP(Fullmath[[#This Row],[M4]],$H269:$L$2227,4,FALSE)),0)</f>
        <v>0</v>
      </c>
      <c r="AE268" s="15">
        <f>IFERROR(_xlfn.IFNA(VLOOKUP(Fullmath[[#This Row],[M5]],$H$2:$L267,2,FALSE),VLOOKUP(Fullmath[[#This Row],[M5]],$H269:$L$2227,2,FALSE)),0)</f>
        <v>0</v>
      </c>
      <c r="AF268" s="16">
        <f>IFERROR(_xlfn.IFNA(VLOOKUP(Fullmath[[#This Row],[M5]],$H$2:$L267,4,FALSE),VLOOKUP(Fullmath[[#This Row],[M5]],$H269:$L$2227,4,FALSE)),0)</f>
        <v>0</v>
      </c>
      <c r="AI268" s="15">
        <f>IFERROR(_xlfn.IFNA(VLOOKUP(Fullmath[[#This Row],[M6]],$H$2:$L267,2,FALSE),VLOOKUP(Fullmath[[#This Row],[M6]],$H269:$L$2227,2,FALSE)),0)</f>
        <v>0</v>
      </c>
      <c r="AJ268" s="16">
        <f>IFERROR(_xlfn.IFNA(VLOOKUP(Fullmath[[#This Row],[M6]],$H$2:$L267,4,FALSE),VLOOKUP(Fullmath[[#This Row],[M6]],$H269:$L$2227,4,FALSE)),0)</f>
        <v>0</v>
      </c>
      <c r="AK268" s="7" t="s">
        <v>210</v>
      </c>
      <c r="AL268" s="7">
        <v>1</v>
      </c>
      <c r="AM268" s="7">
        <f>(IFERROR(VLOOKUP(AK268,Components[[Name]:[Price]],2,FALSE),0))</f>
        <v>539.1</v>
      </c>
      <c r="AN268" s="7" t="s">
        <v>208</v>
      </c>
      <c r="AO268" s="7">
        <v>1</v>
      </c>
      <c r="AP268" s="7">
        <f>(IFERROR(VLOOKUP(AN268,Components[[Name]:[Price]],2,FALSE),0))</f>
        <v>526.6</v>
      </c>
      <c r="AS268" s="7">
        <f>(IFERROR(VLOOKUP(AQ268,Components[[Name]:[Price]],2,FALSE),0))</f>
        <v>0</v>
      </c>
      <c r="AV268" s="7">
        <f>(IFERROR(VLOOKUP(AT268,Components[[Name]:[Price]],2,FALSE),0))</f>
        <v>0</v>
      </c>
      <c r="AY268" s="7">
        <f>(IFERROR(VLOOKUP(AW268,Components[[Name]:[Price]],2,FALSE),0))</f>
        <v>0</v>
      </c>
      <c r="BB268" s="2">
        <f>(IFERROR(VLOOKUP(AZ268,Components[[Name]:[Price]],2,FALSE),0))</f>
        <v>0</v>
      </c>
    </row>
    <row r="269" spans="1:54" x14ac:dyDescent="0.2">
      <c r="A269" s="2">
        <v>188</v>
      </c>
      <c r="B269" s="2" t="s">
        <v>958</v>
      </c>
      <c r="C269" s="6" t="s">
        <v>53</v>
      </c>
      <c r="D269" s="2" t="s">
        <v>53</v>
      </c>
      <c r="E269" s="2">
        <v>1</v>
      </c>
      <c r="F269" s="2">
        <v>24</v>
      </c>
      <c r="G269" s="2">
        <v>76</v>
      </c>
      <c r="H269" s="2" t="s">
        <v>914</v>
      </c>
      <c r="I269" s="7">
        <f>Fullmath[[#This Row],[Total CP]]/Fullmath[[#This Row],[Quantity]]</f>
        <v>162</v>
      </c>
      <c r="J2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162</v>
      </c>
      <c r="K269" s="6">
        <f>Fullmath[[#This Row],[Mat Cost]]/Fullmath[[#This Row],[Quantity]]</f>
        <v>3389.876666666667</v>
      </c>
      <c r="L2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3389.876666666667</v>
      </c>
      <c r="M269" s="7" t="s">
        <v>429</v>
      </c>
      <c r="N269" s="14">
        <v>1</v>
      </c>
      <c r="O269" s="15">
        <f>IFERROR(_xlfn.IFNA(VLOOKUP(Fullmath[[#This Row],[M1]],$H$2:$L268,2,FALSE),VLOOKUP(Fullmath[[#This Row],[M1]],$H270:$L$2227,2,FALSE)),0)</f>
        <v>84.4</v>
      </c>
      <c r="P269" s="16">
        <f>IFERROR(_xlfn.IFNA(VLOOKUP(Fullmath[[#This Row],[M1]],$H$2:$L268,4,FALSE),VLOOKUP(Fullmath[[#This Row],[M1]],$H270:$L$2227,4,FALSE)),0)</f>
        <v>1173.4766666666667</v>
      </c>
      <c r="Q269" s="7" t="s">
        <v>293</v>
      </c>
      <c r="R269" s="7">
        <v>2</v>
      </c>
      <c r="S269" s="15">
        <f>IFERROR(_xlfn.IFNA(VLOOKUP(Fullmath[[#This Row],[M2]],$H$2:$L268,2,FALSE),VLOOKUP(Fullmath[[#This Row],[M2]],$H270:$L$2227,2,FALSE)),0)</f>
        <v>0</v>
      </c>
      <c r="T269" s="16">
        <f>IFERROR(_xlfn.IFNA(VLOOKUP(Fullmath[[#This Row],[M2]],$H$2:$L268,4,FALSE),VLOOKUP(Fullmath[[#This Row],[M2]],$H270:$L$2227,4,FALSE)),0)</f>
        <v>0</v>
      </c>
      <c r="U269" s="7" t="s">
        <v>307</v>
      </c>
      <c r="V269" s="7">
        <v>1</v>
      </c>
      <c r="W269" s="15">
        <f>IFERROR(_xlfn.IFNA(VLOOKUP(Fullmath[[#This Row],[M3]],$H$2:$L268,2,FALSE),VLOOKUP(Fullmath[[#This Row],[M3]],$H270:$L$2227,2,FALSE)),0)</f>
        <v>1.6</v>
      </c>
      <c r="X269" s="16">
        <f>IFERROR(_xlfn.IFNA(VLOOKUP(Fullmath[[#This Row],[M3]],$H$2:$L268,4,FALSE),VLOOKUP(Fullmath[[#This Row],[M3]],$H270:$L$2227,4,FALSE)),0)</f>
        <v>60</v>
      </c>
      <c r="AA269" s="15">
        <f>IFERROR(_xlfn.IFNA(VLOOKUP(Fullmath[[#This Row],[M4]],$H$2:$L268,2,FALSE),VLOOKUP(Fullmath[[#This Row],[M4]],$H270:$L$2227,2,FALSE)),0)</f>
        <v>0</v>
      </c>
      <c r="AB269" s="16">
        <f>IFERROR(_xlfn.IFNA(VLOOKUP(Fullmath[[#This Row],[M4]],$H$2:$L268,4,FALSE),VLOOKUP(Fullmath[[#This Row],[M4]],$H270:$L$2227,4,FALSE)),0)</f>
        <v>0</v>
      </c>
      <c r="AE269" s="15">
        <f>IFERROR(_xlfn.IFNA(VLOOKUP(Fullmath[[#This Row],[M5]],$H$2:$L268,2,FALSE),VLOOKUP(Fullmath[[#This Row],[M5]],$H270:$L$2227,2,FALSE)),0)</f>
        <v>0</v>
      </c>
      <c r="AF269" s="16">
        <f>IFERROR(_xlfn.IFNA(VLOOKUP(Fullmath[[#This Row],[M5]],$H$2:$L268,4,FALSE),VLOOKUP(Fullmath[[#This Row],[M5]],$H270:$L$2227,4,FALSE)),0)</f>
        <v>0</v>
      </c>
      <c r="AI269" s="15">
        <f>IFERROR(_xlfn.IFNA(VLOOKUP(Fullmath[[#This Row],[M6]],$H$2:$L268,2,FALSE),VLOOKUP(Fullmath[[#This Row],[M6]],$H270:$L$2227,2,FALSE)),0)</f>
        <v>0</v>
      </c>
      <c r="AJ269" s="16">
        <f>IFERROR(_xlfn.IFNA(VLOOKUP(Fullmath[[#This Row],[M6]],$H$2:$L268,4,FALSE),VLOOKUP(Fullmath[[#This Row],[M6]],$H270:$L$2227,4,FALSE)),0)</f>
        <v>0</v>
      </c>
      <c r="AK269" s="7" t="s">
        <v>210</v>
      </c>
      <c r="AL269" s="7">
        <v>4</v>
      </c>
      <c r="AM269" s="7">
        <f>(IFERROR(VLOOKUP(AK269,Components[[Name]:[Price]],2,FALSE),0))</f>
        <v>539.1</v>
      </c>
      <c r="AP269" s="7">
        <f>(IFERROR(VLOOKUP(AN269,Components[[Name]:[Price]],2,FALSE),0))</f>
        <v>0</v>
      </c>
      <c r="AS269" s="7">
        <f>(IFERROR(VLOOKUP(AQ269,Components[[Name]:[Price]],2,FALSE),0))</f>
        <v>0</v>
      </c>
      <c r="AV269" s="7">
        <f>(IFERROR(VLOOKUP(AT269,Components[[Name]:[Price]],2,FALSE),0))</f>
        <v>0</v>
      </c>
      <c r="AY269" s="7">
        <f>(IFERROR(VLOOKUP(AW269,Components[[Name]:[Price]],2,FALSE),0))</f>
        <v>0</v>
      </c>
      <c r="BB269" s="2">
        <f>(IFERROR(VLOOKUP(AZ269,Components[[Name]:[Price]],2,FALSE),0))</f>
        <v>0</v>
      </c>
    </row>
    <row r="270" spans="1:54" x14ac:dyDescent="0.2">
      <c r="A270" s="2">
        <v>201</v>
      </c>
      <c r="B270" s="2" t="s">
        <v>958</v>
      </c>
      <c r="C270" s="6" t="s">
        <v>53</v>
      </c>
      <c r="D270" s="2" t="s">
        <v>53</v>
      </c>
      <c r="E270" s="2">
        <v>1</v>
      </c>
      <c r="F270" s="2">
        <v>24</v>
      </c>
      <c r="G270" s="2">
        <v>80</v>
      </c>
      <c r="H270" s="2" t="s">
        <v>907</v>
      </c>
      <c r="I270" s="7">
        <f>Fullmath[[#This Row],[Total CP]]/Fullmath[[#This Row],[Quantity]]</f>
        <v>80</v>
      </c>
      <c r="J2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80</v>
      </c>
      <c r="K270" s="6">
        <f>Fullmath[[#This Row],[Mat Cost]]/Fullmath[[#This Row],[Quantity]]</f>
        <v>2633</v>
      </c>
      <c r="L2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2633</v>
      </c>
      <c r="M270" s="7" t="s">
        <v>293</v>
      </c>
      <c r="N270" s="14">
        <v>1</v>
      </c>
      <c r="O270" s="15">
        <f>IFERROR(_xlfn.IFNA(VLOOKUP(Fullmath[[#This Row],[M1]],$H$2:$L269,2,FALSE),VLOOKUP(Fullmath[[#This Row],[M1]],$H271:$L$2227,2,FALSE)),0)</f>
        <v>0</v>
      </c>
      <c r="P270" s="16">
        <f>IFERROR(_xlfn.IFNA(VLOOKUP(Fullmath[[#This Row],[M1]],$H$2:$L269,4,FALSE),VLOOKUP(Fullmath[[#This Row],[M1]],$H271:$L$2227,4,FALSE)),0)</f>
        <v>0</v>
      </c>
      <c r="S270" s="15">
        <f>IFERROR(_xlfn.IFNA(VLOOKUP(Fullmath[[#This Row],[M2]],$H$2:$L269,2,FALSE),VLOOKUP(Fullmath[[#This Row],[M2]],$H271:$L$2227,2,FALSE)),0)</f>
        <v>0</v>
      </c>
      <c r="T270" s="16">
        <f>IFERROR(_xlfn.IFNA(VLOOKUP(Fullmath[[#This Row],[M2]],$H$2:$L269,4,FALSE),VLOOKUP(Fullmath[[#This Row],[M2]],$H271:$L$2227,4,FALSE)),0)</f>
        <v>0</v>
      </c>
      <c r="W270" s="15">
        <f>IFERROR(_xlfn.IFNA(VLOOKUP(Fullmath[[#This Row],[M3]],$H$2:$L269,2,FALSE),VLOOKUP(Fullmath[[#This Row],[M3]],$H271:$L$2227,2,FALSE)),0)</f>
        <v>0</v>
      </c>
      <c r="X270" s="16">
        <f>IFERROR(_xlfn.IFNA(VLOOKUP(Fullmath[[#This Row],[M3]],$H$2:$L269,4,FALSE),VLOOKUP(Fullmath[[#This Row],[M3]],$H271:$L$2227,4,FALSE)),0)</f>
        <v>0</v>
      </c>
      <c r="AA270" s="15">
        <f>IFERROR(_xlfn.IFNA(VLOOKUP(Fullmath[[#This Row],[M4]],$H$2:$L269,2,FALSE),VLOOKUP(Fullmath[[#This Row],[M4]],$H271:$L$2227,2,FALSE)),0)</f>
        <v>0</v>
      </c>
      <c r="AB270" s="16">
        <f>IFERROR(_xlfn.IFNA(VLOOKUP(Fullmath[[#This Row],[M4]],$H$2:$L269,4,FALSE),VLOOKUP(Fullmath[[#This Row],[M4]],$H271:$L$2227,4,FALSE)),0)</f>
        <v>0</v>
      </c>
      <c r="AE270" s="15">
        <f>IFERROR(_xlfn.IFNA(VLOOKUP(Fullmath[[#This Row],[M5]],$H$2:$L269,2,FALSE),VLOOKUP(Fullmath[[#This Row],[M5]],$H271:$L$2227,2,FALSE)),0)</f>
        <v>0</v>
      </c>
      <c r="AF270" s="16">
        <f>IFERROR(_xlfn.IFNA(VLOOKUP(Fullmath[[#This Row],[M5]],$H$2:$L269,4,FALSE),VLOOKUP(Fullmath[[#This Row],[M5]],$H271:$L$2227,4,FALSE)),0)</f>
        <v>0</v>
      </c>
      <c r="AI270" s="15">
        <f>IFERROR(_xlfn.IFNA(VLOOKUP(Fullmath[[#This Row],[M6]],$H$2:$L269,2,FALSE),VLOOKUP(Fullmath[[#This Row],[M6]],$H271:$L$2227,2,FALSE)),0)</f>
        <v>0</v>
      </c>
      <c r="AJ270" s="16">
        <f>IFERROR(_xlfn.IFNA(VLOOKUP(Fullmath[[#This Row],[M6]],$H$2:$L269,4,FALSE),VLOOKUP(Fullmath[[#This Row],[M6]],$H271:$L$2227,4,FALSE)),0)</f>
        <v>0</v>
      </c>
      <c r="AK270" s="7" t="s">
        <v>208</v>
      </c>
      <c r="AL270" s="7">
        <v>5</v>
      </c>
      <c r="AM270" s="7">
        <f>(IFERROR(VLOOKUP(AK270,Components[[Name]:[Price]],2,FALSE),0))</f>
        <v>526.6</v>
      </c>
      <c r="AP270" s="7">
        <f>(IFERROR(VLOOKUP(AN270,Components[[Name]:[Price]],2,FALSE),0))</f>
        <v>0</v>
      </c>
      <c r="AS270" s="7">
        <f>(IFERROR(VLOOKUP(AQ270,Components[[Name]:[Price]],2,FALSE),0))</f>
        <v>0</v>
      </c>
      <c r="AV270" s="7">
        <f>(IFERROR(VLOOKUP(AT270,Components[[Name]:[Price]],2,FALSE),0))</f>
        <v>0</v>
      </c>
      <c r="AY270" s="7">
        <f>(IFERROR(VLOOKUP(AW270,Components[[Name]:[Price]],2,FALSE),0))</f>
        <v>0</v>
      </c>
      <c r="BB270" s="2">
        <f>(IFERROR(VLOOKUP(AZ270,Components[[Name]:[Price]],2,FALSE),0))</f>
        <v>0</v>
      </c>
    </row>
    <row r="271" spans="1:54" x14ac:dyDescent="0.2">
      <c r="A271" s="2">
        <v>203</v>
      </c>
      <c r="B271" s="2" t="s">
        <v>958</v>
      </c>
      <c r="C271" s="6" t="s">
        <v>53</v>
      </c>
      <c r="D271" s="2" t="s">
        <v>53</v>
      </c>
      <c r="E271" s="2">
        <v>1</v>
      </c>
      <c r="F271" s="2">
        <v>24</v>
      </c>
      <c r="G271" s="2">
        <v>80</v>
      </c>
      <c r="H271" s="2" t="s">
        <v>905</v>
      </c>
      <c r="I271" s="7">
        <f>Fullmath[[#This Row],[Total CP]]/Fullmath[[#This Row],[Quantity]]</f>
        <v>80</v>
      </c>
      <c r="J2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80</v>
      </c>
      <c r="K271" s="6">
        <f>Fullmath[[#This Row],[Mat Cost]]/Fullmath[[#This Row],[Quantity]]</f>
        <v>3159.6000000000004</v>
      </c>
      <c r="L2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3159.6000000000004</v>
      </c>
      <c r="M271" s="7" t="s">
        <v>293</v>
      </c>
      <c r="N271" s="14">
        <v>1</v>
      </c>
      <c r="O271" s="15">
        <f>IFERROR(_xlfn.IFNA(VLOOKUP(Fullmath[[#This Row],[M1]],$H$2:$L270,2,FALSE),VLOOKUP(Fullmath[[#This Row],[M1]],$H272:$L$2227,2,FALSE)),0)</f>
        <v>0</v>
      </c>
      <c r="P271" s="16">
        <f>IFERROR(_xlfn.IFNA(VLOOKUP(Fullmath[[#This Row],[M1]],$H$2:$L270,4,FALSE),VLOOKUP(Fullmath[[#This Row],[M1]],$H272:$L$2227,4,FALSE)),0)</f>
        <v>0</v>
      </c>
      <c r="S271" s="15">
        <f>IFERROR(_xlfn.IFNA(VLOOKUP(Fullmath[[#This Row],[M2]],$H$2:$L270,2,FALSE),VLOOKUP(Fullmath[[#This Row],[M2]],$H272:$L$2227,2,FALSE)),0)</f>
        <v>0</v>
      </c>
      <c r="T271" s="16">
        <f>IFERROR(_xlfn.IFNA(VLOOKUP(Fullmath[[#This Row],[M2]],$H$2:$L270,4,FALSE),VLOOKUP(Fullmath[[#This Row],[M2]],$H272:$L$2227,4,FALSE)),0)</f>
        <v>0</v>
      </c>
      <c r="W271" s="15">
        <f>IFERROR(_xlfn.IFNA(VLOOKUP(Fullmath[[#This Row],[M3]],$H$2:$L270,2,FALSE),VLOOKUP(Fullmath[[#This Row],[M3]],$H272:$L$2227,2,FALSE)),0)</f>
        <v>0</v>
      </c>
      <c r="X271" s="16">
        <f>IFERROR(_xlfn.IFNA(VLOOKUP(Fullmath[[#This Row],[M3]],$H$2:$L270,4,FALSE),VLOOKUP(Fullmath[[#This Row],[M3]],$H272:$L$2227,4,FALSE)),0)</f>
        <v>0</v>
      </c>
      <c r="AA271" s="15">
        <f>IFERROR(_xlfn.IFNA(VLOOKUP(Fullmath[[#This Row],[M4]],$H$2:$L270,2,FALSE),VLOOKUP(Fullmath[[#This Row],[M4]],$H272:$L$2227,2,FALSE)),0)</f>
        <v>0</v>
      </c>
      <c r="AB271" s="16">
        <f>IFERROR(_xlfn.IFNA(VLOOKUP(Fullmath[[#This Row],[M4]],$H$2:$L270,4,FALSE),VLOOKUP(Fullmath[[#This Row],[M4]],$H272:$L$2227,4,FALSE)),0)</f>
        <v>0</v>
      </c>
      <c r="AE271" s="15">
        <f>IFERROR(_xlfn.IFNA(VLOOKUP(Fullmath[[#This Row],[M5]],$H$2:$L270,2,FALSE),VLOOKUP(Fullmath[[#This Row],[M5]],$H272:$L$2227,2,FALSE)),0)</f>
        <v>0</v>
      </c>
      <c r="AF271" s="16">
        <f>IFERROR(_xlfn.IFNA(VLOOKUP(Fullmath[[#This Row],[M5]],$H$2:$L270,4,FALSE),VLOOKUP(Fullmath[[#This Row],[M5]],$H272:$L$2227,4,FALSE)),0)</f>
        <v>0</v>
      </c>
      <c r="AI271" s="15">
        <f>IFERROR(_xlfn.IFNA(VLOOKUP(Fullmath[[#This Row],[M6]],$H$2:$L270,2,FALSE),VLOOKUP(Fullmath[[#This Row],[M6]],$H272:$L$2227,2,FALSE)),0)</f>
        <v>0</v>
      </c>
      <c r="AJ271" s="16">
        <f>IFERROR(_xlfn.IFNA(VLOOKUP(Fullmath[[#This Row],[M6]],$H$2:$L270,4,FALSE),VLOOKUP(Fullmath[[#This Row],[M6]],$H272:$L$2227,4,FALSE)),0)</f>
        <v>0</v>
      </c>
      <c r="AK271" s="7" t="s">
        <v>208</v>
      </c>
      <c r="AL271" s="7">
        <v>6</v>
      </c>
      <c r="AM271" s="7">
        <f>(IFERROR(VLOOKUP(AK271,Components[[Name]:[Price]],2,FALSE),0))</f>
        <v>526.6</v>
      </c>
      <c r="AP271" s="7">
        <f>(IFERROR(VLOOKUP(AN271,Components[[Name]:[Price]],2,FALSE),0))</f>
        <v>0</v>
      </c>
      <c r="AS271" s="7">
        <f>(IFERROR(VLOOKUP(AQ271,Components[[Name]:[Price]],2,FALSE),0))</f>
        <v>0</v>
      </c>
      <c r="AV271" s="7">
        <f>(IFERROR(VLOOKUP(AT271,Components[[Name]:[Price]],2,FALSE),0))</f>
        <v>0</v>
      </c>
      <c r="AY271" s="7">
        <f>(IFERROR(VLOOKUP(AW271,Components[[Name]:[Price]],2,FALSE),0))</f>
        <v>0</v>
      </c>
      <c r="BB271" s="2">
        <f>(IFERROR(VLOOKUP(AZ271,Components[[Name]:[Price]],2,FALSE),0))</f>
        <v>0</v>
      </c>
    </row>
    <row r="272" spans="1:54" x14ac:dyDescent="0.2">
      <c r="A272" s="2">
        <v>1231</v>
      </c>
      <c r="B272" s="2" t="s">
        <v>958</v>
      </c>
      <c r="C272" s="6" t="s">
        <v>53</v>
      </c>
      <c r="D272" s="2" t="s">
        <v>53</v>
      </c>
      <c r="E272" s="2">
        <v>1</v>
      </c>
      <c r="F272" s="2">
        <v>24</v>
      </c>
      <c r="G272" s="2">
        <v>64</v>
      </c>
      <c r="H272" s="2" t="s">
        <v>879</v>
      </c>
      <c r="I272" s="7">
        <f>Fullmath[[#This Row],[Total CP]]/Fullmath[[#This Row],[Quantity]]</f>
        <v>85.6</v>
      </c>
      <c r="J2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85.6</v>
      </c>
      <c r="K272" s="6">
        <f>Fullmath[[#This Row],[Mat Cost]]/Fullmath[[#This Row],[Quantity]]</f>
        <v>9077.1733333333341</v>
      </c>
      <c r="L2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9077.1733333333341</v>
      </c>
      <c r="M272" s="7" t="s">
        <v>602</v>
      </c>
      <c r="N272" s="14">
        <v>4</v>
      </c>
      <c r="O272" s="15">
        <f>IFERROR(_xlfn.IFNA(VLOOKUP(Fullmath[[#This Row],[M1]],$H$2:$L271,2,FALSE),VLOOKUP(Fullmath[[#This Row],[M1]],$H273:$L$2227,2,FALSE)),0)</f>
        <v>5.4</v>
      </c>
      <c r="P272" s="16">
        <f>IFERROR(_xlfn.IFNA(VLOOKUP(Fullmath[[#This Row],[M1]],$H$2:$L271,4,FALSE),VLOOKUP(Fullmath[[#This Row],[M1]],$H273:$L$2227,4,FALSE)),0)</f>
        <v>162.89333333333335</v>
      </c>
      <c r="Q272" s="7" t="s">
        <v>580</v>
      </c>
      <c r="R272" s="7">
        <v>2</v>
      </c>
      <c r="S272" s="15">
        <f>IFERROR(_xlfn.IFNA(VLOOKUP(Fullmath[[#This Row],[M2]],$H$2:$L271,2,FALSE),VLOOKUP(Fullmath[[#This Row],[M2]],$H273:$L$2227,2,FALSE)),0)</f>
        <v>0</v>
      </c>
      <c r="T272" s="16">
        <f>IFERROR(_xlfn.IFNA(VLOOKUP(Fullmath[[#This Row],[M2]],$H$2:$L271,4,FALSE),VLOOKUP(Fullmath[[#This Row],[M2]],$H273:$L$2227,4,FALSE)),0)</f>
        <v>0</v>
      </c>
      <c r="W272" s="15">
        <f>IFERROR(_xlfn.IFNA(VLOOKUP(Fullmath[[#This Row],[M3]],$H$2:$L271,2,FALSE),VLOOKUP(Fullmath[[#This Row],[M3]],$H273:$L$2227,2,FALSE)),0)</f>
        <v>0</v>
      </c>
      <c r="X272" s="16">
        <f>IFERROR(_xlfn.IFNA(VLOOKUP(Fullmath[[#This Row],[M3]],$H$2:$L271,4,FALSE),VLOOKUP(Fullmath[[#This Row],[M3]],$H273:$L$2227,4,FALSE)),0)</f>
        <v>0</v>
      </c>
      <c r="AA272" s="15">
        <f>IFERROR(_xlfn.IFNA(VLOOKUP(Fullmath[[#This Row],[M4]],$H$2:$L271,2,FALSE),VLOOKUP(Fullmath[[#This Row],[M4]],$H273:$L$2227,2,FALSE)),0)</f>
        <v>0</v>
      </c>
      <c r="AB272" s="16">
        <f>IFERROR(_xlfn.IFNA(VLOOKUP(Fullmath[[#This Row],[M4]],$H$2:$L271,4,FALSE),VLOOKUP(Fullmath[[#This Row],[M4]],$H273:$L$2227,4,FALSE)),0)</f>
        <v>0</v>
      </c>
      <c r="AE272" s="15">
        <f>IFERROR(_xlfn.IFNA(VLOOKUP(Fullmath[[#This Row],[M5]],$H$2:$L271,2,FALSE),VLOOKUP(Fullmath[[#This Row],[M5]],$H273:$L$2227,2,FALSE)),0)</f>
        <v>0</v>
      </c>
      <c r="AF272" s="16">
        <f>IFERROR(_xlfn.IFNA(VLOOKUP(Fullmath[[#This Row],[M5]],$H$2:$L271,4,FALSE),VLOOKUP(Fullmath[[#This Row],[M5]],$H273:$L$2227,4,FALSE)),0)</f>
        <v>0</v>
      </c>
      <c r="AI272" s="15">
        <f>IFERROR(_xlfn.IFNA(VLOOKUP(Fullmath[[#This Row],[M6]],$H$2:$L271,2,FALSE),VLOOKUP(Fullmath[[#This Row],[M6]],$H273:$L$2227,2,FALSE)),0)</f>
        <v>0</v>
      </c>
      <c r="AJ272" s="16">
        <f>IFERROR(_xlfn.IFNA(VLOOKUP(Fullmath[[#This Row],[M6]],$H$2:$L271,4,FALSE),VLOOKUP(Fullmath[[#This Row],[M6]],$H273:$L$2227,4,FALSE)),0)</f>
        <v>0</v>
      </c>
      <c r="AK272" s="7" t="s">
        <v>208</v>
      </c>
      <c r="AL272" s="7">
        <v>16</v>
      </c>
      <c r="AM272" s="7">
        <f>(IFERROR(VLOOKUP(AK272,Components[[Name]:[Price]],2,FALSE),0))</f>
        <v>526.6</v>
      </c>
      <c r="AP272" s="7">
        <f>(IFERROR(VLOOKUP(AN272,Components[[Name]:[Price]],2,FALSE),0))</f>
        <v>0</v>
      </c>
      <c r="AS272" s="7">
        <f>(IFERROR(VLOOKUP(AQ272,Components[[Name]:[Price]],2,FALSE),0))</f>
        <v>0</v>
      </c>
      <c r="AV272" s="7">
        <f>(IFERROR(VLOOKUP(AT272,Components[[Name]:[Price]],2,FALSE),0))</f>
        <v>0</v>
      </c>
      <c r="AY272" s="7">
        <f>(IFERROR(VLOOKUP(AW272,Components[[Name]:[Price]],2,FALSE),0))</f>
        <v>0</v>
      </c>
      <c r="BB272" s="2">
        <f>(IFERROR(VLOOKUP(AZ272,Components[[Name]:[Price]],2,FALSE),0))</f>
        <v>0</v>
      </c>
    </row>
    <row r="273" spans="1:54" x14ac:dyDescent="0.2">
      <c r="A273" s="2">
        <v>1242</v>
      </c>
      <c r="B273" s="2" t="s">
        <v>958</v>
      </c>
      <c r="C273" s="6" t="s">
        <v>53</v>
      </c>
      <c r="D273" s="2" t="s">
        <v>53</v>
      </c>
      <c r="E273" s="2">
        <v>1</v>
      </c>
      <c r="F273" s="2">
        <v>24</v>
      </c>
      <c r="G273" s="2">
        <v>64</v>
      </c>
      <c r="H273" s="2" t="s">
        <v>866</v>
      </c>
      <c r="I273" s="7">
        <f>Fullmath[[#This Row],[Total CP]]/Fullmath[[#This Row],[Quantity]]</f>
        <v>64</v>
      </c>
      <c r="J2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</v>
      </c>
      <c r="K273" s="6">
        <f>Fullmath[[#This Row],[Mat Cost]]/Fullmath[[#This Row],[Quantity]]</f>
        <v>11579.8</v>
      </c>
      <c r="L2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11579.8</v>
      </c>
      <c r="N273" s="14"/>
      <c r="O273" s="15">
        <f>IFERROR(_xlfn.IFNA(VLOOKUP(Fullmath[[#This Row],[M1]],$H$2:$L272,2,FALSE),VLOOKUP(Fullmath[[#This Row],[M1]],$H274:$L$2227,2,FALSE)),0)</f>
        <v>0</v>
      </c>
      <c r="P273" s="16">
        <f>IFERROR(_xlfn.IFNA(VLOOKUP(Fullmath[[#This Row],[M1]],$H$2:$L272,4,FALSE),VLOOKUP(Fullmath[[#This Row],[M1]],$H274:$L$2227,4,FALSE)),0)</f>
        <v>0</v>
      </c>
      <c r="S273" s="15">
        <f>IFERROR(_xlfn.IFNA(VLOOKUP(Fullmath[[#This Row],[M2]],$H$2:$L272,2,FALSE),VLOOKUP(Fullmath[[#This Row],[M2]],$H274:$L$2227,2,FALSE)),0)</f>
        <v>0</v>
      </c>
      <c r="T273" s="16">
        <f>IFERROR(_xlfn.IFNA(VLOOKUP(Fullmath[[#This Row],[M2]],$H$2:$L272,4,FALSE),VLOOKUP(Fullmath[[#This Row],[M2]],$H274:$L$2227,4,FALSE)),0)</f>
        <v>0</v>
      </c>
      <c r="W273" s="15">
        <f>IFERROR(_xlfn.IFNA(VLOOKUP(Fullmath[[#This Row],[M3]],$H$2:$L272,2,FALSE),VLOOKUP(Fullmath[[#This Row],[M3]],$H274:$L$2227,2,FALSE)),0)</f>
        <v>0</v>
      </c>
      <c r="X273" s="16">
        <f>IFERROR(_xlfn.IFNA(VLOOKUP(Fullmath[[#This Row],[M3]],$H$2:$L272,4,FALSE),VLOOKUP(Fullmath[[#This Row],[M3]],$H274:$L$2227,4,FALSE)),0)</f>
        <v>0</v>
      </c>
      <c r="AA273" s="15">
        <f>IFERROR(_xlfn.IFNA(VLOOKUP(Fullmath[[#This Row],[M4]],$H$2:$L272,2,FALSE),VLOOKUP(Fullmath[[#This Row],[M4]],$H274:$L$2227,2,FALSE)),0)</f>
        <v>0</v>
      </c>
      <c r="AB273" s="16">
        <f>IFERROR(_xlfn.IFNA(VLOOKUP(Fullmath[[#This Row],[M4]],$H$2:$L272,4,FALSE),VLOOKUP(Fullmath[[#This Row],[M4]],$H274:$L$2227,4,FALSE)),0)</f>
        <v>0</v>
      </c>
      <c r="AE273" s="15">
        <f>IFERROR(_xlfn.IFNA(VLOOKUP(Fullmath[[#This Row],[M5]],$H$2:$L272,2,FALSE),VLOOKUP(Fullmath[[#This Row],[M5]],$H274:$L$2227,2,FALSE)),0)</f>
        <v>0</v>
      </c>
      <c r="AF273" s="16">
        <f>IFERROR(_xlfn.IFNA(VLOOKUP(Fullmath[[#This Row],[M5]],$H$2:$L272,4,FALSE),VLOOKUP(Fullmath[[#This Row],[M5]],$H274:$L$2227,4,FALSE)),0)</f>
        <v>0</v>
      </c>
      <c r="AI273" s="15">
        <f>IFERROR(_xlfn.IFNA(VLOOKUP(Fullmath[[#This Row],[M6]],$H$2:$L272,2,FALSE),VLOOKUP(Fullmath[[#This Row],[M6]],$H274:$L$2227,2,FALSE)),0)</f>
        <v>0</v>
      </c>
      <c r="AJ273" s="16">
        <f>IFERROR(_xlfn.IFNA(VLOOKUP(Fullmath[[#This Row],[M6]],$H$2:$L272,4,FALSE),VLOOKUP(Fullmath[[#This Row],[M6]],$H274:$L$2227,4,FALSE)),0)</f>
        <v>0</v>
      </c>
      <c r="AK273" s="7" t="s">
        <v>517</v>
      </c>
      <c r="AL273" s="7">
        <v>1</v>
      </c>
      <c r="AM273" s="7">
        <f>(IFERROR(VLOOKUP(AK273,Components[[Name]:[Price]],2,FALSE),0))</f>
        <v>10000</v>
      </c>
      <c r="AN273" s="7" t="s">
        <v>208</v>
      </c>
      <c r="AO273" s="7">
        <v>3</v>
      </c>
      <c r="AP273" s="7">
        <f>(IFERROR(VLOOKUP(AN273,Components[[Name]:[Price]],2,FALSE),0))</f>
        <v>526.6</v>
      </c>
      <c r="AS273" s="7">
        <f>(IFERROR(VLOOKUP(AQ273,Components[[Name]:[Price]],2,FALSE),0))</f>
        <v>0</v>
      </c>
      <c r="AV273" s="7">
        <f>(IFERROR(VLOOKUP(AT273,Components[[Name]:[Price]],2,FALSE),0))</f>
        <v>0</v>
      </c>
      <c r="AY273" s="7">
        <f>(IFERROR(VLOOKUP(AW273,Components[[Name]:[Price]],2,FALSE),0))</f>
        <v>0</v>
      </c>
      <c r="BB273" s="2">
        <f>(IFERROR(VLOOKUP(AZ273,Components[[Name]:[Price]],2,FALSE),0))</f>
        <v>0</v>
      </c>
    </row>
    <row r="274" spans="1:54" x14ac:dyDescent="0.2">
      <c r="A274" s="2">
        <v>1238</v>
      </c>
      <c r="B274" s="2" t="s">
        <v>958</v>
      </c>
      <c r="C274" s="6" t="s">
        <v>53</v>
      </c>
      <c r="D274" s="2" t="s">
        <v>53</v>
      </c>
      <c r="E274" s="2">
        <v>1</v>
      </c>
      <c r="F274" s="2">
        <v>24</v>
      </c>
      <c r="G274" s="2">
        <v>80</v>
      </c>
      <c r="H274" s="2" t="s">
        <v>870</v>
      </c>
      <c r="I274" s="7">
        <f>Fullmath[[#This Row],[Total CP]]/Fullmath[[#This Row],[Quantity]]</f>
        <v>150</v>
      </c>
      <c r="J2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150</v>
      </c>
      <c r="K274" s="6">
        <f>Fullmath[[#This Row],[Mat Cost]]/Fullmath[[#This Row],[Quantity]]</f>
        <v>18161.541666666664</v>
      </c>
      <c r="L2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18161.541666666664</v>
      </c>
      <c r="M274" s="7" t="s">
        <v>325</v>
      </c>
      <c r="N274" s="14">
        <v>5</v>
      </c>
      <c r="O274" s="15">
        <f>IFERROR(_xlfn.IFNA(VLOOKUP(Fullmath[[#This Row],[M1]],$H$2:$L273,2,FALSE),VLOOKUP(Fullmath[[#This Row],[M1]],$H275:$L$2227,2,FALSE)),0)</f>
        <v>1</v>
      </c>
      <c r="P274" s="16">
        <f>IFERROR(_xlfn.IFNA(VLOOKUP(Fullmath[[#This Row],[M1]],$H$2:$L273,4,FALSE),VLOOKUP(Fullmath[[#This Row],[M1]],$H275:$L$2227,4,FALSE)),0)</f>
        <v>48.608333333333334</v>
      </c>
      <c r="Q274" s="7" t="s">
        <v>323</v>
      </c>
      <c r="R274" s="7">
        <v>15</v>
      </c>
      <c r="S274" s="15">
        <f>IFERROR(_xlfn.IFNA(VLOOKUP(Fullmath[[#This Row],[M2]],$H$2:$L273,2,FALSE),VLOOKUP(Fullmath[[#This Row],[M2]],$H275:$L$2227,2,FALSE)),0)</f>
        <v>3</v>
      </c>
      <c r="T274" s="16">
        <f>IFERROR(_xlfn.IFNA(VLOOKUP(Fullmath[[#This Row],[M2]],$H$2:$L273,4,FALSE),VLOOKUP(Fullmath[[#This Row],[M2]],$H275:$L$2227,4,FALSE)),0)</f>
        <v>1034.5</v>
      </c>
      <c r="U274" s="7" t="s">
        <v>871</v>
      </c>
      <c r="V274" s="7">
        <v>5</v>
      </c>
      <c r="W274" s="15">
        <f>IFERROR(_xlfn.IFNA(VLOOKUP(Fullmath[[#This Row],[M3]],$H$2:$L273,2,FALSE),VLOOKUP(Fullmath[[#This Row],[M3]],$H275:$L$2227,2,FALSE)),0)</f>
        <v>2.4</v>
      </c>
      <c r="X274" s="16">
        <f>IFERROR(_xlfn.IFNA(VLOOKUP(Fullmath[[#This Row],[M3]],$H$2:$L273,4,FALSE),VLOOKUP(Fullmath[[#This Row],[M3]],$H275:$L$2227,4,FALSE)),0)</f>
        <v>80</v>
      </c>
      <c r="Y274" s="7" t="s">
        <v>324</v>
      </c>
      <c r="Z274" s="7">
        <v>4</v>
      </c>
      <c r="AA274" s="15">
        <f>IFERROR(_xlfn.IFNA(VLOOKUP(Fullmath[[#This Row],[M4]],$H$2:$L273,2,FALSE),VLOOKUP(Fullmath[[#This Row],[M4]],$H275:$L$2227,2,FALSE)),0)</f>
        <v>2</v>
      </c>
      <c r="AB274" s="16">
        <f>IFERROR(_xlfn.IFNA(VLOOKUP(Fullmath[[#This Row],[M4]],$H$2:$L273,4,FALSE),VLOOKUP(Fullmath[[#This Row],[M4]],$H275:$L$2227,4,FALSE)),0)</f>
        <v>500.25</v>
      </c>
      <c r="AE274" s="15">
        <f>IFERROR(_xlfn.IFNA(VLOOKUP(Fullmath[[#This Row],[M5]],$H$2:$L273,2,FALSE),VLOOKUP(Fullmath[[#This Row],[M5]],$H275:$L$2227,2,FALSE)),0)</f>
        <v>0</v>
      </c>
      <c r="AF274" s="16">
        <f>IFERROR(_xlfn.IFNA(VLOOKUP(Fullmath[[#This Row],[M5]],$H$2:$L273,4,FALSE),VLOOKUP(Fullmath[[#This Row],[M5]],$H275:$L$2227,4,FALSE)),0)</f>
        <v>0</v>
      </c>
      <c r="AI274" s="15">
        <f>IFERROR(_xlfn.IFNA(VLOOKUP(Fullmath[[#This Row],[M6]],$H$2:$L273,2,FALSE),VLOOKUP(Fullmath[[#This Row],[M6]],$H275:$L$2227,2,FALSE)),0)</f>
        <v>0</v>
      </c>
      <c r="AJ274" s="16">
        <f>IFERROR(_xlfn.IFNA(VLOOKUP(Fullmath[[#This Row],[M6]],$H$2:$L273,4,FALSE),VLOOKUP(Fullmath[[#This Row],[M6]],$H275:$L$2227,4,FALSE)),0)</f>
        <v>0</v>
      </c>
      <c r="AM274" s="7">
        <f>(IFERROR(VLOOKUP(AK274,Components[[Name]:[Price]],2,FALSE),0))</f>
        <v>0</v>
      </c>
      <c r="AP274" s="7">
        <f>(IFERROR(VLOOKUP(AN274,Components[[Name]:[Price]],2,FALSE),0))</f>
        <v>0</v>
      </c>
      <c r="AS274" s="7">
        <f>(IFERROR(VLOOKUP(AQ274,Components[[Name]:[Price]],2,FALSE),0))</f>
        <v>0</v>
      </c>
      <c r="AV274" s="7">
        <f>(IFERROR(VLOOKUP(AT274,Components[[Name]:[Price]],2,FALSE),0))</f>
        <v>0</v>
      </c>
      <c r="AY274" s="7">
        <f>(IFERROR(VLOOKUP(AW274,Components[[Name]:[Price]],2,FALSE),0))</f>
        <v>0</v>
      </c>
      <c r="BB274" s="2">
        <f>(IFERROR(VLOOKUP(AZ274,Components[[Name]:[Price]],2,FALSE),0))</f>
        <v>0</v>
      </c>
    </row>
    <row r="275" spans="1:54" x14ac:dyDescent="0.2">
      <c r="A275" s="6">
        <v>89</v>
      </c>
      <c r="B275" s="6" t="s">
        <v>527</v>
      </c>
      <c r="C275" s="6" t="s">
        <v>53</v>
      </c>
      <c r="D275" s="6" t="s">
        <v>53</v>
      </c>
      <c r="E275" s="6">
        <v>1</v>
      </c>
      <c r="F275" s="6">
        <v>5</v>
      </c>
      <c r="G275" s="6">
        <v>1</v>
      </c>
      <c r="H275" s="6" t="s">
        <v>73</v>
      </c>
      <c r="I275" s="7">
        <f>Fullmath[[#This Row],[Total CP]]/Fullmath[[#This Row],[Quantity]]</f>
        <v>2</v>
      </c>
      <c r="J2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75" s="6">
        <f>Fullmath[[#This Row],[Mat Cost]]/Fullmath[[#This Row],[Quantity]]</f>
        <v>1947.9</v>
      </c>
      <c r="L2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1947.9</v>
      </c>
      <c r="M275" s="7" t="s">
        <v>291</v>
      </c>
      <c r="N275" s="14">
        <v>1</v>
      </c>
      <c r="O275" s="15">
        <f>IFERROR(_xlfn.IFNA(VLOOKUP(Fullmath[[#This Row],[M1]],$H$2:$L274,2,FALSE),VLOOKUP(Fullmath[[#This Row],[M1]],$H276:$L$2227,2,FALSE)),0)</f>
        <v>1</v>
      </c>
      <c r="P275" s="16">
        <f>IFERROR(_xlfn.IFNA(VLOOKUP(Fullmath[[#This Row],[M1]],$H$2:$L274,4,FALSE),VLOOKUP(Fullmath[[#This Row],[M1]],$H276:$L$2227,4,FALSE)),0)</f>
        <v>641.9</v>
      </c>
      <c r="S275" s="15">
        <f>IFERROR(_xlfn.IFNA(VLOOKUP(Fullmath[[#This Row],[M2]],$H$2:$L274,2,FALSE),VLOOKUP(Fullmath[[#This Row],[M2]],$H276:$L$2227,2,FALSE)),0)</f>
        <v>0</v>
      </c>
      <c r="T275" s="16">
        <f>IFERROR(_xlfn.IFNA(VLOOKUP(Fullmath[[#This Row],[M2]],$H$2:$L274,4,FALSE),VLOOKUP(Fullmath[[#This Row],[M2]],$H276:$L$2227,4,FALSE)),0)</f>
        <v>0</v>
      </c>
      <c r="W275" s="15">
        <f>IFERROR(_xlfn.IFNA(VLOOKUP(Fullmath[[#This Row],[M3]],$H$2:$L274,2,FALSE),VLOOKUP(Fullmath[[#This Row],[M3]],$H276:$L$2227,2,FALSE)),0)</f>
        <v>0</v>
      </c>
      <c r="X275" s="16">
        <f>IFERROR(_xlfn.IFNA(VLOOKUP(Fullmath[[#This Row],[M3]],$H$2:$L274,4,FALSE),VLOOKUP(Fullmath[[#This Row],[M3]],$H276:$L$2227,4,FALSE)),0)</f>
        <v>0</v>
      </c>
      <c r="AA275" s="15">
        <f>IFERROR(_xlfn.IFNA(VLOOKUP(Fullmath[[#This Row],[M4]],$H$2:$L274,2,FALSE),VLOOKUP(Fullmath[[#This Row],[M4]],$H276:$L$2227,2,FALSE)),0)</f>
        <v>0</v>
      </c>
      <c r="AB275" s="16">
        <f>IFERROR(_xlfn.IFNA(VLOOKUP(Fullmath[[#This Row],[M4]],$H$2:$L274,4,FALSE),VLOOKUP(Fullmath[[#This Row],[M4]],$H276:$L$2227,4,FALSE)),0)</f>
        <v>0</v>
      </c>
      <c r="AE275" s="15">
        <f>IFERROR(_xlfn.IFNA(VLOOKUP(Fullmath[[#This Row],[M5]],$H$2:$L274,2,FALSE),VLOOKUP(Fullmath[[#This Row],[M5]],$H276:$L$2227,2,FALSE)),0)</f>
        <v>0</v>
      </c>
      <c r="AF275" s="16">
        <f>IFERROR(_xlfn.IFNA(VLOOKUP(Fullmath[[#This Row],[M5]],$H$2:$L274,4,FALSE),VLOOKUP(Fullmath[[#This Row],[M5]],$H276:$L$2227,4,FALSE)),0)</f>
        <v>0</v>
      </c>
      <c r="AI275" s="15">
        <f>IFERROR(_xlfn.IFNA(VLOOKUP(Fullmath[[#This Row],[M6]],$H$2:$L274,2,FALSE),VLOOKUP(Fullmath[[#This Row],[M6]],$H276:$L$2227,2,FALSE)),0)</f>
        <v>0</v>
      </c>
      <c r="AJ275" s="16">
        <f>IFERROR(_xlfn.IFNA(VLOOKUP(Fullmath[[#This Row],[M6]],$H$2:$L274,4,FALSE),VLOOKUP(Fullmath[[#This Row],[M6]],$H276:$L$2227,4,FALSE)),0)</f>
        <v>0</v>
      </c>
      <c r="AK275" s="7" t="s">
        <v>230</v>
      </c>
      <c r="AL275" s="7">
        <v>2</v>
      </c>
      <c r="AM275" s="7">
        <f>(IFERROR(VLOOKUP(AK275,Components[[Name]:[Price]],2,FALSE),0))</f>
        <v>347.83333333333331</v>
      </c>
      <c r="AN275" s="7" t="s">
        <v>231</v>
      </c>
      <c r="AO275" s="7">
        <v>2</v>
      </c>
      <c r="AP275" s="7">
        <f>(IFERROR(VLOOKUP(AN275,Components[[Name]:[Price]],2,FALSE),0))</f>
        <v>305.16666666666669</v>
      </c>
      <c r="AS275" s="7">
        <f>(IFERROR(VLOOKUP(AQ275,Components[[Name]:[Price]],2,FALSE),0))</f>
        <v>0</v>
      </c>
      <c r="AV275" s="7">
        <f>(IFERROR(VLOOKUP(AT275,Components[[Name]:[Price]],2,FALSE),0))</f>
        <v>0</v>
      </c>
      <c r="AY275" s="7">
        <f>(IFERROR(VLOOKUP(AW275,Components[[Name]:[Price]],2,FALSE),0))</f>
        <v>0</v>
      </c>
      <c r="BB275" s="6">
        <f>(IFERROR(VLOOKUP(AZ275,Components[[Name]:[Price]],2,FALSE),0))</f>
        <v>0</v>
      </c>
    </row>
    <row r="276" spans="1:54" x14ac:dyDescent="0.2">
      <c r="A276" s="6">
        <v>972</v>
      </c>
      <c r="B276" s="6" t="s">
        <v>527</v>
      </c>
      <c r="C276" s="6" t="s">
        <v>53</v>
      </c>
      <c r="D276" s="6" t="s">
        <v>53</v>
      </c>
      <c r="E276" s="6">
        <v>1</v>
      </c>
      <c r="F276" s="6">
        <v>6</v>
      </c>
      <c r="G276" s="6">
        <v>1</v>
      </c>
      <c r="H276" s="6" t="s">
        <v>76</v>
      </c>
      <c r="I276" s="7">
        <f>Fullmath[[#This Row],[Total CP]]/Fullmath[[#This Row],[Quantity]]</f>
        <v>2</v>
      </c>
      <c r="J2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76" s="6">
        <f>Fullmath[[#This Row],[Mat Cost]]/Fullmath[[#This Row],[Quantity]]</f>
        <v>764.0333333333333</v>
      </c>
      <c r="L2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764.0333333333333</v>
      </c>
      <c r="M276" s="7" t="s">
        <v>319</v>
      </c>
      <c r="N276" s="14">
        <v>1</v>
      </c>
      <c r="O276" s="15">
        <f>IFERROR(_xlfn.IFNA(VLOOKUP(Fullmath[[#This Row],[M1]],$H$2:$L275,2,FALSE),VLOOKUP(Fullmath[[#This Row],[M1]],$H277:$L$2227,2,FALSE)),0)</f>
        <v>1</v>
      </c>
      <c r="P276" s="16">
        <f>IFERROR(_xlfn.IFNA(VLOOKUP(Fullmath[[#This Row],[M1]],$H$2:$L275,4,FALSE),VLOOKUP(Fullmath[[#This Row],[M1]],$H277:$L$2227,4,FALSE)),0)</f>
        <v>153.69999999999999</v>
      </c>
      <c r="S276" s="15">
        <f>IFERROR(_xlfn.IFNA(VLOOKUP(Fullmath[[#This Row],[M2]],$H$2:$L275,2,FALSE),VLOOKUP(Fullmath[[#This Row],[M2]],$H277:$L$2227,2,FALSE)),0)</f>
        <v>0</v>
      </c>
      <c r="T276" s="16">
        <f>IFERROR(_xlfn.IFNA(VLOOKUP(Fullmath[[#This Row],[M2]],$H$2:$L275,4,FALSE),VLOOKUP(Fullmath[[#This Row],[M2]],$H277:$L$2227,4,FALSE)),0)</f>
        <v>0</v>
      </c>
      <c r="W276" s="15">
        <f>IFERROR(_xlfn.IFNA(VLOOKUP(Fullmath[[#This Row],[M3]],$H$2:$L275,2,FALSE),VLOOKUP(Fullmath[[#This Row],[M3]],$H277:$L$2227,2,FALSE)),0)</f>
        <v>0</v>
      </c>
      <c r="X276" s="16">
        <f>IFERROR(_xlfn.IFNA(VLOOKUP(Fullmath[[#This Row],[M3]],$H$2:$L275,4,FALSE),VLOOKUP(Fullmath[[#This Row],[M3]],$H277:$L$2227,4,FALSE)),0)</f>
        <v>0</v>
      </c>
      <c r="AA276" s="15">
        <f>IFERROR(_xlfn.IFNA(VLOOKUP(Fullmath[[#This Row],[M4]],$H$2:$L275,2,FALSE),VLOOKUP(Fullmath[[#This Row],[M4]],$H277:$L$2227,2,FALSE)),0)</f>
        <v>0</v>
      </c>
      <c r="AB276" s="16">
        <f>IFERROR(_xlfn.IFNA(VLOOKUP(Fullmath[[#This Row],[M4]],$H$2:$L275,4,FALSE),VLOOKUP(Fullmath[[#This Row],[M4]],$H277:$L$2227,4,FALSE)),0)</f>
        <v>0</v>
      </c>
      <c r="AE276" s="15">
        <f>IFERROR(_xlfn.IFNA(VLOOKUP(Fullmath[[#This Row],[M5]],$H$2:$L275,2,FALSE),VLOOKUP(Fullmath[[#This Row],[M5]],$H277:$L$2227,2,FALSE)),0)</f>
        <v>0</v>
      </c>
      <c r="AF276" s="16">
        <f>IFERROR(_xlfn.IFNA(VLOOKUP(Fullmath[[#This Row],[M5]],$H$2:$L275,4,FALSE),VLOOKUP(Fullmath[[#This Row],[M5]],$H277:$L$2227,4,FALSE)),0)</f>
        <v>0</v>
      </c>
      <c r="AI276" s="15">
        <f>IFERROR(_xlfn.IFNA(VLOOKUP(Fullmath[[#This Row],[M6]],$H$2:$L275,2,FALSE),VLOOKUP(Fullmath[[#This Row],[M6]],$H277:$L$2227,2,FALSE)),0)</f>
        <v>0</v>
      </c>
      <c r="AJ276" s="16">
        <f>IFERROR(_xlfn.IFNA(VLOOKUP(Fullmath[[#This Row],[M6]],$H$2:$L275,4,FALSE),VLOOKUP(Fullmath[[#This Row],[M6]],$H277:$L$2227,4,FALSE)),0)</f>
        <v>0</v>
      </c>
      <c r="AK276" s="7" t="s">
        <v>231</v>
      </c>
      <c r="AL276" s="7">
        <v>2</v>
      </c>
      <c r="AM276" s="7">
        <f>(IFERROR(VLOOKUP(AK276,Components[[Name]:[Price]],2,FALSE),0))</f>
        <v>305.16666666666669</v>
      </c>
      <c r="AP276" s="7">
        <f>(IFERROR(VLOOKUP(AN276,Components[[Name]:[Price]],2,FALSE),0))</f>
        <v>0</v>
      </c>
      <c r="AS276" s="7">
        <f>(IFERROR(VLOOKUP(AQ276,Components[[Name]:[Price]],2,FALSE),0))</f>
        <v>0</v>
      </c>
      <c r="AV276" s="7">
        <f>(IFERROR(VLOOKUP(AT276,Components[[Name]:[Price]],2,FALSE),0))</f>
        <v>0</v>
      </c>
      <c r="AY276" s="7">
        <f>(IFERROR(VLOOKUP(AW276,Components[[Name]:[Price]],2,FALSE),0))</f>
        <v>0</v>
      </c>
      <c r="BB276" s="6">
        <f>(IFERROR(VLOOKUP(AZ276,Components[[Name]:[Price]],2,FALSE),0))</f>
        <v>0</v>
      </c>
    </row>
    <row r="277" spans="1:54" x14ac:dyDescent="0.2">
      <c r="A277" s="6">
        <v>32</v>
      </c>
      <c r="B277" s="6" t="s">
        <v>527</v>
      </c>
      <c r="C277" s="6" t="s">
        <v>53</v>
      </c>
      <c r="D277" s="6" t="s">
        <v>53</v>
      </c>
      <c r="E277" s="6">
        <v>1</v>
      </c>
      <c r="F277" s="6">
        <v>9</v>
      </c>
      <c r="G277" s="6">
        <v>1</v>
      </c>
      <c r="H277" s="6" t="s">
        <v>54</v>
      </c>
      <c r="I277" s="7">
        <f>Fullmath[[#This Row],[Total CP]]/Fullmath[[#This Row],[Quantity]]</f>
        <v>5</v>
      </c>
      <c r="J2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277" s="6">
        <f>Fullmath[[#This Row],[Mat Cost]]/Fullmath[[#This Row],[Quantity]]</f>
        <v>4012.333333333333</v>
      </c>
      <c r="L2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4012.333333333333</v>
      </c>
      <c r="M277" s="7" t="s">
        <v>315</v>
      </c>
      <c r="N277" s="14">
        <v>4</v>
      </c>
      <c r="O277" s="15">
        <f>IFERROR(_xlfn.IFNA(VLOOKUP(Fullmath[[#This Row],[M1]],$H$2:$L276,2,FALSE),VLOOKUP(Fullmath[[#This Row],[M1]],$H278:$L$2227,2,FALSE)),0)</f>
        <v>1</v>
      </c>
      <c r="P277" s="16">
        <f>IFERROR(_xlfn.IFNA(VLOOKUP(Fullmath[[#This Row],[M1]],$H$2:$L276,4,FALSE),VLOOKUP(Fullmath[[#This Row],[M1]],$H278:$L$2227,4,FALSE)),0)</f>
        <v>481.33333333333331</v>
      </c>
      <c r="S277" s="15">
        <f>IFERROR(_xlfn.IFNA(VLOOKUP(Fullmath[[#This Row],[M2]],$H$2:$L276,2,FALSE),VLOOKUP(Fullmath[[#This Row],[M2]],$H278:$L$2227,2,FALSE)),0)</f>
        <v>0</v>
      </c>
      <c r="T277" s="16">
        <f>IFERROR(_xlfn.IFNA(VLOOKUP(Fullmath[[#This Row],[M2]],$H$2:$L276,4,FALSE),VLOOKUP(Fullmath[[#This Row],[M2]],$H278:$L$2227,4,FALSE)),0)</f>
        <v>0</v>
      </c>
      <c r="W277" s="15">
        <f>IFERROR(_xlfn.IFNA(VLOOKUP(Fullmath[[#This Row],[M3]],$H$2:$L276,2,FALSE),VLOOKUP(Fullmath[[#This Row],[M3]],$H278:$L$2227,2,FALSE)),0)</f>
        <v>0</v>
      </c>
      <c r="X277" s="16">
        <f>IFERROR(_xlfn.IFNA(VLOOKUP(Fullmath[[#This Row],[M3]],$H$2:$L276,4,FALSE),VLOOKUP(Fullmath[[#This Row],[M3]],$H278:$L$2227,4,FALSE)),0)</f>
        <v>0</v>
      </c>
      <c r="AA277" s="15">
        <f>IFERROR(_xlfn.IFNA(VLOOKUP(Fullmath[[#This Row],[M4]],$H$2:$L276,2,FALSE),VLOOKUP(Fullmath[[#This Row],[M4]],$H278:$L$2227,2,FALSE)),0)</f>
        <v>0</v>
      </c>
      <c r="AB277" s="16">
        <f>IFERROR(_xlfn.IFNA(VLOOKUP(Fullmath[[#This Row],[M4]],$H$2:$L276,4,FALSE),VLOOKUP(Fullmath[[#This Row],[M4]],$H278:$L$2227,4,FALSE)),0)</f>
        <v>0</v>
      </c>
      <c r="AE277" s="15">
        <f>IFERROR(_xlfn.IFNA(VLOOKUP(Fullmath[[#This Row],[M5]],$H$2:$L276,2,FALSE),VLOOKUP(Fullmath[[#This Row],[M5]],$H278:$L$2227,2,FALSE)),0)</f>
        <v>0</v>
      </c>
      <c r="AF277" s="16">
        <f>IFERROR(_xlfn.IFNA(VLOOKUP(Fullmath[[#This Row],[M5]],$H$2:$L276,4,FALSE),VLOOKUP(Fullmath[[#This Row],[M5]],$H278:$L$2227,4,FALSE)),0)</f>
        <v>0</v>
      </c>
      <c r="AI277" s="15">
        <f>IFERROR(_xlfn.IFNA(VLOOKUP(Fullmath[[#This Row],[M6]],$H$2:$L276,2,FALSE),VLOOKUP(Fullmath[[#This Row],[M6]],$H278:$L$2227,2,FALSE)),0)</f>
        <v>0</v>
      </c>
      <c r="AJ277" s="16">
        <f>IFERROR(_xlfn.IFNA(VLOOKUP(Fullmath[[#This Row],[M6]],$H$2:$L276,4,FALSE),VLOOKUP(Fullmath[[#This Row],[M6]],$H278:$L$2227,4,FALSE)),0)</f>
        <v>0</v>
      </c>
      <c r="AK277" s="7" t="s">
        <v>230</v>
      </c>
      <c r="AL277" s="7">
        <v>6</v>
      </c>
      <c r="AM277" s="7">
        <f>(IFERROR(VLOOKUP(AK277,Components[[Name]:[Price]],2,FALSE),0))</f>
        <v>347.83333333333331</v>
      </c>
      <c r="AP277" s="7">
        <f>(IFERROR(VLOOKUP(AN277,Components[[Name]:[Price]],2,FALSE),0))</f>
        <v>0</v>
      </c>
      <c r="AS277" s="7">
        <f>(IFERROR(VLOOKUP(AQ277,Components[[Name]:[Price]],2,FALSE),0))</f>
        <v>0</v>
      </c>
      <c r="AV277" s="7">
        <f>(IFERROR(VLOOKUP(AT277,Components[[Name]:[Price]],2,FALSE),0))</f>
        <v>0</v>
      </c>
      <c r="AY277" s="7">
        <f>(IFERROR(VLOOKUP(AW277,Components[[Name]:[Price]],2,FALSE),0))</f>
        <v>0</v>
      </c>
      <c r="BB277" s="6">
        <f>(IFERROR(VLOOKUP(AZ277,Components[[Name]:[Price]],2,FALSE),0))</f>
        <v>0</v>
      </c>
    </row>
    <row r="278" spans="1:54" x14ac:dyDescent="0.2">
      <c r="A278" s="6">
        <v>67</v>
      </c>
      <c r="B278" s="6" t="s">
        <v>527</v>
      </c>
      <c r="C278" s="6" t="s">
        <v>53</v>
      </c>
      <c r="D278" s="6" t="s">
        <v>53</v>
      </c>
      <c r="E278" s="6">
        <v>1</v>
      </c>
      <c r="F278" s="6">
        <v>11</v>
      </c>
      <c r="G278" s="6">
        <v>2</v>
      </c>
      <c r="H278" s="6" t="s">
        <v>62</v>
      </c>
      <c r="I278" s="7">
        <f>Fullmath[[#This Row],[Total CP]]/Fullmath[[#This Row],[Quantity]]</f>
        <v>7</v>
      </c>
      <c r="J2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</v>
      </c>
      <c r="K278" s="6">
        <f>Fullmath[[#This Row],[Mat Cost]]/Fullmath[[#This Row],[Quantity]]</f>
        <v>2728.1666666666665</v>
      </c>
      <c r="L2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2728.1666666666665</v>
      </c>
      <c r="M278" s="7" t="s">
        <v>315</v>
      </c>
      <c r="N278" s="14">
        <v>2</v>
      </c>
      <c r="O278" s="15">
        <f>IFERROR(_xlfn.IFNA(VLOOKUP(Fullmath[[#This Row],[M1]],$H$2:$L277,2,FALSE),VLOOKUP(Fullmath[[#This Row],[M1]],$H279:$L$2227,2,FALSE)),0)</f>
        <v>1</v>
      </c>
      <c r="P278" s="16">
        <f>IFERROR(_xlfn.IFNA(VLOOKUP(Fullmath[[#This Row],[M1]],$H$2:$L277,4,FALSE),VLOOKUP(Fullmath[[#This Row],[M1]],$H279:$L$2227,4,FALSE)),0)</f>
        <v>481.33333333333331</v>
      </c>
      <c r="Q278" s="7" t="s">
        <v>314</v>
      </c>
      <c r="R278" s="7">
        <v>1</v>
      </c>
      <c r="S278" s="15">
        <f>IFERROR(_xlfn.IFNA(VLOOKUP(Fullmath[[#This Row],[M2]],$H$2:$L277,2,FALSE),VLOOKUP(Fullmath[[#This Row],[M2]],$H279:$L$2227,2,FALSE)),0)</f>
        <v>3</v>
      </c>
      <c r="T278" s="16">
        <f>IFERROR(_xlfn.IFNA(VLOOKUP(Fullmath[[#This Row],[M2]],$H$2:$L277,4,FALSE),VLOOKUP(Fullmath[[#This Row],[M2]],$H279:$L$2227,4,FALSE)),0)</f>
        <v>722</v>
      </c>
      <c r="W278" s="15">
        <f>IFERROR(_xlfn.IFNA(VLOOKUP(Fullmath[[#This Row],[M3]],$H$2:$L277,2,FALSE),VLOOKUP(Fullmath[[#This Row],[M3]],$H279:$L$2227,2,FALSE)),0)</f>
        <v>0</v>
      </c>
      <c r="X278" s="16">
        <f>IFERROR(_xlfn.IFNA(VLOOKUP(Fullmath[[#This Row],[M3]],$H$2:$L277,4,FALSE),VLOOKUP(Fullmath[[#This Row],[M3]],$H279:$L$2227,4,FALSE)),0)</f>
        <v>0</v>
      </c>
      <c r="AA278" s="15">
        <f>IFERROR(_xlfn.IFNA(VLOOKUP(Fullmath[[#This Row],[M4]],$H$2:$L277,2,FALSE),VLOOKUP(Fullmath[[#This Row],[M4]],$H279:$L$2227,2,FALSE)),0)</f>
        <v>0</v>
      </c>
      <c r="AB278" s="16">
        <f>IFERROR(_xlfn.IFNA(VLOOKUP(Fullmath[[#This Row],[M4]],$H$2:$L277,4,FALSE),VLOOKUP(Fullmath[[#This Row],[M4]],$H279:$L$2227,4,FALSE)),0)</f>
        <v>0</v>
      </c>
      <c r="AE278" s="15">
        <f>IFERROR(_xlfn.IFNA(VLOOKUP(Fullmath[[#This Row],[M5]],$H$2:$L277,2,FALSE),VLOOKUP(Fullmath[[#This Row],[M5]],$H279:$L$2227,2,FALSE)),0)</f>
        <v>0</v>
      </c>
      <c r="AF278" s="16">
        <f>IFERROR(_xlfn.IFNA(VLOOKUP(Fullmath[[#This Row],[M5]],$H$2:$L277,4,FALSE),VLOOKUP(Fullmath[[#This Row],[M5]],$H279:$L$2227,4,FALSE)),0)</f>
        <v>0</v>
      </c>
      <c r="AI278" s="15">
        <f>IFERROR(_xlfn.IFNA(VLOOKUP(Fullmath[[#This Row],[M6]],$H$2:$L277,2,FALSE),VLOOKUP(Fullmath[[#This Row],[M6]],$H279:$L$2227,2,FALSE)),0)</f>
        <v>0</v>
      </c>
      <c r="AJ278" s="16">
        <f>IFERROR(_xlfn.IFNA(VLOOKUP(Fullmath[[#This Row],[M6]],$H$2:$L277,4,FALSE),VLOOKUP(Fullmath[[#This Row],[M6]],$H279:$L$2227,4,FALSE)),0)</f>
        <v>0</v>
      </c>
      <c r="AK278" s="7" t="s">
        <v>230</v>
      </c>
      <c r="AL278" s="7">
        <v>3</v>
      </c>
      <c r="AM278" s="7">
        <f>(IFERROR(VLOOKUP(AK278,Components[[Name]:[Price]],2,FALSE),0))</f>
        <v>347.83333333333331</v>
      </c>
      <c r="AP278" s="7">
        <f>(IFERROR(VLOOKUP(AN278,Components[[Name]:[Price]],2,FALSE),0))</f>
        <v>0</v>
      </c>
      <c r="AS278" s="7">
        <f>(IFERROR(VLOOKUP(AQ278,Components[[Name]:[Price]],2,FALSE),0))</f>
        <v>0</v>
      </c>
      <c r="AV278" s="7">
        <f>(IFERROR(VLOOKUP(AT278,Components[[Name]:[Price]],2,FALSE),0))</f>
        <v>0</v>
      </c>
      <c r="AY278" s="7">
        <f>(IFERROR(VLOOKUP(AW278,Components[[Name]:[Price]],2,FALSE),0))</f>
        <v>0</v>
      </c>
      <c r="BB278" s="6">
        <f>(IFERROR(VLOOKUP(AZ278,Components[[Name]:[Price]],2,FALSE),0))</f>
        <v>0</v>
      </c>
    </row>
    <row r="279" spans="1:54" x14ac:dyDescent="0.2">
      <c r="A279" s="6">
        <v>75</v>
      </c>
      <c r="B279" s="6" t="s">
        <v>527</v>
      </c>
      <c r="C279" s="6" t="s">
        <v>53</v>
      </c>
      <c r="D279" s="6" t="s">
        <v>53</v>
      </c>
      <c r="E279" s="6">
        <v>1</v>
      </c>
      <c r="F279" s="6">
        <v>11</v>
      </c>
      <c r="G279" s="6">
        <v>2</v>
      </c>
      <c r="H279" s="6" t="s">
        <v>64</v>
      </c>
      <c r="I279" s="7">
        <f>Fullmath[[#This Row],[Total CP]]/Fullmath[[#This Row],[Quantity]]</f>
        <v>2</v>
      </c>
      <c r="J2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79" s="6">
        <f>Fullmath[[#This Row],[Mat Cost]]/Fullmath[[#This Row],[Quantity]]</f>
        <v>2001.6666666666665</v>
      </c>
      <c r="L2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2001.6666666666665</v>
      </c>
      <c r="N279" s="14"/>
      <c r="O279" s="15">
        <f>IFERROR(_xlfn.IFNA(VLOOKUP(Fullmath[[#This Row],[M1]],$H$2:$L278,2,FALSE),VLOOKUP(Fullmath[[#This Row],[M1]],$H280:$L$2227,2,FALSE)),0)</f>
        <v>0</v>
      </c>
      <c r="P279" s="16">
        <f>IFERROR(_xlfn.IFNA(VLOOKUP(Fullmath[[#This Row],[M1]],$H$2:$L278,4,FALSE),VLOOKUP(Fullmath[[#This Row],[M1]],$H280:$L$2227,4,FALSE)),0)</f>
        <v>0</v>
      </c>
      <c r="S279" s="15">
        <f>IFERROR(_xlfn.IFNA(VLOOKUP(Fullmath[[#This Row],[M2]],$H$2:$L278,2,FALSE),VLOOKUP(Fullmath[[#This Row],[M2]],$H280:$L$2227,2,FALSE)),0)</f>
        <v>0</v>
      </c>
      <c r="T279" s="16">
        <f>IFERROR(_xlfn.IFNA(VLOOKUP(Fullmath[[#This Row],[M2]],$H$2:$L278,4,FALSE),VLOOKUP(Fullmath[[#This Row],[M2]],$H280:$L$2227,4,FALSE)),0)</f>
        <v>0</v>
      </c>
      <c r="W279" s="15">
        <f>IFERROR(_xlfn.IFNA(VLOOKUP(Fullmath[[#This Row],[M3]],$H$2:$L278,2,FALSE),VLOOKUP(Fullmath[[#This Row],[M3]],$H280:$L$2227,2,FALSE)),0)</f>
        <v>0</v>
      </c>
      <c r="X279" s="16">
        <f>IFERROR(_xlfn.IFNA(VLOOKUP(Fullmath[[#This Row],[M3]],$H$2:$L278,4,FALSE),VLOOKUP(Fullmath[[#This Row],[M3]],$H280:$L$2227,4,FALSE)),0)</f>
        <v>0</v>
      </c>
      <c r="AA279" s="15">
        <f>IFERROR(_xlfn.IFNA(VLOOKUP(Fullmath[[#This Row],[M4]],$H$2:$L278,2,FALSE),VLOOKUP(Fullmath[[#This Row],[M4]],$H280:$L$2227,2,FALSE)),0)</f>
        <v>0</v>
      </c>
      <c r="AB279" s="16">
        <f>IFERROR(_xlfn.IFNA(VLOOKUP(Fullmath[[#This Row],[M4]],$H$2:$L278,4,FALSE),VLOOKUP(Fullmath[[#This Row],[M4]],$H280:$L$2227,4,FALSE)),0)</f>
        <v>0</v>
      </c>
      <c r="AE279" s="15">
        <f>IFERROR(_xlfn.IFNA(VLOOKUP(Fullmath[[#This Row],[M5]],$H$2:$L278,2,FALSE),VLOOKUP(Fullmath[[#This Row],[M5]],$H280:$L$2227,2,FALSE)),0)</f>
        <v>0</v>
      </c>
      <c r="AF279" s="16">
        <f>IFERROR(_xlfn.IFNA(VLOOKUP(Fullmath[[#This Row],[M5]],$H$2:$L278,4,FALSE),VLOOKUP(Fullmath[[#This Row],[M5]],$H280:$L$2227,4,FALSE)),0)</f>
        <v>0</v>
      </c>
      <c r="AI279" s="15">
        <f>IFERROR(_xlfn.IFNA(VLOOKUP(Fullmath[[#This Row],[M6]],$H$2:$L278,2,FALSE),VLOOKUP(Fullmath[[#This Row],[M6]],$H280:$L$2227,2,FALSE)),0)</f>
        <v>0</v>
      </c>
      <c r="AJ279" s="16">
        <f>IFERROR(_xlfn.IFNA(VLOOKUP(Fullmath[[#This Row],[M6]],$H$2:$L278,4,FALSE),VLOOKUP(Fullmath[[#This Row],[M6]],$H280:$L$2227,4,FALSE)),0)</f>
        <v>0</v>
      </c>
      <c r="AK279" s="7" t="s">
        <v>230</v>
      </c>
      <c r="AL279" s="7">
        <v>4</v>
      </c>
      <c r="AM279" s="7">
        <f>(IFERROR(VLOOKUP(AK279,Components[[Name]:[Price]],2,FALSE),0))</f>
        <v>347.83333333333331</v>
      </c>
      <c r="AN279" s="7" t="s">
        <v>231</v>
      </c>
      <c r="AO279" s="7">
        <v>2</v>
      </c>
      <c r="AP279" s="7">
        <f>(IFERROR(VLOOKUP(AN279,Components[[Name]:[Price]],2,FALSE),0))</f>
        <v>305.16666666666669</v>
      </c>
      <c r="AS279" s="7">
        <f>(IFERROR(VLOOKUP(AQ279,Components[[Name]:[Price]],2,FALSE),0))</f>
        <v>0</v>
      </c>
      <c r="AV279" s="7">
        <f>(IFERROR(VLOOKUP(AT279,Components[[Name]:[Price]],2,FALSE),0))</f>
        <v>0</v>
      </c>
      <c r="AY279" s="7">
        <f>(IFERROR(VLOOKUP(AW279,Components[[Name]:[Price]],2,FALSE),0))</f>
        <v>0</v>
      </c>
      <c r="BB279" s="6">
        <f>(IFERROR(VLOOKUP(AZ279,Components[[Name]:[Price]],2,FALSE),0))</f>
        <v>0</v>
      </c>
    </row>
    <row r="280" spans="1:54" x14ac:dyDescent="0.2">
      <c r="A280" s="6">
        <v>76</v>
      </c>
      <c r="B280" s="6" t="s">
        <v>527</v>
      </c>
      <c r="C280" s="6" t="s">
        <v>53</v>
      </c>
      <c r="D280" s="6" t="s">
        <v>53</v>
      </c>
      <c r="E280" s="6">
        <v>1</v>
      </c>
      <c r="F280" s="6">
        <v>11</v>
      </c>
      <c r="G280" s="6">
        <v>2</v>
      </c>
      <c r="H280" s="6" t="s">
        <v>65</v>
      </c>
      <c r="I280" s="7">
        <f>Fullmath[[#This Row],[Total CP]]/Fullmath[[#This Row],[Quantity]]</f>
        <v>2</v>
      </c>
      <c r="J2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80" s="6">
        <f>Fullmath[[#This Row],[Mat Cost]]/Fullmath[[#This Row],[Quantity]]</f>
        <v>2001.6666666666665</v>
      </c>
      <c r="L2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2001.6666666666665</v>
      </c>
      <c r="N280" s="14"/>
      <c r="O280" s="15">
        <f>IFERROR(_xlfn.IFNA(VLOOKUP(Fullmath[[#This Row],[M1]],$H$2:$L279,2,FALSE),VLOOKUP(Fullmath[[#This Row],[M1]],$H281:$L$2227,2,FALSE)),0)</f>
        <v>0</v>
      </c>
      <c r="P280" s="16">
        <f>IFERROR(_xlfn.IFNA(VLOOKUP(Fullmath[[#This Row],[M1]],$H$2:$L279,4,FALSE),VLOOKUP(Fullmath[[#This Row],[M1]],$H281:$L$2227,4,FALSE)),0)</f>
        <v>0</v>
      </c>
      <c r="S280" s="15">
        <f>IFERROR(_xlfn.IFNA(VLOOKUP(Fullmath[[#This Row],[M2]],$H$2:$L279,2,FALSE),VLOOKUP(Fullmath[[#This Row],[M2]],$H281:$L$2227,2,FALSE)),0)</f>
        <v>0</v>
      </c>
      <c r="T280" s="16">
        <f>IFERROR(_xlfn.IFNA(VLOOKUP(Fullmath[[#This Row],[M2]],$H$2:$L279,4,FALSE),VLOOKUP(Fullmath[[#This Row],[M2]],$H281:$L$2227,4,FALSE)),0)</f>
        <v>0</v>
      </c>
      <c r="W280" s="15">
        <f>IFERROR(_xlfn.IFNA(VLOOKUP(Fullmath[[#This Row],[M3]],$H$2:$L279,2,FALSE),VLOOKUP(Fullmath[[#This Row],[M3]],$H281:$L$2227,2,FALSE)),0)</f>
        <v>0</v>
      </c>
      <c r="X280" s="16">
        <f>IFERROR(_xlfn.IFNA(VLOOKUP(Fullmath[[#This Row],[M3]],$H$2:$L279,4,FALSE),VLOOKUP(Fullmath[[#This Row],[M3]],$H281:$L$2227,4,FALSE)),0)</f>
        <v>0</v>
      </c>
      <c r="AA280" s="15">
        <f>IFERROR(_xlfn.IFNA(VLOOKUP(Fullmath[[#This Row],[M4]],$H$2:$L279,2,FALSE),VLOOKUP(Fullmath[[#This Row],[M4]],$H281:$L$2227,2,FALSE)),0)</f>
        <v>0</v>
      </c>
      <c r="AB280" s="16">
        <f>IFERROR(_xlfn.IFNA(VLOOKUP(Fullmath[[#This Row],[M4]],$H$2:$L279,4,FALSE),VLOOKUP(Fullmath[[#This Row],[M4]],$H281:$L$2227,4,FALSE)),0)</f>
        <v>0</v>
      </c>
      <c r="AE280" s="15">
        <f>IFERROR(_xlfn.IFNA(VLOOKUP(Fullmath[[#This Row],[M5]],$H$2:$L279,2,FALSE),VLOOKUP(Fullmath[[#This Row],[M5]],$H281:$L$2227,2,FALSE)),0)</f>
        <v>0</v>
      </c>
      <c r="AF280" s="16">
        <f>IFERROR(_xlfn.IFNA(VLOOKUP(Fullmath[[#This Row],[M5]],$H$2:$L279,4,FALSE),VLOOKUP(Fullmath[[#This Row],[M5]],$H281:$L$2227,4,FALSE)),0)</f>
        <v>0</v>
      </c>
      <c r="AI280" s="15">
        <f>IFERROR(_xlfn.IFNA(VLOOKUP(Fullmath[[#This Row],[M6]],$H$2:$L279,2,FALSE),VLOOKUP(Fullmath[[#This Row],[M6]],$H281:$L$2227,2,FALSE)),0)</f>
        <v>0</v>
      </c>
      <c r="AJ280" s="16">
        <f>IFERROR(_xlfn.IFNA(VLOOKUP(Fullmath[[#This Row],[M6]],$H$2:$L279,4,FALSE),VLOOKUP(Fullmath[[#This Row],[M6]],$H281:$L$2227,4,FALSE)),0)</f>
        <v>0</v>
      </c>
      <c r="AK280" s="7" t="s">
        <v>230</v>
      </c>
      <c r="AL280" s="7">
        <v>4</v>
      </c>
      <c r="AM280" s="7">
        <f>(IFERROR(VLOOKUP(AK280,Components[[Name]:[Price]],2,FALSE),0))</f>
        <v>347.83333333333331</v>
      </c>
      <c r="AN280" s="7" t="s">
        <v>231</v>
      </c>
      <c r="AO280" s="7">
        <v>2</v>
      </c>
      <c r="AP280" s="7">
        <f>(IFERROR(VLOOKUP(AN280,Components[[Name]:[Price]],2,FALSE),0))</f>
        <v>305.16666666666669</v>
      </c>
      <c r="AS280" s="7">
        <f>(IFERROR(VLOOKUP(AQ280,Components[[Name]:[Price]],2,FALSE),0))</f>
        <v>0</v>
      </c>
      <c r="AV280" s="7">
        <f>(IFERROR(VLOOKUP(AT280,Components[[Name]:[Price]],2,FALSE),0))</f>
        <v>0</v>
      </c>
      <c r="AY280" s="7">
        <f>(IFERROR(VLOOKUP(AW280,Components[[Name]:[Price]],2,FALSE),0))</f>
        <v>0</v>
      </c>
      <c r="BB280" s="6">
        <f>(IFERROR(VLOOKUP(AZ280,Components[[Name]:[Price]],2,FALSE),0))</f>
        <v>0</v>
      </c>
    </row>
    <row r="281" spans="1:54" x14ac:dyDescent="0.2">
      <c r="A281" s="6">
        <v>77</v>
      </c>
      <c r="B281" s="6" t="s">
        <v>527</v>
      </c>
      <c r="C281" s="6" t="s">
        <v>53</v>
      </c>
      <c r="D281" s="6" t="s">
        <v>53</v>
      </c>
      <c r="E281" s="6">
        <v>1</v>
      </c>
      <c r="F281" s="6">
        <v>11</v>
      </c>
      <c r="G281" s="6">
        <v>2</v>
      </c>
      <c r="H281" s="6" t="s">
        <v>66</v>
      </c>
      <c r="I281" s="7">
        <f>Fullmath[[#This Row],[Total CP]]/Fullmath[[#This Row],[Quantity]]</f>
        <v>2</v>
      </c>
      <c r="J2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81" s="6">
        <f>Fullmath[[#This Row],[Mat Cost]]/Fullmath[[#This Row],[Quantity]]</f>
        <v>2001.6666666666665</v>
      </c>
      <c r="L2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2001.6666666666665</v>
      </c>
      <c r="N281" s="14"/>
      <c r="O281" s="15">
        <f>IFERROR(_xlfn.IFNA(VLOOKUP(Fullmath[[#This Row],[M1]],$H$2:$L280,2,FALSE),VLOOKUP(Fullmath[[#This Row],[M1]],$H282:$L$2227,2,FALSE)),0)</f>
        <v>0</v>
      </c>
      <c r="P281" s="16">
        <f>IFERROR(_xlfn.IFNA(VLOOKUP(Fullmath[[#This Row],[M1]],$H$2:$L280,4,FALSE),VLOOKUP(Fullmath[[#This Row],[M1]],$H282:$L$2227,4,FALSE)),0)</f>
        <v>0</v>
      </c>
      <c r="S281" s="15">
        <f>IFERROR(_xlfn.IFNA(VLOOKUP(Fullmath[[#This Row],[M2]],$H$2:$L280,2,FALSE),VLOOKUP(Fullmath[[#This Row],[M2]],$H282:$L$2227,2,FALSE)),0)</f>
        <v>0</v>
      </c>
      <c r="T281" s="16">
        <f>IFERROR(_xlfn.IFNA(VLOOKUP(Fullmath[[#This Row],[M2]],$H$2:$L280,4,FALSE),VLOOKUP(Fullmath[[#This Row],[M2]],$H282:$L$2227,4,FALSE)),0)</f>
        <v>0</v>
      </c>
      <c r="W281" s="15">
        <f>IFERROR(_xlfn.IFNA(VLOOKUP(Fullmath[[#This Row],[M3]],$H$2:$L280,2,FALSE),VLOOKUP(Fullmath[[#This Row],[M3]],$H282:$L$2227,2,FALSE)),0)</f>
        <v>0</v>
      </c>
      <c r="X281" s="16">
        <f>IFERROR(_xlfn.IFNA(VLOOKUP(Fullmath[[#This Row],[M3]],$H$2:$L280,4,FALSE),VLOOKUP(Fullmath[[#This Row],[M3]],$H282:$L$2227,4,FALSE)),0)</f>
        <v>0</v>
      </c>
      <c r="AA281" s="15">
        <f>IFERROR(_xlfn.IFNA(VLOOKUP(Fullmath[[#This Row],[M4]],$H$2:$L280,2,FALSE),VLOOKUP(Fullmath[[#This Row],[M4]],$H282:$L$2227,2,FALSE)),0)</f>
        <v>0</v>
      </c>
      <c r="AB281" s="16">
        <f>IFERROR(_xlfn.IFNA(VLOOKUP(Fullmath[[#This Row],[M4]],$H$2:$L280,4,FALSE),VLOOKUP(Fullmath[[#This Row],[M4]],$H282:$L$2227,4,FALSE)),0)</f>
        <v>0</v>
      </c>
      <c r="AE281" s="15">
        <f>IFERROR(_xlfn.IFNA(VLOOKUP(Fullmath[[#This Row],[M5]],$H$2:$L280,2,FALSE),VLOOKUP(Fullmath[[#This Row],[M5]],$H282:$L$2227,2,FALSE)),0)</f>
        <v>0</v>
      </c>
      <c r="AF281" s="16">
        <f>IFERROR(_xlfn.IFNA(VLOOKUP(Fullmath[[#This Row],[M5]],$H$2:$L280,4,FALSE),VLOOKUP(Fullmath[[#This Row],[M5]],$H282:$L$2227,4,FALSE)),0)</f>
        <v>0</v>
      </c>
      <c r="AI281" s="15">
        <f>IFERROR(_xlfn.IFNA(VLOOKUP(Fullmath[[#This Row],[M6]],$H$2:$L280,2,FALSE),VLOOKUP(Fullmath[[#This Row],[M6]],$H282:$L$2227,2,FALSE)),0)</f>
        <v>0</v>
      </c>
      <c r="AJ281" s="16">
        <f>IFERROR(_xlfn.IFNA(VLOOKUP(Fullmath[[#This Row],[M6]],$H$2:$L280,4,FALSE),VLOOKUP(Fullmath[[#This Row],[M6]],$H282:$L$2227,4,FALSE)),0)</f>
        <v>0</v>
      </c>
      <c r="AK281" s="7" t="s">
        <v>230</v>
      </c>
      <c r="AL281" s="7">
        <v>4</v>
      </c>
      <c r="AM281" s="7">
        <f>(IFERROR(VLOOKUP(AK281,Components[[Name]:[Price]],2,FALSE),0))</f>
        <v>347.83333333333331</v>
      </c>
      <c r="AN281" s="7" t="s">
        <v>231</v>
      </c>
      <c r="AO281" s="7">
        <v>2</v>
      </c>
      <c r="AP281" s="7">
        <f>(IFERROR(VLOOKUP(AN281,Components[[Name]:[Price]],2,FALSE),0))</f>
        <v>305.16666666666669</v>
      </c>
      <c r="AS281" s="7">
        <f>(IFERROR(VLOOKUP(AQ281,Components[[Name]:[Price]],2,FALSE),0))</f>
        <v>0</v>
      </c>
      <c r="AV281" s="7">
        <f>(IFERROR(VLOOKUP(AT281,Components[[Name]:[Price]],2,FALSE),0))</f>
        <v>0</v>
      </c>
      <c r="AY281" s="7">
        <f>(IFERROR(VLOOKUP(AW281,Components[[Name]:[Price]],2,FALSE),0))</f>
        <v>0</v>
      </c>
      <c r="BB281" s="6">
        <f>(IFERROR(VLOOKUP(AZ281,Components[[Name]:[Price]],2,FALSE),0))</f>
        <v>0</v>
      </c>
    </row>
    <row r="282" spans="1:54" x14ac:dyDescent="0.2">
      <c r="A282" s="6">
        <v>12</v>
      </c>
      <c r="B282" s="6" t="s">
        <v>527</v>
      </c>
      <c r="C282" s="6" t="s">
        <v>53</v>
      </c>
      <c r="D282" s="6" t="s">
        <v>53</v>
      </c>
      <c r="E282" s="6">
        <v>1</v>
      </c>
      <c r="F282" s="6">
        <v>11</v>
      </c>
      <c r="G282" s="6">
        <v>2</v>
      </c>
      <c r="H282" s="6" t="s">
        <v>55</v>
      </c>
      <c r="I282" s="7">
        <f>Fullmath[[#This Row],[Total CP]]/Fullmath[[#This Row],[Quantity]]</f>
        <v>2</v>
      </c>
      <c r="J2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82" s="6">
        <f>Fullmath[[#This Row],[Mat Cost]]/Fullmath[[#This Row],[Quantity]]</f>
        <v>695.66666666666663</v>
      </c>
      <c r="L2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N282" s="14"/>
      <c r="O282" s="15">
        <f>IFERROR(_xlfn.IFNA(VLOOKUP(Fullmath[[#This Row],[M1]],$H$2:$L281,2,FALSE),VLOOKUP(Fullmath[[#This Row],[M1]],$H283:$L$2227,2,FALSE)),0)</f>
        <v>0</v>
      </c>
      <c r="P282" s="16">
        <f>IFERROR(_xlfn.IFNA(VLOOKUP(Fullmath[[#This Row],[M1]],$H$2:$L281,4,FALSE),VLOOKUP(Fullmath[[#This Row],[M1]],$H283:$L$2227,4,FALSE)),0)</f>
        <v>0</v>
      </c>
      <c r="S282" s="15">
        <f>IFERROR(_xlfn.IFNA(VLOOKUP(Fullmath[[#This Row],[M2]],$H$2:$L281,2,FALSE),VLOOKUP(Fullmath[[#This Row],[M2]],$H283:$L$2227,2,FALSE)),0)</f>
        <v>0</v>
      </c>
      <c r="T282" s="16">
        <f>IFERROR(_xlfn.IFNA(VLOOKUP(Fullmath[[#This Row],[M2]],$H$2:$L281,4,FALSE),VLOOKUP(Fullmath[[#This Row],[M2]],$H283:$L$2227,4,FALSE)),0)</f>
        <v>0</v>
      </c>
      <c r="W282" s="15">
        <f>IFERROR(_xlfn.IFNA(VLOOKUP(Fullmath[[#This Row],[M3]],$H$2:$L281,2,FALSE),VLOOKUP(Fullmath[[#This Row],[M3]],$H283:$L$2227,2,FALSE)),0)</f>
        <v>0</v>
      </c>
      <c r="X282" s="16">
        <f>IFERROR(_xlfn.IFNA(VLOOKUP(Fullmath[[#This Row],[M3]],$H$2:$L281,4,FALSE),VLOOKUP(Fullmath[[#This Row],[M3]],$H283:$L$2227,4,FALSE)),0)</f>
        <v>0</v>
      </c>
      <c r="AA282" s="15">
        <f>IFERROR(_xlfn.IFNA(VLOOKUP(Fullmath[[#This Row],[M4]],$H$2:$L281,2,FALSE),VLOOKUP(Fullmath[[#This Row],[M4]],$H283:$L$2227,2,FALSE)),0)</f>
        <v>0</v>
      </c>
      <c r="AB282" s="16">
        <f>IFERROR(_xlfn.IFNA(VLOOKUP(Fullmath[[#This Row],[M4]],$H$2:$L281,4,FALSE),VLOOKUP(Fullmath[[#This Row],[M4]],$H283:$L$2227,4,FALSE)),0)</f>
        <v>0</v>
      </c>
      <c r="AE282" s="15">
        <f>IFERROR(_xlfn.IFNA(VLOOKUP(Fullmath[[#This Row],[M5]],$H$2:$L281,2,FALSE),VLOOKUP(Fullmath[[#This Row],[M5]],$H283:$L$2227,2,FALSE)),0)</f>
        <v>0</v>
      </c>
      <c r="AF282" s="16">
        <f>IFERROR(_xlfn.IFNA(VLOOKUP(Fullmath[[#This Row],[M5]],$H$2:$L281,4,FALSE),VLOOKUP(Fullmath[[#This Row],[M5]],$H283:$L$2227,4,FALSE)),0)</f>
        <v>0</v>
      </c>
      <c r="AI282" s="15">
        <f>IFERROR(_xlfn.IFNA(VLOOKUP(Fullmath[[#This Row],[M6]],$H$2:$L281,2,FALSE),VLOOKUP(Fullmath[[#This Row],[M6]],$H283:$L$2227,2,FALSE)),0)</f>
        <v>0</v>
      </c>
      <c r="AJ282" s="16">
        <f>IFERROR(_xlfn.IFNA(VLOOKUP(Fullmath[[#This Row],[M6]],$H$2:$L281,4,FALSE),VLOOKUP(Fullmath[[#This Row],[M6]],$H283:$L$2227,4,FALSE)),0)</f>
        <v>0</v>
      </c>
      <c r="AK282" s="7" t="s">
        <v>230</v>
      </c>
      <c r="AL282" s="7">
        <v>2</v>
      </c>
      <c r="AM282" s="7">
        <f>(IFERROR(VLOOKUP(AK282,Components[[Name]:[Price]],2,FALSE),0))</f>
        <v>347.83333333333331</v>
      </c>
      <c r="AP282" s="7">
        <f>(IFERROR(VLOOKUP(AN282,Components[[Name]:[Price]],2,FALSE),0))</f>
        <v>0</v>
      </c>
      <c r="AS282" s="7">
        <f>(IFERROR(VLOOKUP(AQ282,Components[[Name]:[Price]],2,FALSE),0))</f>
        <v>0</v>
      </c>
      <c r="AV282" s="7">
        <f>(IFERROR(VLOOKUP(AT282,Components[[Name]:[Price]],2,FALSE),0))</f>
        <v>0</v>
      </c>
      <c r="AY282" s="7">
        <f>(IFERROR(VLOOKUP(AW282,Components[[Name]:[Price]],2,FALSE),0))</f>
        <v>0</v>
      </c>
      <c r="BB282" s="6">
        <f>(IFERROR(VLOOKUP(AZ282,Components[[Name]:[Price]],2,FALSE),0))</f>
        <v>0</v>
      </c>
    </row>
    <row r="283" spans="1:54" x14ac:dyDescent="0.2">
      <c r="A283" s="6">
        <v>73</v>
      </c>
      <c r="B283" s="6" t="s">
        <v>527</v>
      </c>
      <c r="C283" s="6" t="s">
        <v>53</v>
      </c>
      <c r="D283" s="6" t="s">
        <v>53</v>
      </c>
      <c r="E283" s="6">
        <v>1</v>
      </c>
      <c r="F283" s="6">
        <v>11</v>
      </c>
      <c r="G283" s="6">
        <v>2</v>
      </c>
      <c r="H283" s="6" t="s">
        <v>55</v>
      </c>
      <c r="I283" s="7">
        <f>Fullmath[[#This Row],[Total CP]]/Fullmath[[#This Row],[Quantity]]</f>
        <v>2</v>
      </c>
      <c r="J2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83" s="6">
        <f>Fullmath[[#This Row],[Mat Cost]]/Fullmath[[#This Row],[Quantity]]</f>
        <v>915.5</v>
      </c>
      <c r="L2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915.5</v>
      </c>
      <c r="N283" s="14"/>
      <c r="O283" s="15">
        <f>IFERROR(_xlfn.IFNA(VLOOKUP(Fullmath[[#This Row],[M1]],$H$2:$L282,2,FALSE),VLOOKUP(Fullmath[[#This Row],[M1]],$H284:$L$2227,2,FALSE)),0)</f>
        <v>0</v>
      </c>
      <c r="P283" s="16">
        <f>IFERROR(_xlfn.IFNA(VLOOKUP(Fullmath[[#This Row],[M1]],$H$2:$L282,4,FALSE),VLOOKUP(Fullmath[[#This Row],[M1]],$H284:$L$2227,4,FALSE)),0)</f>
        <v>0</v>
      </c>
      <c r="S283" s="15">
        <f>IFERROR(_xlfn.IFNA(VLOOKUP(Fullmath[[#This Row],[M2]],$H$2:$L282,2,FALSE),VLOOKUP(Fullmath[[#This Row],[M2]],$H284:$L$2227,2,FALSE)),0)</f>
        <v>0</v>
      </c>
      <c r="T283" s="16">
        <f>IFERROR(_xlfn.IFNA(VLOOKUP(Fullmath[[#This Row],[M2]],$H$2:$L282,4,FALSE),VLOOKUP(Fullmath[[#This Row],[M2]],$H284:$L$2227,4,FALSE)),0)</f>
        <v>0</v>
      </c>
      <c r="W283" s="15">
        <f>IFERROR(_xlfn.IFNA(VLOOKUP(Fullmath[[#This Row],[M3]],$H$2:$L282,2,FALSE),VLOOKUP(Fullmath[[#This Row],[M3]],$H284:$L$2227,2,FALSE)),0)</f>
        <v>0</v>
      </c>
      <c r="X283" s="16">
        <f>IFERROR(_xlfn.IFNA(VLOOKUP(Fullmath[[#This Row],[M3]],$H$2:$L282,4,FALSE),VLOOKUP(Fullmath[[#This Row],[M3]],$H284:$L$2227,4,FALSE)),0)</f>
        <v>0</v>
      </c>
      <c r="AA283" s="15">
        <f>IFERROR(_xlfn.IFNA(VLOOKUP(Fullmath[[#This Row],[M4]],$H$2:$L282,2,FALSE),VLOOKUP(Fullmath[[#This Row],[M4]],$H284:$L$2227,2,FALSE)),0)</f>
        <v>0</v>
      </c>
      <c r="AB283" s="16">
        <f>IFERROR(_xlfn.IFNA(VLOOKUP(Fullmath[[#This Row],[M4]],$H$2:$L282,4,FALSE),VLOOKUP(Fullmath[[#This Row],[M4]],$H284:$L$2227,4,FALSE)),0)</f>
        <v>0</v>
      </c>
      <c r="AE283" s="15">
        <f>IFERROR(_xlfn.IFNA(VLOOKUP(Fullmath[[#This Row],[M5]],$H$2:$L282,2,FALSE),VLOOKUP(Fullmath[[#This Row],[M5]],$H284:$L$2227,2,FALSE)),0)</f>
        <v>0</v>
      </c>
      <c r="AF283" s="16">
        <f>IFERROR(_xlfn.IFNA(VLOOKUP(Fullmath[[#This Row],[M5]],$H$2:$L282,4,FALSE),VLOOKUP(Fullmath[[#This Row],[M5]],$H284:$L$2227,4,FALSE)),0)</f>
        <v>0</v>
      </c>
      <c r="AI283" s="15">
        <f>IFERROR(_xlfn.IFNA(VLOOKUP(Fullmath[[#This Row],[M6]],$H$2:$L282,2,FALSE),VLOOKUP(Fullmath[[#This Row],[M6]],$H284:$L$2227,2,FALSE)),0)</f>
        <v>0</v>
      </c>
      <c r="AJ283" s="16">
        <f>IFERROR(_xlfn.IFNA(VLOOKUP(Fullmath[[#This Row],[M6]],$H$2:$L282,4,FALSE),VLOOKUP(Fullmath[[#This Row],[M6]],$H284:$L$2227,4,FALSE)),0)</f>
        <v>0</v>
      </c>
      <c r="AK283" s="7" t="s">
        <v>231</v>
      </c>
      <c r="AL283" s="7">
        <v>3</v>
      </c>
      <c r="AM283" s="7">
        <f>(IFERROR(VLOOKUP(AK283,Components[[Name]:[Price]],2,FALSE),0))</f>
        <v>305.16666666666669</v>
      </c>
      <c r="AP283" s="7">
        <f>(IFERROR(VLOOKUP(AN283,Components[[Name]:[Price]],2,FALSE),0))</f>
        <v>0</v>
      </c>
      <c r="AS283" s="7">
        <f>(IFERROR(VLOOKUP(AQ283,Components[[Name]:[Price]],2,FALSE),0))</f>
        <v>0</v>
      </c>
      <c r="AV283" s="7">
        <f>(IFERROR(VLOOKUP(AT283,Components[[Name]:[Price]],2,FALSE),0))</f>
        <v>0</v>
      </c>
      <c r="AY283" s="7">
        <f>(IFERROR(VLOOKUP(AW283,Components[[Name]:[Price]],2,FALSE),0))</f>
        <v>0</v>
      </c>
      <c r="BB283" s="6">
        <f>(IFERROR(VLOOKUP(AZ283,Components[[Name]:[Price]],2,FALSE),0))</f>
        <v>0</v>
      </c>
    </row>
    <row r="284" spans="1:54" x14ac:dyDescent="0.2">
      <c r="A284" s="6">
        <v>1742</v>
      </c>
      <c r="B284" s="6" t="s">
        <v>527</v>
      </c>
      <c r="C284" s="6" t="s">
        <v>53</v>
      </c>
      <c r="D284" s="6" t="s">
        <v>53</v>
      </c>
      <c r="E284" s="6">
        <v>1</v>
      </c>
      <c r="F284" s="6">
        <v>11</v>
      </c>
      <c r="G284" s="6">
        <v>2</v>
      </c>
      <c r="H284" s="6" t="s">
        <v>132</v>
      </c>
      <c r="I284" s="7">
        <f>Fullmath[[#This Row],[Total CP]]/Fullmath[[#This Row],[Quantity]]</f>
        <v>2</v>
      </c>
      <c r="J2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84" s="6">
        <f>Fullmath[[#This Row],[Mat Cost]]/Fullmath[[#This Row],[Quantity]]</f>
        <v>695.66666666666663</v>
      </c>
      <c r="L2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N284" s="14"/>
      <c r="O284" s="15">
        <f>IFERROR(_xlfn.IFNA(VLOOKUP(Fullmath[[#This Row],[M1]],$H$2:$L283,2,FALSE),VLOOKUP(Fullmath[[#This Row],[M1]],$H285:$L$2227,2,FALSE)),0)</f>
        <v>0</v>
      </c>
      <c r="P284" s="16">
        <f>IFERROR(_xlfn.IFNA(VLOOKUP(Fullmath[[#This Row],[M1]],$H$2:$L283,4,FALSE),VLOOKUP(Fullmath[[#This Row],[M1]],$H285:$L$2227,4,FALSE)),0)</f>
        <v>0</v>
      </c>
      <c r="S284" s="15">
        <f>IFERROR(_xlfn.IFNA(VLOOKUP(Fullmath[[#This Row],[M2]],$H$2:$L283,2,FALSE),VLOOKUP(Fullmath[[#This Row],[M2]],$H285:$L$2227,2,FALSE)),0)</f>
        <v>0</v>
      </c>
      <c r="T284" s="16">
        <f>IFERROR(_xlfn.IFNA(VLOOKUP(Fullmath[[#This Row],[M2]],$H$2:$L283,4,FALSE),VLOOKUP(Fullmath[[#This Row],[M2]],$H285:$L$2227,4,FALSE)),0)</f>
        <v>0</v>
      </c>
      <c r="W284" s="15">
        <f>IFERROR(_xlfn.IFNA(VLOOKUP(Fullmath[[#This Row],[M3]],$H$2:$L283,2,FALSE),VLOOKUP(Fullmath[[#This Row],[M3]],$H285:$L$2227,2,FALSE)),0)</f>
        <v>0</v>
      </c>
      <c r="X284" s="16">
        <f>IFERROR(_xlfn.IFNA(VLOOKUP(Fullmath[[#This Row],[M3]],$H$2:$L283,4,FALSE),VLOOKUP(Fullmath[[#This Row],[M3]],$H285:$L$2227,4,FALSE)),0)</f>
        <v>0</v>
      </c>
      <c r="AA284" s="15">
        <f>IFERROR(_xlfn.IFNA(VLOOKUP(Fullmath[[#This Row],[M4]],$H$2:$L283,2,FALSE),VLOOKUP(Fullmath[[#This Row],[M4]],$H285:$L$2227,2,FALSE)),0)</f>
        <v>0</v>
      </c>
      <c r="AB284" s="16">
        <f>IFERROR(_xlfn.IFNA(VLOOKUP(Fullmath[[#This Row],[M4]],$H$2:$L283,4,FALSE),VLOOKUP(Fullmath[[#This Row],[M4]],$H285:$L$2227,4,FALSE)),0)</f>
        <v>0</v>
      </c>
      <c r="AE284" s="15">
        <f>IFERROR(_xlfn.IFNA(VLOOKUP(Fullmath[[#This Row],[M5]],$H$2:$L283,2,FALSE),VLOOKUP(Fullmath[[#This Row],[M5]],$H285:$L$2227,2,FALSE)),0)</f>
        <v>0</v>
      </c>
      <c r="AF284" s="16">
        <f>IFERROR(_xlfn.IFNA(VLOOKUP(Fullmath[[#This Row],[M5]],$H$2:$L283,4,FALSE),VLOOKUP(Fullmath[[#This Row],[M5]],$H285:$L$2227,4,FALSE)),0)</f>
        <v>0</v>
      </c>
      <c r="AI284" s="15">
        <f>IFERROR(_xlfn.IFNA(VLOOKUP(Fullmath[[#This Row],[M6]],$H$2:$L283,2,FALSE),VLOOKUP(Fullmath[[#This Row],[M6]],$H285:$L$2227,2,FALSE)),0)</f>
        <v>0</v>
      </c>
      <c r="AJ284" s="16">
        <f>IFERROR(_xlfn.IFNA(VLOOKUP(Fullmath[[#This Row],[M6]],$H$2:$L283,4,FALSE),VLOOKUP(Fullmath[[#This Row],[M6]],$H285:$L$2227,4,FALSE)),0)</f>
        <v>0</v>
      </c>
      <c r="AK284" s="7" t="s">
        <v>230</v>
      </c>
      <c r="AL284" s="7">
        <v>2</v>
      </c>
      <c r="AM284" s="7">
        <f>(IFERROR(VLOOKUP(AK284,Components[[Name]:[Price]],2,FALSE),0))</f>
        <v>347.83333333333331</v>
      </c>
      <c r="AP284" s="7">
        <f>(IFERROR(VLOOKUP(AN284,Components[[Name]:[Price]],2,FALSE),0))</f>
        <v>0</v>
      </c>
      <c r="AS284" s="7">
        <f>(IFERROR(VLOOKUP(AQ284,Components[[Name]:[Price]],2,FALSE),0))</f>
        <v>0</v>
      </c>
      <c r="AV284" s="7">
        <f>(IFERROR(VLOOKUP(AT284,Components[[Name]:[Price]],2,FALSE),0))</f>
        <v>0</v>
      </c>
      <c r="AY284" s="7">
        <f>(IFERROR(VLOOKUP(AW284,Components[[Name]:[Price]],2,FALSE),0))</f>
        <v>0</v>
      </c>
      <c r="BB284" s="6">
        <f>(IFERROR(VLOOKUP(AZ284,Components[[Name]:[Price]],2,FALSE),0))</f>
        <v>0</v>
      </c>
    </row>
    <row r="285" spans="1:54" x14ac:dyDescent="0.2">
      <c r="A285" s="6">
        <v>1743</v>
      </c>
      <c r="B285" s="6" t="s">
        <v>527</v>
      </c>
      <c r="C285" s="6" t="s">
        <v>53</v>
      </c>
      <c r="D285" s="6" t="s">
        <v>53</v>
      </c>
      <c r="E285" s="6">
        <v>1</v>
      </c>
      <c r="F285" s="6">
        <v>11</v>
      </c>
      <c r="G285" s="6">
        <v>2</v>
      </c>
      <c r="H285" s="6" t="s">
        <v>133</v>
      </c>
      <c r="I285" s="7">
        <f>Fullmath[[#This Row],[Total CP]]/Fullmath[[#This Row],[Quantity]]</f>
        <v>4.0999999999999996</v>
      </c>
      <c r="J2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4.0999999999999996</v>
      </c>
      <c r="K285" s="6">
        <f>Fullmath[[#This Row],[Mat Cost]]/Fullmath[[#This Row],[Quantity]]</f>
        <v>1143.5333333333333</v>
      </c>
      <c r="L2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1143.5333333333333</v>
      </c>
      <c r="M285" s="7" t="s">
        <v>315</v>
      </c>
      <c r="N285" s="14">
        <v>1</v>
      </c>
      <c r="O285" s="15">
        <f>IFERROR(_xlfn.IFNA(VLOOKUP(Fullmath[[#This Row],[M1]],$H$2:$L284,2,FALSE),VLOOKUP(Fullmath[[#This Row],[M1]],$H286:$L$2227,2,FALSE)),0)</f>
        <v>1</v>
      </c>
      <c r="P285" s="16">
        <f>IFERROR(_xlfn.IFNA(VLOOKUP(Fullmath[[#This Row],[M1]],$H$2:$L284,4,FALSE),VLOOKUP(Fullmath[[#This Row],[M1]],$H286:$L$2227,4,FALSE)),0)</f>
        <v>481.33333333333331</v>
      </c>
      <c r="Q285" s="7" t="s">
        <v>342</v>
      </c>
      <c r="R285" s="7">
        <v>1</v>
      </c>
      <c r="S285" s="15">
        <f>IFERROR(_xlfn.IFNA(VLOOKUP(Fullmath[[#This Row],[M2]],$H$2:$L284,2,FALSE),VLOOKUP(Fullmath[[#This Row],[M2]],$H286:$L$2227,2,FALSE)),0)</f>
        <v>1.1000000000000001</v>
      </c>
      <c r="T285" s="16">
        <f>IFERROR(_xlfn.IFNA(VLOOKUP(Fullmath[[#This Row],[M2]],$H$2:$L284,4,FALSE),VLOOKUP(Fullmath[[#This Row],[M2]],$H286:$L$2227,4,FALSE)),0)</f>
        <v>194.03333333333333</v>
      </c>
      <c r="W285" s="15">
        <f>IFERROR(_xlfn.IFNA(VLOOKUP(Fullmath[[#This Row],[M3]],$H$2:$L284,2,FALSE),VLOOKUP(Fullmath[[#This Row],[M3]],$H286:$L$2227,2,FALSE)),0)</f>
        <v>0</v>
      </c>
      <c r="X285" s="16">
        <f>IFERROR(_xlfn.IFNA(VLOOKUP(Fullmath[[#This Row],[M3]],$H$2:$L284,4,FALSE),VLOOKUP(Fullmath[[#This Row],[M3]],$H286:$L$2227,4,FALSE)),0)</f>
        <v>0</v>
      </c>
      <c r="AA285" s="15">
        <f>IFERROR(_xlfn.IFNA(VLOOKUP(Fullmath[[#This Row],[M4]],$H$2:$L284,2,FALSE),VLOOKUP(Fullmath[[#This Row],[M4]],$H286:$L$2227,2,FALSE)),0)</f>
        <v>0</v>
      </c>
      <c r="AB285" s="16">
        <f>IFERROR(_xlfn.IFNA(VLOOKUP(Fullmath[[#This Row],[M4]],$H$2:$L284,4,FALSE),VLOOKUP(Fullmath[[#This Row],[M4]],$H286:$L$2227,4,FALSE)),0)</f>
        <v>0</v>
      </c>
      <c r="AE285" s="15">
        <f>IFERROR(_xlfn.IFNA(VLOOKUP(Fullmath[[#This Row],[M5]],$H$2:$L284,2,FALSE),VLOOKUP(Fullmath[[#This Row],[M5]],$H286:$L$2227,2,FALSE)),0)</f>
        <v>0</v>
      </c>
      <c r="AF285" s="16">
        <f>IFERROR(_xlfn.IFNA(VLOOKUP(Fullmath[[#This Row],[M5]],$H$2:$L284,4,FALSE),VLOOKUP(Fullmath[[#This Row],[M5]],$H286:$L$2227,4,FALSE)),0)</f>
        <v>0</v>
      </c>
      <c r="AI285" s="15">
        <f>IFERROR(_xlfn.IFNA(VLOOKUP(Fullmath[[#This Row],[M6]],$H$2:$L284,2,FALSE),VLOOKUP(Fullmath[[#This Row],[M6]],$H286:$L$2227,2,FALSE)),0)</f>
        <v>0</v>
      </c>
      <c r="AJ285" s="16">
        <f>IFERROR(_xlfn.IFNA(VLOOKUP(Fullmath[[#This Row],[M6]],$H$2:$L284,4,FALSE),VLOOKUP(Fullmath[[#This Row],[M6]],$H286:$L$2227,4,FALSE)),0)</f>
        <v>0</v>
      </c>
      <c r="AK285" s="7" t="s">
        <v>230</v>
      </c>
      <c r="AL285" s="7">
        <v>1</v>
      </c>
      <c r="AM285" s="7">
        <f>(IFERROR(VLOOKUP(AK285,Components[[Name]:[Price]],2,FALSE),0))</f>
        <v>347.83333333333331</v>
      </c>
      <c r="AN285" s="7" t="s">
        <v>163</v>
      </c>
      <c r="AO285" s="7">
        <v>2</v>
      </c>
      <c r="AP285" s="7">
        <f>(IFERROR(VLOOKUP(AN285,Components[[Name]:[Price]],2,FALSE),0))</f>
        <v>60.166666666666664</v>
      </c>
      <c r="AS285" s="7">
        <f>(IFERROR(VLOOKUP(AQ285,Components[[Name]:[Price]],2,FALSE),0))</f>
        <v>0</v>
      </c>
      <c r="AV285" s="7">
        <f>(IFERROR(VLOOKUP(AT285,Components[[Name]:[Price]],2,FALSE),0))</f>
        <v>0</v>
      </c>
      <c r="AY285" s="7">
        <f>(IFERROR(VLOOKUP(AW285,Components[[Name]:[Price]],2,FALSE),0))</f>
        <v>0</v>
      </c>
      <c r="BB285" s="6">
        <f>(IFERROR(VLOOKUP(AZ285,Components[[Name]:[Price]],2,FALSE),0))</f>
        <v>0</v>
      </c>
    </row>
    <row r="286" spans="1:54" x14ac:dyDescent="0.2">
      <c r="A286" s="6">
        <v>1741</v>
      </c>
      <c r="B286" s="6" t="s">
        <v>527</v>
      </c>
      <c r="C286" s="6" t="s">
        <v>53</v>
      </c>
      <c r="D286" s="6" t="s">
        <v>53</v>
      </c>
      <c r="E286" s="6">
        <v>1</v>
      </c>
      <c r="F286" s="6">
        <v>11</v>
      </c>
      <c r="G286" s="6">
        <v>2</v>
      </c>
      <c r="H286" s="6" t="s">
        <v>131</v>
      </c>
      <c r="I286" s="7">
        <f>Fullmath[[#This Row],[Total CP]]/Fullmath[[#This Row],[Quantity]]</f>
        <v>5.4</v>
      </c>
      <c r="J2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5.4</v>
      </c>
      <c r="K286" s="6">
        <f>Fullmath[[#This Row],[Mat Cost]]/Fullmath[[#This Row],[Quantity]]</f>
        <v>1009.0433333333333</v>
      </c>
      <c r="L2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1009.0433333333333</v>
      </c>
      <c r="M286" s="7" t="s">
        <v>316</v>
      </c>
      <c r="N286" s="14">
        <v>1</v>
      </c>
      <c r="O286" s="15">
        <f>IFERROR(_xlfn.IFNA(VLOOKUP(Fullmath[[#This Row],[M1]],$H$2:$L285,2,FALSE),VLOOKUP(Fullmath[[#This Row],[M1]],$H287:$L$2227,2,FALSE)),0)</f>
        <v>3.4</v>
      </c>
      <c r="P286" s="16">
        <f>IFERROR(_xlfn.IFNA(VLOOKUP(Fullmath[[#This Row],[M1]],$H$2:$L285,4,FALSE),VLOOKUP(Fullmath[[#This Row],[M1]],$H287:$L$2227,4,FALSE)),0)</f>
        <v>313.37666666666667</v>
      </c>
      <c r="S286" s="15">
        <f>IFERROR(_xlfn.IFNA(VLOOKUP(Fullmath[[#This Row],[M2]],$H$2:$L285,2,FALSE),VLOOKUP(Fullmath[[#This Row],[M2]],$H287:$L$2227,2,FALSE)),0)</f>
        <v>0</v>
      </c>
      <c r="T286" s="16">
        <f>IFERROR(_xlfn.IFNA(VLOOKUP(Fullmath[[#This Row],[M2]],$H$2:$L285,4,FALSE),VLOOKUP(Fullmath[[#This Row],[M2]],$H287:$L$2227,4,FALSE)),0)</f>
        <v>0</v>
      </c>
      <c r="W286" s="15">
        <f>IFERROR(_xlfn.IFNA(VLOOKUP(Fullmath[[#This Row],[M3]],$H$2:$L285,2,FALSE),VLOOKUP(Fullmath[[#This Row],[M3]],$H287:$L$2227,2,FALSE)),0)</f>
        <v>0</v>
      </c>
      <c r="X286" s="16">
        <f>IFERROR(_xlfn.IFNA(VLOOKUP(Fullmath[[#This Row],[M3]],$H$2:$L285,4,FALSE),VLOOKUP(Fullmath[[#This Row],[M3]],$H287:$L$2227,4,FALSE)),0)</f>
        <v>0</v>
      </c>
      <c r="AA286" s="15">
        <f>IFERROR(_xlfn.IFNA(VLOOKUP(Fullmath[[#This Row],[M4]],$H$2:$L285,2,FALSE),VLOOKUP(Fullmath[[#This Row],[M4]],$H287:$L$2227,2,FALSE)),0)</f>
        <v>0</v>
      </c>
      <c r="AB286" s="16">
        <f>IFERROR(_xlfn.IFNA(VLOOKUP(Fullmath[[#This Row],[M4]],$H$2:$L285,4,FALSE),VLOOKUP(Fullmath[[#This Row],[M4]],$H287:$L$2227,4,FALSE)),0)</f>
        <v>0</v>
      </c>
      <c r="AE286" s="15">
        <f>IFERROR(_xlfn.IFNA(VLOOKUP(Fullmath[[#This Row],[M5]],$H$2:$L285,2,FALSE),VLOOKUP(Fullmath[[#This Row],[M5]],$H287:$L$2227,2,FALSE)),0)</f>
        <v>0</v>
      </c>
      <c r="AF286" s="16">
        <f>IFERROR(_xlfn.IFNA(VLOOKUP(Fullmath[[#This Row],[M5]],$H$2:$L285,4,FALSE),VLOOKUP(Fullmath[[#This Row],[M5]],$H287:$L$2227,4,FALSE)),0)</f>
        <v>0</v>
      </c>
      <c r="AI286" s="15">
        <f>IFERROR(_xlfn.IFNA(VLOOKUP(Fullmath[[#This Row],[M6]],$H$2:$L285,2,FALSE),VLOOKUP(Fullmath[[#This Row],[M6]],$H287:$L$2227,2,FALSE)),0)</f>
        <v>0</v>
      </c>
      <c r="AJ286" s="16">
        <f>IFERROR(_xlfn.IFNA(VLOOKUP(Fullmath[[#This Row],[M6]],$H$2:$L285,4,FALSE),VLOOKUP(Fullmath[[#This Row],[M6]],$H287:$L$2227,4,FALSE)),0)</f>
        <v>0</v>
      </c>
      <c r="AK286" s="7" t="s">
        <v>230</v>
      </c>
      <c r="AL286" s="7">
        <v>2</v>
      </c>
      <c r="AM286" s="7">
        <f>(IFERROR(VLOOKUP(AK286,Components[[Name]:[Price]],2,FALSE),0))</f>
        <v>347.83333333333331</v>
      </c>
      <c r="AP286" s="7">
        <f>(IFERROR(VLOOKUP(AN286,Components[[Name]:[Price]],2,FALSE),0))</f>
        <v>0</v>
      </c>
      <c r="AS286" s="7">
        <f>(IFERROR(VLOOKUP(AQ286,Components[[Name]:[Price]],2,FALSE),0))</f>
        <v>0</v>
      </c>
      <c r="AV286" s="7">
        <f>(IFERROR(VLOOKUP(AT286,Components[[Name]:[Price]],2,FALSE),0))</f>
        <v>0</v>
      </c>
      <c r="AY286" s="7">
        <f>(IFERROR(VLOOKUP(AW286,Components[[Name]:[Price]],2,FALSE),0))</f>
        <v>0</v>
      </c>
      <c r="BB286" s="6">
        <f>(IFERROR(VLOOKUP(AZ286,Components[[Name]:[Price]],2,FALSE),0))</f>
        <v>0</v>
      </c>
    </row>
    <row r="287" spans="1:54" x14ac:dyDescent="0.2">
      <c r="A287" s="6">
        <v>1740</v>
      </c>
      <c r="B287" s="6" t="s">
        <v>527</v>
      </c>
      <c r="C287" s="6" t="s">
        <v>53</v>
      </c>
      <c r="D287" s="6" t="s">
        <v>53</v>
      </c>
      <c r="E287" s="6">
        <v>1</v>
      </c>
      <c r="F287" s="6">
        <v>11</v>
      </c>
      <c r="G287" s="6">
        <v>2</v>
      </c>
      <c r="H287" s="6" t="s">
        <v>130</v>
      </c>
      <c r="I287" s="7">
        <f>Fullmath[[#This Row],[Total CP]]/Fullmath[[#This Row],[Quantity]]</f>
        <v>3</v>
      </c>
      <c r="J2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287" s="6">
        <f>Fullmath[[#This Row],[Mat Cost]]/Fullmath[[#This Row],[Quantity]]</f>
        <v>1337.5666666666666</v>
      </c>
      <c r="L2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1337.5666666666666</v>
      </c>
      <c r="M287" s="7" t="s">
        <v>291</v>
      </c>
      <c r="N287" s="14">
        <v>1</v>
      </c>
      <c r="O287" s="15">
        <f>IFERROR(_xlfn.IFNA(VLOOKUP(Fullmath[[#This Row],[M1]],$H$2:$L286,2,FALSE),VLOOKUP(Fullmath[[#This Row],[M1]],$H288:$L$2227,2,FALSE)),0)</f>
        <v>1</v>
      </c>
      <c r="P287" s="16">
        <f>IFERROR(_xlfn.IFNA(VLOOKUP(Fullmath[[#This Row],[M1]],$H$2:$L286,4,FALSE),VLOOKUP(Fullmath[[#This Row],[M1]],$H288:$L$2227,4,FALSE)),0)</f>
        <v>641.9</v>
      </c>
      <c r="S287" s="15">
        <f>IFERROR(_xlfn.IFNA(VLOOKUP(Fullmath[[#This Row],[M2]],$H$2:$L286,2,FALSE),VLOOKUP(Fullmath[[#This Row],[M2]],$H288:$L$2227,2,FALSE)),0)</f>
        <v>0</v>
      </c>
      <c r="T287" s="16">
        <f>IFERROR(_xlfn.IFNA(VLOOKUP(Fullmath[[#This Row],[M2]],$H$2:$L286,4,FALSE),VLOOKUP(Fullmath[[#This Row],[M2]],$H288:$L$2227,4,FALSE)),0)</f>
        <v>0</v>
      </c>
      <c r="W287" s="15">
        <f>IFERROR(_xlfn.IFNA(VLOOKUP(Fullmath[[#This Row],[M3]],$H$2:$L286,2,FALSE),VLOOKUP(Fullmath[[#This Row],[M3]],$H288:$L$2227,2,FALSE)),0)</f>
        <v>0</v>
      </c>
      <c r="X287" s="16">
        <f>IFERROR(_xlfn.IFNA(VLOOKUP(Fullmath[[#This Row],[M3]],$H$2:$L286,4,FALSE),VLOOKUP(Fullmath[[#This Row],[M3]],$H288:$L$2227,4,FALSE)),0)</f>
        <v>0</v>
      </c>
      <c r="AA287" s="15">
        <f>IFERROR(_xlfn.IFNA(VLOOKUP(Fullmath[[#This Row],[M4]],$H$2:$L286,2,FALSE),VLOOKUP(Fullmath[[#This Row],[M4]],$H288:$L$2227,2,FALSE)),0)</f>
        <v>0</v>
      </c>
      <c r="AB287" s="16">
        <f>IFERROR(_xlfn.IFNA(VLOOKUP(Fullmath[[#This Row],[M4]],$H$2:$L286,4,FALSE),VLOOKUP(Fullmath[[#This Row],[M4]],$H288:$L$2227,4,FALSE)),0)</f>
        <v>0</v>
      </c>
      <c r="AE287" s="15">
        <f>IFERROR(_xlfn.IFNA(VLOOKUP(Fullmath[[#This Row],[M5]],$H$2:$L286,2,FALSE),VLOOKUP(Fullmath[[#This Row],[M5]],$H288:$L$2227,2,FALSE)),0)</f>
        <v>0</v>
      </c>
      <c r="AF287" s="16">
        <f>IFERROR(_xlfn.IFNA(VLOOKUP(Fullmath[[#This Row],[M5]],$H$2:$L286,4,FALSE),VLOOKUP(Fullmath[[#This Row],[M5]],$H288:$L$2227,4,FALSE)),0)</f>
        <v>0</v>
      </c>
      <c r="AI287" s="15">
        <f>IFERROR(_xlfn.IFNA(VLOOKUP(Fullmath[[#This Row],[M6]],$H$2:$L286,2,FALSE),VLOOKUP(Fullmath[[#This Row],[M6]],$H288:$L$2227,2,FALSE)),0)</f>
        <v>0</v>
      </c>
      <c r="AJ287" s="16">
        <f>IFERROR(_xlfn.IFNA(VLOOKUP(Fullmath[[#This Row],[M6]],$H$2:$L286,4,FALSE),VLOOKUP(Fullmath[[#This Row],[M6]],$H288:$L$2227,4,FALSE)),0)</f>
        <v>0</v>
      </c>
      <c r="AK287" s="7" t="s">
        <v>230</v>
      </c>
      <c r="AL287" s="7">
        <v>2</v>
      </c>
      <c r="AM287" s="7">
        <f>(IFERROR(VLOOKUP(AK287,Components[[Name]:[Price]],2,FALSE),0))</f>
        <v>347.83333333333331</v>
      </c>
      <c r="AP287" s="7">
        <f>(IFERROR(VLOOKUP(AN287,Components[[Name]:[Price]],2,FALSE),0))</f>
        <v>0</v>
      </c>
      <c r="AS287" s="7">
        <f>(IFERROR(VLOOKUP(AQ287,Components[[Name]:[Price]],2,FALSE),0))</f>
        <v>0</v>
      </c>
      <c r="AV287" s="7">
        <f>(IFERROR(VLOOKUP(AT287,Components[[Name]:[Price]],2,FALSE),0))</f>
        <v>0</v>
      </c>
      <c r="AY287" s="7">
        <f>(IFERROR(VLOOKUP(AW287,Components[[Name]:[Price]],2,FALSE),0))</f>
        <v>0</v>
      </c>
      <c r="BB287" s="6">
        <f>(IFERROR(VLOOKUP(AZ287,Components[[Name]:[Price]],2,FALSE),0))</f>
        <v>0</v>
      </c>
    </row>
    <row r="288" spans="1:54" x14ac:dyDescent="0.2">
      <c r="A288" s="6">
        <v>1739</v>
      </c>
      <c r="B288" s="6" t="s">
        <v>527</v>
      </c>
      <c r="C288" s="6" t="s">
        <v>53</v>
      </c>
      <c r="D288" s="6" t="s">
        <v>53</v>
      </c>
      <c r="E288" s="6">
        <v>1</v>
      </c>
      <c r="F288" s="6">
        <v>11</v>
      </c>
      <c r="G288" s="6">
        <v>2</v>
      </c>
      <c r="H288" s="6" t="s">
        <v>129</v>
      </c>
      <c r="I288" s="7">
        <f>Fullmath[[#This Row],[Total CP]]/Fullmath[[#This Row],[Quantity]]</f>
        <v>2</v>
      </c>
      <c r="J2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88" s="6">
        <f>Fullmath[[#This Row],[Mat Cost]]/Fullmath[[#This Row],[Quantity]]</f>
        <v>305.16666666666669</v>
      </c>
      <c r="L2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N288" s="14"/>
      <c r="O288" s="15">
        <f>IFERROR(_xlfn.IFNA(VLOOKUP(Fullmath[[#This Row],[M1]],$H$2:$L287,2,FALSE),VLOOKUP(Fullmath[[#This Row],[M1]],$H289:$L$2227,2,FALSE)),0)</f>
        <v>0</v>
      </c>
      <c r="P288" s="16">
        <f>IFERROR(_xlfn.IFNA(VLOOKUP(Fullmath[[#This Row],[M1]],$H$2:$L287,4,FALSE),VLOOKUP(Fullmath[[#This Row],[M1]],$H289:$L$2227,4,FALSE)),0)</f>
        <v>0</v>
      </c>
      <c r="S288" s="15">
        <f>IFERROR(_xlfn.IFNA(VLOOKUP(Fullmath[[#This Row],[M2]],$H$2:$L287,2,FALSE),VLOOKUP(Fullmath[[#This Row],[M2]],$H289:$L$2227,2,FALSE)),0)</f>
        <v>0</v>
      </c>
      <c r="T288" s="16">
        <f>IFERROR(_xlfn.IFNA(VLOOKUP(Fullmath[[#This Row],[M2]],$H$2:$L287,4,FALSE),VLOOKUP(Fullmath[[#This Row],[M2]],$H289:$L$2227,4,FALSE)),0)</f>
        <v>0</v>
      </c>
      <c r="W288" s="15">
        <f>IFERROR(_xlfn.IFNA(VLOOKUP(Fullmath[[#This Row],[M3]],$H$2:$L287,2,FALSE),VLOOKUP(Fullmath[[#This Row],[M3]],$H289:$L$2227,2,FALSE)),0)</f>
        <v>0</v>
      </c>
      <c r="X288" s="16">
        <f>IFERROR(_xlfn.IFNA(VLOOKUP(Fullmath[[#This Row],[M3]],$H$2:$L287,4,FALSE),VLOOKUP(Fullmath[[#This Row],[M3]],$H289:$L$2227,4,FALSE)),0)</f>
        <v>0</v>
      </c>
      <c r="AA288" s="15">
        <f>IFERROR(_xlfn.IFNA(VLOOKUP(Fullmath[[#This Row],[M4]],$H$2:$L287,2,FALSE),VLOOKUP(Fullmath[[#This Row],[M4]],$H289:$L$2227,2,FALSE)),0)</f>
        <v>0</v>
      </c>
      <c r="AB288" s="16">
        <f>IFERROR(_xlfn.IFNA(VLOOKUP(Fullmath[[#This Row],[M4]],$H$2:$L287,4,FALSE),VLOOKUP(Fullmath[[#This Row],[M4]],$H289:$L$2227,4,FALSE)),0)</f>
        <v>0</v>
      </c>
      <c r="AE288" s="15">
        <f>IFERROR(_xlfn.IFNA(VLOOKUP(Fullmath[[#This Row],[M5]],$H$2:$L287,2,FALSE),VLOOKUP(Fullmath[[#This Row],[M5]],$H289:$L$2227,2,FALSE)),0)</f>
        <v>0</v>
      </c>
      <c r="AF288" s="16">
        <f>IFERROR(_xlfn.IFNA(VLOOKUP(Fullmath[[#This Row],[M5]],$H$2:$L287,4,FALSE),VLOOKUP(Fullmath[[#This Row],[M5]],$H289:$L$2227,4,FALSE)),0)</f>
        <v>0</v>
      </c>
      <c r="AI288" s="15">
        <f>IFERROR(_xlfn.IFNA(VLOOKUP(Fullmath[[#This Row],[M6]],$H$2:$L287,2,FALSE),VLOOKUP(Fullmath[[#This Row],[M6]],$H289:$L$2227,2,FALSE)),0)</f>
        <v>0</v>
      </c>
      <c r="AJ288" s="16">
        <f>IFERROR(_xlfn.IFNA(VLOOKUP(Fullmath[[#This Row],[M6]],$H$2:$L287,4,FALSE),VLOOKUP(Fullmath[[#This Row],[M6]],$H289:$L$2227,4,FALSE)),0)</f>
        <v>0</v>
      </c>
      <c r="AK288" s="7" t="s">
        <v>231</v>
      </c>
      <c r="AL288" s="7">
        <v>1</v>
      </c>
      <c r="AM288" s="7">
        <f>(IFERROR(VLOOKUP(AK288,Components[[Name]:[Price]],2,FALSE),0))</f>
        <v>305.16666666666669</v>
      </c>
      <c r="AP288" s="7">
        <f>(IFERROR(VLOOKUP(AN288,Components[[Name]:[Price]],2,FALSE),0))</f>
        <v>0</v>
      </c>
      <c r="AS288" s="7">
        <f>(IFERROR(VLOOKUP(AQ288,Components[[Name]:[Price]],2,FALSE),0))</f>
        <v>0</v>
      </c>
      <c r="AV288" s="7">
        <f>(IFERROR(VLOOKUP(AT288,Components[[Name]:[Price]],2,FALSE),0))</f>
        <v>0</v>
      </c>
      <c r="AY288" s="7">
        <f>(IFERROR(VLOOKUP(AW288,Components[[Name]:[Price]],2,FALSE),0))</f>
        <v>0</v>
      </c>
      <c r="BB288" s="6">
        <f>(IFERROR(VLOOKUP(AZ288,Components[[Name]:[Price]],2,FALSE),0))</f>
        <v>0</v>
      </c>
    </row>
    <row r="289" spans="1:54" x14ac:dyDescent="0.2">
      <c r="A289" s="6">
        <v>80</v>
      </c>
      <c r="B289" s="6" t="s">
        <v>527</v>
      </c>
      <c r="C289" s="6" t="s">
        <v>53</v>
      </c>
      <c r="D289" s="6" t="s">
        <v>53</v>
      </c>
      <c r="E289" s="6">
        <v>1</v>
      </c>
      <c r="F289" s="6">
        <v>11</v>
      </c>
      <c r="G289" s="6">
        <v>2</v>
      </c>
      <c r="H289" s="6" t="s">
        <v>59</v>
      </c>
      <c r="I289" s="7">
        <f>Fullmath[[#This Row],[Total CP]]/Fullmath[[#This Row],[Quantity]]</f>
        <v>4</v>
      </c>
      <c r="J2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289" s="6">
        <f>Fullmath[[#This Row],[Mat Cost]]/Fullmath[[#This Row],[Quantity]]</f>
        <v>1894.1333333333332</v>
      </c>
      <c r="L2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1894.1333333333332</v>
      </c>
      <c r="M289" s="7" t="s">
        <v>291</v>
      </c>
      <c r="N289" s="14">
        <v>2</v>
      </c>
      <c r="O289" s="15">
        <f>IFERROR(_xlfn.IFNA(VLOOKUP(Fullmath[[#This Row],[M1]],$H$2:$L288,2,FALSE),VLOOKUP(Fullmath[[#This Row],[M1]],$H290:$L$2227,2,FALSE)),0)</f>
        <v>1</v>
      </c>
      <c r="P289" s="16">
        <f>IFERROR(_xlfn.IFNA(VLOOKUP(Fullmath[[#This Row],[M1]],$H$2:$L288,4,FALSE),VLOOKUP(Fullmath[[#This Row],[M1]],$H290:$L$2227,4,FALSE)),0)</f>
        <v>641.9</v>
      </c>
      <c r="S289" s="15">
        <f>IFERROR(_xlfn.IFNA(VLOOKUP(Fullmath[[#This Row],[M2]],$H$2:$L288,2,FALSE),VLOOKUP(Fullmath[[#This Row],[M2]],$H290:$L$2227,2,FALSE)),0)</f>
        <v>0</v>
      </c>
      <c r="T289" s="16">
        <f>IFERROR(_xlfn.IFNA(VLOOKUP(Fullmath[[#This Row],[M2]],$H$2:$L288,4,FALSE),VLOOKUP(Fullmath[[#This Row],[M2]],$H290:$L$2227,4,FALSE)),0)</f>
        <v>0</v>
      </c>
      <c r="W289" s="15">
        <f>IFERROR(_xlfn.IFNA(VLOOKUP(Fullmath[[#This Row],[M3]],$H$2:$L288,2,FALSE),VLOOKUP(Fullmath[[#This Row],[M3]],$H290:$L$2227,2,FALSE)),0)</f>
        <v>0</v>
      </c>
      <c r="X289" s="16">
        <f>IFERROR(_xlfn.IFNA(VLOOKUP(Fullmath[[#This Row],[M3]],$H$2:$L288,4,FALSE),VLOOKUP(Fullmath[[#This Row],[M3]],$H290:$L$2227,4,FALSE)),0)</f>
        <v>0</v>
      </c>
      <c r="AA289" s="15">
        <f>IFERROR(_xlfn.IFNA(VLOOKUP(Fullmath[[#This Row],[M4]],$H$2:$L288,2,FALSE),VLOOKUP(Fullmath[[#This Row],[M4]],$H290:$L$2227,2,FALSE)),0)</f>
        <v>0</v>
      </c>
      <c r="AB289" s="16">
        <f>IFERROR(_xlfn.IFNA(VLOOKUP(Fullmath[[#This Row],[M4]],$H$2:$L288,4,FALSE),VLOOKUP(Fullmath[[#This Row],[M4]],$H290:$L$2227,4,FALSE)),0)</f>
        <v>0</v>
      </c>
      <c r="AE289" s="15">
        <f>IFERROR(_xlfn.IFNA(VLOOKUP(Fullmath[[#This Row],[M5]],$H$2:$L288,2,FALSE),VLOOKUP(Fullmath[[#This Row],[M5]],$H290:$L$2227,2,FALSE)),0)</f>
        <v>0</v>
      </c>
      <c r="AF289" s="16">
        <f>IFERROR(_xlfn.IFNA(VLOOKUP(Fullmath[[#This Row],[M5]],$H$2:$L288,4,FALSE),VLOOKUP(Fullmath[[#This Row],[M5]],$H290:$L$2227,4,FALSE)),0)</f>
        <v>0</v>
      </c>
      <c r="AI289" s="15">
        <f>IFERROR(_xlfn.IFNA(VLOOKUP(Fullmath[[#This Row],[M6]],$H$2:$L288,2,FALSE),VLOOKUP(Fullmath[[#This Row],[M6]],$H290:$L$2227,2,FALSE)),0)</f>
        <v>0</v>
      </c>
      <c r="AJ289" s="16">
        <f>IFERROR(_xlfn.IFNA(VLOOKUP(Fullmath[[#This Row],[M6]],$H$2:$L288,4,FALSE),VLOOKUP(Fullmath[[#This Row],[M6]],$H290:$L$2227,4,FALSE)),0)</f>
        <v>0</v>
      </c>
      <c r="AK289" s="7" t="s">
        <v>231</v>
      </c>
      <c r="AL289" s="7">
        <v>2</v>
      </c>
      <c r="AM289" s="7">
        <f>(IFERROR(VLOOKUP(AK289,Components[[Name]:[Price]],2,FALSE),0))</f>
        <v>305.16666666666669</v>
      </c>
      <c r="AP289" s="7">
        <f>(IFERROR(VLOOKUP(AN289,Components[[Name]:[Price]],2,FALSE),0))</f>
        <v>0</v>
      </c>
      <c r="AS289" s="7">
        <f>(IFERROR(VLOOKUP(AQ289,Components[[Name]:[Price]],2,FALSE),0))</f>
        <v>0</v>
      </c>
      <c r="AV289" s="7">
        <f>(IFERROR(VLOOKUP(AT289,Components[[Name]:[Price]],2,FALSE),0))</f>
        <v>0</v>
      </c>
      <c r="AY289" s="7">
        <f>(IFERROR(VLOOKUP(AW289,Components[[Name]:[Price]],2,FALSE),0))</f>
        <v>0</v>
      </c>
      <c r="BB289" s="6">
        <f>(IFERROR(VLOOKUP(AZ289,Components[[Name]:[Price]],2,FALSE),0))</f>
        <v>0</v>
      </c>
    </row>
    <row r="290" spans="1:54" x14ac:dyDescent="0.2">
      <c r="A290" s="6">
        <v>81</v>
      </c>
      <c r="B290" s="6" t="s">
        <v>527</v>
      </c>
      <c r="C290" s="6" t="s">
        <v>53</v>
      </c>
      <c r="D290" s="6" t="s">
        <v>53</v>
      </c>
      <c r="E290" s="6">
        <v>1</v>
      </c>
      <c r="F290" s="6">
        <v>11</v>
      </c>
      <c r="G290" s="6">
        <v>2</v>
      </c>
      <c r="H290" s="6" t="s">
        <v>59</v>
      </c>
      <c r="I290" s="7">
        <f>Fullmath[[#This Row],[Total CP]]/Fullmath[[#This Row],[Quantity]]</f>
        <v>2</v>
      </c>
      <c r="J2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90" s="6">
        <f>Fullmath[[#This Row],[Mat Cost]]/Fullmath[[#This Row],[Quantity]]</f>
        <v>1220.6666666666667</v>
      </c>
      <c r="L2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1220.6666666666667</v>
      </c>
      <c r="N290" s="14"/>
      <c r="O290" s="15">
        <f>IFERROR(_xlfn.IFNA(VLOOKUP(Fullmath[[#This Row],[M1]],$H$2:$L289,2,FALSE),VLOOKUP(Fullmath[[#This Row],[M1]],$H291:$L$2227,2,FALSE)),0)</f>
        <v>0</v>
      </c>
      <c r="P290" s="16">
        <f>IFERROR(_xlfn.IFNA(VLOOKUP(Fullmath[[#This Row],[M1]],$H$2:$L289,4,FALSE),VLOOKUP(Fullmath[[#This Row],[M1]],$H291:$L$2227,4,FALSE)),0)</f>
        <v>0</v>
      </c>
      <c r="S290" s="15">
        <f>IFERROR(_xlfn.IFNA(VLOOKUP(Fullmath[[#This Row],[M2]],$H$2:$L289,2,FALSE),VLOOKUP(Fullmath[[#This Row],[M2]],$H291:$L$2227,2,FALSE)),0)</f>
        <v>0</v>
      </c>
      <c r="T290" s="16">
        <f>IFERROR(_xlfn.IFNA(VLOOKUP(Fullmath[[#This Row],[M2]],$H$2:$L289,4,FALSE),VLOOKUP(Fullmath[[#This Row],[M2]],$H291:$L$2227,4,FALSE)),0)</f>
        <v>0</v>
      </c>
      <c r="W290" s="15">
        <f>IFERROR(_xlfn.IFNA(VLOOKUP(Fullmath[[#This Row],[M3]],$H$2:$L289,2,FALSE),VLOOKUP(Fullmath[[#This Row],[M3]],$H291:$L$2227,2,FALSE)),0)</f>
        <v>0</v>
      </c>
      <c r="X290" s="16">
        <f>IFERROR(_xlfn.IFNA(VLOOKUP(Fullmath[[#This Row],[M3]],$H$2:$L289,4,FALSE),VLOOKUP(Fullmath[[#This Row],[M3]],$H291:$L$2227,4,FALSE)),0)</f>
        <v>0</v>
      </c>
      <c r="AA290" s="15">
        <f>IFERROR(_xlfn.IFNA(VLOOKUP(Fullmath[[#This Row],[M4]],$H$2:$L289,2,FALSE),VLOOKUP(Fullmath[[#This Row],[M4]],$H291:$L$2227,2,FALSE)),0)</f>
        <v>0</v>
      </c>
      <c r="AB290" s="16">
        <f>IFERROR(_xlfn.IFNA(VLOOKUP(Fullmath[[#This Row],[M4]],$H$2:$L289,4,FALSE),VLOOKUP(Fullmath[[#This Row],[M4]],$H291:$L$2227,4,FALSE)),0)</f>
        <v>0</v>
      </c>
      <c r="AE290" s="15">
        <f>IFERROR(_xlfn.IFNA(VLOOKUP(Fullmath[[#This Row],[M5]],$H$2:$L289,2,FALSE),VLOOKUP(Fullmath[[#This Row],[M5]],$H291:$L$2227,2,FALSE)),0)</f>
        <v>0</v>
      </c>
      <c r="AF290" s="16">
        <f>IFERROR(_xlfn.IFNA(VLOOKUP(Fullmath[[#This Row],[M5]],$H$2:$L289,4,FALSE),VLOOKUP(Fullmath[[#This Row],[M5]],$H291:$L$2227,4,FALSE)),0)</f>
        <v>0</v>
      </c>
      <c r="AI290" s="15">
        <f>IFERROR(_xlfn.IFNA(VLOOKUP(Fullmath[[#This Row],[M6]],$H$2:$L289,2,FALSE),VLOOKUP(Fullmath[[#This Row],[M6]],$H291:$L$2227,2,FALSE)),0)</f>
        <v>0</v>
      </c>
      <c r="AJ290" s="16">
        <f>IFERROR(_xlfn.IFNA(VLOOKUP(Fullmath[[#This Row],[M6]],$H$2:$L289,4,FALSE),VLOOKUP(Fullmath[[#This Row],[M6]],$H291:$L$2227,4,FALSE)),0)</f>
        <v>0</v>
      </c>
      <c r="AK290" s="7" t="s">
        <v>231</v>
      </c>
      <c r="AL290" s="7">
        <v>4</v>
      </c>
      <c r="AM290" s="7">
        <f>(IFERROR(VLOOKUP(AK290,Components[[Name]:[Price]],2,FALSE),0))</f>
        <v>305.16666666666669</v>
      </c>
      <c r="AP290" s="7">
        <f>(IFERROR(VLOOKUP(AN290,Components[[Name]:[Price]],2,FALSE),0))</f>
        <v>0</v>
      </c>
      <c r="AS290" s="7">
        <f>(IFERROR(VLOOKUP(AQ290,Components[[Name]:[Price]],2,FALSE),0))</f>
        <v>0</v>
      </c>
      <c r="AV290" s="7">
        <f>(IFERROR(VLOOKUP(AT290,Components[[Name]:[Price]],2,FALSE),0))</f>
        <v>0</v>
      </c>
      <c r="AY290" s="7">
        <f>(IFERROR(VLOOKUP(AW290,Components[[Name]:[Price]],2,FALSE),0))</f>
        <v>0</v>
      </c>
      <c r="BB290" s="6">
        <f>(IFERROR(VLOOKUP(AZ290,Components[[Name]:[Price]],2,FALSE),0))</f>
        <v>0</v>
      </c>
    </row>
    <row r="291" spans="1:54" x14ac:dyDescent="0.2">
      <c r="A291" s="6">
        <v>82</v>
      </c>
      <c r="B291" s="6" t="s">
        <v>527</v>
      </c>
      <c r="C291" s="6" t="s">
        <v>53</v>
      </c>
      <c r="D291" s="6" t="s">
        <v>53</v>
      </c>
      <c r="E291" s="6">
        <v>1</v>
      </c>
      <c r="F291" s="6">
        <v>11</v>
      </c>
      <c r="G291" s="6">
        <v>2</v>
      </c>
      <c r="H291" s="6" t="s">
        <v>68</v>
      </c>
      <c r="I291" s="7">
        <f>Fullmath[[#This Row],[Total CP]]/Fullmath[[#This Row],[Quantity]]</f>
        <v>2</v>
      </c>
      <c r="J2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91" s="6">
        <f>Fullmath[[#This Row],[Mat Cost]]/Fullmath[[#This Row],[Quantity]]</f>
        <v>610.33333333333337</v>
      </c>
      <c r="L2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610.33333333333337</v>
      </c>
      <c r="N291" s="14"/>
      <c r="O291" s="15">
        <f>IFERROR(_xlfn.IFNA(VLOOKUP(Fullmath[[#This Row],[M1]],$H$2:$L290,2,FALSE),VLOOKUP(Fullmath[[#This Row],[M1]],$H292:$L$2227,2,FALSE)),0)</f>
        <v>0</v>
      </c>
      <c r="P291" s="16">
        <f>IFERROR(_xlfn.IFNA(VLOOKUP(Fullmath[[#This Row],[M1]],$H$2:$L290,4,FALSE),VLOOKUP(Fullmath[[#This Row],[M1]],$H292:$L$2227,4,FALSE)),0)</f>
        <v>0</v>
      </c>
      <c r="S291" s="15">
        <f>IFERROR(_xlfn.IFNA(VLOOKUP(Fullmath[[#This Row],[M2]],$H$2:$L290,2,FALSE),VLOOKUP(Fullmath[[#This Row],[M2]],$H292:$L$2227,2,FALSE)),0)</f>
        <v>0</v>
      </c>
      <c r="T291" s="16">
        <f>IFERROR(_xlfn.IFNA(VLOOKUP(Fullmath[[#This Row],[M2]],$H$2:$L290,4,FALSE),VLOOKUP(Fullmath[[#This Row],[M2]],$H292:$L$2227,4,FALSE)),0)</f>
        <v>0</v>
      </c>
      <c r="W291" s="15">
        <f>IFERROR(_xlfn.IFNA(VLOOKUP(Fullmath[[#This Row],[M3]],$H$2:$L290,2,FALSE),VLOOKUP(Fullmath[[#This Row],[M3]],$H292:$L$2227,2,FALSE)),0)</f>
        <v>0</v>
      </c>
      <c r="X291" s="16">
        <f>IFERROR(_xlfn.IFNA(VLOOKUP(Fullmath[[#This Row],[M3]],$H$2:$L290,4,FALSE),VLOOKUP(Fullmath[[#This Row],[M3]],$H292:$L$2227,4,FALSE)),0)</f>
        <v>0</v>
      </c>
      <c r="AA291" s="15">
        <f>IFERROR(_xlfn.IFNA(VLOOKUP(Fullmath[[#This Row],[M4]],$H$2:$L290,2,FALSE),VLOOKUP(Fullmath[[#This Row],[M4]],$H292:$L$2227,2,FALSE)),0)</f>
        <v>0</v>
      </c>
      <c r="AB291" s="16">
        <f>IFERROR(_xlfn.IFNA(VLOOKUP(Fullmath[[#This Row],[M4]],$H$2:$L290,4,FALSE),VLOOKUP(Fullmath[[#This Row],[M4]],$H292:$L$2227,4,FALSE)),0)</f>
        <v>0</v>
      </c>
      <c r="AE291" s="15">
        <f>IFERROR(_xlfn.IFNA(VLOOKUP(Fullmath[[#This Row],[M5]],$H$2:$L290,2,FALSE),VLOOKUP(Fullmath[[#This Row],[M5]],$H292:$L$2227,2,FALSE)),0)</f>
        <v>0</v>
      </c>
      <c r="AF291" s="16">
        <f>IFERROR(_xlfn.IFNA(VLOOKUP(Fullmath[[#This Row],[M5]],$H$2:$L290,4,FALSE),VLOOKUP(Fullmath[[#This Row],[M5]],$H292:$L$2227,4,FALSE)),0)</f>
        <v>0</v>
      </c>
      <c r="AI291" s="15">
        <f>IFERROR(_xlfn.IFNA(VLOOKUP(Fullmath[[#This Row],[M6]],$H$2:$L290,2,FALSE),VLOOKUP(Fullmath[[#This Row],[M6]],$H292:$L$2227,2,FALSE)),0)</f>
        <v>0</v>
      </c>
      <c r="AJ291" s="16">
        <f>IFERROR(_xlfn.IFNA(VLOOKUP(Fullmath[[#This Row],[M6]],$H$2:$L290,4,FALSE),VLOOKUP(Fullmath[[#This Row],[M6]],$H292:$L$2227,4,FALSE)),0)</f>
        <v>0</v>
      </c>
      <c r="AK291" s="7" t="s">
        <v>231</v>
      </c>
      <c r="AL291" s="7">
        <v>2</v>
      </c>
      <c r="AM291" s="7">
        <f>(IFERROR(VLOOKUP(AK291,Components[[Name]:[Price]],2,FALSE),0))</f>
        <v>305.16666666666669</v>
      </c>
      <c r="AP291" s="7">
        <f>(IFERROR(VLOOKUP(AN291,Components[[Name]:[Price]],2,FALSE),0))</f>
        <v>0</v>
      </c>
      <c r="AS291" s="7">
        <f>(IFERROR(VLOOKUP(AQ291,Components[[Name]:[Price]],2,FALSE),0))</f>
        <v>0</v>
      </c>
      <c r="AV291" s="7">
        <f>(IFERROR(VLOOKUP(AT291,Components[[Name]:[Price]],2,FALSE),0))</f>
        <v>0</v>
      </c>
      <c r="AY291" s="7">
        <f>(IFERROR(VLOOKUP(AW291,Components[[Name]:[Price]],2,FALSE),0))</f>
        <v>0</v>
      </c>
      <c r="BB291" s="6">
        <f>(IFERROR(VLOOKUP(AZ291,Components[[Name]:[Price]],2,FALSE),0))</f>
        <v>0</v>
      </c>
    </row>
    <row r="292" spans="1:54" x14ac:dyDescent="0.2">
      <c r="A292" s="6">
        <v>84</v>
      </c>
      <c r="B292" s="6" t="s">
        <v>527</v>
      </c>
      <c r="C292" s="6" t="s">
        <v>53</v>
      </c>
      <c r="D292" s="6" t="s">
        <v>53</v>
      </c>
      <c r="E292" s="6">
        <v>1</v>
      </c>
      <c r="F292" s="6">
        <v>11</v>
      </c>
      <c r="G292" s="6">
        <v>2</v>
      </c>
      <c r="H292" s="6" t="s">
        <v>70</v>
      </c>
      <c r="I292" s="7">
        <f>Fullmath[[#This Row],[Total CP]]/Fullmath[[#This Row],[Quantity]]</f>
        <v>3</v>
      </c>
      <c r="J2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292" s="6">
        <f>Fullmath[[#This Row],[Mat Cost]]/Fullmath[[#This Row],[Quantity]]</f>
        <v>1902.65</v>
      </c>
      <c r="L2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1902.65</v>
      </c>
      <c r="M292" s="7" t="s">
        <v>291</v>
      </c>
      <c r="N292" s="14">
        <v>1</v>
      </c>
      <c r="O292" s="15">
        <f>IFERROR(_xlfn.IFNA(VLOOKUP(Fullmath[[#This Row],[M1]],$H$2:$L291,2,FALSE),VLOOKUP(Fullmath[[#This Row],[M1]],$H293:$L$2227,2,FALSE)),0)</f>
        <v>1</v>
      </c>
      <c r="P292" s="16">
        <f>IFERROR(_xlfn.IFNA(VLOOKUP(Fullmath[[#This Row],[M1]],$H$2:$L291,4,FALSE),VLOOKUP(Fullmath[[#This Row],[M1]],$H293:$L$2227,4,FALSE)),0)</f>
        <v>641.9</v>
      </c>
      <c r="S292" s="15">
        <f>IFERROR(_xlfn.IFNA(VLOOKUP(Fullmath[[#This Row],[M2]],$H$2:$L291,2,FALSE),VLOOKUP(Fullmath[[#This Row],[M2]],$H293:$L$2227,2,FALSE)),0)</f>
        <v>0</v>
      </c>
      <c r="T292" s="16">
        <f>IFERROR(_xlfn.IFNA(VLOOKUP(Fullmath[[#This Row],[M2]],$H$2:$L291,4,FALSE),VLOOKUP(Fullmath[[#This Row],[M2]],$H293:$L$2227,4,FALSE)),0)</f>
        <v>0</v>
      </c>
      <c r="W292" s="15">
        <f>IFERROR(_xlfn.IFNA(VLOOKUP(Fullmath[[#This Row],[M3]],$H$2:$L291,2,FALSE),VLOOKUP(Fullmath[[#This Row],[M3]],$H293:$L$2227,2,FALSE)),0)</f>
        <v>0</v>
      </c>
      <c r="X292" s="16">
        <f>IFERROR(_xlfn.IFNA(VLOOKUP(Fullmath[[#This Row],[M3]],$H$2:$L291,4,FALSE),VLOOKUP(Fullmath[[#This Row],[M3]],$H293:$L$2227,4,FALSE)),0)</f>
        <v>0</v>
      </c>
      <c r="AA292" s="15">
        <f>IFERROR(_xlfn.IFNA(VLOOKUP(Fullmath[[#This Row],[M4]],$H$2:$L291,2,FALSE),VLOOKUP(Fullmath[[#This Row],[M4]],$H293:$L$2227,2,FALSE)),0)</f>
        <v>0</v>
      </c>
      <c r="AB292" s="16">
        <f>IFERROR(_xlfn.IFNA(VLOOKUP(Fullmath[[#This Row],[M4]],$H$2:$L291,4,FALSE),VLOOKUP(Fullmath[[#This Row],[M4]],$H293:$L$2227,4,FALSE)),0)</f>
        <v>0</v>
      </c>
      <c r="AE292" s="15">
        <f>IFERROR(_xlfn.IFNA(VLOOKUP(Fullmath[[#This Row],[M5]],$H$2:$L291,2,FALSE),VLOOKUP(Fullmath[[#This Row],[M5]],$H293:$L$2227,2,FALSE)),0)</f>
        <v>0</v>
      </c>
      <c r="AF292" s="16">
        <f>IFERROR(_xlfn.IFNA(VLOOKUP(Fullmath[[#This Row],[M5]],$H$2:$L291,4,FALSE),VLOOKUP(Fullmath[[#This Row],[M5]],$H293:$L$2227,4,FALSE)),0)</f>
        <v>0</v>
      </c>
      <c r="AI292" s="15">
        <f>IFERROR(_xlfn.IFNA(VLOOKUP(Fullmath[[#This Row],[M6]],$H$2:$L291,2,FALSE),VLOOKUP(Fullmath[[#This Row],[M6]],$H293:$L$2227,2,FALSE)),0)</f>
        <v>0</v>
      </c>
      <c r="AJ292" s="16">
        <f>IFERROR(_xlfn.IFNA(VLOOKUP(Fullmath[[#This Row],[M6]],$H$2:$L291,4,FALSE),VLOOKUP(Fullmath[[#This Row],[M6]],$H293:$L$2227,4,FALSE)),0)</f>
        <v>0</v>
      </c>
      <c r="AK292" s="7" t="s">
        <v>159</v>
      </c>
      <c r="AL292" s="7">
        <v>2</v>
      </c>
      <c r="AM292" s="7">
        <f>(IFERROR(VLOOKUP(AK292,Components[[Name]:[Price]],2,FALSE),0))</f>
        <v>108.625</v>
      </c>
      <c r="AN292" s="7" t="s">
        <v>230</v>
      </c>
      <c r="AO292" s="7">
        <v>3</v>
      </c>
      <c r="AP292" s="7">
        <f>(IFERROR(VLOOKUP(AN292,Components[[Name]:[Price]],2,FALSE),0))</f>
        <v>347.83333333333331</v>
      </c>
      <c r="AS292" s="7">
        <f>(IFERROR(VLOOKUP(AQ292,Components[[Name]:[Price]],2,FALSE),0))</f>
        <v>0</v>
      </c>
      <c r="AV292" s="7">
        <f>(IFERROR(VLOOKUP(AT292,Components[[Name]:[Price]],2,FALSE),0))</f>
        <v>0</v>
      </c>
      <c r="AY292" s="7">
        <f>(IFERROR(VLOOKUP(AW292,Components[[Name]:[Price]],2,FALSE),0))</f>
        <v>0</v>
      </c>
      <c r="BB292" s="6">
        <f>(IFERROR(VLOOKUP(AZ292,Components[[Name]:[Price]],2,FALSE),0))</f>
        <v>0</v>
      </c>
    </row>
    <row r="293" spans="1:54" x14ac:dyDescent="0.2">
      <c r="A293" s="6">
        <v>1334</v>
      </c>
      <c r="B293" s="6" t="s">
        <v>527</v>
      </c>
      <c r="C293" s="6" t="s">
        <v>53</v>
      </c>
      <c r="D293" s="6" t="s">
        <v>53</v>
      </c>
      <c r="E293" s="6">
        <v>1</v>
      </c>
      <c r="F293" s="6">
        <v>13</v>
      </c>
      <c r="G293" s="6">
        <v>2</v>
      </c>
      <c r="H293" s="6" t="s">
        <v>123</v>
      </c>
      <c r="I293" s="7">
        <f>Fullmath[[#This Row],[Total CP]]/Fullmath[[#This Row],[Quantity]]</f>
        <v>2</v>
      </c>
      <c r="J2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293" s="6">
        <f>Fullmath[[#This Row],[Mat Cost]]/Fullmath[[#This Row],[Quantity]]</f>
        <v>695.66666666666663</v>
      </c>
      <c r="L2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N293" s="14"/>
      <c r="O293" s="15">
        <f>IFERROR(_xlfn.IFNA(VLOOKUP(Fullmath[[#This Row],[M1]],$H$2:$L292,2,FALSE),VLOOKUP(Fullmath[[#This Row],[M1]],$H294:$L$2227,2,FALSE)),0)</f>
        <v>0</v>
      </c>
      <c r="P293" s="16">
        <f>IFERROR(_xlfn.IFNA(VLOOKUP(Fullmath[[#This Row],[M1]],$H$2:$L292,4,FALSE),VLOOKUP(Fullmath[[#This Row],[M1]],$H294:$L$2227,4,FALSE)),0)</f>
        <v>0</v>
      </c>
      <c r="S293" s="15">
        <f>IFERROR(_xlfn.IFNA(VLOOKUP(Fullmath[[#This Row],[M2]],$H$2:$L292,2,FALSE),VLOOKUP(Fullmath[[#This Row],[M2]],$H294:$L$2227,2,FALSE)),0)</f>
        <v>0</v>
      </c>
      <c r="T293" s="16">
        <f>IFERROR(_xlfn.IFNA(VLOOKUP(Fullmath[[#This Row],[M2]],$H$2:$L292,4,FALSE),VLOOKUP(Fullmath[[#This Row],[M2]],$H294:$L$2227,4,FALSE)),0)</f>
        <v>0</v>
      </c>
      <c r="W293" s="15">
        <f>IFERROR(_xlfn.IFNA(VLOOKUP(Fullmath[[#This Row],[M3]],$H$2:$L292,2,FALSE),VLOOKUP(Fullmath[[#This Row],[M3]],$H294:$L$2227,2,FALSE)),0)</f>
        <v>0</v>
      </c>
      <c r="X293" s="16">
        <f>IFERROR(_xlfn.IFNA(VLOOKUP(Fullmath[[#This Row],[M3]],$H$2:$L292,4,FALSE),VLOOKUP(Fullmath[[#This Row],[M3]],$H294:$L$2227,4,FALSE)),0)</f>
        <v>0</v>
      </c>
      <c r="AA293" s="15">
        <f>IFERROR(_xlfn.IFNA(VLOOKUP(Fullmath[[#This Row],[M4]],$H$2:$L292,2,FALSE),VLOOKUP(Fullmath[[#This Row],[M4]],$H294:$L$2227,2,FALSE)),0)</f>
        <v>0</v>
      </c>
      <c r="AB293" s="16">
        <f>IFERROR(_xlfn.IFNA(VLOOKUP(Fullmath[[#This Row],[M4]],$H$2:$L292,4,FALSE),VLOOKUP(Fullmath[[#This Row],[M4]],$H294:$L$2227,4,FALSE)),0)</f>
        <v>0</v>
      </c>
      <c r="AE293" s="15">
        <f>IFERROR(_xlfn.IFNA(VLOOKUP(Fullmath[[#This Row],[M5]],$H$2:$L292,2,FALSE),VLOOKUP(Fullmath[[#This Row],[M5]],$H294:$L$2227,2,FALSE)),0)</f>
        <v>0</v>
      </c>
      <c r="AF293" s="16">
        <f>IFERROR(_xlfn.IFNA(VLOOKUP(Fullmath[[#This Row],[M5]],$H$2:$L292,4,FALSE),VLOOKUP(Fullmath[[#This Row],[M5]],$H294:$L$2227,4,FALSE)),0)</f>
        <v>0</v>
      </c>
      <c r="AI293" s="15">
        <f>IFERROR(_xlfn.IFNA(VLOOKUP(Fullmath[[#This Row],[M6]],$H$2:$L292,2,FALSE),VLOOKUP(Fullmath[[#This Row],[M6]],$H294:$L$2227,2,FALSE)),0)</f>
        <v>0</v>
      </c>
      <c r="AJ293" s="16">
        <f>IFERROR(_xlfn.IFNA(VLOOKUP(Fullmath[[#This Row],[M6]],$H$2:$L292,4,FALSE),VLOOKUP(Fullmath[[#This Row],[M6]],$H294:$L$2227,4,FALSE)),0)</f>
        <v>0</v>
      </c>
      <c r="AK293" s="7" t="s">
        <v>230</v>
      </c>
      <c r="AL293" s="7">
        <v>2</v>
      </c>
      <c r="AM293" s="7">
        <f>(IFERROR(VLOOKUP(AK293,Components[[Name]:[Price]],2,FALSE),0))</f>
        <v>347.83333333333331</v>
      </c>
      <c r="AP293" s="7">
        <f>(IFERROR(VLOOKUP(AN293,Components[[Name]:[Price]],2,FALSE),0))</f>
        <v>0</v>
      </c>
      <c r="AS293" s="7">
        <f>(IFERROR(VLOOKUP(AQ293,Components[[Name]:[Price]],2,FALSE),0))</f>
        <v>0</v>
      </c>
      <c r="AV293" s="7">
        <f>(IFERROR(VLOOKUP(AT293,Components[[Name]:[Price]],2,FALSE),0))</f>
        <v>0</v>
      </c>
      <c r="AY293" s="7">
        <f>(IFERROR(VLOOKUP(AW293,Components[[Name]:[Price]],2,FALSE),0))</f>
        <v>0</v>
      </c>
      <c r="BB293" s="6">
        <f>(IFERROR(VLOOKUP(AZ293,Components[[Name]:[Price]],2,FALSE),0))</f>
        <v>0</v>
      </c>
    </row>
    <row r="294" spans="1:54" x14ac:dyDescent="0.2">
      <c r="A294" s="6">
        <v>1070</v>
      </c>
      <c r="B294" s="6" t="s">
        <v>527</v>
      </c>
      <c r="C294" s="6" t="s">
        <v>53</v>
      </c>
      <c r="D294" s="6" t="s">
        <v>53</v>
      </c>
      <c r="E294" s="6">
        <v>1</v>
      </c>
      <c r="F294" s="6">
        <v>15</v>
      </c>
      <c r="G294" s="6">
        <v>40</v>
      </c>
      <c r="H294" s="6" t="s">
        <v>79</v>
      </c>
      <c r="I294" s="7">
        <f>Fullmath[[#This Row],[Total CP]]/Fullmath[[#This Row],[Quantity]]</f>
        <v>64</v>
      </c>
      <c r="J2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64</v>
      </c>
      <c r="K294" s="6">
        <f>Fullmath[[#This Row],[Mat Cost]]/Fullmath[[#This Row],[Quantity]]</f>
        <v>1870.6999999999998</v>
      </c>
      <c r="L2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1870.6999999999998</v>
      </c>
      <c r="M294" s="7" t="s">
        <v>320</v>
      </c>
      <c r="N294" s="14">
        <v>1</v>
      </c>
      <c r="O294" s="15">
        <f>IFERROR(_xlfn.IFNA(VLOOKUP(Fullmath[[#This Row],[M1]],$H$2:$L293,2,FALSE),VLOOKUP(Fullmath[[#This Row],[M1]],$H295:$L$2227,2,FALSE)),0)</f>
        <v>24</v>
      </c>
      <c r="P294" s="16">
        <f>IFERROR(_xlfn.IFNA(VLOOKUP(Fullmath[[#This Row],[M1]],$H$2:$L293,4,FALSE),VLOOKUP(Fullmath[[#This Row],[M1]],$H295:$L$2227,4,FALSE)),0)</f>
        <v>479.36666666666662</v>
      </c>
      <c r="S294" s="15">
        <f>IFERROR(_xlfn.IFNA(VLOOKUP(Fullmath[[#This Row],[M2]],$H$2:$L293,2,FALSE),VLOOKUP(Fullmath[[#This Row],[M2]],$H295:$L$2227,2,FALSE)),0)</f>
        <v>0</v>
      </c>
      <c r="T294" s="16">
        <f>IFERROR(_xlfn.IFNA(VLOOKUP(Fullmath[[#This Row],[M2]],$H$2:$L293,4,FALSE),VLOOKUP(Fullmath[[#This Row],[M2]],$H295:$L$2227,4,FALSE)),0)</f>
        <v>0</v>
      </c>
      <c r="W294" s="15">
        <f>IFERROR(_xlfn.IFNA(VLOOKUP(Fullmath[[#This Row],[M3]],$H$2:$L293,2,FALSE),VLOOKUP(Fullmath[[#This Row],[M3]],$H295:$L$2227,2,FALSE)),0)</f>
        <v>0</v>
      </c>
      <c r="X294" s="16">
        <f>IFERROR(_xlfn.IFNA(VLOOKUP(Fullmath[[#This Row],[M3]],$H$2:$L293,4,FALSE),VLOOKUP(Fullmath[[#This Row],[M3]],$H295:$L$2227,4,FALSE)),0)</f>
        <v>0</v>
      </c>
      <c r="AA294" s="15">
        <f>IFERROR(_xlfn.IFNA(VLOOKUP(Fullmath[[#This Row],[M4]],$H$2:$L293,2,FALSE),VLOOKUP(Fullmath[[#This Row],[M4]],$H295:$L$2227,2,FALSE)),0)</f>
        <v>0</v>
      </c>
      <c r="AB294" s="16">
        <f>IFERROR(_xlfn.IFNA(VLOOKUP(Fullmath[[#This Row],[M4]],$H$2:$L293,4,FALSE),VLOOKUP(Fullmath[[#This Row],[M4]],$H295:$L$2227,4,FALSE)),0)</f>
        <v>0</v>
      </c>
      <c r="AE294" s="15">
        <f>IFERROR(_xlfn.IFNA(VLOOKUP(Fullmath[[#This Row],[M5]],$H$2:$L293,2,FALSE),VLOOKUP(Fullmath[[#This Row],[M5]],$H295:$L$2227,2,FALSE)),0)</f>
        <v>0</v>
      </c>
      <c r="AF294" s="16">
        <f>IFERROR(_xlfn.IFNA(VLOOKUP(Fullmath[[#This Row],[M5]],$H$2:$L293,4,FALSE),VLOOKUP(Fullmath[[#This Row],[M5]],$H295:$L$2227,4,FALSE)),0)</f>
        <v>0</v>
      </c>
      <c r="AI294" s="15">
        <f>IFERROR(_xlfn.IFNA(VLOOKUP(Fullmath[[#This Row],[M6]],$H$2:$L293,2,FALSE),VLOOKUP(Fullmath[[#This Row],[M6]],$H295:$L$2227,2,FALSE)),0)</f>
        <v>0</v>
      </c>
      <c r="AJ294" s="16">
        <f>IFERROR(_xlfn.IFNA(VLOOKUP(Fullmath[[#This Row],[M6]],$H$2:$L293,4,FALSE),VLOOKUP(Fullmath[[#This Row],[M6]],$H295:$L$2227,4,FALSE)),0)</f>
        <v>0</v>
      </c>
      <c r="AK294" s="7" t="s">
        <v>230</v>
      </c>
      <c r="AL294" s="7">
        <v>4</v>
      </c>
      <c r="AM294" s="7">
        <f>(IFERROR(VLOOKUP(AK294,Components[[Name]:[Price]],2,FALSE),0))</f>
        <v>347.83333333333331</v>
      </c>
      <c r="AP294" s="7">
        <f>(IFERROR(VLOOKUP(AN294,Components[[Name]:[Price]],2,FALSE),0))</f>
        <v>0</v>
      </c>
      <c r="AS294" s="7">
        <f>(IFERROR(VLOOKUP(AQ294,Components[[Name]:[Price]],2,FALSE),0))</f>
        <v>0</v>
      </c>
      <c r="AV294" s="7">
        <f>(IFERROR(VLOOKUP(AT294,Components[[Name]:[Price]],2,FALSE),0))</f>
        <v>0</v>
      </c>
      <c r="AY294" s="7">
        <f>(IFERROR(VLOOKUP(AW294,Components[[Name]:[Price]],2,FALSE),0))</f>
        <v>0</v>
      </c>
      <c r="BB294" s="6">
        <f>(IFERROR(VLOOKUP(AZ294,Components[[Name]:[Price]],2,FALSE),0))</f>
        <v>0</v>
      </c>
    </row>
    <row r="295" spans="1:54" x14ac:dyDescent="0.2">
      <c r="A295" s="6">
        <v>1064</v>
      </c>
      <c r="B295" s="6" t="s">
        <v>527</v>
      </c>
      <c r="C295" s="6" t="s">
        <v>53</v>
      </c>
      <c r="D295" s="6" t="s">
        <v>53</v>
      </c>
      <c r="E295" s="6">
        <v>1</v>
      </c>
      <c r="F295" s="6">
        <v>15</v>
      </c>
      <c r="G295" s="6">
        <v>40</v>
      </c>
      <c r="H295" s="6" t="s">
        <v>77</v>
      </c>
      <c r="I295" s="7">
        <f>Fullmath[[#This Row],[Total CP]]/Fullmath[[#This Row],[Quantity]]</f>
        <v>65</v>
      </c>
      <c r="J2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65</v>
      </c>
      <c r="K295" s="6">
        <f>Fullmath[[#This Row],[Mat Cost]]/Fullmath[[#This Row],[Quantity]]</f>
        <v>2512.6</v>
      </c>
      <c r="L2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2512.6</v>
      </c>
      <c r="M295" s="7" t="s">
        <v>320</v>
      </c>
      <c r="N295" s="14">
        <v>1</v>
      </c>
      <c r="O295" s="15">
        <f>IFERROR(_xlfn.IFNA(VLOOKUP(Fullmath[[#This Row],[M1]],$H$2:$L294,2,FALSE),VLOOKUP(Fullmath[[#This Row],[M1]],$H296:$L$2227,2,FALSE)),0)</f>
        <v>24</v>
      </c>
      <c r="P295" s="16">
        <f>IFERROR(_xlfn.IFNA(VLOOKUP(Fullmath[[#This Row],[M1]],$H$2:$L294,4,FALSE),VLOOKUP(Fullmath[[#This Row],[M1]],$H296:$L$2227,4,FALSE)),0)</f>
        <v>479.36666666666662</v>
      </c>
      <c r="Q295" s="7" t="s">
        <v>291</v>
      </c>
      <c r="R295" s="7">
        <v>1</v>
      </c>
      <c r="S295" s="15">
        <f>IFERROR(_xlfn.IFNA(VLOOKUP(Fullmath[[#This Row],[M2]],$H$2:$L294,2,FALSE),VLOOKUP(Fullmath[[#This Row],[M2]],$H296:$L$2227,2,FALSE)),0)</f>
        <v>1</v>
      </c>
      <c r="T295" s="16">
        <f>IFERROR(_xlfn.IFNA(VLOOKUP(Fullmath[[#This Row],[M2]],$H$2:$L294,4,FALSE),VLOOKUP(Fullmath[[#This Row],[M2]],$H296:$L$2227,4,FALSE)),0)</f>
        <v>641.9</v>
      </c>
      <c r="W295" s="15">
        <f>IFERROR(_xlfn.IFNA(VLOOKUP(Fullmath[[#This Row],[M3]],$H$2:$L294,2,FALSE),VLOOKUP(Fullmath[[#This Row],[M3]],$H296:$L$2227,2,FALSE)),0)</f>
        <v>0</v>
      </c>
      <c r="X295" s="16">
        <f>IFERROR(_xlfn.IFNA(VLOOKUP(Fullmath[[#This Row],[M3]],$H$2:$L294,4,FALSE),VLOOKUP(Fullmath[[#This Row],[M3]],$H296:$L$2227,4,FALSE)),0)</f>
        <v>0</v>
      </c>
      <c r="AA295" s="15">
        <f>IFERROR(_xlfn.IFNA(VLOOKUP(Fullmath[[#This Row],[M4]],$H$2:$L294,2,FALSE),VLOOKUP(Fullmath[[#This Row],[M4]],$H296:$L$2227,2,FALSE)),0)</f>
        <v>0</v>
      </c>
      <c r="AB295" s="16">
        <f>IFERROR(_xlfn.IFNA(VLOOKUP(Fullmath[[#This Row],[M4]],$H$2:$L294,4,FALSE),VLOOKUP(Fullmath[[#This Row],[M4]],$H296:$L$2227,4,FALSE)),0)</f>
        <v>0</v>
      </c>
      <c r="AE295" s="15">
        <f>IFERROR(_xlfn.IFNA(VLOOKUP(Fullmath[[#This Row],[M5]],$H$2:$L294,2,FALSE),VLOOKUP(Fullmath[[#This Row],[M5]],$H296:$L$2227,2,FALSE)),0)</f>
        <v>0</v>
      </c>
      <c r="AF295" s="16">
        <f>IFERROR(_xlfn.IFNA(VLOOKUP(Fullmath[[#This Row],[M5]],$H$2:$L294,4,FALSE),VLOOKUP(Fullmath[[#This Row],[M5]],$H296:$L$2227,4,FALSE)),0)</f>
        <v>0</v>
      </c>
      <c r="AI295" s="15">
        <f>IFERROR(_xlfn.IFNA(VLOOKUP(Fullmath[[#This Row],[M6]],$H$2:$L294,2,FALSE),VLOOKUP(Fullmath[[#This Row],[M6]],$H296:$L$2227,2,FALSE)),0)</f>
        <v>0</v>
      </c>
      <c r="AJ295" s="16">
        <f>IFERROR(_xlfn.IFNA(VLOOKUP(Fullmath[[#This Row],[M6]],$H$2:$L294,4,FALSE),VLOOKUP(Fullmath[[#This Row],[M6]],$H296:$L$2227,4,FALSE)),0)</f>
        <v>0</v>
      </c>
      <c r="AK295" s="7" t="s">
        <v>230</v>
      </c>
      <c r="AL295" s="7">
        <v>4</v>
      </c>
      <c r="AM295" s="7">
        <f>(IFERROR(VLOOKUP(AK295,Components[[Name]:[Price]],2,FALSE),0))</f>
        <v>347.83333333333331</v>
      </c>
      <c r="AP295" s="7">
        <f>(IFERROR(VLOOKUP(AN295,Components[[Name]:[Price]],2,FALSE),0))</f>
        <v>0</v>
      </c>
      <c r="AS295" s="7">
        <f>(IFERROR(VLOOKUP(AQ295,Components[[Name]:[Price]],2,FALSE),0))</f>
        <v>0</v>
      </c>
      <c r="AV295" s="7">
        <f>(IFERROR(VLOOKUP(AT295,Components[[Name]:[Price]],2,FALSE),0))</f>
        <v>0</v>
      </c>
      <c r="AY295" s="7">
        <f>(IFERROR(VLOOKUP(AW295,Components[[Name]:[Price]],2,FALSE),0))</f>
        <v>0</v>
      </c>
      <c r="BB295" s="6">
        <f>(IFERROR(VLOOKUP(AZ295,Components[[Name]:[Price]],2,FALSE),0))</f>
        <v>0</v>
      </c>
    </row>
    <row r="296" spans="1:54" x14ac:dyDescent="0.2">
      <c r="A296" s="6">
        <v>50</v>
      </c>
      <c r="B296" s="6" t="s">
        <v>527</v>
      </c>
      <c r="C296" s="6" t="s">
        <v>53</v>
      </c>
      <c r="D296" s="6" t="s">
        <v>53</v>
      </c>
      <c r="E296" s="6">
        <v>1</v>
      </c>
      <c r="F296" s="6">
        <v>15</v>
      </c>
      <c r="G296" s="6">
        <v>4</v>
      </c>
      <c r="H296" s="6" t="s">
        <v>61</v>
      </c>
      <c r="I296" s="7">
        <f>Fullmath[[#This Row],[Total CP]]/Fullmath[[#This Row],[Quantity]]</f>
        <v>4</v>
      </c>
      <c r="J2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296" s="6">
        <f>Fullmath[[#This Row],[Mat Cost]]/Fullmath[[#This Row],[Quantity]]</f>
        <v>1306</v>
      </c>
      <c r="L2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1306</v>
      </c>
      <c r="N296" s="14"/>
      <c r="O296" s="15">
        <f>IFERROR(_xlfn.IFNA(VLOOKUP(Fullmath[[#This Row],[M1]],$H$2:$L295,2,FALSE),VLOOKUP(Fullmath[[#This Row],[M1]],$H297:$L$2227,2,FALSE)),0)</f>
        <v>0</v>
      </c>
      <c r="P296" s="16">
        <f>IFERROR(_xlfn.IFNA(VLOOKUP(Fullmath[[#This Row],[M1]],$H$2:$L295,4,FALSE),VLOOKUP(Fullmath[[#This Row],[M1]],$H297:$L$2227,4,FALSE)),0)</f>
        <v>0</v>
      </c>
      <c r="S296" s="15">
        <f>IFERROR(_xlfn.IFNA(VLOOKUP(Fullmath[[#This Row],[M2]],$H$2:$L295,2,FALSE),VLOOKUP(Fullmath[[#This Row],[M2]],$H297:$L$2227,2,FALSE)),0)</f>
        <v>0</v>
      </c>
      <c r="T296" s="16">
        <f>IFERROR(_xlfn.IFNA(VLOOKUP(Fullmath[[#This Row],[M2]],$H$2:$L295,4,FALSE),VLOOKUP(Fullmath[[#This Row],[M2]],$H297:$L$2227,4,FALSE)),0)</f>
        <v>0</v>
      </c>
      <c r="W296" s="15">
        <f>IFERROR(_xlfn.IFNA(VLOOKUP(Fullmath[[#This Row],[M3]],$H$2:$L295,2,FALSE),VLOOKUP(Fullmath[[#This Row],[M3]],$H297:$L$2227,2,FALSE)),0)</f>
        <v>0</v>
      </c>
      <c r="X296" s="16">
        <f>IFERROR(_xlfn.IFNA(VLOOKUP(Fullmath[[#This Row],[M3]],$H$2:$L295,4,FALSE),VLOOKUP(Fullmath[[#This Row],[M3]],$H297:$L$2227,4,FALSE)),0)</f>
        <v>0</v>
      </c>
      <c r="AA296" s="15">
        <f>IFERROR(_xlfn.IFNA(VLOOKUP(Fullmath[[#This Row],[M4]],$H$2:$L295,2,FALSE),VLOOKUP(Fullmath[[#This Row],[M4]],$H297:$L$2227,2,FALSE)),0)</f>
        <v>0</v>
      </c>
      <c r="AB296" s="16">
        <f>IFERROR(_xlfn.IFNA(VLOOKUP(Fullmath[[#This Row],[M4]],$H$2:$L295,4,FALSE),VLOOKUP(Fullmath[[#This Row],[M4]],$H297:$L$2227,4,FALSE)),0)</f>
        <v>0</v>
      </c>
      <c r="AE296" s="15">
        <f>IFERROR(_xlfn.IFNA(VLOOKUP(Fullmath[[#This Row],[M5]],$H$2:$L295,2,FALSE),VLOOKUP(Fullmath[[#This Row],[M5]],$H297:$L$2227,2,FALSE)),0)</f>
        <v>0</v>
      </c>
      <c r="AF296" s="16">
        <f>IFERROR(_xlfn.IFNA(VLOOKUP(Fullmath[[#This Row],[M5]],$H$2:$L295,4,FALSE),VLOOKUP(Fullmath[[#This Row],[M5]],$H297:$L$2227,4,FALSE)),0)</f>
        <v>0</v>
      </c>
      <c r="AI296" s="15">
        <f>IFERROR(_xlfn.IFNA(VLOOKUP(Fullmath[[#This Row],[M6]],$H$2:$L295,2,FALSE),VLOOKUP(Fullmath[[#This Row],[M6]],$H297:$L$2227,2,FALSE)),0)</f>
        <v>0</v>
      </c>
      <c r="AJ296" s="16">
        <f>IFERROR(_xlfn.IFNA(VLOOKUP(Fullmath[[#This Row],[M6]],$H$2:$L295,4,FALSE),VLOOKUP(Fullmath[[#This Row],[M6]],$H297:$L$2227,4,FALSE)),0)</f>
        <v>0</v>
      </c>
      <c r="AK296" s="7" t="s">
        <v>230</v>
      </c>
      <c r="AL296" s="7">
        <v>2</v>
      </c>
      <c r="AM296" s="7">
        <f>(IFERROR(VLOOKUP(AK296,Components[[Name]:[Price]],2,FALSE),0))</f>
        <v>347.83333333333331</v>
      </c>
      <c r="AN296" s="7" t="s">
        <v>231</v>
      </c>
      <c r="AO296" s="7">
        <v>2</v>
      </c>
      <c r="AP296" s="7">
        <f>(IFERROR(VLOOKUP(AN296,Components[[Name]:[Price]],2,FALSE),0))</f>
        <v>305.16666666666669</v>
      </c>
      <c r="AS296" s="7">
        <f>(IFERROR(VLOOKUP(AQ296,Components[[Name]:[Price]],2,FALSE),0))</f>
        <v>0</v>
      </c>
      <c r="AV296" s="7">
        <f>(IFERROR(VLOOKUP(AT296,Components[[Name]:[Price]],2,FALSE),0))</f>
        <v>0</v>
      </c>
      <c r="AY296" s="7">
        <f>(IFERROR(VLOOKUP(AW296,Components[[Name]:[Price]],2,FALSE),0))</f>
        <v>0</v>
      </c>
      <c r="BB296" s="6">
        <f>(IFERROR(VLOOKUP(AZ296,Components[[Name]:[Price]],2,FALSE),0))</f>
        <v>0</v>
      </c>
    </row>
    <row r="297" spans="1:54" x14ac:dyDescent="0.2">
      <c r="A297" s="6">
        <v>1270</v>
      </c>
      <c r="B297" s="6" t="s">
        <v>527</v>
      </c>
      <c r="C297" s="6" t="s">
        <v>53</v>
      </c>
      <c r="D297" s="6" t="s">
        <v>53</v>
      </c>
      <c r="E297" s="6">
        <v>1</v>
      </c>
      <c r="F297" s="6">
        <v>15</v>
      </c>
      <c r="G297" s="6">
        <v>4</v>
      </c>
      <c r="H297" s="6" t="s">
        <v>95</v>
      </c>
      <c r="I297" s="7">
        <f>Fullmath[[#This Row],[Total CP]]/Fullmath[[#This Row],[Quantity]]</f>
        <v>5</v>
      </c>
      <c r="J2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297" s="6">
        <f>Fullmath[[#This Row],[Mat Cost]]/Fullmath[[#This Row],[Quantity]]</f>
        <v>712.05555555555566</v>
      </c>
      <c r="L2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712.05555555555566</v>
      </c>
      <c r="M297" s="7" t="s">
        <v>38</v>
      </c>
      <c r="N297" s="14">
        <v>1</v>
      </c>
      <c r="O297" s="15">
        <f>IFERROR(_xlfn.IFNA(VLOOKUP(Fullmath[[#This Row],[M1]],$H$2:$L296,2,FALSE),VLOOKUP(Fullmath[[#This Row],[M1]],$H298:$L$2227,2,FALSE)),0)</f>
        <v>1</v>
      </c>
      <c r="P297" s="16">
        <f>IFERROR(_xlfn.IFNA(VLOOKUP(Fullmath[[#This Row],[M1]],$H$2:$L296,4,FALSE),VLOOKUP(Fullmath[[#This Row],[M1]],$H298:$L$2227,4,FALSE)),0)</f>
        <v>101.72222222222223</v>
      </c>
      <c r="S297" s="15">
        <f>IFERROR(_xlfn.IFNA(VLOOKUP(Fullmath[[#This Row],[M2]],$H$2:$L296,2,FALSE),VLOOKUP(Fullmath[[#This Row],[M2]],$H298:$L$2227,2,FALSE)),0)</f>
        <v>0</v>
      </c>
      <c r="T297" s="16">
        <f>IFERROR(_xlfn.IFNA(VLOOKUP(Fullmath[[#This Row],[M2]],$H$2:$L296,4,FALSE),VLOOKUP(Fullmath[[#This Row],[M2]],$H298:$L$2227,4,FALSE)),0)</f>
        <v>0</v>
      </c>
      <c r="W297" s="15">
        <f>IFERROR(_xlfn.IFNA(VLOOKUP(Fullmath[[#This Row],[M3]],$H$2:$L296,2,FALSE),VLOOKUP(Fullmath[[#This Row],[M3]],$H298:$L$2227,2,FALSE)),0)</f>
        <v>0</v>
      </c>
      <c r="X297" s="16">
        <f>IFERROR(_xlfn.IFNA(VLOOKUP(Fullmath[[#This Row],[M3]],$H$2:$L296,4,FALSE),VLOOKUP(Fullmath[[#This Row],[M3]],$H298:$L$2227,4,FALSE)),0)</f>
        <v>0</v>
      </c>
      <c r="AA297" s="15">
        <f>IFERROR(_xlfn.IFNA(VLOOKUP(Fullmath[[#This Row],[M4]],$H$2:$L296,2,FALSE),VLOOKUP(Fullmath[[#This Row],[M4]],$H298:$L$2227,2,FALSE)),0)</f>
        <v>0</v>
      </c>
      <c r="AB297" s="16">
        <f>IFERROR(_xlfn.IFNA(VLOOKUP(Fullmath[[#This Row],[M4]],$H$2:$L296,4,FALSE),VLOOKUP(Fullmath[[#This Row],[M4]],$H298:$L$2227,4,FALSE)),0)</f>
        <v>0</v>
      </c>
      <c r="AE297" s="15">
        <f>IFERROR(_xlfn.IFNA(VLOOKUP(Fullmath[[#This Row],[M5]],$H$2:$L296,2,FALSE),VLOOKUP(Fullmath[[#This Row],[M5]],$H298:$L$2227,2,FALSE)),0)</f>
        <v>0</v>
      </c>
      <c r="AF297" s="16">
        <f>IFERROR(_xlfn.IFNA(VLOOKUP(Fullmath[[#This Row],[M5]],$H$2:$L296,4,FALSE),VLOOKUP(Fullmath[[#This Row],[M5]],$H298:$L$2227,4,FALSE)),0)</f>
        <v>0</v>
      </c>
      <c r="AI297" s="15">
        <f>IFERROR(_xlfn.IFNA(VLOOKUP(Fullmath[[#This Row],[M6]],$H$2:$L296,2,FALSE),VLOOKUP(Fullmath[[#This Row],[M6]],$H298:$L$2227,2,FALSE)),0)</f>
        <v>0</v>
      </c>
      <c r="AJ297" s="16">
        <f>IFERROR(_xlfn.IFNA(VLOOKUP(Fullmath[[#This Row],[M6]],$H$2:$L296,4,FALSE),VLOOKUP(Fullmath[[#This Row],[M6]],$H298:$L$2227,4,FALSE)),0)</f>
        <v>0</v>
      </c>
      <c r="AK297" s="7" t="s">
        <v>231</v>
      </c>
      <c r="AL297" s="7">
        <v>2</v>
      </c>
      <c r="AM297" s="7">
        <f>(IFERROR(VLOOKUP(AK297,Components[[Name]:[Price]],2,FALSE),0))</f>
        <v>305.16666666666669</v>
      </c>
      <c r="AP297" s="7">
        <f>(IFERROR(VLOOKUP(AN297,Components[[Name]:[Price]],2,FALSE),0))</f>
        <v>0</v>
      </c>
      <c r="AS297" s="7">
        <f>(IFERROR(VLOOKUP(AQ297,Components[[Name]:[Price]],2,FALSE),0))</f>
        <v>0</v>
      </c>
      <c r="AV297" s="7">
        <f>(IFERROR(VLOOKUP(AT297,Components[[Name]:[Price]],2,FALSE),0))</f>
        <v>0</v>
      </c>
      <c r="AY297" s="7">
        <f>(IFERROR(VLOOKUP(AW297,Components[[Name]:[Price]],2,FALSE),0))</f>
        <v>0</v>
      </c>
      <c r="BB297" s="6">
        <f>(IFERROR(VLOOKUP(AZ297,Components[[Name]:[Price]],2,FALSE),0))</f>
        <v>0</v>
      </c>
    </row>
    <row r="298" spans="1:54" x14ac:dyDescent="0.2">
      <c r="A298" s="6">
        <v>13</v>
      </c>
      <c r="B298" s="6" t="s">
        <v>527</v>
      </c>
      <c r="C298" s="6" t="s">
        <v>53</v>
      </c>
      <c r="D298" s="6" t="s">
        <v>53</v>
      </c>
      <c r="E298" s="6">
        <v>1</v>
      </c>
      <c r="F298" s="6">
        <v>15</v>
      </c>
      <c r="G298" s="6">
        <v>4</v>
      </c>
      <c r="H298" s="6" t="s">
        <v>56</v>
      </c>
      <c r="I298" s="7">
        <f>Fullmath[[#This Row],[Total CP]]/Fullmath[[#This Row],[Quantity]]</f>
        <v>4</v>
      </c>
      <c r="J2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298" s="6">
        <f>Fullmath[[#This Row],[Mat Cost]]/Fullmath[[#This Row],[Quantity]]</f>
        <v>1391.3333333333333</v>
      </c>
      <c r="L2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1391.3333333333333</v>
      </c>
      <c r="N298" s="14"/>
      <c r="O298" s="15">
        <f>IFERROR(_xlfn.IFNA(VLOOKUP(Fullmath[[#This Row],[M1]],$H$2:$L297,2,FALSE),VLOOKUP(Fullmath[[#This Row],[M1]],$H299:$L$2227,2,FALSE)),0)</f>
        <v>0</v>
      </c>
      <c r="P298" s="16">
        <f>IFERROR(_xlfn.IFNA(VLOOKUP(Fullmath[[#This Row],[M1]],$H$2:$L297,4,FALSE),VLOOKUP(Fullmath[[#This Row],[M1]],$H299:$L$2227,4,FALSE)),0)</f>
        <v>0</v>
      </c>
      <c r="S298" s="15">
        <f>IFERROR(_xlfn.IFNA(VLOOKUP(Fullmath[[#This Row],[M2]],$H$2:$L297,2,FALSE),VLOOKUP(Fullmath[[#This Row],[M2]],$H299:$L$2227,2,FALSE)),0)</f>
        <v>0</v>
      </c>
      <c r="T298" s="16">
        <f>IFERROR(_xlfn.IFNA(VLOOKUP(Fullmath[[#This Row],[M2]],$H$2:$L297,4,FALSE),VLOOKUP(Fullmath[[#This Row],[M2]],$H299:$L$2227,4,FALSE)),0)</f>
        <v>0</v>
      </c>
      <c r="W298" s="15">
        <f>IFERROR(_xlfn.IFNA(VLOOKUP(Fullmath[[#This Row],[M3]],$H$2:$L297,2,FALSE),VLOOKUP(Fullmath[[#This Row],[M3]],$H299:$L$2227,2,FALSE)),0)</f>
        <v>0</v>
      </c>
      <c r="X298" s="16">
        <f>IFERROR(_xlfn.IFNA(VLOOKUP(Fullmath[[#This Row],[M3]],$H$2:$L297,4,FALSE),VLOOKUP(Fullmath[[#This Row],[M3]],$H299:$L$2227,4,FALSE)),0)</f>
        <v>0</v>
      </c>
      <c r="AA298" s="15">
        <f>IFERROR(_xlfn.IFNA(VLOOKUP(Fullmath[[#This Row],[M4]],$H$2:$L297,2,FALSE),VLOOKUP(Fullmath[[#This Row],[M4]],$H299:$L$2227,2,FALSE)),0)</f>
        <v>0</v>
      </c>
      <c r="AB298" s="16">
        <f>IFERROR(_xlfn.IFNA(VLOOKUP(Fullmath[[#This Row],[M4]],$H$2:$L297,4,FALSE),VLOOKUP(Fullmath[[#This Row],[M4]],$H299:$L$2227,4,FALSE)),0)</f>
        <v>0</v>
      </c>
      <c r="AE298" s="15">
        <f>IFERROR(_xlfn.IFNA(VLOOKUP(Fullmath[[#This Row],[M5]],$H$2:$L297,2,FALSE),VLOOKUP(Fullmath[[#This Row],[M5]],$H299:$L$2227,2,FALSE)),0)</f>
        <v>0</v>
      </c>
      <c r="AF298" s="16">
        <f>IFERROR(_xlfn.IFNA(VLOOKUP(Fullmath[[#This Row],[M5]],$H$2:$L297,4,FALSE),VLOOKUP(Fullmath[[#This Row],[M5]],$H299:$L$2227,4,FALSE)),0)</f>
        <v>0</v>
      </c>
      <c r="AI298" s="15">
        <f>IFERROR(_xlfn.IFNA(VLOOKUP(Fullmath[[#This Row],[M6]],$H$2:$L297,2,FALSE),VLOOKUP(Fullmath[[#This Row],[M6]],$H299:$L$2227,2,FALSE)),0)</f>
        <v>0</v>
      </c>
      <c r="AJ298" s="16">
        <f>IFERROR(_xlfn.IFNA(VLOOKUP(Fullmath[[#This Row],[M6]],$H$2:$L297,4,FALSE),VLOOKUP(Fullmath[[#This Row],[M6]],$H299:$L$2227,4,FALSE)),0)</f>
        <v>0</v>
      </c>
      <c r="AK298" s="7" t="s">
        <v>230</v>
      </c>
      <c r="AL298" s="7">
        <v>4</v>
      </c>
      <c r="AM298" s="7">
        <f>(IFERROR(VLOOKUP(AK298,Components[[Name]:[Price]],2,FALSE),0))</f>
        <v>347.83333333333331</v>
      </c>
      <c r="AP298" s="7">
        <f>(IFERROR(VLOOKUP(AN298,Components[[Name]:[Price]],2,FALSE),0))</f>
        <v>0</v>
      </c>
      <c r="AS298" s="7">
        <f>(IFERROR(VLOOKUP(AQ298,Components[[Name]:[Price]],2,FALSE),0))</f>
        <v>0</v>
      </c>
      <c r="AV298" s="7">
        <f>(IFERROR(VLOOKUP(AT298,Components[[Name]:[Price]],2,FALSE),0))</f>
        <v>0</v>
      </c>
      <c r="AY298" s="7">
        <f>(IFERROR(VLOOKUP(AW298,Components[[Name]:[Price]],2,FALSE),0))</f>
        <v>0</v>
      </c>
      <c r="BB298" s="6">
        <f>(IFERROR(VLOOKUP(AZ298,Components[[Name]:[Price]],2,FALSE),0))</f>
        <v>0</v>
      </c>
    </row>
    <row r="299" spans="1:54" x14ac:dyDescent="0.2">
      <c r="A299" s="6">
        <v>48</v>
      </c>
      <c r="B299" s="6" t="s">
        <v>527</v>
      </c>
      <c r="C299" s="6" t="s">
        <v>53</v>
      </c>
      <c r="D299" s="6" t="s">
        <v>53</v>
      </c>
      <c r="E299" s="6">
        <v>1</v>
      </c>
      <c r="F299" s="6">
        <v>15</v>
      </c>
      <c r="G299" s="6">
        <v>4</v>
      </c>
      <c r="H299" s="6" t="s">
        <v>59</v>
      </c>
      <c r="I299" s="7">
        <f>Fullmath[[#This Row],[Total CP]]/Fullmath[[#This Row],[Quantity]]</f>
        <v>4</v>
      </c>
      <c r="J2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299" s="6">
        <f>Fullmath[[#This Row],[Mat Cost]]/Fullmath[[#This Row],[Quantity]]</f>
        <v>610.33333333333337</v>
      </c>
      <c r="L2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610.33333333333337</v>
      </c>
      <c r="N299" s="14"/>
      <c r="O299" s="15">
        <f>IFERROR(_xlfn.IFNA(VLOOKUP(Fullmath[[#This Row],[M1]],$H$2:$L298,2,FALSE),VLOOKUP(Fullmath[[#This Row],[M1]],$H300:$L$2227,2,FALSE)),0)</f>
        <v>0</v>
      </c>
      <c r="P299" s="16">
        <f>IFERROR(_xlfn.IFNA(VLOOKUP(Fullmath[[#This Row],[M1]],$H$2:$L298,4,FALSE),VLOOKUP(Fullmath[[#This Row],[M1]],$H300:$L$2227,4,FALSE)),0)</f>
        <v>0</v>
      </c>
      <c r="S299" s="15">
        <f>IFERROR(_xlfn.IFNA(VLOOKUP(Fullmath[[#This Row],[M2]],$H$2:$L298,2,FALSE),VLOOKUP(Fullmath[[#This Row],[M2]],$H300:$L$2227,2,FALSE)),0)</f>
        <v>0</v>
      </c>
      <c r="T299" s="16">
        <f>IFERROR(_xlfn.IFNA(VLOOKUP(Fullmath[[#This Row],[M2]],$H$2:$L298,4,FALSE),VLOOKUP(Fullmath[[#This Row],[M2]],$H300:$L$2227,4,FALSE)),0)</f>
        <v>0</v>
      </c>
      <c r="W299" s="15">
        <f>IFERROR(_xlfn.IFNA(VLOOKUP(Fullmath[[#This Row],[M3]],$H$2:$L298,2,FALSE),VLOOKUP(Fullmath[[#This Row],[M3]],$H300:$L$2227,2,FALSE)),0)</f>
        <v>0</v>
      </c>
      <c r="X299" s="16">
        <f>IFERROR(_xlfn.IFNA(VLOOKUP(Fullmath[[#This Row],[M3]],$H$2:$L298,4,FALSE),VLOOKUP(Fullmath[[#This Row],[M3]],$H300:$L$2227,4,FALSE)),0)</f>
        <v>0</v>
      </c>
      <c r="AA299" s="15">
        <f>IFERROR(_xlfn.IFNA(VLOOKUP(Fullmath[[#This Row],[M4]],$H$2:$L298,2,FALSE),VLOOKUP(Fullmath[[#This Row],[M4]],$H300:$L$2227,2,FALSE)),0)</f>
        <v>0</v>
      </c>
      <c r="AB299" s="16">
        <f>IFERROR(_xlfn.IFNA(VLOOKUP(Fullmath[[#This Row],[M4]],$H$2:$L298,4,FALSE),VLOOKUP(Fullmath[[#This Row],[M4]],$H300:$L$2227,4,FALSE)),0)</f>
        <v>0</v>
      </c>
      <c r="AE299" s="15">
        <f>IFERROR(_xlfn.IFNA(VLOOKUP(Fullmath[[#This Row],[M5]],$H$2:$L298,2,FALSE),VLOOKUP(Fullmath[[#This Row],[M5]],$H300:$L$2227,2,FALSE)),0)</f>
        <v>0</v>
      </c>
      <c r="AF299" s="16">
        <f>IFERROR(_xlfn.IFNA(VLOOKUP(Fullmath[[#This Row],[M5]],$H$2:$L298,4,FALSE),VLOOKUP(Fullmath[[#This Row],[M5]],$H300:$L$2227,4,FALSE)),0)</f>
        <v>0</v>
      </c>
      <c r="AI299" s="15">
        <f>IFERROR(_xlfn.IFNA(VLOOKUP(Fullmath[[#This Row],[M6]],$H$2:$L298,2,FALSE),VLOOKUP(Fullmath[[#This Row],[M6]],$H300:$L$2227,2,FALSE)),0)</f>
        <v>0</v>
      </c>
      <c r="AJ299" s="16">
        <f>IFERROR(_xlfn.IFNA(VLOOKUP(Fullmath[[#This Row],[M6]],$H$2:$L298,4,FALSE),VLOOKUP(Fullmath[[#This Row],[M6]],$H300:$L$2227,4,FALSE)),0)</f>
        <v>0</v>
      </c>
      <c r="AK299" s="7" t="s">
        <v>231</v>
      </c>
      <c r="AL299" s="7">
        <v>2</v>
      </c>
      <c r="AM299" s="7">
        <f>(IFERROR(VLOOKUP(AK299,Components[[Name]:[Price]],2,FALSE),0))</f>
        <v>305.16666666666669</v>
      </c>
      <c r="AP299" s="7">
        <f>(IFERROR(VLOOKUP(AN299,Components[[Name]:[Price]],2,FALSE),0))</f>
        <v>0</v>
      </c>
      <c r="AS299" s="7">
        <f>(IFERROR(VLOOKUP(AQ299,Components[[Name]:[Price]],2,FALSE),0))</f>
        <v>0</v>
      </c>
      <c r="AV299" s="7">
        <f>(IFERROR(VLOOKUP(AT299,Components[[Name]:[Price]],2,FALSE),0))</f>
        <v>0</v>
      </c>
      <c r="AY299" s="7">
        <f>(IFERROR(VLOOKUP(AW299,Components[[Name]:[Price]],2,FALSE),0))</f>
        <v>0</v>
      </c>
      <c r="BB299" s="6">
        <f>(IFERROR(VLOOKUP(AZ299,Components[[Name]:[Price]],2,FALSE),0))</f>
        <v>0</v>
      </c>
    </row>
    <row r="300" spans="1:54" x14ac:dyDescent="0.2">
      <c r="A300" s="6">
        <v>49</v>
      </c>
      <c r="B300" s="6" t="s">
        <v>527</v>
      </c>
      <c r="C300" s="6" t="s">
        <v>53</v>
      </c>
      <c r="D300" s="6" t="s">
        <v>53</v>
      </c>
      <c r="E300" s="6">
        <v>1</v>
      </c>
      <c r="F300" s="6">
        <v>15</v>
      </c>
      <c r="G300" s="6">
        <v>4</v>
      </c>
      <c r="H300" s="6" t="s">
        <v>60</v>
      </c>
      <c r="I300" s="7">
        <f>Fullmath[[#This Row],[Total CP]]/Fullmath[[#This Row],[Quantity]]</f>
        <v>4</v>
      </c>
      <c r="J3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00" s="6">
        <f>Fullmath[[#This Row],[Mat Cost]]/Fullmath[[#This Row],[Quantity]]</f>
        <v>610.33333333333337</v>
      </c>
      <c r="L3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610.33333333333337</v>
      </c>
      <c r="N300" s="14"/>
      <c r="O300" s="15">
        <f>IFERROR(_xlfn.IFNA(VLOOKUP(Fullmath[[#This Row],[M1]],$H$2:$L299,2,FALSE),VLOOKUP(Fullmath[[#This Row],[M1]],$H301:$L$2227,2,FALSE)),0)</f>
        <v>0</v>
      </c>
      <c r="P300" s="16">
        <f>IFERROR(_xlfn.IFNA(VLOOKUP(Fullmath[[#This Row],[M1]],$H$2:$L299,4,FALSE),VLOOKUP(Fullmath[[#This Row],[M1]],$H301:$L$2227,4,FALSE)),0)</f>
        <v>0</v>
      </c>
      <c r="S300" s="15">
        <f>IFERROR(_xlfn.IFNA(VLOOKUP(Fullmath[[#This Row],[M2]],$H$2:$L299,2,FALSE),VLOOKUP(Fullmath[[#This Row],[M2]],$H301:$L$2227,2,FALSE)),0)</f>
        <v>0</v>
      </c>
      <c r="T300" s="16">
        <f>IFERROR(_xlfn.IFNA(VLOOKUP(Fullmath[[#This Row],[M2]],$H$2:$L299,4,FALSE),VLOOKUP(Fullmath[[#This Row],[M2]],$H301:$L$2227,4,FALSE)),0)</f>
        <v>0</v>
      </c>
      <c r="W300" s="15">
        <f>IFERROR(_xlfn.IFNA(VLOOKUP(Fullmath[[#This Row],[M3]],$H$2:$L299,2,FALSE),VLOOKUP(Fullmath[[#This Row],[M3]],$H301:$L$2227,2,FALSE)),0)</f>
        <v>0</v>
      </c>
      <c r="X300" s="16">
        <f>IFERROR(_xlfn.IFNA(VLOOKUP(Fullmath[[#This Row],[M3]],$H$2:$L299,4,FALSE),VLOOKUP(Fullmath[[#This Row],[M3]],$H301:$L$2227,4,FALSE)),0)</f>
        <v>0</v>
      </c>
      <c r="AA300" s="15">
        <f>IFERROR(_xlfn.IFNA(VLOOKUP(Fullmath[[#This Row],[M4]],$H$2:$L299,2,FALSE),VLOOKUP(Fullmath[[#This Row],[M4]],$H301:$L$2227,2,FALSE)),0)</f>
        <v>0</v>
      </c>
      <c r="AB300" s="16">
        <f>IFERROR(_xlfn.IFNA(VLOOKUP(Fullmath[[#This Row],[M4]],$H$2:$L299,4,FALSE),VLOOKUP(Fullmath[[#This Row],[M4]],$H301:$L$2227,4,FALSE)),0)</f>
        <v>0</v>
      </c>
      <c r="AE300" s="15">
        <f>IFERROR(_xlfn.IFNA(VLOOKUP(Fullmath[[#This Row],[M5]],$H$2:$L299,2,FALSE),VLOOKUP(Fullmath[[#This Row],[M5]],$H301:$L$2227,2,FALSE)),0)</f>
        <v>0</v>
      </c>
      <c r="AF300" s="16">
        <f>IFERROR(_xlfn.IFNA(VLOOKUP(Fullmath[[#This Row],[M5]],$H$2:$L299,4,FALSE),VLOOKUP(Fullmath[[#This Row],[M5]],$H301:$L$2227,4,FALSE)),0)</f>
        <v>0</v>
      </c>
      <c r="AI300" s="15">
        <f>IFERROR(_xlfn.IFNA(VLOOKUP(Fullmath[[#This Row],[M6]],$H$2:$L299,2,FALSE),VLOOKUP(Fullmath[[#This Row],[M6]],$H301:$L$2227,2,FALSE)),0)</f>
        <v>0</v>
      </c>
      <c r="AJ300" s="16">
        <f>IFERROR(_xlfn.IFNA(VLOOKUP(Fullmath[[#This Row],[M6]],$H$2:$L299,4,FALSE),VLOOKUP(Fullmath[[#This Row],[M6]],$H301:$L$2227,4,FALSE)),0)</f>
        <v>0</v>
      </c>
      <c r="AK300" s="7" t="s">
        <v>231</v>
      </c>
      <c r="AL300" s="7">
        <v>2</v>
      </c>
      <c r="AM300" s="7">
        <f>(IFERROR(VLOOKUP(AK300,Components[[Name]:[Price]],2,FALSE),0))</f>
        <v>305.16666666666669</v>
      </c>
      <c r="AP300" s="7">
        <f>(IFERROR(VLOOKUP(AN300,Components[[Name]:[Price]],2,FALSE),0))</f>
        <v>0</v>
      </c>
      <c r="AS300" s="7">
        <f>(IFERROR(VLOOKUP(AQ300,Components[[Name]:[Price]],2,FALSE),0))</f>
        <v>0</v>
      </c>
      <c r="AV300" s="7">
        <f>(IFERROR(VLOOKUP(AT300,Components[[Name]:[Price]],2,FALSE),0))</f>
        <v>0</v>
      </c>
      <c r="AY300" s="7">
        <f>(IFERROR(VLOOKUP(AW300,Components[[Name]:[Price]],2,FALSE),0))</f>
        <v>0</v>
      </c>
      <c r="BB300" s="6">
        <f>(IFERROR(VLOOKUP(AZ300,Components[[Name]:[Price]],2,FALSE),0))</f>
        <v>0</v>
      </c>
    </row>
    <row r="301" spans="1:54" x14ac:dyDescent="0.2">
      <c r="A301" s="6">
        <v>83</v>
      </c>
      <c r="B301" s="6" t="s">
        <v>527</v>
      </c>
      <c r="C301" s="6" t="s">
        <v>53</v>
      </c>
      <c r="D301" s="6" t="s">
        <v>53</v>
      </c>
      <c r="E301" s="6">
        <v>1</v>
      </c>
      <c r="F301" s="6">
        <v>15</v>
      </c>
      <c r="G301" s="6">
        <v>4</v>
      </c>
      <c r="H301" s="6" t="s">
        <v>69</v>
      </c>
      <c r="I301" s="7">
        <f>Fullmath[[#This Row],[Total CP]]/Fullmath[[#This Row],[Quantity]]</f>
        <v>4</v>
      </c>
      <c r="J3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01" s="6">
        <f>Fullmath[[#This Row],[Mat Cost]]/Fullmath[[#This Row],[Quantity]]</f>
        <v>1391.3333333333333</v>
      </c>
      <c r="L3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1391.3333333333333</v>
      </c>
      <c r="N301" s="14"/>
      <c r="O301" s="15">
        <f>IFERROR(_xlfn.IFNA(VLOOKUP(Fullmath[[#This Row],[M1]],$H$2:$L300,2,FALSE),VLOOKUP(Fullmath[[#This Row],[M1]],$H302:$L$2227,2,FALSE)),0)</f>
        <v>0</v>
      </c>
      <c r="P301" s="16">
        <f>IFERROR(_xlfn.IFNA(VLOOKUP(Fullmath[[#This Row],[M1]],$H$2:$L300,4,FALSE),VLOOKUP(Fullmath[[#This Row],[M1]],$H302:$L$2227,4,FALSE)),0)</f>
        <v>0</v>
      </c>
      <c r="S301" s="15">
        <f>IFERROR(_xlfn.IFNA(VLOOKUP(Fullmath[[#This Row],[M2]],$H$2:$L300,2,FALSE),VLOOKUP(Fullmath[[#This Row],[M2]],$H302:$L$2227,2,FALSE)),0)</f>
        <v>0</v>
      </c>
      <c r="T301" s="16">
        <f>IFERROR(_xlfn.IFNA(VLOOKUP(Fullmath[[#This Row],[M2]],$H$2:$L300,4,FALSE),VLOOKUP(Fullmath[[#This Row],[M2]],$H302:$L$2227,4,FALSE)),0)</f>
        <v>0</v>
      </c>
      <c r="W301" s="15">
        <f>IFERROR(_xlfn.IFNA(VLOOKUP(Fullmath[[#This Row],[M3]],$H$2:$L300,2,FALSE),VLOOKUP(Fullmath[[#This Row],[M3]],$H302:$L$2227,2,FALSE)),0)</f>
        <v>0</v>
      </c>
      <c r="X301" s="16">
        <f>IFERROR(_xlfn.IFNA(VLOOKUP(Fullmath[[#This Row],[M3]],$H$2:$L300,4,FALSE),VLOOKUP(Fullmath[[#This Row],[M3]],$H302:$L$2227,4,FALSE)),0)</f>
        <v>0</v>
      </c>
      <c r="AA301" s="15">
        <f>IFERROR(_xlfn.IFNA(VLOOKUP(Fullmath[[#This Row],[M4]],$H$2:$L300,2,FALSE),VLOOKUP(Fullmath[[#This Row],[M4]],$H302:$L$2227,2,FALSE)),0)</f>
        <v>0</v>
      </c>
      <c r="AB301" s="16">
        <f>IFERROR(_xlfn.IFNA(VLOOKUP(Fullmath[[#This Row],[M4]],$H$2:$L300,4,FALSE),VLOOKUP(Fullmath[[#This Row],[M4]],$H302:$L$2227,4,FALSE)),0)</f>
        <v>0</v>
      </c>
      <c r="AE301" s="15">
        <f>IFERROR(_xlfn.IFNA(VLOOKUP(Fullmath[[#This Row],[M5]],$H$2:$L300,2,FALSE),VLOOKUP(Fullmath[[#This Row],[M5]],$H302:$L$2227,2,FALSE)),0)</f>
        <v>0</v>
      </c>
      <c r="AF301" s="16">
        <f>IFERROR(_xlfn.IFNA(VLOOKUP(Fullmath[[#This Row],[M5]],$H$2:$L300,4,FALSE),VLOOKUP(Fullmath[[#This Row],[M5]],$H302:$L$2227,4,FALSE)),0)</f>
        <v>0</v>
      </c>
      <c r="AI301" s="15">
        <f>IFERROR(_xlfn.IFNA(VLOOKUP(Fullmath[[#This Row],[M6]],$H$2:$L300,2,FALSE),VLOOKUP(Fullmath[[#This Row],[M6]],$H302:$L$2227,2,FALSE)),0)</f>
        <v>0</v>
      </c>
      <c r="AJ301" s="16">
        <f>IFERROR(_xlfn.IFNA(VLOOKUP(Fullmath[[#This Row],[M6]],$H$2:$L300,4,FALSE),VLOOKUP(Fullmath[[#This Row],[M6]],$H302:$L$2227,4,FALSE)),0)</f>
        <v>0</v>
      </c>
      <c r="AK301" s="7" t="s">
        <v>230</v>
      </c>
      <c r="AL301" s="7">
        <v>4</v>
      </c>
      <c r="AM301" s="7">
        <f>(IFERROR(VLOOKUP(AK301,Components[[Name]:[Price]],2,FALSE),0))</f>
        <v>347.83333333333331</v>
      </c>
      <c r="AP301" s="7">
        <f>(IFERROR(VLOOKUP(AN301,Components[[Name]:[Price]],2,FALSE),0))</f>
        <v>0</v>
      </c>
      <c r="AS301" s="7">
        <f>(IFERROR(VLOOKUP(AQ301,Components[[Name]:[Price]],2,FALSE),0))</f>
        <v>0</v>
      </c>
      <c r="AV301" s="7">
        <f>(IFERROR(VLOOKUP(AT301,Components[[Name]:[Price]],2,FALSE),0))</f>
        <v>0</v>
      </c>
      <c r="AY301" s="7">
        <f>(IFERROR(VLOOKUP(AW301,Components[[Name]:[Price]],2,FALSE),0))</f>
        <v>0</v>
      </c>
      <c r="BB301" s="6">
        <f>(IFERROR(VLOOKUP(AZ301,Components[[Name]:[Price]],2,FALSE),0))</f>
        <v>0</v>
      </c>
    </row>
    <row r="302" spans="1:54" x14ac:dyDescent="0.2">
      <c r="A302" s="6">
        <v>1271</v>
      </c>
      <c r="B302" s="6" t="s">
        <v>527</v>
      </c>
      <c r="C302" s="6" t="s">
        <v>53</v>
      </c>
      <c r="D302" s="6" t="s">
        <v>53</v>
      </c>
      <c r="E302" s="6">
        <v>1</v>
      </c>
      <c r="F302" s="6">
        <v>15</v>
      </c>
      <c r="G302" s="6">
        <v>4</v>
      </c>
      <c r="H302" s="6" t="s">
        <v>96</v>
      </c>
      <c r="I302" s="7">
        <f>Fullmath[[#This Row],[Total CP]]/Fullmath[[#This Row],[Quantity]]</f>
        <v>20</v>
      </c>
      <c r="J3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302" s="6">
        <f>Fullmath[[#This Row],[Mat Cost]]/Fullmath[[#This Row],[Quantity]]</f>
        <v>2571.7611111111109</v>
      </c>
      <c r="L3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2571.7611111111109</v>
      </c>
      <c r="M302" s="7" t="s">
        <v>38</v>
      </c>
      <c r="N302" s="14">
        <v>5</v>
      </c>
      <c r="O302" s="15">
        <f>IFERROR(_xlfn.IFNA(VLOOKUP(Fullmath[[#This Row],[M1]],$H$2:$L301,2,FALSE),VLOOKUP(Fullmath[[#This Row],[M1]],$H303:$L$2227,2,FALSE)),0)</f>
        <v>1</v>
      </c>
      <c r="P302" s="16">
        <f>IFERROR(_xlfn.IFNA(VLOOKUP(Fullmath[[#This Row],[M1]],$H$2:$L301,4,FALSE),VLOOKUP(Fullmath[[#This Row],[M1]],$H303:$L$2227,4,FALSE)),0)</f>
        <v>101.72222222222223</v>
      </c>
      <c r="Q302" s="7" t="s">
        <v>319</v>
      </c>
      <c r="R302" s="7">
        <v>1</v>
      </c>
      <c r="S302" s="15">
        <f>IFERROR(_xlfn.IFNA(VLOOKUP(Fullmath[[#This Row],[M2]],$H$2:$L301,2,FALSE),VLOOKUP(Fullmath[[#This Row],[M2]],$H303:$L$2227,2,FALSE)),0)</f>
        <v>1</v>
      </c>
      <c r="T302" s="16">
        <f>IFERROR(_xlfn.IFNA(VLOOKUP(Fullmath[[#This Row],[M2]],$H$2:$L301,4,FALSE),VLOOKUP(Fullmath[[#This Row],[M2]],$H303:$L$2227,4,FALSE)),0)</f>
        <v>153.69999999999999</v>
      </c>
      <c r="U302" s="7" t="s">
        <v>327</v>
      </c>
      <c r="V302" s="7">
        <v>1</v>
      </c>
      <c r="W302" s="15">
        <f>IFERROR(_xlfn.IFNA(VLOOKUP(Fullmath[[#This Row],[M3]],$H$2:$L301,2,FALSE),VLOOKUP(Fullmath[[#This Row],[M3]],$H303:$L$2227,2,FALSE)),0)</f>
        <v>10</v>
      </c>
      <c r="X302" s="16">
        <f>IFERROR(_xlfn.IFNA(VLOOKUP(Fullmath[[#This Row],[M3]],$H$2:$L301,4,FALSE),VLOOKUP(Fullmath[[#This Row],[M3]],$H303:$L$2227,4,FALSE)),0)</f>
        <v>518.11666666666667</v>
      </c>
      <c r="AA302" s="15">
        <f>IFERROR(_xlfn.IFNA(VLOOKUP(Fullmath[[#This Row],[M4]],$H$2:$L301,2,FALSE),VLOOKUP(Fullmath[[#This Row],[M4]],$H303:$L$2227,2,FALSE)),0)</f>
        <v>0</v>
      </c>
      <c r="AB302" s="16">
        <f>IFERROR(_xlfn.IFNA(VLOOKUP(Fullmath[[#This Row],[M4]],$H$2:$L301,4,FALSE),VLOOKUP(Fullmath[[#This Row],[M4]],$H303:$L$2227,4,FALSE)),0)</f>
        <v>0</v>
      </c>
      <c r="AE302" s="15">
        <f>IFERROR(_xlfn.IFNA(VLOOKUP(Fullmath[[#This Row],[M5]],$H$2:$L301,2,FALSE),VLOOKUP(Fullmath[[#This Row],[M5]],$H303:$L$2227,2,FALSE)),0)</f>
        <v>0</v>
      </c>
      <c r="AF302" s="16">
        <f>IFERROR(_xlfn.IFNA(VLOOKUP(Fullmath[[#This Row],[M5]],$H$2:$L301,4,FALSE),VLOOKUP(Fullmath[[#This Row],[M5]],$H303:$L$2227,4,FALSE)),0)</f>
        <v>0</v>
      </c>
      <c r="AI302" s="15">
        <f>IFERROR(_xlfn.IFNA(VLOOKUP(Fullmath[[#This Row],[M6]],$H$2:$L301,2,FALSE),VLOOKUP(Fullmath[[#This Row],[M6]],$H303:$L$2227,2,FALSE)),0)</f>
        <v>0</v>
      </c>
      <c r="AJ302" s="16">
        <f>IFERROR(_xlfn.IFNA(VLOOKUP(Fullmath[[#This Row],[M6]],$H$2:$L301,4,FALSE),VLOOKUP(Fullmath[[#This Row],[M6]],$H303:$L$2227,4,FALSE)),0)</f>
        <v>0</v>
      </c>
      <c r="AK302" s="7" t="s">
        <v>230</v>
      </c>
      <c r="AL302" s="7">
        <v>4</v>
      </c>
      <c r="AM302" s="7">
        <f>(IFERROR(VLOOKUP(AK302,Components[[Name]:[Price]],2,FALSE),0))</f>
        <v>347.83333333333331</v>
      </c>
      <c r="AP302" s="7">
        <f>(IFERROR(VLOOKUP(AN302,Components[[Name]:[Price]],2,FALSE),0))</f>
        <v>0</v>
      </c>
      <c r="AS302" s="7">
        <f>(IFERROR(VLOOKUP(AQ302,Components[[Name]:[Price]],2,FALSE),0))</f>
        <v>0</v>
      </c>
      <c r="AV302" s="7">
        <f>(IFERROR(VLOOKUP(AT302,Components[[Name]:[Price]],2,FALSE),0))</f>
        <v>0</v>
      </c>
      <c r="AY302" s="7">
        <f>(IFERROR(VLOOKUP(AW302,Components[[Name]:[Price]],2,FALSE),0))</f>
        <v>0</v>
      </c>
      <c r="BB302" s="6">
        <f>(IFERROR(VLOOKUP(AZ302,Components[[Name]:[Price]],2,FALSE),0))</f>
        <v>0</v>
      </c>
    </row>
    <row r="303" spans="1:54" x14ac:dyDescent="0.2">
      <c r="A303" s="6">
        <v>15</v>
      </c>
      <c r="B303" s="6" t="s">
        <v>527</v>
      </c>
      <c r="C303" s="6" t="s">
        <v>53</v>
      </c>
      <c r="D303" s="6" t="s">
        <v>53</v>
      </c>
      <c r="E303" s="6">
        <v>1</v>
      </c>
      <c r="F303" s="6">
        <v>17</v>
      </c>
      <c r="G303" s="6">
        <v>6</v>
      </c>
      <c r="H303" s="6" t="s">
        <v>58</v>
      </c>
      <c r="I303" s="7">
        <f>Fullmath[[#This Row],[Total CP]]/Fullmath[[#This Row],[Quantity]]</f>
        <v>9</v>
      </c>
      <c r="J3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303" s="6">
        <f>Fullmath[[#This Row],[Mat Cost]]/Fullmath[[#This Row],[Quantity]]</f>
        <v>1765.5</v>
      </c>
      <c r="L3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1765.5</v>
      </c>
      <c r="M303" s="7" t="s">
        <v>314</v>
      </c>
      <c r="N303" s="14">
        <v>1</v>
      </c>
      <c r="O303" s="15">
        <f>IFERROR(_xlfn.IFNA(VLOOKUP(Fullmath[[#This Row],[M1]],$H$2:$L302,2,FALSE),VLOOKUP(Fullmath[[#This Row],[M1]],$H304:$L$2227,2,FALSE)),0)</f>
        <v>3</v>
      </c>
      <c r="P303" s="16">
        <f>IFERROR(_xlfn.IFNA(VLOOKUP(Fullmath[[#This Row],[M1]],$H$2:$L302,4,FALSE),VLOOKUP(Fullmath[[#This Row],[M1]],$H304:$L$2227,4,FALSE)),0)</f>
        <v>722</v>
      </c>
      <c r="S303" s="15">
        <f>IFERROR(_xlfn.IFNA(VLOOKUP(Fullmath[[#This Row],[M2]],$H$2:$L302,2,FALSE),VLOOKUP(Fullmath[[#This Row],[M2]],$H304:$L$2227,2,FALSE)),0)</f>
        <v>0</v>
      </c>
      <c r="T303" s="16">
        <f>IFERROR(_xlfn.IFNA(VLOOKUP(Fullmath[[#This Row],[M2]],$H$2:$L302,4,FALSE),VLOOKUP(Fullmath[[#This Row],[M2]],$H304:$L$2227,4,FALSE)),0)</f>
        <v>0</v>
      </c>
      <c r="W303" s="15">
        <f>IFERROR(_xlfn.IFNA(VLOOKUP(Fullmath[[#This Row],[M3]],$H$2:$L302,2,FALSE),VLOOKUP(Fullmath[[#This Row],[M3]],$H304:$L$2227,2,FALSE)),0)</f>
        <v>0</v>
      </c>
      <c r="X303" s="16">
        <f>IFERROR(_xlfn.IFNA(VLOOKUP(Fullmath[[#This Row],[M3]],$H$2:$L302,4,FALSE),VLOOKUP(Fullmath[[#This Row],[M3]],$H304:$L$2227,4,FALSE)),0)</f>
        <v>0</v>
      </c>
      <c r="AA303" s="15">
        <f>IFERROR(_xlfn.IFNA(VLOOKUP(Fullmath[[#This Row],[M4]],$H$2:$L302,2,FALSE),VLOOKUP(Fullmath[[#This Row],[M4]],$H304:$L$2227,2,FALSE)),0)</f>
        <v>0</v>
      </c>
      <c r="AB303" s="16">
        <f>IFERROR(_xlfn.IFNA(VLOOKUP(Fullmath[[#This Row],[M4]],$H$2:$L302,4,FALSE),VLOOKUP(Fullmath[[#This Row],[M4]],$H304:$L$2227,4,FALSE)),0)</f>
        <v>0</v>
      </c>
      <c r="AE303" s="15">
        <f>IFERROR(_xlfn.IFNA(VLOOKUP(Fullmath[[#This Row],[M5]],$H$2:$L302,2,FALSE),VLOOKUP(Fullmath[[#This Row],[M5]],$H304:$L$2227,2,FALSE)),0)</f>
        <v>0</v>
      </c>
      <c r="AF303" s="16">
        <f>IFERROR(_xlfn.IFNA(VLOOKUP(Fullmath[[#This Row],[M5]],$H$2:$L302,4,FALSE),VLOOKUP(Fullmath[[#This Row],[M5]],$H304:$L$2227,4,FALSE)),0)</f>
        <v>0</v>
      </c>
      <c r="AI303" s="15">
        <f>IFERROR(_xlfn.IFNA(VLOOKUP(Fullmath[[#This Row],[M6]],$H$2:$L302,2,FALSE),VLOOKUP(Fullmath[[#This Row],[M6]],$H304:$L$2227,2,FALSE)),0)</f>
        <v>0</v>
      </c>
      <c r="AJ303" s="16">
        <f>IFERROR(_xlfn.IFNA(VLOOKUP(Fullmath[[#This Row],[M6]],$H$2:$L302,4,FALSE),VLOOKUP(Fullmath[[#This Row],[M6]],$H304:$L$2227,4,FALSE)),0)</f>
        <v>0</v>
      </c>
      <c r="AK303" s="7" t="s">
        <v>230</v>
      </c>
      <c r="AL303" s="7">
        <v>3</v>
      </c>
      <c r="AM303" s="7">
        <f>(IFERROR(VLOOKUP(AK303,Components[[Name]:[Price]],2,FALSE),0))</f>
        <v>347.83333333333331</v>
      </c>
      <c r="AP303" s="7">
        <f>(IFERROR(VLOOKUP(AN303,Components[[Name]:[Price]],2,FALSE),0))</f>
        <v>0</v>
      </c>
      <c r="AS303" s="7">
        <f>(IFERROR(VLOOKUP(AQ303,Components[[Name]:[Price]],2,FALSE),0))</f>
        <v>0</v>
      </c>
      <c r="AV303" s="7">
        <f>(IFERROR(VLOOKUP(AT303,Components[[Name]:[Price]],2,FALSE),0))</f>
        <v>0</v>
      </c>
      <c r="AY303" s="7">
        <f>(IFERROR(VLOOKUP(AW303,Components[[Name]:[Price]],2,FALSE),0))</f>
        <v>0</v>
      </c>
      <c r="BB303" s="6">
        <f>(IFERROR(VLOOKUP(AZ303,Components[[Name]:[Price]],2,FALSE),0))</f>
        <v>0</v>
      </c>
    </row>
    <row r="304" spans="1:54" x14ac:dyDescent="0.2">
      <c r="A304" s="6">
        <v>1322</v>
      </c>
      <c r="B304" s="6" t="s">
        <v>527</v>
      </c>
      <c r="C304" s="6" t="s">
        <v>53</v>
      </c>
      <c r="D304" s="6" t="s">
        <v>53</v>
      </c>
      <c r="E304" s="6">
        <v>1</v>
      </c>
      <c r="F304" s="6">
        <v>17</v>
      </c>
      <c r="G304" s="6">
        <v>6</v>
      </c>
      <c r="H304" s="6" t="s">
        <v>120</v>
      </c>
      <c r="I304" s="7">
        <f>Fullmath[[#This Row],[Total CP]]/Fullmath[[#This Row],[Quantity]]</f>
        <v>18.133333333333333</v>
      </c>
      <c r="J3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18.133333333333333</v>
      </c>
      <c r="K304" s="6">
        <f>Fullmath[[#This Row],[Mat Cost]]/Fullmath[[#This Row],[Quantity]]</f>
        <v>2268</v>
      </c>
      <c r="L3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2268</v>
      </c>
      <c r="M304" s="7" t="s">
        <v>58</v>
      </c>
      <c r="N304" s="14">
        <v>1</v>
      </c>
      <c r="O304" s="15">
        <f>IFERROR(_xlfn.IFNA(VLOOKUP(Fullmath[[#This Row],[M1]],$H$2:$L303,2,FALSE),VLOOKUP(Fullmath[[#This Row],[M1]],$H305:$L$2227,2,FALSE)),0)</f>
        <v>9</v>
      </c>
      <c r="P304" s="16">
        <f>IFERROR(_xlfn.IFNA(VLOOKUP(Fullmath[[#This Row],[M1]],$H$2:$L303,4,FALSE),VLOOKUP(Fullmath[[#This Row],[M1]],$H305:$L$2227,4,FALSE)),0)</f>
        <v>1765.5</v>
      </c>
      <c r="Q304" s="7" t="s">
        <v>326</v>
      </c>
      <c r="R304" s="7">
        <v>1</v>
      </c>
      <c r="S304" s="15">
        <f>IFERROR(_xlfn.IFNA(VLOOKUP(Fullmath[[#This Row],[M2]],$H$2:$L303,2,FALSE),VLOOKUP(Fullmath[[#This Row],[M2]],$H305:$L$2227,2,FALSE)),0)</f>
        <v>1.3333333333333333</v>
      </c>
      <c r="T304" s="16">
        <f>IFERROR(_xlfn.IFNA(VLOOKUP(Fullmath[[#This Row],[M2]],$H$2:$L303,4,FALSE),VLOOKUP(Fullmath[[#This Row],[M2]],$H305:$L$2227,4,FALSE)),0)</f>
        <v>237.66666666666669</v>
      </c>
      <c r="U304" s="7" t="s">
        <v>344</v>
      </c>
      <c r="V304" s="7">
        <v>1</v>
      </c>
      <c r="W304" s="15">
        <f>IFERROR(_xlfn.IFNA(VLOOKUP(Fullmath[[#This Row],[M3]],$H$2:$L303,2,FALSE),VLOOKUP(Fullmath[[#This Row],[M3]],$H305:$L$2227,2,FALSE)),0)</f>
        <v>1.8</v>
      </c>
      <c r="X304" s="16">
        <f>IFERROR(_xlfn.IFNA(VLOOKUP(Fullmath[[#This Row],[M3]],$H$2:$L303,4,FALSE),VLOOKUP(Fullmath[[#This Row],[M3]],$H305:$L$2227,4,FALSE)),0)</f>
        <v>264.83333333333331</v>
      </c>
      <c r="AA304" s="15">
        <f>IFERROR(_xlfn.IFNA(VLOOKUP(Fullmath[[#This Row],[M4]],$H$2:$L303,2,FALSE),VLOOKUP(Fullmath[[#This Row],[M4]],$H305:$L$2227,2,FALSE)),0)</f>
        <v>0</v>
      </c>
      <c r="AB304" s="16">
        <f>IFERROR(_xlfn.IFNA(VLOOKUP(Fullmath[[#This Row],[M4]],$H$2:$L303,4,FALSE),VLOOKUP(Fullmath[[#This Row],[M4]],$H305:$L$2227,4,FALSE)),0)</f>
        <v>0</v>
      </c>
      <c r="AE304" s="15">
        <f>IFERROR(_xlfn.IFNA(VLOOKUP(Fullmath[[#This Row],[M5]],$H$2:$L303,2,FALSE),VLOOKUP(Fullmath[[#This Row],[M5]],$H305:$L$2227,2,FALSE)),0)</f>
        <v>0</v>
      </c>
      <c r="AF304" s="16">
        <f>IFERROR(_xlfn.IFNA(VLOOKUP(Fullmath[[#This Row],[M5]],$H$2:$L303,4,FALSE),VLOOKUP(Fullmath[[#This Row],[M5]],$H305:$L$2227,4,FALSE)),0)</f>
        <v>0</v>
      </c>
      <c r="AI304" s="15">
        <f>IFERROR(_xlfn.IFNA(VLOOKUP(Fullmath[[#This Row],[M6]],$H$2:$L303,2,FALSE),VLOOKUP(Fullmath[[#This Row],[M6]],$H305:$L$2227,2,FALSE)),0)</f>
        <v>0</v>
      </c>
      <c r="AJ304" s="16">
        <f>IFERROR(_xlfn.IFNA(VLOOKUP(Fullmath[[#This Row],[M6]],$H$2:$L303,4,FALSE),VLOOKUP(Fullmath[[#This Row],[M6]],$H305:$L$2227,4,FALSE)),0)</f>
        <v>0</v>
      </c>
      <c r="AM304" s="7">
        <f>(IFERROR(VLOOKUP(AK304,Components[[Name]:[Price]],2,FALSE),0))</f>
        <v>0</v>
      </c>
      <c r="AP304" s="7">
        <f>(IFERROR(VLOOKUP(AN304,Components[[Name]:[Price]],2,FALSE),0))</f>
        <v>0</v>
      </c>
      <c r="AS304" s="7">
        <f>(IFERROR(VLOOKUP(AQ304,Components[[Name]:[Price]],2,FALSE),0))</f>
        <v>0</v>
      </c>
      <c r="AV304" s="7">
        <f>(IFERROR(VLOOKUP(AT304,Components[[Name]:[Price]],2,FALSE),0))</f>
        <v>0</v>
      </c>
      <c r="AY304" s="7">
        <f>(IFERROR(VLOOKUP(AW304,Components[[Name]:[Price]],2,FALSE),0))</f>
        <v>0</v>
      </c>
      <c r="BB304" s="6">
        <f>(IFERROR(VLOOKUP(AZ304,Components[[Name]:[Price]],2,FALSE),0))</f>
        <v>0</v>
      </c>
    </row>
    <row r="305" spans="1:54" x14ac:dyDescent="0.2">
      <c r="A305" s="6">
        <v>1310</v>
      </c>
      <c r="B305" s="6" t="s">
        <v>527</v>
      </c>
      <c r="C305" s="6" t="s">
        <v>53</v>
      </c>
      <c r="D305" s="6" t="s">
        <v>53</v>
      </c>
      <c r="E305" s="6">
        <v>1</v>
      </c>
      <c r="F305" s="6">
        <v>17</v>
      </c>
      <c r="G305" s="6">
        <v>6</v>
      </c>
      <c r="H305" s="6" t="s">
        <v>108</v>
      </c>
      <c r="I305" s="7">
        <f>Fullmath[[#This Row],[Total CP]]/Fullmath[[#This Row],[Quantity]]</f>
        <v>24.3</v>
      </c>
      <c r="J3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24.3</v>
      </c>
      <c r="K305" s="6">
        <f>Fullmath[[#This Row],[Mat Cost]]/Fullmath[[#This Row],[Quantity]]</f>
        <v>3163.0666666666666</v>
      </c>
      <c r="L3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3163.0666666666666</v>
      </c>
      <c r="M305" s="7" t="s">
        <v>58</v>
      </c>
      <c r="N305" s="14">
        <v>1</v>
      </c>
      <c r="O305" s="15">
        <f>IFERROR(_xlfn.IFNA(VLOOKUP(Fullmath[[#This Row],[M1]],$H$2:$L304,2,FALSE),VLOOKUP(Fullmath[[#This Row],[M1]],$H306:$L$2227,2,FALSE)),0)</f>
        <v>9</v>
      </c>
      <c r="P305" s="16">
        <f>IFERROR(_xlfn.IFNA(VLOOKUP(Fullmath[[#This Row],[M1]],$H$2:$L304,4,FALSE),VLOOKUP(Fullmath[[#This Row],[M1]],$H306:$L$2227,4,FALSE)),0)</f>
        <v>1765.5</v>
      </c>
      <c r="Q305" s="7" t="s">
        <v>333</v>
      </c>
      <c r="R305" s="7">
        <v>1</v>
      </c>
      <c r="S305" s="15">
        <f>IFERROR(_xlfn.IFNA(VLOOKUP(Fullmath[[#This Row],[M2]],$H$2:$L304,2,FALSE),VLOOKUP(Fullmath[[#This Row],[M2]],$H306:$L$2227,2,FALSE)),0)</f>
        <v>8.1999999999999993</v>
      </c>
      <c r="T305" s="16">
        <f>IFERROR(_xlfn.IFNA(VLOOKUP(Fullmath[[#This Row],[M2]],$H$2:$L304,4,FALSE),VLOOKUP(Fullmath[[#This Row],[M2]],$H306:$L$2227,4,FALSE)),0)</f>
        <v>1160.4083333333333</v>
      </c>
      <c r="U305" s="7" t="s">
        <v>335</v>
      </c>
      <c r="V305" s="7">
        <v>1</v>
      </c>
      <c r="W305" s="15">
        <f>IFERROR(_xlfn.IFNA(VLOOKUP(Fullmath[[#This Row],[M3]],$H$2:$L304,2,FALSE),VLOOKUP(Fullmath[[#This Row],[M3]],$H306:$L$2227,2,FALSE)),0)</f>
        <v>1.1000000000000001</v>
      </c>
      <c r="X305" s="16">
        <f>IFERROR(_xlfn.IFNA(VLOOKUP(Fullmath[[#This Row],[M3]],$H$2:$L304,4,FALSE),VLOOKUP(Fullmath[[#This Row],[M3]],$H306:$L$2227,4,FALSE)),0)</f>
        <v>237.1583333333333</v>
      </c>
      <c r="AA305" s="15">
        <f>IFERROR(_xlfn.IFNA(VLOOKUP(Fullmath[[#This Row],[M4]],$H$2:$L304,2,FALSE),VLOOKUP(Fullmath[[#This Row],[M4]],$H306:$L$2227,2,FALSE)),0)</f>
        <v>0</v>
      </c>
      <c r="AB305" s="16">
        <f>IFERROR(_xlfn.IFNA(VLOOKUP(Fullmath[[#This Row],[M4]],$H$2:$L304,4,FALSE),VLOOKUP(Fullmath[[#This Row],[M4]],$H306:$L$2227,4,FALSE)),0)</f>
        <v>0</v>
      </c>
      <c r="AE305" s="15">
        <f>IFERROR(_xlfn.IFNA(VLOOKUP(Fullmath[[#This Row],[M5]],$H$2:$L304,2,FALSE),VLOOKUP(Fullmath[[#This Row],[M5]],$H306:$L$2227,2,FALSE)),0)</f>
        <v>0</v>
      </c>
      <c r="AF305" s="16">
        <f>IFERROR(_xlfn.IFNA(VLOOKUP(Fullmath[[#This Row],[M5]],$H$2:$L304,4,FALSE),VLOOKUP(Fullmath[[#This Row],[M5]],$H306:$L$2227,4,FALSE)),0)</f>
        <v>0</v>
      </c>
      <c r="AI305" s="15">
        <f>IFERROR(_xlfn.IFNA(VLOOKUP(Fullmath[[#This Row],[M6]],$H$2:$L304,2,FALSE),VLOOKUP(Fullmath[[#This Row],[M6]],$H306:$L$2227,2,FALSE)),0)</f>
        <v>0</v>
      </c>
      <c r="AJ305" s="16">
        <f>IFERROR(_xlfn.IFNA(VLOOKUP(Fullmath[[#This Row],[M6]],$H$2:$L304,4,FALSE),VLOOKUP(Fullmath[[#This Row],[M6]],$H306:$L$2227,4,FALSE)),0)</f>
        <v>0</v>
      </c>
      <c r="AM305" s="7">
        <f>(IFERROR(VLOOKUP(AK305,Components[[Name]:[Price]],2,FALSE),0))</f>
        <v>0</v>
      </c>
      <c r="AP305" s="7">
        <f>(IFERROR(VLOOKUP(AN305,Components[[Name]:[Price]],2,FALSE),0))</f>
        <v>0</v>
      </c>
      <c r="AS305" s="7">
        <f>(IFERROR(VLOOKUP(AQ305,Components[[Name]:[Price]],2,FALSE),0))</f>
        <v>0</v>
      </c>
      <c r="AV305" s="7">
        <f>(IFERROR(VLOOKUP(AT305,Components[[Name]:[Price]],2,FALSE),0))</f>
        <v>0</v>
      </c>
      <c r="AY305" s="7">
        <f>(IFERROR(VLOOKUP(AW305,Components[[Name]:[Price]],2,FALSE),0))</f>
        <v>0</v>
      </c>
      <c r="BB305" s="6">
        <f>(IFERROR(VLOOKUP(AZ305,Components[[Name]:[Price]],2,FALSE),0))</f>
        <v>0</v>
      </c>
    </row>
    <row r="306" spans="1:54" x14ac:dyDescent="0.2">
      <c r="A306" s="6">
        <v>1308</v>
      </c>
      <c r="B306" s="6" t="s">
        <v>527</v>
      </c>
      <c r="C306" s="6" t="s">
        <v>53</v>
      </c>
      <c r="D306" s="6" t="s">
        <v>53</v>
      </c>
      <c r="E306" s="6">
        <v>1</v>
      </c>
      <c r="F306" s="6">
        <v>17</v>
      </c>
      <c r="G306" s="6">
        <v>6</v>
      </c>
      <c r="H306" s="6" t="s">
        <v>106</v>
      </c>
      <c r="I306" s="7">
        <f>Fullmath[[#This Row],[Total CP]]/Fullmath[[#This Row],[Quantity]]</f>
        <v>29.299999999999997</v>
      </c>
      <c r="J3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29.299999999999997</v>
      </c>
      <c r="K306" s="6">
        <f>Fullmath[[#This Row],[Mat Cost]]/Fullmath[[#This Row],[Quantity]]</f>
        <v>3859.0916666666662</v>
      </c>
      <c r="L3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3859.0916666666662</v>
      </c>
      <c r="M306" s="7" t="s">
        <v>58</v>
      </c>
      <c r="N306" s="14">
        <v>1</v>
      </c>
      <c r="O306" s="15">
        <f>IFERROR(_xlfn.IFNA(VLOOKUP(Fullmath[[#This Row],[M1]],$H$2:$L305,2,FALSE),VLOOKUP(Fullmath[[#This Row],[M1]],$H307:$L$2227,2,FALSE)),0)</f>
        <v>9</v>
      </c>
      <c r="P306" s="16">
        <f>IFERROR(_xlfn.IFNA(VLOOKUP(Fullmath[[#This Row],[M1]],$H$2:$L305,4,FALSE),VLOOKUP(Fullmath[[#This Row],[M1]],$H307:$L$2227,4,FALSE)),0)</f>
        <v>1765.5</v>
      </c>
      <c r="Q306" s="7" t="s">
        <v>333</v>
      </c>
      <c r="R306" s="7">
        <v>1</v>
      </c>
      <c r="S306" s="15">
        <f>IFERROR(_xlfn.IFNA(VLOOKUP(Fullmath[[#This Row],[M2]],$H$2:$L305,2,FALSE),VLOOKUP(Fullmath[[#This Row],[M2]],$H307:$L$2227,2,FALSE)),0)</f>
        <v>8.1999999999999993</v>
      </c>
      <c r="T306" s="16">
        <f>IFERROR(_xlfn.IFNA(VLOOKUP(Fullmath[[#This Row],[M2]],$H$2:$L305,4,FALSE),VLOOKUP(Fullmath[[#This Row],[M2]],$H307:$L$2227,4,FALSE)),0)</f>
        <v>1160.4083333333333</v>
      </c>
      <c r="U306" s="7" t="s">
        <v>340</v>
      </c>
      <c r="V306" s="7">
        <v>1</v>
      </c>
      <c r="W306" s="15">
        <f>IFERROR(_xlfn.IFNA(VLOOKUP(Fullmath[[#This Row],[M3]],$H$2:$L305,2,FALSE),VLOOKUP(Fullmath[[#This Row],[M3]],$H307:$L$2227,2,FALSE)),0)</f>
        <v>6.1</v>
      </c>
      <c r="X306" s="16">
        <f>IFERROR(_xlfn.IFNA(VLOOKUP(Fullmath[[#This Row],[M3]],$H$2:$L305,4,FALSE),VLOOKUP(Fullmath[[#This Row],[M3]],$H307:$L$2227,4,FALSE)),0)</f>
        <v>933.18333333333317</v>
      </c>
      <c r="AA306" s="15">
        <f>IFERROR(_xlfn.IFNA(VLOOKUP(Fullmath[[#This Row],[M4]],$H$2:$L305,2,FALSE),VLOOKUP(Fullmath[[#This Row],[M4]],$H307:$L$2227,2,FALSE)),0)</f>
        <v>0</v>
      </c>
      <c r="AB306" s="16">
        <f>IFERROR(_xlfn.IFNA(VLOOKUP(Fullmath[[#This Row],[M4]],$H$2:$L305,4,FALSE),VLOOKUP(Fullmath[[#This Row],[M4]],$H307:$L$2227,4,FALSE)),0)</f>
        <v>0</v>
      </c>
      <c r="AE306" s="15">
        <f>IFERROR(_xlfn.IFNA(VLOOKUP(Fullmath[[#This Row],[M5]],$H$2:$L305,2,FALSE),VLOOKUP(Fullmath[[#This Row],[M5]],$H307:$L$2227,2,FALSE)),0)</f>
        <v>0</v>
      </c>
      <c r="AF306" s="16">
        <f>IFERROR(_xlfn.IFNA(VLOOKUP(Fullmath[[#This Row],[M5]],$H$2:$L305,4,FALSE),VLOOKUP(Fullmath[[#This Row],[M5]],$H307:$L$2227,4,FALSE)),0)</f>
        <v>0</v>
      </c>
      <c r="AI306" s="15">
        <f>IFERROR(_xlfn.IFNA(VLOOKUP(Fullmath[[#This Row],[M6]],$H$2:$L305,2,FALSE),VLOOKUP(Fullmath[[#This Row],[M6]],$H307:$L$2227,2,FALSE)),0)</f>
        <v>0</v>
      </c>
      <c r="AJ306" s="16">
        <f>IFERROR(_xlfn.IFNA(VLOOKUP(Fullmath[[#This Row],[M6]],$H$2:$L305,4,FALSE),VLOOKUP(Fullmath[[#This Row],[M6]],$H307:$L$2227,4,FALSE)),0)</f>
        <v>0</v>
      </c>
      <c r="AM306" s="7">
        <f>(IFERROR(VLOOKUP(AK306,Components[[Name]:[Price]],2,FALSE),0))</f>
        <v>0</v>
      </c>
      <c r="AP306" s="7">
        <f>(IFERROR(VLOOKUP(AN306,Components[[Name]:[Price]],2,FALSE),0))</f>
        <v>0</v>
      </c>
      <c r="AS306" s="7">
        <f>(IFERROR(VLOOKUP(AQ306,Components[[Name]:[Price]],2,FALSE),0))</f>
        <v>0</v>
      </c>
      <c r="AV306" s="7">
        <f>(IFERROR(VLOOKUP(AT306,Components[[Name]:[Price]],2,FALSE),0))</f>
        <v>0</v>
      </c>
      <c r="AY306" s="7">
        <f>(IFERROR(VLOOKUP(AW306,Components[[Name]:[Price]],2,FALSE),0))</f>
        <v>0</v>
      </c>
      <c r="BB306" s="6">
        <f>(IFERROR(VLOOKUP(AZ306,Components[[Name]:[Price]],2,FALSE),0))</f>
        <v>0</v>
      </c>
    </row>
    <row r="307" spans="1:54" x14ac:dyDescent="0.2">
      <c r="A307" s="6">
        <v>1309</v>
      </c>
      <c r="B307" s="6" t="s">
        <v>527</v>
      </c>
      <c r="C307" s="6" t="s">
        <v>53</v>
      </c>
      <c r="D307" s="6" t="s">
        <v>53</v>
      </c>
      <c r="E307" s="6">
        <v>1</v>
      </c>
      <c r="F307" s="6">
        <v>17</v>
      </c>
      <c r="G307" s="6">
        <v>6</v>
      </c>
      <c r="H307" s="6" t="s">
        <v>107</v>
      </c>
      <c r="I307" s="7">
        <f>Fullmath[[#This Row],[Total CP]]/Fullmath[[#This Row],[Quantity]]</f>
        <v>21.333333333333336</v>
      </c>
      <c r="J3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21.333333333333336</v>
      </c>
      <c r="K307" s="6">
        <f>Fullmath[[#This Row],[Mat Cost]]/Fullmath[[#This Row],[Quantity]]</f>
        <v>2742.3166666666666</v>
      </c>
      <c r="L3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2742.3166666666666</v>
      </c>
      <c r="M307" s="7" t="s">
        <v>58</v>
      </c>
      <c r="N307" s="14">
        <v>1</v>
      </c>
      <c r="O307" s="15">
        <f>IFERROR(_xlfn.IFNA(VLOOKUP(Fullmath[[#This Row],[M1]],$H$2:$L306,2,FALSE),VLOOKUP(Fullmath[[#This Row],[M1]],$H308:$L$2227,2,FALSE)),0)</f>
        <v>9</v>
      </c>
      <c r="P307" s="16">
        <f>IFERROR(_xlfn.IFNA(VLOOKUP(Fullmath[[#This Row],[M1]],$H$2:$L306,4,FALSE),VLOOKUP(Fullmath[[#This Row],[M1]],$H308:$L$2227,4,FALSE)),0)</f>
        <v>1765.5</v>
      </c>
      <c r="Q307" s="7" t="s">
        <v>326</v>
      </c>
      <c r="R307" s="7">
        <v>1</v>
      </c>
      <c r="S307" s="15">
        <f>IFERROR(_xlfn.IFNA(VLOOKUP(Fullmath[[#This Row],[M2]],$H$2:$L306,2,FALSE),VLOOKUP(Fullmath[[#This Row],[M2]],$H308:$L$2227,2,FALSE)),0)</f>
        <v>1.3333333333333333</v>
      </c>
      <c r="T307" s="16">
        <f>IFERROR(_xlfn.IFNA(VLOOKUP(Fullmath[[#This Row],[M2]],$H$2:$L306,4,FALSE),VLOOKUP(Fullmath[[#This Row],[M2]],$H308:$L$2227,4,FALSE)),0)</f>
        <v>237.66666666666669</v>
      </c>
      <c r="U307" s="7" t="s">
        <v>341</v>
      </c>
      <c r="V307" s="7">
        <v>1</v>
      </c>
      <c r="W307" s="15">
        <f>IFERROR(_xlfn.IFNA(VLOOKUP(Fullmath[[#This Row],[M3]],$H$2:$L306,2,FALSE),VLOOKUP(Fullmath[[#This Row],[M3]],$H308:$L$2227,2,FALSE)),0)</f>
        <v>5</v>
      </c>
      <c r="X307" s="16">
        <f>IFERROR(_xlfn.IFNA(VLOOKUP(Fullmath[[#This Row],[M3]],$H$2:$L306,4,FALSE),VLOOKUP(Fullmath[[#This Row],[M3]],$H308:$L$2227,4,FALSE)),0)</f>
        <v>739.14999999999986</v>
      </c>
      <c r="AA307" s="15">
        <f>IFERROR(_xlfn.IFNA(VLOOKUP(Fullmath[[#This Row],[M4]],$H$2:$L306,2,FALSE),VLOOKUP(Fullmath[[#This Row],[M4]],$H308:$L$2227,2,FALSE)),0)</f>
        <v>0</v>
      </c>
      <c r="AB307" s="16">
        <f>IFERROR(_xlfn.IFNA(VLOOKUP(Fullmath[[#This Row],[M4]],$H$2:$L306,4,FALSE),VLOOKUP(Fullmath[[#This Row],[M4]],$H308:$L$2227,4,FALSE)),0)</f>
        <v>0</v>
      </c>
      <c r="AE307" s="15">
        <f>IFERROR(_xlfn.IFNA(VLOOKUP(Fullmath[[#This Row],[M5]],$H$2:$L306,2,FALSE),VLOOKUP(Fullmath[[#This Row],[M5]],$H308:$L$2227,2,FALSE)),0)</f>
        <v>0</v>
      </c>
      <c r="AF307" s="16">
        <f>IFERROR(_xlfn.IFNA(VLOOKUP(Fullmath[[#This Row],[M5]],$H$2:$L306,4,FALSE),VLOOKUP(Fullmath[[#This Row],[M5]],$H308:$L$2227,4,FALSE)),0)</f>
        <v>0</v>
      </c>
      <c r="AI307" s="15">
        <f>IFERROR(_xlfn.IFNA(VLOOKUP(Fullmath[[#This Row],[M6]],$H$2:$L306,2,FALSE),VLOOKUP(Fullmath[[#This Row],[M6]],$H308:$L$2227,2,FALSE)),0)</f>
        <v>0</v>
      </c>
      <c r="AJ307" s="16">
        <f>IFERROR(_xlfn.IFNA(VLOOKUP(Fullmath[[#This Row],[M6]],$H$2:$L306,4,FALSE),VLOOKUP(Fullmath[[#This Row],[M6]],$H308:$L$2227,4,FALSE)),0)</f>
        <v>0</v>
      </c>
      <c r="AM307" s="7">
        <f>(IFERROR(VLOOKUP(AK307,Components[[Name]:[Price]],2,FALSE),0))</f>
        <v>0</v>
      </c>
      <c r="AP307" s="7">
        <f>(IFERROR(VLOOKUP(AN307,Components[[Name]:[Price]],2,FALSE),0))</f>
        <v>0</v>
      </c>
      <c r="AS307" s="7">
        <f>(IFERROR(VLOOKUP(AQ307,Components[[Name]:[Price]],2,FALSE),0))</f>
        <v>0</v>
      </c>
      <c r="AV307" s="7">
        <f>(IFERROR(VLOOKUP(AT307,Components[[Name]:[Price]],2,FALSE),0))</f>
        <v>0</v>
      </c>
      <c r="AY307" s="7">
        <f>(IFERROR(VLOOKUP(AW307,Components[[Name]:[Price]],2,FALSE),0))</f>
        <v>0</v>
      </c>
      <c r="BB307" s="6">
        <f>(IFERROR(VLOOKUP(AZ307,Components[[Name]:[Price]],2,FALSE),0))</f>
        <v>0</v>
      </c>
    </row>
    <row r="308" spans="1:54" x14ac:dyDescent="0.2">
      <c r="A308" s="6">
        <v>1316</v>
      </c>
      <c r="B308" s="6" t="s">
        <v>527</v>
      </c>
      <c r="C308" s="6" t="s">
        <v>53</v>
      </c>
      <c r="D308" s="6" t="s">
        <v>53</v>
      </c>
      <c r="E308" s="6">
        <v>1</v>
      </c>
      <c r="F308" s="6">
        <v>17</v>
      </c>
      <c r="G308" s="6">
        <v>6</v>
      </c>
      <c r="H308" s="6" t="s">
        <v>114</v>
      </c>
      <c r="I308" s="7">
        <f>Fullmath[[#This Row],[Total CP]]/Fullmath[[#This Row],[Quantity]]</f>
        <v>27.1</v>
      </c>
      <c r="J3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27.1</v>
      </c>
      <c r="K308" s="6">
        <f>Fullmath[[#This Row],[Mat Cost]]/Fullmath[[#This Row],[Quantity]]</f>
        <v>3514.1499999999996</v>
      </c>
      <c r="L3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3514.1499999999996</v>
      </c>
      <c r="M308" s="7" t="s">
        <v>58</v>
      </c>
      <c r="N308" s="14">
        <v>1</v>
      </c>
      <c r="O308" s="15">
        <f>IFERROR(_xlfn.IFNA(VLOOKUP(Fullmath[[#This Row],[M1]],$H$2:$L307,2,FALSE),VLOOKUP(Fullmath[[#This Row],[M1]],$H309:$L$2227,2,FALSE)),0)</f>
        <v>9</v>
      </c>
      <c r="P308" s="16">
        <f>IFERROR(_xlfn.IFNA(VLOOKUP(Fullmath[[#This Row],[M1]],$H$2:$L307,4,FALSE),VLOOKUP(Fullmath[[#This Row],[M1]],$H309:$L$2227,4,FALSE)),0)</f>
        <v>1765.5</v>
      </c>
      <c r="Q308" s="7" t="s">
        <v>337</v>
      </c>
      <c r="R308" s="7">
        <v>1</v>
      </c>
      <c r="S308" s="15">
        <f>IFERROR(_xlfn.IFNA(VLOOKUP(Fullmath[[#This Row],[M2]],$H$2:$L307,2,FALSE),VLOOKUP(Fullmath[[#This Row],[M2]],$H309:$L$2227,2,FALSE)),0)</f>
        <v>7.1</v>
      </c>
      <c r="T308" s="16">
        <f>IFERROR(_xlfn.IFNA(VLOOKUP(Fullmath[[#This Row],[M2]],$H$2:$L307,4,FALSE),VLOOKUP(Fullmath[[#This Row],[M2]],$H309:$L$2227,4,FALSE)),0)</f>
        <v>1009.4999999999999</v>
      </c>
      <c r="U308" s="7" t="s">
        <v>341</v>
      </c>
      <c r="V308" s="7">
        <v>1</v>
      </c>
      <c r="W308" s="15">
        <f>IFERROR(_xlfn.IFNA(VLOOKUP(Fullmath[[#This Row],[M3]],$H$2:$L307,2,FALSE),VLOOKUP(Fullmath[[#This Row],[M3]],$H309:$L$2227,2,FALSE)),0)</f>
        <v>5</v>
      </c>
      <c r="X308" s="16">
        <f>IFERROR(_xlfn.IFNA(VLOOKUP(Fullmath[[#This Row],[M3]],$H$2:$L307,4,FALSE),VLOOKUP(Fullmath[[#This Row],[M3]],$H309:$L$2227,4,FALSE)),0)</f>
        <v>739.14999999999986</v>
      </c>
      <c r="AA308" s="15">
        <f>IFERROR(_xlfn.IFNA(VLOOKUP(Fullmath[[#This Row],[M4]],$H$2:$L307,2,FALSE),VLOOKUP(Fullmath[[#This Row],[M4]],$H309:$L$2227,2,FALSE)),0)</f>
        <v>0</v>
      </c>
      <c r="AB308" s="16">
        <f>IFERROR(_xlfn.IFNA(VLOOKUP(Fullmath[[#This Row],[M4]],$H$2:$L307,4,FALSE),VLOOKUP(Fullmath[[#This Row],[M4]],$H309:$L$2227,4,FALSE)),0)</f>
        <v>0</v>
      </c>
      <c r="AE308" s="15">
        <f>IFERROR(_xlfn.IFNA(VLOOKUP(Fullmath[[#This Row],[M5]],$H$2:$L307,2,FALSE),VLOOKUP(Fullmath[[#This Row],[M5]],$H309:$L$2227,2,FALSE)),0)</f>
        <v>0</v>
      </c>
      <c r="AF308" s="16">
        <f>IFERROR(_xlfn.IFNA(VLOOKUP(Fullmath[[#This Row],[M5]],$H$2:$L307,4,FALSE),VLOOKUP(Fullmath[[#This Row],[M5]],$H309:$L$2227,4,FALSE)),0)</f>
        <v>0</v>
      </c>
      <c r="AI308" s="15">
        <f>IFERROR(_xlfn.IFNA(VLOOKUP(Fullmath[[#This Row],[M6]],$H$2:$L307,2,FALSE),VLOOKUP(Fullmath[[#This Row],[M6]],$H309:$L$2227,2,FALSE)),0)</f>
        <v>0</v>
      </c>
      <c r="AJ308" s="16">
        <f>IFERROR(_xlfn.IFNA(VLOOKUP(Fullmath[[#This Row],[M6]],$H$2:$L307,4,FALSE),VLOOKUP(Fullmath[[#This Row],[M6]],$H309:$L$2227,4,FALSE)),0)</f>
        <v>0</v>
      </c>
      <c r="AM308" s="7">
        <f>(IFERROR(VLOOKUP(AK308,Components[[Name]:[Price]],2,FALSE),0))</f>
        <v>0</v>
      </c>
      <c r="AP308" s="7">
        <f>(IFERROR(VLOOKUP(AN308,Components[[Name]:[Price]],2,FALSE),0))</f>
        <v>0</v>
      </c>
      <c r="AS308" s="7">
        <f>(IFERROR(VLOOKUP(AQ308,Components[[Name]:[Price]],2,FALSE),0))</f>
        <v>0</v>
      </c>
      <c r="AV308" s="7">
        <f>(IFERROR(VLOOKUP(AT308,Components[[Name]:[Price]],2,FALSE),0))</f>
        <v>0</v>
      </c>
      <c r="AY308" s="7">
        <f>(IFERROR(VLOOKUP(AW308,Components[[Name]:[Price]],2,FALSE),0))</f>
        <v>0</v>
      </c>
      <c r="BB308" s="6">
        <f>(IFERROR(VLOOKUP(AZ308,Components[[Name]:[Price]],2,FALSE),0))</f>
        <v>0</v>
      </c>
    </row>
    <row r="309" spans="1:54" x14ac:dyDescent="0.2">
      <c r="A309" s="6">
        <v>1317</v>
      </c>
      <c r="B309" s="6" t="s">
        <v>527</v>
      </c>
      <c r="C309" s="6" t="s">
        <v>53</v>
      </c>
      <c r="D309" s="6" t="s">
        <v>53</v>
      </c>
      <c r="E309" s="6">
        <v>1</v>
      </c>
      <c r="F309" s="6">
        <v>17</v>
      </c>
      <c r="G309" s="6">
        <v>6</v>
      </c>
      <c r="H309" s="6" t="s">
        <v>115</v>
      </c>
      <c r="I309" s="7">
        <f>Fullmath[[#This Row],[Total CP]]/Fullmath[[#This Row],[Quantity]]</f>
        <v>26.400000000000002</v>
      </c>
      <c r="J3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26.400000000000002</v>
      </c>
      <c r="K309" s="6">
        <f>Fullmath[[#This Row],[Mat Cost]]/Fullmath[[#This Row],[Quantity]]</f>
        <v>3400.2249999999999</v>
      </c>
      <c r="L3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3400.2249999999999</v>
      </c>
      <c r="M309" s="7" t="s">
        <v>58</v>
      </c>
      <c r="N309" s="14">
        <v>1</v>
      </c>
      <c r="O309" s="15">
        <f>IFERROR(_xlfn.IFNA(VLOOKUP(Fullmath[[#This Row],[M1]],$H$2:$L308,2,FALSE),VLOOKUP(Fullmath[[#This Row],[M1]],$H310:$L$2227,2,FALSE)),0)</f>
        <v>9</v>
      </c>
      <c r="P309" s="16">
        <f>IFERROR(_xlfn.IFNA(VLOOKUP(Fullmath[[#This Row],[M1]],$H$2:$L308,4,FALSE),VLOOKUP(Fullmath[[#This Row],[M1]],$H310:$L$2227,4,FALSE)),0)</f>
        <v>1765.5</v>
      </c>
      <c r="Q309" s="7" t="s">
        <v>337</v>
      </c>
      <c r="R309" s="7">
        <v>1</v>
      </c>
      <c r="S309" s="15">
        <f>IFERROR(_xlfn.IFNA(VLOOKUP(Fullmath[[#This Row],[M2]],$H$2:$L308,2,FALSE),VLOOKUP(Fullmath[[#This Row],[M2]],$H310:$L$2227,2,FALSE)),0)</f>
        <v>7.1</v>
      </c>
      <c r="T309" s="16">
        <f>IFERROR(_xlfn.IFNA(VLOOKUP(Fullmath[[#This Row],[M2]],$H$2:$L308,4,FALSE),VLOOKUP(Fullmath[[#This Row],[M2]],$H310:$L$2227,4,FALSE)),0)</f>
        <v>1009.4999999999999</v>
      </c>
      <c r="U309" s="7" t="s">
        <v>343</v>
      </c>
      <c r="V309" s="7">
        <v>1</v>
      </c>
      <c r="W309" s="15">
        <f>IFERROR(_xlfn.IFNA(VLOOKUP(Fullmath[[#This Row],[M3]],$H$2:$L308,2,FALSE),VLOOKUP(Fullmath[[#This Row],[M3]],$H310:$L$2227,2,FALSE)),0)</f>
        <v>4.3000000000000007</v>
      </c>
      <c r="X309" s="16">
        <f>IFERROR(_xlfn.IFNA(VLOOKUP(Fullmath[[#This Row],[M3]],$H$2:$L308,4,FALSE),VLOOKUP(Fullmath[[#This Row],[M3]],$H310:$L$2227,4,FALSE)),0)</f>
        <v>625.22499999999991</v>
      </c>
      <c r="AA309" s="15">
        <f>IFERROR(_xlfn.IFNA(VLOOKUP(Fullmath[[#This Row],[M4]],$H$2:$L308,2,FALSE),VLOOKUP(Fullmath[[#This Row],[M4]],$H310:$L$2227,2,FALSE)),0)</f>
        <v>0</v>
      </c>
      <c r="AB309" s="16">
        <f>IFERROR(_xlfn.IFNA(VLOOKUP(Fullmath[[#This Row],[M4]],$H$2:$L308,4,FALSE),VLOOKUP(Fullmath[[#This Row],[M4]],$H310:$L$2227,4,FALSE)),0)</f>
        <v>0</v>
      </c>
      <c r="AE309" s="15">
        <f>IFERROR(_xlfn.IFNA(VLOOKUP(Fullmath[[#This Row],[M5]],$H$2:$L308,2,FALSE),VLOOKUP(Fullmath[[#This Row],[M5]],$H310:$L$2227,2,FALSE)),0)</f>
        <v>0</v>
      </c>
      <c r="AF309" s="16">
        <f>IFERROR(_xlfn.IFNA(VLOOKUP(Fullmath[[#This Row],[M5]],$H$2:$L308,4,FALSE),VLOOKUP(Fullmath[[#This Row],[M5]],$H310:$L$2227,4,FALSE)),0)</f>
        <v>0</v>
      </c>
      <c r="AI309" s="15">
        <f>IFERROR(_xlfn.IFNA(VLOOKUP(Fullmath[[#This Row],[M6]],$H$2:$L308,2,FALSE),VLOOKUP(Fullmath[[#This Row],[M6]],$H310:$L$2227,2,FALSE)),0)</f>
        <v>0</v>
      </c>
      <c r="AJ309" s="16">
        <f>IFERROR(_xlfn.IFNA(VLOOKUP(Fullmath[[#This Row],[M6]],$H$2:$L308,4,FALSE),VLOOKUP(Fullmath[[#This Row],[M6]],$H310:$L$2227,4,FALSE)),0)</f>
        <v>0</v>
      </c>
      <c r="AM309" s="7">
        <f>(IFERROR(VLOOKUP(AK309,Components[[Name]:[Price]],2,FALSE),0))</f>
        <v>0</v>
      </c>
      <c r="AP309" s="7">
        <f>(IFERROR(VLOOKUP(AN309,Components[[Name]:[Price]],2,FALSE),0))</f>
        <v>0</v>
      </c>
      <c r="AS309" s="7">
        <f>(IFERROR(VLOOKUP(AQ309,Components[[Name]:[Price]],2,FALSE),0))</f>
        <v>0</v>
      </c>
      <c r="AV309" s="7">
        <f>(IFERROR(VLOOKUP(AT309,Components[[Name]:[Price]],2,FALSE),0))</f>
        <v>0</v>
      </c>
      <c r="AY309" s="7">
        <f>(IFERROR(VLOOKUP(AW309,Components[[Name]:[Price]],2,FALSE),0))</f>
        <v>0</v>
      </c>
      <c r="BB309" s="6">
        <f>(IFERROR(VLOOKUP(AZ309,Components[[Name]:[Price]],2,FALSE),0))</f>
        <v>0</v>
      </c>
    </row>
    <row r="310" spans="1:54" x14ac:dyDescent="0.2">
      <c r="A310" s="6">
        <v>1318</v>
      </c>
      <c r="B310" s="6" t="s">
        <v>527</v>
      </c>
      <c r="C310" s="6" t="s">
        <v>53</v>
      </c>
      <c r="D310" s="6" t="s">
        <v>53</v>
      </c>
      <c r="E310" s="6">
        <v>1</v>
      </c>
      <c r="F310" s="6">
        <v>17</v>
      </c>
      <c r="G310" s="6">
        <v>6</v>
      </c>
      <c r="H310" s="6" t="s">
        <v>116</v>
      </c>
      <c r="I310" s="7">
        <f>Fullmath[[#This Row],[Total CP]]/Fullmath[[#This Row],[Quantity]]</f>
        <v>25.700000000000003</v>
      </c>
      <c r="J3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25.700000000000003</v>
      </c>
      <c r="K310" s="6">
        <f>Fullmath[[#This Row],[Mat Cost]]/Fullmath[[#This Row],[Quantity]]</f>
        <v>3286.2999999999997</v>
      </c>
      <c r="L3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3286.2999999999997</v>
      </c>
      <c r="M310" s="7" t="s">
        <v>58</v>
      </c>
      <c r="N310" s="14">
        <v>1</v>
      </c>
      <c r="O310" s="15">
        <f>IFERROR(_xlfn.IFNA(VLOOKUP(Fullmath[[#This Row],[M1]],$H$2:$L309,2,FALSE),VLOOKUP(Fullmath[[#This Row],[M1]],$H311:$L$2227,2,FALSE)),0)</f>
        <v>9</v>
      </c>
      <c r="P310" s="16">
        <f>IFERROR(_xlfn.IFNA(VLOOKUP(Fullmath[[#This Row],[M1]],$H$2:$L309,4,FALSE),VLOOKUP(Fullmath[[#This Row],[M1]],$H311:$L$2227,4,FALSE)),0)</f>
        <v>1765.5</v>
      </c>
      <c r="Q310" s="7" t="s">
        <v>338</v>
      </c>
      <c r="R310" s="7">
        <v>1</v>
      </c>
      <c r="S310" s="15">
        <f>IFERROR(_xlfn.IFNA(VLOOKUP(Fullmath[[#This Row],[M2]],$H$2:$L309,2,FALSE),VLOOKUP(Fullmath[[#This Row],[M2]],$H311:$L$2227,2,FALSE)),0)</f>
        <v>6.4</v>
      </c>
      <c r="T310" s="16">
        <f>IFERROR(_xlfn.IFNA(VLOOKUP(Fullmath[[#This Row],[M2]],$H$2:$L309,4,FALSE),VLOOKUP(Fullmath[[#This Row],[M2]],$H311:$L$2227,4,FALSE)),0)</f>
        <v>895.57499999999993</v>
      </c>
      <c r="U310" s="7" t="s">
        <v>343</v>
      </c>
      <c r="V310" s="7">
        <v>1</v>
      </c>
      <c r="W310" s="15">
        <f>IFERROR(_xlfn.IFNA(VLOOKUP(Fullmath[[#This Row],[M3]],$H$2:$L309,2,FALSE),VLOOKUP(Fullmath[[#This Row],[M3]],$H311:$L$2227,2,FALSE)),0)</f>
        <v>4.3000000000000007</v>
      </c>
      <c r="X310" s="16">
        <f>IFERROR(_xlfn.IFNA(VLOOKUP(Fullmath[[#This Row],[M3]],$H$2:$L309,4,FALSE),VLOOKUP(Fullmath[[#This Row],[M3]],$H311:$L$2227,4,FALSE)),0)</f>
        <v>625.22499999999991</v>
      </c>
      <c r="AA310" s="15">
        <f>IFERROR(_xlfn.IFNA(VLOOKUP(Fullmath[[#This Row],[M4]],$H$2:$L309,2,FALSE),VLOOKUP(Fullmath[[#This Row],[M4]],$H311:$L$2227,2,FALSE)),0)</f>
        <v>0</v>
      </c>
      <c r="AB310" s="16">
        <f>IFERROR(_xlfn.IFNA(VLOOKUP(Fullmath[[#This Row],[M4]],$H$2:$L309,4,FALSE),VLOOKUP(Fullmath[[#This Row],[M4]],$H311:$L$2227,4,FALSE)),0)</f>
        <v>0</v>
      </c>
      <c r="AE310" s="15">
        <f>IFERROR(_xlfn.IFNA(VLOOKUP(Fullmath[[#This Row],[M5]],$H$2:$L309,2,FALSE),VLOOKUP(Fullmath[[#This Row],[M5]],$H311:$L$2227,2,FALSE)),0)</f>
        <v>0</v>
      </c>
      <c r="AF310" s="16">
        <f>IFERROR(_xlfn.IFNA(VLOOKUP(Fullmath[[#This Row],[M5]],$H$2:$L309,4,FALSE),VLOOKUP(Fullmath[[#This Row],[M5]],$H311:$L$2227,4,FALSE)),0)</f>
        <v>0</v>
      </c>
      <c r="AI310" s="15">
        <f>IFERROR(_xlfn.IFNA(VLOOKUP(Fullmath[[#This Row],[M6]],$H$2:$L309,2,FALSE),VLOOKUP(Fullmath[[#This Row],[M6]],$H311:$L$2227,2,FALSE)),0)</f>
        <v>0</v>
      </c>
      <c r="AJ310" s="16">
        <f>IFERROR(_xlfn.IFNA(VLOOKUP(Fullmath[[#This Row],[M6]],$H$2:$L309,4,FALSE),VLOOKUP(Fullmath[[#This Row],[M6]],$H311:$L$2227,4,FALSE)),0)</f>
        <v>0</v>
      </c>
      <c r="AM310" s="7">
        <f>(IFERROR(VLOOKUP(AK310,Components[[Name]:[Price]],2,FALSE),0))</f>
        <v>0</v>
      </c>
      <c r="AP310" s="7">
        <f>(IFERROR(VLOOKUP(AN310,Components[[Name]:[Price]],2,FALSE),0))</f>
        <v>0</v>
      </c>
      <c r="AS310" s="7">
        <f>(IFERROR(VLOOKUP(AQ310,Components[[Name]:[Price]],2,FALSE),0))</f>
        <v>0</v>
      </c>
      <c r="AV310" s="7">
        <f>(IFERROR(VLOOKUP(AT310,Components[[Name]:[Price]],2,FALSE),0))</f>
        <v>0</v>
      </c>
      <c r="AY310" s="7">
        <f>(IFERROR(VLOOKUP(AW310,Components[[Name]:[Price]],2,FALSE),0))</f>
        <v>0</v>
      </c>
      <c r="BB310" s="6">
        <f>(IFERROR(VLOOKUP(AZ310,Components[[Name]:[Price]],2,FALSE),0))</f>
        <v>0</v>
      </c>
    </row>
    <row r="311" spans="1:54" x14ac:dyDescent="0.2">
      <c r="A311" s="6">
        <v>1319</v>
      </c>
      <c r="B311" s="6" t="s">
        <v>527</v>
      </c>
      <c r="C311" s="6" t="s">
        <v>53</v>
      </c>
      <c r="D311" s="6" t="s">
        <v>53</v>
      </c>
      <c r="E311" s="6">
        <v>1</v>
      </c>
      <c r="F311" s="6">
        <v>17</v>
      </c>
      <c r="G311" s="6">
        <v>6</v>
      </c>
      <c r="H311" s="6" t="s">
        <v>117</v>
      </c>
      <c r="I311" s="7">
        <f>Fullmath[[#This Row],[Total CP]]/Fullmath[[#This Row],[Quantity]]</f>
        <v>27.8</v>
      </c>
      <c r="J3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27.8</v>
      </c>
      <c r="K311" s="6">
        <f>Fullmath[[#This Row],[Mat Cost]]/Fullmath[[#This Row],[Quantity]]</f>
        <v>3556.6499999999996</v>
      </c>
      <c r="L3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3556.6499999999996</v>
      </c>
      <c r="M311" s="7" t="s">
        <v>58</v>
      </c>
      <c r="N311" s="14">
        <v>1</v>
      </c>
      <c r="O311" s="15">
        <f>IFERROR(_xlfn.IFNA(VLOOKUP(Fullmath[[#This Row],[M1]],$H$2:$L310,2,FALSE),VLOOKUP(Fullmath[[#This Row],[M1]],$H312:$L$2227,2,FALSE)),0)</f>
        <v>9</v>
      </c>
      <c r="P311" s="16">
        <f>IFERROR(_xlfn.IFNA(VLOOKUP(Fullmath[[#This Row],[M1]],$H$2:$L310,4,FALSE),VLOOKUP(Fullmath[[#This Row],[M1]],$H312:$L$2227,4,FALSE)),0)</f>
        <v>1765.5</v>
      </c>
      <c r="Q311" s="7" t="s">
        <v>338</v>
      </c>
      <c r="R311" s="7">
        <v>2</v>
      </c>
      <c r="S311" s="15">
        <f>IFERROR(_xlfn.IFNA(VLOOKUP(Fullmath[[#This Row],[M2]],$H$2:$L310,2,FALSE),VLOOKUP(Fullmath[[#This Row],[M2]],$H312:$L$2227,2,FALSE)),0)</f>
        <v>6.4</v>
      </c>
      <c r="T311" s="16">
        <f>IFERROR(_xlfn.IFNA(VLOOKUP(Fullmath[[#This Row],[M2]],$H$2:$L310,4,FALSE),VLOOKUP(Fullmath[[#This Row],[M2]],$H312:$L$2227,4,FALSE)),0)</f>
        <v>895.57499999999993</v>
      </c>
      <c r="W311" s="15">
        <f>IFERROR(_xlfn.IFNA(VLOOKUP(Fullmath[[#This Row],[M3]],$H$2:$L310,2,FALSE),VLOOKUP(Fullmath[[#This Row],[M3]],$H312:$L$2227,2,FALSE)),0)</f>
        <v>0</v>
      </c>
      <c r="X311" s="16">
        <f>IFERROR(_xlfn.IFNA(VLOOKUP(Fullmath[[#This Row],[M3]],$H$2:$L310,4,FALSE),VLOOKUP(Fullmath[[#This Row],[M3]],$H312:$L$2227,4,FALSE)),0)</f>
        <v>0</v>
      </c>
      <c r="AA311" s="15">
        <f>IFERROR(_xlfn.IFNA(VLOOKUP(Fullmath[[#This Row],[M4]],$H$2:$L310,2,FALSE),VLOOKUP(Fullmath[[#This Row],[M4]],$H312:$L$2227,2,FALSE)),0)</f>
        <v>0</v>
      </c>
      <c r="AB311" s="16">
        <f>IFERROR(_xlfn.IFNA(VLOOKUP(Fullmath[[#This Row],[M4]],$H$2:$L310,4,FALSE),VLOOKUP(Fullmath[[#This Row],[M4]],$H312:$L$2227,4,FALSE)),0)</f>
        <v>0</v>
      </c>
      <c r="AE311" s="15">
        <f>IFERROR(_xlfn.IFNA(VLOOKUP(Fullmath[[#This Row],[M5]],$H$2:$L310,2,FALSE),VLOOKUP(Fullmath[[#This Row],[M5]],$H312:$L$2227,2,FALSE)),0)</f>
        <v>0</v>
      </c>
      <c r="AF311" s="16">
        <f>IFERROR(_xlfn.IFNA(VLOOKUP(Fullmath[[#This Row],[M5]],$H$2:$L310,4,FALSE),VLOOKUP(Fullmath[[#This Row],[M5]],$H312:$L$2227,4,FALSE)),0)</f>
        <v>0</v>
      </c>
      <c r="AI311" s="15">
        <f>IFERROR(_xlfn.IFNA(VLOOKUP(Fullmath[[#This Row],[M6]],$H$2:$L310,2,FALSE),VLOOKUP(Fullmath[[#This Row],[M6]],$H312:$L$2227,2,FALSE)),0)</f>
        <v>0</v>
      </c>
      <c r="AJ311" s="16">
        <f>IFERROR(_xlfn.IFNA(VLOOKUP(Fullmath[[#This Row],[M6]],$H$2:$L310,4,FALSE),VLOOKUP(Fullmath[[#This Row],[M6]],$H312:$L$2227,4,FALSE)),0)</f>
        <v>0</v>
      </c>
      <c r="AM311" s="7">
        <f>(IFERROR(VLOOKUP(AK311,Components[[Name]:[Price]],2,FALSE),0))</f>
        <v>0</v>
      </c>
      <c r="AP311" s="7">
        <f>(IFERROR(VLOOKUP(AN311,Components[[Name]:[Price]],2,FALSE),0))</f>
        <v>0</v>
      </c>
      <c r="AS311" s="7">
        <f>(IFERROR(VLOOKUP(AQ311,Components[[Name]:[Price]],2,FALSE),0))</f>
        <v>0</v>
      </c>
      <c r="AV311" s="7">
        <f>(IFERROR(VLOOKUP(AT311,Components[[Name]:[Price]],2,FALSE),0))</f>
        <v>0</v>
      </c>
      <c r="AY311" s="7">
        <f>(IFERROR(VLOOKUP(AW311,Components[[Name]:[Price]],2,FALSE),0))</f>
        <v>0</v>
      </c>
      <c r="BB311" s="6">
        <f>(IFERROR(VLOOKUP(AZ311,Components[[Name]:[Price]],2,FALSE),0))</f>
        <v>0</v>
      </c>
    </row>
    <row r="312" spans="1:54" x14ac:dyDescent="0.2">
      <c r="A312" s="6">
        <v>1320</v>
      </c>
      <c r="B312" s="6" t="s">
        <v>527</v>
      </c>
      <c r="C312" s="6" t="s">
        <v>53</v>
      </c>
      <c r="D312" s="6" t="s">
        <v>53</v>
      </c>
      <c r="E312" s="6">
        <v>1</v>
      </c>
      <c r="F312" s="6">
        <v>17</v>
      </c>
      <c r="G312" s="6">
        <v>6</v>
      </c>
      <c r="H312" s="6" t="s">
        <v>118</v>
      </c>
      <c r="I312" s="7">
        <f>Fullmath[[#This Row],[Total CP]]/Fullmath[[#This Row],[Quantity]]</f>
        <v>23.6</v>
      </c>
      <c r="J3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23.6</v>
      </c>
      <c r="K312" s="6">
        <f>Fullmath[[#This Row],[Mat Cost]]/Fullmath[[#This Row],[Quantity]]</f>
        <v>3082.3333333333335</v>
      </c>
      <c r="L3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3082.3333333333335</v>
      </c>
      <c r="M312" s="7" t="s">
        <v>58</v>
      </c>
      <c r="N312" s="14">
        <v>1</v>
      </c>
      <c r="O312" s="15">
        <f>IFERROR(_xlfn.IFNA(VLOOKUP(Fullmath[[#This Row],[M1]],$H$2:$L311,2,FALSE),VLOOKUP(Fullmath[[#This Row],[M1]],$H313:$L$2227,2,FALSE)),0)</f>
        <v>9</v>
      </c>
      <c r="P312" s="16">
        <f>IFERROR(_xlfn.IFNA(VLOOKUP(Fullmath[[#This Row],[M1]],$H$2:$L311,4,FALSE),VLOOKUP(Fullmath[[#This Row],[M1]],$H313:$L$2227,4,FALSE)),0)</f>
        <v>1765.5</v>
      </c>
      <c r="Q312" s="7" t="s">
        <v>339</v>
      </c>
      <c r="R312" s="7">
        <v>2</v>
      </c>
      <c r="S312" s="15">
        <f>IFERROR(_xlfn.IFNA(VLOOKUP(Fullmath[[#This Row],[M2]],$H$2:$L311,2,FALSE),VLOOKUP(Fullmath[[#This Row],[M2]],$H313:$L$2227,2,FALSE)),0)</f>
        <v>4.3000000000000007</v>
      </c>
      <c r="T312" s="16">
        <f>IFERROR(_xlfn.IFNA(VLOOKUP(Fullmath[[#This Row],[M2]],$H$2:$L311,4,FALSE),VLOOKUP(Fullmath[[#This Row],[M2]],$H313:$L$2227,4,FALSE)),0)</f>
        <v>658.41666666666674</v>
      </c>
      <c r="W312" s="15">
        <f>IFERROR(_xlfn.IFNA(VLOOKUP(Fullmath[[#This Row],[M3]],$H$2:$L311,2,FALSE),VLOOKUP(Fullmath[[#This Row],[M3]],$H313:$L$2227,2,FALSE)),0)</f>
        <v>0</v>
      </c>
      <c r="X312" s="16">
        <f>IFERROR(_xlfn.IFNA(VLOOKUP(Fullmath[[#This Row],[M3]],$H$2:$L311,4,FALSE),VLOOKUP(Fullmath[[#This Row],[M3]],$H313:$L$2227,4,FALSE)),0)</f>
        <v>0</v>
      </c>
      <c r="AA312" s="15">
        <f>IFERROR(_xlfn.IFNA(VLOOKUP(Fullmath[[#This Row],[M4]],$H$2:$L311,2,FALSE),VLOOKUP(Fullmath[[#This Row],[M4]],$H313:$L$2227,2,FALSE)),0)</f>
        <v>0</v>
      </c>
      <c r="AB312" s="16">
        <f>IFERROR(_xlfn.IFNA(VLOOKUP(Fullmath[[#This Row],[M4]],$H$2:$L311,4,FALSE),VLOOKUP(Fullmath[[#This Row],[M4]],$H313:$L$2227,4,FALSE)),0)</f>
        <v>0</v>
      </c>
      <c r="AE312" s="15">
        <f>IFERROR(_xlfn.IFNA(VLOOKUP(Fullmath[[#This Row],[M5]],$H$2:$L311,2,FALSE),VLOOKUP(Fullmath[[#This Row],[M5]],$H313:$L$2227,2,FALSE)),0)</f>
        <v>0</v>
      </c>
      <c r="AF312" s="16">
        <f>IFERROR(_xlfn.IFNA(VLOOKUP(Fullmath[[#This Row],[M5]],$H$2:$L311,4,FALSE),VLOOKUP(Fullmath[[#This Row],[M5]],$H313:$L$2227,4,FALSE)),0)</f>
        <v>0</v>
      </c>
      <c r="AI312" s="15">
        <f>IFERROR(_xlfn.IFNA(VLOOKUP(Fullmath[[#This Row],[M6]],$H$2:$L311,2,FALSE),VLOOKUP(Fullmath[[#This Row],[M6]],$H313:$L$2227,2,FALSE)),0)</f>
        <v>0</v>
      </c>
      <c r="AJ312" s="16">
        <f>IFERROR(_xlfn.IFNA(VLOOKUP(Fullmath[[#This Row],[M6]],$H$2:$L311,4,FALSE),VLOOKUP(Fullmath[[#This Row],[M6]],$H313:$L$2227,4,FALSE)),0)</f>
        <v>0</v>
      </c>
      <c r="AM312" s="7">
        <f>(IFERROR(VLOOKUP(AK312,Components[[Name]:[Price]],2,FALSE),0))</f>
        <v>0</v>
      </c>
      <c r="AP312" s="7">
        <f>(IFERROR(VLOOKUP(AN312,Components[[Name]:[Price]],2,FALSE),0))</f>
        <v>0</v>
      </c>
      <c r="AS312" s="7">
        <f>(IFERROR(VLOOKUP(AQ312,Components[[Name]:[Price]],2,FALSE),0))</f>
        <v>0</v>
      </c>
      <c r="AV312" s="7">
        <f>(IFERROR(VLOOKUP(AT312,Components[[Name]:[Price]],2,FALSE),0))</f>
        <v>0</v>
      </c>
      <c r="AY312" s="7">
        <f>(IFERROR(VLOOKUP(AW312,Components[[Name]:[Price]],2,FALSE),0))</f>
        <v>0</v>
      </c>
      <c r="BB312" s="6">
        <f>(IFERROR(VLOOKUP(AZ312,Components[[Name]:[Price]],2,FALSE),0))</f>
        <v>0</v>
      </c>
    </row>
    <row r="313" spans="1:54" x14ac:dyDescent="0.2">
      <c r="A313" s="6">
        <v>1311</v>
      </c>
      <c r="B313" s="6" t="s">
        <v>527</v>
      </c>
      <c r="C313" s="6" t="s">
        <v>53</v>
      </c>
      <c r="D313" s="6" t="s">
        <v>53</v>
      </c>
      <c r="E313" s="6">
        <v>1</v>
      </c>
      <c r="F313" s="6">
        <v>17</v>
      </c>
      <c r="G313" s="6">
        <v>6</v>
      </c>
      <c r="H313" s="6" t="s">
        <v>109</v>
      </c>
      <c r="I313" s="7">
        <f>Fullmath[[#This Row],[Total CP]]/Fullmath[[#This Row],[Quantity]]</f>
        <v>20.399999999999999</v>
      </c>
      <c r="J3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20.399999999999999</v>
      </c>
      <c r="K313" s="6">
        <f>Fullmath[[#This Row],[Mat Cost]]/Fullmath[[#This Row],[Quantity]]</f>
        <v>2694.2666666666664</v>
      </c>
      <c r="L3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2694.2666666666664</v>
      </c>
      <c r="M313" s="7" t="s">
        <v>58</v>
      </c>
      <c r="N313" s="14">
        <v>1</v>
      </c>
      <c r="O313" s="15">
        <f>IFERROR(_xlfn.IFNA(VLOOKUP(Fullmath[[#This Row],[M1]],$H$2:$L312,2,FALSE),VLOOKUP(Fullmath[[#This Row],[M1]],$H314:$L$2227,2,FALSE)),0)</f>
        <v>9</v>
      </c>
      <c r="P313" s="16">
        <f>IFERROR(_xlfn.IFNA(VLOOKUP(Fullmath[[#This Row],[M1]],$H$2:$L312,4,FALSE),VLOOKUP(Fullmath[[#This Row],[M1]],$H314:$L$2227,4,FALSE)),0)</f>
        <v>1765.5</v>
      </c>
      <c r="Q313" s="7" t="s">
        <v>334</v>
      </c>
      <c r="R313" s="7">
        <v>1</v>
      </c>
      <c r="S313" s="15">
        <f>IFERROR(_xlfn.IFNA(VLOOKUP(Fullmath[[#This Row],[M2]],$H$2:$L312,2,FALSE),VLOOKUP(Fullmath[[#This Row],[M2]],$H314:$L$2227,2,FALSE)),0)</f>
        <v>1.1000000000000001</v>
      </c>
      <c r="T313" s="16">
        <f>IFERROR(_xlfn.IFNA(VLOOKUP(Fullmath[[#This Row],[M2]],$H$2:$L312,4,FALSE),VLOOKUP(Fullmath[[#This Row],[M2]],$H314:$L$2227,4,FALSE)),0)</f>
        <v>270.35000000000002</v>
      </c>
      <c r="U313" s="7" t="s">
        <v>339</v>
      </c>
      <c r="V313" s="7">
        <v>1</v>
      </c>
      <c r="W313" s="15">
        <f>IFERROR(_xlfn.IFNA(VLOOKUP(Fullmath[[#This Row],[M3]],$H$2:$L312,2,FALSE),VLOOKUP(Fullmath[[#This Row],[M3]],$H314:$L$2227,2,FALSE)),0)</f>
        <v>4.3000000000000007</v>
      </c>
      <c r="X313" s="16">
        <f>IFERROR(_xlfn.IFNA(VLOOKUP(Fullmath[[#This Row],[M3]],$H$2:$L312,4,FALSE),VLOOKUP(Fullmath[[#This Row],[M3]],$H314:$L$2227,4,FALSE)),0)</f>
        <v>658.41666666666674</v>
      </c>
      <c r="AA313" s="15">
        <f>IFERROR(_xlfn.IFNA(VLOOKUP(Fullmath[[#This Row],[M4]],$H$2:$L312,2,FALSE),VLOOKUP(Fullmath[[#This Row],[M4]],$H314:$L$2227,2,FALSE)),0)</f>
        <v>0</v>
      </c>
      <c r="AB313" s="16">
        <f>IFERROR(_xlfn.IFNA(VLOOKUP(Fullmath[[#This Row],[M4]],$H$2:$L312,4,FALSE),VLOOKUP(Fullmath[[#This Row],[M4]],$H314:$L$2227,4,FALSE)),0)</f>
        <v>0</v>
      </c>
      <c r="AE313" s="15">
        <f>IFERROR(_xlfn.IFNA(VLOOKUP(Fullmath[[#This Row],[M5]],$H$2:$L312,2,FALSE),VLOOKUP(Fullmath[[#This Row],[M5]],$H314:$L$2227,2,FALSE)),0)</f>
        <v>0</v>
      </c>
      <c r="AF313" s="16">
        <f>IFERROR(_xlfn.IFNA(VLOOKUP(Fullmath[[#This Row],[M5]],$H$2:$L312,4,FALSE),VLOOKUP(Fullmath[[#This Row],[M5]],$H314:$L$2227,4,FALSE)),0)</f>
        <v>0</v>
      </c>
      <c r="AI313" s="15">
        <f>IFERROR(_xlfn.IFNA(VLOOKUP(Fullmath[[#This Row],[M6]],$H$2:$L312,2,FALSE),VLOOKUP(Fullmath[[#This Row],[M6]],$H314:$L$2227,2,FALSE)),0)</f>
        <v>0</v>
      </c>
      <c r="AJ313" s="16">
        <f>IFERROR(_xlfn.IFNA(VLOOKUP(Fullmath[[#This Row],[M6]],$H$2:$L312,4,FALSE),VLOOKUP(Fullmath[[#This Row],[M6]],$H314:$L$2227,4,FALSE)),0)</f>
        <v>0</v>
      </c>
      <c r="AM313" s="7">
        <f>(IFERROR(VLOOKUP(AK313,Components[[Name]:[Price]],2,FALSE),0))</f>
        <v>0</v>
      </c>
      <c r="AP313" s="7">
        <f>(IFERROR(VLOOKUP(AN313,Components[[Name]:[Price]],2,FALSE),0))</f>
        <v>0</v>
      </c>
      <c r="AS313" s="7">
        <f>(IFERROR(VLOOKUP(AQ313,Components[[Name]:[Price]],2,FALSE),0))</f>
        <v>0</v>
      </c>
      <c r="AV313" s="7">
        <f>(IFERROR(VLOOKUP(AT313,Components[[Name]:[Price]],2,FALSE),0))</f>
        <v>0</v>
      </c>
      <c r="AY313" s="7">
        <f>(IFERROR(VLOOKUP(AW313,Components[[Name]:[Price]],2,FALSE),0))</f>
        <v>0</v>
      </c>
      <c r="BB313" s="6">
        <f>(IFERROR(VLOOKUP(AZ313,Components[[Name]:[Price]],2,FALSE),0))</f>
        <v>0</v>
      </c>
    </row>
    <row r="314" spans="1:54" x14ac:dyDescent="0.2">
      <c r="A314" s="6">
        <v>1312</v>
      </c>
      <c r="B314" s="6" t="s">
        <v>527</v>
      </c>
      <c r="C314" s="6" t="s">
        <v>53</v>
      </c>
      <c r="D314" s="6" t="s">
        <v>53</v>
      </c>
      <c r="E314" s="6">
        <v>1</v>
      </c>
      <c r="F314" s="6">
        <v>17</v>
      </c>
      <c r="G314" s="6">
        <v>6</v>
      </c>
      <c r="H314" s="6" t="s">
        <v>110</v>
      </c>
      <c r="I314" s="7">
        <f>Fullmath[[#This Row],[Total CP]]/Fullmath[[#This Row],[Quantity]]</f>
        <v>17.433333333333334</v>
      </c>
      <c r="J3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17.433333333333334</v>
      </c>
      <c r="K314" s="6">
        <f>Fullmath[[#This Row],[Mat Cost]]/Fullmath[[#This Row],[Quantity]]</f>
        <v>2197.2000000000003</v>
      </c>
      <c r="L3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2197.2000000000003</v>
      </c>
      <c r="M314" s="7" t="s">
        <v>58</v>
      </c>
      <c r="N314" s="14">
        <v>1</v>
      </c>
      <c r="O314" s="15">
        <f>IFERROR(_xlfn.IFNA(VLOOKUP(Fullmath[[#This Row],[M1]],$H$2:$L313,2,FALSE),VLOOKUP(Fullmath[[#This Row],[M1]],$H315:$L$2227,2,FALSE)),0)</f>
        <v>9</v>
      </c>
      <c r="P314" s="16">
        <f>IFERROR(_xlfn.IFNA(VLOOKUP(Fullmath[[#This Row],[M1]],$H$2:$L313,4,FALSE),VLOOKUP(Fullmath[[#This Row],[M1]],$H315:$L$2227,4,FALSE)),0)</f>
        <v>1765.5</v>
      </c>
      <c r="Q314" s="7" t="s">
        <v>326</v>
      </c>
      <c r="R314" s="7">
        <v>1</v>
      </c>
      <c r="S314" s="15">
        <f>IFERROR(_xlfn.IFNA(VLOOKUP(Fullmath[[#This Row],[M2]],$H$2:$L313,2,FALSE),VLOOKUP(Fullmath[[#This Row],[M2]],$H315:$L$2227,2,FALSE)),0)</f>
        <v>1.3333333333333333</v>
      </c>
      <c r="T314" s="16">
        <f>IFERROR(_xlfn.IFNA(VLOOKUP(Fullmath[[#This Row],[M2]],$H$2:$L313,4,FALSE),VLOOKUP(Fullmath[[#This Row],[M2]],$H315:$L$2227,4,FALSE)),0)</f>
        <v>237.66666666666669</v>
      </c>
      <c r="U314" s="7" t="s">
        <v>342</v>
      </c>
      <c r="V314" s="7">
        <v>1</v>
      </c>
      <c r="W314" s="15">
        <f>IFERROR(_xlfn.IFNA(VLOOKUP(Fullmath[[#This Row],[M3]],$H$2:$L313,2,FALSE),VLOOKUP(Fullmath[[#This Row],[M3]],$H315:$L$2227,2,FALSE)),0)</f>
        <v>1.1000000000000001</v>
      </c>
      <c r="X314" s="16">
        <f>IFERROR(_xlfn.IFNA(VLOOKUP(Fullmath[[#This Row],[M3]],$H$2:$L313,4,FALSE),VLOOKUP(Fullmath[[#This Row],[M3]],$H315:$L$2227,4,FALSE)),0)</f>
        <v>194.03333333333333</v>
      </c>
      <c r="AA314" s="15">
        <f>IFERROR(_xlfn.IFNA(VLOOKUP(Fullmath[[#This Row],[M4]],$H$2:$L313,2,FALSE),VLOOKUP(Fullmath[[#This Row],[M4]],$H315:$L$2227,2,FALSE)),0)</f>
        <v>0</v>
      </c>
      <c r="AB314" s="16">
        <f>IFERROR(_xlfn.IFNA(VLOOKUP(Fullmath[[#This Row],[M4]],$H$2:$L313,4,FALSE),VLOOKUP(Fullmath[[#This Row],[M4]],$H315:$L$2227,4,FALSE)),0)</f>
        <v>0</v>
      </c>
      <c r="AE314" s="15">
        <f>IFERROR(_xlfn.IFNA(VLOOKUP(Fullmath[[#This Row],[M5]],$H$2:$L313,2,FALSE),VLOOKUP(Fullmath[[#This Row],[M5]],$H315:$L$2227,2,FALSE)),0)</f>
        <v>0</v>
      </c>
      <c r="AF314" s="16">
        <f>IFERROR(_xlfn.IFNA(VLOOKUP(Fullmath[[#This Row],[M5]],$H$2:$L313,4,FALSE),VLOOKUP(Fullmath[[#This Row],[M5]],$H315:$L$2227,4,FALSE)),0)</f>
        <v>0</v>
      </c>
      <c r="AI314" s="15">
        <f>IFERROR(_xlfn.IFNA(VLOOKUP(Fullmath[[#This Row],[M6]],$H$2:$L313,2,FALSE),VLOOKUP(Fullmath[[#This Row],[M6]],$H315:$L$2227,2,FALSE)),0)</f>
        <v>0</v>
      </c>
      <c r="AJ314" s="16">
        <f>IFERROR(_xlfn.IFNA(VLOOKUP(Fullmath[[#This Row],[M6]],$H$2:$L313,4,FALSE),VLOOKUP(Fullmath[[#This Row],[M6]],$H315:$L$2227,4,FALSE)),0)</f>
        <v>0</v>
      </c>
      <c r="AM314" s="7">
        <f>(IFERROR(VLOOKUP(AK314,Components[[Name]:[Price]],2,FALSE),0))</f>
        <v>0</v>
      </c>
      <c r="AP314" s="7">
        <f>(IFERROR(VLOOKUP(AN314,Components[[Name]:[Price]],2,FALSE),0))</f>
        <v>0</v>
      </c>
      <c r="AS314" s="7">
        <f>(IFERROR(VLOOKUP(AQ314,Components[[Name]:[Price]],2,FALSE),0))</f>
        <v>0</v>
      </c>
      <c r="AV314" s="7">
        <f>(IFERROR(VLOOKUP(AT314,Components[[Name]:[Price]],2,FALSE),0))</f>
        <v>0</v>
      </c>
      <c r="AY314" s="7">
        <f>(IFERROR(VLOOKUP(AW314,Components[[Name]:[Price]],2,FALSE),0))</f>
        <v>0</v>
      </c>
      <c r="BB314" s="6">
        <f>(IFERROR(VLOOKUP(AZ314,Components[[Name]:[Price]],2,FALSE),0))</f>
        <v>0</v>
      </c>
    </row>
    <row r="315" spans="1:54" x14ac:dyDescent="0.2">
      <c r="A315" s="6">
        <v>1313</v>
      </c>
      <c r="B315" s="6" t="s">
        <v>527</v>
      </c>
      <c r="C315" s="6" t="s">
        <v>53</v>
      </c>
      <c r="D315" s="6" t="s">
        <v>53</v>
      </c>
      <c r="E315" s="6">
        <v>1</v>
      </c>
      <c r="F315" s="6">
        <v>17</v>
      </c>
      <c r="G315" s="6">
        <v>6</v>
      </c>
      <c r="H315" s="6" t="s">
        <v>111</v>
      </c>
      <c r="I315" s="7">
        <f>Fullmath[[#This Row],[Total CP]]/Fullmath[[#This Row],[Quantity]]</f>
        <v>17.2</v>
      </c>
      <c r="J3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17.2</v>
      </c>
      <c r="K315" s="6">
        <f>Fullmath[[#This Row],[Mat Cost]]/Fullmath[[#This Row],[Quantity]]</f>
        <v>2196.6916666666666</v>
      </c>
      <c r="L3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2196.6916666666666</v>
      </c>
      <c r="M315" s="7" t="s">
        <v>58</v>
      </c>
      <c r="N315" s="14">
        <v>1</v>
      </c>
      <c r="O315" s="15">
        <f>IFERROR(_xlfn.IFNA(VLOOKUP(Fullmath[[#This Row],[M1]],$H$2:$L314,2,FALSE),VLOOKUP(Fullmath[[#This Row],[M1]],$H316:$L$2227,2,FALSE)),0)</f>
        <v>9</v>
      </c>
      <c r="P315" s="16">
        <f>IFERROR(_xlfn.IFNA(VLOOKUP(Fullmath[[#This Row],[M1]],$H$2:$L314,4,FALSE),VLOOKUP(Fullmath[[#This Row],[M1]],$H316:$L$2227,4,FALSE)),0)</f>
        <v>1765.5</v>
      </c>
      <c r="Q315" s="7" t="s">
        <v>335</v>
      </c>
      <c r="R315" s="7">
        <v>1</v>
      </c>
      <c r="S315" s="15">
        <f>IFERROR(_xlfn.IFNA(VLOOKUP(Fullmath[[#This Row],[M2]],$H$2:$L314,2,FALSE),VLOOKUP(Fullmath[[#This Row],[M2]],$H316:$L$2227,2,FALSE)),0)</f>
        <v>1.1000000000000001</v>
      </c>
      <c r="T315" s="16">
        <f>IFERROR(_xlfn.IFNA(VLOOKUP(Fullmath[[#This Row],[M2]],$H$2:$L314,4,FALSE),VLOOKUP(Fullmath[[#This Row],[M2]],$H316:$L$2227,4,FALSE)),0)</f>
        <v>237.1583333333333</v>
      </c>
      <c r="U315" s="7" t="s">
        <v>342</v>
      </c>
      <c r="V315" s="7">
        <v>1</v>
      </c>
      <c r="W315" s="15">
        <f>IFERROR(_xlfn.IFNA(VLOOKUP(Fullmath[[#This Row],[M3]],$H$2:$L314,2,FALSE),VLOOKUP(Fullmath[[#This Row],[M3]],$H316:$L$2227,2,FALSE)),0)</f>
        <v>1.1000000000000001</v>
      </c>
      <c r="X315" s="16">
        <f>IFERROR(_xlfn.IFNA(VLOOKUP(Fullmath[[#This Row],[M3]],$H$2:$L314,4,FALSE),VLOOKUP(Fullmath[[#This Row],[M3]],$H316:$L$2227,4,FALSE)),0)</f>
        <v>194.03333333333333</v>
      </c>
      <c r="AA315" s="15">
        <f>IFERROR(_xlfn.IFNA(VLOOKUP(Fullmath[[#This Row],[M4]],$H$2:$L314,2,FALSE),VLOOKUP(Fullmath[[#This Row],[M4]],$H316:$L$2227,2,FALSE)),0)</f>
        <v>0</v>
      </c>
      <c r="AB315" s="16">
        <f>IFERROR(_xlfn.IFNA(VLOOKUP(Fullmath[[#This Row],[M4]],$H$2:$L314,4,FALSE),VLOOKUP(Fullmath[[#This Row],[M4]],$H316:$L$2227,4,FALSE)),0)</f>
        <v>0</v>
      </c>
      <c r="AE315" s="15">
        <f>IFERROR(_xlfn.IFNA(VLOOKUP(Fullmath[[#This Row],[M5]],$H$2:$L314,2,FALSE),VLOOKUP(Fullmath[[#This Row],[M5]],$H316:$L$2227,2,FALSE)),0)</f>
        <v>0</v>
      </c>
      <c r="AF315" s="16">
        <f>IFERROR(_xlfn.IFNA(VLOOKUP(Fullmath[[#This Row],[M5]],$H$2:$L314,4,FALSE),VLOOKUP(Fullmath[[#This Row],[M5]],$H316:$L$2227,4,FALSE)),0)</f>
        <v>0</v>
      </c>
      <c r="AI315" s="15">
        <f>IFERROR(_xlfn.IFNA(VLOOKUP(Fullmath[[#This Row],[M6]],$H$2:$L314,2,FALSE),VLOOKUP(Fullmath[[#This Row],[M6]],$H316:$L$2227,2,FALSE)),0)</f>
        <v>0</v>
      </c>
      <c r="AJ315" s="16">
        <f>IFERROR(_xlfn.IFNA(VLOOKUP(Fullmath[[#This Row],[M6]],$H$2:$L314,4,FALSE),VLOOKUP(Fullmath[[#This Row],[M6]],$H316:$L$2227,4,FALSE)),0)</f>
        <v>0</v>
      </c>
      <c r="AM315" s="7">
        <f>(IFERROR(VLOOKUP(AK315,Components[[Name]:[Price]],2,FALSE),0))</f>
        <v>0</v>
      </c>
      <c r="AP315" s="7">
        <f>(IFERROR(VLOOKUP(AN315,Components[[Name]:[Price]],2,FALSE),0))</f>
        <v>0</v>
      </c>
      <c r="AS315" s="7">
        <f>(IFERROR(VLOOKUP(AQ315,Components[[Name]:[Price]],2,FALSE),0))</f>
        <v>0</v>
      </c>
      <c r="AV315" s="7">
        <f>(IFERROR(VLOOKUP(AT315,Components[[Name]:[Price]],2,FALSE),0))</f>
        <v>0</v>
      </c>
      <c r="AY315" s="7">
        <f>(IFERROR(VLOOKUP(AW315,Components[[Name]:[Price]],2,FALSE),0))</f>
        <v>0</v>
      </c>
      <c r="BB315" s="6">
        <f>(IFERROR(VLOOKUP(AZ315,Components[[Name]:[Price]],2,FALSE),0))</f>
        <v>0</v>
      </c>
    </row>
    <row r="316" spans="1:54" x14ac:dyDescent="0.2">
      <c r="A316" s="6">
        <v>1314</v>
      </c>
      <c r="B316" s="6" t="s">
        <v>527</v>
      </c>
      <c r="C316" s="6" t="s">
        <v>53</v>
      </c>
      <c r="D316" s="6" t="s">
        <v>53</v>
      </c>
      <c r="E316" s="6">
        <v>1</v>
      </c>
      <c r="F316" s="6">
        <v>17</v>
      </c>
      <c r="G316" s="6">
        <v>6</v>
      </c>
      <c r="H316" s="6" t="s">
        <v>112</v>
      </c>
      <c r="I316" s="7">
        <f>Fullmath[[#This Row],[Total CP]]/Fullmath[[#This Row],[Quantity]]</f>
        <v>19.299999999999997</v>
      </c>
      <c r="J3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19.299999999999997</v>
      </c>
      <c r="K316" s="6">
        <f>Fullmath[[#This Row],[Mat Cost]]/Fullmath[[#This Row],[Quantity]]</f>
        <v>2423.9166666666665</v>
      </c>
      <c r="L3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2423.9166666666665</v>
      </c>
      <c r="M316" s="7" t="s">
        <v>58</v>
      </c>
      <c r="N316" s="14">
        <v>1</v>
      </c>
      <c r="O316" s="15">
        <f>IFERROR(_xlfn.IFNA(VLOOKUP(Fullmath[[#This Row],[M1]],$H$2:$L315,2,FALSE),VLOOKUP(Fullmath[[#This Row],[M1]],$H317:$L$2227,2,FALSE)),0)</f>
        <v>9</v>
      </c>
      <c r="P316" s="16">
        <f>IFERROR(_xlfn.IFNA(VLOOKUP(Fullmath[[#This Row],[M1]],$H$2:$L315,4,FALSE),VLOOKUP(Fullmath[[#This Row],[M1]],$H317:$L$2227,4,FALSE)),0)</f>
        <v>1765.5</v>
      </c>
      <c r="Q316" s="7" t="s">
        <v>336</v>
      </c>
      <c r="R316" s="7">
        <v>1</v>
      </c>
      <c r="S316" s="15">
        <f>IFERROR(_xlfn.IFNA(VLOOKUP(Fullmath[[#This Row],[M2]],$H$2:$L315,2,FALSE),VLOOKUP(Fullmath[[#This Row],[M2]],$H317:$L$2227,2,FALSE)),0)</f>
        <v>3.2</v>
      </c>
      <c r="T316" s="16">
        <f>IFERROR(_xlfn.IFNA(VLOOKUP(Fullmath[[#This Row],[M2]],$H$2:$L315,4,FALSE),VLOOKUP(Fullmath[[#This Row],[M2]],$H317:$L$2227,4,FALSE)),0)</f>
        <v>464.38333333333333</v>
      </c>
      <c r="U316" s="7" t="s">
        <v>342</v>
      </c>
      <c r="V316" s="7">
        <v>1</v>
      </c>
      <c r="W316" s="15">
        <f>IFERROR(_xlfn.IFNA(VLOOKUP(Fullmath[[#This Row],[M3]],$H$2:$L315,2,FALSE),VLOOKUP(Fullmath[[#This Row],[M3]],$H317:$L$2227,2,FALSE)),0)</f>
        <v>1.1000000000000001</v>
      </c>
      <c r="X316" s="16">
        <f>IFERROR(_xlfn.IFNA(VLOOKUP(Fullmath[[#This Row],[M3]],$H$2:$L315,4,FALSE),VLOOKUP(Fullmath[[#This Row],[M3]],$H317:$L$2227,4,FALSE)),0)</f>
        <v>194.03333333333333</v>
      </c>
      <c r="AA316" s="15">
        <f>IFERROR(_xlfn.IFNA(VLOOKUP(Fullmath[[#This Row],[M4]],$H$2:$L315,2,FALSE),VLOOKUP(Fullmath[[#This Row],[M4]],$H317:$L$2227,2,FALSE)),0)</f>
        <v>0</v>
      </c>
      <c r="AB316" s="16">
        <f>IFERROR(_xlfn.IFNA(VLOOKUP(Fullmath[[#This Row],[M4]],$H$2:$L315,4,FALSE),VLOOKUP(Fullmath[[#This Row],[M4]],$H317:$L$2227,4,FALSE)),0)</f>
        <v>0</v>
      </c>
      <c r="AE316" s="15">
        <f>IFERROR(_xlfn.IFNA(VLOOKUP(Fullmath[[#This Row],[M5]],$H$2:$L315,2,FALSE),VLOOKUP(Fullmath[[#This Row],[M5]],$H317:$L$2227,2,FALSE)),0)</f>
        <v>0</v>
      </c>
      <c r="AF316" s="16">
        <f>IFERROR(_xlfn.IFNA(VLOOKUP(Fullmath[[#This Row],[M5]],$H$2:$L315,4,FALSE),VLOOKUP(Fullmath[[#This Row],[M5]],$H317:$L$2227,4,FALSE)),0)</f>
        <v>0</v>
      </c>
      <c r="AI316" s="15">
        <f>IFERROR(_xlfn.IFNA(VLOOKUP(Fullmath[[#This Row],[M6]],$H$2:$L315,2,FALSE),VLOOKUP(Fullmath[[#This Row],[M6]],$H317:$L$2227,2,FALSE)),0)</f>
        <v>0</v>
      </c>
      <c r="AJ316" s="16">
        <f>IFERROR(_xlfn.IFNA(VLOOKUP(Fullmath[[#This Row],[M6]],$H$2:$L315,4,FALSE),VLOOKUP(Fullmath[[#This Row],[M6]],$H317:$L$2227,4,FALSE)),0)</f>
        <v>0</v>
      </c>
      <c r="AM316" s="7">
        <f>(IFERROR(VLOOKUP(AK316,Components[[Name]:[Price]],2,FALSE),0))</f>
        <v>0</v>
      </c>
      <c r="AP316" s="7">
        <f>(IFERROR(VLOOKUP(AN316,Components[[Name]:[Price]],2,FALSE),0))</f>
        <v>0</v>
      </c>
      <c r="AS316" s="7">
        <f>(IFERROR(VLOOKUP(AQ316,Components[[Name]:[Price]],2,FALSE),0))</f>
        <v>0</v>
      </c>
      <c r="AV316" s="7">
        <f>(IFERROR(VLOOKUP(AT316,Components[[Name]:[Price]],2,FALSE),0))</f>
        <v>0</v>
      </c>
      <c r="AY316" s="7">
        <f>(IFERROR(VLOOKUP(AW316,Components[[Name]:[Price]],2,FALSE),0))</f>
        <v>0</v>
      </c>
      <c r="BB316" s="6">
        <f>(IFERROR(VLOOKUP(AZ316,Components[[Name]:[Price]],2,FALSE),0))</f>
        <v>0</v>
      </c>
    </row>
    <row r="317" spans="1:54" x14ac:dyDescent="0.2">
      <c r="A317" s="6">
        <v>1315</v>
      </c>
      <c r="B317" s="6" t="s">
        <v>527</v>
      </c>
      <c r="C317" s="6" t="s">
        <v>53</v>
      </c>
      <c r="D317" s="6" t="s">
        <v>53</v>
      </c>
      <c r="E317" s="6">
        <v>1</v>
      </c>
      <c r="F317" s="6">
        <v>17</v>
      </c>
      <c r="G317" s="6">
        <v>6</v>
      </c>
      <c r="H317" s="6" t="s">
        <v>113</v>
      </c>
      <c r="I317" s="7">
        <f>Fullmath[[#This Row],[Total CP]]/Fullmath[[#This Row],[Quantity]]</f>
        <v>24.3</v>
      </c>
      <c r="J3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24.3</v>
      </c>
      <c r="K317" s="6">
        <f>Fullmath[[#This Row],[Mat Cost]]/Fullmath[[#This Row],[Quantity]]</f>
        <v>3119.9416666666666</v>
      </c>
      <c r="L3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3119.9416666666666</v>
      </c>
      <c r="M317" s="7" t="s">
        <v>58</v>
      </c>
      <c r="N317" s="14">
        <v>1</v>
      </c>
      <c r="O317" s="15">
        <f>IFERROR(_xlfn.IFNA(VLOOKUP(Fullmath[[#This Row],[M1]],$H$2:$L316,2,FALSE),VLOOKUP(Fullmath[[#This Row],[M1]],$H318:$L$2227,2,FALSE)),0)</f>
        <v>9</v>
      </c>
      <c r="P317" s="16">
        <f>IFERROR(_xlfn.IFNA(VLOOKUP(Fullmath[[#This Row],[M1]],$H$2:$L316,4,FALSE),VLOOKUP(Fullmath[[#This Row],[M1]],$H318:$L$2227,4,FALSE)),0)</f>
        <v>1765.5</v>
      </c>
      <c r="Q317" s="7" t="s">
        <v>333</v>
      </c>
      <c r="R317" s="7">
        <v>1</v>
      </c>
      <c r="S317" s="15">
        <f>IFERROR(_xlfn.IFNA(VLOOKUP(Fullmath[[#This Row],[M2]],$H$2:$L316,2,FALSE),VLOOKUP(Fullmath[[#This Row],[M2]],$H318:$L$2227,2,FALSE)),0)</f>
        <v>8.1999999999999993</v>
      </c>
      <c r="T317" s="16">
        <f>IFERROR(_xlfn.IFNA(VLOOKUP(Fullmath[[#This Row],[M2]],$H$2:$L316,4,FALSE),VLOOKUP(Fullmath[[#This Row],[M2]],$H318:$L$2227,4,FALSE)),0)</f>
        <v>1160.4083333333333</v>
      </c>
      <c r="U317" s="7" t="s">
        <v>342</v>
      </c>
      <c r="V317" s="7">
        <v>1</v>
      </c>
      <c r="W317" s="15">
        <f>IFERROR(_xlfn.IFNA(VLOOKUP(Fullmath[[#This Row],[M3]],$H$2:$L316,2,FALSE),VLOOKUP(Fullmath[[#This Row],[M3]],$H318:$L$2227,2,FALSE)),0)</f>
        <v>1.1000000000000001</v>
      </c>
      <c r="X317" s="16">
        <f>IFERROR(_xlfn.IFNA(VLOOKUP(Fullmath[[#This Row],[M3]],$H$2:$L316,4,FALSE),VLOOKUP(Fullmath[[#This Row],[M3]],$H318:$L$2227,4,FALSE)),0)</f>
        <v>194.03333333333333</v>
      </c>
      <c r="AA317" s="15">
        <f>IFERROR(_xlfn.IFNA(VLOOKUP(Fullmath[[#This Row],[M4]],$H$2:$L316,2,FALSE),VLOOKUP(Fullmath[[#This Row],[M4]],$H318:$L$2227,2,FALSE)),0)</f>
        <v>0</v>
      </c>
      <c r="AB317" s="16">
        <f>IFERROR(_xlfn.IFNA(VLOOKUP(Fullmath[[#This Row],[M4]],$H$2:$L316,4,FALSE),VLOOKUP(Fullmath[[#This Row],[M4]],$H318:$L$2227,4,FALSE)),0)</f>
        <v>0</v>
      </c>
      <c r="AE317" s="15">
        <f>IFERROR(_xlfn.IFNA(VLOOKUP(Fullmath[[#This Row],[M5]],$H$2:$L316,2,FALSE),VLOOKUP(Fullmath[[#This Row],[M5]],$H318:$L$2227,2,FALSE)),0)</f>
        <v>0</v>
      </c>
      <c r="AF317" s="16">
        <f>IFERROR(_xlfn.IFNA(VLOOKUP(Fullmath[[#This Row],[M5]],$H$2:$L316,4,FALSE),VLOOKUP(Fullmath[[#This Row],[M5]],$H318:$L$2227,4,FALSE)),0)</f>
        <v>0</v>
      </c>
      <c r="AI317" s="15">
        <f>IFERROR(_xlfn.IFNA(VLOOKUP(Fullmath[[#This Row],[M6]],$H$2:$L316,2,FALSE),VLOOKUP(Fullmath[[#This Row],[M6]],$H318:$L$2227,2,FALSE)),0)</f>
        <v>0</v>
      </c>
      <c r="AJ317" s="16">
        <f>IFERROR(_xlfn.IFNA(VLOOKUP(Fullmath[[#This Row],[M6]],$H$2:$L316,4,FALSE),VLOOKUP(Fullmath[[#This Row],[M6]],$H318:$L$2227,4,FALSE)),0)</f>
        <v>0</v>
      </c>
      <c r="AM317" s="7">
        <f>(IFERROR(VLOOKUP(AK317,Components[[Name]:[Price]],2,FALSE),0))</f>
        <v>0</v>
      </c>
      <c r="AP317" s="7">
        <f>(IFERROR(VLOOKUP(AN317,Components[[Name]:[Price]],2,FALSE),0))</f>
        <v>0</v>
      </c>
      <c r="AS317" s="7">
        <f>(IFERROR(VLOOKUP(AQ317,Components[[Name]:[Price]],2,FALSE),0))</f>
        <v>0</v>
      </c>
      <c r="AV317" s="7">
        <f>(IFERROR(VLOOKUP(AT317,Components[[Name]:[Price]],2,FALSE),0))</f>
        <v>0</v>
      </c>
      <c r="AY317" s="7">
        <f>(IFERROR(VLOOKUP(AW317,Components[[Name]:[Price]],2,FALSE),0))</f>
        <v>0</v>
      </c>
      <c r="BB317" s="6">
        <f>(IFERROR(VLOOKUP(AZ317,Components[[Name]:[Price]],2,FALSE),0))</f>
        <v>0</v>
      </c>
    </row>
    <row r="318" spans="1:54" x14ac:dyDescent="0.2">
      <c r="A318" s="6">
        <v>1321</v>
      </c>
      <c r="B318" s="6" t="s">
        <v>527</v>
      </c>
      <c r="C318" s="6" t="s">
        <v>53</v>
      </c>
      <c r="D318" s="6" t="s">
        <v>53</v>
      </c>
      <c r="E318" s="6">
        <v>1</v>
      </c>
      <c r="F318" s="6">
        <v>17</v>
      </c>
      <c r="G318" s="6">
        <v>6</v>
      </c>
      <c r="H318" s="6" t="s">
        <v>119</v>
      </c>
      <c r="I318" s="7">
        <f>Fullmath[[#This Row],[Total CP]]/Fullmath[[#This Row],[Quantity]]</f>
        <v>24.3</v>
      </c>
      <c r="J3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24.3</v>
      </c>
      <c r="K318" s="6">
        <f>Fullmath[[#This Row],[Mat Cost]]/Fullmath[[#This Row],[Quantity]]</f>
        <v>3163.0666666666666</v>
      </c>
      <c r="L3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3163.0666666666666</v>
      </c>
      <c r="M318" s="7" t="s">
        <v>58</v>
      </c>
      <c r="N318" s="14">
        <v>1</v>
      </c>
      <c r="O318" s="15">
        <f>IFERROR(_xlfn.IFNA(VLOOKUP(Fullmath[[#This Row],[M1]],$H$2:$L317,2,FALSE),VLOOKUP(Fullmath[[#This Row],[M1]],$H319:$L$2227,2,FALSE)),0)</f>
        <v>9</v>
      </c>
      <c r="P318" s="16">
        <f>IFERROR(_xlfn.IFNA(VLOOKUP(Fullmath[[#This Row],[M1]],$H$2:$L317,4,FALSE),VLOOKUP(Fullmath[[#This Row],[M1]],$H319:$L$2227,4,FALSE)),0)</f>
        <v>1765.5</v>
      </c>
      <c r="Q318" s="7" t="s">
        <v>333</v>
      </c>
      <c r="R318" s="7">
        <v>1</v>
      </c>
      <c r="S318" s="15">
        <f>IFERROR(_xlfn.IFNA(VLOOKUP(Fullmath[[#This Row],[M2]],$H$2:$L317,2,FALSE),VLOOKUP(Fullmath[[#This Row],[M2]],$H319:$L$2227,2,FALSE)),0)</f>
        <v>8.1999999999999993</v>
      </c>
      <c r="T318" s="16">
        <f>IFERROR(_xlfn.IFNA(VLOOKUP(Fullmath[[#This Row],[M2]],$H$2:$L317,4,FALSE),VLOOKUP(Fullmath[[#This Row],[M2]],$H319:$L$2227,4,FALSE)),0)</f>
        <v>1160.4083333333333</v>
      </c>
      <c r="U318" s="7" t="s">
        <v>335</v>
      </c>
      <c r="V318" s="7">
        <v>1</v>
      </c>
      <c r="W318" s="15">
        <f>IFERROR(_xlfn.IFNA(VLOOKUP(Fullmath[[#This Row],[M3]],$H$2:$L317,2,FALSE),VLOOKUP(Fullmath[[#This Row],[M3]],$H319:$L$2227,2,FALSE)),0)</f>
        <v>1.1000000000000001</v>
      </c>
      <c r="X318" s="16">
        <f>IFERROR(_xlfn.IFNA(VLOOKUP(Fullmath[[#This Row],[M3]],$H$2:$L317,4,FALSE),VLOOKUP(Fullmath[[#This Row],[M3]],$H319:$L$2227,4,FALSE)),0)</f>
        <v>237.1583333333333</v>
      </c>
      <c r="AA318" s="15">
        <f>IFERROR(_xlfn.IFNA(VLOOKUP(Fullmath[[#This Row],[M4]],$H$2:$L317,2,FALSE),VLOOKUP(Fullmath[[#This Row],[M4]],$H319:$L$2227,2,FALSE)),0)</f>
        <v>0</v>
      </c>
      <c r="AB318" s="16">
        <f>IFERROR(_xlfn.IFNA(VLOOKUP(Fullmath[[#This Row],[M4]],$H$2:$L317,4,FALSE),VLOOKUP(Fullmath[[#This Row],[M4]],$H319:$L$2227,4,FALSE)),0)</f>
        <v>0</v>
      </c>
      <c r="AE318" s="15">
        <f>IFERROR(_xlfn.IFNA(VLOOKUP(Fullmath[[#This Row],[M5]],$H$2:$L317,2,FALSE),VLOOKUP(Fullmath[[#This Row],[M5]],$H319:$L$2227,2,FALSE)),0)</f>
        <v>0</v>
      </c>
      <c r="AF318" s="16">
        <f>IFERROR(_xlfn.IFNA(VLOOKUP(Fullmath[[#This Row],[M5]],$H$2:$L317,4,FALSE),VLOOKUP(Fullmath[[#This Row],[M5]],$H319:$L$2227,4,FALSE)),0)</f>
        <v>0</v>
      </c>
      <c r="AI318" s="15">
        <f>IFERROR(_xlfn.IFNA(VLOOKUP(Fullmath[[#This Row],[M6]],$H$2:$L317,2,FALSE),VLOOKUP(Fullmath[[#This Row],[M6]],$H319:$L$2227,2,FALSE)),0)</f>
        <v>0</v>
      </c>
      <c r="AJ318" s="16">
        <f>IFERROR(_xlfn.IFNA(VLOOKUP(Fullmath[[#This Row],[M6]],$H$2:$L317,4,FALSE),VLOOKUP(Fullmath[[#This Row],[M6]],$H319:$L$2227,4,FALSE)),0)</f>
        <v>0</v>
      </c>
      <c r="AM318" s="7">
        <f>(IFERROR(VLOOKUP(AK318,Components[[Name]:[Price]],2,FALSE),0))</f>
        <v>0</v>
      </c>
      <c r="AP318" s="7">
        <f>(IFERROR(VLOOKUP(AN318,Components[[Name]:[Price]],2,FALSE),0))</f>
        <v>0</v>
      </c>
      <c r="AS318" s="7">
        <f>(IFERROR(VLOOKUP(AQ318,Components[[Name]:[Price]],2,FALSE),0))</f>
        <v>0</v>
      </c>
      <c r="AV318" s="7">
        <f>(IFERROR(VLOOKUP(AT318,Components[[Name]:[Price]],2,FALSE),0))</f>
        <v>0</v>
      </c>
      <c r="AY318" s="7">
        <f>(IFERROR(VLOOKUP(AW318,Components[[Name]:[Price]],2,FALSE),0))</f>
        <v>0</v>
      </c>
      <c r="BB318" s="6">
        <f>(IFERROR(VLOOKUP(AZ318,Components[[Name]:[Price]],2,FALSE),0))</f>
        <v>0</v>
      </c>
    </row>
    <row r="319" spans="1:54" x14ac:dyDescent="0.2">
      <c r="A319" s="6">
        <v>14</v>
      </c>
      <c r="B319" s="6" t="s">
        <v>527</v>
      </c>
      <c r="C319" s="6" t="s">
        <v>53</v>
      </c>
      <c r="D319" s="6" t="s">
        <v>53</v>
      </c>
      <c r="E319" s="6">
        <v>1</v>
      </c>
      <c r="F319" s="6">
        <v>17</v>
      </c>
      <c r="G319" s="6">
        <v>6</v>
      </c>
      <c r="H319" s="6" t="s">
        <v>57</v>
      </c>
      <c r="I319" s="7">
        <f>Fullmath[[#This Row],[Total CP]]/Fullmath[[#This Row],[Quantity]]</f>
        <v>6</v>
      </c>
      <c r="J3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</v>
      </c>
      <c r="K319" s="6">
        <f>Fullmath[[#This Row],[Mat Cost]]/Fullmath[[#This Row],[Quantity]]</f>
        <v>1391.3333333333333</v>
      </c>
      <c r="L3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1391.3333333333333</v>
      </c>
      <c r="N319" s="14"/>
      <c r="O319" s="15">
        <f>IFERROR(_xlfn.IFNA(VLOOKUP(Fullmath[[#This Row],[M1]],$H$2:$L318,2,FALSE),VLOOKUP(Fullmath[[#This Row],[M1]],$H320:$L$2227,2,FALSE)),0)</f>
        <v>0</v>
      </c>
      <c r="P319" s="16">
        <f>IFERROR(_xlfn.IFNA(VLOOKUP(Fullmath[[#This Row],[M1]],$H$2:$L318,4,FALSE),VLOOKUP(Fullmath[[#This Row],[M1]],$H320:$L$2227,4,FALSE)),0)</f>
        <v>0</v>
      </c>
      <c r="S319" s="15">
        <f>IFERROR(_xlfn.IFNA(VLOOKUP(Fullmath[[#This Row],[M2]],$H$2:$L318,2,FALSE),VLOOKUP(Fullmath[[#This Row],[M2]],$H320:$L$2227,2,FALSE)),0)</f>
        <v>0</v>
      </c>
      <c r="T319" s="16">
        <f>IFERROR(_xlfn.IFNA(VLOOKUP(Fullmath[[#This Row],[M2]],$H$2:$L318,4,FALSE),VLOOKUP(Fullmath[[#This Row],[M2]],$H320:$L$2227,4,FALSE)),0)</f>
        <v>0</v>
      </c>
      <c r="W319" s="15">
        <f>IFERROR(_xlfn.IFNA(VLOOKUP(Fullmath[[#This Row],[M3]],$H$2:$L318,2,FALSE),VLOOKUP(Fullmath[[#This Row],[M3]],$H320:$L$2227,2,FALSE)),0)</f>
        <v>0</v>
      </c>
      <c r="X319" s="16">
        <f>IFERROR(_xlfn.IFNA(VLOOKUP(Fullmath[[#This Row],[M3]],$H$2:$L318,4,FALSE),VLOOKUP(Fullmath[[#This Row],[M3]],$H320:$L$2227,4,FALSE)),0)</f>
        <v>0</v>
      </c>
      <c r="AA319" s="15">
        <f>IFERROR(_xlfn.IFNA(VLOOKUP(Fullmath[[#This Row],[M4]],$H$2:$L318,2,FALSE),VLOOKUP(Fullmath[[#This Row],[M4]],$H320:$L$2227,2,FALSE)),0)</f>
        <v>0</v>
      </c>
      <c r="AB319" s="16">
        <f>IFERROR(_xlfn.IFNA(VLOOKUP(Fullmath[[#This Row],[M4]],$H$2:$L318,4,FALSE),VLOOKUP(Fullmath[[#This Row],[M4]],$H320:$L$2227,4,FALSE)),0)</f>
        <v>0</v>
      </c>
      <c r="AE319" s="15">
        <f>IFERROR(_xlfn.IFNA(VLOOKUP(Fullmath[[#This Row],[M5]],$H$2:$L318,2,FALSE),VLOOKUP(Fullmath[[#This Row],[M5]],$H320:$L$2227,2,FALSE)),0)</f>
        <v>0</v>
      </c>
      <c r="AF319" s="16">
        <f>IFERROR(_xlfn.IFNA(VLOOKUP(Fullmath[[#This Row],[M5]],$H$2:$L318,4,FALSE),VLOOKUP(Fullmath[[#This Row],[M5]],$H320:$L$2227,4,FALSE)),0)</f>
        <v>0</v>
      </c>
      <c r="AI319" s="15">
        <f>IFERROR(_xlfn.IFNA(VLOOKUP(Fullmath[[#This Row],[M6]],$H$2:$L318,2,FALSE),VLOOKUP(Fullmath[[#This Row],[M6]],$H320:$L$2227,2,FALSE)),0)</f>
        <v>0</v>
      </c>
      <c r="AJ319" s="16">
        <f>IFERROR(_xlfn.IFNA(VLOOKUP(Fullmath[[#This Row],[M6]],$H$2:$L318,4,FALSE),VLOOKUP(Fullmath[[#This Row],[M6]],$H320:$L$2227,4,FALSE)),0)</f>
        <v>0</v>
      </c>
      <c r="AK319" s="7" t="s">
        <v>230</v>
      </c>
      <c r="AL319" s="7">
        <v>4</v>
      </c>
      <c r="AM319" s="7">
        <f>(IFERROR(VLOOKUP(AK319,Components[[Name]:[Price]],2,FALSE),0))</f>
        <v>347.83333333333331</v>
      </c>
      <c r="AP319" s="7">
        <f>(IFERROR(VLOOKUP(AN319,Components[[Name]:[Price]],2,FALSE),0))</f>
        <v>0</v>
      </c>
      <c r="AS319" s="7">
        <f>(IFERROR(VLOOKUP(AQ319,Components[[Name]:[Price]],2,FALSE),0))</f>
        <v>0</v>
      </c>
      <c r="AV319" s="7">
        <f>(IFERROR(VLOOKUP(AT319,Components[[Name]:[Price]],2,FALSE),0))</f>
        <v>0</v>
      </c>
      <c r="AY319" s="7">
        <f>(IFERROR(VLOOKUP(AW319,Components[[Name]:[Price]],2,FALSE),0))</f>
        <v>0</v>
      </c>
      <c r="BB319" s="6">
        <f>(IFERROR(VLOOKUP(AZ319,Components[[Name]:[Price]],2,FALSE),0))</f>
        <v>0</v>
      </c>
    </row>
    <row r="320" spans="1:54" x14ac:dyDescent="0.2">
      <c r="A320" s="6">
        <v>1259</v>
      </c>
      <c r="B320" s="6" t="s">
        <v>527</v>
      </c>
      <c r="C320" s="6" t="s">
        <v>53</v>
      </c>
      <c r="D320" s="6" t="s">
        <v>53</v>
      </c>
      <c r="E320" s="6">
        <v>1</v>
      </c>
      <c r="F320" s="6">
        <v>18</v>
      </c>
      <c r="G320" s="6">
        <v>6</v>
      </c>
      <c r="H320" s="6" t="s">
        <v>85</v>
      </c>
      <c r="I320" s="7">
        <f>Fullmath[[#This Row],[Total CP]]/Fullmath[[#This Row],[Quantity]]</f>
        <v>20</v>
      </c>
      <c r="J3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320" s="6">
        <f>Fullmath[[#This Row],[Mat Cost]]/Fullmath[[#This Row],[Quantity]]</f>
        <v>7543.333333333333</v>
      </c>
      <c r="L3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7543.333333333333</v>
      </c>
      <c r="M320" s="7" t="s">
        <v>62</v>
      </c>
      <c r="N320" s="14">
        <v>2</v>
      </c>
      <c r="O320" s="15">
        <f>IFERROR(_xlfn.IFNA(VLOOKUP(Fullmath[[#This Row],[M1]],$H$2:$L319,2,FALSE),VLOOKUP(Fullmath[[#This Row],[M1]],$H321:$L$2227,2,FALSE)),0)</f>
        <v>7</v>
      </c>
      <c r="P320" s="16">
        <f>IFERROR(_xlfn.IFNA(VLOOKUP(Fullmath[[#This Row],[M1]],$H$2:$L319,4,FALSE),VLOOKUP(Fullmath[[#This Row],[M1]],$H321:$L$2227,4,FALSE)),0)</f>
        <v>2728.1666666666665</v>
      </c>
      <c r="S320" s="15">
        <f>IFERROR(_xlfn.IFNA(VLOOKUP(Fullmath[[#This Row],[M2]],$H$2:$L319,2,FALSE),VLOOKUP(Fullmath[[#This Row],[M2]],$H321:$L$2227,2,FALSE)),0)</f>
        <v>0</v>
      </c>
      <c r="T320" s="16">
        <f>IFERROR(_xlfn.IFNA(VLOOKUP(Fullmath[[#This Row],[M2]],$H$2:$L319,4,FALSE),VLOOKUP(Fullmath[[#This Row],[M2]],$H321:$L$2227,4,FALSE)),0)</f>
        <v>0</v>
      </c>
      <c r="W320" s="15">
        <f>IFERROR(_xlfn.IFNA(VLOOKUP(Fullmath[[#This Row],[M3]],$H$2:$L319,2,FALSE),VLOOKUP(Fullmath[[#This Row],[M3]],$H321:$L$2227,2,FALSE)),0)</f>
        <v>0</v>
      </c>
      <c r="X320" s="16">
        <f>IFERROR(_xlfn.IFNA(VLOOKUP(Fullmath[[#This Row],[M3]],$H$2:$L319,4,FALSE),VLOOKUP(Fullmath[[#This Row],[M3]],$H321:$L$2227,4,FALSE)),0)</f>
        <v>0</v>
      </c>
      <c r="AA320" s="15">
        <f>IFERROR(_xlfn.IFNA(VLOOKUP(Fullmath[[#This Row],[M4]],$H$2:$L319,2,FALSE),VLOOKUP(Fullmath[[#This Row],[M4]],$H321:$L$2227,2,FALSE)),0)</f>
        <v>0</v>
      </c>
      <c r="AB320" s="16">
        <f>IFERROR(_xlfn.IFNA(VLOOKUP(Fullmath[[#This Row],[M4]],$H$2:$L319,4,FALSE),VLOOKUP(Fullmath[[#This Row],[M4]],$H321:$L$2227,4,FALSE)),0)</f>
        <v>0</v>
      </c>
      <c r="AE320" s="15">
        <f>IFERROR(_xlfn.IFNA(VLOOKUP(Fullmath[[#This Row],[M5]],$H$2:$L319,2,FALSE),VLOOKUP(Fullmath[[#This Row],[M5]],$H321:$L$2227,2,FALSE)),0)</f>
        <v>0</v>
      </c>
      <c r="AF320" s="16">
        <f>IFERROR(_xlfn.IFNA(VLOOKUP(Fullmath[[#This Row],[M5]],$H$2:$L319,4,FALSE),VLOOKUP(Fullmath[[#This Row],[M5]],$H321:$L$2227,4,FALSE)),0)</f>
        <v>0</v>
      </c>
      <c r="AI320" s="15">
        <f>IFERROR(_xlfn.IFNA(VLOOKUP(Fullmath[[#This Row],[M6]],$H$2:$L319,2,FALSE),VLOOKUP(Fullmath[[#This Row],[M6]],$H321:$L$2227,2,FALSE)),0)</f>
        <v>0</v>
      </c>
      <c r="AJ320" s="16">
        <f>IFERROR(_xlfn.IFNA(VLOOKUP(Fullmath[[#This Row],[M6]],$H$2:$L319,4,FALSE),VLOOKUP(Fullmath[[#This Row],[M6]],$H321:$L$2227,4,FALSE)),0)</f>
        <v>0</v>
      </c>
      <c r="AK320" s="7" t="s">
        <v>230</v>
      </c>
      <c r="AL320" s="7">
        <v>6</v>
      </c>
      <c r="AM320" s="7">
        <f>(IFERROR(VLOOKUP(AK320,Components[[Name]:[Price]],2,FALSE),0))</f>
        <v>347.83333333333331</v>
      </c>
      <c r="AP320" s="7">
        <f>(IFERROR(VLOOKUP(AN320,Components[[Name]:[Price]],2,FALSE),0))</f>
        <v>0</v>
      </c>
      <c r="AS320" s="7">
        <f>(IFERROR(VLOOKUP(AQ320,Components[[Name]:[Price]],2,FALSE),0))</f>
        <v>0</v>
      </c>
      <c r="AV320" s="7">
        <f>(IFERROR(VLOOKUP(AT320,Components[[Name]:[Price]],2,FALSE),0))</f>
        <v>0</v>
      </c>
      <c r="AY320" s="7">
        <f>(IFERROR(VLOOKUP(AW320,Components[[Name]:[Price]],2,FALSE),0))</f>
        <v>0</v>
      </c>
      <c r="BB320" s="6">
        <f>(IFERROR(VLOOKUP(AZ320,Components[[Name]:[Price]],2,FALSE),0))</f>
        <v>0</v>
      </c>
    </row>
    <row r="321" spans="1:54" x14ac:dyDescent="0.2">
      <c r="A321" s="6">
        <v>1268</v>
      </c>
      <c r="B321" s="6" t="s">
        <v>527</v>
      </c>
      <c r="C321" s="6" t="s">
        <v>53</v>
      </c>
      <c r="D321" s="6" t="s">
        <v>53</v>
      </c>
      <c r="E321" s="6">
        <v>1</v>
      </c>
      <c r="F321" s="6">
        <v>18</v>
      </c>
      <c r="G321" s="6">
        <v>6</v>
      </c>
      <c r="H321" s="6" t="s">
        <v>93</v>
      </c>
      <c r="I321" s="7">
        <f>Fullmath[[#This Row],[Total CP]]/Fullmath[[#This Row],[Quantity]]</f>
        <v>9.4</v>
      </c>
      <c r="J3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9.4</v>
      </c>
      <c r="K321" s="6">
        <f>Fullmath[[#This Row],[Mat Cost]]/Fullmath[[#This Row],[Quantity]]</f>
        <v>2410.7933333333335</v>
      </c>
      <c r="L3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2410.7933333333335</v>
      </c>
      <c r="M321" s="7" t="s">
        <v>317</v>
      </c>
      <c r="N321" s="14">
        <v>1</v>
      </c>
      <c r="O321" s="15">
        <f>IFERROR(_xlfn.IFNA(VLOOKUP(Fullmath[[#This Row],[M1]],$H$2:$L320,2,FALSE),VLOOKUP(Fullmath[[#This Row],[M1]],$H322:$L$2227,2,FALSE)),0)</f>
        <v>3.4</v>
      </c>
      <c r="P321" s="16">
        <f>IFERROR(_xlfn.IFNA(VLOOKUP(Fullmath[[#This Row],[M1]],$H$2:$L320,4,FALSE),VLOOKUP(Fullmath[[#This Row],[M1]],$H322:$L$2227,4,FALSE)),0)</f>
        <v>276.46000000000004</v>
      </c>
      <c r="S321" s="15">
        <f>IFERROR(_xlfn.IFNA(VLOOKUP(Fullmath[[#This Row],[M2]],$H$2:$L320,2,FALSE),VLOOKUP(Fullmath[[#This Row],[M2]],$H322:$L$2227,2,FALSE)),0)</f>
        <v>0</v>
      </c>
      <c r="T321" s="16">
        <f>IFERROR(_xlfn.IFNA(VLOOKUP(Fullmath[[#This Row],[M2]],$H$2:$L320,4,FALSE),VLOOKUP(Fullmath[[#This Row],[M2]],$H322:$L$2227,4,FALSE)),0)</f>
        <v>0</v>
      </c>
      <c r="W321" s="15">
        <f>IFERROR(_xlfn.IFNA(VLOOKUP(Fullmath[[#This Row],[M3]],$H$2:$L320,2,FALSE),VLOOKUP(Fullmath[[#This Row],[M3]],$H322:$L$2227,2,FALSE)),0)</f>
        <v>0</v>
      </c>
      <c r="X321" s="16">
        <f>IFERROR(_xlfn.IFNA(VLOOKUP(Fullmath[[#This Row],[M3]],$H$2:$L320,4,FALSE),VLOOKUP(Fullmath[[#This Row],[M3]],$H322:$L$2227,4,FALSE)),0)</f>
        <v>0</v>
      </c>
      <c r="AA321" s="15">
        <f>IFERROR(_xlfn.IFNA(VLOOKUP(Fullmath[[#This Row],[M4]],$H$2:$L320,2,FALSE),VLOOKUP(Fullmath[[#This Row],[M4]],$H322:$L$2227,2,FALSE)),0)</f>
        <v>0</v>
      </c>
      <c r="AB321" s="16">
        <f>IFERROR(_xlfn.IFNA(VLOOKUP(Fullmath[[#This Row],[M4]],$H$2:$L320,4,FALSE),VLOOKUP(Fullmath[[#This Row],[M4]],$H322:$L$2227,4,FALSE)),0)</f>
        <v>0</v>
      </c>
      <c r="AE321" s="15">
        <f>IFERROR(_xlfn.IFNA(VLOOKUP(Fullmath[[#This Row],[M5]],$H$2:$L320,2,FALSE),VLOOKUP(Fullmath[[#This Row],[M5]],$H322:$L$2227,2,FALSE)),0)</f>
        <v>0</v>
      </c>
      <c r="AF321" s="16">
        <f>IFERROR(_xlfn.IFNA(VLOOKUP(Fullmath[[#This Row],[M5]],$H$2:$L320,4,FALSE),VLOOKUP(Fullmath[[#This Row],[M5]],$H322:$L$2227,4,FALSE)),0)</f>
        <v>0</v>
      </c>
      <c r="AI321" s="15">
        <f>IFERROR(_xlfn.IFNA(VLOOKUP(Fullmath[[#This Row],[M6]],$H$2:$L320,2,FALSE),VLOOKUP(Fullmath[[#This Row],[M6]],$H322:$L$2227,2,FALSE)),0)</f>
        <v>0</v>
      </c>
      <c r="AJ321" s="16">
        <f>IFERROR(_xlfn.IFNA(VLOOKUP(Fullmath[[#This Row],[M6]],$H$2:$L320,4,FALSE),VLOOKUP(Fullmath[[#This Row],[M6]],$H322:$L$2227,4,FALSE)),0)</f>
        <v>0</v>
      </c>
      <c r="AK321" s="7" t="s">
        <v>156</v>
      </c>
      <c r="AL321" s="7">
        <v>10</v>
      </c>
      <c r="AM321" s="7">
        <f>(IFERROR(VLOOKUP(AK321,Components[[Name]:[Price]],2,FALSE),0))</f>
        <v>82.833333333333329</v>
      </c>
      <c r="AN321" s="7" t="s">
        <v>230</v>
      </c>
      <c r="AO321" s="7">
        <v>2</v>
      </c>
      <c r="AP321" s="7">
        <f>(IFERROR(VLOOKUP(AN321,Components[[Name]:[Price]],2,FALSE),0))</f>
        <v>347.83333333333331</v>
      </c>
      <c r="AQ321" s="7" t="s">
        <v>231</v>
      </c>
      <c r="AR321" s="7">
        <v>2</v>
      </c>
      <c r="AS321" s="7">
        <f>(IFERROR(VLOOKUP(AQ321,Components[[Name]:[Price]],2,FALSE),0))</f>
        <v>305.16666666666669</v>
      </c>
      <c r="AV321" s="7">
        <f>(IFERROR(VLOOKUP(AT321,Components[[Name]:[Price]],2,FALSE),0))</f>
        <v>0</v>
      </c>
      <c r="AY321" s="7">
        <f>(IFERROR(VLOOKUP(AW321,Components[[Name]:[Price]],2,FALSE),0))</f>
        <v>0</v>
      </c>
      <c r="BB321" s="6">
        <f>(IFERROR(VLOOKUP(AZ321,Components[[Name]:[Price]],2,FALSE),0))</f>
        <v>0</v>
      </c>
    </row>
    <row r="322" spans="1:54" x14ac:dyDescent="0.2">
      <c r="A322" s="6">
        <v>1266</v>
      </c>
      <c r="B322" s="6" t="s">
        <v>527</v>
      </c>
      <c r="C322" s="6" t="s">
        <v>53</v>
      </c>
      <c r="D322" s="6" t="s">
        <v>53</v>
      </c>
      <c r="E322" s="6">
        <v>1</v>
      </c>
      <c r="F322" s="6">
        <v>18</v>
      </c>
      <c r="G322" s="6">
        <v>7</v>
      </c>
      <c r="H322" s="6" t="s">
        <v>91</v>
      </c>
      <c r="I322" s="7">
        <f>Fullmath[[#This Row],[Total CP]]/Fullmath[[#This Row],[Quantity]]</f>
        <v>7</v>
      </c>
      <c r="J3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</v>
      </c>
      <c r="K322" s="6">
        <f>Fullmath[[#This Row],[Mat Cost]]/Fullmath[[#This Row],[Quantity]]</f>
        <v>1043.5</v>
      </c>
      <c r="L3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1043.5</v>
      </c>
      <c r="N322" s="14"/>
      <c r="O322" s="15">
        <f>IFERROR(_xlfn.IFNA(VLOOKUP(Fullmath[[#This Row],[M1]],$H$2:$L321,2,FALSE),VLOOKUP(Fullmath[[#This Row],[M1]],$H323:$L$2227,2,FALSE)),0)</f>
        <v>0</v>
      </c>
      <c r="P322" s="16">
        <f>IFERROR(_xlfn.IFNA(VLOOKUP(Fullmath[[#This Row],[M1]],$H$2:$L321,4,FALSE),VLOOKUP(Fullmath[[#This Row],[M1]],$H323:$L$2227,4,FALSE)),0)</f>
        <v>0</v>
      </c>
      <c r="S322" s="15">
        <f>IFERROR(_xlfn.IFNA(VLOOKUP(Fullmath[[#This Row],[M2]],$H$2:$L321,2,FALSE),VLOOKUP(Fullmath[[#This Row],[M2]],$H323:$L$2227,2,FALSE)),0)</f>
        <v>0</v>
      </c>
      <c r="T322" s="16">
        <f>IFERROR(_xlfn.IFNA(VLOOKUP(Fullmath[[#This Row],[M2]],$H$2:$L321,4,FALSE),VLOOKUP(Fullmath[[#This Row],[M2]],$H323:$L$2227,4,FALSE)),0)</f>
        <v>0</v>
      </c>
      <c r="W322" s="15">
        <f>IFERROR(_xlfn.IFNA(VLOOKUP(Fullmath[[#This Row],[M3]],$H$2:$L321,2,FALSE),VLOOKUP(Fullmath[[#This Row],[M3]],$H323:$L$2227,2,FALSE)),0)</f>
        <v>0</v>
      </c>
      <c r="X322" s="16">
        <f>IFERROR(_xlfn.IFNA(VLOOKUP(Fullmath[[#This Row],[M3]],$H$2:$L321,4,FALSE),VLOOKUP(Fullmath[[#This Row],[M3]],$H323:$L$2227,4,FALSE)),0)</f>
        <v>0</v>
      </c>
      <c r="AA322" s="15">
        <f>IFERROR(_xlfn.IFNA(VLOOKUP(Fullmath[[#This Row],[M4]],$H$2:$L321,2,FALSE),VLOOKUP(Fullmath[[#This Row],[M4]],$H323:$L$2227,2,FALSE)),0)</f>
        <v>0</v>
      </c>
      <c r="AB322" s="16">
        <f>IFERROR(_xlfn.IFNA(VLOOKUP(Fullmath[[#This Row],[M4]],$H$2:$L321,4,FALSE),VLOOKUP(Fullmath[[#This Row],[M4]],$H323:$L$2227,4,FALSE)),0)</f>
        <v>0</v>
      </c>
      <c r="AE322" s="15">
        <f>IFERROR(_xlfn.IFNA(VLOOKUP(Fullmath[[#This Row],[M5]],$H$2:$L321,2,FALSE),VLOOKUP(Fullmath[[#This Row],[M5]],$H323:$L$2227,2,FALSE)),0)</f>
        <v>0</v>
      </c>
      <c r="AF322" s="16">
        <f>IFERROR(_xlfn.IFNA(VLOOKUP(Fullmath[[#This Row],[M5]],$H$2:$L321,4,FALSE),VLOOKUP(Fullmath[[#This Row],[M5]],$H323:$L$2227,4,FALSE)),0)</f>
        <v>0</v>
      </c>
      <c r="AI322" s="15">
        <f>IFERROR(_xlfn.IFNA(VLOOKUP(Fullmath[[#This Row],[M6]],$H$2:$L321,2,FALSE),VLOOKUP(Fullmath[[#This Row],[M6]],$H323:$L$2227,2,FALSE)),0)</f>
        <v>0</v>
      </c>
      <c r="AJ322" s="16">
        <f>IFERROR(_xlfn.IFNA(VLOOKUP(Fullmath[[#This Row],[M6]],$H$2:$L321,4,FALSE),VLOOKUP(Fullmath[[#This Row],[M6]],$H323:$L$2227,4,FALSE)),0)</f>
        <v>0</v>
      </c>
      <c r="AK322" s="7" t="s">
        <v>230</v>
      </c>
      <c r="AL322" s="7">
        <v>3</v>
      </c>
      <c r="AM322" s="7">
        <f>(IFERROR(VLOOKUP(AK322,Components[[Name]:[Price]],2,FALSE),0))</f>
        <v>347.83333333333331</v>
      </c>
      <c r="AP322" s="7">
        <f>(IFERROR(VLOOKUP(AN322,Components[[Name]:[Price]],2,FALSE),0))</f>
        <v>0</v>
      </c>
      <c r="AS322" s="7">
        <f>(IFERROR(VLOOKUP(AQ322,Components[[Name]:[Price]],2,FALSE),0))</f>
        <v>0</v>
      </c>
      <c r="AV322" s="7">
        <f>(IFERROR(VLOOKUP(AT322,Components[[Name]:[Price]],2,FALSE),0))</f>
        <v>0</v>
      </c>
      <c r="AY322" s="7">
        <f>(IFERROR(VLOOKUP(AW322,Components[[Name]:[Price]],2,FALSE),0))</f>
        <v>0</v>
      </c>
      <c r="BB322" s="6">
        <f>(IFERROR(VLOOKUP(AZ322,Components[[Name]:[Price]],2,FALSE),0))</f>
        <v>0</v>
      </c>
    </row>
    <row r="323" spans="1:54" x14ac:dyDescent="0.2">
      <c r="A323" s="6">
        <v>1280</v>
      </c>
      <c r="B323" s="6" t="s">
        <v>527</v>
      </c>
      <c r="C323" s="6" t="s">
        <v>53</v>
      </c>
      <c r="D323" s="6" t="s">
        <v>53</v>
      </c>
      <c r="E323" s="6">
        <v>1</v>
      </c>
      <c r="F323" s="6">
        <v>19</v>
      </c>
      <c r="G323" s="6">
        <v>8</v>
      </c>
      <c r="H323" s="6" t="s">
        <v>105</v>
      </c>
      <c r="I323" s="7">
        <f>Fullmath[[#This Row],[Total CP]]/Fullmath[[#This Row],[Quantity]]</f>
        <v>15.8</v>
      </c>
      <c r="J3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15.8</v>
      </c>
      <c r="K323" s="6">
        <f>Fullmath[[#This Row],[Mat Cost]]/Fullmath[[#This Row],[Quantity]]</f>
        <v>1542.2533333333333</v>
      </c>
      <c r="L3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1542.2533333333333</v>
      </c>
      <c r="M323" s="7" t="s">
        <v>332</v>
      </c>
      <c r="N323" s="14">
        <v>1</v>
      </c>
      <c r="O323" s="15">
        <f>IFERROR(_xlfn.IFNA(VLOOKUP(Fullmath[[#This Row],[M1]],$H$2:$L322,2,FALSE),VLOOKUP(Fullmath[[#This Row],[M1]],$H324:$L$2227,2,FALSE)),0)</f>
        <v>7.8</v>
      </c>
      <c r="P323" s="16">
        <f>IFERROR(_xlfn.IFNA(VLOOKUP(Fullmath[[#This Row],[M1]],$H$2:$L322,4,FALSE),VLOOKUP(Fullmath[[#This Row],[M1]],$H324:$L$2227,4,FALSE)),0)</f>
        <v>626.75333333333333</v>
      </c>
      <c r="S323" s="15">
        <f>IFERROR(_xlfn.IFNA(VLOOKUP(Fullmath[[#This Row],[M2]],$H$2:$L322,2,FALSE),VLOOKUP(Fullmath[[#This Row],[M2]],$H324:$L$2227,2,FALSE)),0)</f>
        <v>0</v>
      </c>
      <c r="T323" s="16">
        <f>IFERROR(_xlfn.IFNA(VLOOKUP(Fullmath[[#This Row],[M2]],$H$2:$L322,4,FALSE),VLOOKUP(Fullmath[[#This Row],[M2]],$H324:$L$2227,4,FALSE)),0)</f>
        <v>0</v>
      </c>
      <c r="W323" s="15">
        <f>IFERROR(_xlfn.IFNA(VLOOKUP(Fullmath[[#This Row],[M3]],$H$2:$L322,2,FALSE),VLOOKUP(Fullmath[[#This Row],[M3]],$H324:$L$2227,2,FALSE)),0)</f>
        <v>0</v>
      </c>
      <c r="X323" s="16">
        <f>IFERROR(_xlfn.IFNA(VLOOKUP(Fullmath[[#This Row],[M3]],$H$2:$L322,4,FALSE),VLOOKUP(Fullmath[[#This Row],[M3]],$H324:$L$2227,4,FALSE)),0)</f>
        <v>0</v>
      </c>
      <c r="AA323" s="15">
        <f>IFERROR(_xlfn.IFNA(VLOOKUP(Fullmath[[#This Row],[M4]],$H$2:$L322,2,FALSE),VLOOKUP(Fullmath[[#This Row],[M4]],$H324:$L$2227,2,FALSE)),0)</f>
        <v>0</v>
      </c>
      <c r="AB323" s="16">
        <f>IFERROR(_xlfn.IFNA(VLOOKUP(Fullmath[[#This Row],[M4]],$H$2:$L322,4,FALSE),VLOOKUP(Fullmath[[#This Row],[M4]],$H324:$L$2227,4,FALSE)),0)</f>
        <v>0</v>
      </c>
      <c r="AE323" s="15">
        <f>IFERROR(_xlfn.IFNA(VLOOKUP(Fullmath[[#This Row],[M5]],$H$2:$L322,2,FALSE),VLOOKUP(Fullmath[[#This Row],[M5]],$H324:$L$2227,2,FALSE)),0)</f>
        <v>0</v>
      </c>
      <c r="AF323" s="16">
        <f>IFERROR(_xlfn.IFNA(VLOOKUP(Fullmath[[#This Row],[M5]],$H$2:$L322,4,FALSE),VLOOKUP(Fullmath[[#This Row],[M5]],$H324:$L$2227,4,FALSE)),0)</f>
        <v>0</v>
      </c>
      <c r="AI323" s="15">
        <f>IFERROR(_xlfn.IFNA(VLOOKUP(Fullmath[[#This Row],[M6]],$H$2:$L322,2,FALSE),VLOOKUP(Fullmath[[#This Row],[M6]],$H324:$L$2227,2,FALSE)),0)</f>
        <v>0</v>
      </c>
      <c r="AJ323" s="16">
        <f>IFERROR(_xlfn.IFNA(VLOOKUP(Fullmath[[#This Row],[M6]],$H$2:$L322,4,FALSE),VLOOKUP(Fullmath[[#This Row],[M6]],$H324:$L$2227,4,FALSE)),0)</f>
        <v>0</v>
      </c>
      <c r="AK323" s="7" t="s">
        <v>231</v>
      </c>
      <c r="AL323" s="7">
        <v>3</v>
      </c>
      <c r="AM323" s="7">
        <f>(IFERROR(VLOOKUP(AK323,Components[[Name]:[Price]],2,FALSE),0))</f>
        <v>305.16666666666669</v>
      </c>
      <c r="AP323" s="7">
        <f>(IFERROR(VLOOKUP(AN323,Components[[Name]:[Price]],2,FALSE),0))</f>
        <v>0</v>
      </c>
      <c r="AS323" s="7">
        <f>(IFERROR(VLOOKUP(AQ323,Components[[Name]:[Price]],2,FALSE),0))</f>
        <v>0</v>
      </c>
      <c r="AV323" s="7">
        <f>(IFERROR(VLOOKUP(AT323,Components[[Name]:[Price]],2,FALSE),0))</f>
        <v>0</v>
      </c>
      <c r="AY323" s="7">
        <f>(IFERROR(VLOOKUP(AW323,Components[[Name]:[Price]],2,FALSE),0))</f>
        <v>0</v>
      </c>
      <c r="BB323" s="6">
        <f>(IFERROR(VLOOKUP(AZ323,Components[[Name]:[Price]],2,FALSE),0))</f>
        <v>0</v>
      </c>
    </row>
    <row r="324" spans="1:54" x14ac:dyDescent="0.2">
      <c r="A324" s="6">
        <v>1065</v>
      </c>
      <c r="B324" s="6" t="s">
        <v>527</v>
      </c>
      <c r="C324" s="6" t="s">
        <v>53</v>
      </c>
      <c r="D324" s="6" t="s">
        <v>53</v>
      </c>
      <c r="E324" s="6">
        <v>1</v>
      </c>
      <c r="F324" s="6">
        <v>19</v>
      </c>
      <c r="G324" s="6">
        <v>50</v>
      </c>
      <c r="H324" s="6" t="s">
        <v>78</v>
      </c>
      <c r="I324" s="7">
        <f>Fullmath[[#This Row],[Total CP]]/Fullmath[[#This Row],[Quantity]]</f>
        <v>52</v>
      </c>
      <c r="J3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</v>
      </c>
      <c r="K324" s="6">
        <f>Fullmath[[#This Row],[Mat Cost]]/Fullmath[[#This Row],[Quantity]]</f>
        <v>4762.1333333333332</v>
      </c>
      <c r="L3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4762.1333333333332</v>
      </c>
      <c r="M324" s="7" t="s">
        <v>291</v>
      </c>
      <c r="N324" s="14">
        <v>2</v>
      </c>
      <c r="O324" s="15">
        <f>IFERROR(_xlfn.IFNA(VLOOKUP(Fullmath[[#This Row],[M1]],$H$2:$L323,2,FALSE),VLOOKUP(Fullmath[[#This Row],[M1]],$H325:$L$2227,2,FALSE)),0)</f>
        <v>1</v>
      </c>
      <c r="P324" s="16">
        <f>IFERROR(_xlfn.IFNA(VLOOKUP(Fullmath[[#This Row],[M1]],$H$2:$L323,4,FALSE),VLOOKUP(Fullmath[[#This Row],[M1]],$H325:$L$2227,4,FALSE)),0)</f>
        <v>641.9</v>
      </c>
      <c r="S324" s="15">
        <f>IFERROR(_xlfn.IFNA(VLOOKUP(Fullmath[[#This Row],[M2]],$H$2:$L323,2,FALSE),VLOOKUP(Fullmath[[#This Row],[M2]],$H325:$L$2227,2,FALSE)),0)</f>
        <v>0</v>
      </c>
      <c r="T324" s="16">
        <f>IFERROR(_xlfn.IFNA(VLOOKUP(Fullmath[[#This Row],[M2]],$H$2:$L323,4,FALSE),VLOOKUP(Fullmath[[#This Row],[M2]],$H325:$L$2227,4,FALSE)),0)</f>
        <v>0</v>
      </c>
      <c r="W324" s="15">
        <f>IFERROR(_xlfn.IFNA(VLOOKUP(Fullmath[[#This Row],[M3]],$H$2:$L323,2,FALSE),VLOOKUP(Fullmath[[#This Row],[M3]],$H325:$L$2227,2,FALSE)),0)</f>
        <v>0</v>
      </c>
      <c r="X324" s="16">
        <f>IFERROR(_xlfn.IFNA(VLOOKUP(Fullmath[[#This Row],[M3]],$H$2:$L323,4,FALSE),VLOOKUP(Fullmath[[#This Row],[M3]],$H325:$L$2227,4,FALSE)),0)</f>
        <v>0</v>
      </c>
      <c r="AA324" s="15">
        <f>IFERROR(_xlfn.IFNA(VLOOKUP(Fullmath[[#This Row],[M4]],$H$2:$L323,2,FALSE),VLOOKUP(Fullmath[[#This Row],[M4]],$H325:$L$2227,2,FALSE)),0)</f>
        <v>0</v>
      </c>
      <c r="AB324" s="16">
        <f>IFERROR(_xlfn.IFNA(VLOOKUP(Fullmath[[#This Row],[M4]],$H$2:$L323,4,FALSE),VLOOKUP(Fullmath[[#This Row],[M4]],$H325:$L$2227,4,FALSE)),0)</f>
        <v>0</v>
      </c>
      <c r="AE324" s="15">
        <f>IFERROR(_xlfn.IFNA(VLOOKUP(Fullmath[[#This Row],[M5]],$H$2:$L323,2,FALSE),VLOOKUP(Fullmath[[#This Row],[M5]],$H325:$L$2227,2,FALSE)),0)</f>
        <v>0</v>
      </c>
      <c r="AF324" s="16">
        <f>IFERROR(_xlfn.IFNA(VLOOKUP(Fullmath[[#This Row],[M5]],$H$2:$L323,4,FALSE),VLOOKUP(Fullmath[[#This Row],[M5]],$H325:$L$2227,4,FALSE)),0)</f>
        <v>0</v>
      </c>
      <c r="AI324" s="15">
        <f>IFERROR(_xlfn.IFNA(VLOOKUP(Fullmath[[#This Row],[M6]],$H$2:$L323,2,FALSE),VLOOKUP(Fullmath[[#This Row],[M6]],$H325:$L$2227,2,FALSE)),0)</f>
        <v>0</v>
      </c>
      <c r="AJ324" s="16">
        <f>IFERROR(_xlfn.IFNA(VLOOKUP(Fullmath[[#This Row],[M6]],$H$2:$L323,4,FALSE),VLOOKUP(Fullmath[[#This Row],[M6]],$H325:$L$2227,4,FALSE)),0)</f>
        <v>0</v>
      </c>
      <c r="AK324" s="7" t="s">
        <v>230</v>
      </c>
      <c r="AL324" s="7">
        <v>10</v>
      </c>
      <c r="AM324" s="7">
        <f>(IFERROR(VLOOKUP(AK324,Components[[Name]:[Price]],2,FALSE),0))</f>
        <v>347.83333333333331</v>
      </c>
      <c r="AP324" s="7">
        <f>(IFERROR(VLOOKUP(AN324,Components[[Name]:[Price]],2,FALSE),0))</f>
        <v>0</v>
      </c>
      <c r="AS324" s="7">
        <f>(IFERROR(VLOOKUP(AQ324,Components[[Name]:[Price]],2,FALSE),0))</f>
        <v>0</v>
      </c>
      <c r="AV324" s="7">
        <f>(IFERROR(VLOOKUP(AT324,Components[[Name]:[Price]],2,FALSE),0))</f>
        <v>0</v>
      </c>
      <c r="AY324" s="7">
        <f>(IFERROR(VLOOKUP(AW324,Components[[Name]:[Price]],2,FALSE),0))</f>
        <v>0</v>
      </c>
      <c r="BB324" s="6">
        <f>(IFERROR(VLOOKUP(AZ324,Components[[Name]:[Price]],2,FALSE),0))</f>
        <v>0</v>
      </c>
    </row>
    <row r="325" spans="1:54" x14ac:dyDescent="0.2">
      <c r="A325" s="6">
        <v>87</v>
      </c>
      <c r="B325" s="6" t="s">
        <v>527</v>
      </c>
      <c r="C325" s="6" t="s">
        <v>53</v>
      </c>
      <c r="D325" s="6" t="s">
        <v>53</v>
      </c>
      <c r="E325" s="6">
        <v>1</v>
      </c>
      <c r="F325" s="6">
        <v>19</v>
      </c>
      <c r="G325" s="6">
        <v>8</v>
      </c>
      <c r="H325" s="6" t="s">
        <v>71</v>
      </c>
      <c r="I325" s="7">
        <f>Fullmath[[#This Row],[Total CP]]/Fullmath[[#This Row],[Quantity]]</f>
        <v>8</v>
      </c>
      <c r="J3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</v>
      </c>
      <c r="K325" s="6">
        <f>Fullmath[[#This Row],[Mat Cost]]/Fullmath[[#This Row],[Quantity]]</f>
        <v>1348.6666666666667</v>
      </c>
      <c r="L3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1348.6666666666667</v>
      </c>
      <c r="N325" s="14"/>
      <c r="O325" s="15">
        <f>IFERROR(_xlfn.IFNA(VLOOKUP(Fullmath[[#This Row],[M1]],$H$2:$L324,2,FALSE),VLOOKUP(Fullmath[[#This Row],[M1]],$H326:$L$2227,2,FALSE)),0)</f>
        <v>0</v>
      </c>
      <c r="P325" s="16">
        <f>IFERROR(_xlfn.IFNA(VLOOKUP(Fullmath[[#This Row],[M1]],$H$2:$L324,4,FALSE),VLOOKUP(Fullmath[[#This Row],[M1]],$H326:$L$2227,4,FALSE)),0)</f>
        <v>0</v>
      </c>
      <c r="S325" s="15">
        <f>IFERROR(_xlfn.IFNA(VLOOKUP(Fullmath[[#This Row],[M2]],$H$2:$L324,2,FALSE),VLOOKUP(Fullmath[[#This Row],[M2]],$H326:$L$2227,2,FALSE)),0)</f>
        <v>0</v>
      </c>
      <c r="T325" s="16">
        <f>IFERROR(_xlfn.IFNA(VLOOKUP(Fullmath[[#This Row],[M2]],$H$2:$L324,4,FALSE),VLOOKUP(Fullmath[[#This Row],[M2]],$H326:$L$2227,4,FALSE)),0)</f>
        <v>0</v>
      </c>
      <c r="W325" s="15">
        <f>IFERROR(_xlfn.IFNA(VLOOKUP(Fullmath[[#This Row],[M3]],$H$2:$L324,2,FALSE),VLOOKUP(Fullmath[[#This Row],[M3]],$H326:$L$2227,2,FALSE)),0)</f>
        <v>0</v>
      </c>
      <c r="X325" s="16">
        <f>IFERROR(_xlfn.IFNA(VLOOKUP(Fullmath[[#This Row],[M3]],$H$2:$L324,4,FALSE),VLOOKUP(Fullmath[[#This Row],[M3]],$H326:$L$2227,4,FALSE)),0)</f>
        <v>0</v>
      </c>
      <c r="AA325" s="15">
        <f>IFERROR(_xlfn.IFNA(VLOOKUP(Fullmath[[#This Row],[M4]],$H$2:$L324,2,FALSE),VLOOKUP(Fullmath[[#This Row],[M4]],$H326:$L$2227,2,FALSE)),0)</f>
        <v>0</v>
      </c>
      <c r="AB325" s="16">
        <f>IFERROR(_xlfn.IFNA(VLOOKUP(Fullmath[[#This Row],[M4]],$H$2:$L324,4,FALSE),VLOOKUP(Fullmath[[#This Row],[M4]],$H326:$L$2227,4,FALSE)),0)</f>
        <v>0</v>
      </c>
      <c r="AE325" s="15">
        <f>IFERROR(_xlfn.IFNA(VLOOKUP(Fullmath[[#This Row],[M5]],$H$2:$L324,2,FALSE),VLOOKUP(Fullmath[[#This Row],[M5]],$H326:$L$2227,2,FALSE)),0)</f>
        <v>0</v>
      </c>
      <c r="AF325" s="16">
        <f>IFERROR(_xlfn.IFNA(VLOOKUP(Fullmath[[#This Row],[M5]],$H$2:$L324,4,FALSE),VLOOKUP(Fullmath[[#This Row],[M5]],$H326:$L$2227,4,FALSE)),0)</f>
        <v>0</v>
      </c>
      <c r="AI325" s="15">
        <f>IFERROR(_xlfn.IFNA(VLOOKUP(Fullmath[[#This Row],[M6]],$H$2:$L324,2,FALSE),VLOOKUP(Fullmath[[#This Row],[M6]],$H326:$L$2227,2,FALSE)),0)</f>
        <v>0</v>
      </c>
      <c r="AJ325" s="16">
        <f>IFERROR(_xlfn.IFNA(VLOOKUP(Fullmath[[#This Row],[M6]],$H$2:$L324,4,FALSE),VLOOKUP(Fullmath[[#This Row],[M6]],$H326:$L$2227,4,FALSE)),0)</f>
        <v>0</v>
      </c>
      <c r="AK325" s="7" t="s">
        <v>230</v>
      </c>
      <c r="AL325" s="7">
        <v>3</v>
      </c>
      <c r="AM325" s="7">
        <f>(IFERROR(VLOOKUP(AK325,Components[[Name]:[Price]],2,FALSE),0))</f>
        <v>347.83333333333331</v>
      </c>
      <c r="AN325" s="7" t="s">
        <v>231</v>
      </c>
      <c r="AO325" s="7">
        <v>1</v>
      </c>
      <c r="AP325" s="7">
        <f>(IFERROR(VLOOKUP(AN325,Components[[Name]:[Price]],2,FALSE),0))</f>
        <v>305.16666666666669</v>
      </c>
      <c r="AS325" s="7">
        <f>(IFERROR(VLOOKUP(AQ325,Components[[Name]:[Price]],2,FALSE),0))</f>
        <v>0</v>
      </c>
      <c r="AV325" s="7">
        <f>(IFERROR(VLOOKUP(AT325,Components[[Name]:[Price]],2,FALSE),0))</f>
        <v>0</v>
      </c>
      <c r="AY325" s="7">
        <f>(IFERROR(VLOOKUP(AW325,Components[[Name]:[Price]],2,FALSE),0))</f>
        <v>0</v>
      </c>
      <c r="BB325" s="6">
        <f>(IFERROR(VLOOKUP(AZ325,Components[[Name]:[Price]],2,FALSE),0))</f>
        <v>0</v>
      </c>
    </row>
    <row r="326" spans="1:54" x14ac:dyDescent="0.2">
      <c r="A326" s="6">
        <v>1330</v>
      </c>
      <c r="B326" s="6" t="s">
        <v>527</v>
      </c>
      <c r="C326" s="6" t="s">
        <v>53</v>
      </c>
      <c r="D326" s="6" t="s">
        <v>53</v>
      </c>
      <c r="E326" s="6">
        <v>1</v>
      </c>
      <c r="F326" s="6">
        <v>19</v>
      </c>
      <c r="G326" s="6">
        <v>8</v>
      </c>
      <c r="H326" s="6" t="s">
        <v>121</v>
      </c>
      <c r="I326" s="7">
        <f>Fullmath[[#This Row],[Total CP]]/Fullmath[[#This Row],[Quantity]]</f>
        <v>10</v>
      </c>
      <c r="J3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326" s="6">
        <f>Fullmath[[#This Row],[Mat Cost]]/Fullmath[[#This Row],[Quantity]]</f>
        <v>1891.5833333333333</v>
      </c>
      <c r="L3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1891.5833333333333</v>
      </c>
      <c r="M326" s="7" t="s">
        <v>324</v>
      </c>
      <c r="N326" s="14">
        <v>1</v>
      </c>
      <c r="O326" s="15">
        <f>IFERROR(_xlfn.IFNA(VLOOKUP(Fullmath[[#This Row],[M1]],$H$2:$L325,2,FALSE),VLOOKUP(Fullmath[[#This Row],[M1]],$H327:$L$2227,2,FALSE)),0)</f>
        <v>2</v>
      </c>
      <c r="P326" s="16">
        <f>IFERROR(_xlfn.IFNA(VLOOKUP(Fullmath[[#This Row],[M1]],$H$2:$L325,4,FALSE),VLOOKUP(Fullmath[[#This Row],[M1]],$H327:$L$2227,4,FALSE)),0)</f>
        <v>500.25</v>
      </c>
      <c r="S326" s="15">
        <f>IFERROR(_xlfn.IFNA(VLOOKUP(Fullmath[[#This Row],[M2]],$H$2:$L325,2,FALSE),VLOOKUP(Fullmath[[#This Row],[M2]],$H327:$L$2227,2,FALSE)),0)</f>
        <v>0</v>
      </c>
      <c r="T326" s="16">
        <f>IFERROR(_xlfn.IFNA(VLOOKUP(Fullmath[[#This Row],[M2]],$H$2:$L325,4,FALSE),VLOOKUP(Fullmath[[#This Row],[M2]],$H327:$L$2227,4,FALSE)),0)</f>
        <v>0</v>
      </c>
      <c r="W326" s="15">
        <f>IFERROR(_xlfn.IFNA(VLOOKUP(Fullmath[[#This Row],[M3]],$H$2:$L325,2,FALSE),VLOOKUP(Fullmath[[#This Row],[M3]],$H327:$L$2227,2,FALSE)),0)</f>
        <v>0</v>
      </c>
      <c r="X326" s="16">
        <f>IFERROR(_xlfn.IFNA(VLOOKUP(Fullmath[[#This Row],[M3]],$H$2:$L325,4,FALSE),VLOOKUP(Fullmath[[#This Row],[M3]],$H327:$L$2227,4,FALSE)),0)</f>
        <v>0</v>
      </c>
      <c r="AA326" s="15">
        <f>IFERROR(_xlfn.IFNA(VLOOKUP(Fullmath[[#This Row],[M4]],$H$2:$L325,2,FALSE),VLOOKUP(Fullmath[[#This Row],[M4]],$H327:$L$2227,2,FALSE)),0)</f>
        <v>0</v>
      </c>
      <c r="AB326" s="16">
        <f>IFERROR(_xlfn.IFNA(VLOOKUP(Fullmath[[#This Row],[M4]],$H$2:$L325,4,FALSE),VLOOKUP(Fullmath[[#This Row],[M4]],$H327:$L$2227,4,FALSE)),0)</f>
        <v>0</v>
      </c>
      <c r="AE326" s="15">
        <f>IFERROR(_xlfn.IFNA(VLOOKUP(Fullmath[[#This Row],[M5]],$H$2:$L325,2,FALSE),VLOOKUP(Fullmath[[#This Row],[M5]],$H327:$L$2227,2,FALSE)),0)</f>
        <v>0</v>
      </c>
      <c r="AF326" s="16">
        <f>IFERROR(_xlfn.IFNA(VLOOKUP(Fullmath[[#This Row],[M5]],$H$2:$L325,4,FALSE),VLOOKUP(Fullmath[[#This Row],[M5]],$H327:$L$2227,4,FALSE)),0)</f>
        <v>0</v>
      </c>
      <c r="AI326" s="15">
        <f>IFERROR(_xlfn.IFNA(VLOOKUP(Fullmath[[#This Row],[M6]],$H$2:$L325,2,FALSE),VLOOKUP(Fullmath[[#This Row],[M6]],$H327:$L$2227,2,FALSE)),0)</f>
        <v>0</v>
      </c>
      <c r="AJ326" s="16">
        <f>IFERROR(_xlfn.IFNA(VLOOKUP(Fullmath[[#This Row],[M6]],$H$2:$L325,4,FALSE),VLOOKUP(Fullmath[[#This Row],[M6]],$H327:$L$2227,4,FALSE)),0)</f>
        <v>0</v>
      </c>
      <c r="AK326" s="7" t="s">
        <v>230</v>
      </c>
      <c r="AL326" s="7">
        <v>4</v>
      </c>
      <c r="AM326" s="7">
        <f>(IFERROR(VLOOKUP(AK326,Components[[Name]:[Price]],2,FALSE),0))</f>
        <v>347.83333333333331</v>
      </c>
      <c r="AP326" s="7">
        <f>(IFERROR(VLOOKUP(AN326,Components[[Name]:[Price]],2,FALSE),0))</f>
        <v>0</v>
      </c>
      <c r="AS326" s="7">
        <f>(IFERROR(VLOOKUP(AQ326,Components[[Name]:[Price]],2,FALSE),0))</f>
        <v>0</v>
      </c>
      <c r="AV326" s="7">
        <f>(IFERROR(VLOOKUP(AT326,Components[[Name]:[Price]],2,FALSE),0))</f>
        <v>0</v>
      </c>
      <c r="AY326" s="7">
        <f>(IFERROR(VLOOKUP(AW326,Components[[Name]:[Price]],2,FALSE),0))</f>
        <v>0</v>
      </c>
      <c r="BB326" s="6">
        <f>(IFERROR(VLOOKUP(AZ326,Components[[Name]:[Price]],2,FALSE),0))</f>
        <v>0</v>
      </c>
    </row>
    <row r="327" spans="1:54" x14ac:dyDescent="0.2">
      <c r="A327" s="6">
        <v>1165</v>
      </c>
      <c r="B327" s="6" t="s">
        <v>527</v>
      </c>
      <c r="C327" s="6" t="s">
        <v>53</v>
      </c>
      <c r="D327" s="6" t="s">
        <v>53</v>
      </c>
      <c r="E327" s="6">
        <v>1</v>
      </c>
      <c r="F327" s="6">
        <v>20</v>
      </c>
      <c r="G327" s="6">
        <v>12</v>
      </c>
      <c r="H327" s="6" t="s">
        <v>80</v>
      </c>
      <c r="I327" s="7">
        <f>Fullmath[[#This Row],[Total CP]]/Fullmath[[#This Row],[Quantity]]</f>
        <v>12</v>
      </c>
      <c r="J3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27" s="6">
        <f>Fullmath[[#This Row],[Mat Cost]]/Fullmath[[#This Row],[Quantity]]</f>
        <v>4158.666666666667</v>
      </c>
      <c r="L3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4158.666666666667</v>
      </c>
      <c r="N327" s="14"/>
      <c r="O327" s="15">
        <f>IFERROR(_xlfn.IFNA(VLOOKUP(Fullmath[[#This Row],[M1]],$H$2:$L326,2,FALSE),VLOOKUP(Fullmath[[#This Row],[M1]],$H328:$L$2227,2,FALSE)),0)</f>
        <v>0</v>
      </c>
      <c r="P327" s="16">
        <f>IFERROR(_xlfn.IFNA(VLOOKUP(Fullmath[[#This Row],[M1]],$H$2:$L326,4,FALSE),VLOOKUP(Fullmath[[#This Row],[M1]],$H328:$L$2227,4,FALSE)),0)</f>
        <v>0</v>
      </c>
      <c r="S327" s="15">
        <f>IFERROR(_xlfn.IFNA(VLOOKUP(Fullmath[[#This Row],[M2]],$H$2:$L326,2,FALSE),VLOOKUP(Fullmath[[#This Row],[M2]],$H328:$L$2227,2,FALSE)),0)</f>
        <v>0</v>
      </c>
      <c r="T327" s="16">
        <f>IFERROR(_xlfn.IFNA(VLOOKUP(Fullmath[[#This Row],[M2]],$H$2:$L326,4,FALSE),VLOOKUP(Fullmath[[#This Row],[M2]],$H328:$L$2227,4,FALSE)),0)</f>
        <v>0</v>
      </c>
      <c r="W327" s="15">
        <f>IFERROR(_xlfn.IFNA(VLOOKUP(Fullmath[[#This Row],[M3]],$H$2:$L326,2,FALSE),VLOOKUP(Fullmath[[#This Row],[M3]],$H328:$L$2227,2,FALSE)),0)</f>
        <v>0</v>
      </c>
      <c r="X327" s="16">
        <f>IFERROR(_xlfn.IFNA(VLOOKUP(Fullmath[[#This Row],[M3]],$H$2:$L326,4,FALSE),VLOOKUP(Fullmath[[#This Row],[M3]],$H328:$L$2227,4,FALSE)),0)</f>
        <v>0</v>
      </c>
      <c r="AA327" s="15">
        <f>IFERROR(_xlfn.IFNA(VLOOKUP(Fullmath[[#This Row],[M4]],$H$2:$L326,2,FALSE),VLOOKUP(Fullmath[[#This Row],[M4]],$H328:$L$2227,2,FALSE)),0)</f>
        <v>0</v>
      </c>
      <c r="AB327" s="16">
        <f>IFERROR(_xlfn.IFNA(VLOOKUP(Fullmath[[#This Row],[M4]],$H$2:$L326,4,FALSE),VLOOKUP(Fullmath[[#This Row],[M4]],$H328:$L$2227,4,FALSE)),0)</f>
        <v>0</v>
      </c>
      <c r="AE327" s="15">
        <f>IFERROR(_xlfn.IFNA(VLOOKUP(Fullmath[[#This Row],[M5]],$H$2:$L326,2,FALSE),VLOOKUP(Fullmath[[#This Row],[M5]],$H328:$L$2227,2,FALSE)),0)</f>
        <v>0</v>
      </c>
      <c r="AF327" s="16">
        <f>IFERROR(_xlfn.IFNA(VLOOKUP(Fullmath[[#This Row],[M5]],$H$2:$L326,4,FALSE),VLOOKUP(Fullmath[[#This Row],[M5]],$H328:$L$2227,4,FALSE)),0)</f>
        <v>0</v>
      </c>
      <c r="AI327" s="15">
        <f>IFERROR(_xlfn.IFNA(VLOOKUP(Fullmath[[#This Row],[M6]],$H$2:$L326,2,FALSE),VLOOKUP(Fullmath[[#This Row],[M6]],$H328:$L$2227,2,FALSE)),0)</f>
        <v>0</v>
      </c>
      <c r="AJ327" s="16">
        <f>IFERROR(_xlfn.IFNA(VLOOKUP(Fullmath[[#This Row],[M6]],$H$2:$L326,4,FALSE),VLOOKUP(Fullmath[[#This Row],[M6]],$H328:$L$2227,4,FALSE)),0)</f>
        <v>0</v>
      </c>
      <c r="AK327" s="7" t="s">
        <v>230</v>
      </c>
      <c r="AL327" s="7">
        <v>6</v>
      </c>
      <c r="AM327" s="7">
        <f>(IFERROR(VLOOKUP(AK327,Components[[Name]:[Price]],2,FALSE),0))</f>
        <v>347.83333333333331</v>
      </c>
      <c r="AN327" s="7" t="s">
        <v>231</v>
      </c>
      <c r="AO327" s="7">
        <v>6</v>
      </c>
      <c r="AP327" s="7">
        <f>(IFERROR(VLOOKUP(AN327,Components[[Name]:[Price]],2,FALSE),0))</f>
        <v>305.16666666666669</v>
      </c>
      <c r="AQ327" s="7" t="s">
        <v>163</v>
      </c>
      <c r="AR327" s="7">
        <v>4</v>
      </c>
      <c r="AS327" s="7">
        <f>(IFERROR(VLOOKUP(AQ327,Components[[Name]:[Price]],2,FALSE),0))</f>
        <v>60.166666666666664</v>
      </c>
      <c r="AV327" s="7">
        <f>(IFERROR(VLOOKUP(AT327,Components[[Name]:[Price]],2,FALSE),0))</f>
        <v>0</v>
      </c>
      <c r="AY327" s="7">
        <f>(IFERROR(VLOOKUP(AW327,Components[[Name]:[Price]],2,FALSE),0))</f>
        <v>0</v>
      </c>
      <c r="BB327" s="6">
        <f>(IFERROR(VLOOKUP(AZ327,Components[[Name]:[Price]],2,FALSE),0))</f>
        <v>0</v>
      </c>
    </row>
    <row r="328" spans="1:54" x14ac:dyDescent="0.2">
      <c r="A328" s="6">
        <v>78</v>
      </c>
      <c r="B328" s="6" t="s">
        <v>527</v>
      </c>
      <c r="C328" s="6" t="s">
        <v>53</v>
      </c>
      <c r="D328" s="6" t="s">
        <v>53</v>
      </c>
      <c r="E328" s="6">
        <v>1</v>
      </c>
      <c r="F328" s="6">
        <v>20</v>
      </c>
      <c r="G328" s="6">
        <v>9</v>
      </c>
      <c r="H328" s="6" t="s">
        <v>67</v>
      </c>
      <c r="I328" s="7">
        <f>Fullmath[[#This Row],[Total CP]]/Fullmath[[#This Row],[Quantity]]</f>
        <v>9</v>
      </c>
      <c r="J3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328" s="6">
        <f>Fullmath[[#This Row],[Mat Cost]]/Fullmath[[#This Row],[Quantity]]</f>
        <v>3918</v>
      </c>
      <c r="L3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3918</v>
      </c>
      <c r="N328" s="14"/>
      <c r="O328" s="15">
        <f>IFERROR(_xlfn.IFNA(VLOOKUP(Fullmath[[#This Row],[M1]],$H$2:$L327,2,FALSE),VLOOKUP(Fullmath[[#This Row],[M1]],$H329:$L$2227,2,FALSE)),0)</f>
        <v>0</v>
      </c>
      <c r="P328" s="16">
        <f>IFERROR(_xlfn.IFNA(VLOOKUP(Fullmath[[#This Row],[M1]],$H$2:$L327,4,FALSE),VLOOKUP(Fullmath[[#This Row],[M1]],$H329:$L$2227,4,FALSE)),0)</f>
        <v>0</v>
      </c>
      <c r="S328" s="15">
        <f>IFERROR(_xlfn.IFNA(VLOOKUP(Fullmath[[#This Row],[M2]],$H$2:$L327,2,FALSE),VLOOKUP(Fullmath[[#This Row],[M2]],$H329:$L$2227,2,FALSE)),0)</f>
        <v>0</v>
      </c>
      <c r="T328" s="16">
        <f>IFERROR(_xlfn.IFNA(VLOOKUP(Fullmath[[#This Row],[M2]],$H$2:$L327,4,FALSE),VLOOKUP(Fullmath[[#This Row],[M2]],$H329:$L$2227,4,FALSE)),0)</f>
        <v>0</v>
      </c>
      <c r="W328" s="15">
        <f>IFERROR(_xlfn.IFNA(VLOOKUP(Fullmath[[#This Row],[M3]],$H$2:$L327,2,FALSE),VLOOKUP(Fullmath[[#This Row],[M3]],$H329:$L$2227,2,FALSE)),0)</f>
        <v>0</v>
      </c>
      <c r="X328" s="16">
        <f>IFERROR(_xlfn.IFNA(VLOOKUP(Fullmath[[#This Row],[M3]],$H$2:$L327,4,FALSE),VLOOKUP(Fullmath[[#This Row],[M3]],$H329:$L$2227,4,FALSE)),0)</f>
        <v>0</v>
      </c>
      <c r="AA328" s="15">
        <f>IFERROR(_xlfn.IFNA(VLOOKUP(Fullmath[[#This Row],[M4]],$H$2:$L327,2,FALSE),VLOOKUP(Fullmath[[#This Row],[M4]],$H329:$L$2227,2,FALSE)),0)</f>
        <v>0</v>
      </c>
      <c r="AB328" s="16">
        <f>IFERROR(_xlfn.IFNA(VLOOKUP(Fullmath[[#This Row],[M4]],$H$2:$L327,4,FALSE),VLOOKUP(Fullmath[[#This Row],[M4]],$H329:$L$2227,4,FALSE)),0)</f>
        <v>0</v>
      </c>
      <c r="AE328" s="15">
        <f>IFERROR(_xlfn.IFNA(VLOOKUP(Fullmath[[#This Row],[M5]],$H$2:$L327,2,FALSE),VLOOKUP(Fullmath[[#This Row],[M5]],$H329:$L$2227,2,FALSE)),0)</f>
        <v>0</v>
      </c>
      <c r="AF328" s="16">
        <f>IFERROR(_xlfn.IFNA(VLOOKUP(Fullmath[[#This Row],[M5]],$H$2:$L327,4,FALSE),VLOOKUP(Fullmath[[#This Row],[M5]],$H329:$L$2227,4,FALSE)),0)</f>
        <v>0</v>
      </c>
      <c r="AI328" s="15">
        <f>IFERROR(_xlfn.IFNA(VLOOKUP(Fullmath[[#This Row],[M6]],$H$2:$L327,2,FALSE),VLOOKUP(Fullmath[[#This Row],[M6]],$H329:$L$2227,2,FALSE)),0)</f>
        <v>0</v>
      </c>
      <c r="AJ328" s="16">
        <f>IFERROR(_xlfn.IFNA(VLOOKUP(Fullmath[[#This Row],[M6]],$H$2:$L327,4,FALSE),VLOOKUP(Fullmath[[#This Row],[M6]],$H329:$L$2227,4,FALSE)),0)</f>
        <v>0</v>
      </c>
      <c r="AK328" s="7" t="s">
        <v>230</v>
      </c>
      <c r="AL328" s="7">
        <v>6</v>
      </c>
      <c r="AM328" s="7">
        <f>(IFERROR(VLOOKUP(AK328,Components[[Name]:[Price]],2,FALSE),0))</f>
        <v>347.83333333333331</v>
      </c>
      <c r="AN328" s="7" t="s">
        <v>231</v>
      </c>
      <c r="AO328" s="7">
        <v>6</v>
      </c>
      <c r="AP328" s="7">
        <f>(IFERROR(VLOOKUP(AN328,Components[[Name]:[Price]],2,FALSE),0))</f>
        <v>305.16666666666669</v>
      </c>
      <c r="AS328" s="7">
        <f>(IFERROR(VLOOKUP(AQ328,Components[[Name]:[Price]],2,FALSE),0))</f>
        <v>0</v>
      </c>
      <c r="AV328" s="7">
        <f>(IFERROR(VLOOKUP(AT328,Components[[Name]:[Price]],2,FALSE),0))</f>
        <v>0</v>
      </c>
      <c r="AY328" s="7">
        <f>(IFERROR(VLOOKUP(AW328,Components[[Name]:[Price]],2,FALSE),0))</f>
        <v>0</v>
      </c>
      <c r="BB328" s="6">
        <f>(IFERROR(VLOOKUP(AZ328,Components[[Name]:[Price]],2,FALSE),0))</f>
        <v>0</v>
      </c>
    </row>
    <row r="329" spans="1:54" x14ac:dyDescent="0.2">
      <c r="A329" s="6">
        <v>783</v>
      </c>
      <c r="B329" s="6" t="s">
        <v>527</v>
      </c>
      <c r="C329" s="6" t="s">
        <v>53</v>
      </c>
      <c r="D329" s="6" t="s">
        <v>53</v>
      </c>
      <c r="E329" s="6">
        <v>1</v>
      </c>
      <c r="F329" s="6">
        <v>20</v>
      </c>
      <c r="G329" s="6">
        <v>9</v>
      </c>
      <c r="H329" s="6" t="s">
        <v>75</v>
      </c>
      <c r="I329" s="7">
        <f>Fullmath[[#This Row],[Total CP]]/Fullmath[[#This Row],[Quantity]]</f>
        <v>9</v>
      </c>
      <c r="J3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329" s="6">
        <f>Fullmath[[#This Row],[Mat Cost]]/Fullmath[[#This Row],[Quantity]]</f>
        <v>50</v>
      </c>
      <c r="L3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</v>
      </c>
      <c r="M329" s="7" t="s">
        <v>318</v>
      </c>
      <c r="N329" s="14">
        <v>1</v>
      </c>
      <c r="O329" s="15">
        <f>IFERROR(_xlfn.IFNA(VLOOKUP(Fullmath[[#This Row],[M1]],$H$2:$L328,2,FALSE),VLOOKUP(Fullmath[[#This Row],[M1]],$H330:$L$2227,2,FALSE)),0)</f>
        <v>0</v>
      </c>
      <c r="P329" s="16">
        <f>IFERROR(_xlfn.IFNA(VLOOKUP(Fullmath[[#This Row],[M1]],$H$2:$L328,4,FALSE),VLOOKUP(Fullmath[[#This Row],[M1]],$H330:$L$2227,4,FALSE)),0)</f>
        <v>0</v>
      </c>
      <c r="S329" s="15">
        <f>IFERROR(_xlfn.IFNA(VLOOKUP(Fullmath[[#This Row],[M2]],$H$2:$L328,2,FALSE),VLOOKUP(Fullmath[[#This Row],[M2]],$H330:$L$2227,2,FALSE)),0)</f>
        <v>0</v>
      </c>
      <c r="T329" s="16">
        <f>IFERROR(_xlfn.IFNA(VLOOKUP(Fullmath[[#This Row],[M2]],$H$2:$L328,4,FALSE),VLOOKUP(Fullmath[[#This Row],[M2]],$H330:$L$2227,4,FALSE)),0)</f>
        <v>0</v>
      </c>
      <c r="W329" s="15">
        <f>IFERROR(_xlfn.IFNA(VLOOKUP(Fullmath[[#This Row],[M3]],$H$2:$L328,2,FALSE),VLOOKUP(Fullmath[[#This Row],[M3]],$H330:$L$2227,2,FALSE)),0)</f>
        <v>0</v>
      </c>
      <c r="X329" s="16">
        <f>IFERROR(_xlfn.IFNA(VLOOKUP(Fullmath[[#This Row],[M3]],$H$2:$L328,4,FALSE),VLOOKUP(Fullmath[[#This Row],[M3]],$H330:$L$2227,4,FALSE)),0)</f>
        <v>0</v>
      </c>
      <c r="AA329" s="15">
        <f>IFERROR(_xlfn.IFNA(VLOOKUP(Fullmath[[#This Row],[M4]],$H$2:$L328,2,FALSE),VLOOKUP(Fullmath[[#This Row],[M4]],$H330:$L$2227,2,FALSE)),0)</f>
        <v>0</v>
      </c>
      <c r="AB329" s="16">
        <f>IFERROR(_xlfn.IFNA(VLOOKUP(Fullmath[[#This Row],[M4]],$H$2:$L328,4,FALSE),VLOOKUP(Fullmath[[#This Row],[M4]],$H330:$L$2227,4,FALSE)),0)</f>
        <v>0</v>
      </c>
      <c r="AE329" s="15">
        <f>IFERROR(_xlfn.IFNA(VLOOKUP(Fullmath[[#This Row],[M5]],$H$2:$L328,2,FALSE),VLOOKUP(Fullmath[[#This Row],[M5]],$H330:$L$2227,2,FALSE)),0)</f>
        <v>0</v>
      </c>
      <c r="AF329" s="16">
        <f>IFERROR(_xlfn.IFNA(VLOOKUP(Fullmath[[#This Row],[M5]],$H$2:$L328,4,FALSE),VLOOKUP(Fullmath[[#This Row],[M5]],$H330:$L$2227,4,FALSE)),0)</f>
        <v>0</v>
      </c>
      <c r="AI329" s="15">
        <f>IFERROR(_xlfn.IFNA(VLOOKUP(Fullmath[[#This Row],[M6]],$H$2:$L328,2,FALSE),VLOOKUP(Fullmath[[#This Row],[M6]],$H330:$L$2227,2,FALSE)),0)</f>
        <v>0</v>
      </c>
      <c r="AJ329" s="16">
        <f>IFERROR(_xlfn.IFNA(VLOOKUP(Fullmath[[#This Row],[M6]],$H$2:$L328,4,FALSE),VLOOKUP(Fullmath[[#This Row],[M6]],$H330:$L$2227,4,FALSE)),0)</f>
        <v>0</v>
      </c>
      <c r="AK329" s="7" t="s">
        <v>259</v>
      </c>
      <c r="AL329" s="7">
        <v>1</v>
      </c>
      <c r="AM329" s="7">
        <f>(IFERROR(VLOOKUP(AK329,Components[[Name]:[Price]],2,FALSE),0))</f>
        <v>50</v>
      </c>
      <c r="AP329" s="7">
        <f>(IFERROR(VLOOKUP(AN329,Components[[Name]:[Price]],2,FALSE),0))</f>
        <v>0</v>
      </c>
      <c r="AS329" s="7">
        <f>(IFERROR(VLOOKUP(AQ329,Components[[Name]:[Price]],2,FALSE),0))</f>
        <v>0</v>
      </c>
      <c r="AV329" s="7">
        <f>(IFERROR(VLOOKUP(AT329,Components[[Name]:[Price]],2,FALSE),0))</f>
        <v>0</v>
      </c>
      <c r="AY329" s="7">
        <f>(IFERROR(VLOOKUP(AW329,Components[[Name]:[Price]],2,FALSE),0))</f>
        <v>0</v>
      </c>
      <c r="BB329" s="6">
        <f>(IFERROR(VLOOKUP(AZ329,Components[[Name]:[Price]],2,FALSE),0))</f>
        <v>0</v>
      </c>
    </row>
    <row r="330" spans="1:54" x14ac:dyDescent="0.2">
      <c r="A330" s="6">
        <v>1344</v>
      </c>
      <c r="B330" s="6" t="s">
        <v>527</v>
      </c>
      <c r="C330" s="6" t="s">
        <v>53</v>
      </c>
      <c r="D330" s="6" t="s">
        <v>53</v>
      </c>
      <c r="E330" s="6">
        <v>1</v>
      </c>
      <c r="F330" s="6">
        <v>20</v>
      </c>
      <c r="G330" s="6">
        <v>10</v>
      </c>
      <c r="H330" s="6" t="s">
        <v>135</v>
      </c>
      <c r="I330" s="7">
        <f>Fullmath[[#This Row],[Total CP]]/Fullmath[[#This Row],[Quantity]]</f>
        <v>11</v>
      </c>
      <c r="J3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330" s="6">
        <f>Fullmath[[#This Row],[Mat Cost]]/Fullmath[[#This Row],[Quantity]]</f>
        <v>1401.3333333333333</v>
      </c>
      <c r="L3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1401.3333333333333</v>
      </c>
      <c r="M330" s="7" t="s">
        <v>349</v>
      </c>
      <c r="N330" s="14">
        <v>1</v>
      </c>
      <c r="O330" s="15">
        <f>IFERROR(_xlfn.IFNA(VLOOKUP(Fullmath[[#This Row],[M1]],$H$2:$L329,2,FALSE),VLOOKUP(Fullmath[[#This Row],[M1]],$H331:$L$2227,2,FALSE)),0)</f>
        <v>1</v>
      </c>
      <c r="P330" s="16">
        <f>IFERROR(_xlfn.IFNA(VLOOKUP(Fullmath[[#This Row],[M1]],$H$2:$L329,4,FALSE),VLOOKUP(Fullmath[[#This Row],[M1]],$H331:$L$2227,4,FALSE)),0)</f>
        <v>695.66666666666663</v>
      </c>
      <c r="Q330" s="7" t="s">
        <v>346</v>
      </c>
      <c r="R330" s="7">
        <v>2</v>
      </c>
      <c r="S330" s="15">
        <f>IFERROR(_xlfn.IFNA(VLOOKUP(Fullmath[[#This Row],[M2]],$H$2:$L329,2,FALSE),VLOOKUP(Fullmath[[#This Row],[M2]],$H331:$L$2227,2,FALSE)),0)</f>
        <v>0</v>
      </c>
      <c r="T330" s="16">
        <f>IFERROR(_xlfn.IFNA(VLOOKUP(Fullmath[[#This Row],[M2]],$H$2:$L329,4,FALSE),VLOOKUP(Fullmath[[#This Row],[M2]],$H331:$L$2227,4,FALSE)),0)</f>
        <v>0</v>
      </c>
      <c r="W330" s="15">
        <f>IFERROR(_xlfn.IFNA(VLOOKUP(Fullmath[[#This Row],[M3]],$H$2:$L329,2,FALSE),VLOOKUP(Fullmath[[#This Row],[M3]],$H331:$L$2227,2,FALSE)),0)</f>
        <v>0</v>
      </c>
      <c r="X330" s="16">
        <f>IFERROR(_xlfn.IFNA(VLOOKUP(Fullmath[[#This Row],[M3]],$H$2:$L329,4,FALSE),VLOOKUP(Fullmath[[#This Row],[M3]],$H331:$L$2227,4,FALSE)),0)</f>
        <v>0</v>
      </c>
      <c r="AA330" s="15">
        <f>IFERROR(_xlfn.IFNA(VLOOKUP(Fullmath[[#This Row],[M4]],$H$2:$L329,2,FALSE),VLOOKUP(Fullmath[[#This Row],[M4]],$H331:$L$2227,2,FALSE)),0)</f>
        <v>0</v>
      </c>
      <c r="AB330" s="16">
        <f>IFERROR(_xlfn.IFNA(VLOOKUP(Fullmath[[#This Row],[M4]],$H$2:$L329,4,FALSE),VLOOKUP(Fullmath[[#This Row],[M4]],$H331:$L$2227,4,FALSE)),0)</f>
        <v>0</v>
      </c>
      <c r="AE330" s="15">
        <f>IFERROR(_xlfn.IFNA(VLOOKUP(Fullmath[[#This Row],[M5]],$H$2:$L329,2,FALSE),VLOOKUP(Fullmath[[#This Row],[M5]],$H331:$L$2227,2,FALSE)),0)</f>
        <v>0</v>
      </c>
      <c r="AF330" s="16">
        <f>IFERROR(_xlfn.IFNA(VLOOKUP(Fullmath[[#This Row],[M5]],$H$2:$L329,4,FALSE),VLOOKUP(Fullmath[[#This Row],[M5]],$H331:$L$2227,4,FALSE)),0)</f>
        <v>0</v>
      </c>
      <c r="AI330" s="15">
        <f>IFERROR(_xlfn.IFNA(VLOOKUP(Fullmath[[#This Row],[M6]],$H$2:$L329,2,FALSE),VLOOKUP(Fullmath[[#This Row],[M6]],$H331:$L$2227,2,FALSE)),0)</f>
        <v>0</v>
      </c>
      <c r="AJ330" s="16">
        <f>IFERROR(_xlfn.IFNA(VLOOKUP(Fullmath[[#This Row],[M6]],$H$2:$L329,4,FALSE),VLOOKUP(Fullmath[[#This Row],[M6]],$H331:$L$2227,4,FALSE)),0)</f>
        <v>0</v>
      </c>
      <c r="AK330" s="7" t="s">
        <v>203</v>
      </c>
      <c r="AL330" s="7">
        <v>1</v>
      </c>
      <c r="AM330" s="7">
        <f>(IFERROR(VLOOKUP(AK330,Components[[Name]:[Price]],2,FALSE),0))</f>
        <v>10</v>
      </c>
      <c r="AN330" s="7" t="s">
        <v>230</v>
      </c>
      <c r="AO330" s="7">
        <v>2</v>
      </c>
      <c r="AP330" s="7">
        <f>(IFERROR(VLOOKUP(AN330,Components[[Name]:[Price]],2,FALSE),0))</f>
        <v>347.83333333333331</v>
      </c>
      <c r="AS330" s="7">
        <f>(IFERROR(VLOOKUP(AQ330,Components[[Name]:[Price]],2,FALSE),0))</f>
        <v>0</v>
      </c>
      <c r="AV330" s="7">
        <f>(IFERROR(VLOOKUP(AT330,Components[[Name]:[Price]],2,FALSE),0))</f>
        <v>0</v>
      </c>
      <c r="AY330" s="7">
        <f>(IFERROR(VLOOKUP(AW330,Components[[Name]:[Price]],2,FALSE),0))</f>
        <v>0</v>
      </c>
      <c r="BB330" s="6">
        <f>(IFERROR(VLOOKUP(AZ330,Components[[Name]:[Price]],2,FALSE),0))</f>
        <v>0</v>
      </c>
    </row>
    <row r="331" spans="1:54" x14ac:dyDescent="0.2">
      <c r="A331" s="6">
        <v>782</v>
      </c>
      <c r="B331" s="6" t="s">
        <v>527</v>
      </c>
      <c r="C331" s="6" t="s">
        <v>53</v>
      </c>
      <c r="D331" s="6" t="s">
        <v>53</v>
      </c>
      <c r="E331" s="6">
        <v>1</v>
      </c>
      <c r="F331" s="6">
        <v>20</v>
      </c>
      <c r="G331" s="6">
        <v>9</v>
      </c>
      <c r="H331" s="6" t="s">
        <v>74</v>
      </c>
      <c r="I331" s="7">
        <f>Fullmath[[#This Row],[Total CP]]/Fullmath[[#This Row],[Quantity]]</f>
        <v>9</v>
      </c>
      <c r="J3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331" s="6">
        <f>Fullmath[[#This Row],[Mat Cost]]/Fullmath[[#This Row],[Quantity]]</f>
        <v>1073.5</v>
      </c>
      <c r="L3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1073.5</v>
      </c>
      <c r="N331" s="14"/>
      <c r="O331" s="15">
        <f>IFERROR(_xlfn.IFNA(VLOOKUP(Fullmath[[#This Row],[M1]],$H$2:$L330,2,FALSE),VLOOKUP(Fullmath[[#This Row],[M1]],$H332:$L$2227,2,FALSE)),0)</f>
        <v>0</v>
      </c>
      <c r="P331" s="16">
        <f>IFERROR(_xlfn.IFNA(VLOOKUP(Fullmath[[#This Row],[M1]],$H$2:$L330,4,FALSE),VLOOKUP(Fullmath[[#This Row],[M1]],$H332:$L$2227,4,FALSE)),0)</f>
        <v>0</v>
      </c>
      <c r="S331" s="15">
        <f>IFERROR(_xlfn.IFNA(VLOOKUP(Fullmath[[#This Row],[M2]],$H$2:$L330,2,FALSE),VLOOKUP(Fullmath[[#This Row],[M2]],$H332:$L$2227,2,FALSE)),0)</f>
        <v>0</v>
      </c>
      <c r="T331" s="16">
        <f>IFERROR(_xlfn.IFNA(VLOOKUP(Fullmath[[#This Row],[M2]],$H$2:$L330,4,FALSE),VLOOKUP(Fullmath[[#This Row],[M2]],$H332:$L$2227,4,FALSE)),0)</f>
        <v>0</v>
      </c>
      <c r="W331" s="15">
        <f>IFERROR(_xlfn.IFNA(VLOOKUP(Fullmath[[#This Row],[M3]],$H$2:$L330,2,FALSE),VLOOKUP(Fullmath[[#This Row],[M3]],$H332:$L$2227,2,FALSE)),0)</f>
        <v>0</v>
      </c>
      <c r="X331" s="16">
        <f>IFERROR(_xlfn.IFNA(VLOOKUP(Fullmath[[#This Row],[M3]],$H$2:$L330,4,FALSE),VLOOKUP(Fullmath[[#This Row],[M3]],$H332:$L$2227,4,FALSE)),0)</f>
        <v>0</v>
      </c>
      <c r="AA331" s="15">
        <f>IFERROR(_xlfn.IFNA(VLOOKUP(Fullmath[[#This Row],[M4]],$H$2:$L330,2,FALSE),VLOOKUP(Fullmath[[#This Row],[M4]],$H332:$L$2227,2,FALSE)),0)</f>
        <v>0</v>
      </c>
      <c r="AB331" s="16">
        <f>IFERROR(_xlfn.IFNA(VLOOKUP(Fullmath[[#This Row],[M4]],$H$2:$L330,4,FALSE),VLOOKUP(Fullmath[[#This Row],[M4]],$H332:$L$2227,4,FALSE)),0)</f>
        <v>0</v>
      </c>
      <c r="AE331" s="15">
        <f>IFERROR(_xlfn.IFNA(VLOOKUP(Fullmath[[#This Row],[M5]],$H$2:$L330,2,FALSE),VLOOKUP(Fullmath[[#This Row],[M5]],$H332:$L$2227,2,FALSE)),0)</f>
        <v>0</v>
      </c>
      <c r="AF331" s="16">
        <f>IFERROR(_xlfn.IFNA(VLOOKUP(Fullmath[[#This Row],[M5]],$H$2:$L330,4,FALSE),VLOOKUP(Fullmath[[#This Row],[M5]],$H332:$L$2227,4,FALSE)),0)</f>
        <v>0</v>
      </c>
      <c r="AI331" s="15">
        <f>IFERROR(_xlfn.IFNA(VLOOKUP(Fullmath[[#This Row],[M6]],$H$2:$L330,2,FALSE),VLOOKUP(Fullmath[[#This Row],[M6]],$H332:$L$2227,2,FALSE)),0)</f>
        <v>0</v>
      </c>
      <c r="AJ331" s="16">
        <f>IFERROR(_xlfn.IFNA(VLOOKUP(Fullmath[[#This Row],[M6]],$H$2:$L330,4,FALSE),VLOOKUP(Fullmath[[#This Row],[M6]],$H332:$L$2227,4,FALSE)),0)</f>
        <v>0</v>
      </c>
      <c r="AK331" s="7" t="s">
        <v>203</v>
      </c>
      <c r="AL331" s="7">
        <v>3</v>
      </c>
      <c r="AM331" s="7">
        <f>(IFERROR(VLOOKUP(AK331,Components[[Name]:[Price]],2,FALSE),0))</f>
        <v>10</v>
      </c>
      <c r="AN331" s="7" t="s">
        <v>230</v>
      </c>
      <c r="AO331" s="7">
        <v>3</v>
      </c>
      <c r="AP331" s="7">
        <f>(IFERROR(VLOOKUP(AN331,Components[[Name]:[Price]],2,FALSE),0))</f>
        <v>347.83333333333331</v>
      </c>
      <c r="AS331" s="7">
        <f>(IFERROR(VLOOKUP(AQ331,Components[[Name]:[Price]],2,FALSE),0))</f>
        <v>0</v>
      </c>
      <c r="AV331" s="7">
        <f>(IFERROR(VLOOKUP(AT331,Components[[Name]:[Price]],2,FALSE),0))</f>
        <v>0</v>
      </c>
      <c r="AY331" s="7">
        <f>(IFERROR(VLOOKUP(AW331,Components[[Name]:[Price]],2,FALSE),0))</f>
        <v>0</v>
      </c>
      <c r="BB331" s="6">
        <f>(IFERROR(VLOOKUP(AZ331,Components[[Name]:[Price]],2,FALSE),0))</f>
        <v>0</v>
      </c>
    </row>
    <row r="332" spans="1:54" x14ac:dyDescent="0.2">
      <c r="A332" s="6">
        <v>1267</v>
      </c>
      <c r="B332" s="6" t="s">
        <v>527</v>
      </c>
      <c r="C332" s="6" t="s">
        <v>53</v>
      </c>
      <c r="D332" s="6" t="s">
        <v>53</v>
      </c>
      <c r="E332" s="6">
        <v>1</v>
      </c>
      <c r="F332" s="6">
        <v>20</v>
      </c>
      <c r="G332" s="6">
        <v>9</v>
      </c>
      <c r="H332" s="6" t="s">
        <v>92</v>
      </c>
      <c r="I332" s="7">
        <f>Fullmath[[#This Row],[Total CP]]/Fullmath[[#This Row],[Quantity]]</f>
        <v>11.333333333333332</v>
      </c>
      <c r="J3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11.333333333333332</v>
      </c>
      <c r="K332" s="6">
        <f>Fullmath[[#This Row],[Mat Cost]]/Fullmath[[#This Row],[Quantity]]</f>
        <v>1634.5</v>
      </c>
      <c r="L3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1634.5</v>
      </c>
      <c r="M332" s="7" t="s">
        <v>315</v>
      </c>
      <c r="N332" s="14">
        <v>1</v>
      </c>
      <c r="O332" s="15">
        <f>IFERROR(_xlfn.IFNA(VLOOKUP(Fullmath[[#This Row],[M1]],$H$2:$L331,2,FALSE),VLOOKUP(Fullmath[[#This Row],[M1]],$H333:$L$2227,2,FALSE)),0)</f>
        <v>1</v>
      </c>
      <c r="P332" s="16">
        <f>IFERROR(_xlfn.IFNA(VLOOKUP(Fullmath[[#This Row],[M1]],$H$2:$L331,4,FALSE),VLOOKUP(Fullmath[[#This Row],[M1]],$H333:$L$2227,4,FALSE)),0)</f>
        <v>481.33333333333331</v>
      </c>
      <c r="Q332" s="7" t="s">
        <v>326</v>
      </c>
      <c r="R332" s="7">
        <v>1</v>
      </c>
      <c r="S332" s="15">
        <f>IFERROR(_xlfn.IFNA(VLOOKUP(Fullmath[[#This Row],[M2]],$H$2:$L331,2,FALSE),VLOOKUP(Fullmath[[#This Row],[M2]],$H333:$L$2227,2,FALSE)),0)</f>
        <v>1.3333333333333333</v>
      </c>
      <c r="T332" s="16">
        <f>IFERROR(_xlfn.IFNA(VLOOKUP(Fullmath[[#This Row],[M2]],$H$2:$L331,4,FALSE),VLOOKUP(Fullmath[[#This Row],[M2]],$H333:$L$2227,4,FALSE)),0)</f>
        <v>237.66666666666669</v>
      </c>
      <c r="W332" s="15">
        <f>IFERROR(_xlfn.IFNA(VLOOKUP(Fullmath[[#This Row],[M3]],$H$2:$L331,2,FALSE),VLOOKUP(Fullmath[[#This Row],[M3]],$H333:$L$2227,2,FALSE)),0)</f>
        <v>0</v>
      </c>
      <c r="X332" s="16">
        <f>IFERROR(_xlfn.IFNA(VLOOKUP(Fullmath[[#This Row],[M3]],$H$2:$L331,4,FALSE),VLOOKUP(Fullmath[[#This Row],[M3]],$H333:$L$2227,4,FALSE)),0)</f>
        <v>0</v>
      </c>
      <c r="AA332" s="15">
        <f>IFERROR(_xlfn.IFNA(VLOOKUP(Fullmath[[#This Row],[M4]],$H$2:$L331,2,FALSE),VLOOKUP(Fullmath[[#This Row],[M4]],$H333:$L$2227,2,FALSE)),0)</f>
        <v>0</v>
      </c>
      <c r="AB332" s="16">
        <f>IFERROR(_xlfn.IFNA(VLOOKUP(Fullmath[[#This Row],[M4]],$H$2:$L331,4,FALSE),VLOOKUP(Fullmath[[#This Row],[M4]],$H333:$L$2227,4,FALSE)),0)</f>
        <v>0</v>
      </c>
      <c r="AE332" s="15">
        <f>IFERROR(_xlfn.IFNA(VLOOKUP(Fullmath[[#This Row],[M5]],$H$2:$L331,2,FALSE),VLOOKUP(Fullmath[[#This Row],[M5]],$H333:$L$2227,2,FALSE)),0)</f>
        <v>0</v>
      </c>
      <c r="AF332" s="16">
        <f>IFERROR(_xlfn.IFNA(VLOOKUP(Fullmath[[#This Row],[M5]],$H$2:$L331,4,FALSE),VLOOKUP(Fullmath[[#This Row],[M5]],$H333:$L$2227,4,FALSE)),0)</f>
        <v>0</v>
      </c>
      <c r="AI332" s="15">
        <f>IFERROR(_xlfn.IFNA(VLOOKUP(Fullmath[[#This Row],[M6]],$H$2:$L331,2,FALSE),VLOOKUP(Fullmath[[#This Row],[M6]],$H333:$L$2227,2,FALSE)),0)</f>
        <v>0</v>
      </c>
      <c r="AJ332" s="16">
        <f>IFERROR(_xlfn.IFNA(VLOOKUP(Fullmath[[#This Row],[M6]],$H$2:$L331,4,FALSE),VLOOKUP(Fullmath[[#This Row],[M6]],$H333:$L$2227,4,FALSE)),0)</f>
        <v>0</v>
      </c>
      <c r="AK332" s="7" t="s">
        <v>231</v>
      </c>
      <c r="AL332" s="7">
        <v>3</v>
      </c>
      <c r="AM332" s="7">
        <f>(IFERROR(VLOOKUP(AK332,Components[[Name]:[Price]],2,FALSE),0))</f>
        <v>305.16666666666669</v>
      </c>
      <c r="AP332" s="7">
        <f>(IFERROR(VLOOKUP(AN332,Components[[Name]:[Price]],2,FALSE),0))</f>
        <v>0</v>
      </c>
      <c r="AS332" s="7">
        <f>(IFERROR(VLOOKUP(AQ332,Components[[Name]:[Price]],2,FALSE),0))</f>
        <v>0</v>
      </c>
      <c r="AV332" s="7">
        <f>(IFERROR(VLOOKUP(AT332,Components[[Name]:[Price]],2,FALSE),0))</f>
        <v>0</v>
      </c>
      <c r="AY332" s="7">
        <f>(IFERROR(VLOOKUP(AW332,Components[[Name]:[Price]],2,FALSE),0))</f>
        <v>0</v>
      </c>
      <c r="BB332" s="6">
        <f>(IFERROR(VLOOKUP(AZ332,Components[[Name]:[Price]],2,FALSE),0))</f>
        <v>0</v>
      </c>
    </row>
    <row r="333" spans="1:54" x14ac:dyDescent="0.2">
      <c r="A333" s="6">
        <v>1354</v>
      </c>
      <c r="B333" s="6" t="s">
        <v>527</v>
      </c>
      <c r="C333" s="6" t="s">
        <v>53</v>
      </c>
      <c r="D333" s="6" t="s">
        <v>53</v>
      </c>
      <c r="E333" s="6">
        <v>1</v>
      </c>
      <c r="F333" s="6">
        <v>20</v>
      </c>
      <c r="G333" s="6">
        <v>9</v>
      </c>
      <c r="H333" s="6" t="s">
        <v>127</v>
      </c>
      <c r="I333" s="7">
        <f>Fullmath[[#This Row],[Total CP]]/Fullmath[[#This Row],[Quantity]]</f>
        <v>15</v>
      </c>
      <c r="J3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</v>
      </c>
      <c r="K333" s="6">
        <f>Fullmath[[#This Row],[Mat Cost]]/Fullmath[[#This Row],[Quantity]]</f>
        <v>2049.7333333333336</v>
      </c>
      <c r="L3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2049.7333333333336</v>
      </c>
      <c r="M333" s="7" t="s">
        <v>315</v>
      </c>
      <c r="N333" s="14">
        <v>1</v>
      </c>
      <c r="O333" s="15">
        <f>IFERROR(_xlfn.IFNA(VLOOKUP(Fullmath[[#This Row],[M1]],$H$2:$L332,2,FALSE),VLOOKUP(Fullmath[[#This Row],[M1]],$H334:$L$2227,2,FALSE)),0)</f>
        <v>1</v>
      </c>
      <c r="P333" s="16">
        <f>IFERROR(_xlfn.IFNA(VLOOKUP(Fullmath[[#This Row],[M1]],$H$2:$L332,4,FALSE),VLOOKUP(Fullmath[[#This Row],[M1]],$H334:$L$2227,4,FALSE)),0)</f>
        <v>481.33333333333331</v>
      </c>
      <c r="Q333" s="7" t="s">
        <v>350</v>
      </c>
      <c r="R333" s="7">
        <v>1</v>
      </c>
      <c r="S333" s="15">
        <f>IFERROR(_xlfn.IFNA(VLOOKUP(Fullmath[[#This Row],[M2]],$H$2:$L332,2,FALSE),VLOOKUP(Fullmath[[#This Row],[M2]],$H334:$L$2227,2,FALSE)),0)</f>
        <v>5</v>
      </c>
      <c r="T333" s="16">
        <f>IFERROR(_xlfn.IFNA(VLOOKUP(Fullmath[[#This Row],[M2]],$H$2:$L332,4,FALSE),VLOOKUP(Fullmath[[#This Row],[M2]],$H334:$L$2227,4,FALSE)),0)</f>
        <v>652.9</v>
      </c>
      <c r="W333" s="15">
        <f>IFERROR(_xlfn.IFNA(VLOOKUP(Fullmath[[#This Row],[M3]],$H$2:$L332,2,FALSE),VLOOKUP(Fullmath[[#This Row],[M3]],$H334:$L$2227,2,FALSE)),0)</f>
        <v>0</v>
      </c>
      <c r="X333" s="16">
        <f>IFERROR(_xlfn.IFNA(VLOOKUP(Fullmath[[#This Row],[M3]],$H$2:$L332,4,FALSE),VLOOKUP(Fullmath[[#This Row],[M3]],$H334:$L$2227,4,FALSE)),0)</f>
        <v>0</v>
      </c>
      <c r="AA333" s="15">
        <f>IFERROR(_xlfn.IFNA(VLOOKUP(Fullmath[[#This Row],[M4]],$H$2:$L332,2,FALSE),VLOOKUP(Fullmath[[#This Row],[M4]],$H334:$L$2227,2,FALSE)),0)</f>
        <v>0</v>
      </c>
      <c r="AB333" s="16">
        <f>IFERROR(_xlfn.IFNA(VLOOKUP(Fullmath[[#This Row],[M4]],$H$2:$L332,4,FALSE),VLOOKUP(Fullmath[[#This Row],[M4]],$H334:$L$2227,4,FALSE)),0)</f>
        <v>0</v>
      </c>
      <c r="AE333" s="15">
        <f>IFERROR(_xlfn.IFNA(VLOOKUP(Fullmath[[#This Row],[M5]],$H$2:$L332,2,FALSE),VLOOKUP(Fullmath[[#This Row],[M5]],$H334:$L$2227,2,FALSE)),0)</f>
        <v>0</v>
      </c>
      <c r="AF333" s="16">
        <f>IFERROR(_xlfn.IFNA(VLOOKUP(Fullmath[[#This Row],[M5]],$H$2:$L332,4,FALSE),VLOOKUP(Fullmath[[#This Row],[M5]],$H334:$L$2227,4,FALSE)),0)</f>
        <v>0</v>
      </c>
      <c r="AI333" s="15">
        <f>IFERROR(_xlfn.IFNA(VLOOKUP(Fullmath[[#This Row],[M6]],$H$2:$L332,2,FALSE),VLOOKUP(Fullmath[[#This Row],[M6]],$H334:$L$2227,2,FALSE)),0)</f>
        <v>0</v>
      </c>
      <c r="AJ333" s="16">
        <f>IFERROR(_xlfn.IFNA(VLOOKUP(Fullmath[[#This Row],[M6]],$H$2:$L332,4,FALSE),VLOOKUP(Fullmath[[#This Row],[M6]],$H334:$L$2227,4,FALSE)),0)</f>
        <v>0</v>
      </c>
      <c r="AK333" s="7" t="s">
        <v>231</v>
      </c>
      <c r="AL333" s="7">
        <v>3</v>
      </c>
      <c r="AM333" s="7">
        <f>(IFERROR(VLOOKUP(AK333,Components[[Name]:[Price]],2,FALSE),0))</f>
        <v>305.16666666666669</v>
      </c>
      <c r="AP333" s="7">
        <f>(IFERROR(VLOOKUP(AN333,Components[[Name]:[Price]],2,FALSE),0))</f>
        <v>0</v>
      </c>
      <c r="AS333" s="7">
        <f>(IFERROR(VLOOKUP(AQ333,Components[[Name]:[Price]],2,FALSE),0))</f>
        <v>0</v>
      </c>
      <c r="AV333" s="7">
        <f>(IFERROR(VLOOKUP(AT333,Components[[Name]:[Price]],2,FALSE),0))</f>
        <v>0</v>
      </c>
      <c r="AY333" s="7">
        <f>(IFERROR(VLOOKUP(AW333,Components[[Name]:[Price]],2,FALSE),0))</f>
        <v>0</v>
      </c>
      <c r="BB333" s="6">
        <f>(IFERROR(VLOOKUP(AZ333,Components[[Name]:[Price]],2,FALSE),0))</f>
        <v>0</v>
      </c>
    </row>
    <row r="334" spans="1:54" x14ac:dyDescent="0.2">
      <c r="A334" s="6">
        <v>74</v>
      </c>
      <c r="B334" s="6" t="s">
        <v>527</v>
      </c>
      <c r="C334" s="6" t="s">
        <v>53</v>
      </c>
      <c r="D334" s="6" t="s">
        <v>53</v>
      </c>
      <c r="E334" s="6">
        <v>1</v>
      </c>
      <c r="F334" s="6">
        <v>21</v>
      </c>
      <c r="G334" s="6">
        <v>11</v>
      </c>
      <c r="H334" s="6" t="s">
        <v>63</v>
      </c>
      <c r="I334" s="7">
        <f>Fullmath[[#This Row],[Total CP]]/Fullmath[[#This Row],[Quantity]]</f>
        <v>12</v>
      </c>
      <c r="J3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34" s="6">
        <f>Fullmath[[#This Row],[Mat Cost]]/Fullmath[[#This Row],[Quantity]]</f>
        <v>1573</v>
      </c>
      <c r="L3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1573</v>
      </c>
      <c r="M334" s="7" t="s">
        <v>315</v>
      </c>
      <c r="N334" s="14">
        <v>1</v>
      </c>
      <c r="O334" s="15">
        <f>IFERROR(_xlfn.IFNA(VLOOKUP(Fullmath[[#This Row],[M1]],$H$2:$L333,2,FALSE),VLOOKUP(Fullmath[[#This Row],[M1]],$H335:$L$2227,2,FALSE)),0)</f>
        <v>1</v>
      </c>
      <c r="P334" s="16">
        <f>IFERROR(_xlfn.IFNA(VLOOKUP(Fullmath[[#This Row],[M1]],$H$2:$L333,4,FALSE),VLOOKUP(Fullmath[[#This Row],[M1]],$H335:$L$2227,4,FALSE)),0)</f>
        <v>481.33333333333331</v>
      </c>
      <c r="S334" s="15">
        <f>IFERROR(_xlfn.IFNA(VLOOKUP(Fullmath[[#This Row],[M2]],$H$2:$L333,2,FALSE),VLOOKUP(Fullmath[[#This Row],[M2]],$H335:$L$2227,2,FALSE)),0)</f>
        <v>0</v>
      </c>
      <c r="T334" s="16">
        <f>IFERROR(_xlfn.IFNA(VLOOKUP(Fullmath[[#This Row],[M2]],$H$2:$L333,4,FALSE),VLOOKUP(Fullmath[[#This Row],[M2]],$H335:$L$2227,4,FALSE)),0)</f>
        <v>0</v>
      </c>
      <c r="W334" s="15">
        <f>IFERROR(_xlfn.IFNA(VLOOKUP(Fullmath[[#This Row],[M3]],$H$2:$L333,2,FALSE),VLOOKUP(Fullmath[[#This Row],[M3]],$H335:$L$2227,2,FALSE)),0)</f>
        <v>0</v>
      </c>
      <c r="X334" s="16">
        <f>IFERROR(_xlfn.IFNA(VLOOKUP(Fullmath[[#This Row],[M3]],$H$2:$L333,4,FALSE),VLOOKUP(Fullmath[[#This Row],[M3]],$H335:$L$2227,4,FALSE)),0)</f>
        <v>0</v>
      </c>
      <c r="AA334" s="15">
        <f>IFERROR(_xlfn.IFNA(VLOOKUP(Fullmath[[#This Row],[M4]],$H$2:$L333,2,FALSE),VLOOKUP(Fullmath[[#This Row],[M4]],$H335:$L$2227,2,FALSE)),0)</f>
        <v>0</v>
      </c>
      <c r="AB334" s="16">
        <f>IFERROR(_xlfn.IFNA(VLOOKUP(Fullmath[[#This Row],[M4]],$H$2:$L333,4,FALSE),VLOOKUP(Fullmath[[#This Row],[M4]],$H335:$L$2227,4,FALSE)),0)</f>
        <v>0</v>
      </c>
      <c r="AE334" s="15">
        <f>IFERROR(_xlfn.IFNA(VLOOKUP(Fullmath[[#This Row],[M5]],$H$2:$L333,2,FALSE),VLOOKUP(Fullmath[[#This Row],[M5]],$H335:$L$2227,2,FALSE)),0)</f>
        <v>0</v>
      </c>
      <c r="AF334" s="16">
        <f>IFERROR(_xlfn.IFNA(VLOOKUP(Fullmath[[#This Row],[M5]],$H$2:$L333,4,FALSE),VLOOKUP(Fullmath[[#This Row],[M5]],$H335:$L$2227,4,FALSE)),0)</f>
        <v>0</v>
      </c>
      <c r="AI334" s="15">
        <f>IFERROR(_xlfn.IFNA(VLOOKUP(Fullmath[[#This Row],[M6]],$H$2:$L333,2,FALSE),VLOOKUP(Fullmath[[#This Row],[M6]],$H335:$L$2227,2,FALSE)),0)</f>
        <v>0</v>
      </c>
      <c r="AJ334" s="16">
        <f>IFERROR(_xlfn.IFNA(VLOOKUP(Fullmath[[#This Row],[M6]],$H$2:$L333,4,FALSE),VLOOKUP(Fullmath[[#This Row],[M6]],$H335:$L$2227,4,FALSE)),0)</f>
        <v>0</v>
      </c>
      <c r="AK334" s="7" t="s">
        <v>231</v>
      </c>
      <c r="AL334" s="7">
        <v>2</v>
      </c>
      <c r="AM334" s="7">
        <f>(IFERROR(VLOOKUP(AK334,Components[[Name]:[Price]],2,FALSE),0))</f>
        <v>305.16666666666669</v>
      </c>
      <c r="AN334" s="7" t="s">
        <v>163</v>
      </c>
      <c r="AO334" s="7">
        <v>8</v>
      </c>
      <c r="AP334" s="7">
        <f>(IFERROR(VLOOKUP(AN334,Components[[Name]:[Price]],2,FALSE),0))</f>
        <v>60.166666666666664</v>
      </c>
      <c r="AS334" s="7">
        <f>(IFERROR(VLOOKUP(AQ334,Components[[Name]:[Price]],2,FALSE),0))</f>
        <v>0</v>
      </c>
      <c r="AV334" s="7">
        <f>(IFERROR(VLOOKUP(AT334,Components[[Name]:[Price]],2,FALSE),0))</f>
        <v>0</v>
      </c>
      <c r="AY334" s="7">
        <f>(IFERROR(VLOOKUP(AW334,Components[[Name]:[Price]],2,FALSE),0))</f>
        <v>0</v>
      </c>
      <c r="BB334" s="6">
        <f>(IFERROR(VLOOKUP(AZ334,Components[[Name]:[Price]],2,FALSE),0))</f>
        <v>0</v>
      </c>
    </row>
    <row r="335" spans="1:54" x14ac:dyDescent="0.2">
      <c r="A335" s="6">
        <v>1278</v>
      </c>
      <c r="B335" s="6" t="s">
        <v>527</v>
      </c>
      <c r="C335" s="6" t="s">
        <v>53</v>
      </c>
      <c r="D335" s="6" t="s">
        <v>53</v>
      </c>
      <c r="E335" s="6">
        <v>1</v>
      </c>
      <c r="F335" s="6">
        <v>21</v>
      </c>
      <c r="G335" s="6">
        <v>12</v>
      </c>
      <c r="H335" s="6" t="s">
        <v>103</v>
      </c>
      <c r="I335" s="7">
        <f>Fullmath[[#This Row],[Total CP]]/Fullmath[[#This Row],[Quantity]]</f>
        <v>12</v>
      </c>
      <c r="J3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35" s="6">
        <f>Fullmath[[#This Row],[Mat Cost]]/Fullmath[[#This Row],[Quantity]]</f>
        <v>1115.5</v>
      </c>
      <c r="L3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1115.5</v>
      </c>
      <c r="N335" s="14"/>
      <c r="O335" s="15">
        <f>IFERROR(_xlfn.IFNA(VLOOKUP(Fullmath[[#This Row],[M1]],$H$2:$L334,2,FALSE),VLOOKUP(Fullmath[[#This Row],[M1]],$H336:$L$2227,2,FALSE)),0)</f>
        <v>0</v>
      </c>
      <c r="P335" s="16">
        <f>IFERROR(_xlfn.IFNA(VLOOKUP(Fullmath[[#This Row],[M1]],$H$2:$L334,4,FALSE),VLOOKUP(Fullmath[[#This Row],[M1]],$H336:$L$2227,4,FALSE)),0)</f>
        <v>0</v>
      </c>
      <c r="S335" s="15">
        <f>IFERROR(_xlfn.IFNA(VLOOKUP(Fullmath[[#This Row],[M2]],$H$2:$L334,2,FALSE),VLOOKUP(Fullmath[[#This Row],[M2]],$H336:$L$2227,2,FALSE)),0)</f>
        <v>0</v>
      </c>
      <c r="T335" s="16">
        <f>IFERROR(_xlfn.IFNA(VLOOKUP(Fullmath[[#This Row],[M2]],$H$2:$L334,4,FALSE),VLOOKUP(Fullmath[[#This Row],[M2]],$H336:$L$2227,4,FALSE)),0)</f>
        <v>0</v>
      </c>
      <c r="W335" s="15">
        <f>IFERROR(_xlfn.IFNA(VLOOKUP(Fullmath[[#This Row],[M3]],$H$2:$L334,2,FALSE),VLOOKUP(Fullmath[[#This Row],[M3]],$H336:$L$2227,2,FALSE)),0)</f>
        <v>0</v>
      </c>
      <c r="X335" s="16">
        <f>IFERROR(_xlfn.IFNA(VLOOKUP(Fullmath[[#This Row],[M3]],$H$2:$L334,4,FALSE),VLOOKUP(Fullmath[[#This Row],[M3]],$H336:$L$2227,4,FALSE)),0)</f>
        <v>0</v>
      </c>
      <c r="AA335" s="15">
        <f>IFERROR(_xlfn.IFNA(VLOOKUP(Fullmath[[#This Row],[M4]],$H$2:$L334,2,FALSE),VLOOKUP(Fullmath[[#This Row],[M4]],$H336:$L$2227,2,FALSE)),0)</f>
        <v>0</v>
      </c>
      <c r="AB335" s="16">
        <f>IFERROR(_xlfn.IFNA(VLOOKUP(Fullmath[[#This Row],[M4]],$H$2:$L334,4,FALSE),VLOOKUP(Fullmath[[#This Row],[M4]],$H336:$L$2227,4,FALSE)),0)</f>
        <v>0</v>
      </c>
      <c r="AE335" s="15">
        <f>IFERROR(_xlfn.IFNA(VLOOKUP(Fullmath[[#This Row],[M5]],$H$2:$L334,2,FALSE),VLOOKUP(Fullmath[[#This Row],[M5]],$H336:$L$2227,2,FALSE)),0)</f>
        <v>0</v>
      </c>
      <c r="AF335" s="16">
        <f>IFERROR(_xlfn.IFNA(VLOOKUP(Fullmath[[#This Row],[M5]],$H$2:$L334,4,FALSE),VLOOKUP(Fullmath[[#This Row],[M5]],$H336:$L$2227,4,FALSE)),0)</f>
        <v>0</v>
      </c>
      <c r="AI335" s="15">
        <f>IFERROR(_xlfn.IFNA(VLOOKUP(Fullmath[[#This Row],[M6]],$H$2:$L334,2,FALSE),VLOOKUP(Fullmath[[#This Row],[M6]],$H336:$L$2227,2,FALSE)),0)</f>
        <v>0</v>
      </c>
      <c r="AJ335" s="16">
        <f>IFERROR(_xlfn.IFNA(VLOOKUP(Fullmath[[#This Row],[M6]],$H$2:$L334,4,FALSE),VLOOKUP(Fullmath[[#This Row],[M6]],$H336:$L$2227,4,FALSE)),0)</f>
        <v>0</v>
      </c>
      <c r="AK335" s="7" t="s">
        <v>261</v>
      </c>
      <c r="AL335" s="7">
        <v>1</v>
      </c>
      <c r="AM335" s="7">
        <f>(IFERROR(VLOOKUP(AK335,Components[[Name]:[Price]],2,FALSE),0))</f>
        <v>200</v>
      </c>
      <c r="AN335" s="7" t="s">
        <v>231</v>
      </c>
      <c r="AO335" s="7">
        <v>3</v>
      </c>
      <c r="AP335" s="7">
        <f>(IFERROR(VLOOKUP(AN335,Components[[Name]:[Price]],2,FALSE),0))</f>
        <v>305.16666666666669</v>
      </c>
      <c r="AS335" s="7">
        <f>(IFERROR(VLOOKUP(AQ335,Components[[Name]:[Price]],2,FALSE),0))</f>
        <v>0</v>
      </c>
      <c r="AV335" s="7">
        <f>(IFERROR(VLOOKUP(AT335,Components[[Name]:[Price]],2,FALSE),0))</f>
        <v>0</v>
      </c>
      <c r="AY335" s="7">
        <f>(IFERROR(VLOOKUP(AW335,Components[[Name]:[Price]],2,FALSE),0))</f>
        <v>0</v>
      </c>
      <c r="BB335" s="6">
        <f>(IFERROR(VLOOKUP(AZ335,Components[[Name]:[Price]],2,FALSE),0))</f>
        <v>0</v>
      </c>
    </row>
    <row r="336" spans="1:54" x14ac:dyDescent="0.2">
      <c r="A336" s="6">
        <v>1279</v>
      </c>
      <c r="B336" s="6" t="s">
        <v>527</v>
      </c>
      <c r="C336" s="6" t="s">
        <v>53</v>
      </c>
      <c r="D336" s="6" t="s">
        <v>53</v>
      </c>
      <c r="E336" s="6">
        <v>1</v>
      </c>
      <c r="F336" s="6">
        <v>21</v>
      </c>
      <c r="G336" s="6">
        <v>16</v>
      </c>
      <c r="H336" s="6" t="s">
        <v>104</v>
      </c>
      <c r="I336" s="7">
        <f>Fullmath[[#This Row],[Total CP]]/Fullmath[[#This Row],[Quantity]]</f>
        <v>16</v>
      </c>
      <c r="J3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336" s="6">
        <f>Fullmath[[#This Row],[Mat Cost]]/Fullmath[[#This Row],[Quantity]]</f>
        <v>1115.5</v>
      </c>
      <c r="L3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1115.5</v>
      </c>
      <c r="N336" s="14"/>
      <c r="O336" s="15">
        <f>IFERROR(_xlfn.IFNA(VLOOKUP(Fullmath[[#This Row],[M1]],$H$2:$L335,2,FALSE),VLOOKUP(Fullmath[[#This Row],[M1]],$H337:$L$2227,2,FALSE)),0)</f>
        <v>0</v>
      </c>
      <c r="P336" s="16">
        <f>IFERROR(_xlfn.IFNA(VLOOKUP(Fullmath[[#This Row],[M1]],$H$2:$L335,4,FALSE),VLOOKUP(Fullmath[[#This Row],[M1]],$H337:$L$2227,4,FALSE)),0)</f>
        <v>0</v>
      </c>
      <c r="S336" s="15">
        <f>IFERROR(_xlfn.IFNA(VLOOKUP(Fullmath[[#This Row],[M2]],$H$2:$L335,2,FALSE),VLOOKUP(Fullmath[[#This Row],[M2]],$H337:$L$2227,2,FALSE)),0)</f>
        <v>0</v>
      </c>
      <c r="T336" s="16">
        <f>IFERROR(_xlfn.IFNA(VLOOKUP(Fullmath[[#This Row],[M2]],$H$2:$L335,4,FALSE),VLOOKUP(Fullmath[[#This Row],[M2]],$H337:$L$2227,4,FALSE)),0)</f>
        <v>0</v>
      </c>
      <c r="W336" s="15">
        <f>IFERROR(_xlfn.IFNA(VLOOKUP(Fullmath[[#This Row],[M3]],$H$2:$L335,2,FALSE),VLOOKUP(Fullmath[[#This Row],[M3]],$H337:$L$2227,2,FALSE)),0)</f>
        <v>0</v>
      </c>
      <c r="X336" s="16">
        <f>IFERROR(_xlfn.IFNA(VLOOKUP(Fullmath[[#This Row],[M3]],$H$2:$L335,4,FALSE),VLOOKUP(Fullmath[[#This Row],[M3]],$H337:$L$2227,4,FALSE)),0)</f>
        <v>0</v>
      </c>
      <c r="AA336" s="15">
        <f>IFERROR(_xlfn.IFNA(VLOOKUP(Fullmath[[#This Row],[M4]],$H$2:$L335,2,FALSE),VLOOKUP(Fullmath[[#This Row],[M4]],$H337:$L$2227,2,FALSE)),0)</f>
        <v>0</v>
      </c>
      <c r="AB336" s="16">
        <f>IFERROR(_xlfn.IFNA(VLOOKUP(Fullmath[[#This Row],[M4]],$H$2:$L335,4,FALSE),VLOOKUP(Fullmath[[#This Row],[M4]],$H337:$L$2227,4,FALSE)),0)</f>
        <v>0</v>
      </c>
      <c r="AE336" s="15">
        <f>IFERROR(_xlfn.IFNA(VLOOKUP(Fullmath[[#This Row],[M5]],$H$2:$L335,2,FALSE),VLOOKUP(Fullmath[[#This Row],[M5]],$H337:$L$2227,2,FALSE)),0)</f>
        <v>0</v>
      </c>
      <c r="AF336" s="16">
        <f>IFERROR(_xlfn.IFNA(VLOOKUP(Fullmath[[#This Row],[M5]],$H$2:$L335,4,FALSE),VLOOKUP(Fullmath[[#This Row],[M5]],$H337:$L$2227,4,FALSE)),0)</f>
        <v>0</v>
      </c>
      <c r="AI336" s="15">
        <f>IFERROR(_xlfn.IFNA(VLOOKUP(Fullmath[[#This Row],[M6]],$H$2:$L335,2,FALSE),VLOOKUP(Fullmath[[#This Row],[M6]],$H337:$L$2227,2,FALSE)),0)</f>
        <v>0</v>
      </c>
      <c r="AJ336" s="16">
        <f>IFERROR(_xlfn.IFNA(VLOOKUP(Fullmath[[#This Row],[M6]],$H$2:$L335,4,FALSE),VLOOKUP(Fullmath[[#This Row],[M6]],$H337:$L$2227,4,FALSE)),0)</f>
        <v>0</v>
      </c>
      <c r="AK336" s="7" t="s">
        <v>262</v>
      </c>
      <c r="AL336" s="7">
        <v>1</v>
      </c>
      <c r="AM336" s="7">
        <f>(IFERROR(VLOOKUP(AK336,Components[[Name]:[Price]],2,FALSE),0))</f>
        <v>200</v>
      </c>
      <c r="AN336" s="7" t="s">
        <v>231</v>
      </c>
      <c r="AO336" s="7">
        <v>3</v>
      </c>
      <c r="AP336" s="7">
        <f>(IFERROR(VLOOKUP(AN336,Components[[Name]:[Price]],2,FALSE),0))</f>
        <v>305.16666666666669</v>
      </c>
      <c r="AS336" s="7">
        <f>(IFERROR(VLOOKUP(AQ336,Components[[Name]:[Price]],2,FALSE),0))</f>
        <v>0</v>
      </c>
      <c r="AV336" s="7">
        <f>(IFERROR(VLOOKUP(AT336,Components[[Name]:[Price]],2,FALSE),0))</f>
        <v>0</v>
      </c>
      <c r="AY336" s="7">
        <f>(IFERROR(VLOOKUP(AW336,Components[[Name]:[Price]],2,FALSE),0))</f>
        <v>0</v>
      </c>
      <c r="BB336" s="6">
        <f>(IFERROR(VLOOKUP(AZ336,Components[[Name]:[Price]],2,FALSE),0))</f>
        <v>0</v>
      </c>
    </row>
    <row r="337" spans="1:54" x14ac:dyDescent="0.2">
      <c r="A337" s="6">
        <v>86</v>
      </c>
      <c r="B337" s="6" t="s">
        <v>527</v>
      </c>
      <c r="C337" s="6" t="s">
        <v>53</v>
      </c>
      <c r="D337" s="6" t="s">
        <v>53</v>
      </c>
      <c r="E337" s="6">
        <v>1</v>
      </c>
      <c r="F337" s="6">
        <v>21</v>
      </c>
      <c r="G337" s="6">
        <v>11</v>
      </c>
      <c r="H337" s="6" t="s">
        <v>134</v>
      </c>
      <c r="I337" s="7">
        <f>Fullmath[[#This Row],[Total CP]]/Fullmath[[#This Row],[Quantity]]</f>
        <v>17.8</v>
      </c>
      <c r="J3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17.8</v>
      </c>
      <c r="K337" s="6">
        <f>Fullmath[[#This Row],[Mat Cost]]/Fullmath[[#This Row],[Quantity]]</f>
        <v>1766.8366666666666</v>
      </c>
      <c r="L3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1766.8366666666666</v>
      </c>
      <c r="M337" s="7" t="s">
        <v>316</v>
      </c>
      <c r="N337" s="14">
        <v>1</v>
      </c>
      <c r="O337" s="15">
        <f>IFERROR(_xlfn.IFNA(VLOOKUP(Fullmath[[#This Row],[M1]],$H$2:$L336,2,FALSE),VLOOKUP(Fullmath[[#This Row],[M1]],$H338:$L$2227,2,FALSE)),0)</f>
        <v>3.4</v>
      </c>
      <c r="P337" s="16">
        <f>IFERROR(_xlfn.IFNA(VLOOKUP(Fullmath[[#This Row],[M1]],$H$2:$L336,4,FALSE),VLOOKUP(Fullmath[[#This Row],[M1]],$H338:$L$2227,4,FALSE)),0)</f>
        <v>313.37666666666667</v>
      </c>
      <c r="Q337" s="7" t="s">
        <v>317</v>
      </c>
      <c r="R337" s="7">
        <v>1</v>
      </c>
      <c r="S337" s="15">
        <f>IFERROR(_xlfn.IFNA(VLOOKUP(Fullmath[[#This Row],[M2]],$H$2:$L336,2,FALSE),VLOOKUP(Fullmath[[#This Row],[M2]],$H338:$L$2227,2,FALSE)),0)</f>
        <v>3.4</v>
      </c>
      <c r="T337" s="16">
        <f>IFERROR(_xlfn.IFNA(VLOOKUP(Fullmath[[#This Row],[M2]],$H$2:$L336,4,FALSE),VLOOKUP(Fullmath[[#This Row],[M2]],$H338:$L$2227,4,FALSE)),0)</f>
        <v>276.46000000000004</v>
      </c>
      <c r="W337" s="15">
        <f>IFERROR(_xlfn.IFNA(VLOOKUP(Fullmath[[#This Row],[M3]],$H$2:$L336,2,FALSE),VLOOKUP(Fullmath[[#This Row],[M3]],$H338:$L$2227,2,FALSE)),0)</f>
        <v>0</v>
      </c>
      <c r="X337" s="16">
        <f>IFERROR(_xlfn.IFNA(VLOOKUP(Fullmath[[#This Row],[M3]],$H$2:$L336,4,FALSE),VLOOKUP(Fullmath[[#This Row],[M3]],$H338:$L$2227,4,FALSE)),0)</f>
        <v>0</v>
      </c>
      <c r="AA337" s="15">
        <f>IFERROR(_xlfn.IFNA(VLOOKUP(Fullmath[[#This Row],[M4]],$H$2:$L336,2,FALSE),VLOOKUP(Fullmath[[#This Row],[M4]],$H338:$L$2227,2,FALSE)),0)</f>
        <v>0</v>
      </c>
      <c r="AB337" s="16">
        <f>IFERROR(_xlfn.IFNA(VLOOKUP(Fullmath[[#This Row],[M4]],$H$2:$L336,4,FALSE),VLOOKUP(Fullmath[[#This Row],[M4]],$H338:$L$2227,4,FALSE)),0)</f>
        <v>0</v>
      </c>
      <c r="AE337" s="15">
        <f>IFERROR(_xlfn.IFNA(VLOOKUP(Fullmath[[#This Row],[M5]],$H$2:$L336,2,FALSE),VLOOKUP(Fullmath[[#This Row],[M5]],$H338:$L$2227,2,FALSE)),0)</f>
        <v>0</v>
      </c>
      <c r="AF337" s="16">
        <f>IFERROR(_xlfn.IFNA(VLOOKUP(Fullmath[[#This Row],[M5]],$H$2:$L336,4,FALSE),VLOOKUP(Fullmath[[#This Row],[M5]],$H338:$L$2227,4,FALSE)),0)</f>
        <v>0</v>
      </c>
      <c r="AI337" s="15">
        <f>IFERROR(_xlfn.IFNA(VLOOKUP(Fullmath[[#This Row],[M6]],$H$2:$L336,2,FALSE),VLOOKUP(Fullmath[[#This Row],[M6]],$H338:$L$2227,2,FALSE)),0)</f>
        <v>0</v>
      </c>
      <c r="AJ337" s="16">
        <f>IFERROR(_xlfn.IFNA(VLOOKUP(Fullmath[[#This Row],[M6]],$H$2:$L336,4,FALSE),VLOOKUP(Fullmath[[#This Row],[M6]],$H338:$L$2227,4,FALSE)),0)</f>
        <v>0</v>
      </c>
      <c r="AK337" s="7" t="s">
        <v>230</v>
      </c>
      <c r="AL337" s="7">
        <v>2</v>
      </c>
      <c r="AM337" s="7">
        <f>(IFERROR(VLOOKUP(AK337,Components[[Name]:[Price]],2,FALSE),0))</f>
        <v>347.83333333333331</v>
      </c>
      <c r="AN337" s="7" t="s">
        <v>163</v>
      </c>
      <c r="AO337" s="7">
        <v>8</v>
      </c>
      <c r="AP337" s="7">
        <f>(IFERROR(VLOOKUP(AN337,Components[[Name]:[Price]],2,FALSE),0))</f>
        <v>60.166666666666664</v>
      </c>
      <c r="AS337" s="7">
        <f>(IFERROR(VLOOKUP(AQ337,Components[[Name]:[Price]],2,FALSE),0))</f>
        <v>0</v>
      </c>
      <c r="AV337" s="7">
        <f>(IFERROR(VLOOKUP(AT337,Components[[Name]:[Price]],2,FALSE),0))</f>
        <v>0</v>
      </c>
      <c r="AY337" s="7">
        <f>(IFERROR(VLOOKUP(AW337,Components[[Name]:[Price]],2,FALSE),0))</f>
        <v>0</v>
      </c>
      <c r="BB337" s="6">
        <f>(IFERROR(VLOOKUP(AZ337,Components[[Name]:[Price]],2,FALSE),0))</f>
        <v>0</v>
      </c>
    </row>
    <row r="338" spans="1:54" x14ac:dyDescent="0.2">
      <c r="A338" s="6">
        <v>1263</v>
      </c>
      <c r="B338" s="6" t="s">
        <v>527</v>
      </c>
      <c r="C338" s="6" t="s">
        <v>53</v>
      </c>
      <c r="D338" s="6" t="s">
        <v>53</v>
      </c>
      <c r="E338" s="6">
        <v>1</v>
      </c>
      <c r="F338" s="6">
        <v>21</v>
      </c>
      <c r="G338" s="6">
        <v>16</v>
      </c>
      <c r="H338" s="6" t="s">
        <v>89</v>
      </c>
      <c r="I338" s="7">
        <f>Fullmath[[#This Row],[Total CP]]/Fullmath[[#This Row],[Quantity]]</f>
        <v>27</v>
      </c>
      <c r="J3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</v>
      </c>
      <c r="K338" s="6">
        <f>Fullmath[[#This Row],[Mat Cost]]/Fullmath[[#This Row],[Quantity]]</f>
        <v>2798.416666666667</v>
      </c>
      <c r="L3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2798.416666666667</v>
      </c>
      <c r="M338" s="7" t="s">
        <v>315</v>
      </c>
      <c r="N338" s="14">
        <v>1</v>
      </c>
      <c r="O338" s="15">
        <f>IFERROR(_xlfn.IFNA(VLOOKUP(Fullmath[[#This Row],[M1]],$H$2:$L337,2,FALSE),VLOOKUP(Fullmath[[#This Row],[M1]],$H339:$L$2227,2,FALSE)),0)</f>
        <v>1</v>
      </c>
      <c r="P338" s="16">
        <f>IFERROR(_xlfn.IFNA(VLOOKUP(Fullmath[[#This Row],[M1]],$H$2:$L337,4,FALSE),VLOOKUP(Fullmath[[#This Row],[M1]],$H339:$L$2227,4,FALSE)),0)</f>
        <v>481.33333333333331</v>
      </c>
      <c r="Q338" s="7" t="s">
        <v>325</v>
      </c>
      <c r="R338" s="7">
        <v>10</v>
      </c>
      <c r="S338" s="15">
        <f>IFERROR(_xlfn.IFNA(VLOOKUP(Fullmath[[#This Row],[M2]],$H$2:$L337,2,FALSE),VLOOKUP(Fullmath[[#This Row],[M2]],$H339:$L$2227,2,FALSE)),0)</f>
        <v>1</v>
      </c>
      <c r="T338" s="16">
        <f>IFERROR(_xlfn.IFNA(VLOOKUP(Fullmath[[#This Row],[M2]],$H$2:$L337,4,FALSE),VLOOKUP(Fullmath[[#This Row],[M2]],$H339:$L$2227,4,FALSE)),0)</f>
        <v>48.608333333333334</v>
      </c>
      <c r="W338" s="15">
        <f>IFERROR(_xlfn.IFNA(VLOOKUP(Fullmath[[#This Row],[M3]],$H$2:$L337,2,FALSE),VLOOKUP(Fullmath[[#This Row],[M3]],$H339:$L$2227,2,FALSE)),0)</f>
        <v>0</v>
      </c>
      <c r="X338" s="16">
        <f>IFERROR(_xlfn.IFNA(VLOOKUP(Fullmath[[#This Row],[M3]],$H$2:$L337,4,FALSE),VLOOKUP(Fullmath[[#This Row],[M3]],$H339:$L$2227,4,FALSE)),0)</f>
        <v>0</v>
      </c>
      <c r="AA338" s="15">
        <f>IFERROR(_xlfn.IFNA(VLOOKUP(Fullmath[[#This Row],[M4]],$H$2:$L337,2,FALSE),VLOOKUP(Fullmath[[#This Row],[M4]],$H339:$L$2227,2,FALSE)),0)</f>
        <v>0</v>
      </c>
      <c r="AB338" s="16">
        <f>IFERROR(_xlfn.IFNA(VLOOKUP(Fullmath[[#This Row],[M4]],$H$2:$L337,4,FALSE),VLOOKUP(Fullmath[[#This Row],[M4]],$H339:$L$2227,4,FALSE)),0)</f>
        <v>0</v>
      </c>
      <c r="AE338" s="15">
        <f>IFERROR(_xlfn.IFNA(VLOOKUP(Fullmath[[#This Row],[M5]],$H$2:$L337,2,FALSE),VLOOKUP(Fullmath[[#This Row],[M5]],$H339:$L$2227,2,FALSE)),0)</f>
        <v>0</v>
      </c>
      <c r="AF338" s="16">
        <f>IFERROR(_xlfn.IFNA(VLOOKUP(Fullmath[[#This Row],[M5]],$H$2:$L337,4,FALSE),VLOOKUP(Fullmath[[#This Row],[M5]],$H339:$L$2227,4,FALSE)),0)</f>
        <v>0</v>
      </c>
      <c r="AI338" s="15">
        <f>IFERROR(_xlfn.IFNA(VLOOKUP(Fullmath[[#This Row],[M6]],$H$2:$L337,2,FALSE),VLOOKUP(Fullmath[[#This Row],[M6]],$H339:$L$2227,2,FALSE)),0)</f>
        <v>0</v>
      </c>
      <c r="AJ338" s="16">
        <f>IFERROR(_xlfn.IFNA(VLOOKUP(Fullmath[[#This Row],[M6]],$H$2:$L337,4,FALSE),VLOOKUP(Fullmath[[#This Row],[M6]],$H339:$L$2227,4,FALSE)),0)</f>
        <v>0</v>
      </c>
      <c r="AK338" s="7" t="s">
        <v>231</v>
      </c>
      <c r="AL338" s="7">
        <v>6</v>
      </c>
      <c r="AM338" s="7">
        <f>(IFERROR(VLOOKUP(AK338,Components[[Name]:[Price]],2,FALSE),0))</f>
        <v>305.16666666666669</v>
      </c>
      <c r="AP338" s="7">
        <f>(IFERROR(VLOOKUP(AN338,Components[[Name]:[Price]],2,FALSE),0))</f>
        <v>0</v>
      </c>
      <c r="AS338" s="7">
        <f>(IFERROR(VLOOKUP(AQ338,Components[[Name]:[Price]],2,FALSE),0))</f>
        <v>0</v>
      </c>
      <c r="AV338" s="7">
        <f>(IFERROR(VLOOKUP(AT338,Components[[Name]:[Price]],2,FALSE),0))</f>
        <v>0</v>
      </c>
      <c r="AY338" s="7">
        <f>(IFERROR(VLOOKUP(AW338,Components[[Name]:[Price]],2,FALSE),0))</f>
        <v>0</v>
      </c>
      <c r="BB338" s="6">
        <f>(IFERROR(VLOOKUP(AZ338,Components[[Name]:[Price]],2,FALSE),0))</f>
        <v>0</v>
      </c>
    </row>
    <row r="339" spans="1:54" x14ac:dyDescent="0.2">
      <c r="A339" s="6">
        <v>1264</v>
      </c>
      <c r="B339" s="6" t="s">
        <v>527</v>
      </c>
      <c r="C339" s="6" t="s">
        <v>53</v>
      </c>
      <c r="D339" s="6" t="s">
        <v>53</v>
      </c>
      <c r="E339" s="6">
        <v>1</v>
      </c>
      <c r="F339" s="6">
        <v>21</v>
      </c>
      <c r="G339" s="6">
        <v>16</v>
      </c>
      <c r="H339" s="6" t="s">
        <v>89</v>
      </c>
      <c r="I339" s="7">
        <f>Fullmath[[#This Row],[Total CP]]/Fullmath[[#This Row],[Quantity]]</f>
        <v>27</v>
      </c>
      <c r="J3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</v>
      </c>
      <c r="K339" s="6">
        <f>Fullmath[[#This Row],[Mat Cost]]/Fullmath[[#This Row],[Quantity]]</f>
        <v>2418.8055555555557</v>
      </c>
      <c r="L3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2418.8055555555557</v>
      </c>
      <c r="M339" s="7" t="s">
        <v>325</v>
      </c>
      <c r="N339" s="14">
        <v>10</v>
      </c>
      <c r="O339" s="15">
        <f>IFERROR(_xlfn.IFNA(VLOOKUP(Fullmath[[#This Row],[M1]],$H$2:$L338,2,FALSE),VLOOKUP(Fullmath[[#This Row],[M1]],$H340:$L$2227,2,FALSE)),0)</f>
        <v>1</v>
      </c>
      <c r="P339" s="16">
        <f>IFERROR(_xlfn.IFNA(VLOOKUP(Fullmath[[#This Row],[M1]],$H$2:$L338,4,FALSE),VLOOKUP(Fullmath[[#This Row],[M1]],$H340:$L$2227,4,FALSE)),0)</f>
        <v>48.608333333333334</v>
      </c>
      <c r="Q339" s="7" t="s">
        <v>38</v>
      </c>
      <c r="R339" s="7">
        <v>1</v>
      </c>
      <c r="S339" s="15">
        <f>IFERROR(_xlfn.IFNA(VLOOKUP(Fullmath[[#This Row],[M2]],$H$2:$L338,2,FALSE),VLOOKUP(Fullmath[[#This Row],[M2]],$H340:$L$2227,2,FALSE)),0)</f>
        <v>1</v>
      </c>
      <c r="T339" s="16">
        <f>IFERROR(_xlfn.IFNA(VLOOKUP(Fullmath[[#This Row],[M2]],$H$2:$L338,4,FALSE),VLOOKUP(Fullmath[[#This Row],[M2]],$H340:$L$2227,4,FALSE)),0)</f>
        <v>101.72222222222223</v>
      </c>
      <c r="W339" s="15">
        <f>IFERROR(_xlfn.IFNA(VLOOKUP(Fullmath[[#This Row],[M3]],$H$2:$L338,2,FALSE),VLOOKUP(Fullmath[[#This Row],[M3]],$H340:$L$2227,2,FALSE)),0)</f>
        <v>0</v>
      </c>
      <c r="X339" s="16">
        <f>IFERROR(_xlfn.IFNA(VLOOKUP(Fullmath[[#This Row],[M3]],$H$2:$L338,4,FALSE),VLOOKUP(Fullmath[[#This Row],[M3]],$H340:$L$2227,4,FALSE)),0)</f>
        <v>0</v>
      </c>
      <c r="AA339" s="15">
        <f>IFERROR(_xlfn.IFNA(VLOOKUP(Fullmath[[#This Row],[M4]],$H$2:$L338,2,FALSE),VLOOKUP(Fullmath[[#This Row],[M4]],$H340:$L$2227,2,FALSE)),0)</f>
        <v>0</v>
      </c>
      <c r="AB339" s="16">
        <f>IFERROR(_xlfn.IFNA(VLOOKUP(Fullmath[[#This Row],[M4]],$H$2:$L338,4,FALSE),VLOOKUP(Fullmath[[#This Row],[M4]],$H340:$L$2227,4,FALSE)),0)</f>
        <v>0</v>
      </c>
      <c r="AE339" s="15">
        <f>IFERROR(_xlfn.IFNA(VLOOKUP(Fullmath[[#This Row],[M5]],$H$2:$L338,2,FALSE),VLOOKUP(Fullmath[[#This Row],[M5]],$H340:$L$2227,2,FALSE)),0)</f>
        <v>0</v>
      </c>
      <c r="AF339" s="16">
        <f>IFERROR(_xlfn.IFNA(VLOOKUP(Fullmath[[#This Row],[M5]],$H$2:$L338,4,FALSE),VLOOKUP(Fullmath[[#This Row],[M5]],$H340:$L$2227,4,FALSE)),0)</f>
        <v>0</v>
      </c>
      <c r="AI339" s="15">
        <f>IFERROR(_xlfn.IFNA(VLOOKUP(Fullmath[[#This Row],[M6]],$H$2:$L338,2,FALSE),VLOOKUP(Fullmath[[#This Row],[M6]],$H340:$L$2227,2,FALSE)),0)</f>
        <v>0</v>
      </c>
      <c r="AJ339" s="16">
        <f>IFERROR(_xlfn.IFNA(VLOOKUP(Fullmath[[#This Row],[M6]],$H$2:$L338,4,FALSE),VLOOKUP(Fullmath[[#This Row],[M6]],$H340:$L$2227,4,FALSE)),0)</f>
        <v>0</v>
      </c>
      <c r="AK339" s="7" t="s">
        <v>231</v>
      </c>
      <c r="AL339" s="7">
        <v>6</v>
      </c>
      <c r="AM339" s="7">
        <f>(IFERROR(VLOOKUP(AK339,Components[[Name]:[Price]],2,FALSE),0))</f>
        <v>305.16666666666669</v>
      </c>
      <c r="AP339" s="7">
        <f>(IFERROR(VLOOKUP(AN339,Components[[Name]:[Price]],2,FALSE),0))</f>
        <v>0</v>
      </c>
      <c r="AS339" s="7">
        <f>(IFERROR(VLOOKUP(AQ339,Components[[Name]:[Price]],2,FALSE),0))</f>
        <v>0</v>
      </c>
      <c r="AV339" s="7">
        <f>(IFERROR(VLOOKUP(AT339,Components[[Name]:[Price]],2,FALSE),0))</f>
        <v>0</v>
      </c>
      <c r="AY339" s="7">
        <f>(IFERROR(VLOOKUP(AW339,Components[[Name]:[Price]],2,FALSE),0))</f>
        <v>0</v>
      </c>
      <c r="BB339" s="6">
        <f>(IFERROR(VLOOKUP(AZ339,Components[[Name]:[Price]],2,FALSE),0))</f>
        <v>0</v>
      </c>
    </row>
    <row r="340" spans="1:54" x14ac:dyDescent="0.2">
      <c r="A340" s="6">
        <v>1262</v>
      </c>
      <c r="B340" s="6" t="s">
        <v>527</v>
      </c>
      <c r="C340" s="6" t="s">
        <v>53</v>
      </c>
      <c r="D340" s="6" t="s">
        <v>53</v>
      </c>
      <c r="E340" s="6">
        <v>1</v>
      </c>
      <c r="F340" s="6">
        <v>21</v>
      </c>
      <c r="G340" s="6">
        <v>20</v>
      </c>
      <c r="H340" s="6" t="s">
        <v>88</v>
      </c>
      <c r="I340" s="7">
        <f>Fullmath[[#This Row],[Total CP]]/Fullmath[[#This Row],[Quantity]]</f>
        <v>30</v>
      </c>
      <c r="J3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</v>
      </c>
      <c r="K340" s="6">
        <f>Fullmath[[#This Row],[Mat Cost]]/Fullmath[[#This Row],[Quantity]]</f>
        <v>5821.5833333333339</v>
      </c>
      <c r="L3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5821.5833333333339</v>
      </c>
      <c r="M340" s="7" t="s">
        <v>292</v>
      </c>
      <c r="N340" s="14">
        <v>5</v>
      </c>
      <c r="O340" s="15">
        <f>IFERROR(_xlfn.IFNA(VLOOKUP(Fullmath[[#This Row],[M1]],$H$2:$L339,2,FALSE),VLOOKUP(Fullmath[[#This Row],[M1]],$H341:$L$2227,2,FALSE)),0)</f>
        <v>2</v>
      </c>
      <c r="P340" s="16">
        <f>IFERROR(_xlfn.IFNA(VLOOKUP(Fullmath[[#This Row],[M1]],$H$2:$L339,4,FALSE),VLOOKUP(Fullmath[[#This Row],[M1]],$H341:$L$2227,4,FALSE)),0)</f>
        <v>859.15</v>
      </c>
      <c r="S340" s="15">
        <f>IFERROR(_xlfn.IFNA(VLOOKUP(Fullmath[[#This Row],[M2]],$H$2:$L339,2,FALSE),VLOOKUP(Fullmath[[#This Row],[M2]],$H341:$L$2227,2,FALSE)),0)</f>
        <v>0</v>
      </c>
      <c r="T340" s="16">
        <f>IFERROR(_xlfn.IFNA(VLOOKUP(Fullmath[[#This Row],[M2]],$H$2:$L339,4,FALSE),VLOOKUP(Fullmath[[#This Row],[M2]],$H341:$L$2227,4,FALSE)),0)</f>
        <v>0</v>
      </c>
      <c r="W340" s="15">
        <f>IFERROR(_xlfn.IFNA(VLOOKUP(Fullmath[[#This Row],[M3]],$H$2:$L339,2,FALSE),VLOOKUP(Fullmath[[#This Row],[M3]],$H341:$L$2227,2,FALSE)),0)</f>
        <v>0</v>
      </c>
      <c r="X340" s="16">
        <f>IFERROR(_xlfn.IFNA(VLOOKUP(Fullmath[[#This Row],[M3]],$H$2:$L339,4,FALSE),VLOOKUP(Fullmath[[#This Row],[M3]],$H341:$L$2227,4,FALSE)),0)</f>
        <v>0</v>
      </c>
      <c r="AA340" s="15">
        <f>IFERROR(_xlfn.IFNA(VLOOKUP(Fullmath[[#This Row],[M4]],$H$2:$L339,2,FALSE),VLOOKUP(Fullmath[[#This Row],[M4]],$H341:$L$2227,2,FALSE)),0)</f>
        <v>0</v>
      </c>
      <c r="AB340" s="16">
        <f>IFERROR(_xlfn.IFNA(VLOOKUP(Fullmath[[#This Row],[M4]],$H$2:$L339,4,FALSE),VLOOKUP(Fullmath[[#This Row],[M4]],$H341:$L$2227,4,FALSE)),0)</f>
        <v>0</v>
      </c>
      <c r="AE340" s="15">
        <f>IFERROR(_xlfn.IFNA(VLOOKUP(Fullmath[[#This Row],[M5]],$H$2:$L339,2,FALSE),VLOOKUP(Fullmath[[#This Row],[M5]],$H341:$L$2227,2,FALSE)),0)</f>
        <v>0</v>
      </c>
      <c r="AF340" s="16">
        <f>IFERROR(_xlfn.IFNA(VLOOKUP(Fullmath[[#This Row],[M5]],$H$2:$L339,4,FALSE),VLOOKUP(Fullmath[[#This Row],[M5]],$H341:$L$2227,4,FALSE)),0)</f>
        <v>0</v>
      </c>
      <c r="AI340" s="15">
        <f>IFERROR(_xlfn.IFNA(VLOOKUP(Fullmath[[#This Row],[M6]],$H$2:$L339,2,FALSE),VLOOKUP(Fullmath[[#This Row],[M6]],$H341:$L$2227,2,FALSE)),0)</f>
        <v>0</v>
      </c>
      <c r="AJ340" s="16">
        <f>IFERROR(_xlfn.IFNA(VLOOKUP(Fullmath[[#This Row],[M6]],$H$2:$L339,4,FALSE),VLOOKUP(Fullmath[[#This Row],[M6]],$H341:$L$2227,4,FALSE)),0)</f>
        <v>0</v>
      </c>
      <c r="AK340" s="7" t="s">
        <v>231</v>
      </c>
      <c r="AL340" s="7">
        <v>5</v>
      </c>
      <c r="AM340" s="7">
        <f>(IFERROR(VLOOKUP(AK340,Components[[Name]:[Price]],2,FALSE),0))</f>
        <v>305.16666666666669</v>
      </c>
      <c r="AP340" s="7">
        <f>(IFERROR(VLOOKUP(AN340,Components[[Name]:[Price]],2,FALSE),0))</f>
        <v>0</v>
      </c>
      <c r="AS340" s="7">
        <f>(IFERROR(VLOOKUP(AQ340,Components[[Name]:[Price]],2,FALSE),0))</f>
        <v>0</v>
      </c>
      <c r="AV340" s="7">
        <f>(IFERROR(VLOOKUP(AT340,Components[[Name]:[Price]],2,FALSE),0))</f>
        <v>0</v>
      </c>
      <c r="AY340" s="7">
        <f>(IFERROR(VLOOKUP(AW340,Components[[Name]:[Price]],2,FALSE),0))</f>
        <v>0</v>
      </c>
      <c r="BB340" s="6">
        <f>(IFERROR(VLOOKUP(AZ340,Components[[Name]:[Price]],2,FALSE),0))</f>
        <v>0</v>
      </c>
    </row>
    <row r="341" spans="1:54" x14ac:dyDescent="0.2">
      <c r="A341" s="6">
        <v>1255</v>
      </c>
      <c r="B341" s="6" t="s">
        <v>527</v>
      </c>
      <c r="C341" s="6" t="s">
        <v>53</v>
      </c>
      <c r="D341" s="6" t="s">
        <v>53</v>
      </c>
      <c r="E341" s="6">
        <v>1</v>
      </c>
      <c r="F341" s="6">
        <v>21</v>
      </c>
      <c r="G341" s="6">
        <v>12</v>
      </c>
      <c r="H341" s="6" t="s">
        <v>81</v>
      </c>
      <c r="I341" s="7">
        <f>Fullmath[[#This Row],[Total CP]]/Fullmath[[#This Row],[Quantity]]</f>
        <v>12</v>
      </c>
      <c r="J3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41" s="6">
        <f>Fullmath[[#This Row],[Mat Cost]]/Fullmath[[#This Row],[Quantity]]</f>
        <v>2087</v>
      </c>
      <c r="L3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2087</v>
      </c>
      <c r="M341" s="7" t="s">
        <v>321</v>
      </c>
      <c r="N341" s="14">
        <v>4</v>
      </c>
      <c r="O341" s="15">
        <f>IFERROR(_xlfn.IFNA(VLOOKUP(Fullmath[[#This Row],[M1]],$H$2:$L340,2,FALSE),VLOOKUP(Fullmath[[#This Row],[M1]],$H342:$L$2227,2,FALSE)),0)</f>
        <v>0</v>
      </c>
      <c r="P341" s="16">
        <f>IFERROR(_xlfn.IFNA(VLOOKUP(Fullmath[[#This Row],[M1]],$H$2:$L340,4,FALSE),VLOOKUP(Fullmath[[#This Row],[M1]],$H342:$L$2227,4,FALSE)),0)</f>
        <v>0</v>
      </c>
      <c r="S341" s="15">
        <f>IFERROR(_xlfn.IFNA(VLOOKUP(Fullmath[[#This Row],[M2]],$H$2:$L340,2,FALSE),VLOOKUP(Fullmath[[#This Row],[M2]],$H342:$L$2227,2,FALSE)),0)</f>
        <v>0</v>
      </c>
      <c r="T341" s="16">
        <f>IFERROR(_xlfn.IFNA(VLOOKUP(Fullmath[[#This Row],[M2]],$H$2:$L340,4,FALSE),VLOOKUP(Fullmath[[#This Row],[M2]],$H342:$L$2227,4,FALSE)),0)</f>
        <v>0</v>
      </c>
      <c r="W341" s="15">
        <f>IFERROR(_xlfn.IFNA(VLOOKUP(Fullmath[[#This Row],[M3]],$H$2:$L340,2,FALSE),VLOOKUP(Fullmath[[#This Row],[M3]],$H342:$L$2227,2,FALSE)),0)</f>
        <v>0</v>
      </c>
      <c r="X341" s="16">
        <f>IFERROR(_xlfn.IFNA(VLOOKUP(Fullmath[[#This Row],[M3]],$H$2:$L340,4,FALSE),VLOOKUP(Fullmath[[#This Row],[M3]],$H342:$L$2227,4,FALSE)),0)</f>
        <v>0</v>
      </c>
      <c r="AA341" s="15">
        <f>IFERROR(_xlfn.IFNA(VLOOKUP(Fullmath[[#This Row],[M4]],$H$2:$L340,2,FALSE),VLOOKUP(Fullmath[[#This Row],[M4]],$H342:$L$2227,2,FALSE)),0)</f>
        <v>0</v>
      </c>
      <c r="AB341" s="16">
        <f>IFERROR(_xlfn.IFNA(VLOOKUP(Fullmath[[#This Row],[M4]],$H$2:$L340,4,FALSE),VLOOKUP(Fullmath[[#This Row],[M4]],$H342:$L$2227,4,FALSE)),0)</f>
        <v>0</v>
      </c>
      <c r="AE341" s="15">
        <f>IFERROR(_xlfn.IFNA(VLOOKUP(Fullmath[[#This Row],[M5]],$H$2:$L340,2,FALSE),VLOOKUP(Fullmath[[#This Row],[M5]],$H342:$L$2227,2,FALSE)),0)</f>
        <v>0</v>
      </c>
      <c r="AF341" s="16">
        <f>IFERROR(_xlfn.IFNA(VLOOKUP(Fullmath[[#This Row],[M5]],$H$2:$L340,4,FALSE),VLOOKUP(Fullmath[[#This Row],[M5]],$H342:$L$2227,4,FALSE)),0)</f>
        <v>0</v>
      </c>
      <c r="AI341" s="15">
        <f>IFERROR(_xlfn.IFNA(VLOOKUP(Fullmath[[#This Row],[M6]],$H$2:$L340,2,FALSE),VLOOKUP(Fullmath[[#This Row],[M6]],$H342:$L$2227,2,FALSE)),0)</f>
        <v>0</v>
      </c>
      <c r="AJ341" s="16">
        <f>IFERROR(_xlfn.IFNA(VLOOKUP(Fullmath[[#This Row],[M6]],$H$2:$L340,4,FALSE),VLOOKUP(Fullmath[[#This Row],[M6]],$H342:$L$2227,4,FALSE)),0)</f>
        <v>0</v>
      </c>
      <c r="AK341" s="7" t="s">
        <v>230</v>
      </c>
      <c r="AL341" s="7">
        <v>6</v>
      </c>
      <c r="AM341" s="7">
        <f>(IFERROR(VLOOKUP(AK341,Components[[Name]:[Price]],2,FALSE),0))</f>
        <v>347.83333333333331</v>
      </c>
      <c r="AP341" s="7">
        <f>(IFERROR(VLOOKUP(AN341,Components[[Name]:[Price]],2,FALSE),0))</f>
        <v>0</v>
      </c>
      <c r="AS341" s="7">
        <f>(IFERROR(VLOOKUP(AQ341,Components[[Name]:[Price]],2,FALSE),0))</f>
        <v>0</v>
      </c>
      <c r="AV341" s="7">
        <f>(IFERROR(VLOOKUP(AT341,Components[[Name]:[Price]],2,FALSE),0))</f>
        <v>0</v>
      </c>
      <c r="AY341" s="7">
        <f>(IFERROR(VLOOKUP(AW341,Components[[Name]:[Price]],2,FALSE),0))</f>
        <v>0</v>
      </c>
      <c r="BB341" s="6">
        <f>(IFERROR(VLOOKUP(AZ341,Components[[Name]:[Price]],2,FALSE),0))</f>
        <v>0</v>
      </c>
    </row>
    <row r="342" spans="1:54" x14ac:dyDescent="0.2">
      <c r="A342" s="6">
        <v>1335</v>
      </c>
      <c r="B342" s="6" t="s">
        <v>527</v>
      </c>
      <c r="C342" s="6" t="s">
        <v>53</v>
      </c>
      <c r="D342" s="6" t="s">
        <v>53</v>
      </c>
      <c r="E342" s="6">
        <v>1</v>
      </c>
      <c r="F342" s="6">
        <v>21</v>
      </c>
      <c r="G342" s="6">
        <v>12</v>
      </c>
      <c r="H342" s="6" t="s">
        <v>124</v>
      </c>
      <c r="I342" s="7">
        <f>Fullmath[[#This Row],[Total CP]]/Fullmath[[#This Row],[Quantity]]</f>
        <v>12</v>
      </c>
      <c r="J3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42" s="6">
        <f>Fullmath[[#This Row],[Mat Cost]]/Fullmath[[#This Row],[Quantity]]</f>
        <v>1306</v>
      </c>
      <c r="L3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1306</v>
      </c>
      <c r="M342" s="7" t="s">
        <v>345</v>
      </c>
      <c r="N342" s="14">
        <v>1</v>
      </c>
      <c r="O342" s="15">
        <f>IFERROR(_xlfn.IFNA(VLOOKUP(Fullmath[[#This Row],[M1]],$H$2:$L341,2,FALSE),VLOOKUP(Fullmath[[#This Row],[M1]],$H343:$L$2227,2,FALSE)),0)</f>
        <v>0</v>
      </c>
      <c r="P342" s="16">
        <f>IFERROR(_xlfn.IFNA(VLOOKUP(Fullmath[[#This Row],[M1]],$H$2:$L341,4,FALSE),VLOOKUP(Fullmath[[#This Row],[M1]],$H343:$L$2227,4,FALSE)),0)</f>
        <v>0</v>
      </c>
      <c r="Q342" s="7" t="s">
        <v>346</v>
      </c>
      <c r="R342" s="7">
        <v>2</v>
      </c>
      <c r="S342" s="15">
        <f>IFERROR(_xlfn.IFNA(VLOOKUP(Fullmath[[#This Row],[M2]],$H$2:$L341,2,FALSE),VLOOKUP(Fullmath[[#This Row],[M2]],$H343:$L$2227,2,FALSE)),0)</f>
        <v>0</v>
      </c>
      <c r="T342" s="16">
        <f>IFERROR(_xlfn.IFNA(VLOOKUP(Fullmath[[#This Row],[M2]],$H$2:$L341,4,FALSE),VLOOKUP(Fullmath[[#This Row],[M2]],$H343:$L$2227,4,FALSE)),0)</f>
        <v>0</v>
      </c>
      <c r="W342" s="15">
        <f>IFERROR(_xlfn.IFNA(VLOOKUP(Fullmath[[#This Row],[M3]],$H$2:$L341,2,FALSE),VLOOKUP(Fullmath[[#This Row],[M3]],$H343:$L$2227,2,FALSE)),0)</f>
        <v>0</v>
      </c>
      <c r="X342" s="16">
        <f>IFERROR(_xlfn.IFNA(VLOOKUP(Fullmath[[#This Row],[M3]],$H$2:$L341,4,FALSE),VLOOKUP(Fullmath[[#This Row],[M3]],$H343:$L$2227,4,FALSE)),0)</f>
        <v>0</v>
      </c>
      <c r="AA342" s="15">
        <f>IFERROR(_xlfn.IFNA(VLOOKUP(Fullmath[[#This Row],[M4]],$H$2:$L341,2,FALSE),VLOOKUP(Fullmath[[#This Row],[M4]],$H343:$L$2227,2,FALSE)),0)</f>
        <v>0</v>
      </c>
      <c r="AB342" s="16">
        <f>IFERROR(_xlfn.IFNA(VLOOKUP(Fullmath[[#This Row],[M4]],$H$2:$L341,4,FALSE),VLOOKUP(Fullmath[[#This Row],[M4]],$H343:$L$2227,4,FALSE)),0)</f>
        <v>0</v>
      </c>
      <c r="AE342" s="15">
        <f>IFERROR(_xlfn.IFNA(VLOOKUP(Fullmath[[#This Row],[M5]],$H$2:$L341,2,FALSE),VLOOKUP(Fullmath[[#This Row],[M5]],$H343:$L$2227,2,FALSE)),0)</f>
        <v>0</v>
      </c>
      <c r="AF342" s="16">
        <f>IFERROR(_xlfn.IFNA(VLOOKUP(Fullmath[[#This Row],[M5]],$H$2:$L341,4,FALSE),VLOOKUP(Fullmath[[#This Row],[M5]],$H343:$L$2227,4,FALSE)),0)</f>
        <v>0</v>
      </c>
      <c r="AI342" s="15">
        <f>IFERROR(_xlfn.IFNA(VLOOKUP(Fullmath[[#This Row],[M6]],$H$2:$L341,2,FALSE),VLOOKUP(Fullmath[[#This Row],[M6]],$H343:$L$2227,2,FALSE)),0)</f>
        <v>0</v>
      </c>
      <c r="AJ342" s="16">
        <f>IFERROR(_xlfn.IFNA(VLOOKUP(Fullmath[[#This Row],[M6]],$H$2:$L341,4,FALSE),VLOOKUP(Fullmath[[#This Row],[M6]],$H343:$L$2227,4,FALSE)),0)</f>
        <v>0</v>
      </c>
      <c r="AK342" s="7" t="s">
        <v>230</v>
      </c>
      <c r="AL342" s="7">
        <v>2</v>
      </c>
      <c r="AM342" s="7">
        <f>(IFERROR(VLOOKUP(AK342,Components[[Name]:[Price]],2,FALSE),0))</f>
        <v>347.83333333333331</v>
      </c>
      <c r="AN342" s="7" t="s">
        <v>231</v>
      </c>
      <c r="AO342" s="7">
        <v>2</v>
      </c>
      <c r="AP342" s="7">
        <f>(IFERROR(VLOOKUP(AN342,Components[[Name]:[Price]],2,FALSE),0))</f>
        <v>305.16666666666669</v>
      </c>
      <c r="AS342" s="7">
        <f>(IFERROR(VLOOKUP(AQ342,Components[[Name]:[Price]],2,FALSE),0))</f>
        <v>0</v>
      </c>
      <c r="AV342" s="7">
        <f>(IFERROR(VLOOKUP(AT342,Components[[Name]:[Price]],2,FALSE),0))</f>
        <v>0</v>
      </c>
      <c r="AY342" s="7">
        <f>(IFERROR(VLOOKUP(AW342,Components[[Name]:[Price]],2,FALSE),0))</f>
        <v>0</v>
      </c>
      <c r="BB342" s="6">
        <f>(IFERROR(VLOOKUP(AZ342,Components[[Name]:[Price]],2,FALSE),0))</f>
        <v>0</v>
      </c>
    </row>
    <row r="343" spans="1:54" x14ac:dyDescent="0.2">
      <c r="A343" s="6">
        <v>1277</v>
      </c>
      <c r="B343" s="6" t="s">
        <v>527</v>
      </c>
      <c r="C343" s="6" t="s">
        <v>53</v>
      </c>
      <c r="D343" s="6" t="s">
        <v>53</v>
      </c>
      <c r="E343" s="6">
        <v>1</v>
      </c>
      <c r="F343" s="6">
        <v>21</v>
      </c>
      <c r="G343" s="6">
        <v>12</v>
      </c>
      <c r="H343" s="6" t="s">
        <v>102</v>
      </c>
      <c r="I343" s="7">
        <f>Fullmath[[#This Row],[Total CP]]/Fullmath[[#This Row],[Quantity]]</f>
        <v>12</v>
      </c>
      <c r="J3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43" s="6">
        <f>Fullmath[[#This Row],[Mat Cost]]/Fullmath[[#This Row],[Quantity]]</f>
        <v>1831</v>
      </c>
      <c r="L3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1831</v>
      </c>
      <c r="M343" s="7" t="s">
        <v>331</v>
      </c>
      <c r="N343" s="14">
        <v>4</v>
      </c>
      <c r="O343" s="15">
        <f>IFERROR(_xlfn.IFNA(VLOOKUP(Fullmath[[#This Row],[M1]],$H$2:$L342,2,FALSE),VLOOKUP(Fullmath[[#This Row],[M1]],$H344:$L$2227,2,FALSE)),0)</f>
        <v>0</v>
      </c>
      <c r="P343" s="16">
        <f>IFERROR(_xlfn.IFNA(VLOOKUP(Fullmath[[#This Row],[M1]],$H$2:$L342,4,FALSE),VLOOKUP(Fullmath[[#This Row],[M1]],$H344:$L$2227,4,FALSE)),0)</f>
        <v>0</v>
      </c>
      <c r="S343" s="15">
        <f>IFERROR(_xlfn.IFNA(VLOOKUP(Fullmath[[#This Row],[M2]],$H$2:$L342,2,FALSE),VLOOKUP(Fullmath[[#This Row],[M2]],$H344:$L$2227,2,FALSE)),0)</f>
        <v>0</v>
      </c>
      <c r="T343" s="16">
        <f>IFERROR(_xlfn.IFNA(VLOOKUP(Fullmath[[#This Row],[M2]],$H$2:$L342,4,FALSE),VLOOKUP(Fullmath[[#This Row],[M2]],$H344:$L$2227,4,FALSE)),0)</f>
        <v>0</v>
      </c>
      <c r="W343" s="15">
        <f>IFERROR(_xlfn.IFNA(VLOOKUP(Fullmath[[#This Row],[M3]],$H$2:$L342,2,FALSE),VLOOKUP(Fullmath[[#This Row],[M3]],$H344:$L$2227,2,FALSE)),0)</f>
        <v>0</v>
      </c>
      <c r="X343" s="16">
        <f>IFERROR(_xlfn.IFNA(VLOOKUP(Fullmath[[#This Row],[M3]],$H$2:$L342,4,FALSE),VLOOKUP(Fullmath[[#This Row],[M3]],$H344:$L$2227,4,FALSE)),0)</f>
        <v>0</v>
      </c>
      <c r="AA343" s="15">
        <f>IFERROR(_xlfn.IFNA(VLOOKUP(Fullmath[[#This Row],[M4]],$H$2:$L342,2,FALSE),VLOOKUP(Fullmath[[#This Row],[M4]],$H344:$L$2227,2,FALSE)),0)</f>
        <v>0</v>
      </c>
      <c r="AB343" s="16">
        <f>IFERROR(_xlfn.IFNA(VLOOKUP(Fullmath[[#This Row],[M4]],$H$2:$L342,4,FALSE),VLOOKUP(Fullmath[[#This Row],[M4]],$H344:$L$2227,4,FALSE)),0)</f>
        <v>0</v>
      </c>
      <c r="AE343" s="15">
        <f>IFERROR(_xlfn.IFNA(VLOOKUP(Fullmath[[#This Row],[M5]],$H$2:$L342,2,FALSE),VLOOKUP(Fullmath[[#This Row],[M5]],$H344:$L$2227,2,FALSE)),0)</f>
        <v>0</v>
      </c>
      <c r="AF343" s="16">
        <f>IFERROR(_xlfn.IFNA(VLOOKUP(Fullmath[[#This Row],[M5]],$H$2:$L342,4,FALSE),VLOOKUP(Fullmath[[#This Row],[M5]],$H344:$L$2227,4,FALSE)),0)</f>
        <v>0</v>
      </c>
      <c r="AI343" s="15">
        <f>IFERROR(_xlfn.IFNA(VLOOKUP(Fullmath[[#This Row],[M6]],$H$2:$L342,2,FALSE),VLOOKUP(Fullmath[[#This Row],[M6]],$H344:$L$2227,2,FALSE)),0)</f>
        <v>0</v>
      </c>
      <c r="AJ343" s="16">
        <f>IFERROR(_xlfn.IFNA(VLOOKUP(Fullmath[[#This Row],[M6]],$H$2:$L342,4,FALSE),VLOOKUP(Fullmath[[#This Row],[M6]],$H344:$L$2227,4,FALSE)),0)</f>
        <v>0</v>
      </c>
      <c r="AK343" s="7" t="s">
        <v>231</v>
      </c>
      <c r="AL343" s="7">
        <v>6</v>
      </c>
      <c r="AM343" s="7">
        <f>(IFERROR(VLOOKUP(AK343,Components[[Name]:[Price]],2,FALSE),0))</f>
        <v>305.16666666666669</v>
      </c>
      <c r="AP343" s="7">
        <f>(IFERROR(VLOOKUP(AN343,Components[[Name]:[Price]],2,FALSE),0))</f>
        <v>0</v>
      </c>
      <c r="AS343" s="7">
        <f>(IFERROR(VLOOKUP(AQ343,Components[[Name]:[Price]],2,FALSE),0))</f>
        <v>0</v>
      </c>
      <c r="AV343" s="7">
        <f>(IFERROR(VLOOKUP(AT343,Components[[Name]:[Price]],2,FALSE),0))</f>
        <v>0</v>
      </c>
      <c r="AY343" s="7">
        <f>(IFERROR(VLOOKUP(AW343,Components[[Name]:[Price]],2,FALSE),0))</f>
        <v>0</v>
      </c>
      <c r="BB343" s="6">
        <f>(IFERROR(VLOOKUP(AZ343,Components[[Name]:[Price]],2,FALSE),0))</f>
        <v>0</v>
      </c>
    </row>
    <row r="344" spans="1:54" x14ac:dyDescent="0.2">
      <c r="A344" s="6">
        <v>88</v>
      </c>
      <c r="B344" s="6" t="s">
        <v>527</v>
      </c>
      <c r="C344" s="6" t="s">
        <v>53</v>
      </c>
      <c r="D344" s="6" t="s">
        <v>53</v>
      </c>
      <c r="E344" s="6">
        <v>1</v>
      </c>
      <c r="F344" s="6">
        <v>21</v>
      </c>
      <c r="G344" s="6">
        <v>16</v>
      </c>
      <c r="H344" s="6" t="s">
        <v>72</v>
      </c>
      <c r="I344" s="7">
        <f>Fullmath[[#This Row],[Total CP]]/Fullmath[[#This Row],[Quantity]]</f>
        <v>16</v>
      </c>
      <c r="J3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344" s="6">
        <f>Fullmath[[#This Row],[Mat Cost]]/Fullmath[[#This Row],[Quantity]]</f>
        <v>3393</v>
      </c>
      <c r="L3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3393</v>
      </c>
      <c r="N344" s="14"/>
      <c r="O344" s="15">
        <f>IFERROR(_xlfn.IFNA(VLOOKUP(Fullmath[[#This Row],[M1]],$H$2:$L343,2,FALSE),VLOOKUP(Fullmath[[#This Row],[M1]],$H345:$L$2227,2,FALSE)),0)</f>
        <v>0</v>
      </c>
      <c r="P344" s="16">
        <f>IFERROR(_xlfn.IFNA(VLOOKUP(Fullmath[[#This Row],[M1]],$H$2:$L343,4,FALSE),VLOOKUP(Fullmath[[#This Row],[M1]],$H345:$L$2227,4,FALSE)),0)</f>
        <v>0</v>
      </c>
      <c r="S344" s="15">
        <f>IFERROR(_xlfn.IFNA(VLOOKUP(Fullmath[[#This Row],[M2]],$H$2:$L343,2,FALSE),VLOOKUP(Fullmath[[#This Row],[M2]],$H345:$L$2227,2,FALSE)),0)</f>
        <v>0</v>
      </c>
      <c r="T344" s="16">
        <f>IFERROR(_xlfn.IFNA(VLOOKUP(Fullmath[[#This Row],[M2]],$H$2:$L343,4,FALSE),VLOOKUP(Fullmath[[#This Row],[M2]],$H345:$L$2227,4,FALSE)),0)</f>
        <v>0</v>
      </c>
      <c r="W344" s="15">
        <f>IFERROR(_xlfn.IFNA(VLOOKUP(Fullmath[[#This Row],[M3]],$H$2:$L343,2,FALSE),VLOOKUP(Fullmath[[#This Row],[M3]],$H345:$L$2227,2,FALSE)),0)</f>
        <v>0</v>
      </c>
      <c r="X344" s="16">
        <f>IFERROR(_xlfn.IFNA(VLOOKUP(Fullmath[[#This Row],[M3]],$H$2:$L343,4,FALSE),VLOOKUP(Fullmath[[#This Row],[M3]],$H345:$L$2227,4,FALSE)),0)</f>
        <v>0</v>
      </c>
      <c r="AA344" s="15">
        <f>IFERROR(_xlfn.IFNA(VLOOKUP(Fullmath[[#This Row],[M4]],$H$2:$L343,2,FALSE),VLOOKUP(Fullmath[[#This Row],[M4]],$H345:$L$2227,2,FALSE)),0)</f>
        <v>0</v>
      </c>
      <c r="AB344" s="16">
        <f>IFERROR(_xlfn.IFNA(VLOOKUP(Fullmath[[#This Row],[M4]],$H$2:$L343,4,FALSE),VLOOKUP(Fullmath[[#This Row],[M4]],$H345:$L$2227,4,FALSE)),0)</f>
        <v>0</v>
      </c>
      <c r="AE344" s="15">
        <f>IFERROR(_xlfn.IFNA(VLOOKUP(Fullmath[[#This Row],[M5]],$H$2:$L343,2,FALSE),VLOOKUP(Fullmath[[#This Row],[M5]],$H345:$L$2227,2,FALSE)),0)</f>
        <v>0</v>
      </c>
      <c r="AF344" s="16">
        <f>IFERROR(_xlfn.IFNA(VLOOKUP(Fullmath[[#This Row],[M5]],$H$2:$L343,4,FALSE),VLOOKUP(Fullmath[[#This Row],[M5]],$H345:$L$2227,4,FALSE)),0)</f>
        <v>0</v>
      </c>
      <c r="AI344" s="15">
        <f>IFERROR(_xlfn.IFNA(VLOOKUP(Fullmath[[#This Row],[M6]],$H$2:$L343,2,FALSE),VLOOKUP(Fullmath[[#This Row],[M6]],$H345:$L$2227,2,FALSE)),0)</f>
        <v>0</v>
      </c>
      <c r="AJ344" s="16">
        <f>IFERROR(_xlfn.IFNA(VLOOKUP(Fullmath[[#This Row],[M6]],$H$2:$L343,4,FALSE),VLOOKUP(Fullmath[[#This Row],[M6]],$H345:$L$2227,4,FALSE)),0)</f>
        <v>0</v>
      </c>
      <c r="AK344" s="7" t="s">
        <v>230</v>
      </c>
      <c r="AL344" s="7">
        <v>8</v>
      </c>
      <c r="AM344" s="7">
        <f>(IFERROR(VLOOKUP(AK344,Components[[Name]:[Price]],2,FALSE),0))</f>
        <v>347.83333333333331</v>
      </c>
      <c r="AN344" s="7" t="s">
        <v>231</v>
      </c>
      <c r="AO344" s="7">
        <v>2</v>
      </c>
      <c r="AP344" s="7">
        <f>(IFERROR(VLOOKUP(AN344,Components[[Name]:[Price]],2,FALSE),0))</f>
        <v>305.16666666666669</v>
      </c>
      <c r="AS344" s="7">
        <f>(IFERROR(VLOOKUP(AQ344,Components[[Name]:[Price]],2,FALSE),0))</f>
        <v>0</v>
      </c>
      <c r="AV344" s="7">
        <f>(IFERROR(VLOOKUP(AT344,Components[[Name]:[Price]],2,FALSE),0))</f>
        <v>0</v>
      </c>
      <c r="AY344" s="7">
        <f>(IFERROR(VLOOKUP(AW344,Components[[Name]:[Price]],2,FALSE),0))</f>
        <v>0</v>
      </c>
      <c r="BB344" s="6">
        <f>(IFERROR(VLOOKUP(AZ344,Components[[Name]:[Price]],2,FALSE),0))</f>
        <v>0</v>
      </c>
    </row>
    <row r="345" spans="1:54" x14ac:dyDescent="0.2">
      <c r="A345" s="6">
        <v>1261</v>
      </c>
      <c r="B345" s="6" t="s">
        <v>527</v>
      </c>
      <c r="C345" s="6" t="s">
        <v>53</v>
      </c>
      <c r="D345" s="6" t="s">
        <v>53</v>
      </c>
      <c r="E345" s="6">
        <v>1</v>
      </c>
      <c r="F345" s="6">
        <v>21</v>
      </c>
      <c r="G345" s="6">
        <v>12</v>
      </c>
      <c r="H345" s="6" t="s">
        <v>87</v>
      </c>
      <c r="I345" s="7">
        <f>Fullmath[[#This Row],[Total CP]]/Fullmath[[#This Row],[Quantity]]</f>
        <v>19</v>
      </c>
      <c r="J3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</v>
      </c>
      <c r="K345" s="6">
        <f>Fullmath[[#This Row],[Mat Cost]]/Fullmath[[#This Row],[Quantity]]</f>
        <v>3778.5</v>
      </c>
      <c r="L3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3778.5</v>
      </c>
      <c r="M345" s="7" t="s">
        <v>323</v>
      </c>
      <c r="N345" s="14">
        <v>1</v>
      </c>
      <c r="O345" s="15">
        <f>IFERROR(_xlfn.IFNA(VLOOKUP(Fullmath[[#This Row],[M1]],$H$2:$L344,2,FALSE),VLOOKUP(Fullmath[[#This Row],[M1]],$H346:$L$2227,2,FALSE)),0)</f>
        <v>3</v>
      </c>
      <c r="P345" s="16">
        <f>IFERROR(_xlfn.IFNA(VLOOKUP(Fullmath[[#This Row],[M1]],$H$2:$L344,4,FALSE),VLOOKUP(Fullmath[[#This Row],[M1]],$H346:$L$2227,4,FALSE)),0)</f>
        <v>1034.5</v>
      </c>
      <c r="Q345" s="7" t="s">
        <v>324</v>
      </c>
      <c r="R345" s="7">
        <v>2</v>
      </c>
      <c r="S345" s="15">
        <f>IFERROR(_xlfn.IFNA(VLOOKUP(Fullmath[[#This Row],[M2]],$H$2:$L344,2,FALSE),VLOOKUP(Fullmath[[#This Row],[M2]],$H346:$L$2227,2,FALSE)),0)</f>
        <v>2</v>
      </c>
      <c r="T345" s="16">
        <f>IFERROR(_xlfn.IFNA(VLOOKUP(Fullmath[[#This Row],[M2]],$H$2:$L344,4,FALSE),VLOOKUP(Fullmath[[#This Row],[M2]],$H346:$L$2227,4,FALSE)),0)</f>
        <v>500.25</v>
      </c>
      <c r="W345" s="15">
        <f>IFERROR(_xlfn.IFNA(VLOOKUP(Fullmath[[#This Row],[M3]],$H$2:$L344,2,FALSE),VLOOKUP(Fullmath[[#This Row],[M3]],$H346:$L$2227,2,FALSE)),0)</f>
        <v>0</v>
      </c>
      <c r="X345" s="16">
        <f>IFERROR(_xlfn.IFNA(VLOOKUP(Fullmath[[#This Row],[M3]],$H$2:$L344,4,FALSE),VLOOKUP(Fullmath[[#This Row],[M3]],$H346:$L$2227,4,FALSE)),0)</f>
        <v>0</v>
      </c>
      <c r="AA345" s="15">
        <f>IFERROR(_xlfn.IFNA(VLOOKUP(Fullmath[[#This Row],[M4]],$H$2:$L344,2,FALSE),VLOOKUP(Fullmath[[#This Row],[M4]],$H346:$L$2227,2,FALSE)),0)</f>
        <v>0</v>
      </c>
      <c r="AB345" s="16">
        <f>IFERROR(_xlfn.IFNA(VLOOKUP(Fullmath[[#This Row],[M4]],$H$2:$L344,4,FALSE),VLOOKUP(Fullmath[[#This Row],[M4]],$H346:$L$2227,4,FALSE)),0)</f>
        <v>0</v>
      </c>
      <c r="AE345" s="15">
        <f>IFERROR(_xlfn.IFNA(VLOOKUP(Fullmath[[#This Row],[M5]],$H$2:$L344,2,FALSE),VLOOKUP(Fullmath[[#This Row],[M5]],$H346:$L$2227,2,FALSE)),0)</f>
        <v>0</v>
      </c>
      <c r="AF345" s="16">
        <f>IFERROR(_xlfn.IFNA(VLOOKUP(Fullmath[[#This Row],[M5]],$H$2:$L344,4,FALSE),VLOOKUP(Fullmath[[#This Row],[M5]],$H346:$L$2227,4,FALSE)),0)</f>
        <v>0</v>
      </c>
      <c r="AI345" s="15">
        <f>IFERROR(_xlfn.IFNA(VLOOKUP(Fullmath[[#This Row],[M6]],$H$2:$L344,2,FALSE),VLOOKUP(Fullmath[[#This Row],[M6]],$H346:$L$2227,2,FALSE)),0)</f>
        <v>0</v>
      </c>
      <c r="AJ345" s="16">
        <f>IFERROR(_xlfn.IFNA(VLOOKUP(Fullmath[[#This Row],[M6]],$H$2:$L344,4,FALSE),VLOOKUP(Fullmath[[#This Row],[M6]],$H346:$L$2227,4,FALSE)),0)</f>
        <v>0</v>
      </c>
      <c r="AK345" s="7" t="s">
        <v>230</v>
      </c>
      <c r="AL345" s="7">
        <v>3</v>
      </c>
      <c r="AM345" s="7">
        <f>(IFERROR(VLOOKUP(AK345,Components[[Name]:[Price]],2,FALSE),0))</f>
        <v>347.83333333333331</v>
      </c>
      <c r="AN345" s="7" t="s">
        <v>260</v>
      </c>
      <c r="AO345" s="7">
        <v>1</v>
      </c>
      <c r="AP345" s="7">
        <f>(IFERROR(VLOOKUP(AN345,Components[[Name]:[Price]],2,FALSE),0))</f>
        <v>700</v>
      </c>
      <c r="AS345" s="7">
        <f>(IFERROR(VLOOKUP(AQ345,Components[[Name]:[Price]],2,FALSE),0))</f>
        <v>0</v>
      </c>
      <c r="AV345" s="7">
        <f>(IFERROR(VLOOKUP(AT345,Components[[Name]:[Price]],2,FALSE),0))</f>
        <v>0</v>
      </c>
      <c r="AY345" s="7">
        <f>(IFERROR(VLOOKUP(AW345,Components[[Name]:[Price]],2,FALSE),0))</f>
        <v>0</v>
      </c>
      <c r="BB345" s="6">
        <f>(IFERROR(VLOOKUP(AZ345,Components[[Name]:[Price]],2,FALSE),0))</f>
        <v>0</v>
      </c>
    </row>
    <row r="346" spans="1:54" x14ac:dyDescent="0.2">
      <c r="A346" s="6">
        <v>1333</v>
      </c>
      <c r="B346" s="6" t="s">
        <v>527</v>
      </c>
      <c r="C346" s="6" t="s">
        <v>53</v>
      </c>
      <c r="D346" s="6" t="s">
        <v>53</v>
      </c>
      <c r="E346" s="6">
        <v>1</v>
      </c>
      <c r="F346" s="6">
        <v>21</v>
      </c>
      <c r="G346" s="6">
        <v>20</v>
      </c>
      <c r="H346" s="6" t="s">
        <v>122</v>
      </c>
      <c r="I346" s="7">
        <f>Fullmath[[#This Row],[Total CP]]/Fullmath[[#This Row],[Quantity]]</f>
        <v>24</v>
      </c>
      <c r="J3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346" s="6">
        <f>Fullmath[[#This Row],[Mat Cost]]/Fullmath[[#This Row],[Quantity]]</f>
        <v>3091.833333333333</v>
      </c>
      <c r="L3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3091.833333333333</v>
      </c>
      <c r="M346" s="7" t="s">
        <v>324</v>
      </c>
      <c r="N346" s="14">
        <v>2</v>
      </c>
      <c r="O346" s="15">
        <f>IFERROR(_xlfn.IFNA(VLOOKUP(Fullmath[[#This Row],[M1]],$H$2:$L345,2,FALSE),VLOOKUP(Fullmath[[#This Row],[M1]],$H347:$L$2227,2,FALSE)),0)</f>
        <v>2</v>
      </c>
      <c r="P346" s="16">
        <f>IFERROR(_xlfn.IFNA(VLOOKUP(Fullmath[[#This Row],[M1]],$H$2:$L345,4,FALSE),VLOOKUP(Fullmath[[#This Row],[M1]],$H347:$L$2227,4,FALSE)),0)</f>
        <v>500.25</v>
      </c>
      <c r="S346" s="15">
        <f>IFERROR(_xlfn.IFNA(VLOOKUP(Fullmath[[#This Row],[M2]],$H$2:$L345,2,FALSE),VLOOKUP(Fullmath[[#This Row],[M2]],$H347:$L$2227,2,FALSE)),0)</f>
        <v>0</v>
      </c>
      <c r="T346" s="16">
        <f>IFERROR(_xlfn.IFNA(VLOOKUP(Fullmath[[#This Row],[M2]],$H$2:$L345,4,FALSE),VLOOKUP(Fullmath[[#This Row],[M2]],$H347:$L$2227,4,FALSE)),0)</f>
        <v>0</v>
      </c>
      <c r="W346" s="15">
        <f>IFERROR(_xlfn.IFNA(VLOOKUP(Fullmath[[#This Row],[M3]],$H$2:$L345,2,FALSE),VLOOKUP(Fullmath[[#This Row],[M3]],$H347:$L$2227,2,FALSE)),0)</f>
        <v>0</v>
      </c>
      <c r="X346" s="16">
        <f>IFERROR(_xlfn.IFNA(VLOOKUP(Fullmath[[#This Row],[M3]],$H$2:$L345,4,FALSE),VLOOKUP(Fullmath[[#This Row],[M3]],$H347:$L$2227,4,FALSE)),0)</f>
        <v>0</v>
      </c>
      <c r="AA346" s="15">
        <f>IFERROR(_xlfn.IFNA(VLOOKUP(Fullmath[[#This Row],[M4]],$H$2:$L345,2,FALSE),VLOOKUP(Fullmath[[#This Row],[M4]],$H347:$L$2227,2,FALSE)),0)</f>
        <v>0</v>
      </c>
      <c r="AB346" s="16">
        <f>IFERROR(_xlfn.IFNA(VLOOKUP(Fullmath[[#This Row],[M4]],$H$2:$L345,4,FALSE),VLOOKUP(Fullmath[[#This Row],[M4]],$H347:$L$2227,4,FALSE)),0)</f>
        <v>0</v>
      </c>
      <c r="AE346" s="15">
        <f>IFERROR(_xlfn.IFNA(VLOOKUP(Fullmath[[#This Row],[M5]],$H$2:$L345,2,FALSE),VLOOKUP(Fullmath[[#This Row],[M5]],$H347:$L$2227,2,FALSE)),0)</f>
        <v>0</v>
      </c>
      <c r="AF346" s="16">
        <f>IFERROR(_xlfn.IFNA(VLOOKUP(Fullmath[[#This Row],[M5]],$H$2:$L345,4,FALSE),VLOOKUP(Fullmath[[#This Row],[M5]],$H347:$L$2227,4,FALSE)),0)</f>
        <v>0</v>
      </c>
      <c r="AI346" s="15">
        <f>IFERROR(_xlfn.IFNA(VLOOKUP(Fullmath[[#This Row],[M6]],$H$2:$L345,2,FALSE),VLOOKUP(Fullmath[[#This Row],[M6]],$H347:$L$2227,2,FALSE)),0)</f>
        <v>0</v>
      </c>
      <c r="AJ346" s="16">
        <f>IFERROR(_xlfn.IFNA(VLOOKUP(Fullmath[[#This Row],[M6]],$H$2:$L345,4,FALSE),VLOOKUP(Fullmath[[#This Row],[M6]],$H347:$L$2227,4,FALSE)),0)</f>
        <v>0</v>
      </c>
      <c r="AK346" s="7" t="s">
        <v>230</v>
      </c>
      <c r="AL346" s="7">
        <v>4</v>
      </c>
      <c r="AM346" s="7">
        <f>(IFERROR(VLOOKUP(AK346,Components[[Name]:[Price]],2,FALSE),0))</f>
        <v>347.83333333333331</v>
      </c>
      <c r="AN346" s="7" t="s">
        <v>260</v>
      </c>
      <c r="AO346" s="7">
        <v>1</v>
      </c>
      <c r="AP346" s="7">
        <f>(IFERROR(VLOOKUP(AN346,Components[[Name]:[Price]],2,FALSE),0))</f>
        <v>700</v>
      </c>
      <c r="AS346" s="7">
        <f>(IFERROR(VLOOKUP(AQ346,Components[[Name]:[Price]],2,FALSE),0))</f>
        <v>0</v>
      </c>
      <c r="AV346" s="7">
        <f>(IFERROR(VLOOKUP(AT346,Components[[Name]:[Price]],2,FALSE),0))</f>
        <v>0</v>
      </c>
      <c r="AY346" s="7">
        <f>(IFERROR(VLOOKUP(AW346,Components[[Name]:[Price]],2,FALSE),0))</f>
        <v>0</v>
      </c>
      <c r="BB346" s="6">
        <f>(IFERROR(VLOOKUP(AZ346,Components[[Name]:[Price]],2,FALSE),0))</f>
        <v>0</v>
      </c>
    </row>
    <row r="347" spans="1:54" x14ac:dyDescent="0.2">
      <c r="A347" s="6">
        <v>1272</v>
      </c>
      <c r="B347" s="6" t="s">
        <v>527</v>
      </c>
      <c r="C347" s="6" t="s">
        <v>53</v>
      </c>
      <c r="D347" s="6" t="s">
        <v>53</v>
      </c>
      <c r="E347" s="6">
        <v>1</v>
      </c>
      <c r="F347" s="6">
        <v>21</v>
      </c>
      <c r="G347" s="6">
        <v>16</v>
      </c>
      <c r="H347" s="6" t="s">
        <v>97</v>
      </c>
      <c r="I347" s="7">
        <f>Fullmath[[#This Row],[Total CP]]/Fullmath[[#This Row],[Quantity]]</f>
        <v>34.35</v>
      </c>
      <c r="J3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34.35</v>
      </c>
      <c r="K347" s="6">
        <f>Fullmath[[#This Row],[Mat Cost]]/Fullmath[[#This Row],[Quantity]]</f>
        <v>3652.6000694444447</v>
      </c>
      <c r="L3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3652.6000694444447</v>
      </c>
      <c r="M347" s="7" t="s">
        <v>38</v>
      </c>
      <c r="N347" s="14">
        <v>5</v>
      </c>
      <c r="O347" s="15">
        <f>IFERROR(_xlfn.IFNA(VLOOKUP(Fullmath[[#This Row],[M1]],$H$2:$L346,2,FALSE),VLOOKUP(Fullmath[[#This Row],[M1]],$H348:$L$2227,2,FALSE)),0)</f>
        <v>1</v>
      </c>
      <c r="P347" s="16">
        <f>IFERROR(_xlfn.IFNA(VLOOKUP(Fullmath[[#This Row],[M1]],$H$2:$L346,4,FALSE),VLOOKUP(Fullmath[[#This Row],[M1]],$H348:$L$2227,4,FALSE)),0)</f>
        <v>101.72222222222223</v>
      </c>
      <c r="Q347" s="7" t="s">
        <v>319</v>
      </c>
      <c r="R347" s="7">
        <v>1</v>
      </c>
      <c r="S347" s="15">
        <f>IFERROR(_xlfn.IFNA(VLOOKUP(Fullmath[[#This Row],[M2]],$H$2:$L346,2,FALSE),VLOOKUP(Fullmath[[#This Row],[M2]],$H348:$L$2227,2,FALSE)),0)</f>
        <v>1</v>
      </c>
      <c r="T347" s="16">
        <f>IFERROR(_xlfn.IFNA(VLOOKUP(Fullmath[[#This Row],[M2]],$H$2:$L346,4,FALSE),VLOOKUP(Fullmath[[#This Row],[M2]],$H348:$L$2227,4,FALSE)),0)</f>
        <v>153.69999999999999</v>
      </c>
      <c r="U347" s="7" t="s">
        <v>328</v>
      </c>
      <c r="V347" s="7">
        <v>1</v>
      </c>
      <c r="W347" s="15">
        <f>IFERROR(_xlfn.IFNA(VLOOKUP(Fullmath[[#This Row],[M3]],$H$2:$L346,2,FALSE),VLOOKUP(Fullmath[[#This Row],[M3]],$H348:$L$2227,2,FALSE)),0)</f>
        <v>2.35</v>
      </c>
      <c r="X347" s="16">
        <f>IFERROR(_xlfn.IFNA(VLOOKUP(Fullmath[[#This Row],[M3]],$H$2:$L346,4,FALSE),VLOOKUP(Fullmath[[#This Row],[M3]],$H348:$L$2227,4,FALSE)),0)</f>
        <v>385.17229166666664</v>
      </c>
      <c r="Y347" s="7" t="s">
        <v>327</v>
      </c>
      <c r="Z347" s="7">
        <v>1</v>
      </c>
      <c r="AA347" s="15">
        <f>IFERROR(_xlfn.IFNA(VLOOKUP(Fullmath[[#This Row],[M4]],$H$2:$L346,2,FALSE),VLOOKUP(Fullmath[[#This Row],[M4]],$H348:$L$2227,2,FALSE)),0)</f>
        <v>10</v>
      </c>
      <c r="AB347" s="16">
        <f>IFERROR(_xlfn.IFNA(VLOOKUP(Fullmath[[#This Row],[M4]],$H$2:$L346,4,FALSE),VLOOKUP(Fullmath[[#This Row],[M4]],$H348:$L$2227,4,FALSE)),0)</f>
        <v>518.11666666666667</v>
      </c>
      <c r="AE347" s="15">
        <f>IFERROR(_xlfn.IFNA(VLOOKUP(Fullmath[[#This Row],[M5]],$H$2:$L346,2,FALSE),VLOOKUP(Fullmath[[#This Row],[M5]],$H348:$L$2227,2,FALSE)),0)</f>
        <v>0</v>
      </c>
      <c r="AF347" s="16">
        <f>IFERROR(_xlfn.IFNA(VLOOKUP(Fullmath[[#This Row],[M5]],$H$2:$L346,4,FALSE),VLOOKUP(Fullmath[[#This Row],[M5]],$H348:$L$2227,4,FALSE)),0)</f>
        <v>0</v>
      </c>
      <c r="AI347" s="15">
        <f>IFERROR(_xlfn.IFNA(VLOOKUP(Fullmath[[#This Row],[M6]],$H$2:$L346,2,FALSE),VLOOKUP(Fullmath[[#This Row],[M6]],$H348:$L$2227,2,FALSE)),0)</f>
        <v>0</v>
      </c>
      <c r="AJ347" s="16">
        <f>IFERROR(_xlfn.IFNA(VLOOKUP(Fullmath[[#This Row],[M6]],$H$2:$L346,4,FALSE),VLOOKUP(Fullmath[[#This Row],[M6]],$H348:$L$2227,4,FALSE)),0)</f>
        <v>0</v>
      </c>
      <c r="AK347" s="7" t="s">
        <v>230</v>
      </c>
      <c r="AL347" s="7">
        <v>6</v>
      </c>
      <c r="AM347" s="7">
        <f>(IFERROR(VLOOKUP(AK347,Components[[Name]:[Price]],2,FALSE),0))</f>
        <v>347.83333333333331</v>
      </c>
      <c r="AP347" s="7">
        <f>(IFERROR(VLOOKUP(AN347,Components[[Name]:[Price]],2,FALSE),0))</f>
        <v>0</v>
      </c>
      <c r="AS347" s="7">
        <f>(IFERROR(VLOOKUP(AQ347,Components[[Name]:[Price]],2,FALSE),0))</f>
        <v>0</v>
      </c>
      <c r="AV347" s="7">
        <f>(IFERROR(VLOOKUP(AT347,Components[[Name]:[Price]],2,FALSE),0))</f>
        <v>0</v>
      </c>
      <c r="AY347" s="7">
        <f>(IFERROR(VLOOKUP(AW347,Components[[Name]:[Price]],2,FALSE),0))</f>
        <v>0</v>
      </c>
      <c r="BB347" s="6">
        <f>(IFERROR(VLOOKUP(AZ347,Components[[Name]:[Price]],2,FALSE),0))</f>
        <v>0</v>
      </c>
    </row>
    <row r="348" spans="1:54" x14ac:dyDescent="0.2">
      <c r="A348" s="6">
        <v>1258</v>
      </c>
      <c r="B348" s="6" t="s">
        <v>527</v>
      </c>
      <c r="C348" s="6" t="s">
        <v>53</v>
      </c>
      <c r="D348" s="6" t="s">
        <v>53</v>
      </c>
      <c r="E348" s="6">
        <v>1</v>
      </c>
      <c r="F348" s="6">
        <v>22</v>
      </c>
      <c r="G348" s="6">
        <v>28</v>
      </c>
      <c r="H348" s="6" t="s">
        <v>84</v>
      </c>
      <c r="I348" s="7">
        <f>Fullmath[[#This Row],[Total CP]]/Fullmath[[#This Row],[Quantity]]</f>
        <v>36</v>
      </c>
      <c r="J3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</v>
      </c>
      <c r="K348" s="6">
        <f>Fullmath[[#This Row],[Mat Cost]]/Fullmath[[#This Row],[Quantity]]</f>
        <v>6679</v>
      </c>
      <c r="L3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6679</v>
      </c>
      <c r="M348" s="7" t="s">
        <v>322</v>
      </c>
      <c r="N348" s="14">
        <v>1</v>
      </c>
      <c r="O348" s="15">
        <f>IFERROR(_xlfn.IFNA(VLOOKUP(Fullmath[[#This Row],[M1]],$H$2:$L347,2,FALSE),VLOOKUP(Fullmath[[#This Row],[M1]],$H349:$L$2227,2,FALSE)),0)</f>
        <v>1</v>
      </c>
      <c r="P348" s="16">
        <f>IFERROR(_xlfn.IFNA(VLOOKUP(Fullmath[[#This Row],[M1]],$H$2:$L347,4,FALSE),VLOOKUP(Fullmath[[#This Row],[M1]],$H349:$L$2227,4,FALSE)),0)</f>
        <v>3195.2</v>
      </c>
      <c r="Q348" s="7" t="s">
        <v>314</v>
      </c>
      <c r="R348" s="7">
        <v>1</v>
      </c>
      <c r="S348" s="15">
        <f>IFERROR(_xlfn.IFNA(VLOOKUP(Fullmath[[#This Row],[M2]],$H$2:$L347,2,FALSE),VLOOKUP(Fullmath[[#This Row],[M2]],$H349:$L$2227,2,FALSE)),0)</f>
        <v>3</v>
      </c>
      <c r="T348" s="16">
        <f>IFERROR(_xlfn.IFNA(VLOOKUP(Fullmath[[#This Row],[M2]],$H$2:$L347,4,FALSE),VLOOKUP(Fullmath[[#This Row],[M2]],$H349:$L$2227,4,FALSE)),0)</f>
        <v>722</v>
      </c>
      <c r="U348" s="7" t="s">
        <v>292</v>
      </c>
      <c r="V348" s="7">
        <v>2</v>
      </c>
      <c r="W348" s="15">
        <f>IFERROR(_xlfn.IFNA(VLOOKUP(Fullmath[[#This Row],[M3]],$H$2:$L347,2,FALSE),VLOOKUP(Fullmath[[#This Row],[M3]],$H349:$L$2227,2,FALSE)),0)</f>
        <v>2</v>
      </c>
      <c r="X348" s="16">
        <f>IFERROR(_xlfn.IFNA(VLOOKUP(Fullmath[[#This Row],[M3]],$H$2:$L347,4,FALSE),VLOOKUP(Fullmath[[#This Row],[M3]],$H349:$L$2227,4,FALSE)),0)</f>
        <v>859.15</v>
      </c>
      <c r="AA348" s="15">
        <f>IFERROR(_xlfn.IFNA(VLOOKUP(Fullmath[[#This Row],[M4]],$H$2:$L347,2,FALSE),VLOOKUP(Fullmath[[#This Row],[M4]],$H349:$L$2227,2,FALSE)),0)</f>
        <v>0</v>
      </c>
      <c r="AB348" s="16">
        <f>IFERROR(_xlfn.IFNA(VLOOKUP(Fullmath[[#This Row],[M4]],$H$2:$L347,4,FALSE),VLOOKUP(Fullmath[[#This Row],[M4]],$H349:$L$2227,4,FALSE)),0)</f>
        <v>0</v>
      </c>
      <c r="AE348" s="15">
        <f>IFERROR(_xlfn.IFNA(VLOOKUP(Fullmath[[#This Row],[M5]],$H$2:$L347,2,FALSE),VLOOKUP(Fullmath[[#This Row],[M5]],$H349:$L$2227,2,FALSE)),0)</f>
        <v>0</v>
      </c>
      <c r="AF348" s="16">
        <f>IFERROR(_xlfn.IFNA(VLOOKUP(Fullmath[[#This Row],[M5]],$H$2:$L347,4,FALSE),VLOOKUP(Fullmath[[#This Row],[M5]],$H349:$L$2227,4,FALSE)),0)</f>
        <v>0</v>
      </c>
      <c r="AI348" s="15">
        <f>IFERROR(_xlfn.IFNA(VLOOKUP(Fullmath[[#This Row],[M6]],$H$2:$L347,2,FALSE),VLOOKUP(Fullmath[[#This Row],[M6]],$H349:$L$2227,2,FALSE)),0)</f>
        <v>0</v>
      </c>
      <c r="AJ348" s="16">
        <f>IFERROR(_xlfn.IFNA(VLOOKUP(Fullmath[[#This Row],[M6]],$H$2:$L347,4,FALSE),VLOOKUP(Fullmath[[#This Row],[M6]],$H349:$L$2227,4,FALSE)),0)</f>
        <v>0</v>
      </c>
      <c r="AK348" s="7" t="s">
        <v>230</v>
      </c>
      <c r="AL348" s="7">
        <v>3</v>
      </c>
      <c r="AM348" s="7">
        <f>(IFERROR(VLOOKUP(AK348,Components[[Name]:[Price]],2,FALSE),0))</f>
        <v>347.83333333333331</v>
      </c>
      <c r="AP348" s="7">
        <f>(IFERROR(VLOOKUP(AN348,Components[[Name]:[Price]],2,FALSE),0))</f>
        <v>0</v>
      </c>
      <c r="AS348" s="7">
        <f>(IFERROR(VLOOKUP(AQ348,Components[[Name]:[Price]],2,FALSE),0))</f>
        <v>0</v>
      </c>
      <c r="AV348" s="7">
        <f>(IFERROR(VLOOKUP(AT348,Components[[Name]:[Price]],2,FALSE),0))</f>
        <v>0</v>
      </c>
      <c r="AY348" s="7">
        <f>(IFERROR(VLOOKUP(AW348,Components[[Name]:[Price]],2,FALSE),0))</f>
        <v>0</v>
      </c>
      <c r="BB348" s="6">
        <f>(IFERROR(VLOOKUP(AZ348,Components[[Name]:[Price]],2,FALSE),0))</f>
        <v>0</v>
      </c>
    </row>
    <row r="349" spans="1:54" x14ac:dyDescent="0.2">
      <c r="A349" s="6">
        <v>1257</v>
      </c>
      <c r="B349" s="6" t="s">
        <v>527</v>
      </c>
      <c r="C349" s="6" t="s">
        <v>53</v>
      </c>
      <c r="D349" s="6" t="s">
        <v>53</v>
      </c>
      <c r="E349" s="6">
        <v>1</v>
      </c>
      <c r="F349" s="6">
        <v>22</v>
      </c>
      <c r="G349" s="6">
        <v>32</v>
      </c>
      <c r="H349" s="6" t="s">
        <v>83</v>
      </c>
      <c r="I349" s="7">
        <f>Fullmath[[#This Row],[Total CP]]/Fullmath[[#This Row],[Quantity]]</f>
        <v>42</v>
      </c>
      <c r="J3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</v>
      </c>
      <c r="K349" s="6">
        <f>Fullmath[[#This Row],[Mat Cost]]/Fullmath[[#This Row],[Quantity]]</f>
        <v>9473.2000000000007</v>
      </c>
      <c r="L3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9473.2000000000007</v>
      </c>
      <c r="M349" s="7" t="s">
        <v>322</v>
      </c>
      <c r="N349" s="14">
        <v>1</v>
      </c>
      <c r="O349" s="15">
        <f>IFERROR(_xlfn.IFNA(VLOOKUP(Fullmath[[#This Row],[M1]],$H$2:$L348,2,FALSE),VLOOKUP(Fullmath[[#This Row],[M1]],$H350:$L$2227,2,FALSE)),0)</f>
        <v>1</v>
      </c>
      <c r="P349" s="16">
        <f>IFERROR(_xlfn.IFNA(VLOOKUP(Fullmath[[#This Row],[M1]],$H$2:$L348,4,FALSE),VLOOKUP(Fullmath[[#This Row],[M1]],$H350:$L$2227,4,FALSE)),0)</f>
        <v>3195.2</v>
      </c>
      <c r="Q349" s="7" t="s">
        <v>314</v>
      </c>
      <c r="R349" s="7">
        <v>1</v>
      </c>
      <c r="S349" s="15">
        <f>IFERROR(_xlfn.IFNA(VLOOKUP(Fullmath[[#This Row],[M2]],$H$2:$L348,2,FALSE),VLOOKUP(Fullmath[[#This Row],[M2]],$H350:$L$2227,2,FALSE)),0)</f>
        <v>3</v>
      </c>
      <c r="T349" s="16">
        <f>IFERROR(_xlfn.IFNA(VLOOKUP(Fullmath[[#This Row],[M2]],$H$2:$L348,4,FALSE),VLOOKUP(Fullmath[[#This Row],[M2]],$H350:$L$2227,4,FALSE)),0)</f>
        <v>722</v>
      </c>
      <c r="U349" s="7" t="s">
        <v>323</v>
      </c>
      <c r="V349" s="7">
        <v>2</v>
      </c>
      <c r="W349" s="15">
        <f>IFERROR(_xlfn.IFNA(VLOOKUP(Fullmath[[#This Row],[M3]],$H$2:$L348,2,FALSE),VLOOKUP(Fullmath[[#This Row],[M3]],$H350:$L$2227,2,FALSE)),0)</f>
        <v>3</v>
      </c>
      <c r="X349" s="16">
        <f>IFERROR(_xlfn.IFNA(VLOOKUP(Fullmath[[#This Row],[M3]],$H$2:$L348,4,FALSE),VLOOKUP(Fullmath[[#This Row],[M3]],$H350:$L$2227,4,FALSE)),0)</f>
        <v>1034.5</v>
      </c>
      <c r="AA349" s="15">
        <f>IFERROR(_xlfn.IFNA(VLOOKUP(Fullmath[[#This Row],[M4]],$H$2:$L348,2,FALSE),VLOOKUP(Fullmath[[#This Row],[M4]],$H350:$L$2227,2,FALSE)),0)</f>
        <v>0</v>
      </c>
      <c r="AB349" s="16">
        <f>IFERROR(_xlfn.IFNA(VLOOKUP(Fullmath[[#This Row],[M4]],$H$2:$L348,4,FALSE),VLOOKUP(Fullmath[[#This Row],[M4]],$H350:$L$2227,4,FALSE)),0)</f>
        <v>0</v>
      </c>
      <c r="AE349" s="15">
        <f>IFERROR(_xlfn.IFNA(VLOOKUP(Fullmath[[#This Row],[M5]],$H$2:$L348,2,FALSE),VLOOKUP(Fullmath[[#This Row],[M5]],$H350:$L$2227,2,FALSE)),0)</f>
        <v>0</v>
      </c>
      <c r="AF349" s="16">
        <f>IFERROR(_xlfn.IFNA(VLOOKUP(Fullmath[[#This Row],[M5]],$H$2:$L348,4,FALSE),VLOOKUP(Fullmath[[#This Row],[M5]],$H350:$L$2227,4,FALSE)),0)</f>
        <v>0</v>
      </c>
      <c r="AI349" s="15">
        <f>IFERROR(_xlfn.IFNA(VLOOKUP(Fullmath[[#This Row],[M6]],$H$2:$L348,2,FALSE),VLOOKUP(Fullmath[[#This Row],[M6]],$H350:$L$2227,2,FALSE)),0)</f>
        <v>0</v>
      </c>
      <c r="AJ349" s="16">
        <f>IFERROR(_xlfn.IFNA(VLOOKUP(Fullmath[[#This Row],[M6]],$H$2:$L348,4,FALSE),VLOOKUP(Fullmath[[#This Row],[M6]],$H350:$L$2227,4,FALSE)),0)</f>
        <v>0</v>
      </c>
      <c r="AK349" s="7" t="s">
        <v>230</v>
      </c>
      <c r="AL349" s="7">
        <v>6</v>
      </c>
      <c r="AM349" s="7">
        <f>(IFERROR(VLOOKUP(AK349,Components[[Name]:[Price]],2,FALSE),0))</f>
        <v>347.83333333333331</v>
      </c>
      <c r="AN349" s="7" t="s">
        <v>260</v>
      </c>
      <c r="AO349" s="7">
        <v>2</v>
      </c>
      <c r="AP349" s="7">
        <f>(IFERROR(VLOOKUP(AN349,Components[[Name]:[Price]],2,FALSE),0))</f>
        <v>700</v>
      </c>
      <c r="AS349" s="7">
        <f>(IFERROR(VLOOKUP(AQ349,Components[[Name]:[Price]],2,FALSE),0))</f>
        <v>0</v>
      </c>
      <c r="AV349" s="7">
        <f>(IFERROR(VLOOKUP(AT349,Components[[Name]:[Price]],2,FALSE),0))</f>
        <v>0</v>
      </c>
      <c r="AY349" s="7">
        <f>(IFERROR(VLOOKUP(AW349,Components[[Name]:[Price]],2,FALSE),0))</f>
        <v>0</v>
      </c>
      <c r="BB349" s="6">
        <f>(IFERROR(VLOOKUP(AZ349,Components[[Name]:[Price]],2,FALSE),0))</f>
        <v>0</v>
      </c>
    </row>
    <row r="350" spans="1:54" x14ac:dyDescent="0.2">
      <c r="A350" s="6">
        <v>1274</v>
      </c>
      <c r="B350" s="6" t="s">
        <v>527</v>
      </c>
      <c r="C350" s="6" t="s">
        <v>53</v>
      </c>
      <c r="D350" s="6" t="s">
        <v>53</v>
      </c>
      <c r="E350" s="6">
        <v>1</v>
      </c>
      <c r="F350" s="6">
        <v>22</v>
      </c>
      <c r="G350" s="6">
        <v>40</v>
      </c>
      <c r="H350" s="6" t="s">
        <v>99</v>
      </c>
      <c r="I350" s="7">
        <f>Fullmath[[#This Row],[Total CP]]/Fullmath[[#This Row],[Quantity]]</f>
        <v>52.35</v>
      </c>
      <c r="J3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52.35</v>
      </c>
      <c r="K350" s="6">
        <f>Fullmath[[#This Row],[Mat Cost]]/Fullmath[[#This Row],[Quantity]]</f>
        <v>4352.3389583333337</v>
      </c>
      <c r="L3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4352.3389583333337</v>
      </c>
      <c r="M350" s="7" t="s">
        <v>328</v>
      </c>
      <c r="N350" s="14">
        <v>1</v>
      </c>
      <c r="O350" s="15">
        <f>IFERROR(_xlfn.IFNA(VLOOKUP(Fullmath[[#This Row],[M1]],$H$2:$L349,2,FALSE),VLOOKUP(Fullmath[[#This Row],[M1]],$H351:$L$2227,2,FALSE)),0)</f>
        <v>2.35</v>
      </c>
      <c r="P350" s="16">
        <f>IFERROR(_xlfn.IFNA(VLOOKUP(Fullmath[[#This Row],[M1]],$H$2:$L349,4,FALSE),VLOOKUP(Fullmath[[#This Row],[M1]],$H351:$L$2227,4,FALSE)),0)</f>
        <v>385.17229166666664</v>
      </c>
      <c r="Q350" s="7" t="s">
        <v>329</v>
      </c>
      <c r="R350" s="7">
        <v>10</v>
      </c>
      <c r="S350" s="15">
        <f>IFERROR(_xlfn.IFNA(VLOOKUP(Fullmath[[#This Row],[M2]],$H$2:$L349,2,FALSE),VLOOKUP(Fullmath[[#This Row],[M2]],$H351:$L$2227,2,FALSE)),0)</f>
        <v>1</v>
      </c>
      <c r="T350" s="16">
        <f>IFERROR(_xlfn.IFNA(VLOOKUP(Fullmath[[#This Row],[M2]],$H$2:$L349,4,FALSE),VLOOKUP(Fullmath[[#This Row],[M2]],$H351:$L$2227,4,FALSE)),0)</f>
        <v>305.16666666666669</v>
      </c>
      <c r="W350" s="15">
        <f>IFERROR(_xlfn.IFNA(VLOOKUP(Fullmath[[#This Row],[M3]],$H$2:$L349,2,FALSE),VLOOKUP(Fullmath[[#This Row],[M3]],$H351:$L$2227,2,FALSE)),0)</f>
        <v>0</v>
      </c>
      <c r="X350" s="16">
        <f>IFERROR(_xlfn.IFNA(VLOOKUP(Fullmath[[#This Row],[M3]],$H$2:$L349,4,FALSE),VLOOKUP(Fullmath[[#This Row],[M3]],$H351:$L$2227,4,FALSE)),0)</f>
        <v>0</v>
      </c>
      <c r="AA350" s="15">
        <f>IFERROR(_xlfn.IFNA(VLOOKUP(Fullmath[[#This Row],[M4]],$H$2:$L349,2,FALSE),VLOOKUP(Fullmath[[#This Row],[M4]],$H351:$L$2227,2,FALSE)),0)</f>
        <v>0</v>
      </c>
      <c r="AB350" s="16">
        <f>IFERROR(_xlfn.IFNA(VLOOKUP(Fullmath[[#This Row],[M4]],$H$2:$L349,4,FALSE),VLOOKUP(Fullmath[[#This Row],[M4]],$H351:$L$2227,4,FALSE)),0)</f>
        <v>0</v>
      </c>
      <c r="AE350" s="15">
        <f>IFERROR(_xlfn.IFNA(VLOOKUP(Fullmath[[#This Row],[M5]],$H$2:$L349,2,FALSE),VLOOKUP(Fullmath[[#This Row],[M5]],$H351:$L$2227,2,FALSE)),0)</f>
        <v>0</v>
      </c>
      <c r="AF350" s="16">
        <f>IFERROR(_xlfn.IFNA(VLOOKUP(Fullmath[[#This Row],[M5]],$H$2:$L349,4,FALSE),VLOOKUP(Fullmath[[#This Row],[M5]],$H351:$L$2227,4,FALSE)),0)</f>
        <v>0</v>
      </c>
      <c r="AI350" s="15">
        <f>IFERROR(_xlfn.IFNA(VLOOKUP(Fullmath[[#This Row],[M6]],$H$2:$L349,2,FALSE),VLOOKUP(Fullmath[[#This Row],[M6]],$H351:$L$2227,2,FALSE)),0)</f>
        <v>0</v>
      </c>
      <c r="AJ350" s="16">
        <f>IFERROR(_xlfn.IFNA(VLOOKUP(Fullmath[[#This Row],[M6]],$H$2:$L349,4,FALSE),VLOOKUP(Fullmath[[#This Row],[M6]],$H351:$L$2227,4,FALSE)),0)</f>
        <v>0</v>
      </c>
      <c r="AK350" s="7" t="s">
        <v>231</v>
      </c>
      <c r="AL350" s="7">
        <v>3</v>
      </c>
      <c r="AM350" s="7">
        <f>(IFERROR(VLOOKUP(AK350,Components[[Name]:[Price]],2,FALSE),0))</f>
        <v>305.16666666666669</v>
      </c>
      <c r="AP350" s="7">
        <f>(IFERROR(VLOOKUP(AN350,Components[[Name]:[Price]],2,FALSE),0))</f>
        <v>0</v>
      </c>
      <c r="AS350" s="7">
        <f>(IFERROR(VLOOKUP(AQ350,Components[[Name]:[Price]],2,FALSE),0))</f>
        <v>0</v>
      </c>
      <c r="AV350" s="7">
        <f>(IFERROR(VLOOKUP(AT350,Components[[Name]:[Price]],2,FALSE),0))</f>
        <v>0</v>
      </c>
      <c r="AY350" s="7">
        <f>(IFERROR(VLOOKUP(AW350,Components[[Name]:[Price]],2,FALSE),0))</f>
        <v>0</v>
      </c>
      <c r="BB350" s="6">
        <f>(IFERROR(VLOOKUP(AZ350,Components[[Name]:[Price]],2,FALSE),0))</f>
        <v>0</v>
      </c>
    </row>
    <row r="351" spans="1:54" x14ac:dyDescent="0.2">
      <c r="A351" s="6">
        <v>1275</v>
      </c>
      <c r="B351" s="6" t="s">
        <v>527</v>
      </c>
      <c r="C351" s="6" t="s">
        <v>53</v>
      </c>
      <c r="D351" s="6" t="s">
        <v>53</v>
      </c>
      <c r="E351" s="6">
        <v>1</v>
      </c>
      <c r="F351" s="6">
        <v>22</v>
      </c>
      <c r="G351" s="6">
        <v>32</v>
      </c>
      <c r="H351" s="6" t="s">
        <v>100</v>
      </c>
      <c r="I351" s="7">
        <f>Fullmath[[#This Row],[Total CP]]/Fullmath[[#This Row],[Quantity]]</f>
        <v>38.35</v>
      </c>
      <c r="J3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38.35</v>
      </c>
      <c r="K351" s="6">
        <f>Fullmath[[#This Row],[Mat Cost]]/Fullmath[[#This Row],[Quantity]]</f>
        <v>2194.7806249999999</v>
      </c>
      <c r="L3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2194.7806249999999</v>
      </c>
      <c r="M351" s="7" t="s">
        <v>324</v>
      </c>
      <c r="N351" s="14">
        <v>1</v>
      </c>
      <c r="O351" s="15">
        <f>IFERROR(_xlfn.IFNA(VLOOKUP(Fullmath[[#This Row],[M1]],$H$2:$L350,2,FALSE),VLOOKUP(Fullmath[[#This Row],[M1]],$H352:$L$2227,2,FALSE)),0)</f>
        <v>2</v>
      </c>
      <c r="P351" s="16">
        <f>IFERROR(_xlfn.IFNA(VLOOKUP(Fullmath[[#This Row],[M1]],$H$2:$L350,4,FALSE),VLOOKUP(Fullmath[[#This Row],[M1]],$H352:$L$2227,4,FALSE)),0)</f>
        <v>500.25</v>
      </c>
      <c r="Q351" s="7" t="s">
        <v>328</v>
      </c>
      <c r="R351" s="7">
        <v>1</v>
      </c>
      <c r="S351" s="15">
        <f>IFERROR(_xlfn.IFNA(VLOOKUP(Fullmath[[#This Row],[M2]],$H$2:$L350,2,FALSE),VLOOKUP(Fullmath[[#This Row],[M2]],$H352:$L$2227,2,FALSE)),0)</f>
        <v>2.35</v>
      </c>
      <c r="T351" s="16">
        <f>IFERROR(_xlfn.IFNA(VLOOKUP(Fullmath[[#This Row],[M2]],$H$2:$L350,4,FALSE),VLOOKUP(Fullmath[[#This Row],[M2]],$H352:$L$2227,4,FALSE)),0)</f>
        <v>385.17229166666664</v>
      </c>
      <c r="U351" s="7" t="s">
        <v>330</v>
      </c>
      <c r="V351" s="7">
        <v>10</v>
      </c>
      <c r="W351" s="15">
        <f>IFERROR(_xlfn.IFNA(VLOOKUP(Fullmath[[#This Row],[M3]],$H$2:$L350,2,FALSE),VLOOKUP(Fullmath[[#This Row],[M3]],$H352:$L$2227,2,FALSE)),0)</f>
        <v>0.2</v>
      </c>
      <c r="X351" s="16">
        <f>IFERROR(_xlfn.IFNA(VLOOKUP(Fullmath[[#This Row],[M3]],$H$2:$L350,4,FALSE),VLOOKUP(Fullmath[[#This Row],[M3]],$H352:$L$2227,4,FALSE)),0)</f>
        <v>26.585833333333333</v>
      </c>
      <c r="AA351" s="15">
        <f>IFERROR(_xlfn.IFNA(VLOOKUP(Fullmath[[#This Row],[M4]],$H$2:$L350,2,FALSE),VLOOKUP(Fullmath[[#This Row],[M4]],$H352:$L$2227,2,FALSE)),0)</f>
        <v>0</v>
      </c>
      <c r="AB351" s="16">
        <f>IFERROR(_xlfn.IFNA(VLOOKUP(Fullmath[[#This Row],[M4]],$H$2:$L350,4,FALSE),VLOOKUP(Fullmath[[#This Row],[M4]],$H352:$L$2227,4,FALSE)),0)</f>
        <v>0</v>
      </c>
      <c r="AE351" s="15">
        <f>IFERROR(_xlfn.IFNA(VLOOKUP(Fullmath[[#This Row],[M5]],$H$2:$L350,2,FALSE),VLOOKUP(Fullmath[[#This Row],[M5]],$H352:$L$2227,2,FALSE)),0)</f>
        <v>0</v>
      </c>
      <c r="AF351" s="16">
        <f>IFERROR(_xlfn.IFNA(VLOOKUP(Fullmath[[#This Row],[M5]],$H$2:$L350,4,FALSE),VLOOKUP(Fullmath[[#This Row],[M5]],$H352:$L$2227,4,FALSE)),0)</f>
        <v>0</v>
      </c>
      <c r="AI351" s="15">
        <f>IFERROR(_xlfn.IFNA(VLOOKUP(Fullmath[[#This Row],[M6]],$H$2:$L350,2,FALSE),VLOOKUP(Fullmath[[#This Row],[M6]],$H352:$L$2227,2,FALSE)),0)</f>
        <v>0</v>
      </c>
      <c r="AJ351" s="16">
        <f>IFERROR(_xlfn.IFNA(VLOOKUP(Fullmath[[#This Row],[M6]],$H$2:$L350,4,FALSE),VLOOKUP(Fullmath[[#This Row],[M6]],$H352:$L$2227,4,FALSE)),0)</f>
        <v>0</v>
      </c>
      <c r="AK351" s="7" t="s">
        <v>230</v>
      </c>
      <c r="AL351" s="7">
        <v>3</v>
      </c>
      <c r="AM351" s="7">
        <f>(IFERROR(VLOOKUP(AK351,Components[[Name]:[Price]],2,FALSE),0))</f>
        <v>347.83333333333331</v>
      </c>
      <c r="AP351" s="7">
        <f>(IFERROR(VLOOKUP(AN351,Components[[Name]:[Price]],2,FALSE),0))</f>
        <v>0</v>
      </c>
      <c r="AS351" s="7">
        <f>(IFERROR(VLOOKUP(AQ351,Components[[Name]:[Price]],2,FALSE),0))</f>
        <v>0</v>
      </c>
      <c r="AV351" s="7">
        <f>(IFERROR(VLOOKUP(AT351,Components[[Name]:[Price]],2,FALSE),0))</f>
        <v>0</v>
      </c>
      <c r="AY351" s="7">
        <f>(IFERROR(VLOOKUP(AW351,Components[[Name]:[Price]],2,FALSE),0))</f>
        <v>0</v>
      </c>
      <c r="BB351" s="6">
        <f>(IFERROR(VLOOKUP(AZ351,Components[[Name]:[Price]],2,FALSE),0))</f>
        <v>0</v>
      </c>
    </row>
    <row r="352" spans="1:54" x14ac:dyDescent="0.2">
      <c r="A352" s="6">
        <v>1269</v>
      </c>
      <c r="B352" s="6" t="s">
        <v>527</v>
      </c>
      <c r="C352" s="6" t="s">
        <v>53</v>
      </c>
      <c r="D352" s="6" t="s">
        <v>53</v>
      </c>
      <c r="E352" s="6">
        <v>1</v>
      </c>
      <c r="F352" s="6">
        <v>22</v>
      </c>
      <c r="G352" s="6">
        <v>28</v>
      </c>
      <c r="H352" s="6" t="s">
        <v>94</v>
      </c>
      <c r="I352" s="7">
        <f>Fullmath[[#This Row],[Total CP]]/Fullmath[[#This Row],[Quantity]]</f>
        <v>31</v>
      </c>
      <c r="J3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</v>
      </c>
      <c r="K352" s="6">
        <f>Fullmath[[#This Row],[Mat Cost]]/Fullmath[[#This Row],[Quantity]]</f>
        <v>3168.8333333333335</v>
      </c>
      <c r="L3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3168.8333333333335</v>
      </c>
      <c r="M352" s="7" t="s">
        <v>323</v>
      </c>
      <c r="N352" s="14">
        <v>1</v>
      </c>
      <c r="O352" s="15">
        <f>IFERROR(_xlfn.IFNA(VLOOKUP(Fullmath[[#This Row],[M1]],$H$2:$L351,2,FALSE),VLOOKUP(Fullmath[[#This Row],[M1]],$H353:$L$2227,2,FALSE)),0)</f>
        <v>3</v>
      </c>
      <c r="P352" s="16">
        <f>IFERROR(_xlfn.IFNA(VLOOKUP(Fullmath[[#This Row],[M1]],$H$2:$L351,4,FALSE),VLOOKUP(Fullmath[[#This Row],[M1]],$H353:$L$2227,4,FALSE)),0)</f>
        <v>1034.5</v>
      </c>
      <c r="S352" s="15">
        <f>IFERROR(_xlfn.IFNA(VLOOKUP(Fullmath[[#This Row],[M2]],$H$2:$L351,2,FALSE),VLOOKUP(Fullmath[[#This Row],[M2]],$H353:$L$2227,2,FALSE)),0)</f>
        <v>0</v>
      </c>
      <c r="T352" s="16">
        <f>IFERROR(_xlfn.IFNA(VLOOKUP(Fullmath[[#This Row],[M2]],$H$2:$L351,4,FALSE),VLOOKUP(Fullmath[[#This Row],[M2]],$H353:$L$2227,4,FALSE)),0)</f>
        <v>0</v>
      </c>
      <c r="W352" s="15">
        <f>IFERROR(_xlfn.IFNA(VLOOKUP(Fullmath[[#This Row],[M3]],$H$2:$L351,2,FALSE),VLOOKUP(Fullmath[[#This Row],[M3]],$H353:$L$2227,2,FALSE)),0)</f>
        <v>0</v>
      </c>
      <c r="X352" s="16">
        <f>IFERROR(_xlfn.IFNA(VLOOKUP(Fullmath[[#This Row],[M3]],$H$2:$L351,4,FALSE),VLOOKUP(Fullmath[[#This Row],[M3]],$H353:$L$2227,4,FALSE)),0)</f>
        <v>0</v>
      </c>
      <c r="AA352" s="15">
        <f>IFERROR(_xlfn.IFNA(VLOOKUP(Fullmath[[#This Row],[M4]],$H$2:$L351,2,FALSE),VLOOKUP(Fullmath[[#This Row],[M4]],$H353:$L$2227,2,FALSE)),0)</f>
        <v>0</v>
      </c>
      <c r="AB352" s="16">
        <f>IFERROR(_xlfn.IFNA(VLOOKUP(Fullmath[[#This Row],[M4]],$H$2:$L351,4,FALSE),VLOOKUP(Fullmath[[#This Row],[M4]],$H353:$L$2227,4,FALSE)),0)</f>
        <v>0</v>
      </c>
      <c r="AE352" s="15">
        <f>IFERROR(_xlfn.IFNA(VLOOKUP(Fullmath[[#This Row],[M5]],$H$2:$L351,2,FALSE),VLOOKUP(Fullmath[[#This Row],[M5]],$H353:$L$2227,2,FALSE)),0)</f>
        <v>0</v>
      </c>
      <c r="AF352" s="16">
        <f>IFERROR(_xlfn.IFNA(VLOOKUP(Fullmath[[#This Row],[M5]],$H$2:$L351,4,FALSE),VLOOKUP(Fullmath[[#This Row],[M5]],$H353:$L$2227,4,FALSE)),0)</f>
        <v>0</v>
      </c>
      <c r="AI352" s="15">
        <f>IFERROR(_xlfn.IFNA(VLOOKUP(Fullmath[[#This Row],[M6]],$H$2:$L351,2,FALSE),VLOOKUP(Fullmath[[#This Row],[M6]],$H353:$L$2227,2,FALSE)),0)</f>
        <v>0</v>
      </c>
      <c r="AJ352" s="16">
        <f>IFERROR(_xlfn.IFNA(VLOOKUP(Fullmath[[#This Row],[M6]],$H$2:$L351,4,FALSE),VLOOKUP(Fullmath[[#This Row],[M6]],$H353:$L$2227,4,FALSE)),0)</f>
        <v>0</v>
      </c>
      <c r="AK352" s="7" t="s">
        <v>156</v>
      </c>
      <c r="AL352" s="7">
        <v>10</v>
      </c>
      <c r="AM352" s="7">
        <f>(IFERROR(VLOOKUP(AK352,Components[[Name]:[Price]],2,FALSE),0))</f>
        <v>82.833333333333329</v>
      </c>
      <c r="AN352" s="7" t="s">
        <v>230</v>
      </c>
      <c r="AO352" s="7">
        <v>2</v>
      </c>
      <c r="AP352" s="7">
        <f>(IFERROR(VLOOKUP(AN352,Components[[Name]:[Price]],2,FALSE),0))</f>
        <v>347.83333333333331</v>
      </c>
      <c r="AQ352" s="7" t="s">
        <v>231</v>
      </c>
      <c r="AR352" s="7">
        <v>2</v>
      </c>
      <c r="AS352" s="7">
        <f>(IFERROR(VLOOKUP(AQ352,Components[[Name]:[Price]],2,FALSE),0))</f>
        <v>305.16666666666669</v>
      </c>
      <c r="AV352" s="7">
        <f>(IFERROR(VLOOKUP(AT352,Components[[Name]:[Price]],2,FALSE),0))</f>
        <v>0</v>
      </c>
      <c r="AY352" s="7">
        <f>(IFERROR(VLOOKUP(AW352,Components[[Name]:[Price]],2,FALSE),0))</f>
        <v>0</v>
      </c>
      <c r="BB352" s="6">
        <f>(IFERROR(VLOOKUP(AZ352,Components[[Name]:[Price]],2,FALSE),0))</f>
        <v>0</v>
      </c>
    </row>
    <row r="353" spans="1:54" x14ac:dyDescent="0.2">
      <c r="A353" s="6">
        <v>1355</v>
      </c>
      <c r="B353" s="6" t="s">
        <v>527</v>
      </c>
      <c r="C353" s="6" t="s">
        <v>53</v>
      </c>
      <c r="D353" s="6" t="s">
        <v>53</v>
      </c>
      <c r="E353" s="6">
        <v>1</v>
      </c>
      <c r="F353" s="6">
        <v>22</v>
      </c>
      <c r="G353" s="6">
        <v>28</v>
      </c>
      <c r="H353" s="6" t="s">
        <v>128</v>
      </c>
      <c r="I353" s="7">
        <f>Fullmath[[#This Row],[Total CP]]/Fullmath[[#This Row],[Quantity]]</f>
        <v>32</v>
      </c>
      <c r="J3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</v>
      </c>
      <c r="K353" s="6">
        <f>Fullmath[[#This Row],[Mat Cost]]/Fullmath[[#This Row],[Quantity]]</f>
        <v>3650.1666666666665</v>
      </c>
      <c r="L3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3650.1666666666665</v>
      </c>
      <c r="M353" s="7" t="s">
        <v>315</v>
      </c>
      <c r="N353" s="14">
        <v>1</v>
      </c>
      <c r="O353" s="15">
        <f>IFERROR(_xlfn.IFNA(VLOOKUP(Fullmath[[#This Row],[M1]],$H$2:$L352,2,FALSE),VLOOKUP(Fullmath[[#This Row],[M1]],$H354:$L$2227,2,FALSE)),0)</f>
        <v>1</v>
      </c>
      <c r="P353" s="16">
        <f>IFERROR(_xlfn.IFNA(VLOOKUP(Fullmath[[#This Row],[M1]],$H$2:$L352,4,FALSE),VLOOKUP(Fullmath[[#This Row],[M1]],$H354:$L$2227,4,FALSE)),0)</f>
        <v>481.33333333333331</v>
      </c>
      <c r="Q353" s="7" t="s">
        <v>323</v>
      </c>
      <c r="R353" s="7">
        <v>1</v>
      </c>
      <c r="S353" s="15">
        <f>IFERROR(_xlfn.IFNA(VLOOKUP(Fullmath[[#This Row],[M2]],$H$2:$L352,2,FALSE),VLOOKUP(Fullmath[[#This Row],[M2]],$H354:$L$2227,2,FALSE)),0)</f>
        <v>3</v>
      </c>
      <c r="T353" s="16">
        <f>IFERROR(_xlfn.IFNA(VLOOKUP(Fullmath[[#This Row],[M2]],$H$2:$L352,4,FALSE),VLOOKUP(Fullmath[[#This Row],[M2]],$H354:$L$2227,4,FALSE)),0)</f>
        <v>1034.5</v>
      </c>
      <c r="W353" s="15">
        <f>IFERROR(_xlfn.IFNA(VLOOKUP(Fullmath[[#This Row],[M3]],$H$2:$L352,2,FALSE),VLOOKUP(Fullmath[[#This Row],[M3]],$H354:$L$2227,2,FALSE)),0)</f>
        <v>0</v>
      </c>
      <c r="X353" s="16">
        <f>IFERROR(_xlfn.IFNA(VLOOKUP(Fullmath[[#This Row],[M3]],$H$2:$L352,4,FALSE),VLOOKUP(Fullmath[[#This Row],[M3]],$H354:$L$2227,4,FALSE)),0)</f>
        <v>0</v>
      </c>
      <c r="AA353" s="15">
        <f>IFERROR(_xlfn.IFNA(VLOOKUP(Fullmath[[#This Row],[M4]],$H$2:$L352,2,FALSE),VLOOKUP(Fullmath[[#This Row],[M4]],$H354:$L$2227,2,FALSE)),0)</f>
        <v>0</v>
      </c>
      <c r="AB353" s="16">
        <f>IFERROR(_xlfn.IFNA(VLOOKUP(Fullmath[[#This Row],[M4]],$H$2:$L352,4,FALSE),VLOOKUP(Fullmath[[#This Row],[M4]],$H354:$L$2227,4,FALSE)),0)</f>
        <v>0</v>
      </c>
      <c r="AE353" s="15">
        <f>IFERROR(_xlfn.IFNA(VLOOKUP(Fullmath[[#This Row],[M5]],$H$2:$L352,2,FALSE),VLOOKUP(Fullmath[[#This Row],[M5]],$H354:$L$2227,2,FALSE)),0)</f>
        <v>0</v>
      </c>
      <c r="AF353" s="16">
        <f>IFERROR(_xlfn.IFNA(VLOOKUP(Fullmath[[#This Row],[M5]],$H$2:$L352,4,FALSE),VLOOKUP(Fullmath[[#This Row],[M5]],$H354:$L$2227,4,FALSE)),0)</f>
        <v>0</v>
      </c>
      <c r="AI353" s="15">
        <f>IFERROR(_xlfn.IFNA(VLOOKUP(Fullmath[[#This Row],[M6]],$H$2:$L352,2,FALSE),VLOOKUP(Fullmath[[#This Row],[M6]],$H354:$L$2227,2,FALSE)),0)</f>
        <v>0</v>
      </c>
      <c r="AJ353" s="16">
        <f>IFERROR(_xlfn.IFNA(VLOOKUP(Fullmath[[#This Row],[M6]],$H$2:$L352,4,FALSE),VLOOKUP(Fullmath[[#This Row],[M6]],$H354:$L$2227,4,FALSE)),0)</f>
        <v>0</v>
      </c>
      <c r="AK353" s="7" t="s">
        <v>156</v>
      </c>
      <c r="AL353" s="7">
        <v>10</v>
      </c>
      <c r="AM353" s="7">
        <f>(IFERROR(VLOOKUP(AK353,Components[[Name]:[Price]],2,FALSE),0))</f>
        <v>82.833333333333329</v>
      </c>
      <c r="AN353" s="7" t="s">
        <v>230</v>
      </c>
      <c r="AO353" s="7">
        <v>2</v>
      </c>
      <c r="AP353" s="7">
        <f>(IFERROR(VLOOKUP(AN353,Components[[Name]:[Price]],2,FALSE),0))</f>
        <v>347.83333333333331</v>
      </c>
      <c r="AQ353" s="7" t="s">
        <v>231</v>
      </c>
      <c r="AR353" s="7">
        <v>2</v>
      </c>
      <c r="AS353" s="7">
        <f>(IFERROR(VLOOKUP(AQ353,Components[[Name]:[Price]],2,FALSE),0))</f>
        <v>305.16666666666669</v>
      </c>
      <c r="AV353" s="7">
        <f>(IFERROR(VLOOKUP(AT353,Components[[Name]:[Price]],2,FALSE),0))</f>
        <v>0</v>
      </c>
      <c r="AY353" s="7">
        <f>(IFERROR(VLOOKUP(AW353,Components[[Name]:[Price]],2,FALSE),0))</f>
        <v>0</v>
      </c>
      <c r="BB353" s="6">
        <f>(IFERROR(VLOOKUP(AZ353,Components[[Name]:[Price]],2,FALSE),0))</f>
        <v>0</v>
      </c>
    </row>
    <row r="354" spans="1:54" x14ac:dyDescent="0.2">
      <c r="A354" s="6">
        <v>1337</v>
      </c>
      <c r="B354" s="6" t="s">
        <v>527</v>
      </c>
      <c r="C354" s="6" t="s">
        <v>53</v>
      </c>
      <c r="D354" s="6" t="s">
        <v>53</v>
      </c>
      <c r="E354" s="6">
        <v>1</v>
      </c>
      <c r="F354" s="6">
        <v>22</v>
      </c>
      <c r="G354" s="6">
        <v>24</v>
      </c>
      <c r="H354" s="6" t="s">
        <v>125</v>
      </c>
      <c r="I354" s="7">
        <f>Fullmath[[#This Row],[Total CP]]/Fullmath[[#This Row],[Quantity]]</f>
        <v>24</v>
      </c>
      <c r="J3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354" s="6">
        <f>Fullmath[[#This Row],[Mat Cost]]/Fullmath[[#This Row],[Quantity]]</f>
        <v>695.66666666666663</v>
      </c>
      <c r="L3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M354" s="7" t="s">
        <v>347</v>
      </c>
      <c r="N354" s="14">
        <v>2</v>
      </c>
      <c r="O354" s="15">
        <f>IFERROR(_xlfn.IFNA(VLOOKUP(Fullmath[[#This Row],[M1]],$H$2:$L353,2,FALSE),VLOOKUP(Fullmath[[#This Row],[M1]],$H355:$L$2227,2,FALSE)),0)</f>
        <v>0</v>
      </c>
      <c r="P354" s="16">
        <f>IFERROR(_xlfn.IFNA(VLOOKUP(Fullmath[[#This Row],[M1]],$H$2:$L353,4,FALSE),VLOOKUP(Fullmath[[#This Row],[M1]],$H355:$L$2227,4,FALSE)),0)</f>
        <v>0</v>
      </c>
      <c r="Q354" s="7" t="s">
        <v>346</v>
      </c>
      <c r="R354" s="7">
        <v>1</v>
      </c>
      <c r="S354" s="15">
        <f>IFERROR(_xlfn.IFNA(VLOOKUP(Fullmath[[#This Row],[M2]],$H$2:$L353,2,FALSE),VLOOKUP(Fullmath[[#This Row],[M2]],$H355:$L$2227,2,FALSE)),0)</f>
        <v>0</v>
      </c>
      <c r="T354" s="16">
        <f>IFERROR(_xlfn.IFNA(VLOOKUP(Fullmath[[#This Row],[M2]],$H$2:$L353,4,FALSE),VLOOKUP(Fullmath[[#This Row],[M2]],$H355:$L$2227,4,FALSE)),0)</f>
        <v>0</v>
      </c>
      <c r="U354" s="7" t="s">
        <v>318</v>
      </c>
      <c r="V354" s="7">
        <v>2</v>
      </c>
      <c r="W354" s="15">
        <f>IFERROR(_xlfn.IFNA(VLOOKUP(Fullmath[[#This Row],[M3]],$H$2:$L353,2,FALSE),VLOOKUP(Fullmath[[#This Row],[M3]],$H355:$L$2227,2,FALSE)),0)</f>
        <v>0</v>
      </c>
      <c r="X354" s="16">
        <f>IFERROR(_xlfn.IFNA(VLOOKUP(Fullmath[[#This Row],[M3]],$H$2:$L353,4,FALSE),VLOOKUP(Fullmath[[#This Row],[M3]],$H355:$L$2227,4,FALSE)),0)</f>
        <v>0</v>
      </c>
      <c r="AA354" s="15">
        <f>IFERROR(_xlfn.IFNA(VLOOKUP(Fullmath[[#This Row],[M4]],$H$2:$L353,2,FALSE),VLOOKUP(Fullmath[[#This Row],[M4]],$H355:$L$2227,2,FALSE)),0)</f>
        <v>0</v>
      </c>
      <c r="AB354" s="16">
        <f>IFERROR(_xlfn.IFNA(VLOOKUP(Fullmath[[#This Row],[M4]],$H$2:$L353,4,FALSE),VLOOKUP(Fullmath[[#This Row],[M4]],$H355:$L$2227,4,FALSE)),0)</f>
        <v>0</v>
      </c>
      <c r="AE354" s="15">
        <f>IFERROR(_xlfn.IFNA(VLOOKUP(Fullmath[[#This Row],[M5]],$H$2:$L353,2,FALSE),VLOOKUP(Fullmath[[#This Row],[M5]],$H355:$L$2227,2,FALSE)),0)</f>
        <v>0</v>
      </c>
      <c r="AF354" s="16">
        <f>IFERROR(_xlfn.IFNA(VLOOKUP(Fullmath[[#This Row],[M5]],$H$2:$L353,4,FALSE),VLOOKUP(Fullmath[[#This Row],[M5]],$H355:$L$2227,4,FALSE)),0)</f>
        <v>0</v>
      </c>
      <c r="AI354" s="15">
        <f>IFERROR(_xlfn.IFNA(VLOOKUP(Fullmath[[#This Row],[M6]],$H$2:$L353,2,FALSE),VLOOKUP(Fullmath[[#This Row],[M6]],$H355:$L$2227,2,FALSE)),0)</f>
        <v>0</v>
      </c>
      <c r="AJ354" s="16">
        <f>IFERROR(_xlfn.IFNA(VLOOKUP(Fullmath[[#This Row],[M6]],$H$2:$L353,4,FALSE),VLOOKUP(Fullmath[[#This Row],[M6]],$H355:$L$2227,4,FALSE)),0)</f>
        <v>0</v>
      </c>
      <c r="AK354" s="7" t="s">
        <v>230</v>
      </c>
      <c r="AL354" s="7">
        <v>2</v>
      </c>
      <c r="AM354" s="7">
        <f>(IFERROR(VLOOKUP(AK354,Components[[Name]:[Price]],2,FALSE),0))</f>
        <v>347.83333333333331</v>
      </c>
      <c r="AP354" s="7">
        <f>(IFERROR(VLOOKUP(AN354,Components[[Name]:[Price]],2,FALSE),0))</f>
        <v>0</v>
      </c>
      <c r="AS354" s="7">
        <f>(IFERROR(VLOOKUP(AQ354,Components[[Name]:[Price]],2,FALSE),0))</f>
        <v>0</v>
      </c>
      <c r="AV354" s="7">
        <f>(IFERROR(VLOOKUP(AT354,Components[[Name]:[Price]],2,FALSE),0))</f>
        <v>0</v>
      </c>
      <c r="AY354" s="7">
        <f>(IFERROR(VLOOKUP(AW354,Components[[Name]:[Price]],2,FALSE),0))</f>
        <v>0</v>
      </c>
      <c r="BB354" s="6">
        <f>(IFERROR(VLOOKUP(AZ354,Components[[Name]:[Price]],2,FALSE),0))</f>
        <v>0</v>
      </c>
    </row>
    <row r="355" spans="1:54" x14ac:dyDescent="0.2">
      <c r="A355" s="6">
        <v>1265</v>
      </c>
      <c r="B355" s="6" t="s">
        <v>527</v>
      </c>
      <c r="C355" s="6" t="s">
        <v>53</v>
      </c>
      <c r="D355" s="6" t="s">
        <v>53</v>
      </c>
      <c r="E355" s="6">
        <v>1</v>
      </c>
      <c r="F355" s="6">
        <v>22</v>
      </c>
      <c r="G355" s="6">
        <v>32</v>
      </c>
      <c r="H355" s="6" t="s">
        <v>90</v>
      </c>
      <c r="I355" s="7">
        <f>Fullmath[[#This Row],[Total CP]]/Fullmath[[#This Row],[Quantity]]</f>
        <v>40</v>
      </c>
      <c r="J3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</v>
      </c>
      <c r="K355" s="6">
        <f>Fullmath[[#This Row],[Mat Cost]]/Fullmath[[#This Row],[Quantity]]</f>
        <v>5488</v>
      </c>
      <c r="L3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5488</v>
      </c>
      <c r="M355" s="7" t="s">
        <v>324</v>
      </c>
      <c r="N355" s="14">
        <v>4</v>
      </c>
      <c r="O355" s="15">
        <f>IFERROR(_xlfn.IFNA(VLOOKUP(Fullmath[[#This Row],[M1]],$H$2:$L354,2,FALSE),VLOOKUP(Fullmath[[#This Row],[M1]],$H356:$L$2227,2,FALSE)),0)</f>
        <v>2</v>
      </c>
      <c r="P355" s="16">
        <f>IFERROR(_xlfn.IFNA(VLOOKUP(Fullmath[[#This Row],[M1]],$H$2:$L354,4,FALSE),VLOOKUP(Fullmath[[#This Row],[M1]],$H356:$L$2227,4,FALSE)),0)</f>
        <v>500.25</v>
      </c>
      <c r="S355" s="15">
        <f>IFERROR(_xlfn.IFNA(VLOOKUP(Fullmath[[#This Row],[M2]],$H$2:$L354,2,FALSE),VLOOKUP(Fullmath[[#This Row],[M2]],$H356:$L$2227,2,FALSE)),0)</f>
        <v>0</v>
      </c>
      <c r="T355" s="16">
        <f>IFERROR(_xlfn.IFNA(VLOOKUP(Fullmath[[#This Row],[M2]],$H$2:$L354,4,FALSE),VLOOKUP(Fullmath[[#This Row],[M2]],$H356:$L$2227,4,FALSE)),0)</f>
        <v>0</v>
      </c>
      <c r="W355" s="15">
        <f>IFERROR(_xlfn.IFNA(VLOOKUP(Fullmath[[#This Row],[M3]],$H$2:$L354,2,FALSE),VLOOKUP(Fullmath[[#This Row],[M3]],$H356:$L$2227,2,FALSE)),0)</f>
        <v>0</v>
      </c>
      <c r="X355" s="16">
        <f>IFERROR(_xlfn.IFNA(VLOOKUP(Fullmath[[#This Row],[M3]],$H$2:$L354,4,FALSE),VLOOKUP(Fullmath[[#This Row],[M3]],$H356:$L$2227,4,FALSE)),0)</f>
        <v>0</v>
      </c>
      <c r="AA355" s="15">
        <f>IFERROR(_xlfn.IFNA(VLOOKUP(Fullmath[[#This Row],[M4]],$H$2:$L354,2,FALSE),VLOOKUP(Fullmath[[#This Row],[M4]],$H356:$L$2227,2,FALSE)),0)</f>
        <v>0</v>
      </c>
      <c r="AB355" s="16">
        <f>IFERROR(_xlfn.IFNA(VLOOKUP(Fullmath[[#This Row],[M4]],$H$2:$L354,4,FALSE),VLOOKUP(Fullmath[[#This Row],[M4]],$H356:$L$2227,4,FALSE)),0)</f>
        <v>0</v>
      </c>
      <c r="AE355" s="15">
        <f>IFERROR(_xlfn.IFNA(VLOOKUP(Fullmath[[#This Row],[M5]],$H$2:$L354,2,FALSE),VLOOKUP(Fullmath[[#This Row],[M5]],$H356:$L$2227,2,FALSE)),0)</f>
        <v>0</v>
      </c>
      <c r="AF355" s="16">
        <f>IFERROR(_xlfn.IFNA(VLOOKUP(Fullmath[[#This Row],[M5]],$H$2:$L354,4,FALSE),VLOOKUP(Fullmath[[#This Row],[M5]],$H356:$L$2227,4,FALSE)),0)</f>
        <v>0</v>
      </c>
      <c r="AI355" s="15">
        <f>IFERROR(_xlfn.IFNA(VLOOKUP(Fullmath[[#This Row],[M6]],$H$2:$L354,2,FALSE),VLOOKUP(Fullmath[[#This Row],[M6]],$H356:$L$2227,2,FALSE)),0)</f>
        <v>0</v>
      </c>
      <c r="AJ355" s="16">
        <f>IFERROR(_xlfn.IFNA(VLOOKUP(Fullmath[[#This Row],[M6]],$H$2:$L354,4,FALSE),VLOOKUP(Fullmath[[#This Row],[M6]],$H356:$L$2227,4,FALSE)),0)</f>
        <v>0</v>
      </c>
      <c r="AK355" s="7" t="s">
        <v>230</v>
      </c>
      <c r="AL355" s="7">
        <v>6</v>
      </c>
      <c r="AM355" s="7">
        <f>(IFERROR(VLOOKUP(AK355,Components[[Name]:[Price]],2,FALSE),0))</f>
        <v>347.83333333333331</v>
      </c>
      <c r="AN355" s="7" t="s">
        <v>260</v>
      </c>
      <c r="AO355" s="7">
        <v>2</v>
      </c>
      <c r="AP355" s="7">
        <f>(IFERROR(VLOOKUP(AN355,Components[[Name]:[Price]],2,FALSE),0))</f>
        <v>700</v>
      </c>
      <c r="AS355" s="7">
        <f>(IFERROR(VLOOKUP(AQ355,Components[[Name]:[Price]],2,FALSE),0))</f>
        <v>0</v>
      </c>
      <c r="AV355" s="7">
        <f>(IFERROR(VLOOKUP(AT355,Components[[Name]:[Price]],2,FALSE),0))</f>
        <v>0</v>
      </c>
      <c r="AY355" s="7">
        <f>(IFERROR(VLOOKUP(AW355,Components[[Name]:[Price]],2,FALSE),0))</f>
        <v>0</v>
      </c>
      <c r="BB355" s="6">
        <f>(IFERROR(VLOOKUP(AZ355,Components[[Name]:[Price]],2,FALSE),0))</f>
        <v>0</v>
      </c>
    </row>
    <row r="356" spans="1:54" x14ac:dyDescent="0.2">
      <c r="A356" s="6">
        <v>1256</v>
      </c>
      <c r="B356" s="6" t="s">
        <v>527</v>
      </c>
      <c r="C356" s="6" t="s">
        <v>53</v>
      </c>
      <c r="D356" s="6" t="s">
        <v>53</v>
      </c>
      <c r="E356" s="6">
        <v>1</v>
      </c>
      <c r="F356" s="6">
        <v>23</v>
      </c>
      <c r="G356" s="6">
        <v>48</v>
      </c>
      <c r="H356" s="6" t="s">
        <v>82</v>
      </c>
      <c r="I356" s="7">
        <f>Fullmath[[#This Row],[Total CP]]/Fullmath[[#This Row],[Quantity]]</f>
        <v>67</v>
      </c>
      <c r="J3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67</v>
      </c>
      <c r="K356" s="6">
        <f>Fullmath[[#This Row],[Mat Cost]]/Fullmath[[#This Row],[Quantity]]</f>
        <v>13982.4</v>
      </c>
      <c r="L3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13982.4</v>
      </c>
      <c r="M356" s="7" t="s">
        <v>322</v>
      </c>
      <c r="N356" s="14">
        <v>2</v>
      </c>
      <c r="O356" s="15">
        <f>IFERROR(_xlfn.IFNA(VLOOKUP(Fullmath[[#This Row],[M1]],$H$2:$L355,2,FALSE),VLOOKUP(Fullmath[[#This Row],[M1]],$H357:$L$2227,2,FALSE)),0)</f>
        <v>1</v>
      </c>
      <c r="P356" s="16">
        <f>IFERROR(_xlfn.IFNA(VLOOKUP(Fullmath[[#This Row],[M1]],$H$2:$L355,4,FALSE),VLOOKUP(Fullmath[[#This Row],[M1]],$H357:$L$2227,4,FALSE)),0)</f>
        <v>3195.2</v>
      </c>
      <c r="Q356" s="7" t="s">
        <v>314</v>
      </c>
      <c r="R356" s="7">
        <v>1</v>
      </c>
      <c r="S356" s="15">
        <f>IFERROR(_xlfn.IFNA(VLOOKUP(Fullmath[[#This Row],[M2]],$H$2:$L355,2,FALSE),VLOOKUP(Fullmath[[#This Row],[M2]],$H357:$L$2227,2,FALSE)),0)</f>
        <v>3</v>
      </c>
      <c r="T356" s="16">
        <f>IFERROR(_xlfn.IFNA(VLOOKUP(Fullmath[[#This Row],[M2]],$H$2:$L355,4,FALSE),VLOOKUP(Fullmath[[#This Row],[M2]],$H357:$L$2227,4,FALSE)),0)</f>
        <v>722</v>
      </c>
      <c r="U356" s="7" t="s">
        <v>323</v>
      </c>
      <c r="V356" s="7">
        <v>2</v>
      </c>
      <c r="W356" s="15">
        <f>IFERROR(_xlfn.IFNA(VLOOKUP(Fullmath[[#This Row],[M3]],$H$2:$L355,2,FALSE),VLOOKUP(Fullmath[[#This Row],[M3]],$H357:$L$2227,2,FALSE)),0)</f>
        <v>3</v>
      </c>
      <c r="X356" s="16">
        <f>IFERROR(_xlfn.IFNA(VLOOKUP(Fullmath[[#This Row],[M3]],$H$2:$L355,4,FALSE),VLOOKUP(Fullmath[[#This Row],[M3]],$H357:$L$2227,4,FALSE)),0)</f>
        <v>1034.5</v>
      </c>
      <c r="Y356" s="7" t="s">
        <v>324</v>
      </c>
      <c r="Z356" s="7">
        <v>4</v>
      </c>
      <c r="AA356" s="15">
        <f>IFERROR(_xlfn.IFNA(VLOOKUP(Fullmath[[#This Row],[M4]],$H$2:$L355,2,FALSE),VLOOKUP(Fullmath[[#This Row],[M4]],$H357:$L$2227,2,FALSE)),0)</f>
        <v>2</v>
      </c>
      <c r="AB356" s="16">
        <f>IFERROR(_xlfn.IFNA(VLOOKUP(Fullmath[[#This Row],[M4]],$H$2:$L355,4,FALSE),VLOOKUP(Fullmath[[#This Row],[M4]],$H357:$L$2227,4,FALSE)),0)</f>
        <v>500.25</v>
      </c>
      <c r="AE356" s="15">
        <f>IFERROR(_xlfn.IFNA(VLOOKUP(Fullmath[[#This Row],[M5]],$H$2:$L355,2,FALSE),VLOOKUP(Fullmath[[#This Row],[M5]],$H357:$L$2227,2,FALSE)),0)</f>
        <v>0</v>
      </c>
      <c r="AF356" s="16">
        <f>IFERROR(_xlfn.IFNA(VLOOKUP(Fullmath[[#This Row],[M5]],$H$2:$L355,4,FALSE),VLOOKUP(Fullmath[[#This Row],[M5]],$H357:$L$2227,4,FALSE)),0)</f>
        <v>0</v>
      </c>
      <c r="AI356" s="15">
        <f>IFERROR(_xlfn.IFNA(VLOOKUP(Fullmath[[#This Row],[M6]],$H$2:$L355,2,FALSE),VLOOKUP(Fullmath[[#This Row],[M6]],$H357:$L$2227,2,FALSE)),0)</f>
        <v>0</v>
      </c>
      <c r="AJ356" s="16">
        <f>IFERROR(_xlfn.IFNA(VLOOKUP(Fullmath[[#This Row],[M6]],$H$2:$L355,4,FALSE),VLOOKUP(Fullmath[[#This Row],[M6]],$H357:$L$2227,4,FALSE)),0)</f>
        <v>0</v>
      </c>
      <c r="AK356" s="7" t="s">
        <v>260</v>
      </c>
      <c r="AL356" s="7">
        <v>4</v>
      </c>
      <c r="AM356" s="7">
        <f>(IFERROR(VLOOKUP(AK356,Components[[Name]:[Price]],2,FALSE),0))</f>
        <v>700</v>
      </c>
      <c r="AP356" s="7">
        <f>(IFERROR(VLOOKUP(AN356,Components[[Name]:[Price]],2,FALSE),0))</f>
        <v>0</v>
      </c>
      <c r="AS356" s="7">
        <f>(IFERROR(VLOOKUP(AQ356,Components[[Name]:[Price]],2,FALSE),0))</f>
        <v>0</v>
      </c>
      <c r="AV356" s="7">
        <f>(IFERROR(VLOOKUP(AT356,Components[[Name]:[Price]],2,FALSE),0))</f>
        <v>0</v>
      </c>
      <c r="AY356" s="7">
        <f>(IFERROR(VLOOKUP(AW356,Components[[Name]:[Price]],2,FALSE),0))</f>
        <v>0</v>
      </c>
      <c r="BB356" s="6">
        <f>(IFERROR(VLOOKUP(AZ356,Components[[Name]:[Price]],2,FALSE),0))</f>
        <v>0</v>
      </c>
    </row>
    <row r="357" spans="1:54" x14ac:dyDescent="0.2">
      <c r="A357" s="6">
        <v>1343</v>
      </c>
      <c r="B357" s="6" t="s">
        <v>527</v>
      </c>
      <c r="C357" s="6" t="s">
        <v>53</v>
      </c>
      <c r="D357" s="6" t="s">
        <v>53</v>
      </c>
      <c r="E357" s="6">
        <v>1</v>
      </c>
      <c r="F357" s="6">
        <v>23</v>
      </c>
      <c r="G357" s="6">
        <v>48</v>
      </c>
      <c r="H357" s="6" t="s">
        <v>126</v>
      </c>
      <c r="I357" s="7">
        <f>Fullmath[[#This Row],[Total CP]]/Fullmath[[#This Row],[Quantity]]</f>
        <v>105</v>
      </c>
      <c r="J3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105</v>
      </c>
      <c r="K357" s="6">
        <f>Fullmath[[#This Row],[Mat Cost]]/Fullmath[[#This Row],[Quantity]]</f>
        <v>7177.1333333333323</v>
      </c>
      <c r="L3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7177.1333333333323</v>
      </c>
      <c r="M357" s="7" t="s">
        <v>322</v>
      </c>
      <c r="N357" s="14">
        <v>1</v>
      </c>
      <c r="O357" s="15">
        <f>IFERROR(_xlfn.IFNA(VLOOKUP(Fullmath[[#This Row],[M1]],$H$2:$L356,2,FALSE),VLOOKUP(Fullmath[[#This Row],[M1]],$H358:$L$2227,2,FALSE)),0)</f>
        <v>1</v>
      </c>
      <c r="P357" s="16">
        <f>IFERROR(_xlfn.IFNA(VLOOKUP(Fullmath[[#This Row],[M1]],$H$2:$L356,4,FALSE),VLOOKUP(Fullmath[[#This Row],[M1]],$H358:$L$2227,4,FALSE)),0)</f>
        <v>3195.2</v>
      </c>
      <c r="Q357" s="7" t="s">
        <v>324</v>
      </c>
      <c r="R357" s="7">
        <v>2</v>
      </c>
      <c r="S357" s="15">
        <f>IFERROR(_xlfn.IFNA(VLOOKUP(Fullmath[[#This Row],[M2]],$H$2:$L356,2,FALSE),VLOOKUP(Fullmath[[#This Row],[M2]],$H358:$L$2227,2,FALSE)),0)</f>
        <v>2</v>
      </c>
      <c r="T357" s="16">
        <f>IFERROR(_xlfn.IFNA(VLOOKUP(Fullmath[[#This Row],[M2]],$H$2:$L356,4,FALSE),VLOOKUP(Fullmath[[#This Row],[M2]],$H358:$L$2227,4,FALSE)),0)</f>
        <v>500.25</v>
      </c>
      <c r="U357" s="7" t="s">
        <v>348</v>
      </c>
      <c r="V357" s="7">
        <v>1</v>
      </c>
      <c r="W357" s="15">
        <f>IFERROR(_xlfn.IFNA(VLOOKUP(Fullmath[[#This Row],[M3]],$H$2:$L356,2,FALSE),VLOOKUP(Fullmath[[#This Row],[M3]],$H358:$L$2227,2,FALSE)),0)</f>
        <v>52</v>
      </c>
      <c r="X357" s="16">
        <f>IFERROR(_xlfn.IFNA(VLOOKUP(Fullmath[[#This Row],[M3]],$H$2:$L356,4,FALSE),VLOOKUP(Fullmath[[#This Row],[M3]],$H358:$L$2227,4,FALSE)),0)</f>
        <v>890.09999999999991</v>
      </c>
      <c r="AA357" s="15">
        <f>IFERROR(_xlfn.IFNA(VLOOKUP(Fullmath[[#This Row],[M4]],$H$2:$L356,2,FALSE),VLOOKUP(Fullmath[[#This Row],[M4]],$H358:$L$2227,2,FALSE)),0)</f>
        <v>0</v>
      </c>
      <c r="AB357" s="16">
        <f>IFERROR(_xlfn.IFNA(VLOOKUP(Fullmath[[#This Row],[M4]],$H$2:$L356,4,FALSE),VLOOKUP(Fullmath[[#This Row],[M4]],$H358:$L$2227,4,FALSE)),0)</f>
        <v>0</v>
      </c>
      <c r="AE357" s="15">
        <f>IFERROR(_xlfn.IFNA(VLOOKUP(Fullmath[[#This Row],[M5]],$H$2:$L356,2,FALSE),VLOOKUP(Fullmath[[#This Row],[M5]],$H358:$L$2227,2,FALSE)),0)</f>
        <v>0</v>
      </c>
      <c r="AF357" s="16">
        <f>IFERROR(_xlfn.IFNA(VLOOKUP(Fullmath[[#This Row],[M5]],$H$2:$L356,4,FALSE),VLOOKUP(Fullmath[[#This Row],[M5]],$H358:$L$2227,4,FALSE)),0)</f>
        <v>0</v>
      </c>
      <c r="AI357" s="15">
        <f>IFERROR(_xlfn.IFNA(VLOOKUP(Fullmath[[#This Row],[M6]],$H$2:$L356,2,FALSE),VLOOKUP(Fullmath[[#This Row],[M6]],$H358:$L$2227,2,FALSE)),0)</f>
        <v>0</v>
      </c>
      <c r="AJ357" s="16">
        <f>IFERROR(_xlfn.IFNA(VLOOKUP(Fullmath[[#This Row],[M6]],$H$2:$L356,4,FALSE),VLOOKUP(Fullmath[[#This Row],[M6]],$H358:$L$2227,4,FALSE)),0)</f>
        <v>0</v>
      </c>
      <c r="AK357" s="7" t="s">
        <v>230</v>
      </c>
      <c r="AL357" s="7">
        <v>4</v>
      </c>
      <c r="AM357" s="7">
        <f>(IFERROR(VLOOKUP(AK357,Components[[Name]:[Price]],2,FALSE),0))</f>
        <v>347.83333333333331</v>
      </c>
      <c r="AN357" s="7" t="s">
        <v>260</v>
      </c>
      <c r="AO357" s="7">
        <v>1</v>
      </c>
      <c r="AP357" s="7">
        <f>(IFERROR(VLOOKUP(AN357,Components[[Name]:[Price]],2,FALSE),0))</f>
        <v>700</v>
      </c>
      <c r="AS357" s="7">
        <f>(IFERROR(VLOOKUP(AQ357,Components[[Name]:[Price]],2,FALSE),0))</f>
        <v>0</v>
      </c>
      <c r="AV357" s="7">
        <f>(IFERROR(VLOOKUP(AT357,Components[[Name]:[Price]],2,FALSE),0))</f>
        <v>0</v>
      </c>
      <c r="AY357" s="7">
        <f>(IFERROR(VLOOKUP(AW357,Components[[Name]:[Price]],2,FALSE),0))</f>
        <v>0</v>
      </c>
      <c r="BB357" s="6">
        <f>(IFERROR(VLOOKUP(AZ357,Components[[Name]:[Price]],2,FALSE),0))</f>
        <v>0</v>
      </c>
    </row>
    <row r="358" spans="1:54" x14ac:dyDescent="0.2">
      <c r="A358" s="6">
        <v>1163</v>
      </c>
      <c r="B358" s="6" t="s">
        <v>527</v>
      </c>
      <c r="C358" s="6" t="s">
        <v>53</v>
      </c>
      <c r="D358" s="6" t="s">
        <v>53</v>
      </c>
      <c r="E358" s="6">
        <v>1</v>
      </c>
      <c r="F358" s="6">
        <v>24</v>
      </c>
      <c r="G358" s="6">
        <v>16</v>
      </c>
      <c r="H358" s="6" t="s">
        <v>80</v>
      </c>
      <c r="I358" s="7">
        <f>Fullmath[[#This Row],[Total CP]]/Fullmath[[#This Row],[Quantity]]</f>
        <v>19.2</v>
      </c>
      <c r="J3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19.2</v>
      </c>
      <c r="K358" s="6">
        <f>Fullmath[[#This Row],[Mat Cost]]/Fullmath[[#This Row],[Quantity]]</f>
        <v>6938.1383333333333</v>
      </c>
      <c r="L3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6938.1383333333333</v>
      </c>
      <c r="M358" s="7" t="s">
        <v>310</v>
      </c>
      <c r="N358" s="14">
        <v>2</v>
      </c>
      <c r="O358" s="15">
        <f>IFERROR(_xlfn.IFNA(VLOOKUP(Fullmath[[#This Row],[M1]],$H$2:$L357,2,FALSE),VLOOKUP(Fullmath[[#This Row],[M1]],$H359:$L$2227,2,FALSE)),0)</f>
        <v>1.6</v>
      </c>
      <c r="P358" s="16">
        <f>IFERROR(_xlfn.IFNA(VLOOKUP(Fullmath[[#This Row],[M1]],$H$2:$L357,4,FALSE),VLOOKUP(Fullmath[[#This Row],[M1]],$H359:$L$2227,4,FALSE)),0)</f>
        <v>23.569166666666668</v>
      </c>
      <c r="S358" s="15">
        <f>IFERROR(_xlfn.IFNA(VLOOKUP(Fullmath[[#This Row],[M2]],$H$2:$L357,2,FALSE),VLOOKUP(Fullmath[[#This Row],[M2]],$H359:$L$2227,2,FALSE)),0)</f>
        <v>0</v>
      </c>
      <c r="T358" s="16">
        <f>IFERROR(_xlfn.IFNA(VLOOKUP(Fullmath[[#This Row],[M2]],$H$2:$L357,4,FALSE),VLOOKUP(Fullmath[[#This Row],[M2]],$H359:$L$2227,4,FALSE)),0)</f>
        <v>0</v>
      </c>
      <c r="W358" s="15">
        <f>IFERROR(_xlfn.IFNA(VLOOKUP(Fullmath[[#This Row],[M3]],$H$2:$L357,2,FALSE),VLOOKUP(Fullmath[[#This Row],[M3]],$H359:$L$2227,2,FALSE)),0)</f>
        <v>0</v>
      </c>
      <c r="X358" s="16">
        <f>IFERROR(_xlfn.IFNA(VLOOKUP(Fullmath[[#This Row],[M3]],$H$2:$L357,4,FALSE),VLOOKUP(Fullmath[[#This Row],[M3]],$H359:$L$2227,4,FALSE)),0)</f>
        <v>0</v>
      </c>
      <c r="AA358" s="15">
        <f>IFERROR(_xlfn.IFNA(VLOOKUP(Fullmath[[#This Row],[M4]],$H$2:$L357,2,FALSE),VLOOKUP(Fullmath[[#This Row],[M4]],$H359:$L$2227,2,FALSE)),0)</f>
        <v>0</v>
      </c>
      <c r="AB358" s="16">
        <f>IFERROR(_xlfn.IFNA(VLOOKUP(Fullmath[[#This Row],[M4]],$H$2:$L357,4,FALSE),VLOOKUP(Fullmath[[#This Row],[M4]],$H359:$L$2227,4,FALSE)),0)</f>
        <v>0</v>
      </c>
      <c r="AE358" s="15">
        <f>IFERROR(_xlfn.IFNA(VLOOKUP(Fullmath[[#This Row],[M5]],$H$2:$L357,2,FALSE),VLOOKUP(Fullmath[[#This Row],[M5]],$H359:$L$2227,2,FALSE)),0)</f>
        <v>0</v>
      </c>
      <c r="AF358" s="16">
        <f>IFERROR(_xlfn.IFNA(VLOOKUP(Fullmath[[#This Row],[M5]],$H$2:$L357,4,FALSE),VLOOKUP(Fullmath[[#This Row],[M5]],$H359:$L$2227,4,FALSE)),0)</f>
        <v>0</v>
      </c>
      <c r="AI358" s="15">
        <f>IFERROR(_xlfn.IFNA(VLOOKUP(Fullmath[[#This Row],[M6]],$H$2:$L357,2,FALSE),VLOOKUP(Fullmath[[#This Row],[M6]],$H359:$L$2227,2,FALSE)),0)</f>
        <v>0</v>
      </c>
      <c r="AJ358" s="16">
        <f>IFERROR(_xlfn.IFNA(VLOOKUP(Fullmath[[#This Row],[M6]],$H$2:$L357,4,FALSE),VLOOKUP(Fullmath[[#This Row],[M6]],$H359:$L$2227,4,FALSE)),0)</f>
        <v>0</v>
      </c>
      <c r="AK358" s="7" t="s">
        <v>230</v>
      </c>
      <c r="AL358" s="7">
        <v>10</v>
      </c>
      <c r="AM358" s="7">
        <f>(IFERROR(VLOOKUP(AK358,Components[[Name]:[Price]],2,FALSE),0))</f>
        <v>347.83333333333331</v>
      </c>
      <c r="AN358" s="7" t="s">
        <v>231</v>
      </c>
      <c r="AO358" s="7">
        <v>10</v>
      </c>
      <c r="AP358" s="7">
        <f>(IFERROR(VLOOKUP(AN358,Components[[Name]:[Price]],2,FALSE),0))</f>
        <v>305.16666666666669</v>
      </c>
      <c r="AQ358" s="7" t="s">
        <v>163</v>
      </c>
      <c r="AR358" s="7">
        <v>6</v>
      </c>
      <c r="AS358" s="7">
        <f>(IFERROR(VLOOKUP(AQ358,Components[[Name]:[Price]],2,FALSE),0))</f>
        <v>60.166666666666664</v>
      </c>
      <c r="AV358" s="7">
        <f>(IFERROR(VLOOKUP(AT358,Components[[Name]:[Price]],2,FALSE),0))</f>
        <v>0</v>
      </c>
      <c r="AY358" s="7">
        <f>(IFERROR(VLOOKUP(AW358,Components[[Name]:[Price]],2,FALSE),0))</f>
        <v>0</v>
      </c>
      <c r="BB358" s="6">
        <f>(IFERROR(VLOOKUP(AZ358,Components[[Name]:[Price]],2,FALSE),0))</f>
        <v>0</v>
      </c>
    </row>
    <row r="359" spans="1:54" x14ac:dyDescent="0.2">
      <c r="A359" s="6">
        <v>1276</v>
      </c>
      <c r="B359" s="6" t="s">
        <v>527</v>
      </c>
      <c r="C359" s="6" t="s">
        <v>53</v>
      </c>
      <c r="D359" s="6" t="s">
        <v>53</v>
      </c>
      <c r="E359" s="6">
        <v>1</v>
      </c>
      <c r="F359" s="6">
        <v>24</v>
      </c>
      <c r="G359" s="6">
        <v>64</v>
      </c>
      <c r="H359" s="6" t="s">
        <v>101</v>
      </c>
      <c r="I359" s="7">
        <f>Fullmath[[#This Row],[Total CP]]/Fullmath[[#This Row],[Quantity]]</f>
        <v>160.69999999999999</v>
      </c>
      <c r="J3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160.69999999999999</v>
      </c>
      <c r="K359" s="6">
        <f>Fullmath[[#This Row],[Mat Cost]]/Fullmath[[#This Row],[Quantity]]</f>
        <v>10016.119583333333</v>
      </c>
      <c r="L3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10016.119583333333</v>
      </c>
      <c r="M359" s="7" t="s">
        <v>323</v>
      </c>
      <c r="N359" s="14">
        <v>2</v>
      </c>
      <c r="O359" s="15">
        <f>IFERROR(_xlfn.IFNA(VLOOKUP(Fullmath[[#This Row],[M1]],$H$2:$L358,2,FALSE),VLOOKUP(Fullmath[[#This Row],[M1]],$H360:$L$2227,2,FALSE)),0)</f>
        <v>3</v>
      </c>
      <c r="P359" s="16">
        <f>IFERROR(_xlfn.IFNA(VLOOKUP(Fullmath[[#This Row],[M1]],$H$2:$L358,4,FALSE),VLOOKUP(Fullmath[[#This Row],[M1]],$H360:$L$2227,4,FALSE)),0)</f>
        <v>1034.5</v>
      </c>
      <c r="Q359" s="7" t="s">
        <v>99</v>
      </c>
      <c r="R359" s="7">
        <v>1</v>
      </c>
      <c r="S359" s="15">
        <f>IFERROR(_xlfn.IFNA(VLOOKUP(Fullmath[[#This Row],[M2]],$H$2:$L358,2,FALSE),VLOOKUP(Fullmath[[#This Row],[M2]],$H360:$L$2227,2,FALSE)),0)</f>
        <v>52.35</v>
      </c>
      <c r="T359" s="16">
        <f>IFERROR(_xlfn.IFNA(VLOOKUP(Fullmath[[#This Row],[M2]],$H$2:$L358,4,FALSE),VLOOKUP(Fullmath[[#This Row],[M2]],$H360:$L$2227,4,FALSE)),0)</f>
        <v>4352.3389583333337</v>
      </c>
      <c r="U359" s="7" t="s">
        <v>100</v>
      </c>
      <c r="V359" s="7">
        <v>1</v>
      </c>
      <c r="W359" s="15">
        <f>IFERROR(_xlfn.IFNA(VLOOKUP(Fullmath[[#This Row],[M3]],$H$2:$L358,2,FALSE),VLOOKUP(Fullmath[[#This Row],[M3]],$H360:$L$2227,2,FALSE)),0)</f>
        <v>38.35</v>
      </c>
      <c r="X359" s="16">
        <f>IFERROR(_xlfn.IFNA(VLOOKUP(Fullmath[[#This Row],[M3]],$H$2:$L358,4,FALSE),VLOOKUP(Fullmath[[#This Row],[M3]],$H360:$L$2227,4,FALSE)),0)</f>
        <v>2194.7806249999999</v>
      </c>
      <c r="AA359" s="15">
        <f>IFERROR(_xlfn.IFNA(VLOOKUP(Fullmath[[#This Row],[M4]],$H$2:$L358,2,FALSE),VLOOKUP(Fullmath[[#This Row],[M4]],$H360:$L$2227,2,FALSE)),0)</f>
        <v>0</v>
      </c>
      <c r="AB359" s="16">
        <f>IFERROR(_xlfn.IFNA(VLOOKUP(Fullmath[[#This Row],[M4]],$H$2:$L358,4,FALSE),VLOOKUP(Fullmath[[#This Row],[M4]],$H360:$L$2227,4,FALSE)),0)</f>
        <v>0</v>
      </c>
      <c r="AE359" s="15">
        <f>IFERROR(_xlfn.IFNA(VLOOKUP(Fullmath[[#This Row],[M5]],$H$2:$L358,2,FALSE),VLOOKUP(Fullmath[[#This Row],[M5]],$H360:$L$2227,2,FALSE)),0)</f>
        <v>0</v>
      </c>
      <c r="AF359" s="16">
        <f>IFERROR(_xlfn.IFNA(VLOOKUP(Fullmath[[#This Row],[M5]],$H$2:$L358,4,FALSE),VLOOKUP(Fullmath[[#This Row],[M5]],$H360:$L$2227,4,FALSE)),0)</f>
        <v>0</v>
      </c>
      <c r="AI359" s="15">
        <f>IFERROR(_xlfn.IFNA(VLOOKUP(Fullmath[[#This Row],[M6]],$H$2:$L358,2,FALSE),VLOOKUP(Fullmath[[#This Row],[M6]],$H360:$L$2227,2,FALSE)),0)</f>
        <v>0</v>
      </c>
      <c r="AJ359" s="16">
        <f>IFERROR(_xlfn.IFNA(VLOOKUP(Fullmath[[#This Row],[M6]],$H$2:$L358,4,FALSE),VLOOKUP(Fullmath[[#This Row],[M6]],$H360:$L$2227,4,FALSE)),0)</f>
        <v>0</v>
      </c>
      <c r="AK359" s="7" t="s">
        <v>260</v>
      </c>
      <c r="AL359" s="7">
        <v>2</v>
      </c>
      <c r="AM359" s="7">
        <f>(IFERROR(VLOOKUP(AK359,Components[[Name]:[Price]],2,FALSE),0))</f>
        <v>700</v>
      </c>
      <c r="AP359" s="7">
        <f>(IFERROR(VLOOKUP(AN359,Components[[Name]:[Price]],2,FALSE),0))</f>
        <v>0</v>
      </c>
      <c r="AS359" s="7">
        <f>(IFERROR(VLOOKUP(AQ359,Components[[Name]:[Price]],2,FALSE),0))</f>
        <v>0</v>
      </c>
      <c r="AV359" s="7">
        <f>(IFERROR(VLOOKUP(AT359,Components[[Name]:[Price]],2,FALSE),0))</f>
        <v>0</v>
      </c>
      <c r="AY359" s="7">
        <f>(IFERROR(VLOOKUP(AW359,Components[[Name]:[Price]],2,FALSE),0))</f>
        <v>0</v>
      </c>
      <c r="BB359" s="6">
        <f>(IFERROR(VLOOKUP(AZ359,Components[[Name]:[Price]],2,FALSE),0))</f>
        <v>0</v>
      </c>
    </row>
    <row r="360" spans="1:54" x14ac:dyDescent="0.2">
      <c r="A360" s="6">
        <v>1273</v>
      </c>
      <c r="B360" s="6" t="s">
        <v>527</v>
      </c>
      <c r="C360" s="6" t="s">
        <v>53</v>
      </c>
      <c r="D360" s="6" t="s">
        <v>53</v>
      </c>
      <c r="E360" s="6">
        <v>1</v>
      </c>
      <c r="F360" s="6">
        <v>24</v>
      </c>
      <c r="G360" s="6">
        <v>80</v>
      </c>
      <c r="H360" s="6" t="s">
        <v>98</v>
      </c>
      <c r="I360" s="7">
        <f>Fullmath[[#This Row],[Total CP]]/Fullmath[[#This Row],[Quantity]]</f>
        <v>91</v>
      </c>
      <c r="J3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91</v>
      </c>
      <c r="K360" s="6">
        <f>Fullmath[[#This Row],[Mat Cost]]/Fullmath[[#This Row],[Quantity]]</f>
        <v>5558.8166666666666</v>
      </c>
      <c r="L3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5558.8166666666666</v>
      </c>
      <c r="M360" s="7" t="s">
        <v>293</v>
      </c>
      <c r="N360" s="14">
        <v>2</v>
      </c>
      <c r="O360" s="15">
        <f>IFERROR(_xlfn.IFNA(VLOOKUP(Fullmath[[#This Row],[M1]],$H$2:$L359,2,FALSE),VLOOKUP(Fullmath[[#This Row],[M1]],$H361:$L$2227,2,FALSE)),0)</f>
        <v>0</v>
      </c>
      <c r="P360" s="16">
        <f>IFERROR(_xlfn.IFNA(VLOOKUP(Fullmath[[#This Row],[M1]],$H$2:$L359,4,FALSE),VLOOKUP(Fullmath[[#This Row],[M1]],$H361:$L$2227,4,FALSE)),0)</f>
        <v>0</v>
      </c>
      <c r="Q360" s="7" t="s">
        <v>319</v>
      </c>
      <c r="R360" s="7">
        <v>1</v>
      </c>
      <c r="S360" s="15">
        <f>IFERROR(_xlfn.IFNA(VLOOKUP(Fullmath[[#This Row],[M2]],$H$2:$L359,2,FALSE),VLOOKUP(Fullmath[[#This Row],[M2]],$H361:$L$2227,2,FALSE)),0)</f>
        <v>1</v>
      </c>
      <c r="T360" s="16">
        <f>IFERROR(_xlfn.IFNA(VLOOKUP(Fullmath[[#This Row],[M2]],$H$2:$L359,4,FALSE),VLOOKUP(Fullmath[[#This Row],[M2]],$H361:$L$2227,4,FALSE)),0)</f>
        <v>153.69999999999999</v>
      </c>
      <c r="U360" s="7" t="s">
        <v>327</v>
      </c>
      <c r="V360" s="7">
        <v>1</v>
      </c>
      <c r="W360" s="15">
        <f>IFERROR(_xlfn.IFNA(VLOOKUP(Fullmath[[#This Row],[M3]],$H$2:$L359,2,FALSE),VLOOKUP(Fullmath[[#This Row],[M3]],$H361:$L$2227,2,FALSE)),0)</f>
        <v>10</v>
      </c>
      <c r="X360" s="16">
        <f>IFERROR(_xlfn.IFNA(VLOOKUP(Fullmath[[#This Row],[M3]],$H$2:$L359,4,FALSE),VLOOKUP(Fullmath[[#This Row],[M3]],$H361:$L$2227,4,FALSE)),0)</f>
        <v>518.11666666666667</v>
      </c>
      <c r="AA360" s="15">
        <f>IFERROR(_xlfn.IFNA(VLOOKUP(Fullmath[[#This Row],[M4]],$H$2:$L359,2,FALSE),VLOOKUP(Fullmath[[#This Row],[M4]],$H361:$L$2227,2,FALSE)),0)</f>
        <v>0</v>
      </c>
      <c r="AB360" s="16">
        <f>IFERROR(_xlfn.IFNA(VLOOKUP(Fullmath[[#This Row],[M4]],$H$2:$L359,4,FALSE),VLOOKUP(Fullmath[[#This Row],[M4]],$H361:$L$2227,4,FALSE)),0)</f>
        <v>0</v>
      </c>
      <c r="AE360" s="15">
        <f>IFERROR(_xlfn.IFNA(VLOOKUP(Fullmath[[#This Row],[M5]],$H$2:$L359,2,FALSE),VLOOKUP(Fullmath[[#This Row],[M5]],$H361:$L$2227,2,FALSE)),0)</f>
        <v>0</v>
      </c>
      <c r="AF360" s="16">
        <f>IFERROR(_xlfn.IFNA(VLOOKUP(Fullmath[[#This Row],[M5]],$H$2:$L359,4,FALSE),VLOOKUP(Fullmath[[#This Row],[M5]],$H361:$L$2227,4,FALSE)),0)</f>
        <v>0</v>
      </c>
      <c r="AI360" s="15">
        <f>IFERROR(_xlfn.IFNA(VLOOKUP(Fullmath[[#This Row],[M6]],$H$2:$L359,2,FALSE),VLOOKUP(Fullmath[[#This Row],[M6]],$H361:$L$2227,2,FALSE)),0)</f>
        <v>0</v>
      </c>
      <c r="AJ360" s="16">
        <f>IFERROR(_xlfn.IFNA(VLOOKUP(Fullmath[[#This Row],[M6]],$H$2:$L359,4,FALSE),VLOOKUP(Fullmath[[#This Row],[M6]],$H361:$L$2227,4,FALSE)),0)</f>
        <v>0</v>
      </c>
      <c r="AK360" s="7" t="s">
        <v>230</v>
      </c>
      <c r="AL360" s="7">
        <v>6</v>
      </c>
      <c r="AM360" s="7">
        <f>(IFERROR(VLOOKUP(AK360,Components[[Name]:[Price]],2,FALSE),0))</f>
        <v>347.83333333333331</v>
      </c>
      <c r="AN360" s="7" t="s">
        <v>260</v>
      </c>
      <c r="AO360" s="7">
        <v>4</v>
      </c>
      <c r="AP360" s="7">
        <f>(IFERROR(VLOOKUP(AN360,Components[[Name]:[Price]],2,FALSE),0))</f>
        <v>700</v>
      </c>
      <c r="AS360" s="7">
        <f>(IFERROR(VLOOKUP(AQ360,Components[[Name]:[Price]],2,FALSE),0))</f>
        <v>0</v>
      </c>
      <c r="AV360" s="7">
        <f>(IFERROR(VLOOKUP(AT360,Components[[Name]:[Price]],2,FALSE),0))</f>
        <v>0</v>
      </c>
      <c r="AY360" s="7">
        <f>(IFERROR(VLOOKUP(AW360,Components[[Name]:[Price]],2,FALSE),0))</f>
        <v>0</v>
      </c>
      <c r="BB360" s="6">
        <f>(IFERROR(VLOOKUP(AZ360,Components[[Name]:[Price]],2,FALSE),0))</f>
        <v>0</v>
      </c>
    </row>
    <row r="361" spans="1:54" x14ac:dyDescent="0.2">
      <c r="A361" s="6">
        <v>1260</v>
      </c>
      <c r="B361" s="6" t="s">
        <v>527</v>
      </c>
      <c r="C361" s="6" t="s">
        <v>53</v>
      </c>
      <c r="D361" s="6" t="s">
        <v>53</v>
      </c>
      <c r="E361" s="6">
        <v>1</v>
      </c>
      <c r="F361" s="6">
        <v>27</v>
      </c>
      <c r="G361" s="6">
        <v>120</v>
      </c>
      <c r="H361" s="6" t="s">
        <v>86</v>
      </c>
      <c r="I361" s="7">
        <f>Fullmath[[#This Row],[Total CP]]/Fullmath[[#This Row],[Quantity]]</f>
        <v>126</v>
      </c>
      <c r="J3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126</v>
      </c>
      <c r="K361" s="6">
        <f>Fullmath[[#This Row],[Mat Cost]]/Fullmath[[#This Row],[Quantity]]</f>
        <v>3375</v>
      </c>
      <c r="L3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3375</v>
      </c>
      <c r="M361" s="7" t="s">
        <v>323</v>
      </c>
      <c r="N361" s="14">
        <v>2</v>
      </c>
      <c r="O361" s="15">
        <f>IFERROR(_xlfn.IFNA(VLOOKUP(Fullmath[[#This Row],[M1]],$H$2:$L360,2,FALSE),VLOOKUP(Fullmath[[#This Row],[M1]],$H362:$L$2227,2,FALSE)),0)</f>
        <v>3</v>
      </c>
      <c r="P361" s="16">
        <f>IFERROR(_xlfn.IFNA(VLOOKUP(Fullmath[[#This Row],[M1]],$H$2:$L360,4,FALSE),VLOOKUP(Fullmath[[#This Row],[M1]],$H362:$L$2227,4,FALSE)),0)</f>
        <v>1034.5</v>
      </c>
      <c r="S361" s="15">
        <f>IFERROR(_xlfn.IFNA(VLOOKUP(Fullmath[[#This Row],[M2]],$H$2:$L360,2,FALSE),VLOOKUP(Fullmath[[#This Row],[M2]],$H362:$L$2227,2,FALSE)),0)</f>
        <v>0</v>
      </c>
      <c r="T361" s="16">
        <f>IFERROR(_xlfn.IFNA(VLOOKUP(Fullmath[[#This Row],[M2]],$H$2:$L360,4,FALSE),VLOOKUP(Fullmath[[#This Row],[M2]],$H362:$L$2227,4,FALSE)),0)</f>
        <v>0</v>
      </c>
      <c r="W361" s="15">
        <f>IFERROR(_xlfn.IFNA(VLOOKUP(Fullmath[[#This Row],[M3]],$H$2:$L360,2,FALSE),VLOOKUP(Fullmath[[#This Row],[M3]],$H362:$L$2227,2,FALSE)),0)</f>
        <v>0</v>
      </c>
      <c r="X361" s="16">
        <f>IFERROR(_xlfn.IFNA(VLOOKUP(Fullmath[[#This Row],[M3]],$H$2:$L360,4,FALSE),VLOOKUP(Fullmath[[#This Row],[M3]],$H362:$L$2227,4,FALSE)),0)</f>
        <v>0</v>
      </c>
      <c r="AA361" s="15">
        <f>IFERROR(_xlfn.IFNA(VLOOKUP(Fullmath[[#This Row],[M4]],$H$2:$L360,2,FALSE),VLOOKUP(Fullmath[[#This Row],[M4]],$H362:$L$2227,2,FALSE)),0)</f>
        <v>0</v>
      </c>
      <c r="AB361" s="16">
        <f>IFERROR(_xlfn.IFNA(VLOOKUP(Fullmath[[#This Row],[M4]],$H$2:$L360,4,FALSE),VLOOKUP(Fullmath[[#This Row],[M4]],$H362:$L$2227,4,FALSE)),0)</f>
        <v>0</v>
      </c>
      <c r="AE361" s="15">
        <f>IFERROR(_xlfn.IFNA(VLOOKUP(Fullmath[[#This Row],[M5]],$H$2:$L360,2,FALSE),VLOOKUP(Fullmath[[#This Row],[M5]],$H362:$L$2227,2,FALSE)),0)</f>
        <v>0</v>
      </c>
      <c r="AF361" s="16">
        <f>IFERROR(_xlfn.IFNA(VLOOKUP(Fullmath[[#This Row],[M5]],$H$2:$L360,4,FALSE),VLOOKUP(Fullmath[[#This Row],[M5]],$H362:$L$2227,4,FALSE)),0)</f>
        <v>0</v>
      </c>
      <c r="AI361" s="15">
        <f>IFERROR(_xlfn.IFNA(VLOOKUP(Fullmath[[#This Row],[M6]],$H$2:$L360,2,FALSE),VLOOKUP(Fullmath[[#This Row],[M6]],$H362:$L$2227,2,FALSE)),0)</f>
        <v>0</v>
      </c>
      <c r="AJ361" s="16">
        <f>IFERROR(_xlfn.IFNA(VLOOKUP(Fullmath[[#This Row],[M6]],$H$2:$L360,4,FALSE),VLOOKUP(Fullmath[[#This Row],[M6]],$H362:$L$2227,4,FALSE)),0)</f>
        <v>0</v>
      </c>
      <c r="AK361" s="7" t="s">
        <v>230</v>
      </c>
      <c r="AL361" s="7">
        <v>2</v>
      </c>
      <c r="AM361" s="7">
        <f>(IFERROR(VLOOKUP(AK361,Components[[Name]:[Price]],2,FALSE),0))</f>
        <v>347.83333333333331</v>
      </c>
      <c r="AN361" s="7" t="s">
        <v>231</v>
      </c>
      <c r="AO361" s="7">
        <v>2</v>
      </c>
      <c r="AP361" s="7">
        <f>(IFERROR(VLOOKUP(AN361,Components[[Name]:[Price]],2,FALSE),0))</f>
        <v>305.16666666666669</v>
      </c>
      <c r="AS361" s="7">
        <f>(IFERROR(VLOOKUP(AQ361,Components[[Name]:[Price]],2,FALSE),0))</f>
        <v>0</v>
      </c>
      <c r="AV361" s="7">
        <f>(IFERROR(VLOOKUP(AT361,Components[[Name]:[Price]],2,FALSE),0))</f>
        <v>0</v>
      </c>
      <c r="AY361" s="7">
        <f>(IFERROR(VLOOKUP(AW361,Components[[Name]:[Price]],2,FALSE),0))</f>
        <v>0</v>
      </c>
      <c r="BB361" s="6">
        <f>(IFERROR(VLOOKUP(AZ361,Components[[Name]:[Price]],2,FALSE),0))</f>
        <v>0</v>
      </c>
    </row>
    <row r="362" spans="1:54" x14ac:dyDescent="0.2">
      <c r="A362" s="6">
        <v>1250</v>
      </c>
      <c r="B362" s="6" t="s">
        <v>599</v>
      </c>
      <c r="C362" s="6" t="s">
        <v>53</v>
      </c>
      <c r="D362" s="6" t="s">
        <v>53</v>
      </c>
      <c r="E362" s="6">
        <v>1</v>
      </c>
      <c r="F362" s="6">
        <v>9</v>
      </c>
      <c r="G362" s="6">
        <v>1</v>
      </c>
      <c r="H362" s="6" t="s">
        <v>615</v>
      </c>
      <c r="I362" s="7">
        <f>Fullmath[[#This Row],[Total CP]]/Fullmath[[#This Row],[Quantity]]</f>
        <v>1</v>
      </c>
      <c r="J3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362" s="6">
        <f>Fullmath[[#This Row],[Mat Cost]]/Fullmath[[#This Row],[Quantity]]</f>
        <v>1106.1666666666667</v>
      </c>
      <c r="L3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1106.1666666666667</v>
      </c>
      <c r="N362" s="14"/>
      <c r="O362" s="15">
        <f>IFERROR(_xlfn.IFNA(VLOOKUP(Fullmath[[#This Row],[M1]],$H$2:$L361,2,FALSE),VLOOKUP(Fullmath[[#This Row],[M1]],$H363:$L$2227,2,FALSE)),0)</f>
        <v>0</v>
      </c>
      <c r="P362" s="16">
        <f>IFERROR(_xlfn.IFNA(VLOOKUP(Fullmath[[#This Row],[M1]],$H$2:$L361,4,FALSE),VLOOKUP(Fullmath[[#This Row],[M1]],$H363:$L$2227,4,FALSE)),0)</f>
        <v>0</v>
      </c>
      <c r="S362" s="15">
        <f>IFERROR(_xlfn.IFNA(VLOOKUP(Fullmath[[#This Row],[M2]],$H$2:$L361,2,FALSE),VLOOKUP(Fullmath[[#This Row],[M2]],$H363:$L$2227,2,FALSE)),0)</f>
        <v>0</v>
      </c>
      <c r="T362" s="16">
        <f>IFERROR(_xlfn.IFNA(VLOOKUP(Fullmath[[#This Row],[M2]],$H$2:$L361,4,FALSE),VLOOKUP(Fullmath[[#This Row],[M2]],$H363:$L$2227,4,FALSE)),0)</f>
        <v>0</v>
      </c>
      <c r="W362" s="15">
        <f>IFERROR(_xlfn.IFNA(VLOOKUP(Fullmath[[#This Row],[M3]],$H$2:$L361,2,FALSE),VLOOKUP(Fullmath[[#This Row],[M3]],$H363:$L$2227,2,FALSE)),0)</f>
        <v>0</v>
      </c>
      <c r="X362" s="16">
        <f>IFERROR(_xlfn.IFNA(VLOOKUP(Fullmath[[#This Row],[M3]],$H$2:$L361,4,FALSE),VLOOKUP(Fullmath[[#This Row],[M3]],$H363:$L$2227,4,FALSE)),0)</f>
        <v>0</v>
      </c>
      <c r="AA362" s="15">
        <f>IFERROR(_xlfn.IFNA(VLOOKUP(Fullmath[[#This Row],[M4]],$H$2:$L361,2,FALSE),VLOOKUP(Fullmath[[#This Row],[M4]],$H363:$L$2227,2,FALSE)),0)</f>
        <v>0</v>
      </c>
      <c r="AB362" s="16">
        <f>IFERROR(_xlfn.IFNA(VLOOKUP(Fullmath[[#This Row],[M4]],$H$2:$L361,4,FALSE),VLOOKUP(Fullmath[[#This Row],[M4]],$H363:$L$2227,4,FALSE)),0)</f>
        <v>0</v>
      </c>
      <c r="AE362" s="15">
        <f>IFERROR(_xlfn.IFNA(VLOOKUP(Fullmath[[#This Row],[M5]],$H$2:$L361,2,FALSE),VLOOKUP(Fullmath[[#This Row],[M5]],$H363:$L$2227,2,FALSE)),0)</f>
        <v>0</v>
      </c>
      <c r="AF362" s="16">
        <f>IFERROR(_xlfn.IFNA(VLOOKUP(Fullmath[[#This Row],[M5]],$H$2:$L361,4,FALSE),VLOOKUP(Fullmath[[#This Row],[M5]],$H363:$L$2227,4,FALSE)),0)</f>
        <v>0</v>
      </c>
      <c r="AI362" s="15">
        <f>IFERROR(_xlfn.IFNA(VLOOKUP(Fullmath[[#This Row],[M6]],$H$2:$L361,2,FALSE),VLOOKUP(Fullmath[[#This Row],[M6]],$H363:$L$2227,2,FALSE)),0)</f>
        <v>0</v>
      </c>
      <c r="AJ362" s="16">
        <f>IFERROR(_xlfn.IFNA(VLOOKUP(Fullmath[[#This Row],[M6]],$H$2:$L361,4,FALSE),VLOOKUP(Fullmath[[#This Row],[M6]],$H363:$L$2227,4,FALSE)),0)</f>
        <v>0</v>
      </c>
      <c r="AK362" s="7" t="s">
        <v>157</v>
      </c>
      <c r="AL362" s="7">
        <v>10</v>
      </c>
      <c r="AM362" s="7">
        <f>(IFERROR(VLOOKUP(AK362,Components[[Name]:[Price]],2,FALSE),0))</f>
        <v>49.583333333333336</v>
      </c>
      <c r="AN362" s="7" t="s">
        <v>231</v>
      </c>
      <c r="AO362" s="7">
        <v>2</v>
      </c>
      <c r="AP362" s="7">
        <f>(IFERROR(VLOOKUP(AN362,Components[[Name]:[Price]],2,FALSE),0))</f>
        <v>305.16666666666669</v>
      </c>
      <c r="AS362" s="7">
        <f>(IFERROR(VLOOKUP(AQ362,Components[[Name]:[Price]],2,FALSE),0))</f>
        <v>0</v>
      </c>
      <c r="AV362" s="7">
        <f>(IFERROR(VLOOKUP(AT362,Components[[Name]:[Price]],2,FALSE),0))</f>
        <v>0</v>
      </c>
      <c r="AY362" s="7">
        <f>(IFERROR(VLOOKUP(AW362,Components[[Name]:[Price]],2,FALSE),0))</f>
        <v>0</v>
      </c>
      <c r="BB362" s="6">
        <f>(IFERROR(VLOOKUP(AZ362,Components[[Name]:[Price]],2,FALSE),0))</f>
        <v>0</v>
      </c>
    </row>
    <row r="363" spans="1:54" x14ac:dyDescent="0.2">
      <c r="A363" s="6">
        <v>1247</v>
      </c>
      <c r="B363" s="6" t="s">
        <v>599</v>
      </c>
      <c r="C363" s="6" t="s">
        <v>53</v>
      </c>
      <c r="D363" s="6" t="s">
        <v>53</v>
      </c>
      <c r="E363" s="6">
        <v>1</v>
      </c>
      <c r="F363" s="6">
        <v>11</v>
      </c>
      <c r="G363" s="6">
        <v>1</v>
      </c>
      <c r="H363" s="6" t="s">
        <v>612</v>
      </c>
      <c r="I363" s="7">
        <f>Fullmath[[#This Row],[Total CP]]/Fullmath[[#This Row],[Quantity]]</f>
        <v>1</v>
      </c>
      <c r="J3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363" s="6">
        <f>Fullmath[[#This Row],[Mat Cost]]/Fullmath[[#This Row],[Quantity]]</f>
        <v>198.33333333333334</v>
      </c>
      <c r="L3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198.33333333333334</v>
      </c>
      <c r="N363" s="14"/>
      <c r="O363" s="15">
        <f>IFERROR(_xlfn.IFNA(VLOOKUP(Fullmath[[#This Row],[M1]],$H$2:$L362,2,FALSE),VLOOKUP(Fullmath[[#This Row],[M1]],$H364:$L$2227,2,FALSE)),0)</f>
        <v>0</v>
      </c>
      <c r="P363" s="16">
        <f>IFERROR(_xlfn.IFNA(VLOOKUP(Fullmath[[#This Row],[M1]],$H$2:$L362,4,FALSE),VLOOKUP(Fullmath[[#This Row],[M1]],$H364:$L$2227,4,FALSE)),0)</f>
        <v>0</v>
      </c>
      <c r="S363" s="15">
        <f>IFERROR(_xlfn.IFNA(VLOOKUP(Fullmath[[#This Row],[M2]],$H$2:$L362,2,FALSE),VLOOKUP(Fullmath[[#This Row],[M2]],$H364:$L$2227,2,FALSE)),0)</f>
        <v>0</v>
      </c>
      <c r="T363" s="16">
        <f>IFERROR(_xlfn.IFNA(VLOOKUP(Fullmath[[#This Row],[M2]],$H$2:$L362,4,FALSE),VLOOKUP(Fullmath[[#This Row],[M2]],$H364:$L$2227,4,FALSE)),0)</f>
        <v>0</v>
      </c>
      <c r="W363" s="15">
        <f>IFERROR(_xlfn.IFNA(VLOOKUP(Fullmath[[#This Row],[M3]],$H$2:$L362,2,FALSE),VLOOKUP(Fullmath[[#This Row],[M3]],$H364:$L$2227,2,FALSE)),0)</f>
        <v>0</v>
      </c>
      <c r="X363" s="16">
        <f>IFERROR(_xlfn.IFNA(VLOOKUP(Fullmath[[#This Row],[M3]],$H$2:$L362,4,FALSE),VLOOKUP(Fullmath[[#This Row],[M3]],$H364:$L$2227,4,FALSE)),0)</f>
        <v>0</v>
      </c>
      <c r="AA363" s="15">
        <f>IFERROR(_xlfn.IFNA(VLOOKUP(Fullmath[[#This Row],[M4]],$H$2:$L362,2,FALSE),VLOOKUP(Fullmath[[#This Row],[M4]],$H364:$L$2227,2,FALSE)),0)</f>
        <v>0</v>
      </c>
      <c r="AB363" s="16">
        <f>IFERROR(_xlfn.IFNA(VLOOKUP(Fullmath[[#This Row],[M4]],$H$2:$L362,4,FALSE),VLOOKUP(Fullmath[[#This Row],[M4]],$H364:$L$2227,4,FALSE)),0)</f>
        <v>0</v>
      </c>
      <c r="AE363" s="15">
        <f>IFERROR(_xlfn.IFNA(VLOOKUP(Fullmath[[#This Row],[M5]],$H$2:$L362,2,FALSE),VLOOKUP(Fullmath[[#This Row],[M5]],$H364:$L$2227,2,FALSE)),0)</f>
        <v>0</v>
      </c>
      <c r="AF363" s="16">
        <f>IFERROR(_xlfn.IFNA(VLOOKUP(Fullmath[[#This Row],[M5]],$H$2:$L362,4,FALSE),VLOOKUP(Fullmath[[#This Row],[M5]],$H364:$L$2227,4,FALSE)),0)</f>
        <v>0</v>
      </c>
      <c r="AI363" s="15">
        <f>IFERROR(_xlfn.IFNA(VLOOKUP(Fullmath[[#This Row],[M6]],$H$2:$L362,2,FALSE),VLOOKUP(Fullmath[[#This Row],[M6]],$H364:$L$2227,2,FALSE)),0)</f>
        <v>0</v>
      </c>
      <c r="AJ363" s="16">
        <f>IFERROR(_xlfn.IFNA(VLOOKUP(Fullmath[[#This Row],[M6]],$H$2:$L362,4,FALSE),VLOOKUP(Fullmath[[#This Row],[M6]],$H364:$L$2227,4,FALSE)),0)</f>
        <v>0</v>
      </c>
      <c r="AK363" s="7" t="s">
        <v>157</v>
      </c>
      <c r="AL363" s="7">
        <v>4</v>
      </c>
      <c r="AM363" s="7">
        <f>(IFERROR(VLOOKUP(AK363,Components[[Name]:[Price]],2,FALSE),0))</f>
        <v>49.583333333333336</v>
      </c>
      <c r="AP363" s="7">
        <f>(IFERROR(VLOOKUP(AN363,Components[[Name]:[Price]],2,FALSE),0))</f>
        <v>0</v>
      </c>
      <c r="AS363" s="7">
        <f>(IFERROR(VLOOKUP(AQ363,Components[[Name]:[Price]],2,FALSE),0))</f>
        <v>0</v>
      </c>
      <c r="AV363" s="7">
        <f>(IFERROR(VLOOKUP(AT363,Components[[Name]:[Price]],2,FALSE),0))</f>
        <v>0</v>
      </c>
      <c r="AY363" s="7">
        <f>(IFERROR(VLOOKUP(AW363,Components[[Name]:[Price]],2,FALSE),0))</f>
        <v>0</v>
      </c>
      <c r="BB363" s="6">
        <f>(IFERROR(VLOOKUP(AZ363,Components[[Name]:[Price]],2,FALSE),0))</f>
        <v>0</v>
      </c>
    </row>
    <row r="364" spans="1:54" x14ac:dyDescent="0.2">
      <c r="A364" s="6">
        <v>1248</v>
      </c>
      <c r="B364" s="6" t="s">
        <v>599</v>
      </c>
      <c r="C364" s="6" t="s">
        <v>53</v>
      </c>
      <c r="D364" s="6" t="s">
        <v>53</v>
      </c>
      <c r="E364" s="6">
        <v>1</v>
      </c>
      <c r="F364" s="6">
        <v>14</v>
      </c>
      <c r="G364" s="6">
        <v>3</v>
      </c>
      <c r="H364" s="6" t="s">
        <v>613</v>
      </c>
      <c r="I364" s="7">
        <f>Fullmath[[#This Row],[Total CP]]/Fullmath[[#This Row],[Quantity]]</f>
        <v>3</v>
      </c>
      <c r="J3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364" s="6">
        <f>Fullmath[[#This Row],[Mat Cost]]/Fullmath[[#This Row],[Quantity]]</f>
        <v>297.5</v>
      </c>
      <c r="L3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297.5</v>
      </c>
      <c r="N364" s="14"/>
      <c r="O364" s="15">
        <f>IFERROR(_xlfn.IFNA(VLOOKUP(Fullmath[[#This Row],[M1]],$H$2:$L363,2,FALSE),VLOOKUP(Fullmath[[#This Row],[M1]],$H365:$L$2227,2,FALSE)),0)</f>
        <v>0</v>
      </c>
      <c r="P364" s="16">
        <f>IFERROR(_xlfn.IFNA(VLOOKUP(Fullmath[[#This Row],[M1]],$H$2:$L363,4,FALSE),VLOOKUP(Fullmath[[#This Row],[M1]],$H365:$L$2227,4,FALSE)),0)</f>
        <v>0</v>
      </c>
      <c r="S364" s="15">
        <f>IFERROR(_xlfn.IFNA(VLOOKUP(Fullmath[[#This Row],[M2]],$H$2:$L363,2,FALSE),VLOOKUP(Fullmath[[#This Row],[M2]],$H365:$L$2227,2,FALSE)),0)</f>
        <v>0</v>
      </c>
      <c r="T364" s="16">
        <f>IFERROR(_xlfn.IFNA(VLOOKUP(Fullmath[[#This Row],[M2]],$H$2:$L363,4,FALSE),VLOOKUP(Fullmath[[#This Row],[M2]],$H365:$L$2227,4,FALSE)),0)</f>
        <v>0</v>
      </c>
      <c r="W364" s="15">
        <f>IFERROR(_xlfn.IFNA(VLOOKUP(Fullmath[[#This Row],[M3]],$H$2:$L363,2,FALSE),VLOOKUP(Fullmath[[#This Row],[M3]],$H365:$L$2227,2,FALSE)),0)</f>
        <v>0</v>
      </c>
      <c r="X364" s="16">
        <f>IFERROR(_xlfn.IFNA(VLOOKUP(Fullmath[[#This Row],[M3]],$H$2:$L363,4,FALSE),VLOOKUP(Fullmath[[#This Row],[M3]],$H365:$L$2227,4,FALSE)),0)</f>
        <v>0</v>
      </c>
      <c r="AA364" s="15">
        <f>IFERROR(_xlfn.IFNA(VLOOKUP(Fullmath[[#This Row],[M4]],$H$2:$L363,2,FALSE),VLOOKUP(Fullmath[[#This Row],[M4]],$H365:$L$2227,2,FALSE)),0)</f>
        <v>0</v>
      </c>
      <c r="AB364" s="16">
        <f>IFERROR(_xlfn.IFNA(VLOOKUP(Fullmath[[#This Row],[M4]],$H$2:$L363,4,FALSE),VLOOKUP(Fullmath[[#This Row],[M4]],$H365:$L$2227,4,FALSE)),0)</f>
        <v>0</v>
      </c>
      <c r="AE364" s="15">
        <f>IFERROR(_xlfn.IFNA(VLOOKUP(Fullmath[[#This Row],[M5]],$H$2:$L363,2,FALSE),VLOOKUP(Fullmath[[#This Row],[M5]],$H365:$L$2227,2,FALSE)),0)</f>
        <v>0</v>
      </c>
      <c r="AF364" s="16">
        <f>IFERROR(_xlfn.IFNA(VLOOKUP(Fullmath[[#This Row],[M5]],$H$2:$L363,4,FALSE),VLOOKUP(Fullmath[[#This Row],[M5]],$H365:$L$2227,4,FALSE)),0)</f>
        <v>0</v>
      </c>
      <c r="AI364" s="15">
        <f>IFERROR(_xlfn.IFNA(VLOOKUP(Fullmath[[#This Row],[M6]],$H$2:$L363,2,FALSE),VLOOKUP(Fullmath[[#This Row],[M6]],$H365:$L$2227,2,FALSE)),0)</f>
        <v>0</v>
      </c>
      <c r="AJ364" s="16">
        <f>IFERROR(_xlfn.IFNA(VLOOKUP(Fullmath[[#This Row],[M6]],$H$2:$L363,4,FALSE),VLOOKUP(Fullmath[[#This Row],[M6]],$H365:$L$2227,4,FALSE)),0)</f>
        <v>0</v>
      </c>
      <c r="AK364" s="7" t="s">
        <v>157</v>
      </c>
      <c r="AL364" s="7">
        <v>6</v>
      </c>
      <c r="AM364" s="7">
        <f>(IFERROR(VLOOKUP(AK364,Components[[Name]:[Price]],2,FALSE),0))</f>
        <v>49.583333333333336</v>
      </c>
      <c r="AP364" s="7">
        <f>(IFERROR(VLOOKUP(AN364,Components[[Name]:[Price]],2,FALSE),0))</f>
        <v>0</v>
      </c>
      <c r="AS364" s="7">
        <f>(IFERROR(VLOOKUP(AQ364,Components[[Name]:[Price]],2,FALSE),0))</f>
        <v>0</v>
      </c>
      <c r="AV364" s="7">
        <f>(IFERROR(VLOOKUP(AT364,Components[[Name]:[Price]],2,FALSE),0))</f>
        <v>0</v>
      </c>
      <c r="AY364" s="7">
        <f>(IFERROR(VLOOKUP(AW364,Components[[Name]:[Price]],2,FALSE),0))</f>
        <v>0</v>
      </c>
      <c r="BB364" s="6">
        <f>(IFERROR(VLOOKUP(AZ364,Components[[Name]:[Price]],2,FALSE),0))</f>
        <v>0</v>
      </c>
    </row>
    <row r="365" spans="1:54" x14ac:dyDescent="0.2">
      <c r="A365" s="6">
        <v>1249</v>
      </c>
      <c r="B365" s="6" t="s">
        <v>599</v>
      </c>
      <c r="C365" s="6" t="s">
        <v>53</v>
      </c>
      <c r="D365" s="6" t="s">
        <v>53</v>
      </c>
      <c r="E365" s="6">
        <v>1</v>
      </c>
      <c r="F365" s="6">
        <v>16</v>
      </c>
      <c r="G365" s="6">
        <v>4</v>
      </c>
      <c r="H365" s="6" t="s">
        <v>614</v>
      </c>
      <c r="I365" s="7">
        <f>Fullmath[[#This Row],[Total CP]]/Fullmath[[#This Row],[Quantity]]</f>
        <v>4</v>
      </c>
      <c r="J3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65" s="6">
        <f>Fullmath[[#This Row],[Mat Cost]]/Fullmath[[#This Row],[Quantity]]</f>
        <v>396.66666666666669</v>
      </c>
      <c r="L3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396.66666666666669</v>
      </c>
      <c r="N365" s="14"/>
      <c r="O365" s="15">
        <f>IFERROR(_xlfn.IFNA(VLOOKUP(Fullmath[[#This Row],[M1]],$H$2:$L364,2,FALSE),VLOOKUP(Fullmath[[#This Row],[M1]],$H366:$L$2227,2,FALSE)),0)</f>
        <v>0</v>
      </c>
      <c r="P365" s="16">
        <f>IFERROR(_xlfn.IFNA(VLOOKUP(Fullmath[[#This Row],[M1]],$H$2:$L364,4,FALSE),VLOOKUP(Fullmath[[#This Row],[M1]],$H366:$L$2227,4,FALSE)),0)</f>
        <v>0</v>
      </c>
      <c r="S365" s="15">
        <f>IFERROR(_xlfn.IFNA(VLOOKUP(Fullmath[[#This Row],[M2]],$H$2:$L364,2,FALSE),VLOOKUP(Fullmath[[#This Row],[M2]],$H366:$L$2227,2,FALSE)),0)</f>
        <v>0</v>
      </c>
      <c r="T365" s="16">
        <f>IFERROR(_xlfn.IFNA(VLOOKUP(Fullmath[[#This Row],[M2]],$H$2:$L364,4,FALSE),VLOOKUP(Fullmath[[#This Row],[M2]],$H366:$L$2227,4,FALSE)),0)</f>
        <v>0</v>
      </c>
      <c r="W365" s="15">
        <f>IFERROR(_xlfn.IFNA(VLOOKUP(Fullmath[[#This Row],[M3]],$H$2:$L364,2,FALSE),VLOOKUP(Fullmath[[#This Row],[M3]],$H366:$L$2227,2,FALSE)),0)</f>
        <v>0</v>
      </c>
      <c r="X365" s="16">
        <f>IFERROR(_xlfn.IFNA(VLOOKUP(Fullmath[[#This Row],[M3]],$H$2:$L364,4,FALSE),VLOOKUP(Fullmath[[#This Row],[M3]],$H366:$L$2227,4,FALSE)),0)</f>
        <v>0</v>
      </c>
      <c r="AA365" s="15">
        <f>IFERROR(_xlfn.IFNA(VLOOKUP(Fullmath[[#This Row],[M4]],$H$2:$L364,2,FALSE),VLOOKUP(Fullmath[[#This Row],[M4]],$H366:$L$2227,2,FALSE)),0)</f>
        <v>0</v>
      </c>
      <c r="AB365" s="16">
        <f>IFERROR(_xlfn.IFNA(VLOOKUP(Fullmath[[#This Row],[M4]],$H$2:$L364,4,FALSE),VLOOKUP(Fullmath[[#This Row],[M4]],$H366:$L$2227,4,FALSE)),0)</f>
        <v>0</v>
      </c>
      <c r="AE365" s="15">
        <f>IFERROR(_xlfn.IFNA(VLOOKUP(Fullmath[[#This Row],[M5]],$H$2:$L364,2,FALSE),VLOOKUP(Fullmath[[#This Row],[M5]],$H366:$L$2227,2,FALSE)),0)</f>
        <v>0</v>
      </c>
      <c r="AF365" s="16">
        <f>IFERROR(_xlfn.IFNA(VLOOKUP(Fullmath[[#This Row],[M5]],$H$2:$L364,4,FALSE),VLOOKUP(Fullmath[[#This Row],[M5]],$H366:$L$2227,4,FALSE)),0)</f>
        <v>0</v>
      </c>
      <c r="AI365" s="15">
        <f>IFERROR(_xlfn.IFNA(VLOOKUP(Fullmath[[#This Row],[M6]],$H$2:$L364,2,FALSE),VLOOKUP(Fullmath[[#This Row],[M6]],$H366:$L$2227,2,FALSE)),0)</f>
        <v>0</v>
      </c>
      <c r="AJ365" s="16">
        <f>IFERROR(_xlfn.IFNA(VLOOKUP(Fullmath[[#This Row],[M6]],$H$2:$L364,4,FALSE),VLOOKUP(Fullmath[[#This Row],[M6]],$H366:$L$2227,4,FALSE)),0)</f>
        <v>0</v>
      </c>
      <c r="AK365" s="7" t="s">
        <v>157</v>
      </c>
      <c r="AL365" s="7">
        <v>8</v>
      </c>
      <c r="AM365" s="7">
        <f>(IFERROR(VLOOKUP(AK365,Components[[Name]:[Price]],2,FALSE),0))</f>
        <v>49.583333333333336</v>
      </c>
      <c r="AP365" s="7">
        <f>(IFERROR(VLOOKUP(AN365,Components[[Name]:[Price]],2,FALSE),0))</f>
        <v>0</v>
      </c>
      <c r="AS365" s="7">
        <f>(IFERROR(VLOOKUP(AQ365,Components[[Name]:[Price]],2,FALSE),0))</f>
        <v>0</v>
      </c>
      <c r="AV365" s="7">
        <f>(IFERROR(VLOOKUP(AT365,Components[[Name]:[Price]],2,FALSE),0))</f>
        <v>0</v>
      </c>
      <c r="AY365" s="7">
        <f>(IFERROR(VLOOKUP(AW365,Components[[Name]:[Price]],2,FALSE),0))</f>
        <v>0</v>
      </c>
      <c r="BB365" s="6">
        <f>(IFERROR(VLOOKUP(AZ365,Components[[Name]:[Price]],2,FALSE),0))</f>
        <v>0</v>
      </c>
    </row>
    <row r="366" spans="1:54" x14ac:dyDescent="0.2">
      <c r="A366" s="2">
        <v>641</v>
      </c>
      <c r="B366" s="2" t="s">
        <v>1132</v>
      </c>
      <c r="C366" s="2" t="s">
        <v>53</v>
      </c>
      <c r="D366" s="2" t="s">
        <v>53</v>
      </c>
      <c r="E366" s="2">
        <v>1</v>
      </c>
      <c r="F366" s="2">
        <v>3</v>
      </c>
      <c r="G366" s="2">
        <v>1</v>
      </c>
      <c r="H366" s="2" t="s">
        <v>314</v>
      </c>
      <c r="I366" s="7">
        <f>Fullmath[[#This Row],[Total CP]]/Fullmath[[#This Row],[Quantity]]</f>
        <v>3</v>
      </c>
      <c r="J36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366" s="2">
        <f>Fullmath[[#This Row],[Mat Cost]]/Fullmath[[#This Row],[Quantity]]</f>
        <v>722</v>
      </c>
      <c r="L36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722</v>
      </c>
      <c r="M366" s="7" t="s">
        <v>581</v>
      </c>
      <c r="N366" s="14">
        <v>2</v>
      </c>
      <c r="O366" s="15">
        <f>IFERROR(_xlfn.IFNA(VLOOKUP(Fullmath[[#This Row],[M1]],$H$2:$L365,2,FALSE),VLOOKUP(Fullmath[[#This Row],[M1]],$H367:$L$2227,2,FALSE)),0)</f>
        <v>1</v>
      </c>
      <c r="P366" s="16">
        <f>IFERROR(_xlfn.IFNA(VLOOKUP(Fullmath[[#This Row],[M1]],$H$2:$L365,4,FALSE),VLOOKUP(Fullmath[[#This Row],[M1]],$H367:$L$2227,4,FALSE)),0)</f>
        <v>240.66666666666666</v>
      </c>
      <c r="S366" s="15">
        <f>IFERROR(_xlfn.IFNA(VLOOKUP(Fullmath[[#This Row],[M2]],$H$2:$L365,2,FALSE),VLOOKUP(Fullmath[[#This Row],[M2]],$H367:$L$2227,2,FALSE)),0)</f>
        <v>0</v>
      </c>
      <c r="T366" s="16">
        <f>IFERROR(_xlfn.IFNA(VLOOKUP(Fullmath[[#This Row],[M2]],$H$2:$L365,4,FALSE),VLOOKUP(Fullmath[[#This Row],[M2]],$H367:$L$2227,4,FALSE)),0)</f>
        <v>0</v>
      </c>
      <c r="W366" s="15">
        <f>IFERROR(_xlfn.IFNA(VLOOKUP(Fullmath[[#This Row],[M3]],$H$2:$L365,2,FALSE),VLOOKUP(Fullmath[[#This Row],[M3]],$H367:$L$2227,2,FALSE)),0)</f>
        <v>0</v>
      </c>
      <c r="X366" s="16">
        <f>IFERROR(_xlfn.IFNA(VLOOKUP(Fullmath[[#This Row],[M3]],$H$2:$L365,4,FALSE),VLOOKUP(Fullmath[[#This Row],[M3]],$H367:$L$2227,4,FALSE)),0)</f>
        <v>0</v>
      </c>
      <c r="AA366" s="15">
        <f>IFERROR(_xlfn.IFNA(VLOOKUP(Fullmath[[#This Row],[M4]],$H$2:$L365,2,FALSE),VLOOKUP(Fullmath[[#This Row],[M4]],$H367:$L$2227,2,FALSE)),0)</f>
        <v>0</v>
      </c>
      <c r="AB366" s="16">
        <f>IFERROR(_xlfn.IFNA(VLOOKUP(Fullmath[[#This Row],[M4]],$H$2:$L365,4,FALSE),VLOOKUP(Fullmath[[#This Row],[M4]],$H367:$L$2227,4,FALSE)),0)</f>
        <v>0</v>
      </c>
      <c r="AE366" s="15">
        <f>IFERROR(_xlfn.IFNA(VLOOKUP(Fullmath[[#This Row],[M5]],$H$2:$L365,2,FALSE),VLOOKUP(Fullmath[[#This Row],[M5]],$H367:$L$2227,2,FALSE)),0)</f>
        <v>0</v>
      </c>
      <c r="AF366" s="16">
        <f>IFERROR(_xlfn.IFNA(VLOOKUP(Fullmath[[#This Row],[M5]],$H$2:$L365,4,FALSE),VLOOKUP(Fullmath[[#This Row],[M5]],$H367:$L$2227,4,FALSE)),0)</f>
        <v>0</v>
      </c>
      <c r="AI366" s="15">
        <f>IFERROR(_xlfn.IFNA(VLOOKUP(Fullmath[[#This Row],[M6]],$H$2:$L365,2,FALSE),VLOOKUP(Fullmath[[#This Row],[M6]],$H367:$L$2227,2,FALSE)),0)</f>
        <v>0</v>
      </c>
      <c r="AJ366" s="16">
        <f>IFERROR(_xlfn.IFNA(VLOOKUP(Fullmath[[#This Row],[M6]],$H$2:$L365,4,FALSE),VLOOKUP(Fullmath[[#This Row],[M6]],$H367:$L$2227,4,FALSE)),0)</f>
        <v>0</v>
      </c>
      <c r="AK366" s="7" t="s">
        <v>163</v>
      </c>
      <c r="AL366" s="7">
        <v>4</v>
      </c>
      <c r="AM366" s="7">
        <f>(IFERROR(VLOOKUP(AK366,Components[[Name]:[Price]],2,FALSE),0))</f>
        <v>60.166666666666664</v>
      </c>
      <c r="AP366" s="7">
        <f>(IFERROR(VLOOKUP(AN366,Components[[Name]:[Price]],2,FALSE),0))</f>
        <v>0</v>
      </c>
      <c r="AS366" s="7">
        <f>(IFERROR(VLOOKUP(AQ366,Components[[Name]:[Price]],2,FALSE),0))</f>
        <v>0</v>
      </c>
      <c r="AV366" s="7">
        <f>(IFERROR(VLOOKUP(AT366,Components[[Name]:[Price]],2,FALSE),0))</f>
        <v>0</v>
      </c>
      <c r="AY366" s="7">
        <f>(IFERROR(VLOOKUP(AW366,Components[[Name]:[Price]],2,FALSE),0))</f>
        <v>0</v>
      </c>
      <c r="BB366" s="6">
        <f>(IFERROR(VLOOKUP(AZ366,Components[[Name]:[Price]],2,FALSE),0))</f>
        <v>0</v>
      </c>
    </row>
    <row r="367" spans="1:54" x14ac:dyDescent="0.2">
      <c r="A367" s="2">
        <v>1353</v>
      </c>
      <c r="B367" s="2" t="s">
        <v>1132</v>
      </c>
      <c r="C367" s="2" t="s">
        <v>53</v>
      </c>
      <c r="D367" s="2" t="s">
        <v>53</v>
      </c>
      <c r="E367" s="2">
        <v>1</v>
      </c>
      <c r="F367" s="2">
        <v>3</v>
      </c>
      <c r="G367" s="2">
        <v>1</v>
      </c>
      <c r="H367" s="2" t="s">
        <v>1092</v>
      </c>
      <c r="I367" s="7">
        <f>Fullmath[[#This Row],[Total CP]]/Fullmath[[#This Row],[Quantity]]</f>
        <v>22.500000000000004</v>
      </c>
      <c r="J36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22.500000000000004</v>
      </c>
      <c r="K367" s="2">
        <f>Fullmath[[#This Row],[Mat Cost]]/Fullmath[[#This Row],[Quantity]]</f>
        <v>3389.4833333333336</v>
      </c>
      <c r="L36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3389.4833333333336</v>
      </c>
      <c r="M367" s="7" t="s">
        <v>314</v>
      </c>
      <c r="N367" s="14">
        <v>1</v>
      </c>
      <c r="O367" s="15">
        <f>IFERROR(_xlfn.IFNA(VLOOKUP(Fullmath[[#This Row],[M1]],$H$2:$L366,2,FALSE),VLOOKUP(Fullmath[[#This Row],[M1]],$H368:$L$2227,2,FALSE)),0)</f>
        <v>3</v>
      </c>
      <c r="P367" s="16">
        <f>IFERROR(_xlfn.IFNA(VLOOKUP(Fullmath[[#This Row],[M1]],$H$2:$L366,4,FALSE),VLOOKUP(Fullmath[[#This Row],[M1]],$H368:$L$2227,4,FALSE)),0)</f>
        <v>722</v>
      </c>
      <c r="Q367" s="7" t="s">
        <v>337</v>
      </c>
      <c r="R367" s="7">
        <v>1</v>
      </c>
      <c r="S367" s="15">
        <f>IFERROR(_xlfn.IFNA(VLOOKUP(Fullmath[[#This Row],[M2]],$H$2:$L366,2,FALSE),VLOOKUP(Fullmath[[#This Row],[M2]],$H368:$L$2227,2,FALSE)),0)</f>
        <v>7.1</v>
      </c>
      <c r="T367" s="16">
        <f>IFERROR(_xlfn.IFNA(VLOOKUP(Fullmath[[#This Row],[M2]],$H$2:$L366,4,FALSE),VLOOKUP(Fullmath[[#This Row],[M2]],$H368:$L$2227,4,FALSE)),0)</f>
        <v>1009.4999999999999</v>
      </c>
      <c r="U367" s="7" t="s">
        <v>336</v>
      </c>
      <c r="V367" s="7">
        <v>1</v>
      </c>
      <c r="W367" s="15">
        <f>IFERROR(_xlfn.IFNA(VLOOKUP(Fullmath[[#This Row],[M3]],$H$2:$L366,2,FALSE),VLOOKUP(Fullmath[[#This Row],[M3]],$H368:$L$2227,2,FALSE)),0)</f>
        <v>3.2</v>
      </c>
      <c r="X367" s="16">
        <f>IFERROR(_xlfn.IFNA(VLOOKUP(Fullmath[[#This Row],[M3]],$H$2:$L366,4,FALSE),VLOOKUP(Fullmath[[#This Row],[M3]],$H368:$L$2227,4,FALSE)),0)</f>
        <v>464.38333333333333</v>
      </c>
      <c r="Y367" s="7" t="s">
        <v>655</v>
      </c>
      <c r="Z367" s="7">
        <v>1</v>
      </c>
      <c r="AA367" s="15">
        <f>IFERROR(_xlfn.IFNA(VLOOKUP(Fullmath[[#This Row],[M4]],$H$2:$L366,2,FALSE),VLOOKUP(Fullmath[[#This Row],[M4]],$H368:$L$2227,2,FALSE)),0)</f>
        <v>3.9000000000000004</v>
      </c>
      <c r="AB367" s="16">
        <f>IFERROR(_xlfn.IFNA(VLOOKUP(Fullmath[[#This Row],[M4]],$H$2:$L366,4,FALSE),VLOOKUP(Fullmath[[#This Row],[M4]],$H368:$L$2227,4,FALSE)),0)</f>
        <v>535.18333333333339</v>
      </c>
      <c r="AC367" s="7" t="s">
        <v>339</v>
      </c>
      <c r="AD367" s="7">
        <v>1</v>
      </c>
      <c r="AE367" s="15">
        <f>IFERROR(_xlfn.IFNA(VLOOKUP(Fullmath[[#This Row],[M5]],$H$2:$L366,2,FALSE),VLOOKUP(Fullmath[[#This Row],[M5]],$H368:$L$2227,2,FALSE)),0)</f>
        <v>4.3000000000000007</v>
      </c>
      <c r="AF367" s="16">
        <f>IFERROR(_xlfn.IFNA(VLOOKUP(Fullmath[[#This Row],[M5]],$H$2:$L366,4,FALSE),VLOOKUP(Fullmath[[#This Row],[M5]],$H368:$L$2227,4,FALSE)),0)</f>
        <v>658.41666666666674</v>
      </c>
      <c r="AI367" s="15">
        <f>IFERROR(_xlfn.IFNA(VLOOKUP(Fullmath[[#This Row],[M6]],$H$2:$L366,2,FALSE),VLOOKUP(Fullmath[[#This Row],[M6]],$H368:$L$2227,2,FALSE)),0)</f>
        <v>0</v>
      </c>
      <c r="AJ367" s="16">
        <f>IFERROR(_xlfn.IFNA(VLOOKUP(Fullmath[[#This Row],[M6]],$H$2:$L366,4,FALSE),VLOOKUP(Fullmath[[#This Row],[M6]],$H368:$L$2227,4,FALSE)),0)</f>
        <v>0</v>
      </c>
      <c r="AM367" s="7">
        <f>(IFERROR(VLOOKUP(AK367,Components[[Name]:[Price]],2,FALSE),0))</f>
        <v>0</v>
      </c>
      <c r="AP367" s="7">
        <f>(IFERROR(VLOOKUP(AN367,Components[[Name]:[Price]],2,FALSE),0))</f>
        <v>0</v>
      </c>
      <c r="AS367" s="7">
        <f>(IFERROR(VLOOKUP(AQ367,Components[[Name]:[Price]],2,FALSE),0))</f>
        <v>0</v>
      </c>
      <c r="AV367" s="7">
        <f>(IFERROR(VLOOKUP(AT367,Components[[Name]:[Price]],2,FALSE),0))</f>
        <v>0</v>
      </c>
      <c r="AY367" s="7">
        <f>(IFERROR(VLOOKUP(AW367,Components[[Name]:[Price]],2,FALSE),0))</f>
        <v>0</v>
      </c>
      <c r="BB367" s="6">
        <f>(IFERROR(VLOOKUP(AZ367,Components[[Name]:[Price]],2,FALSE),0))</f>
        <v>0</v>
      </c>
    </row>
    <row r="368" spans="1:54" x14ac:dyDescent="0.2">
      <c r="A368" s="2">
        <v>1352</v>
      </c>
      <c r="B368" s="2" t="s">
        <v>1132</v>
      </c>
      <c r="C368" s="2" t="s">
        <v>53</v>
      </c>
      <c r="D368" s="2" t="s">
        <v>53</v>
      </c>
      <c r="E368" s="2">
        <v>1</v>
      </c>
      <c r="F368" s="2">
        <v>3</v>
      </c>
      <c r="G368" s="2">
        <v>1</v>
      </c>
      <c r="H368" s="2" t="s">
        <v>1091</v>
      </c>
      <c r="I368" s="7">
        <f>Fullmath[[#This Row],[Total CP]]/Fullmath[[#This Row],[Quantity]]</f>
        <v>15.1</v>
      </c>
      <c r="J36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15.1</v>
      </c>
      <c r="K368" s="2">
        <f>Fullmath[[#This Row],[Mat Cost]]/Fullmath[[#This Row],[Quantity]]</f>
        <v>2341.2750000000001</v>
      </c>
      <c r="L36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2341.2750000000001</v>
      </c>
      <c r="M368" s="7" t="s">
        <v>314</v>
      </c>
      <c r="N368" s="14">
        <v>1</v>
      </c>
      <c r="O368" s="15">
        <f>IFERROR(_xlfn.IFNA(VLOOKUP(Fullmath[[#This Row],[M1]],$H$2:$L367,2,FALSE),VLOOKUP(Fullmath[[#This Row],[M1]],$H369:$L$2227,2,FALSE)),0)</f>
        <v>3</v>
      </c>
      <c r="P368" s="16">
        <f>IFERROR(_xlfn.IFNA(VLOOKUP(Fullmath[[#This Row],[M1]],$H$2:$L367,4,FALSE),VLOOKUP(Fullmath[[#This Row],[M1]],$H369:$L$2227,4,FALSE)),0)</f>
        <v>722</v>
      </c>
      <c r="Q368" s="7" t="s">
        <v>333</v>
      </c>
      <c r="R368" s="7">
        <v>1</v>
      </c>
      <c r="S368" s="15">
        <f>IFERROR(_xlfn.IFNA(VLOOKUP(Fullmath[[#This Row],[M2]],$H$2:$L367,2,FALSE),VLOOKUP(Fullmath[[#This Row],[M2]],$H369:$L$2227,2,FALSE)),0)</f>
        <v>8.1999999999999993</v>
      </c>
      <c r="T368" s="16">
        <f>IFERROR(_xlfn.IFNA(VLOOKUP(Fullmath[[#This Row],[M2]],$H$2:$L367,4,FALSE),VLOOKUP(Fullmath[[#This Row],[M2]],$H369:$L$2227,4,FALSE)),0)</f>
        <v>1160.4083333333333</v>
      </c>
      <c r="U368" s="7" t="s">
        <v>344</v>
      </c>
      <c r="V368" s="7">
        <v>1</v>
      </c>
      <c r="W368" s="15">
        <f>IFERROR(_xlfn.IFNA(VLOOKUP(Fullmath[[#This Row],[M3]],$H$2:$L367,2,FALSE),VLOOKUP(Fullmath[[#This Row],[M3]],$H369:$L$2227,2,FALSE)),0)</f>
        <v>1.8</v>
      </c>
      <c r="X368" s="16">
        <f>IFERROR(_xlfn.IFNA(VLOOKUP(Fullmath[[#This Row],[M3]],$H$2:$L367,4,FALSE),VLOOKUP(Fullmath[[#This Row],[M3]],$H369:$L$2227,4,FALSE)),0)</f>
        <v>264.83333333333331</v>
      </c>
      <c r="Y368" s="7" t="s">
        <v>342</v>
      </c>
      <c r="Z368" s="7">
        <v>1</v>
      </c>
      <c r="AA368" s="15">
        <f>IFERROR(_xlfn.IFNA(VLOOKUP(Fullmath[[#This Row],[M4]],$H$2:$L367,2,FALSE),VLOOKUP(Fullmath[[#This Row],[M4]],$H369:$L$2227,2,FALSE)),0)</f>
        <v>1.1000000000000001</v>
      </c>
      <c r="AB368" s="16">
        <f>IFERROR(_xlfn.IFNA(VLOOKUP(Fullmath[[#This Row],[M4]],$H$2:$L367,4,FALSE),VLOOKUP(Fullmath[[#This Row],[M4]],$H369:$L$2227,4,FALSE)),0)</f>
        <v>194.03333333333333</v>
      </c>
      <c r="AE368" s="15">
        <f>IFERROR(_xlfn.IFNA(VLOOKUP(Fullmath[[#This Row],[M5]],$H$2:$L367,2,FALSE),VLOOKUP(Fullmath[[#This Row],[M5]],$H369:$L$2227,2,FALSE)),0)</f>
        <v>0</v>
      </c>
      <c r="AF368" s="16">
        <f>IFERROR(_xlfn.IFNA(VLOOKUP(Fullmath[[#This Row],[M5]],$H$2:$L367,4,FALSE),VLOOKUP(Fullmath[[#This Row],[M5]],$H369:$L$2227,4,FALSE)),0)</f>
        <v>0</v>
      </c>
      <c r="AI368" s="15">
        <f>IFERROR(_xlfn.IFNA(VLOOKUP(Fullmath[[#This Row],[M6]],$H$2:$L367,2,FALSE),VLOOKUP(Fullmath[[#This Row],[M6]],$H369:$L$2227,2,FALSE)),0)</f>
        <v>0</v>
      </c>
      <c r="AJ368" s="16">
        <f>IFERROR(_xlfn.IFNA(VLOOKUP(Fullmath[[#This Row],[M6]],$H$2:$L367,4,FALSE),VLOOKUP(Fullmath[[#This Row],[M6]],$H369:$L$2227,4,FALSE)),0)</f>
        <v>0</v>
      </c>
      <c r="AM368" s="7">
        <f>(IFERROR(VLOOKUP(AK368,Components[[Name]:[Price]],2,FALSE),0))</f>
        <v>0</v>
      </c>
      <c r="AP368" s="7">
        <f>(IFERROR(VLOOKUP(AN368,Components[[Name]:[Price]],2,FALSE),0))</f>
        <v>0</v>
      </c>
      <c r="AS368" s="7">
        <f>(IFERROR(VLOOKUP(AQ368,Components[[Name]:[Price]],2,FALSE),0))</f>
        <v>0</v>
      </c>
      <c r="AV368" s="7">
        <f>(IFERROR(VLOOKUP(AT368,Components[[Name]:[Price]],2,FALSE),0))</f>
        <v>0</v>
      </c>
      <c r="AY368" s="7">
        <f>(IFERROR(VLOOKUP(AW368,Components[[Name]:[Price]],2,FALSE),0))</f>
        <v>0</v>
      </c>
      <c r="BB368" s="6">
        <f>(IFERROR(VLOOKUP(AZ368,Components[[Name]:[Price]],2,FALSE),0))</f>
        <v>0</v>
      </c>
    </row>
    <row r="369" spans="1:54" x14ac:dyDescent="0.2">
      <c r="A369" s="2">
        <v>642</v>
      </c>
      <c r="B369" s="2" t="s">
        <v>1132</v>
      </c>
      <c r="C369" s="2" t="s">
        <v>53</v>
      </c>
      <c r="D369" s="2" t="s">
        <v>53</v>
      </c>
      <c r="E369" s="2">
        <v>1</v>
      </c>
      <c r="F369" s="2">
        <v>9</v>
      </c>
      <c r="G369" s="2">
        <v>1</v>
      </c>
      <c r="H369" s="2" t="s">
        <v>54</v>
      </c>
      <c r="I369" s="7">
        <f>Fullmath[[#This Row],[Total CP]]/Fullmath[[#This Row],[Quantity]]</f>
        <v>3</v>
      </c>
      <c r="J36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369" s="2">
        <f>Fullmath[[#This Row],[Mat Cost]]/Fullmath[[#This Row],[Quantity]]</f>
        <v>962.66666666666663</v>
      </c>
      <c r="L36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962.66666666666663</v>
      </c>
      <c r="M369" s="7" t="s">
        <v>315</v>
      </c>
      <c r="N369" s="14">
        <v>2</v>
      </c>
      <c r="O369" s="15">
        <f>IFERROR(_xlfn.IFNA(VLOOKUP(Fullmath[[#This Row],[M1]],$H$2:$L368,2,FALSE),VLOOKUP(Fullmath[[#This Row],[M1]],$H370:$L$2227,2,FALSE)),0)</f>
        <v>1</v>
      </c>
      <c r="P369" s="16">
        <f>IFERROR(_xlfn.IFNA(VLOOKUP(Fullmath[[#This Row],[M1]],$H$2:$L368,4,FALSE),VLOOKUP(Fullmath[[#This Row],[M1]],$H370:$L$2227,4,FALSE)),0)</f>
        <v>481.33333333333331</v>
      </c>
      <c r="S369" s="15">
        <f>IFERROR(_xlfn.IFNA(VLOOKUP(Fullmath[[#This Row],[M2]],$H$2:$L368,2,FALSE),VLOOKUP(Fullmath[[#This Row],[M2]],$H370:$L$2227,2,FALSE)),0)</f>
        <v>0</v>
      </c>
      <c r="T369" s="16">
        <f>IFERROR(_xlfn.IFNA(VLOOKUP(Fullmath[[#This Row],[M2]],$H$2:$L368,4,FALSE),VLOOKUP(Fullmath[[#This Row],[M2]],$H370:$L$2227,4,FALSE)),0)</f>
        <v>0</v>
      </c>
      <c r="W369" s="15">
        <f>IFERROR(_xlfn.IFNA(VLOOKUP(Fullmath[[#This Row],[M3]],$H$2:$L368,2,FALSE),VLOOKUP(Fullmath[[#This Row],[M3]],$H370:$L$2227,2,FALSE)),0)</f>
        <v>0</v>
      </c>
      <c r="X369" s="16">
        <f>IFERROR(_xlfn.IFNA(VLOOKUP(Fullmath[[#This Row],[M3]],$H$2:$L368,4,FALSE),VLOOKUP(Fullmath[[#This Row],[M3]],$H370:$L$2227,4,FALSE)),0)</f>
        <v>0</v>
      </c>
      <c r="AA369" s="15">
        <f>IFERROR(_xlfn.IFNA(VLOOKUP(Fullmath[[#This Row],[M4]],$H$2:$L368,2,FALSE),VLOOKUP(Fullmath[[#This Row],[M4]],$H370:$L$2227,2,FALSE)),0)</f>
        <v>0</v>
      </c>
      <c r="AB369" s="16">
        <f>IFERROR(_xlfn.IFNA(VLOOKUP(Fullmath[[#This Row],[M4]],$H$2:$L368,4,FALSE),VLOOKUP(Fullmath[[#This Row],[M4]],$H370:$L$2227,4,FALSE)),0)</f>
        <v>0</v>
      </c>
      <c r="AE369" s="15">
        <f>IFERROR(_xlfn.IFNA(VLOOKUP(Fullmath[[#This Row],[M5]],$H$2:$L368,2,FALSE),VLOOKUP(Fullmath[[#This Row],[M5]],$H370:$L$2227,2,FALSE)),0)</f>
        <v>0</v>
      </c>
      <c r="AF369" s="16">
        <f>IFERROR(_xlfn.IFNA(VLOOKUP(Fullmath[[#This Row],[M5]],$H$2:$L368,4,FALSE),VLOOKUP(Fullmath[[#This Row],[M5]],$H370:$L$2227,4,FALSE)),0)</f>
        <v>0</v>
      </c>
      <c r="AI369" s="15">
        <f>IFERROR(_xlfn.IFNA(VLOOKUP(Fullmath[[#This Row],[M6]],$H$2:$L368,2,FALSE),VLOOKUP(Fullmath[[#This Row],[M6]],$H370:$L$2227,2,FALSE)),0)</f>
        <v>0</v>
      </c>
      <c r="AJ369" s="16">
        <f>IFERROR(_xlfn.IFNA(VLOOKUP(Fullmath[[#This Row],[M6]],$H$2:$L368,4,FALSE),VLOOKUP(Fullmath[[#This Row],[M6]],$H370:$L$2227,4,FALSE)),0)</f>
        <v>0</v>
      </c>
      <c r="AM369" s="7">
        <f>(IFERROR(VLOOKUP(AK369,Components[[Name]:[Price]],2,FALSE),0))</f>
        <v>0</v>
      </c>
      <c r="AP369" s="7">
        <f>(IFERROR(VLOOKUP(AN369,Components[[Name]:[Price]],2,FALSE),0))</f>
        <v>0</v>
      </c>
      <c r="AS369" s="7">
        <f>(IFERROR(VLOOKUP(AQ369,Components[[Name]:[Price]],2,FALSE),0))</f>
        <v>0</v>
      </c>
      <c r="AV369" s="7">
        <f>(IFERROR(VLOOKUP(AT369,Components[[Name]:[Price]],2,FALSE),0))</f>
        <v>0</v>
      </c>
      <c r="AY369" s="7">
        <f>(IFERROR(VLOOKUP(AW369,Components[[Name]:[Price]],2,FALSE),0))</f>
        <v>0</v>
      </c>
      <c r="BB369" s="6">
        <f>(IFERROR(VLOOKUP(AZ369,Components[[Name]:[Price]],2,FALSE),0))</f>
        <v>0</v>
      </c>
    </row>
    <row r="370" spans="1:54" x14ac:dyDescent="0.2">
      <c r="A370" s="2">
        <v>707</v>
      </c>
      <c r="B370" s="2" t="s">
        <v>1132</v>
      </c>
      <c r="C370" s="2" t="s">
        <v>53</v>
      </c>
      <c r="D370" s="2" t="s">
        <v>53</v>
      </c>
      <c r="E370" s="2">
        <v>1</v>
      </c>
      <c r="F370" s="2">
        <v>11</v>
      </c>
      <c r="G370" s="2">
        <v>2</v>
      </c>
      <c r="H370" s="2" t="s">
        <v>1086</v>
      </c>
      <c r="I370" s="7">
        <f>Fullmath[[#This Row],[Total CP]]/Fullmath[[#This Row],[Quantity]]</f>
        <v>4</v>
      </c>
      <c r="J37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0" s="2">
        <f>Fullmath[[#This Row],[Mat Cost]]/Fullmath[[#This Row],[Quantity]]</f>
        <v>699.5333333333333</v>
      </c>
      <c r="L37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0" s="7" t="s">
        <v>581</v>
      </c>
      <c r="N370" s="14">
        <v>1</v>
      </c>
      <c r="O370" s="15">
        <f>IFERROR(_xlfn.IFNA(VLOOKUP(Fullmath[[#This Row],[M1]],$H$2:$L369,2,FALSE),VLOOKUP(Fullmath[[#This Row],[M1]],$H371:$L$2227,2,FALSE)),0)</f>
        <v>1</v>
      </c>
      <c r="P370" s="16">
        <f>IFERROR(_xlfn.IFNA(VLOOKUP(Fullmath[[#This Row],[M1]],$H$2:$L369,4,FALSE),VLOOKUP(Fullmath[[#This Row],[M1]],$H371:$L$2227,4,FALSE)),0)</f>
        <v>240.66666666666666</v>
      </c>
      <c r="Q370" s="7" t="s">
        <v>319</v>
      </c>
      <c r="R370" s="7">
        <v>1</v>
      </c>
      <c r="S370" s="15">
        <f>IFERROR(_xlfn.IFNA(VLOOKUP(Fullmath[[#This Row],[M2]],$H$2:$L369,2,FALSE),VLOOKUP(Fullmath[[#This Row],[M2]],$H371:$L$2227,2,FALSE)),0)</f>
        <v>1</v>
      </c>
      <c r="T370" s="16">
        <f>IFERROR(_xlfn.IFNA(VLOOKUP(Fullmath[[#This Row],[M2]],$H$2:$L369,4,FALSE),VLOOKUP(Fullmath[[#This Row],[M2]],$H371:$L$2227,4,FALSE)),0)</f>
        <v>153.69999999999999</v>
      </c>
      <c r="W370" s="15">
        <f>IFERROR(_xlfn.IFNA(VLOOKUP(Fullmath[[#This Row],[M3]],$H$2:$L369,2,FALSE),VLOOKUP(Fullmath[[#This Row],[M3]],$H371:$L$2227,2,FALSE)),0)</f>
        <v>0</v>
      </c>
      <c r="X370" s="16">
        <f>IFERROR(_xlfn.IFNA(VLOOKUP(Fullmath[[#This Row],[M3]],$H$2:$L369,4,FALSE),VLOOKUP(Fullmath[[#This Row],[M3]],$H371:$L$2227,4,FALSE)),0)</f>
        <v>0</v>
      </c>
      <c r="AA370" s="15">
        <f>IFERROR(_xlfn.IFNA(VLOOKUP(Fullmath[[#This Row],[M4]],$H$2:$L369,2,FALSE),VLOOKUP(Fullmath[[#This Row],[M4]],$H371:$L$2227,2,FALSE)),0)</f>
        <v>0</v>
      </c>
      <c r="AB370" s="16">
        <f>IFERROR(_xlfn.IFNA(VLOOKUP(Fullmath[[#This Row],[M4]],$H$2:$L369,4,FALSE),VLOOKUP(Fullmath[[#This Row],[M4]],$H371:$L$2227,4,FALSE)),0)</f>
        <v>0</v>
      </c>
      <c r="AE370" s="15">
        <f>IFERROR(_xlfn.IFNA(VLOOKUP(Fullmath[[#This Row],[M5]],$H$2:$L369,2,FALSE),VLOOKUP(Fullmath[[#This Row],[M5]],$H371:$L$2227,2,FALSE)),0)</f>
        <v>0</v>
      </c>
      <c r="AF370" s="16">
        <f>IFERROR(_xlfn.IFNA(VLOOKUP(Fullmath[[#This Row],[M5]],$H$2:$L369,4,FALSE),VLOOKUP(Fullmath[[#This Row],[M5]],$H371:$L$2227,4,FALSE)),0)</f>
        <v>0</v>
      </c>
      <c r="AI370" s="15">
        <f>IFERROR(_xlfn.IFNA(VLOOKUP(Fullmath[[#This Row],[M6]],$H$2:$L369,2,FALSE),VLOOKUP(Fullmath[[#This Row],[M6]],$H371:$L$2227,2,FALSE)),0)</f>
        <v>0</v>
      </c>
      <c r="AJ370" s="16">
        <f>IFERROR(_xlfn.IFNA(VLOOKUP(Fullmath[[#This Row],[M6]],$H$2:$L369,4,FALSE),VLOOKUP(Fullmath[[#This Row],[M6]],$H371:$L$2227,4,FALSE)),0)</f>
        <v>0</v>
      </c>
      <c r="AK370" s="7" t="s">
        <v>231</v>
      </c>
      <c r="AL370" s="7">
        <v>1</v>
      </c>
      <c r="AM370" s="7">
        <f>(IFERROR(VLOOKUP(AK370,Components[[Name]:[Price]],2,FALSE),0))</f>
        <v>305.16666666666669</v>
      </c>
      <c r="AP370" s="7">
        <f>(IFERROR(VLOOKUP(AN370,Components[[Name]:[Price]],2,FALSE),0))</f>
        <v>0</v>
      </c>
      <c r="AS370" s="7">
        <f>(IFERROR(VLOOKUP(AQ370,Components[[Name]:[Price]],2,FALSE),0))</f>
        <v>0</v>
      </c>
      <c r="AV370" s="7">
        <f>(IFERROR(VLOOKUP(AT370,Components[[Name]:[Price]],2,FALSE),0))</f>
        <v>0</v>
      </c>
      <c r="AY370" s="7">
        <f>(IFERROR(VLOOKUP(AW370,Components[[Name]:[Price]],2,FALSE),0))</f>
        <v>0</v>
      </c>
      <c r="BB370" s="6">
        <f>(IFERROR(VLOOKUP(AZ370,Components[[Name]:[Price]],2,FALSE),0))</f>
        <v>0</v>
      </c>
    </row>
    <row r="371" spans="1:54" x14ac:dyDescent="0.2">
      <c r="A371" s="2">
        <v>694</v>
      </c>
      <c r="B371" s="2" t="s">
        <v>1132</v>
      </c>
      <c r="C371" s="2" t="s">
        <v>53</v>
      </c>
      <c r="D371" s="2" t="s">
        <v>53</v>
      </c>
      <c r="E371" s="2">
        <v>1</v>
      </c>
      <c r="F371" s="2">
        <v>11</v>
      </c>
      <c r="G371" s="2">
        <v>2</v>
      </c>
      <c r="H371" s="2" t="s">
        <v>1077</v>
      </c>
      <c r="I371" s="7">
        <f>Fullmath[[#This Row],[Total CP]]/Fullmath[[#This Row],[Quantity]]</f>
        <v>4</v>
      </c>
      <c r="J37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1" s="2">
        <f>Fullmath[[#This Row],[Mat Cost]]/Fullmath[[#This Row],[Quantity]]</f>
        <v>699.5333333333333</v>
      </c>
      <c r="L37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1" s="7" t="s">
        <v>581</v>
      </c>
      <c r="N371" s="14">
        <v>1</v>
      </c>
      <c r="O371" s="15">
        <f>IFERROR(_xlfn.IFNA(VLOOKUP(Fullmath[[#This Row],[M1]],$H$2:$L370,2,FALSE),VLOOKUP(Fullmath[[#This Row],[M1]],$H372:$L$2227,2,FALSE)),0)</f>
        <v>1</v>
      </c>
      <c r="P371" s="16">
        <f>IFERROR(_xlfn.IFNA(VLOOKUP(Fullmath[[#This Row],[M1]],$H$2:$L370,4,FALSE),VLOOKUP(Fullmath[[#This Row],[M1]],$H372:$L$2227,4,FALSE)),0)</f>
        <v>240.66666666666666</v>
      </c>
      <c r="Q371" s="7" t="s">
        <v>319</v>
      </c>
      <c r="R371" s="7">
        <v>1</v>
      </c>
      <c r="S371" s="15">
        <f>IFERROR(_xlfn.IFNA(VLOOKUP(Fullmath[[#This Row],[M2]],$H$2:$L370,2,FALSE),VLOOKUP(Fullmath[[#This Row],[M2]],$H372:$L$2227,2,FALSE)),0)</f>
        <v>1</v>
      </c>
      <c r="T371" s="16">
        <f>IFERROR(_xlfn.IFNA(VLOOKUP(Fullmath[[#This Row],[M2]],$H$2:$L370,4,FALSE),VLOOKUP(Fullmath[[#This Row],[M2]],$H372:$L$2227,4,FALSE)),0)</f>
        <v>153.69999999999999</v>
      </c>
      <c r="W371" s="15">
        <f>IFERROR(_xlfn.IFNA(VLOOKUP(Fullmath[[#This Row],[M3]],$H$2:$L370,2,FALSE),VLOOKUP(Fullmath[[#This Row],[M3]],$H372:$L$2227,2,FALSE)),0)</f>
        <v>0</v>
      </c>
      <c r="X371" s="16">
        <f>IFERROR(_xlfn.IFNA(VLOOKUP(Fullmath[[#This Row],[M3]],$H$2:$L370,4,FALSE),VLOOKUP(Fullmath[[#This Row],[M3]],$H372:$L$2227,4,FALSE)),0)</f>
        <v>0</v>
      </c>
      <c r="AA371" s="15">
        <f>IFERROR(_xlfn.IFNA(VLOOKUP(Fullmath[[#This Row],[M4]],$H$2:$L370,2,FALSE),VLOOKUP(Fullmath[[#This Row],[M4]],$H372:$L$2227,2,FALSE)),0)</f>
        <v>0</v>
      </c>
      <c r="AB371" s="16">
        <f>IFERROR(_xlfn.IFNA(VLOOKUP(Fullmath[[#This Row],[M4]],$H$2:$L370,4,FALSE),VLOOKUP(Fullmath[[#This Row],[M4]],$H372:$L$2227,4,FALSE)),0)</f>
        <v>0</v>
      </c>
      <c r="AE371" s="15">
        <f>IFERROR(_xlfn.IFNA(VLOOKUP(Fullmath[[#This Row],[M5]],$H$2:$L370,2,FALSE),VLOOKUP(Fullmath[[#This Row],[M5]],$H372:$L$2227,2,FALSE)),0)</f>
        <v>0</v>
      </c>
      <c r="AF371" s="16">
        <f>IFERROR(_xlfn.IFNA(VLOOKUP(Fullmath[[#This Row],[M5]],$H$2:$L370,4,FALSE),VLOOKUP(Fullmath[[#This Row],[M5]],$H372:$L$2227,4,FALSE)),0)</f>
        <v>0</v>
      </c>
      <c r="AI371" s="15">
        <f>IFERROR(_xlfn.IFNA(VLOOKUP(Fullmath[[#This Row],[M6]],$H$2:$L370,2,FALSE),VLOOKUP(Fullmath[[#This Row],[M6]],$H372:$L$2227,2,FALSE)),0)</f>
        <v>0</v>
      </c>
      <c r="AJ371" s="16">
        <f>IFERROR(_xlfn.IFNA(VLOOKUP(Fullmath[[#This Row],[M6]],$H$2:$L370,4,FALSE),VLOOKUP(Fullmath[[#This Row],[M6]],$H372:$L$2227,4,FALSE)),0)</f>
        <v>0</v>
      </c>
      <c r="AK371" s="7" t="s">
        <v>231</v>
      </c>
      <c r="AL371" s="7">
        <v>1</v>
      </c>
      <c r="AM371" s="7">
        <f>(IFERROR(VLOOKUP(AK371,Components[[Name]:[Price]],2,FALSE),0))</f>
        <v>305.16666666666669</v>
      </c>
      <c r="AP371" s="7">
        <f>(IFERROR(VLOOKUP(AN371,Components[[Name]:[Price]],2,FALSE),0))</f>
        <v>0</v>
      </c>
      <c r="AS371" s="7">
        <f>(IFERROR(VLOOKUP(AQ371,Components[[Name]:[Price]],2,FALSE),0))</f>
        <v>0</v>
      </c>
      <c r="AV371" s="7">
        <f>(IFERROR(VLOOKUP(AT371,Components[[Name]:[Price]],2,FALSE),0))</f>
        <v>0</v>
      </c>
      <c r="AY371" s="7">
        <f>(IFERROR(VLOOKUP(AW371,Components[[Name]:[Price]],2,FALSE),0))</f>
        <v>0</v>
      </c>
      <c r="BB371" s="6">
        <f>(IFERROR(VLOOKUP(AZ371,Components[[Name]:[Price]],2,FALSE),0))</f>
        <v>0</v>
      </c>
    </row>
    <row r="372" spans="1:54" x14ac:dyDescent="0.2">
      <c r="A372" s="2">
        <v>695</v>
      </c>
      <c r="B372" s="2" t="s">
        <v>1132</v>
      </c>
      <c r="C372" s="2" t="s">
        <v>53</v>
      </c>
      <c r="D372" s="2" t="s">
        <v>53</v>
      </c>
      <c r="E372" s="2">
        <v>1</v>
      </c>
      <c r="F372" s="2">
        <v>11</v>
      </c>
      <c r="G372" s="2">
        <v>2</v>
      </c>
      <c r="H372" s="2" t="s">
        <v>1078</v>
      </c>
      <c r="I372" s="7">
        <f>Fullmath[[#This Row],[Total CP]]/Fullmath[[#This Row],[Quantity]]</f>
        <v>4</v>
      </c>
      <c r="J37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2" s="2">
        <f>Fullmath[[#This Row],[Mat Cost]]/Fullmath[[#This Row],[Quantity]]</f>
        <v>699.5333333333333</v>
      </c>
      <c r="L37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2" s="7" t="s">
        <v>581</v>
      </c>
      <c r="N372" s="14">
        <v>1</v>
      </c>
      <c r="O372" s="15">
        <f>IFERROR(_xlfn.IFNA(VLOOKUP(Fullmath[[#This Row],[M1]],$H$2:$L371,2,FALSE),VLOOKUP(Fullmath[[#This Row],[M1]],$H373:$L$2227,2,FALSE)),0)</f>
        <v>1</v>
      </c>
      <c r="P372" s="16">
        <f>IFERROR(_xlfn.IFNA(VLOOKUP(Fullmath[[#This Row],[M1]],$H$2:$L371,4,FALSE),VLOOKUP(Fullmath[[#This Row],[M1]],$H373:$L$2227,4,FALSE)),0)</f>
        <v>240.66666666666666</v>
      </c>
      <c r="Q372" s="7" t="s">
        <v>319</v>
      </c>
      <c r="R372" s="7">
        <v>1</v>
      </c>
      <c r="S372" s="15">
        <f>IFERROR(_xlfn.IFNA(VLOOKUP(Fullmath[[#This Row],[M2]],$H$2:$L371,2,FALSE),VLOOKUP(Fullmath[[#This Row],[M2]],$H373:$L$2227,2,FALSE)),0)</f>
        <v>1</v>
      </c>
      <c r="T372" s="16">
        <f>IFERROR(_xlfn.IFNA(VLOOKUP(Fullmath[[#This Row],[M2]],$H$2:$L371,4,FALSE),VLOOKUP(Fullmath[[#This Row],[M2]],$H373:$L$2227,4,FALSE)),0)</f>
        <v>153.69999999999999</v>
      </c>
      <c r="W372" s="15">
        <f>IFERROR(_xlfn.IFNA(VLOOKUP(Fullmath[[#This Row],[M3]],$H$2:$L371,2,FALSE),VLOOKUP(Fullmath[[#This Row],[M3]],$H373:$L$2227,2,FALSE)),0)</f>
        <v>0</v>
      </c>
      <c r="X372" s="16">
        <f>IFERROR(_xlfn.IFNA(VLOOKUP(Fullmath[[#This Row],[M3]],$H$2:$L371,4,FALSE),VLOOKUP(Fullmath[[#This Row],[M3]],$H373:$L$2227,4,FALSE)),0)</f>
        <v>0</v>
      </c>
      <c r="AA372" s="15">
        <f>IFERROR(_xlfn.IFNA(VLOOKUP(Fullmath[[#This Row],[M4]],$H$2:$L371,2,FALSE),VLOOKUP(Fullmath[[#This Row],[M4]],$H373:$L$2227,2,FALSE)),0)</f>
        <v>0</v>
      </c>
      <c r="AB372" s="16">
        <f>IFERROR(_xlfn.IFNA(VLOOKUP(Fullmath[[#This Row],[M4]],$H$2:$L371,4,FALSE),VLOOKUP(Fullmath[[#This Row],[M4]],$H373:$L$2227,4,FALSE)),0)</f>
        <v>0</v>
      </c>
      <c r="AE372" s="15">
        <f>IFERROR(_xlfn.IFNA(VLOOKUP(Fullmath[[#This Row],[M5]],$H$2:$L371,2,FALSE),VLOOKUP(Fullmath[[#This Row],[M5]],$H373:$L$2227,2,FALSE)),0)</f>
        <v>0</v>
      </c>
      <c r="AF372" s="16">
        <f>IFERROR(_xlfn.IFNA(VLOOKUP(Fullmath[[#This Row],[M5]],$H$2:$L371,4,FALSE),VLOOKUP(Fullmath[[#This Row],[M5]],$H373:$L$2227,4,FALSE)),0)</f>
        <v>0</v>
      </c>
      <c r="AI372" s="15">
        <f>IFERROR(_xlfn.IFNA(VLOOKUP(Fullmath[[#This Row],[M6]],$H$2:$L371,2,FALSE),VLOOKUP(Fullmath[[#This Row],[M6]],$H373:$L$2227,2,FALSE)),0)</f>
        <v>0</v>
      </c>
      <c r="AJ372" s="16">
        <f>IFERROR(_xlfn.IFNA(VLOOKUP(Fullmath[[#This Row],[M6]],$H$2:$L371,4,FALSE),VLOOKUP(Fullmath[[#This Row],[M6]],$H373:$L$2227,4,FALSE)),0)</f>
        <v>0</v>
      </c>
      <c r="AK372" s="7" t="s">
        <v>231</v>
      </c>
      <c r="AL372" s="7">
        <v>1</v>
      </c>
      <c r="AM372" s="7">
        <f>(IFERROR(VLOOKUP(AK372,Components[[Name]:[Price]],2,FALSE),0))</f>
        <v>305.16666666666669</v>
      </c>
      <c r="AP372" s="7">
        <f>(IFERROR(VLOOKUP(AN372,Components[[Name]:[Price]],2,FALSE),0))</f>
        <v>0</v>
      </c>
      <c r="AS372" s="7">
        <f>(IFERROR(VLOOKUP(AQ372,Components[[Name]:[Price]],2,FALSE),0))</f>
        <v>0</v>
      </c>
      <c r="AV372" s="7">
        <f>(IFERROR(VLOOKUP(AT372,Components[[Name]:[Price]],2,FALSE),0))</f>
        <v>0</v>
      </c>
      <c r="AY372" s="7">
        <f>(IFERROR(VLOOKUP(AW372,Components[[Name]:[Price]],2,FALSE),0))</f>
        <v>0</v>
      </c>
      <c r="BB372" s="6">
        <f>(IFERROR(VLOOKUP(AZ372,Components[[Name]:[Price]],2,FALSE),0))</f>
        <v>0</v>
      </c>
    </row>
    <row r="373" spans="1:54" x14ac:dyDescent="0.2">
      <c r="A373" s="2">
        <v>701</v>
      </c>
      <c r="B373" s="2" t="s">
        <v>1132</v>
      </c>
      <c r="C373" s="2" t="s">
        <v>53</v>
      </c>
      <c r="D373" s="2" t="s">
        <v>53</v>
      </c>
      <c r="E373" s="2">
        <v>1</v>
      </c>
      <c r="F373" s="2">
        <v>11</v>
      </c>
      <c r="G373" s="2">
        <v>2</v>
      </c>
      <c r="H373" s="2" t="s">
        <v>1083</v>
      </c>
      <c r="I373" s="7">
        <f>Fullmath[[#This Row],[Total CP]]/Fullmath[[#This Row],[Quantity]]</f>
        <v>4</v>
      </c>
      <c r="J37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3" s="2">
        <f>Fullmath[[#This Row],[Mat Cost]]/Fullmath[[#This Row],[Quantity]]</f>
        <v>699.5333333333333</v>
      </c>
      <c r="L37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3" s="7" t="s">
        <v>581</v>
      </c>
      <c r="N373" s="14">
        <v>1</v>
      </c>
      <c r="O373" s="15">
        <f>IFERROR(_xlfn.IFNA(VLOOKUP(Fullmath[[#This Row],[M1]],$H$2:$L372,2,FALSE),VLOOKUP(Fullmath[[#This Row],[M1]],$H374:$L$2227,2,FALSE)),0)</f>
        <v>1</v>
      </c>
      <c r="P373" s="16">
        <f>IFERROR(_xlfn.IFNA(VLOOKUP(Fullmath[[#This Row],[M1]],$H$2:$L372,4,FALSE),VLOOKUP(Fullmath[[#This Row],[M1]],$H374:$L$2227,4,FALSE)),0)</f>
        <v>240.66666666666666</v>
      </c>
      <c r="Q373" s="7" t="s">
        <v>319</v>
      </c>
      <c r="R373" s="7">
        <v>1</v>
      </c>
      <c r="S373" s="15">
        <f>IFERROR(_xlfn.IFNA(VLOOKUP(Fullmath[[#This Row],[M2]],$H$2:$L372,2,FALSE),VLOOKUP(Fullmath[[#This Row],[M2]],$H374:$L$2227,2,FALSE)),0)</f>
        <v>1</v>
      </c>
      <c r="T373" s="16">
        <f>IFERROR(_xlfn.IFNA(VLOOKUP(Fullmath[[#This Row],[M2]],$H$2:$L372,4,FALSE),VLOOKUP(Fullmath[[#This Row],[M2]],$H374:$L$2227,4,FALSE)),0)</f>
        <v>153.69999999999999</v>
      </c>
      <c r="W373" s="15">
        <f>IFERROR(_xlfn.IFNA(VLOOKUP(Fullmath[[#This Row],[M3]],$H$2:$L372,2,FALSE),VLOOKUP(Fullmath[[#This Row],[M3]],$H374:$L$2227,2,FALSE)),0)</f>
        <v>0</v>
      </c>
      <c r="X373" s="16">
        <f>IFERROR(_xlfn.IFNA(VLOOKUP(Fullmath[[#This Row],[M3]],$H$2:$L372,4,FALSE),VLOOKUP(Fullmath[[#This Row],[M3]],$H374:$L$2227,4,FALSE)),0)</f>
        <v>0</v>
      </c>
      <c r="AA373" s="15">
        <f>IFERROR(_xlfn.IFNA(VLOOKUP(Fullmath[[#This Row],[M4]],$H$2:$L372,2,FALSE),VLOOKUP(Fullmath[[#This Row],[M4]],$H374:$L$2227,2,FALSE)),0)</f>
        <v>0</v>
      </c>
      <c r="AB373" s="16">
        <f>IFERROR(_xlfn.IFNA(VLOOKUP(Fullmath[[#This Row],[M4]],$H$2:$L372,4,FALSE),VLOOKUP(Fullmath[[#This Row],[M4]],$H374:$L$2227,4,FALSE)),0)</f>
        <v>0</v>
      </c>
      <c r="AE373" s="15">
        <f>IFERROR(_xlfn.IFNA(VLOOKUP(Fullmath[[#This Row],[M5]],$H$2:$L372,2,FALSE),VLOOKUP(Fullmath[[#This Row],[M5]],$H374:$L$2227,2,FALSE)),0)</f>
        <v>0</v>
      </c>
      <c r="AF373" s="16">
        <f>IFERROR(_xlfn.IFNA(VLOOKUP(Fullmath[[#This Row],[M5]],$H$2:$L372,4,FALSE),VLOOKUP(Fullmath[[#This Row],[M5]],$H374:$L$2227,4,FALSE)),0)</f>
        <v>0</v>
      </c>
      <c r="AI373" s="15">
        <f>IFERROR(_xlfn.IFNA(VLOOKUP(Fullmath[[#This Row],[M6]],$H$2:$L372,2,FALSE),VLOOKUP(Fullmath[[#This Row],[M6]],$H374:$L$2227,2,FALSE)),0)</f>
        <v>0</v>
      </c>
      <c r="AJ373" s="16">
        <f>IFERROR(_xlfn.IFNA(VLOOKUP(Fullmath[[#This Row],[M6]],$H$2:$L372,4,FALSE),VLOOKUP(Fullmath[[#This Row],[M6]],$H374:$L$2227,4,FALSE)),0)</f>
        <v>0</v>
      </c>
      <c r="AK373" s="7" t="s">
        <v>231</v>
      </c>
      <c r="AL373" s="7">
        <v>1</v>
      </c>
      <c r="AM373" s="7">
        <f>(IFERROR(VLOOKUP(AK373,Components[[Name]:[Price]],2,FALSE),0))</f>
        <v>305.16666666666669</v>
      </c>
      <c r="AP373" s="7">
        <f>(IFERROR(VLOOKUP(AN373,Components[[Name]:[Price]],2,FALSE),0))</f>
        <v>0</v>
      </c>
      <c r="AS373" s="7">
        <f>(IFERROR(VLOOKUP(AQ373,Components[[Name]:[Price]],2,FALSE),0))</f>
        <v>0</v>
      </c>
      <c r="AV373" s="7">
        <f>(IFERROR(VLOOKUP(AT373,Components[[Name]:[Price]],2,FALSE),0))</f>
        <v>0</v>
      </c>
      <c r="AY373" s="7">
        <f>(IFERROR(VLOOKUP(AW373,Components[[Name]:[Price]],2,FALSE),0))</f>
        <v>0</v>
      </c>
      <c r="BB373" s="6">
        <f>(IFERROR(VLOOKUP(AZ373,Components[[Name]:[Price]],2,FALSE),0))</f>
        <v>0</v>
      </c>
    </row>
    <row r="374" spans="1:54" x14ac:dyDescent="0.2">
      <c r="A374" s="2">
        <v>696</v>
      </c>
      <c r="B374" s="2" t="s">
        <v>1132</v>
      </c>
      <c r="C374" s="2" t="s">
        <v>53</v>
      </c>
      <c r="D374" s="2" t="s">
        <v>53</v>
      </c>
      <c r="E374" s="2">
        <v>1</v>
      </c>
      <c r="F374" s="2">
        <v>11</v>
      </c>
      <c r="G374" s="2">
        <v>2</v>
      </c>
      <c r="H374" s="2" t="s">
        <v>1079</v>
      </c>
      <c r="I374" s="7">
        <f>Fullmath[[#This Row],[Total CP]]/Fullmath[[#This Row],[Quantity]]</f>
        <v>4</v>
      </c>
      <c r="J37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4" s="2">
        <f>Fullmath[[#This Row],[Mat Cost]]/Fullmath[[#This Row],[Quantity]]</f>
        <v>699.5333333333333</v>
      </c>
      <c r="L37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4" s="7" t="s">
        <v>581</v>
      </c>
      <c r="N374" s="14">
        <v>1</v>
      </c>
      <c r="O374" s="15">
        <f>IFERROR(_xlfn.IFNA(VLOOKUP(Fullmath[[#This Row],[M1]],$H$2:$L373,2,FALSE),VLOOKUP(Fullmath[[#This Row],[M1]],$H375:$L$2227,2,FALSE)),0)</f>
        <v>1</v>
      </c>
      <c r="P374" s="16">
        <f>IFERROR(_xlfn.IFNA(VLOOKUP(Fullmath[[#This Row],[M1]],$H$2:$L373,4,FALSE),VLOOKUP(Fullmath[[#This Row],[M1]],$H375:$L$2227,4,FALSE)),0)</f>
        <v>240.66666666666666</v>
      </c>
      <c r="Q374" s="7" t="s">
        <v>319</v>
      </c>
      <c r="R374" s="7">
        <v>1</v>
      </c>
      <c r="S374" s="15">
        <f>IFERROR(_xlfn.IFNA(VLOOKUP(Fullmath[[#This Row],[M2]],$H$2:$L373,2,FALSE),VLOOKUP(Fullmath[[#This Row],[M2]],$H375:$L$2227,2,FALSE)),0)</f>
        <v>1</v>
      </c>
      <c r="T374" s="16">
        <f>IFERROR(_xlfn.IFNA(VLOOKUP(Fullmath[[#This Row],[M2]],$H$2:$L373,4,FALSE),VLOOKUP(Fullmath[[#This Row],[M2]],$H375:$L$2227,4,FALSE)),0)</f>
        <v>153.69999999999999</v>
      </c>
      <c r="W374" s="15">
        <f>IFERROR(_xlfn.IFNA(VLOOKUP(Fullmath[[#This Row],[M3]],$H$2:$L373,2,FALSE),VLOOKUP(Fullmath[[#This Row],[M3]],$H375:$L$2227,2,FALSE)),0)</f>
        <v>0</v>
      </c>
      <c r="X374" s="16">
        <f>IFERROR(_xlfn.IFNA(VLOOKUP(Fullmath[[#This Row],[M3]],$H$2:$L373,4,FALSE),VLOOKUP(Fullmath[[#This Row],[M3]],$H375:$L$2227,4,FALSE)),0)</f>
        <v>0</v>
      </c>
      <c r="AA374" s="15">
        <f>IFERROR(_xlfn.IFNA(VLOOKUP(Fullmath[[#This Row],[M4]],$H$2:$L373,2,FALSE),VLOOKUP(Fullmath[[#This Row],[M4]],$H375:$L$2227,2,FALSE)),0)</f>
        <v>0</v>
      </c>
      <c r="AB374" s="16">
        <f>IFERROR(_xlfn.IFNA(VLOOKUP(Fullmath[[#This Row],[M4]],$H$2:$L373,4,FALSE),VLOOKUP(Fullmath[[#This Row],[M4]],$H375:$L$2227,4,FALSE)),0)</f>
        <v>0</v>
      </c>
      <c r="AE374" s="15">
        <f>IFERROR(_xlfn.IFNA(VLOOKUP(Fullmath[[#This Row],[M5]],$H$2:$L373,2,FALSE),VLOOKUP(Fullmath[[#This Row],[M5]],$H375:$L$2227,2,FALSE)),0)</f>
        <v>0</v>
      </c>
      <c r="AF374" s="16">
        <f>IFERROR(_xlfn.IFNA(VLOOKUP(Fullmath[[#This Row],[M5]],$H$2:$L373,4,FALSE),VLOOKUP(Fullmath[[#This Row],[M5]],$H375:$L$2227,4,FALSE)),0)</f>
        <v>0</v>
      </c>
      <c r="AI374" s="15">
        <f>IFERROR(_xlfn.IFNA(VLOOKUP(Fullmath[[#This Row],[M6]],$H$2:$L373,2,FALSE),VLOOKUP(Fullmath[[#This Row],[M6]],$H375:$L$2227,2,FALSE)),0)</f>
        <v>0</v>
      </c>
      <c r="AJ374" s="16">
        <f>IFERROR(_xlfn.IFNA(VLOOKUP(Fullmath[[#This Row],[M6]],$H$2:$L373,4,FALSE),VLOOKUP(Fullmath[[#This Row],[M6]],$H375:$L$2227,4,FALSE)),0)</f>
        <v>0</v>
      </c>
      <c r="AK374" s="7" t="s">
        <v>231</v>
      </c>
      <c r="AL374" s="7">
        <v>1</v>
      </c>
      <c r="AM374" s="7">
        <f>(IFERROR(VLOOKUP(AK374,Components[[Name]:[Price]],2,FALSE),0))</f>
        <v>305.16666666666669</v>
      </c>
      <c r="AP374" s="7">
        <f>(IFERROR(VLOOKUP(AN374,Components[[Name]:[Price]],2,FALSE),0))</f>
        <v>0</v>
      </c>
      <c r="AS374" s="7">
        <f>(IFERROR(VLOOKUP(AQ374,Components[[Name]:[Price]],2,FALSE),0))</f>
        <v>0</v>
      </c>
      <c r="AV374" s="7">
        <f>(IFERROR(VLOOKUP(AT374,Components[[Name]:[Price]],2,FALSE),0))</f>
        <v>0</v>
      </c>
      <c r="AY374" s="7">
        <f>(IFERROR(VLOOKUP(AW374,Components[[Name]:[Price]],2,FALSE),0))</f>
        <v>0</v>
      </c>
      <c r="BB374" s="6">
        <f>(IFERROR(VLOOKUP(AZ374,Components[[Name]:[Price]],2,FALSE),0))</f>
        <v>0</v>
      </c>
    </row>
    <row r="375" spans="1:54" x14ac:dyDescent="0.2">
      <c r="A375" s="2">
        <v>697</v>
      </c>
      <c r="B375" s="2" t="s">
        <v>1132</v>
      </c>
      <c r="C375" s="2" t="s">
        <v>53</v>
      </c>
      <c r="D375" s="2" t="s">
        <v>53</v>
      </c>
      <c r="E375" s="2">
        <v>1</v>
      </c>
      <c r="F375" s="2">
        <v>11</v>
      </c>
      <c r="G375" s="2">
        <v>2</v>
      </c>
      <c r="H375" s="2" t="s">
        <v>1080</v>
      </c>
      <c r="I375" s="7">
        <f>Fullmath[[#This Row],[Total CP]]/Fullmath[[#This Row],[Quantity]]</f>
        <v>4</v>
      </c>
      <c r="J37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5" s="2">
        <f>Fullmath[[#This Row],[Mat Cost]]/Fullmath[[#This Row],[Quantity]]</f>
        <v>699.5333333333333</v>
      </c>
      <c r="L37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5" s="7" t="s">
        <v>581</v>
      </c>
      <c r="N375" s="14">
        <v>1</v>
      </c>
      <c r="O375" s="15">
        <f>IFERROR(_xlfn.IFNA(VLOOKUP(Fullmath[[#This Row],[M1]],$H$2:$L374,2,FALSE),VLOOKUP(Fullmath[[#This Row],[M1]],$H376:$L$2227,2,FALSE)),0)</f>
        <v>1</v>
      </c>
      <c r="P375" s="16">
        <f>IFERROR(_xlfn.IFNA(VLOOKUP(Fullmath[[#This Row],[M1]],$H$2:$L374,4,FALSE),VLOOKUP(Fullmath[[#This Row],[M1]],$H376:$L$2227,4,FALSE)),0)</f>
        <v>240.66666666666666</v>
      </c>
      <c r="Q375" s="7" t="s">
        <v>319</v>
      </c>
      <c r="R375" s="7">
        <v>1</v>
      </c>
      <c r="S375" s="15">
        <f>IFERROR(_xlfn.IFNA(VLOOKUP(Fullmath[[#This Row],[M2]],$H$2:$L374,2,FALSE),VLOOKUP(Fullmath[[#This Row],[M2]],$H376:$L$2227,2,FALSE)),0)</f>
        <v>1</v>
      </c>
      <c r="T375" s="16">
        <f>IFERROR(_xlfn.IFNA(VLOOKUP(Fullmath[[#This Row],[M2]],$H$2:$L374,4,FALSE),VLOOKUP(Fullmath[[#This Row],[M2]],$H376:$L$2227,4,FALSE)),0)</f>
        <v>153.69999999999999</v>
      </c>
      <c r="W375" s="15">
        <f>IFERROR(_xlfn.IFNA(VLOOKUP(Fullmath[[#This Row],[M3]],$H$2:$L374,2,FALSE),VLOOKUP(Fullmath[[#This Row],[M3]],$H376:$L$2227,2,FALSE)),0)</f>
        <v>0</v>
      </c>
      <c r="X375" s="16">
        <f>IFERROR(_xlfn.IFNA(VLOOKUP(Fullmath[[#This Row],[M3]],$H$2:$L374,4,FALSE),VLOOKUP(Fullmath[[#This Row],[M3]],$H376:$L$2227,4,FALSE)),0)</f>
        <v>0</v>
      </c>
      <c r="AA375" s="15">
        <f>IFERROR(_xlfn.IFNA(VLOOKUP(Fullmath[[#This Row],[M4]],$H$2:$L374,2,FALSE),VLOOKUP(Fullmath[[#This Row],[M4]],$H376:$L$2227,2,FALSE)),0)</f>
        <v>0</v>
      </c>
      <c r="AB375" s="16">
        <f>IFERROR(_xlfn.IFNA(VLOOKUP(Fullmath[[#This Row],[M4]],$H$2:$L374,4,FALSE),VLOOKUP(Fullmath[[#This Row],[M4]],$H376:$L$2227,4,FALSE)),0)</f>
        <v>0</v>
      </c>
      <c r="AE375" s="15">
        <f>IFERROR(_xlfn.IFNA(VLOOKUP(Fullmath[[#This Row],[M5]],$H$2:$L374,2,FALSE),VLOOKUP(Fullmath[[#This Row],[M5]],$H376:$L$2227,2,FALSE)),0)</f>
        <v>0</v>
      </c>
      <c r="AF375" s="16">
        <f>IFERROR(_xlfn.IFNA(VLOOKUP(Fullmath[[#This Row],[M5]],$H$2:$L374,4,FALSE),VLOOKUP(Fullmath[[#This Row],[M5]],$H376:$L$2227,4,FALSE)),0)</f>
        <v>0</v>
      </c>
      <c r="AI375" s="15">
        <f>IFERROR(_xlfn.IFNA(VLOOKUP(Fullmath[[#This Row],[M6]],$H$2:$L374,2,FALSE),VLOOKUP(Fullmath[[#This Row],[M6]],$H376:$L$2227,2,FALSE)),0)</f>
        <v>0</v>
      </c>
      <c r="AJ375" s="16">
        <f>IFERROR(_xlfn.IFNA(VLOOKUP(Fullmath[[#This Row],[M6]],$H$2:$L374,4,FALSE),VLOOKUP(Fullmath[[#This Row],[M6]],$H376:$L$2227,4,FALSE)),0)</f>
        <v>0</v>
      </c>
      <c r="AK375" s="7" t="s">
        <v>231</v>
      </c>
      <c r="AL375" s="7">
        <v>1</v>
      </c>
      <c r="AM375" s="7">
        <f>(IFERROR(VLOOKUP(AK375,Components[[Name]:[Price]],2,FALSE),0))</f>
        <v>305.16666666666669</v>
      </c>
      <c r="AP375" s="7">
        <f>(IFERROR(VLOOKUP(AN375,Components[[Name]:[Price]],2,FALSE),0))</f>
        <v>0</v>
      </c>
      <c r="AS375" s="7">
        <f>(IFERROR(VLOOKUP(AQ375,Components[[Name]:[Price]],2,FALSE),0))</f>
        <v>0</v>
      </c>
      <c r="AV375" s="7">
        <f>(IFERROR(VLOOKUP(AT375,Components[[Name]:[Price]],2,FALSE),0))</f>
        <v>0</v>
      </c>
      <c r="AY375" s="7">
        <f>(IFERROR(VLOOKUP(AW375,Components[[Name]:[Price]],2,FALSE),0))</f>
        <v>0</v>
      </c>
      <c r="BB375" s="6">
        <f>(IFERROR(VLOOKUP(AZ375,Components[[Name]:[Price]],2,FALSE),0))</f>
        <v>0</v>
      </c>
    </row>
    <row r="376" spans="1:54" x14ac:dyDescent="0.2">
      <c r="A376" s="2">
        <v>698</v>
      </c>
      <c r="B376" s="2" t="s">
        <v>1132</v>
      </c>
      <c r="C376" s="2" t="s">
        <v>53</v>
      </c>
      <c r="D376" s="2" t="s">
        <v>53</v>
      </c>
      <c r="E376" s="2">
        <v>1</v>
      </c>
      <c r="F376" s="2">
        <v>11</v>
      </c>
      <c r="G376" s="2">
        <v>2</v>
      </c>
      <c r="H376" s="2" t="s">
        <v>1081</v>
      </c>
      <c r="I376" s="7">
        <f>Fullmath[[#This Row],[Total CP]]/Fullmath[[#This Row],[Quantity]]</f>
        <v>4</v>
      </c>
      <c r="J37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6" s="2">
        <f>Fullmath[[#This Row],[Mat Cost]]/Fullmath[[#This Row],[Quantity]]</f>
        <v>699.5333333333333</v>
      </c>
      <c r="L37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6" s="7" t="s">
        <v>581</v>
      </c>
      <c r="N376" s="14">
        <v>1</v>
      </c>
      <c r="O376" s="15">
        <f>IFERROR(_xlfn.IFNA(VLOOKUP(Fullmath[[#This Row],[M1]],$H$2:$L375,2,FALSE),VLOOKUP(Fullmath[[#This Row],[M1]],$H377:$L$2227,2,FALSE)),0)</f>
        <v>1</v>
      </c>
      <c r="P376" s="16">
        <f>IFERROR(_xlfn.IFNA(VLOOKUP(Fullmath[[#This Row],[M1]],$H$2:$L375,4,FALSE),VLOOKUP(Fullmath[[#This Row],[M1]],$H377:$L$2227,4,FALSE)),0)</f>
        <v>240.66666666666666</v>
      </c>
      <c r="Q376" s="7" t="s">
        <v>319</v>
      </c>
      <c r="R376" s="7">
        <v>1</v>
      </c>
      <c r="S376" s="15">
        <f>IFERROR(_xlfn.IFNA(VLOOKUP(Fullmath[[#This Row],[M2]],$H$2:$L375,2,FALSE),VLOOKUP(Fullmath[[#This Row],[M2]],$H377:$L$2227,2,FALSE)),0)</f>
        <v>1</v>
      </c>
      <c r="T376" s="16">
        <f>IFERROR(_xlfn.IFNA(VLOOKUP(Fullmath[[#This Row],[M2]],$H$2:$L375,4,FALSE),VLOOKUP(Fullmath[[#This Row],[M2]],$H377:$L$2227,4,FALSE)),0)</f>
        <v>153.69999999999999</v>
      </c>
      <c r="W376" s="15">
        <f>IFERROR(_xlfn.IFNA(VLOOKUP(Fullmath[[#This Row],[M3]],$H$2:$L375,2,FALSE),VLOOKUP(Fullmath[[#This Row],[M3]],$H377:$L$2227,2,FALSE)),0)</f>
        <v>0</v>
      </c>
      <c r="X376" s="16">
        <f>IFERROR(_xlfn.IFNA(VLOOKUP(Fullmath[[#This Row],[M3]],$H$2:$L375,4,FALSE),VLOOKUP(Fullmath[[#This Row],[M3]],$H377:$L$2227,4,FALSE)),0)</f>
        <v>0</v>
      </c>
      <c r="AA376" s="15">
        <f>IFERROR(_xlfn.IFNA(VLOOKUP(Fullmath[[#This Row],[M4]],$H$2:$L375,2,FALSE),VLOOKUP(Fullmath[[#This Row],[M4]],$H377:$L$2227,2,FALSE)),0)</f>
        <v>0</v>
      </c>
      <c r="AB376" s="16">
        <f>IFERROR(_xlfn.IFNA(VLOOKUP(Fullmath[[#This Row],[M4]],$H$2:$L375,4,FALSE),VLOOKUP(Fullmath[[#This Row],[M4]],$H377:$L$2227,4,FALSE)),0)</f>
        <v>0</v>
      </c>
      <c r="AE376" s="15">
        <f>IFERROR(_xlfn.IFNA(VLOOKUP(Fullmath[[#This Row],[M5]],$H$2:$L375,2,FALSE),VLOOKUP(Fullmath[[#This Row],[M5]],$H377:$L$2227,2,FALSE)),0)</f>
        <v>0</v>
      </c>
      <c r="AF376" s="16">
        <f>IFERROR(_xlfn.IFNA(VLOOKUP(Fullmath[[#This Row],[M5]],$H$2:$L375,4,FALSE),VLOOKUP(Fullmath[[#This Row],[M5]],$H377:$L$2227,4,FALSE)),0)</f>
        <v>0</v>
      </c>
      <c r="AI376" s="15">
        <f>IFERROR(_xlfn.IFNA(VLOOKUP(Fullmath[[#This Row],[M6]],$H$2:$L375,2,FALSE),VLOOKUP(Fullmath[[#This Row],[M6]],$H377:$L$2227,2,FALSE)),0)</f>
        <v>0</v>
      </c>
      <c r="AJ376" s="16">
        <f>IFERROR(_xlfn.IFNA(VLOOKUP(Fullmath[[#This Row],[M6]],$H$2:$L375,4,FALSE),VLOOKUP(Fullmath[[#This Row],[M6]],$H377:$L$2227,4,FALSE)),0)</f>
        <v>0</v>
      </c>
      <c r="AK376" s="7" t="s">
        <v>231</v>
      </c>
      <c r="AL376" s="7">
        <v>1</v>
      </c>
      <c r="AM376" s="7">
        <f>(IFERROR(VLOOKUP(AK376,Components[[Name]:[Price]],2,FALSE),0))</f>
        <v>305.16666666666669</v>
      </c>
      <c r="AP376" s="7">
        <f>(IFERROR(VLOOKUP(AN376,Components[[Name]:[Price]],2,FALSE),0))</f>
        <v>0</v>
      </c>
      <c r="AS376" s="7">
        <f>(IFERROR(VLOOKUP(AQ376,Components[[Name]:[Price]],2,FALSE),0))</f>
        <v>0</v>
      </c>
      <c r="AV376" s="7">
        <f>(IFERROR(VLOOKUP(AT376,Components[[Name]:[Price]],2,FALSE),0))</f>
        <v>0</v>
      </c>
      <c r="AY376" s="7">
        <f>(IFERROR(VLOOKUP(AW376,Components[[Name]:[Price]],2,FALSE),0))</f>
        <v>0</v>
      </c>
      <c r="BB376" s="6">
        <f>(IFERROR(VLOOKUP(AZ376,Components[[Name]:[Price]],2,FALSE),0))</f>
        <v>0</v>
      </c>
    </row>
    <row r="377" spans="1:54" x14ac:dyDescent="0.2">
      <c r="A377" s="2">
        <v>699</v>
      </c>
      <c r="B377" s="2" t="s">
        <v>1132</v>
      </c>
      <c r="C377" s="2" t="s">
        <v>53</v>
      </c>
      <c r="D377" s="2" t="s">
        <v>53</v>
      </c>
      <c r="E377" s="2">
        <v>1</v>
      </c>
      <c r="F377" s="2">
        <v>11</v>
      </c>
      <c r="G377" s="2">
        <v>2</v>
      </c>
      <c r="H377" s="2" t="s">
        <v>1082</v>
      </c>
      <c r="I377" s="7">
        <f>Fullmath[[#This Row],[Total CP]]/Fullmath[[#This Row],[Quantity]]</f>
        <v>4</v>
      </c>
      <c r="J37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377" s="2">
        <f>Fullmath[[#This Row],[Mat Cost]]/Fullmath[[#This Row],[Quantity]]</f>
        <v>699.5333333333333</v>
      </c>
      <c r="L37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699.5333333333333</v>
      </c>
      <c r="M377" s="7" t="s">
        <v>581</v>
      </c>
      <c r="N377" s="14">
        <v>1</v>
      </c>
      <c r="O377" s="15">
        <f>IFERROR(_xlfn.IFNA(VLOOKUP(Fullmath[[#This Row],[M1]],$H$2:$L376,2,FALSE),VLOOKUP(Fullmath[[#This Row],[M1]],$H378:$L$2227,2,FALSE)),0)</f>
        <v>1</v>
      </c>
      <c r="P377" s="16">
        <f>IFERROR(_xlfn.IFNA(VLOOKUP(Fullmath[[#This Row],[M1]],$H$2:$L376,4,FALSE),VLOOKUP(Fullmath[[#This Row],[M1]],$H378:$L$2227,4,FALSE)),0)</f>
        <v>240.66666666666666</v>
      </c>
      <c r="Q377" s="7" t="s">
        <v>319</v>
      </c>
      <c r="R377" s="7">
        <v>1</v>
      </c>
      <c r="S377" s="15">
        <f>IFERROR(_xlfn.IFNA(VLOOKUP(Fullmath[[#This Row],[M2]],$H$2:$L376,2,FALSE),VLOOKUP(Fullmath[[#This Row],[M2]],$H378:$L$2227,2,FALSE)),0)</f>
        <v>1</v>
      </c>
      <c r="T377" s="16">
        <f>IFERROR(_xlfn.IFNA(VLOOKUP(Fullmath[[#This Row],[M2]],$H$2:$L376,4,FALSE),VLOOKUP(Fullmath[[#This Row],[M2]],$H378:$L$2227,4,FALSE)),0)</f>
        <v>153.69999999999999</v>
      </c>
      <c r="W377" s="15">
        <f>IFERROR(_xlfn.IFNA(VLOOKUP(Fullmath[[#This Row],[M3]],$H$2:$L376,2,FALSE),VLOOKUP(Fullmath[[#This Row],[M3]],$H378:$L$2227,2,FALSE)),0)</f>
        <v>0</v>
      </c>
      <c r="X377" s="16">
        <f>IFERROR(_xlfn.IFNA(VLOOKUP(Fullmath[[#This Row],[M3]],$H$2:$L376,4,FALSE),VLOOKUP(Fullmath[[#This Row],[M3]],$H378:$L$2227,4,FALSE)),0)</f>
        <v>0</v>
      </c>
      <c r="AA377" s="15">
        <f>IFERROR(_xlfn.IFNA(VLOOKUP(Fullmath[[#This Row],[M4]],$H$2:$L376,2,FALSE),VLOOKUP(Fullmath[[#This Row],[M4]],$H378:$L$2227,2,FALSE)),0)</f>
        <v>0</v>
      </c>
      <c r="AB377" s="16">
        <f>IFERROR(_xlfn.IFNA(VLOOKUP(Fullmath[[#This Row],[M4]],$H$2:$L376,4,FALSE),VLOOKUP(Fullmath[[#This Row],[M4]],$H378:$L$2227,4,FALSE)),0)</f>
        <v>0</v>
      </c>
      <c r="AE377" s="15">
        <f>IFERROR(_xlfn.IFNA(VLOOKUP(Fullmath[[#This Row],[M5]],$H$2:$L376,2,FALSE),VLOOKUP(Fullmath[[#This Row],[M5]],$H378:$L$2227,2,FALSE)),0)</f>
        <v>0</v>
      </c>
      <c r="AF377" s="16">
        <f>IFERROR(_xlfn.IFNA(VLOOKUP(Fullmath[[#This Row],[M5]],$H$2:$L376,4,FALSE),VLOOKUP(Fullmath[[#This Row],[M5]],$H378:$L$2227,4,FALSE)),0)</f>
        <v>0</v>
      </c>
      <c r="AI377" s="15">
        <f>IFERROR(_xlfn.IFNA(VLOOKUP(Fullmath[[#This Row],[M6]],$H$2:$L376,2,FALSE),VLOOKUP(Fullmath[[#This Row],[M6]],$H378:$L$2227,2,FALSE)),0)</f>
        <v>0</v>
      </c>
      <c r="AJ377" s="16">
        <f>IFERROR(_xlfn.IFNA(VLOOKUP(Fullmath[[#This Row],[M6]],$H$2:$L376,4,FALSE),VLOOKUP(Fullmath[[#This Row],[M6]],$H378:$L$2227,4,FALSE)),0)</f>
        <v>0</v>
      </c>
      <c r="AK377" s="7" t="s">
        <v>231</v>
      </c>
      <c r="AL377" s="7">
        <v>1</v>
      </c>
      <c r="AM377" s="7">
        <f>(IFERROR(VLOOKUP(AK377,Components[[Name]:[Price]],2,FALSE),0))</f>
        <v>305.16666666666669</v>
      </c>
      <c r="AP377" s="7">
        <f>(IFERROR(VLOOKUP(AN377,Components[[Name]:[Price]],2,FALSE),0))</f>
        <v>0</v>
      </c>
      <c r="AS377" s="7">
        <f>(IFERROR(VLOOKUP(AQ377,Components[[Name]:[Price]],2,FALSE),0))</f>
        <v>0</v>
      </c>
      <c r="AV377" s="7">
        <f>(IFERROR(VLOOKUP(AT377,Components[[Name]:[Price]],2,FALSE),0))</f>
        <v>0</v>
      </c>
      <c r="AY377" s="7">
        <f>(IFERROR(VLOOKUP(AW377,Components[[Name]:[Price]],2,FALSE),0))</f>
        <v>0</v>
      </c>
      <c r="BB377" s="6">
        <f>(IFERROR(VLOOKUP(AZ377,Components[[Name]:[Price]],2,FALSE),0))</f>
        <v>0</v>
      </c>
    </row>
    <row r="378" spans="1:54" x14ac:dyDescent="0.2">
      <c r="A378" s="2">
        <v>1349</v>
      </c>
      <c r="B378" s="2" t="s">
        <v>1132</v>
      </c>
      <c r="C378" s="2" t="s">
        <v>53</v>
      </c>
      <c r="D378" s="2" t="s">
        <v>53</v>
      </c>
      <c r="E378" s="2">
        <v>1</v>
      </c>
      <c r="F378" s="2">
        <v>11</v>
      </c>
      <c r="G378" s="2">
        <v>2</v>
      </c>
      <c r="H378" s="2" t="s">
        <v>1088</v>
      </c>
      <c r="I378" s="7">
        <f>Fullmath[[#This Row],[Total CP]]/Fullmath[[#This Row],[Quantity]]</f>
        <v>25.6</v>
      </c>
      <c r="J37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25.6</v>
      </c>
      <c r="K378" s="2">
        <f>Fullmath[[#This Row],[Mat Cost]]/Fullmath[[#This Row],[Quantity]]</f>
        <v>3401.0733333333337</v>
      </c>
      <c r="L37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3401.0733333333337</v>
      </c>
      <c r="M378" s="7" t="s">
        <v>316</v>
      </c>
      <c r="N378" s="14">
        <v>2</v>
      </c>
      <c r="O378" s="15">
        <f>IFERROR(_xlfn.IFNA(VLOOKUP(Fullmath[[#This Row],[M1]],$H$2:$L377,2,FALSE),VLOOKUP(Fullmath[[#This Row],[M1]],$H379:$L$2227,2,FALSE)),0)</f>
        <v>3.4</v>
      </c>
      <c r="P378" s="16">
        <f>IFERROR(_xlfn.IFNA(VLOOKUP(Fullmath[[#This Row],[M1]],$H$2:$L377,4,FALSE),VLOOKUP(Fullmath[[#This Row],[M1]],$H379:$L$2227,4,FALSE)),0)</f>
        <v>313.37666666666667</v>
      </c>
      <c r="Q378" s="7" t="s">
        <v>317</v>
      </c>
      <c r="R378" s="7">
        <v>2</v>
      </c>
      <c r="S378" s="15">
        <f>IFERROR(_xlfn.IFNA(VLOOKUP(Fullmath[[#This Row],[M2]],$H$2:$L377,2,FALSE),VLOOKUP(Fullmath[[#This Row],[M2]],$H379:$L$2227,2,FALSE)),0)</f>
        <v>3.4</v>
      </c>
      <c r="T378" s="16">
        <f>IFERROR(_xlfn.IFNA(VLOOKUP(Fullmath[[#This Row],[M2]],$H$2:$L377,4,FALSE),VLOOKUP(Fullmath[[#This Row],[M2]],$H379:$L$2227,4,FALSE)),0)</f>
        <v>276.46000000000004</v>
      </c>
      <c r="U378" s="7" t="s">
        <v>334</v>
      </c>
      <c r="V378" s="7">
        <v>2</v>
      </c>
      <c r="W378" s="15">
        <f>IFERROR(_xlfn.IFNA(VLOOKUP(Fullmath[[#This Row],[M3]],$H$2:$L377,2,FALSE),VLOOKUP(Fullmath[[#This Row],[M3]],$H379:$L$2227,2,FALSE)),0)</f>
        <v>1.1000000000000001</v>
      </c>
      <c r="X378" s="16">
        <f>IFERROR(_xlfn.IFNA(VLOOKUP(Fullmath[[#This Row],[M3]],$H$2:$L377,4,FALSE),VLOOKUP(Fullmath[[#This Row],[M3]],$H379:$L$2227,4,FALSE)),0)</f>
        <v>270.35000000000002</v>
      </c>
      <c r="Y378" s="7" t="s">
        <v>655</v>
      </c>
      <c r="Z378" s="7">
        <v>2</v>
      </c>
      <c r="AA378" s="15">
        <f>IFERROR(_xlfn.IFNA(VLOOKUP(Fullmath[[#This Row],[M4]],$H$2:$L377,2,FALSE),VLOOKUP(Fullmath[[#This Row],[M4]],$H379:$L$2227,2,FALSE)),0)</f>
        <v>3.9000000000000004</v>
      </c>
      <c r="AB378" s="16">
        <f>IFERROR(_xlfn.IFNA(VLOOKUP(Fullmath[[#This Row],[M4]],$H$2:$L377,4,FALSE),VLOOKUP(Fullmath[[#This Row],[M4]],$H379:$L$2227,4,FALSE)),0)</f>
        <v>535.18333333333339</v>
      </c>
      <c r="AE378" s="15">
        <f>IFERROR(_xlfn.IFNA(VLOOKUP(Fullmath[[#This Row],[M5]],$H$2:$L377,2,FALSE),VLOOKUP(Fullmath[[#This Row],[M5]],$H379:$L$2227,2,FALSE)),0)</f>
        <v>0</v>
      </c>
      <c r="AF378" s="16">
        <f>IFERROR(_xlfn.IFNA(VLOOKUP(Fullmath[[#This Row],[M5]],$H$2:$L377,4,FALSE),VLOOKUP(Fullmath[[#This Row],[M5]],$H379:$L$2227,4,FALSE)),0)</f>
        <v>0</v>
      </c>
      <c r="AI378" s="15">
        <f>IFERROR(_xlfn.IFNA(VLOOKUP(Fullmath[[#This Row],[M6]],$H$2:$L377,2,FALSE),VLOOKUP(Fullmath[[#This Row],[M6]],$H379:$L$2227,2,FALSE)),0)</f>
        <v>0</v>
      </c>
      <c r="AJ378" s="16">
        <f>IFERROR(_xlfn.IFNA(VLOOKUP(Fullmath[[#This Row],[M6]],$H$2:$L377,4,FALSE),VLOOKUP(Fullmath[[#This Row],[M6]],$H379:$L$2227,4,FALSE)),0)</f>
        <v>0</v>
      </c>
      <c r="AK378" s="7" t="s">
        <v>231</v>
      </c>
      <c r="AL378" s="7">
        <v>2</v>
      </c>
      <c r="AM378" s="7">
        <f>(IFERROR(VLOOKUP(AK378,Components[[Name]:[Price]],2,FALSE),0))</f>
        <v>305.16666666666669</v>
      </c>
      <c r="AP378" s="7">
        <f>(IFERROR(VLOOKUP(AN378,Components[[Name]:[Price]],2,FALSE),0))</f>
        <v>0</v>
      </c>
      <c r="AS378" s="7">
        <f>(IFERROR(VLOOKUP(AQ378,Components[[Name]:[Price]],2,FALSE),0))</f>
        <v>0</v>
      </c>
      <c r="AV378" s="7">
        <f>(IFERROR(VLOOKUP(AT378,Components[[Name]:[Price]],2,FALSE),0))</f>
        <v>0</v>
      </c>
      <c r="AY378" s="7">
        <f>(IFERROR(VLOOKUP(AW378,Components[[Name]:[Price]],2,FALSE),0))</f>
        <v>0</v>
      </c>
      <c r="BB378" s="6">
        <f>(IFERROR(VLOOKUP(AZ378,Components[[Name]:[Price]],2,FALSE),0))</f>
        <v>0</v>
      </c>
    </row>
    <row r="379" spans="1:54" x14ac:dyDescent="0.2">
      <c r="A379" s="2">
        <v>1350</v>
      </c>
      <c r="B379" s="2" t="s">
        <v>1132</v>
      </c>
      <c r="C379" s="2" t="s">
        <v>53</v>
      </c>
      <c r="D379" s="2" t="s">
        <v>53</v>
      </c>
      <c r="E379" s="2">
        <v>1</v>
      </c>
      <c r="F379" s="2">
        <v>11</v>
      </c>
      <c r="G379" s="2">
        <v>2</v>
      </c>
      <c r="H379" s="2" t="s">
        <v>1089</v>
      </c>
      <c r="I379" s="7">
        <f>Fullmath[[#This Row],[Total CP]]/Fullmath[[#This Row],[Quantity]]</f>
        <v>20</v>
      </c>
      <c r="J37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379" s="2">
        <f>Fullmath[[#This Row],[Mat Cost]]/Fullmath[[#This Row],[Quantity]]</f>
        <v>2718.7733333333335</v>
      </c>
      <c r="L37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2718.7733333333335</v>
      </c>
      <c r="M379" s="7" t="s">
        <v>316</v>
      </c>
      <c r="N379" s="14">
        <v>2</v>
      </c>
      <c r="O379" s="15">
        <f>IFERROR(_xlfn.IFNA(VLOOKUP(Fullmath[[#This Row],[M1]],$H$2:$L378,2,FALSE),VLOOKUP(Fullmath[[#This Row],[M1]],$H380:$L$2227,2,FALSE)),0)</f>
        <v>3.4</v>
      </c>
      <c r="P379" s="16">
        <f>IFERROR(_xlfn.IFNA(VLOOKUP(Fullmath[[#This Row],[M1]],$H$2:$L378,4,FALSE),VLOOKUP(Fullmath[[#This Row],[M1]],$H380:$L$2227,4,FALSE)),0)</f>
        <v>313.37666666666667</v>
      </c>
      <c r="Q379" s="7" t="s">
        <v>317</v>
      </c>
      <c r="R379" s="7">
        <v>2</v>
      </c>
      <c r="S379" s="15">
        <f>IFERROR(_xlfn.IFNA(VLOOKUP(Fullmath[[#This Row],[M2]],$H$2:$L378,2,FALSE),VLOOKUP(Fullmath[[#This Row],[M2]],$H380:$L$2227,2,FALSE)),0)</f>
        <v>3.4</v>
      </c>
      <c r="T379" s="16">
        <f>IFERROR(_xlfn.IFNA(VLOOKUP(Fullmath[[#This Row],[M2]],$H$2:$L378,4,FALSE),VLOOKUP(Fullmath[[#This Row],[M2]],$H380:$L$2227,4,FALSE)),0)</f>
        <v>276.46000000000004</v>
      </c>
      <c r="U379" s="7" t="s">
        <v>334</v>
      </c>
      <c r="V379" s="7">
        <v>2</v>
      </c>
      <c r="W379" s="15">
        <f>IFERROR(_xlfn.IFNA(VLOOKUP(Fullmath[[#This Row],[M3]],$H$2:$L378,2,FALSE),VLOOKUP(Fullmath[[#This Row],[M3]],$H380:$L$2227,2,FALSE)),0)</f>
        <v>1.1000000000000001</v>
      </c>
      <c r="X379" s="16">
        <f>IFERROR(_xlfn.IFNA(VLOOKUP(Fullmath[[#This Row],[M3]],$H$2:$L378,4,FALSE),VLOOKUP(Fullmath[[#This Row],[M3]],$H380:$L$2227,4,FALSE)),0)</f>
        <v>270.35000000000002</v>
      </c>
      <c r="Y379" s="7" t="s">
        <v>342</v>
      </c>
      <c r="Z379" s="7">
        <v>2</v>
      </c>
      <c r="AA379" s="15">
        <f>IFERROR(_xlfn.IFNA(VLOOKUP(Fullmath[[#This Row],[M4]],$H$2:$L378,2,FALSE),VLOOKUP(Fullmath[[#This Row],[M4]],$H380:$L$2227,2,FALSE)),0)</f>
        <v>1.1000000000000001</v>
      </c>
      <c r="AB379" s="16">
        <f>IFERROR(_xlfn.IFNA(VLOOKUP(Fullmath[[#This Row],[M4]],$H$2:$L378,4,FALSE),VLOOKUP(Fullmath[[#This Row],[M4]],$H380:$L$2227,4,FALSE)),0)</f>
        <v>194.03333333333333</v>
      </c>
      <c r="AE379" s="15">
        <f>IFERROR(_xlfn.IFNA(VLOOKUP(Fullmath[[#This Row],[M5]],$H$2:$L378,2,FALSE),VLOOKUP(Fullmath[[#This Row],[M5]],$H380:$L$2227,2,FALSE)),0)</f>
        <v>0</v>
      </c>
      <c r="AF379" s="16">
        <f>IFERROR(_xlfn.IFNA(VLOOKUP(Fullmath[[#This Row],[M5]],$H$2:$L378,4,FALSE),VLOOKUP(Fullmath[[#This Row],[M5]],$H380:$L$2227,4,FALSE)),0)</f>
        <v>0</v>
      </c>
      <c r="AI379" s="15">
        <f>IFERROR(_xlfn.IFNA(VLOOKUP(Fullmath[[#This Row],[M6]],$H$2:$L378,2,FALSE),VLOOKUP(Fullmath[[#This Row],[M6]],$H380:$L$2227,2,FALSE)),0)</f>
        <v>0</v>
      </c>
      <c r="AJ379" s="16">
        <f>IFERROR(_xlfn.IFNA(VLOOKUP(Fullmath[[#This Row],[M6]],$H$2:$L378,4,FALSE),VLOOKUP(Fullmath[[#This Row],[M6]],$H380:$L$2227,4,FALSE)),0)</f>
        <v>0</v>
      </c>
      <c r="AK379" s="7" t="s">
        <v>231</v>
      </c>
      <c r="AL379" s="7">
        <v>2</v>
      </c>
      <c r="AM379" s="7">
        <f>(IFERROR(VLOOKUP(AK379,Components[[Name]:[Price]],2,FALSE),0))</f>
        <v>305.16666666666669</v>
      </c>
      <c r="AP379" s="7">
        <f>(IFERROR(VLOOKUP(AN379,Components[[Name]:[Price]],2,FALSE),0))</f>
        <v>0</v>
      </c>
      <c r="AS379" s="7">
        <f>(IFERROR(VLOOKUP(AQ379,Components[[Name]:[Price]],2,FALSE),0))</f>
        <v>0</v>
      </c>
      <c r="AV379" s="7">
        <f>(IFERROR(VLOOKUP(AT379,Components[[Name]:[Price]],2,FALSE),0))</f>
        <v>0</v>
      </c>
      <c r="AY379" s="7">
        <f>(IFERROR(VLOOKUP(AW379,Components[[Name]:[Price]],2,FALSE),0))</f>
        <v>0</v>
      </c>
      <c r="BB379" s="6">
        <f>(IFERROR(VLOOKUP(AZ379,Components[[Name]:[Price]],2,FALSE),0))</f>
        <v>0</v>
      </c>
    </row>
    <row r="380" spans="1:54" x14ac:dyDescent="0.2">
      <c r="A380" s="2">
        <v>1351</v>
      </c>
      <c r="B380" s="2" t="s">
        <v>1132</v>
      </c>
      <c r="C380" s="2" t="s">
        <v>53</v>
      </c>
      <c r="D380" s="2" t="s">
        <v>53</v>
      </c>
      <c r="E380" s="2">
        <v>1</v>
      </c>
      <c r="F380" s="2">
        <v>12</v>
      </c>
      <c r="G380" s="2">
        <v>2</v>
      </c>
      <c r="H380" s="2" t="s">
        <v>1090</v>
      </c>
      <c r="I380" s="7">
        <f>Fullmath[[#This Row],[Total CP]]/Fullmath[[#This Row],[Quantity]]</f>
        <v>5</v>
      </c>
      <c r="J38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380" s="2">
        <f>Fullmath[[#This Row],[Mat Cost]]/Fullmath[[#This Row],[Quantity]]</f>
        <v>2268.6666666666665</v>
      </c>
      <c r="L38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2268.6666666666665</v>
      </c>
      <c r="M380" s="7" t="s">
        <v>990</v>
      </c>
      <c r="N380" s="14">
        <v>1</v>
      </c>
      <c r="O380" s="15">
        <f>IFERROR(_xlfn.IFNA(VLOOKUP(Fullmath[[#This Row],[M1]],$H$2:$L379,2,FALSE),VLOOKUP(Fullmath[[#This Row],[M1]],$H381:$L$2227,2,FALSE)),0)</f>
        <v>3</v>
      </c>
      <c r="P380" s="16">
        <f>IFERROR(_xlfn.IFNA(VLOOKUP(Fullmath[[#This Row],[M1]],$H$2:$L379,4,FALSE),VLOOKUP(Fullmath[[#This Row],[M1]],$H381:$L$2227,4,FALSE)),0)</f>
        <v>962.66666666666663</v>
      </c>
      <c r="S380" s="15">
        <f>IFERROR(_xlfn.IFNA(VLOOKUP(Fullmath[[#This Row],[M2]],$H$2:$L379,2,FALSE),VLOOKUP(Fullmath[[#This Row],[M2]],$H381:$L$2227,2,FALSE)),0)</f>
        <v>0</v>
      </c>
      <c r="T380" s="16">
        <f>IFERROR(_xlfn.IFNA(VLOOKUP(Fullmath[[#This Row],[M2]],$H$2:$L379,4,FALSE),VLOOKUP(Fullmath[[#This Row],[M2]],$H381:$L$2227,4,FALSE)),0)</f>
        <v>0</v>
      </c>
      <c r="W380" s="15">
        <f>IFERROR(_xlfn.IFNA(VLOOKUP(Fullmath[[#This Row],[M3]],$H$2:$L379,2,FALSE),VLOOKUP(Fullmath[[#This Row],[M3]],$H381:$L$2227,2,FALSE)),0)</f>
        <v>0</v>
      </c>
      <c r="X380" s="16">
        <f>IFERROR(_xlfn.IFNA(VLOOKUP(Fullmath[[#This Row],[M3]],$H$2:$L379,4,FALSE),VLOOKUP(Fullmath[[#This Row],[M3]],$H381:$L$2227,4,FALSE)),0)</f>
        <v>0</v>
      </c>
      <c r="AA380" s="15">
        <f>IFERROR(_xlfn.IFNA(VLOOKUP(Fullmath[[#This Row],[M4]],$H$2:$L379,2,FALSE),VLOOKUP(Fullmath[[#This Row],[M4]],$H381:$L$2227,2,FALSE)),0)</f>
        <v>0</v>
      </c>
      <c r="AB380" s="16">
        <f>IFERROR(_xlfn.IFNA(VLOOKUP(Fullmath[[#This Row],[M4]],$H$2:$L379,4,FALSE),VLOOKUP(Fullmath[[#This Row],[M4]],$H381:$L$2227,4,FALSE)),0)</f>
        <v>0</v>
      </c>
      <c r="AE380" s="15">
        <f>IFERROR(_xlfn.IFNA(VLOOKUP(Fullmath[[#This Row],[M5]],$H$2:$L379,2,FALSE),VLOOKUP(Fullmath[[#This Row],[M5]],$H381:$L$2227,2,FALSE)),0)</f>
        <v>0</v>
      </c>
      <c r="AF380" s="16">
        <f>IFERROR(_xlfn.IFNA(VLOOKUP(Fullmath[[#This Row],[M5]],$H$2:$L379,4,FALSE),VLOOKUP(Fullmath[[#This Row],[M5]],$H381:$L$2227,4,FALSE)),0)</f>
        <v>0</v>
      </c>
      <c r="AI380" s="15">
        <f>IFERROR(_xlfn.IFNA(VLOOKUP(Fullmath[[#This Row],[M6]],$H$2:$L379,2,FALSE),VLOOKUP(Fullmath[[#This Row],[M6]],$H381:$L$2227,2,FALSE)),0)</f>
        <v>0</v>
      </c>
      <c r="AJ380" s="16">
        <f>IFERROR(_xlfn.IFNA(VLOOKUP(Fullmath[[#This Row],[M6]],$H$2:$L379,4,FALSE),VLOOKUP(Fullmath[[#This Row],[M6]],$H381:$L$2227,4,FALSE)),0)</f>
        <v>0</v>
      </c>
      <c r="AK380" s="7" t="s">
        <v>230</v>
      </c>
      <c r="AL380" s="7">
        <v>2</v>
      </c>
      <c r="AM380" s="7">
        <f>(IFERROR(VLOOKUP(AK380,Components[[Name]:[Price]],2,FALSE),0))</f>
        <v>347.83333333333331</v>
      </c>
      <c r="AN380" s="7" t="s">
        <v>231</v>
      </c>
      <c r="AO380" s="7">
        <v>2</v>
      </c>
      <c r="AP380" s="7">
        <f>(IFERROR(VLOOKUP(AN380,Components[[Name]:[Price]],2,FALSE),0))</f>
        <v>305.16666666666669</v>
      </c>
      <c r="AS380" s="7">
        <f>(IFERROR(VLOOKUP(AQ380,Components[[Name]:[Price]],2,FALSE),0))</f>
        <v>0</v>
      </c>
      <c r="AV380" s="7">
        <f>(IFERROR(VLOOKUP(AT380,Components[[Name]:[Price]],2,FALSE),0))</f>
        <v>0</v>
      </c>
      <c r="AY380" s="7">
        <f>(IFERROR(VLOOKUP(AW380,Components[[Name]:[Price]],2,FALSE),0))</f>
        <v>0</v>
      </c>
      <c r="BB380" s="6">
        <f>(IFERROR(VLOOKUP(AZ380,Components[[Name]:[Price]],2,FALSE),0))</f>
        <v>0</v>
      </c>
    </row>
    <row r="381" spans="1:54" x14ac:dyDescent="0.2">
      <c r="A381" s="2">
        <v>705</v>
      </c>
      <c r="B381" s="2" t="s">
        <v>1132</v>
      </c>
      <c r="C381" s="2" t="s">
        <v>53</v>
      </c>
      <c r="D381" s="2" t="s">
        <v>53</v>
      </c>
      <c r="E381" s="2">
        <v>1</v>
      </c>
      <c r="F381" s="2">
        <v>15</v>
      </c>
      <c r="G381" s="2">
        <v>4</v>
      </c>
      <c r="H381" s="2" t="s">
        <v>1084</v>
      </c>
      <c r="I381" s="7">
        <f>Fullmath[[#This Row],[Total CP]]/Fullmath[[#This Row],[Quantity]]</f>
        <v>9.4</v>
      </c>
      <c r="J38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9.4</v>
      </c>
      <c r="K381" s="2">
        <f>Fullmath[[#This Row],[Mat Cost]]/Fullmath[[#This Row],[Quantity]]</f>
        <v>998.46</v>
      </c>
      <c r="L38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998.46</v>
      </c>
      <c r="M381" s="7" t="s">
        <v>315</v>
      </c>
      <c r="N381" s="14">
        <v>1</v>
      </c>
      <c r="O381" s="15">
        <f>IFERROR(_xlfn.IFNA(VLOOKUP(Fullmath[[#This Row],[M1]],$H$2:$L380,2,FALSE),VLOOKUP(Fullmath[[#This Row],[M1]],$H382:$L$2227,2,FALSE)),0)</f>
        <v>1</v>
      </c>
      <c r="P381" s="16">
        <f>IFERROR(_xlfn.IFNA(VLOOKUP(Fullmath[[#This Row],[M1]],$H$2:$L380,4,FALSE),VLOOKUP(Fullmath[[#This Row],[M1]],$H382:$L$2227,4,FALSE)),0)</f>
        <v>481.33333333333331</v>
      </c>
      <c r="Q381" s="7" t="s">
        <v>581</v>
      </c>
      <c r="R381" s="7">
        <v>1</v>
      </c>
      <c r="S381" s="15">
        <f>IFERROR(_xlfn.IFNA(VLOOKUP(Fullmath[[#This Row],[M2]],$H$2:$L380,2,FALSE),VLOOKUP(Fullmath[[#This Row],[M2]],$H382:$L$2227,2,FALSE)),0)</f>
        <v>1</v>
      </c>
      <c r="T381" s="16">
        <f>IFERROR(_xlfn.IFNA(VLOOKUP(Fullmath[[#This Row],[M2]],$H$2:$L380,4,FALSE),VLOOKUP(Fullmath[[#This Row],[M2]],$H382:$L$2227,4,FALSE)),0)</f>
        <v>240.66666666666666</v>
      </c>
      <c r="U381" s="7" t="s">
        <v>317</v>
      </c>
      <c r="V381" s="7">
        <v>1</v>
      </c>
      <c r="W381" s="15">
        <f>IFERROR(_xlfn.IFNA(VLOOKUP(Fullmath[[#This Row],[M3]],$H$2:$L380,2,FALSE),VLOOKUP(Fullmath[[#This Row],[M3]],$H382:$L$2227,2,FALSE)),0)</f>
        <v>3.4</v>
      </c>
      <c r="X381" s="16">
        <f>IFERROR(_xlfn.IFNA(VLOOKUP(Fullmath[[#This Row],[M3]],$H$2:$L380,4,FALSE),VLOOKUP(Fullmath[[#This Row],[M3]],$H382:$L$2227,4,FALSE)),0)</f>
        <v>276.46000000000004</v>
      </c>
      <c r="AA381" s="15">
        <f>IFERROR(_xlfn.IFNA(VLOOKUP(Fullmath[[#This Row],[M4]],$H$2:$L380,2,FALSE),VLOOKUP(Fullmath[[#This Row],[M4]],$H382:$L$2227,2,FALSE)),0)</f>
        <v>0</v>
      </c>
      <c r="AB381" s="16">
        <f>IFERROR(_xlfn.IFNA(VLOOKUP(Fullmath[[#This Row],[M4]],$H$2:$L380,4,FALSE),VLOOKUP(Fullmath[[#This Row],[M4]],$H382:$L$2227,4,FALSE)),0)</f>
        <v>0</v>
      </c>
      <c r="AE381" s="15">
        <f>IFERROR(_xlfn.IFNA(VLOOKUP(Fullmath[[#This Row],[M5]],$H$2:$L380,2,FALSE),VLOOKUP(Fullmath[[#This Row],[M5]],$H382:$L$2227,2,FALSE)),0)</f>
        <v>0</v>
      </c>
      <c r="AF381" s="16">
        <f>IFERROR(_xlfn.IFNA(VLOOKUP(Fullmath[[#This Row],[M5]],$H$2:$L380,4,FALSE),VLOOKUP(Fullmath[[#This Row],[M5]],$H382:$L$2227,4,FALSE)),0)</f>
        <v>0</v>
      </c>
      <c r="AI381" s="15">
        <f>IFERROR(_xlfn.IFNA(VLOOKUP(Fullmath[[#This Row],[M6]],$H$2:$L380,2,FALSE),VLOOKUP(Fullmath[[#This Row],[M6]],$H382:$L$2227,2,FALSE)),0)</f>
        <v>0</v>
      </c>
      <c r="AJ381" s="16">
        <f>IFERROR(_xlfn.IFNA(VLOOKUP(Fullmath[[#This Row],[M6]],$H$2:$L380,4,FALSE),VLOOKUP(Fullmath[[#This Row],[M6]],$H382:$L$2227,4,FALSE)),0)</f>
        <v>0</v>
      </c>
      <c r="AM381" s="7">
        <f>(IFERROR(VLOOKUP(AK381,Components[[Name]:[Price]],2,FALSE),0))</f>
        <v>0</v>
      </c>
      <c r="AP381" s="7">
        <f>(IFERROR(VLOOKUP(AN381,Components[[Name]:[Price]],2,FALSE),0))</f>
        <v>0</v>
      </c>
      <c r="AS381" s="7">
        <f>(IFERROR(VLOOKUP(AQ381,Components[[Name]:[Price]],2,FALSE),0))</f>
        <v>0</v>
      </c>
      <c r="AV381" s="7">
        <f>(IFERROR(VLOOKUP(AT381,Components[[Name]:[Price]],2,FALSE),0))</f>
        <v>0</v>
      </c>
      <c r="AY381" s="7">
        <f>(IFERROR(VLOOKUP(AW381,Components[[Name]:[Price]],2,FALSE),0))</f>
        <v>0</v>
      </c>
      <c r="BB381" s="6">
        <f>(IFERROR(VLOOKUP(AZ381,Components[[Name]:[Price]],2,FALSE),0))</f>
        <v>0</v>
      </c>
    </row>
    <row r="382" spans="1:54" x14ac:dyDescent="0.2">
      <c r="A382" s="2">
        <v>706</v>
      </c>
      <c r="B382" s="2" t="s">
        <v>1132</v>
      </c>
      <c r="C382" s="2" t="s">
        <v>53</v>
      </c>
      <c r="D382" s="2" t="s">
        <v>53</v>
      </c>
      <c r="E382" s="2">
        <v>1</v>
      </c>
      <c r="F382" s="2">
        <v>15</v>
      </c>
      <c r="G382" s="2">
        <v>3</v>
      </c>
      <c r="H382" s="2" t="s">
        <v>1085</v>
      </c>
      <c r="I382" s="7">
        <f>Fullmath[[#This Row],[Total CP]]/Fullmath[[#This Row],[Quantity]]</f>
        <v>8.4</v>
      </c>
      <c r="J38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8.4</v>
      </c>
      <c r="K382" s="2">
        <f>Fullmath[[#This Row],[Mat Cost]]/Fullmath[[#This Row],[Quantity]]</f>
        <v>1399.6933333333334</v>
      </c>
      <c r="L38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1399.6933333333334</v>
      </c>
      <c r="M382" s="7" t="s">
        <v>315</v>
      </c>
      <c r="N382" s="14">
        <v>1</v>
      </c>
      <c r="O382" s="15">
        <f>IFERROR(_xlfn.IFNA(VLOOKUP(Fullmath[[#This Row],[M1]],$H$2:$L381,2,FALSE),VLOOKUP(Fullmath[[#This Row],[M1]],$H383:$L$2227,2,FALSE)),0)</f>
        <v>1</v>
      </c>
      <c r="P382" s="16">
        <f>IFERROR(_xlfn.IFNA(VLOOKUP(Fullmath[[#This Row],[M1]],$H$2:$L381,4,FALSE),VLOOKUP(Fullmath[[#This Row],[M1]],$H383:$L$2227,4,FALSE)),0)</f>
        <v>481.33333333333331</v>
      </c>
      <c r="Q382" s="7" t="s">
        <v>291</v>
      </c>
      <c r="R382" s="7">
        <v>1</v>
      </c>
      <c r="S382" s="15">
        <f>IFERROR(_xlfn.IFNA(VLOOKUP(Fullmath[[#This Row],[M2]],$H$2:$L381,2,FALSE),VLOOKUP(Fullmath[[#This Row],[M2]],$H383:$L$2227,2,FALSE)),0)</f>
        <v>1</v>
      </c>
      <c r="T382" s="16">
        <f>IFERROR(_xlfn.IFNA(VLOOKUP(Fullmath[[#This Row],[M2]],$H$2:$L381,4,FALSE),VLOOKUP(Fullmath[[#This Row],[M2]],$H383:$L$2227,4,FALSE)),0)</f>
        <v>641.9</v>
      </c>
      <c r="U382" s="7" t="s">
        <v>317</v>
      </c>
      <c r="V382" s="7">
        <v>1</v>
      </c>
      <c r="W382" s="15">
        <f>IFERROR(_xlfn.IFNA(VLOOKUP(Fullmath[[#This Row],[M3]],$H$2:$L381,2,FALSE),VLOOKUP(Fullmath[[#This Row],[M3]],$H383:$L$2227,2,FALSE)),0)</f>
        <v>3.4</v>
      </c>
      <c r="X382" s="16">
        <f>IFERROR(_xlfn.IFNA(VLOOKUP(Fullmath[[#This Row],[M3]],$H$2:$L381,4,FALSE),VLOOKUP(Fullmath[[#This Row],[M3]],$H383:$L$2227,4,FALSE)),0)</f>
        <v>276.46000000000004</v>
      </c>
      <c r="AA382" s="15">
        <f>IFERROR(_xlfn.IFNA(VLOOKUP(Fullmath[[#This Row],[M4]],$H$2:$L381,2,FALSE),VLOOKUP(Fullmath[[#This Row],[M4]],$H383:$L$2227,2,FALSE)),0)</f>
        <v>0</v>
      </c>
      <c r="AB382" s="16">
        <f>IFERROR(_xlfn.IFNA(VLOOKUP(Fullmath[[#This Row],[M4]],$H$2:$L381,4,FALSE),VLOOKUP(Fullmath[[#This Row],[M4]],$H383:$L$2227,4,FALSE)),0)</f>
        <v>0</v>
      </c>
      <c r="AE382" s="15">
        <f>IFERROR(_xlfn.IFNA(VLOOKUP(Fullmath[[#This Row],[M5]],$H$2:$L381,2,FALSE),VLOOKUP(Fullmath[[#This Row],[M5]],$H383:$L$2227,2,FALSE)),0)</f>
        <v>0</v>
      </c>
      <c r="AF382" s="16">
        <f>IFERROR(_xlfn.IFNA(VLOOKUP(Fullmath[[#This Row],[M5]],$H$2:$L381,4,FALSE),VLOOKUP(Fullmath[[#This Row],[M5]],$H383:$L$2227,4,FALSE)),0)</f>
        <v>0</v>
      </c>
      <c r="AI382" s="15">
        <f>IFERROR(_xlfn.IFNA(VLOOKUP(Fullmath[[#This Row],[M6]],$H$2:$L381,2,FALSE),VLOOKUP(Fullmath[[#This Row],[M6]],$H383:$L$2227,2,FALSE)),0)</f>
        <v>0</v>
      </c>
      <c r="AJ382" s="16">
        <f>IFERROR(_xlfn.IFNA(VLOOKUP(Fullmath[[#This Row],[M6]],$H$2:$L381,4,FALSE),VLOOKUP(Fullmath[[#This Row],[M6]],$H383:$L$2227,4,FALSE)),0)</f>
        <v>0</v>
      </c>
      <c r="AM382" s="7">
        <f>(IFERROR(VLOOKUP(AK382,Components[[Name]:[Price]],2,FALSE),0))</f>
        <v>0</v>
      </c>
      <c r="AP382" s="7">
        <f>(IFERROR(VLOOKUP(AN382,Components[[Name]:[Price]],2,FALSE),0))</f>
        <v>0</v>
      </c>
      <c r="AS382" s="7">
        <f>(IFERROR(VLOOKUP(AQ382,Components[[Name]:[Price]],2,FALSE),0))</f>
        <v>0</v>
      </c>
      <c r="AV382" s="7">
        <f>(IFERROR(VLOOKUP(AT382,Components[[Name]:[Price]],2,FALSE),0))</f>
        <v>0</v>
      </c>
      <c r="AY382" s="7">
        <f>(IFERROR(VLOOKUP(AW382,Components[[Name]:[Price]],2,FALSE),0))</f>
        <v>0</v>
      </c>
      <c r="BB382" s="6">
        <f>(IFERROR(VLOOKUP(AZ382,Components[[Name]:[Price]],2,FALSE),0))</f>
        <v>0</v>
      </c>
    </row>
    <row r="383" spans="1:54" x14ac:dyDescent="0.2">
      <c r="A383" s="2">
        <v>708</v>
      </c>
      <c r="B383" s="2" t="s">
        <v>1132</v>
      </c>
      <c r="C383" s="2" t="s">
        <v>53</v>
      </c>
      <c r="D383" s="2" t="s">
        <v>53</v>
      </c>
      <c r="E383" s="2">
        <v>1</v>
      </c>
      <c r="F383" s="2">
        <v>19</v>
      </c>
      <c r="G383" s="2">
        <v>8</v>
      </c>
      <c r="H383" s="2" t="s">
        <v>1087</v>
      </c>
      <c r="I383" s="7">
        <f>Fullmath[[#This Row],[Total CP]]/Fullmath[[#This Row],[Quantity]]</f>
        <v>10.4</v>
      </c>
      <c r="J38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10.4</v>
      </c>
      <c r="K383" s="2">
        <f>Fullmath[[#This Row],[Mat Cost]]/Fullmath[[#This Row],[Quantity]]</f>
        <v>1910.9766666666667</v>
      </c>
      <c r="L38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1910.9766666666667</v>
      </c>
      <c r="M383" s="7" t="s">
        <v>648</v>
      </c>
      <c r="N383" s="14">
        <v>1</v>
      </c>
      <c r="O383" s="15">
        <f>IFERROR(_xlfn.IFNA(VLOOKUP(Fullmath[[#This Row],[M1]],$H$2:$L382,2,FALSE),VLOOKUP(Fullmath[[#This Row],[M1]],$H384:$L$2227,2,FALSE)),0)</f>
        <v>2.4</v>
      </c>
      <c r="P383" s="16">
        <f>IFERROR(_xlfn.IFNA(VLOOKUP(Fullmath[[#This Row],[M1]],$H$2:$L382,4,FALSE),VLOOKUP(Fullmath[[#This Row],[M1]],$H384:$L$2227,4,FALSE)),0)</f>
        <v>180.21</v>
      </c>
      <c r="S383" s="15">
        <f>IFERROR(_xlfn.IFNA(VLOOKUP(Fullmath[[#This Row],[M2]],$H$2:$L382,2,FALSE),VLOOKUP(Fullmath[[#This Row],[M2]],$H384:$L$2227,2,FALSE)),0)</f>
        <v>0</v>
      </c>
      <c r="T383" s="16">
        <f>IFERROR(_xlfn.IFNA(VLOOKUP(Fullmath[[#This Row],[M2]],$H$2:$L382,4,FALSE),VLOOKUP(Fullmath[[#This Row],[M2]],$H384:$L$2227,4,FALSE)),0)</f>
        <v>0</v>
      </c>
      <c r="W383" s="15">
        <f>IFERROR(_xlfn.IFNA(VLOOKUP(Fullmath[[#This Row],[M3]],$H$2:$L382,2,FALSE),VLOOKUP(Fullmath[[#This Row],[M3]],$H384:$L$2227,2,FALSE)),0)</f>
        <v>0</v>
      </c>
      <c r="X383" s="16">
        <f>IFERROR(_xlfn.IFNA(VLOOKUP(Fullmath[[#This Row],[M3]],$H$2:$L382,4,FALSE),VLOOKUP(Fullmath[[#This Row],[M3]],$H384:$L$2227,4,FALSE)),0)</f>
        <v>0</v>
      </c>
      <c r="AA383" s="15">
        <f>IFERROR(_xlfn.IFNA(VLOOKUP(Fullmath[[#This Row],[M4]],$H$2:$L382,2,FALSE),VLOOKUP(Fullmath[[#This Row],[M4]],$H384:$L$2227,2,FALSE)),0)</f>
        <v>0</v>
      </c>
      <c r="AB383" s="16">
        <f>IFERROR(_xlfn.IFNA(VLOOKUP(Fullmath[[#This Row],[M4]],$H$2:$L382,4,FALSE),VLOOKUP(Fullmath[[#This Row],[M4]],$H384:$L$2227,4,FALSE)),0)</f>
        <v>0</v>
      </c>
      <c r="AE383" s="15">
        <f>IFERROR(_xlfn.IFNA(VLOOKUP(Fullmath[[#This Row],[M5]],$H$2:$L382,2,FALSE),VLOOKUP(Fullmath[[#This Row],[M5]],$H384:$L$2227,2,FALSE)),0)</f>
        <v>0</v>
      </c>
      <c r="AF383" s="16">
        <f>IFERROR(_xlfn.IFNA(VLOOKUP(Fullmath[[#This Row],[M5]],$H$2:$L382,4,FALSE),VLOOKUP(Fullmath[[#This Row],[M5]],$H384:$L$2227,4,FALSE)),0)</f>
        <v>0</v>
      </c>
      <c r="AI383" s="15">
        <f>IFERROR(_xlfn.IFNA(VLOOKUP(Fullmath[[#This Row],[M6]],$H$2:$L382,2,FALSE),VLOOKUP(Fullmath[[#This Row],[M6]],$H384:$L$2227,2,FALSE)),0)</f>
        <v>0</v>
      </c>
      <c r="AJ383" s="16">
        <f>IFERROR(_xlfn.IFNA(VLOOKUP(Fullmath[[#This Row],[M6]],$H$2:$L382,4,FALSE),VLOOKUP(Fullmath[[#This Row],[M6]],$H384:$L$2227,4,FALSE)),0)</f>
        <v>0</v>
      </c>
      <c r="AK383" s="7" t="s">
        <v>240</v>
      </c>
      <c r="AL383" s="7">
        <v>8</v>
      </c>
      <c r="AM383" s="7">
        <f>(IFERROR(VLOOKUP(AK383,Components[[Name]:[Price]],2,FALSE),0))</f>
        <v>199.7</v>
      </c>
      <c r="AN383" s="7" t="s">
        <v>233</v>
      </c>
      <c r="AO383" s="7">
        <v>1</v>
      </c>
      <c r="AP383" s="7">
        <f>(IFERROR(VLOOKUP(AN383,Components[[Name]:[Price]],2,FALSE),0))</f>
        <v>133.16666666666666</v>
      </c>
      <c r="AS383" s="7">
        <f>(IFERROR(VLOOKUP(AQ383,Components[[Name]:[Price]],2,FALSE),0))</f>
        <v>0</v>
      </c>
      <c r="AV383" s="7">
        <f>(IFERROR(VLOOKUP(AT383,Components[[Name]:[Price]],2,FALSE),0))</f>
        <v>0</v>
      </c>
      <c r="AY383" s="7">
        <f>(IFERROR(VLOOKUP(AW383,Components[[Name]:[Price]],2,FALSE),0))</f>
        <v>0</v>
      </c>
      <c r="BB383" s="6">
        <f>(IFERROR(VLOOKUP(AZ383,Components[[Name]:[Price]],2,FALSE),0))</f>
        <v>0</v>
      </c>
    </row>
    <row r="384" spans="1:54" x14ac:dyDescent="0.2">
      <c r="A384" s="6">
        <v>1376</v>
      </c>
      <c r="B384" s="6" t="s">
        <v>599</v>
      </c>
      <c r="C384" s="6" t="s">
        <v>53</v>
      </c>
      <c r="D384" s="6" t="s">
        <v>664</v>
      </c>
      <c r="E384" s="6">
        <v>1</v>
      </c>
      <c r="F384" s="11">
        <v>21</v>
      </c>
      <c r="G384" s="11">
        <v>12</v>
      </c>
      <c r="H384" s="6" t="s">
        <v>777</v>
      </c>
      <c r="I384" s="7">
        <f>Fullmath[[#This Row],[Total CP]]/Fullmath[[#This Row],[Quantity]]</f>
        <v>12</v>
      </c>
      <c r="J3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384" s="6">
        <f>Fullmath[[#This Row],[Mat Cost]]/Fullmath[[#This Row],[Quantity]]</f>
        <v>193.33333333333331</v>
      </c>
      <c r="L3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193.33333333333331</v>
      </c>
      <c r="N384" s="14"/>
      <c r="O384" s="15">
        <f>IFERROR(_xlfn.IFNA(VLOOKUP(Fullmath[[#This Row],[M1]],$H$2:$L383,2,FALSE),VLOOKUP(Fullmath[[#This Row],[M1]],$H385:$L$2227,2,FALSE)),0)</f>
        <v>0</v>
      </c>
      <c r="P384" s="16">
        <f>IFERROR(_xlfn.IFNA(VLOOKUP(Fullmath[[#This Row],[M1]],$H$2:$L383,4,FALSE),VLOOKUP(Fullmath[[#This Row],[M1]],$H385:$L$2227,4,FALSE)),0)</f>
        <v>0</v>
      </c>
      <c r="S384" s="15">
        <f>IFERROR(_xlfn.IFNA(VLOOKUP(Fullmath[[#This Row],[M2]],$H$2:$L383,2,FALSE),VLOOKUP(Fullmath[[#This Row],[M2]],$H385:$L$2227,2,FALSE)),0)</f>
        <v>0</v>
      </c>
      <c r="T384" s="16">
        <f>IFERROR(_xlfn.IFNA(VLOOKUP(Fullmath[[#This Row],[M2]],$H$2:$L383,4,FALSE),VLOOKUP(Fullmath[[#This Row],[M2]],$H385:$L$2227,4,FALSE)),0)</f>
        <v>0</v>
      </c>
      <c r="W384" s="15">
        <f>IFERROR(_xlfn.IFNA(VLOOKUP(Fullmath[[#This Row],[M3]],$H$2:$L383,2,FALSE),VLOOKUP(Fullmath[[#This Row],[M3]],$H385:$L$2227,2,FALSE)),0)</f>
        <v>0</v>
      </c>
      <c r="X384" s="16">
        <f>IFERROR(_xlfn.IFNA(VLOOKUP(Fullmath[[#This Row],[M3]],$H$2:$L383,4,FALSE),VLOOKUP(Fullmath[[#This Row],[M3]],$H385:$L$2227,4,FALSE)),0)</f>
        <v>0</v>
      </c>
      <c r="AA384" s="15">
        <f>IFERROR(_xlfn.IFNA(VLOOKUP(Fullmath[[#This Row],[M4]],$H$2:$L383,2,FALSE),VLOOKUP(Fullmath[[#This Row],[M4]],$H385:$L$2227,2,FALSE)),0)</f>
        <v>0</v>
      </c>
      <c r="AB384" s="16">
        <f>IFERROR(_xlfn.IFNA(VLOOKUP(Fullmath[[#This Row],[M4]],$H$2:$L383,4,FALSE),VLOOKUP(Fullmath[[#This Row],[M4]],$H385:$L$2227,4,FALSE)),0)</f>
        <v>0</v>
      </c>
      <c r="AE384" s="15">
        <f>IFERROR(_xlfn.IFNA(VLOOKUP(Fullmath[[#This Row],[M5]],$H$2:$L383,2,FALSE),VLOOKUP(Fullmath[[#This Row],[M5]],$H385:$L$2227,2,FALSE)),0)</f>
        <v>0</v>
      </c>
      <c r="AF384" s="16">
        <f>IFERROR(_xlfn.IFNA(VLOOKUP(Fullmath[[#This Row],[M5]],$H$2:$L383,4,FALSE),VLOOKUP(Fullmath[[#This Row],[M5]],$H385:$L$2227,4,FALSE)),0)</f>
        <v>0</v>
      </c>
      <c r="AI384" s="15">
        <f>IFERROR(_xlfn.IFNA(VLOOKUP(Fullmath[[#This Row],[M6]],$H$2:$L383,2,FALSE),VLOOKUP(Fullmath[[#This Row],[M6]],$H385:$L$2227,2,FALSE)),0)</f>
        <v>0</v>
      </c>
      <c r="AJ384" s="16">
        <f>IFERROR(_xlfn.IFNA(VLOOKUP(Fullmath[[#This Row],[M6]],$H$2:$L383,4,FALSE),VLOOKUP(Fullmath[[#This Row],[M6]],$H385:$L$2227,4,FALSE)),0)</f>
        <v>0</v>
      </c>
      <c r="AK384" s="7" t="s">
        <v>232</v>
      </c>
      <c r="AL384" s="7">
        <v>5</v>
      </c>
      <c r="AM384" s="7">
        <f>(IFERROR(VLOOKUP(AK384,Components[[Name]:[Price]],2,FALSE),0))</f>
        <v>38.666666666666664</v>
      </c>
      <c r="AP384" s="7">
        <f>(IFERROR(VLOOKUP(AN384,Components[[Name]:[Price]],2,FALSE),0))</f>
        <v>0</v>
      </c>
      <c r="AS384" s="7">
        <f>(IFERROR(VLOOKUP(AQ384,Components[[Name]:[Price]],2,FALSE),0))</f>
        <v>0</v>
      </c>
      <c r="AV384" s="7">
        <f>(IFERROR(VLOOKUP(AT384,Components[[Name]:[Price]],2,FALSE),0))</f>
        <v>0</v>
      </c>
      <c r="AY384" s="7">
        <f>(IFERROR(VLOOKUP(AW384,Components[[Name]:[Price]],2,FALSE),0))</f>
        <v>0</v>
      </c>
      <c r="BB384" s="6">
        <f>(IFERROR(VLOOKUP(AZ384,Components[[Name]:[Price]],2,FALSE),0))</f>
        <v>0</v>
      </c>
    </row>
    <row r="385" spans="1:54" x14ac:dyDescent="0.2">
      <c r="A385" s="6">
        <v>122</v>
      </c>
      <c r="B385" s="6" t="s">
        <v>599</v>
      </c>
      <c r="C385" s="6" t="s">
        <v>53</v>
      </c>
      <c r="D385" s="6" t="s">
        <v>664</v>
      </c>
      <c r="E385" s="6">
        <v>1</v>
      </c>
      <c r="F385" s="6">
        <v>27</v>
      </c>
      <c r="G385" s="6">
        <v>120</v>
      </c>
      <c r="H385" s="6" t="s">
        <v>762</v>
      </c>
      <c r="I385" s="7">
        <f>Fullmath[[#This Row],[Total CP]]/Fullmath[[#This Row],[Quantity]]</f>
        <v>120</v>
      </c>
      <c r="J3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120</v>
      </c>
      <c r="K385" s="6">
        <f>Fullmath[[#This Row],[Mat Cost]]/Fullmath[[#This Row],[Quantity]]</f>
        <v>25</v>
      </c>
      <c r="L3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</v>
      </c>
      <c r="N385" s="14"/>
      <c r="O385" s="15">
        <f>IFERROR(_xlfn.IFNA(VLOOKUP(Fullmath[[#This Row],[M1]],$H$2:$L384,2,FALSE),VLOOKUP(Fullmath[[#This Row],[M1]],$H386:$L$2227,2,FALSE)),0)</f>
        <v>0</v>
      </c>
      <c r="P385" s="16">
        <f>IFERROR(_xlfn.IFNA(VLOOKUP(Fullmath[[#This Row],[M1]],$H$2:$L384,4,FALSE),VLOOKUP(Fullmath[[#This Row],[M1]],$H386:$L$2227,4,FALSE)),0)</f>
        <v>0</v>
      </c>
      <c r="S385" s="15">
        <f>IFERROR(_xlfn.IFNA(VLOOKUP(Fullmath[[#This Row],[M2]],$H$2:$L384,2,FALSE),VLOOKUP(Fullmath[[#This Row],[M2]],$H386:$L$2227,2,FALSE)),0)</f>
        <v>0</v>
      </c>
      <c r="T385" s="16">
        <f>IFERROR(_xlfn.IFNA(VLOOKUP(Fullmath[[#This Row],[M2]],$H$2:$L384,4,FALSE),VLOOKUP(Fullmath[[#This Row],[M2]],$H386:$L$2227,4,FALSE)),0)</f>
        <v>0</v>
      </c>
      <c r="W385" s="15">
        <f>IFERROR(_xlfn.IFNA(VLOOKUP(Fullmath[[#This Row],[M3]],$H$2:$L384,2,FALSE),VLOOKUP(Fullmath[[#This Row],[M3]],$H386:$L$2227,2,FALSE)),0)</f>
        <v>0</v>
      </c>
      <c r="X385" s="16">
        <f>IFERROR(_xlfn.IFNA(VLOOKUP(Fullmath[[#This Row],[M3]],$H$2:$L384,4,FALSE),VLOOKUP(Fullmath[[#This Row],[M3]],$H386:$L$2227,4,FALSE)),0)</f>
        <v>0</v>
      </c>
      <c r="AA385" s="15">
        <f>IFERROR(_xlfn.IFNA(VLOOKUP(Fullmath[[#This Row],[M4]],$H$2:$L384,2,FALSE),VLOOKUP(Fullmath[[#This Row],[M4]],$H386:$L$2227,2,FALSE)),0)</f>
        <v>0</v>
      </c>
      <c r="AB385" s="16">
        <f>IFERROR(_xlfn.IFNA(VLOOKUP(Fullmath[[#This Row],[M4]],$H$2:$L384,4,FALSE),VLOOKUP(Fullmath[[#This Row],[M4]],$H386:$L$2227,4,FALSE)),0)</f>
        <v>0</v>
      </c>
      <c r="AE385" s="15">
        <f>IFERROR(_xlfn.IFNA(VLOOKUP(Fullmath[[#This Row],[M5]],$H$2:$L384,2,FALSE),VLOOKUP(Fullmath[[#This Row],[M5]],$H386:$L$2227,2,FALSE)),0)</f>
        <v>0</v>
      </c>
      <c r="AF385" s="16">
        <f>IFERROR(_xlfn.IFNA(VLOOKUP(Fullmath[[#This Row],[M5]],$H$2:$L384,4,FALSE),VLOOKUP(Fullmath[[#This Row],[M5]],$H386:$L$2227,4,FALSE)),0)</f>
        <v>0</v>
      </c>
      <c r="AI385" s="15">
        <f>IFERROR(_xlfn.IFNA(VLOOKUP(Fullmath[[#This Row],[M6]],$H$2:$L384,2,FALSE),VLOOKUP(Fullmath[[#This Row],[M6]],$H386:$L$2227,2,FALSE)),0)</f>
        <v>0</v>
      </c>
      <c r="AJ385" s="16">
        <f>IFERROR(_xlfn.IFNA(VLOOKUP(Fullmath[[#This Row],[M6]],$H$2:$L384,4,FALSE),VLOOKUP(Fullmath[[#This Row],[M6]],$H386:$L$2227,4,FALSE)),0)</f>
        <v>0</v>
      </c>
      <c r="AK385" s="7" t="s">
        <v>691</v>
      </c>
      <c r="AL385" s="7">
        <v>1</v>
      </c>
      <c r="AM385" s="7">
        <f>(IFERROR(VLOOKUP(AK385,Components[[Name]:[Price]],2,FALSE),0))</f>
        <v>25</v>
      </c>
      <c r="AP385" s="7">
        <f>(IFERROR(VLOOKUP(AN385,Components[[Name]:[Price]],2,FALSE),0))</f>
        <v>0</v>
      </c>
      <c r="AS385" s="7">
        <f>(IFERROR(VLOOKUP(AQ385,Components[[Name]:[Price]],2,FALSE),0))</f>
        <v>0</v>
      </c>
      <c r="AV385" s="7">
        <f>(IFERROR(VLOOKUP(AT385,Components[[Name]:[Price]],2,FALSE),0))</f>
        <v>0</v>
      </c>
      <c r="AY385" s="7">
        <f>(IFERROR(VLOOKUP(AW385,Components[[Name]:[Price]],2,FALSE),0))</f>
        <v>0</v>
      </c>
      <c r="BB385" s="6">
        <f>(IFERROR(VLOOKUP(AZ385,Components[[Name]:[Price]],2,FALSE),0))</f>
        <v>0</v>
      </c>
    </row>
    <row r="386" spans="1:54" x14ac:dyDescent="0.2">
      <c r="A386" s="6">
        <v>710</v>
      </c>
      <c r="B386" s="6" t="s">
        <v>599</v>
      </c>
      <c r="C386" s="6" t="s">
        <v>53</v>
      </c>
      <c r="D386" s="6" t="s">
        <v>664</v>
      </c>
      <c r="E386" s="6">
        <v>1</v>
      </c>
      <c r="F386" s="6">
        <v>28</v>
      </c>
      <c r="G386" s="6">
        <v>140</v>
      </c>
      <c r="H386" s="6" t="s">
        <v>768</v>
      </c>
      <c r="I386" s="7">
        <f>Fullmath[[#This Row],[Total CP]]/Fullmath[[#This Row],[Quantity]]</f>
        <v>140</v>
      </c>
      <c r="J3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140</v>
      </c>
      <c r="K386" s="6">
        <f>Fullmath[[#This Row],[Mat Cost]]/Fullmath[[#This Row],[Quantity]]</f>
        <v>18.2</v>
      </c>
      <c r="L3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18.2</v>
      </c>
      <c r="N386" s="14"/>
      <c r="O386" s="15">
        <f>IFERROR(_xlfn.IFNA(VLOOKUP(Fullmath[[#This Row],[M1]],$H$2:$L385,2,FALSE),VLOOKUP(Fullmath[[#This Row],[M1]],$H387:$L$2227,2,FALSE)),0)</f>
        <v>0</v>
      </c>
      <c r="P386" s="16">
        <f>IFERROR(_xlfn.IFNA(VLOOKUP(Fullmath[[#This Row],[M1]],$H$2:$L385,4,FALSE),VLOOKUP(Fullmath[[#This Row],[M1]],$H387:$L$2227,4,FALSE)),0)</f>
        <v>0</v>
      </c>
      <c r="S386" s="15">
        <f>IFERROR(_xlfn.IFNA(VLOOKUP(Fullmath[[#This Row],[M2]],$H$2:$L385,2,FALSE),VLOOKUP(Fullmath[[#This Row],[M2]],$H387:$L$2227,2,FALSE)),0)</f>
        <v>0</v>
      </c>
      <c r="T386" s="16">
        <f>IFERROR(_xlfn.IFNA(VLOOKUP(Fullmath[[#This Row],[M2]],$H$2:$L385,4,FALSE),VLOOKUP(Fullmath[[#This Row],[M2]],$H387:$L$2227,4,FALSE)),0)</f>
        <v>0</v>
      </c>
      <c r="W386" s="15">
        <f>IFERROR(_xlfn.IFNA(VLOOKUP(Fullmath[[#This Row],[M3]],$H$2:$L385,2,FALSE),VLOOKUP(Fullmath[[#This Row],[M3]],$H387:$L$2227,2,FALSE)),0)</f>
        <v>0</v>
      </c>
      <c r="X386" s="16">
        <f>IFERROR(_xlfn.IFNA(VLOOKUP(Fullmath[[#This Row],[M3]],$H$2:$L385,4,FALSE),VLOOKUP(Fullmath[[#This Row],[M3]],$H387:$L$2227,4,FALSE)),0)</f>
        <v>0</v>
      </c>
      <c r="AA386" s="15">
        <f>IFERROR(_xlfn.IFNA(VLOOKUP(Fullmath[[#This Row],[M4]],$H$2:$L385,2,FALSE),VLOOKUP(Fullmath[[#This Row],[M4]],$H387:$L$2227,2,FALSE)),0)</f>
        <v>0</v>
      </c>
      <c r="AB386" s="16">
        <f>IFERROR(_xlfn.IFNA(VLOOKUP(Fullmath[[#This Row],[M4]],$H$2:$L385,4,FALSE),VLOOKUP(Fullmath[[#This Row],[M4]],$H387:$L$2227,4,FALSE)),0)</f>
        <v>0</v>
      </c>
      <c r="AE386" s="15">
        <f>IFERROR(_xlfn.IFNA(VLOOKUP(Fullmath[[#This Row],[M5]],$H$2:$L385,2,FALSE),VLOOKUP(Fullmath[[#This Row],[M5]],$H387:$L$2227,2,FALSE)),0)</f>
        <v>0</v>
      </c>
      <c r="AF386" s="16">
        <f>IFERROR(_xlfn.IFNA(VLOOKUP(Fullmath[[#This Row],[M5]],$H$2:$L385,4,FALSE),VLOOKUP(Fullmath[[#This Row],[M5]],$H387:$L$2227,4,FALSE)),0)</f>
        <v>0</v>
      </c>
      <c r="AI386" s="15">
        <f>IFERROR(_xlfn.IFNA(VLOOKUP(Fullmath[[#This Row],[M6]],$H$2:$L385,2,FALSE),VLOOKUP(Fullmath[[#This Row],[M6]],$H387:$L$2227,2,FALSE)),0)</f>
        <v>0</v>
      </c>
      <c r="AJ386" s="16">
        <f>IFERROR(_xlfn.IFNA(VLOOKUP(Fullmath[[#This Row],[M6]],$H$2:$L385,4,FALSE),VLOOKUP(Fullmath[[#This Row],[M6]],$H387:$L$2227,4,FALSE)),0)</f>
        <v>0</v>
      </c>
      <c r="AK386" s="7" t="s">
        <v>229</v>
      </c>
      <c r="AL386" s="7">
        <v>1</v>
      </c>
      <c r="AM386" s="7">
        <f>(IFERROR(VLOOKUP(AK386,Components[[Name]:[Price]],2,FALSE),0))</f>
        <v>18.2</v>
      </c>
      <c r="AP386" s="7">
        <f>(IFERROR(VLOOKUP(AN386,Components[[Name]:[Price]],2,FALSE),0))</f>
        <v>0</v>
      </c>
      <c r="AS386" s="7">
        <f>(IFERROR(VLOOKUP(AQ386,Components[[Name]:[Price]],2,FALSE),0))</f>
        <v>0</v>
      </c>
      <c r="AV386" s="7">
        <f>(IFERROR(VLOOKUP(AT386,Components[[Name]:[Price]],2,FALSE),0))</f>
        <v>0</v>
      </c>
      <c r="AY386" s="7">
        <f>(IFERROR(VLOOKUP(AW386,Components[[Name]:[Price]],2,FALSE),0))</f>
        <v>0</v>
      </c>
      <c r="BB386" s="6">
        <f>(IFERROR(VLOOKUP(AZ386,Components[[Name]:[Price]],2,FALSE),0))</f>
        <v>0</v>
      </c>
    </row>
    <row r="387" spans="1:54" x14ac:dyDescent="0.2">
      <c r="A387" s="6">
        <v>713</v>
      </c>
      <c r="B387" s="6" t="s">
        <v>599</v>
      </c>
      <c r="C387" s="6" t="s">
        <v>53</v>
      </c>
      <c r="D387" s="6" t="s">
        <v>664</v>
      </c>
      <c r="E387" s="6">
        <v>1</v>
      </c>
      <c r="F387" s="6">
        <v>28</v>
      </c>
      <c r="G387" s="6">
        <v>140</v>
      </c>
      <c r="H387" s="6" t="s">
        <v>771</v>
      </c>
      <c r="I387" s="7">
        <f>Fullmath[[#This Row],[Total CP]]/Fullmath[[#This Row],[Quantity]]</f>
        <v>140</v>
      </c>
      <c r="J3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140</v>
      </c>
      <c r="K387" s="6">
        <f>Fullmath[[#This Row],[Mat Cost]]/Fullmath[[#This Row],[Quantity]]</f>
        <v>60.166666666666664</v>
      </c>
      <c r="L3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60.166666666666664</v>
      </c>
      <c r="N387" s="14"/>
      <c r="O387" s="15">
        <f>IFERROR(_xlfn.IFNA(VLOOKUP(Fullmath[[#This Row],[M1]],$H$2:$L386,2,FALSE),VLOOKUP(Fullmath[[#This Row],[M1]],$H388:$L$2227,2,FALSE)),0)</f>
        <v>0</v>
      </c>
      <c r="P387" s="16">
        <f>IFERROR(_xlfn.IFNA(VLOOKUP(Fullmath[[#This Row],[M1]],$H$2:$L386,4,FALSE),VLOOKUP(Fullmath[[#This Row],[M1]],$H388:$L$2227,4,FALSE)),0)</f>
        <v>0</v>
      </c>
      <c r="S387" s="15">
        <f>IFERROR(_xlfn.IFNA(VLOOKUP(Fullmath[[#This Row],[M2]],$H$2:$L386,2,FALSE),VLOOKUP(Fullmath[[#This Row],[M2]],$H388:$L$2227,2,FALSE)),0)</f>
        <v>0</v>
      </c>
      <c r="T387" s="16">
        <f>IFERROR(_xlfn.IFNA(VLOOKUP(Fullmath[[#This Row],[M2]],$H$2:$L386,4,FALSE),VLOOKUP(Fullmath[[#This Row],[M2]],$H388:$L$2227,4,FALSE)),0)</f>
        <v>0</v>
      </c>
      <c r="W387" s="15">
        <f>IFERROR(_xlfn.IFNA(VLOOKUP(Fullmath[[#This Row],[M3]],$H$2:$L386,2,FALSE),VLOOKUP(Fullmath[[#This Row],[M3]],$H388:$L$2227,2,FALSE)),0)</f>
        <v>0</v>
      </c>
      <c r="X387" s="16">
        <f>IFERROR(_xlfn.IFNA(VLOOKUP(Fullmath[[#This Row],[M3]],$H$2:$L386,4,FALSE),VLOOKUP(Fullmath[[#This Row],[M3]],$H388:$L$2227,4,FALSE)),0)</f>
        <v>0</v>
      </c>
      <c r="AA387" s="15">
        <f>IFERROR(_xlfn.IFNA(VLOOKUP(Fullmath[[#This Row],[M4]],$H$2:$L386,2,FALSE),VLOOKUP(Fullmath[[#This Row],[M4]],$H388:$L$2227,2,FALSE)),0)</f>
        <v>0</v>
      </c>
      <c r="AB387" s="16">
        <f>IFERROR(_xlfn.IFNA(VLOOKUP(Fullmath[[#This Row],[M4]],$H$2:$L386,4,FALSE),VLOOKUP(Fullmath[[#This Row],[M4]],$H388:$L$2227,4,FALSE)),0)</f>
        <v>0</v>
      </c>
      <c r="AE387" s="15">
        <f>IFERROR(_xlfn.IFNA(VLOOKUP(Fullmath[[#This Row],[M5]],$H$2:$L386,2,FALSE),VLOOKUP(Fullmath[[#This Row],[M5]],$H388:$L$2227,2,FALSE)),0)</f>
        <v>0</v>
      </c>
      <c r="AF387" s="16">
        <f>IFERROR(_xlfn.IFNA(VLOOKUP(Fullmath[[#This Row],[M5]],$H$2:$L386,4,FALSE),VLOOKUP(Fullmath[[#This Row],[M5]],$H388:$L$2227,4,FALSE)),0)</f>
        <v>0</v>
      </c>
      <c r="AI387" s="15">
        <f>IFERROR(_xlfn.IFNA(VLOOKUP(Fullmath[[#This Row],[M6]],$H$2:$L386,2,FALSE),VLOOKUP(Fullmath[[#This Row],[M6]],$H388:$L$2227,2,FALSE)),0)</f>
        <v>0</v>
      </c>
      <c r="AJ387" s="16">
        <f>IFERROR(_xlfn.IFNA(VLOOKUP(Fullmath[[#This Row],[M6]],$H$2:$L386,4,FALSE),VLOOKUP(Fullmath[[#This Row],[M6]],$H388:$L$2227,4,FALSE)),0)</f>
        <v>0</v>
      </c>
      <c r="AK387" s="7" t="s">
        <v>163</v>
      </c>
      <c r="AL387" s="7">
        <v>1</v>
      </c>
      <c r="AM387" s="7">
        <f>(IFERROR(VLOOKUP(AK387,Components[[Name]:[Price]],2,FALSE),0))</f>
        <v>60.166666666666664</v>
      </c>
      <c r="AP387" s="7">
        <f>(IFERROR(VLOOKUP(AN387,Components[[Name]:[Price]],2,FALSE),0))</f>
        <v>0</v>
      </c>
      <c r="AS387" s="7">
        <f>(IFERROR(VLOOKUP(AQ387,Components[[Name]:[Price]],2,FALSE),0))</f>
        <v>0</v>
      </c>
      <c r="AV387" s="7">
        <f>(IFERROR(VLOOKUP(AT387,Components[[Name]:[Price]],2,FALSE),0))</f>
        <v>0</v>
      </c>
      <c r="AY387" s="7">
        <f>(IFERROR(VLOOKUP(AW387,Components[[Name]:[Price]],2,FALSE),0))</f>
        <v>0</v>
      </c>
      <c r="BB387" s="6">
        <f>(IFERROR(VLOOKUP(AZ387,Components[[Name]:[Price]],2,FALSE),0))</f>
        <v>0</v>
      </c>
    </row>
    <row r="388" spans="1:54" x14ac:dyDescent="0.2">
      <c r="A388" s="6">
        <v>711</v>
      </c>
      <c r="B388" s="6" t="s">
        <v>599</v>
      </c>
      <c r="C388" s="6" t="s">
        <v>53</v>
      </c>
      <c r="D388" s="6" t="s">
        <v>664</v>
      </c>
      <c r="E388" s="6">
        <v>1</v>
      </c>
      <c r="F388" s="6">
        <v>28</v>
      </c>
      <c r="G388" s="6">
        <v>140</v>
      </c>
      <c r="H388" s="6" t="s">
        <v>769</v>
      </c>
      <c r="I388" s="7">
        <f>Fullmath[[#This Row],[Total CP]]/Fullmath[[#This Row],[Quantity]]</f>
        <v>140</v>
      </c>
      <c r="J3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140</v>
      </c>
      <c r="K388" s="6">
        <f>Fullmath[[#This Row],[Mat Cost]]/Fullmath[[#This Row],[Quantity]]</f>
        <v>29.2</v>
      </c>
      <c r="L3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29.2</v>
      </c>
      <c r="N388" s="14"/>
      <c r="O388" s="15">
        <f>IFERROR(_xlfn.IFNA(VLOOKUP(Fullmath[[#This Row],[M1]],$H$2:$L387,2,FALSE),VLOOKUP(Fullmath[[#This Row],[M1]],$H389:$L$2227,2,FALSE)),0)</f>
        <v>0</v>
      </c>
      <c r="P388" s="16">
        <f>IFERROR(_xlfn.IFNA(VLOOKUP(Fullmath[[#This Row],[M1]],$H$2:$L387,4,FALSE),VLOOKUP(Fullmath[[#This Row],[M1]],$H389:$L$2227,4,FALSE)),0)</f>
        <v>0</v>
      </c>
      <c r="S388" s="15">
        <f>IFERROR(_xlfn.IFNA(VLOOKUP(Fullmath[[#This Row],[M2]],$H$2:$L387,2,FALSE),VLOOKUP(Fullmath[[#This Row],[M2]],$H389:$L$2227,2,FALSE)),0)</f>
        <v>0</v>
      </c>
      <c r="T388" s="16">
        <f>IFERROR(_xlfn.IFNA(VLOOKUP(Fullmath[[#This Row],[M2]],$H$2:$L387,4,FALSE),VLOOKUP(Fullmath[[#This Row],[M2]],$H389:$L$2227,4,FALSE)),0)</f>
        <v>0</v>
      </c>
      <c r="W388" s="15">
        <f>IFERROR(_xlfn.IFNA(VLOOKUP(Fullmath[[#This Row],[M3]],$H$2:$L387,2,FALSE),VLOOKUP(Fullmath[[#This Row],[M3]],$H389:$L$2227,2,FALSE)),0)</f>
        <v>0</v>
      </c>
      <c r="X388" s="16">
        <f>IFERROR(_xlfn.IFNA(VLOOKUP(Fullmath[[#This Row],[M3]],$H$2:$L387,4,FALSE),VLOOKUP(Fullmath[[#This Row],[M3]],$H389:$L$2227,4,FALSE)),0)</f>
        <v>0</v>
      </c>
      <c r="AA388" s="15">
        <f>IFERROR(_xlfn.IFNA(VLOOKUP(Fullmath[[#This Row],[M4]],$H$2:$L387,2,FALSE),VLOOKUP(Fullmath[[#This Row],[M4]],$H389:$L$2227,2,FALSE)),0)</f>
        <v>0</v>
      </c>
      <c r="AB388" s="16">
        <f>IFERROR(_xlfn.IFNA(VLOOKUP(Fullmath[[#This Row],[M4]],$H$2:$L387,4,FALSE),VLOOKUP(Fullmath[[#This Row],[M4]],$H389:$L$2227,4,FALSE)),0)</f>
        <v>0</v>
      </c>
      <c r="AE388" s="15">
        <f>IFERROR(_xlfn.IFNA(VLOOKUP(Fullmath[[#This Row],[M5]],$H$2:$L387,2,FALSE),VLOOKUP(Fullmath[[#This Row],[M5]],$H389:$L$2227,2,FALSE)),0)</f>
        <v>0</v>
      </c>
      <c r="AF388" s="16">
        <f>IFERROR(_xlfn.IFNA(VLOOKUP(Fullmath[[#This Row],[M5]],$H$2:$L387,4,FALSE),VLOOKUP(Fullmath[[#This Row],[M5]],$H389:$L$2227,4,FALSE)),0)</f>
        <v>0</v>
      </c>
      <c r="AI388" s="15">
        <f>IFERROR(_xlfn.IFNA(VLOOKUP(Fullmath[[#This Row],[M6]],$H$2:$L387,2,FALSE),VLOOKUP(Fullmath[[#This Row],[M6]],$H389:$L$2227,2,FALSE)),0)</f>
        <v>0</v>
      </c>
      <c r="AJ388" s="16">
        <f>IFERROR(_xlfn.IFNA(VLOOKUP(Fullmath[[#This Row],[M6]],$H$2:$L387,4,FALSE),VLOOKUP(Fullmath[[#This Row],[M6]],$H389:$L$2227,4,FALSE)),0)</f>
        <v>0</v>
      </c>
      <c r="AK388" s="7" t="s">
        <v>165</v>
      </c>
      <c r="AL388" s="7">
        <v>1</v>
      </c>
      <c r="AM388" s="7">
        <f>(IFERROR(VLOOKUP(AK388,Components[[Name]:[Price]],2,FALSE),0))</f>
        <v>29.2</v>
      </c>
      <c r="AP388" s="7">
        <f>(IFERROR(VLOOKUP(AN388,Components[[Name]:[Price]],2,FALSE),0))</f>
        <v>0</v>
      </c>
      <c r="AS388" s="7">
        <f>(IFERROR(VLOOKUP(AQ388,Components[[Name]:[Price]],2,FALSE),0))</f>
        <v>0</v>
      </c>
      <c r="AV388" s="7">
        <f>(IFERROR(VLOOKUP(AT388,Components[[Name]:[Price]],2,FALSE),0))</f>
        <v>0</v>
      </c>
      <c r="AY388" s="7">
        <f>(IFERROR(VLOOKUP(AW388,Components[[Name]:[Price]],2,FALSE),0))</f>
        <v>0</v>
      </c>
      <c r="BB388" s="6">
        <f>(IFERROR(VLOOKUP(AZ388,Components[[Name]:[Price]],2,FALSE),0))</f>
        <v>0</v>
      </c>
    </row>
    <row r="389" spans="1:54" x14ac:dyDescent="0.2">
      <c r="A389" s="6">
        <v>712</v>
      </c>
      <c r="B389" s="6" t="s">
        <v>599</v>
      </c>
      <c r="C389" s="6" t="s">
        <v>53</v>
      </c>
      <c r="D389" s="6" t="s">
        <v>664</v>
      </c>
      <c r="E389" s="6">
        <v>1</v>
      </c>
      <c r="F389" s="6">
        <v>28</v>
      </c>
      <c r="G389" s="6">
        <v>140</v>
      </c>
      <c r="H389" s="6" t="s">
        <v>770</v>
      </c>
      <c r="I389" s="7">
        <f>Fullmath[[#This Row],[Total CP]]/Fullmath[[#This Row],[Quantity]]</f>
        <v>140</v>
      </c>
      <c r="J3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140</v>
      </c>
      <c r="K389" s="6">
        <f>Fullmath[[#This Row],[Mat Cost]]/Fullmath[[#This Row],[Quantity]]</f>
        <v>19.166666666666668</v>
      </c>
      <c r="L3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19.166666666666668</v>
      </c>
      <c r="N389" s="14"/>
      <c r="O389" s="15">
        <f>IFERROR(_xlfn.IFNA(VLOOKUP(Fullmath[[#This Row],[M1]],$H$2:$L388,2,FALSE),VLOOKUP(Fullmath[[#This Row],[M1]],$H390:$L$2227,2,FALSE)),0)</f>
        <v>0</v>
      </c>
      <c r="P389" s="16">
        <f>IFERROR(_xlfn.IFNA(VLOOKUP(Fullmath[[#This Row],[M1]],$H$2:$L388,4,FALSE),VLOOKUP(Fullmath[[#This Row],[M1]],$H390:$L$2227,4,FALSE)),0)</f>
        <v>0</v>
      </c>
      <c r="S389" s="15">
        <f>IFERROR(_xlfn.IFNA(VLOOKUP(Fullmath[[#This Row],[M2]],$H$2:$L388,2,FALSE),VLOOKUP(Fullmath[[#This Row],[M2]],$H390:$L$2227,2,FALSE)),0)</f>
        <v>0</v>
      </c>
      <c r="T389" s="16">
        <f>IFERROR(_xlfn.IFNA(VLOOKUP(Fullmath[[#This Row],[M2]],$H$2:$L388,4,FALSE),VLOOKUP(Fullmath[[#This Row],[M2]],$H390:$L$2227,4,FALSE)),0)</f>
        <v>0</v>
      </c>
      <c r="W389" s="15">
        <f>IFERROR(_xlfn.IFNA(VLOOKUP(Fullmath[[#This Row],[M3]],$H$2:$L388,2,FALSE),VLOOKUP(Fullmath[[#This Row],[M3]],$H390:$L$2227,2,FALSE)),0)</f>
        <v>0</v>
      </c>
      <c r="X389" s="16">
        <f>IFERROR(_xlfn.IFNA(VLOOKUP(Fullmath[[#This Row],[M3]],$H$2:$L388,4,FALSE),VLOOKUP(Fullmath[[#This Row],[M3]],$H390:$L$2227,4,FALSE)),0)</f>
        <v>0</v>
      </c>
      <c r="AA389" s="15">
        <f>IFERROR(_xlfn.IFNA(VLOOKUP(Fullmath[[#This Row],[M4]],$H$2:$L388,2,FALSE),VLOOKUP(Fullmath[[#This Row],[M4]],$H390:$L$2227,2,FALSE)),0)</f>
        <v>0</v>
      </c>
      <c r="AB389" s="16">
        <f>IFERROR(_xlfn.IFNA(VLOOKUP(Fullmath[[#This Row],[M4]],$H$2:$L388,4,FALSE),VLOOKUP(Fullmath[[#This Row],[M4]],$H390:$L$2227,4,FALSE)),0)</f>
        <v>0</v>
      </c>
      <c r="AE389" s="15">
        <f>IFERROR(_xlfn.IFNA(VLOOKUP(Fullmath[[#This Row],[M5]],$H$2:$L388,2,FALSE),VLOOKUP(Fullmath[[#This Row],[M5]],$H390:$L$2227,2,FALSE)),0)</f>
        <v>0</v>
      </c>
      <c r="AF389" s="16">
        <f>IFERROR(_xlfn.IFNA(VLOOKUP(Fullmath[[#This Row],[M5]],$H$2:$L388,4,FALSE),VLOOKUP(Fullmath[[#This Row],[M5]],$H390:$L$2227,4,FALSE)),0)</f>
        <v>0</v>
      </c>
      <c r="AI389" s="15">
        <f>IFERROR(_xlfn.IFNA(VLOOKUP(Fullmath[[#This Row],[M6]],$H$2:$L388,2,FALSE),VLOOKUP(Fullmath[[#This Row],[M6]],$H390:$L$2227,2,FALSE)),0)</f>
        <v>0</v>
      </c>
      <c r="AJ389" s="16">
        <f>IFERROR(_xlfn.IFNA(VLOOKUP(Fullmath[[#This Row],[M6]],$H$2:$L388,4,FALSE),VLOOKUP(Fullmath[[#This Row],[M6]],$H390:$L$2227,4,FALSE)),0)</f>
        <v>0</v>
      </c>
      <c r="AK389" s="7" t="s">
        <v>179</v>
      </c>
      <c r="AL389" s="7">
        <v>1</v>
      </c>
      <c r="AM389" s="7">
        <f>(IFERROR(VLOOKUP(AK389,Components[[Name]:[Price]],2,FALSE),0))</f>
        <v>19.166666666666668</v>
      </c>
      <c r="AP389" s="7">
        <f>(IFERROR(VLOOKUP(AN389,Components[[Name]:[Price]],2,FALSE),0))</f>
        <v>0</v>
      </c>
      <c r="AS389" s="7">
        <f>(IFERROR(VLOOKUP(AQ389,Components[[Name]:[Price]],2,FALSE),0))</f>
        <v>0</v>
      </c>
      <c r="AV389" s="7">
        <f>(IFERROR(VLOOKUP(AT389,Components[[Name]:[Price]],2,FALSE),0))</f>
        <v>0</v>
      </c>
      <c r="AY389" s="7">
        <f>(IFERROR(VLOOKUP(AW389,Components[[Name]:[Price]],2,FALSE),0))</f>
        <v>0</v>
      </c>
      <c r="BB389" s="6">
        <f>(IFERROR(VLOOKUP(AZ389,Components[[Name]:[Price]],2,FALSE),0))</f>
        <v>0</v>
      </c>
    </row>
    <row r="390" spans="1:54" x14ac:dyDescent="0.2">
      <c r="A390" s="6">
        <v>123</v>
      </c>
      <c r="B390" s="6" t="s">
        <v>599</v>
      </c>
      <c r="C390" s="6" t="s">
        <v>53</v>
      </c>
      <c r="D390" s="6" t="s">
        <v>664</v>
      </c>
      <c r="E390" s="6">
        <v>1</v>
      </c>
      <c r="F390" s="6">
        <v>29</v>
      </c>
      <c r="G390" s="6">
        <v>160</v>
      </c>
      <c r="H390" s="6" t="s">
        <v>763</v>
      </c>
      <c r="I390" s="7">
        <f>Fullmath[[#This Row],[Total CP]]/Fullmath[[#This Row],[Quantity]]</f>
        <v>160</v>
      </c>
      <c r="J3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0" s="6">
        <f>Fullmath[[#This Row],[Mat Cost]]/Fullmath[[#This Row],[Quantity]]</f>
        <v>29.2</v>
      </c>
      <c r="L3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29.2</v>
      </c>
      <c r="N390" s="14"/>
      <c r="O390" s="15">
        <f>IFERROR(_xlfn.IFNA(VLOOKUP(Fullmath[[#This Row],[M1]],$H$2:$L389,2,FALSE),VLOOKUP(Fullmath[[#This Row],[M1]],$H391:$L$2227,2,FALSE)),0)</f>
        <v>0</v>
      </c>
      <c r="P390" s="16">
        <f>IFERROR(_xlfn.IFNA(VLOOKUP(Fullmath[[#This Row],[M1]],$H$2:$L389,4,FALSE),VLOOKUP(Fullmath[[#This Row],[M1]],$H391:$L$2227,4,FALSE)),0)</f>
        <v>0</v>
      </c>
      <c r="S390" s="15">
        <f>IFERROR(_xlfn.IFNA(VLOOKUP(Fullmath[[#This Row],[M2]],$H$2:$L389,2,FALSE),VLOOKUP(Fullmath[[#This Row],[M2]],$H391:$L$2227,2,FALSE)),0)</f>
        <v>0</v>
      </c>
      <c r="T390" s="16">
        <f>IFERROR(_xlfn.IFNA(VLOOKUP(Fullmath[[#This Row],[M2]],$H$2:$L389,4,FALSE),VLOOKUP(Fullmath[[#This Row],[M2]],$H391:$L$2227,4,FALSE)),0)</f>
        <v>0</v>
      </c>
      <c r="W390" s="15">
        <f>IFERROR(_xlfn.IFNA(VLOOKUP(Fullmath[[#This Row],[M3]],$H$2:$L389,2,FALSE),VLOOKUP(Fullmath[[#This Row],[M3]],$H391:$L$2227,2,FALSE)),0)</f>
        <v>0</v>
      </c>
      <c r="X390" s="16">
        <f>IFERROR(_xlfn.IFNA(VLOOKUP(Fullmath[[#This Row],[M3]],$H$2:$L389,4,FALSE),VLOOKUP(Fullmath[[#This Row],[M3]],$H391:$L$2227,4,FALSE)),0)</f>
        <v>0</v>
      </c>
      <c r="AA390" s="15">
        <f>IFERROR(_xlfn.IFNA(VLOOKUP(Fullmath[[#This Row],[M4]],$H$2:$L389,2,FALSE),VLOOKUP(Fullmath[[#This Row],[M4]],$H391:$L$2227,2,FALSE)),0)</f>
        <v>0</v>
      </c>
      <c r="AB390" s="16">
        <f>IFERROR(_xlfn.IFNA(VLOOKUP(Fullmath[[#This Row],[M4]],$H$2:$L389,4,FALSE),VLOOKUP(Fullmath[[#This Row],[M4]],$H391:$L$2227,4,FALSE)),0)</f>
        <v>0</v>
      </c>
      <c r="AE390" s="15">
        <f>IFERROR(_xlfn.IFNA(VLOOKUP(Fullmath[[#This Row],[M5]],$H$2:$L389,2,FALSE),VLOOKUP(Fullmath[[#This Row],[M5]],$H391:$L$2227,2,FALSE)),0)</f>
        <v>0</v>
      </c>
      <c r="AF390" s="16">
        <f>IFERROR(_xlfn.IFNA(VLOOKUP(Fullmath[[#This Row],[M5]],$H$2:$L389,4,FALSE),VLOOKUP(Fullmath[[#This Row],[M5]],$H391:$L$2227,4,FALSE)),0)</f>
        <v>0</v>
      </c>
      <c r="AI390" s="15">
        <f>IFERROR(_xlfn.IFNA(VLOOKUP(Fullmath[[#This Row],[M6]],$H$2:$L389,2,FALSE),VLOOKUP(Fullmath[[#This Row],[M6]],$H391:$L$2227,2,FALSE)),0)</f>
        <v>0</v>
      </c>
      <c r="AJ390" s="16">
        <f>IFERROR(_xlfn.IFNA(VLOOKUP(Fullmath[[#This Row],[M6]],$H$2:$L389,4,FALSE),VLOOKUP(Fullmath[[#This Row],[M6]],$H391:$L$2227,4,FALSE)),0)</f>
        <v>0</v>
      </c>
      <c r="AK390" s="7" t="s">
        <v>165</v>
      </c>
      <c r="AL390" s="7">
        <v>1</v>
      </c>
      <c r="AM390" s="7">
        <f>(IFERROR(VLOOKUP(AK390,Components[[Name]:[Price]],2,FALSE),0))</f>
        <v>29.2</v>
      </c>
      <c r="AP390" s="7">
        <f>(IFERROR(VLOOKUP(AN390,Components[[Name]:[Price]],2,FALSE),0))</f>
        <v>0</v>
      </c>
      <c r="AS390" s="7">
        <f>(IFERROR(VLOOKUP(AQ390,Components[[Name]:[Price]],2,FALSE),0))</f>
        <v>0</v>
      </c>
      <c r="AV390" s="7">
        <f>(IFERROR(VLOOKUP(AT390,Components[[Name]:[Price]],2,FALSE),0))</f>
        <v>0</v>
      </c>
      <c r="AY390" s="7">
        <f>(IFERROR(VLOOKUP(AW390,Components[[Name]:[Price]],2,FALSE),0))</f>
        <v>0</v>
      </c>
      <c r="BB390" s="6">
        <f>(IFERROR(VLOOKUP(AZ390,Components[[Name]:[Price]],2,FALSE),0))</f>
        <v>0</v>
      </c>
    </row>
    <row r="391" spans="1:54" x14ac:dyDescent="0.2">
      <c r="A391" s="6">
        <v>127</v>
      </c>
      <c r="B391" s="6" t="s">
        <v>599</v>
      </c>
      <c r="C391" s="6" t="s">
        <v>53</v>
      </c>
      <c r="D391" s="6" t="s">
        <v>664</v>
      </c>
      <c r="E391" s="6">
        <v>1</v>
      </c>
      <c r="F391" s="6">
        <v>29</v>
      </c>
      <c r="G391" s="6">
        <v>160</v>
      </c>
      <c r="H391" s="6" t="s">
        <v>767</v>
      </c>
      <c r="I391" s="7">
        <f>Fullmath[[#This Row],[Total CP]]/Fullmath[[#This Row],[Quantity]]</f>
        <v>160</v>
      </c>
      <c r="J3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1" s="6">
        <f>Fullmath[[#This Row],[Mat Cost]]/Fullmath[[#This Row],[Quantity]]</f>
        <v>50</v>
      </c>
      <c r="L3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</v>
      </c>
      <c r="N391" s="14"/>
      <c r="O391" s="15">
        <f>IFERROR(_xlfn.IFNA(VLOOKUP(Fullmath[[#This Row],[M1]],$H$2:$L390,2,FALSE),VLOOKUP(Fullmath[[#This Row],[M1]],$H392:$L$2227,2,FALSE)),0)</f>
        <v>0</v>
      </c>
      <c r="P391" s="16">
        <f>IFERROR(_xlfn.IFNA(VLOOKUP(Fullmath[[#This Row],[M1]],$H$2:$L390,4,FALSE),VLOOKUP(Fullmath[[#This Row],[M1]],$H392:$L$2227,4,FALSE)),0)</f>
        <v>0</v>
      </c>
      <c r="S391" s="15">
        <f>IFERROR(_xlfn.IFNA(VLOOKUP(Fullmath[[#This Row],[M2]],$H$2:$L390,2,FALSE),VLOOKUP(Fullmath[[#This Row],[M2]],$H392:$L$2227,2,FALSE)),0)</f>
        <v>0</v>
      </c>
      <c r="T391" s="16">
        <f>IFERROR(_xlfn.IFNA(VLOOKUP(Fullmath[[#This Row],[M2]],$H$2:$L390,4,FALSE),VLOOKUP(Fullmath[[#This Row],[M2]],$H392:$L$2227,4,FALSE)),0)</f>
        <v>0</v>
      </c>
      <c r="W391" s="15">
        <f>IFERROR(_xlfn.IFNA(VLOOKUP(Fullmath[[#This Row],[M3]],$H$2:$L390,2,FALSE),VLOOKUP(Fullmath[[#This Row],[M3]],$H392:$L$2227,2,FALSE)),0)</f>
        <v>0</v>
      </c>
      <c r="X391" s="16">
        <f>IFERROR(_xlfn.IFNA(VLOOKUP(Fullmath[[#This Row],[M3]],$H$2:$L390,4,FALSE),VLOOKUP(Fullmath[[#This Row],[M3]],$H392:$L$2227,4,FALSE)),0)</f>
        <v>0</v>
      </c>
      <c r="AA391" s="15">
        <f>IFERROR(_xlfn.IFNA(VLOOKUP(Fullmath[[#This Row],[M4]],$H$2:$L390,2,FALSE),VLOOKUP(Fullmath[[#This Row],[M4]],$H392:$L$2227,2,FALSE)),0)</f>
        <v>0</v>
      </c>
      <c r="AB391" s="16">
        <f>IFERROR(_xlfn.IFNA(VLOOKUP(Fullmath[[#This Row],[M4]],$H$2:$L390,4,FALSE),VLOOKUP(Fullmath[[#This Row],[M4]],$H392:$L$2227,4,FALSE)),0)</f>
        <v>0</v>
      </c>
      <c r="AE391" s="15">
        <f>IFERROR(_xlfn.IFNA(VLOOKUP(Fullmath[[#This Row],[M5]],$H$2:$L390,2,FALSE),VLOOKUP(Fullmath[[#This Row],[M5]],$H392:$L$2227,2,FALSE)),0)</f>
        <v>0</v>
      </c>
      <c r="AF391" s="16">
        <f>IFERROR(_xlfn.IFNA(VLOOKUP(Fullmath[[#This Row],[M5]],$H$2:$L390,4,FALSE),VLOOKUP(Fullmath[[#This Row],[M5]],$H392:$L$2227,4,FALSE)),0)</f>
        <v>0</v>
      </c>
      <c r="AI391" s="15">
        <f>IFERROR(_xlfn.IFNA(VLOOKUP(Fullmath[[#This Row],[M6]],$H$2:$L390,2,FALSE),VLOOKUP(Fullmath[[#This Row],[M6]],$H392:$L$2227,2,FALSE)),0)</f>
        <v>0</v>
      </c>
      <c r="AJ391" s="16">
        <f>IFERROR(_xlfn.IFNA(VLOOKUP(Fullmath[[#This Row],[M6]],$H$2:$L390,4,FALSE),VLOOKUP(Fullmath[[#This Row],[M6]],$H392:$L$2227,4,FALSE)),0)</f>
        <v>0</v>
      </c>
      <c r="AK391" s="7" t="s">
        <v>490</v>
      </c>
      <c r="AL391" s="7">
        <v>1</v>
      </c>
      <c r="AM391" s="7">
        <f>(IFERROR(VLOOKUP(AK391,Components[[Name]:[Price]],2,FALSE),0))</f>
        <v>50</v>
      </c>
      <c r="AP391" s="7">
        <f>(IFERROR(VLOOKUP(AN391,Components[[Name]:[Price]],2,FALSE),0))</f>
        <v>0</v>
      </c>
      <c r="AS391" s="7">
        <f>(IFERROR(VLOOKUP(AQ391,Components[[Name]:[Price]],2,FALSE),0))</f>
        <v>0</v>
      </c>
      <c r="AV391" s="7">
        <f>(IFERROR(VLOOKUP(AT391,Components[[Name]:[Price]],2,FALSE),0))</f>
        <v>0</v>
      </c>
      <c r="AY391" s="7">
        <f>(IFERROR(VLOOKUP(AW391,Components[[Name]:[Price]],2,FALSE),0))</f>
        <v>0</v>
      </c>
      <c r="BB391" s="6">
        <f>(IFERROR(VLOOKUP(AZ391,Components[[Name]:[Price]],2,FALSE),0))</f>
        <v>0</v>
      </c>
    </row>
    <row r="392" spans="1:54" x14ac:dyDescent="0.2">
      <c r="A392" s="6">
        <v>124</v>
      </c>
      <c r="B392" s="6" t="s">
        <v>599</v>
      </c>
      <c r="C392" s="6" t="s">
        <v>53</v>
      </c>
      <c r="D392" s="6" t="s">
        <v>664</v>
      </c>
      <c r="E392" s="6">
        <v>1</v>
      </c>
      <c r="F392" s="6">
        <v>29</v>
      </c>
      <c r="G392" s="6">
        <v>160</v>
      </c>
      <c r="H392" s="6" t="s">
        <v>764</v>
      </c>
      <c r="I392" s="7">
        <f>Fullmath[[#This Row],[Total CP]]/Fullmath[[#This Row],[Quantity]]</f>
        <v>160</v>
      </c>
      <c r="J3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2" s="6">
        <f>Fullmath[[#This Row],[Mat Cost]]/Fullmath[[#This Row],[Quantity]]</f>
        <v>19.166666666666668</v>
      </c>
      <c r="L3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19.166666666666668</v>
      </c>
      <c r="N392" s="14"/>
      <c r="O392" s="15">
        <f>IFERROR(_xlfn.IFNA(VLOOKUP(Fullmath[[#This Row],[M1]],$H$2:$L391,2,FALSE),VLOOKUP(Fullmath[[#This Row],[M1]],$H393:$L$2227,2,FALSE)),0)</f>
        <v>0</v>
      </c>
      <c r="P392" s="16">
        <f>IFERROR(_xlfn.IFNA(VLOOKUP(Fullmath[[#This Row],[M1]],$H$2:$L391,4,FALSE),VLOOKUP(Fullmath[[#This Row],[M1]],$H393:$L$2227,4,FALSE)),0)</f>
        <v>0</v>
      </c>
      <c r="S392" s="15">
        <f>IFERROR(_xlfn.IFNA(VLOOKUP(Fullmath[[#This Row],[M2]],$H$2:$L391,2,FALSE),VLOOKUP(Fullmath[[#This Row],[M2]],$H393:$L$2227,2,FALSE)),0)</f>
        <v>0</v>
      </c>
      <c r="T392" s="16">
        <f>IFERROR(_xlfn.IFNA(VLOOKUP(Fullmath[[#This Row],[M2]],$H$2:$L391,4,FALSE),VLOOKUP(Fullmath[[#This Row],[M2]],$H393:$L$2227,4,FALSE)),0)</f>
        <v>0</v>
      </c>
      <c r="W392" s="15">
        <f>IFERROR(_xlfn.IFNA(VLOOKUP(Fullmath[[#This Row],[M3]],$H$2:$L391,2,FALSE),VLOOKUP(Fullmath[[#This Row],[M3]],$H393:$L$2227,2,FALSE)),0)</f>
        <v>0</v>
      </c>
      <c r="X392" s="16">
        <f>IFERROR(_xlfn.IFNA(VLOOKUP(Fullmath[[#This Row],[M3]],$H$2:$L391,4,FALSE),VLOOKUP(Fullmath[[#This Row],[M3]],$H393:$L$2227,4,FALSE)),0)</f>
        <v>0</v>
      </c>
      <c r="AA392" s="15">
        <f>IFERROR(_xlfn.IFNA(VLOOKUP(Fullmath[[#This Row],[M4]],$H$2:$L391,2,FALSE),VLOOKUP(Fullmath[[#This Row],[M4]],$H393:$L$2227,2,FALSE)),0)</f>
        <v>0</v>
      </c>
      <c r="AB392" s="16">
        <f>IFERROR(_xlfn.IFNA(VLOOKUP(Fullmath[[#This Row],[M4]],$H$2:$L391,4,FALSE),VLOOKUP(Fullmath[[#This Row],[M4]],$H393:$L$2227,4,FALSE)),0)</f>
        <v>0</v>
      </c>
      <c r="AE392" s="15">
        <f>IFERROR(_xlfn.IFNA(VLOOKUP(Fullmath[[#This Row],[M5]],$H$2:$L391,2,FALSE),VLOOKUP(Fullmath[[#This Row],[M5]],$H393:$L$2227,2,FALSE)),0)</f>
        <v>0</v>
      </c>
      <c r="AF392" s="16">
        <f>IFERROR(_xlfn.IFNA(VLOOKUP(Fullmath[[#This Row],[M5]],$H$2:$L391,4,FALSE),VLOOKUP(Fullmath[[#This Row],[M5]],$H393:$L$2227,4,FALSE)),0)</f>
        <v>0</v>
      </c>
      <c r="AI392" s="15">
        <f>IFERROR(_xlfn.IFNA(VLOOKUP(Fullmath[[#This Row],[M6]],$H$2:$L391,2,FALSE),VLOOKUP(Fullmath[[#This Row],[M6]],$H393:$L$2227,2,FALSE)),0)</f>
        <v>0</v>
      </c>
      <c r="AJ392" s="16">
        <f>IFERROR(_xlfn.IFNA(VLOOKUP(Fullmath[[#This Row],[M6]],$H$2:$L391,4,FALSE),VLOOKUP(Fullmath[[#This Row],[M6]],$H393:$L$2227,4,FALSE)),0)</f>
        <v>0</v>
      </c>
      <c r="AK392" s="7" t="s">
        <v>179</v>
      </c>
      <c r="AL392" s="7">
        <v>1</v>
      </c>
      <c r="AM392" s="7">
        <f>(IFERROR(VLOOKUP(AK392,Components[[Name]:[Price]],2,FALSE),0))</f>
        <v>19.166666666666668</v>
      </c>
      <c r="AP392" s="7">
        <f>(IFERROR(VLOOKUP(AN392,Components[[Name]:[Price]],2,FALSE),0))</f>
        <v>0</v>
      </c>
      <c r="AS392" s="7">
        <f>(IFERROR(VLOOKUP(AQ392,Components[[Name]:[Price]],2,FALSE),0))</f>
        <v>0</v>
      </c>
      <c r="AV392" s="7">
        <f>(IFERROR(VLOOKUP(AT392,Components[[Name]:[Price]],2,FALSE),0))</f>
        <v>0</v>
      </c>
      <c r="AY392" s="7">
        <f>(IFERROR(VLOOKUP(AW392,Components[[Name]:[Price]],2,FALSE),0))</f>
        <v>0</v>
      </c>
      <c r="BB392" s="6">
        <f>(IFERROR(VLOOKUP(AZ392,Components[[Name]:[Price]],2,FALSE),0))</f>
        <v>0</v>
      </c>
    </row>
    <row r="393" spans="1:54" x14ac:dyDescent="0.2">
      <c r="A393" s="6">
        <v>718</v>
      </c>
      <c r="B393" s="6" t="s">
        <v>599</v>
      </c>
      <c r="C393" s="6" t="s">
        <v>53</v>
      </c>
      <c r="D393" s="6" t="s">
        <v>664</v>
      </c>
      <c r="E393" s="6">
        <v>1</v>
      </c>
      <c r="F393" s="6">
        <v>29</v>
      </c>
      <c r="G393" s="6">
        <v>160</v>
      </c>
      <c r="H393" s="6" t="s">
        <v>775</v>
      </c>
      <c r="I393" s="7">
        <f>Fullmath[[#This Row],[Total CP]]/Fullmath[[#This Row],[Quantity]]</f>
        <v>160</v>
      </c>
      <c r="J3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3" s="6">
        <f>Fullmath[[#This Row],[Mat Cost]]/Fullmath[[#This Row],[Quantity]]</f>
        <v>68.875</v>
      </c>
      <c r="L3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68.875</v>
      </c>
      <c r="N393" s="14"/>
      <c r="O393" s="15">
        <f>IFERROR(_xlfn.IFNA(VLOOKUP(Fullmath[[#This Row],[M1]],$H$2:$L392,2,FALSE),VLOOKUP(Fullmath[[#This Row],[M1]],$H394:$L$2227,2,FALSE)),0)</f>
        <v>0</v>
      </c>
      <c r="P393" s="16">
        <f>IFERROR(_xlfn.IFNA(VLOOKUP(Fullmath[[#This Row],[M1]],$H$2:$L392,4,FALSE),VLOOKUP(Fullmath[[#This Row],[M1]],$H394:$L$2227,4,FALSE)),0)</f>
        <v>0</v>
      </c>
      <c r="S393" s="15">
        <f>IFERROR(_xlfn.IFNA(VLOOKUP(Fullmath[[#This Row],[M2]],$H$2:$L392,2,FALSE),VLOOKUP(Fullmath[[#This Row],[M2]],$H394:$L$2227,2,FALSE)),0)</f>
        <v>0</v>
      </c>
      <c r="T393" s="16">
        <f>IFERROR(_xlfn.IFNA(VLOOKUP(Fullmath[[#This Row],[M2]],$H$2:$L392,4,FALSE),VLOOKUP(Fullmath[[#This Row],[M2]],$H394:$L$2227,4,FALSE)),0)</f>
        <v>0</v>
      </c>
      <c r="W393" s="15">
        <f>IFERROR(_xlfn.IFNA(VLOOKUP(Fullmath[[#This Row],[M3]],$H$2:$L392,2,FALSE),VLOOKUP(Fullmath[[#This Row],[M3]],$H394:$L$2227,2,FALSE)),0)</f>
        <v>0</v>
      </c>
      <c r="X393" s="16">
        <f>IFERROR(_xlfn.IFNA(VLOOKUP(Fullmath[[#This Row],[M3]],$H$2:$L392,4,FALSE),VLOOKUP(Fullmath[[#This Row],[M3]],$H394:$L$2227,4,FALSE)),0)</f>
        <v>0</v>
      </c>
      <c r="AA393" s="15">
        <f>IFERROR(_xlfn.IFNA(VLOOKUP(Fullmath[[#This Row],[M4]],$H$2:$L392,2,FALSE),VLOOKUP(Fullmath[[#This Row],[M4]],$H394:$L$2227,2,FALSE)),0)</f>
        <v>0</v>
      </c>
      <c r="AB393" s="16">
        <f>IFERROR(_xlfn.IFNA(VLOOKUP(Fullmath[[#This Row],[M4]],$H$2:$L392,4,FALSE),VLOOKUP(Fullmath[[#This Row],[M4]],$H394:$L$2227,4,FALSE)),0)</f>
        <v>0</v>
      </c>
      <c r="AE393" s="15">
        <f>IFERROR(_xlfn.IFNA(VLOOKUP(Fullmath[[#This Row],[M5]],$H$2:$L392,2,FALSE),VLOOKUP(Fullmath[[#This Row],[M5]],$H394:$L$2227,2,FALSE)),0)</f>
        <v>0</v>
      </c>
      <c r="AF393" s="16">
        <f>IFERROR(_xlfn.IFNA(VLOOKUP(Fullmath[[#This Row],[M5]],$H$2:$L392,4,FALSE),VLOOKUP(Fullmath[[#This Row],[M5]],$H394:$L$2227,4,FALSE)),0)</f>
        <v>0</v>
      </c>
      <c r="AI393" s="15">
        <f>IFERROR(_xlfn.IFNA(VLOOKUP(Fullmath[[#This Row],[M6]],$H$2:$L392,2,FALSE),VLOOKUP(Fullmath[[#This Row],[M6]],$H394:$L$2227,2,FALSE)),0)</f>
        <v>0</v>
      </c>
      <c r="AJ393" s="16">
        <f>IFERROR(_xlfn.IFNA(VLOOKUP(Fullmath[[#This Row],[M6]],$H$2:$L392,4,FALSE),VLOOKUP(Fullmath[[#This Row],[M6]],$H394:$L$2227,4,FALSE)),0)</f>
        <v>0</v>
      </c>
      <c r="AK393" s="7" t="s">
        <v>209</v>
      </c>
      <c r="AL393" s="7">
        <v>1</v>
      </c>
      <c r="AM393" s="7">
        <f>(IFERROR(VLOOKUP(AK393,Components[[Name]:[Price]],2,FALSE),0))</f>
        <v>68.875</v>
      </c>
      <c r="AP393" s="7">
        <f>(IFERROR(VLOOKUP(AN393,Components[[Name]:[Price]],2,FALSE),0))</f>
        <v>0</v>
      </c>
      <c r="AS393" s="7">
        <f>(IFERROR(VLOOKUP(AQ393,Components[[Name]:[Price]],2,FALSE),0))</f>
        <v>0</v>
      </c>
      <c r="AV393" s="7">
        <f>(IFERROR(VLOOKUP(AT393,Components[[Name]:[Price]],2,FALSE),0))</f>
        <v>0</v>
      </c>
      <c r="AY393" s="7">
        <f>(IFERROR(VLOOKUP(AW393,Components[[Name]:[Price]],2,FALSE),0))</f>
        <v>0</v>
      </c>
      <c r="BB393" s="6">
        <f>(IFERROR(VLOOKUP(AZ393,Components[[Name]:[Price]],2,FALSE),0))</f>
        <v>0</v>
      </c>
    </row>
    <row r="394" spans="1:54" x14ac:dyDescent="0.2">
      <c r="A394" s="6">
        <v>715</v>
      </c>
      <c r="B394" s="6" t="s">
        <v>599</v>
      </c>
      <c r="C394" s="6" t="s">
        <v>53</v>
      </c>
      <c r="D394" s="6" t="s">
        <v>664</v>
      </c>
      <c r="E394" s="6">
        <v>1</v>
      </c>
      <c r="F394" s="6">
        <v>29</v>
      </c>
      <c r="G394" s="6">
        <v>160</v>
      </c>
      <c r="H394" s="6" t="s">
        <v>772</v>
      </c>
      <c r="I394" s="7">
        <f>Fullmath[[#This Row],[Total CP]]/Fullmath[[#This Row],[Quantity]]</f>
        <v>160</v>
      </c>
      <c r="J3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4" s="6">
        <f>Fullmath[[#This Row],[Mat Cost]]/Fullmath[[#This Row],[Quantity]]</f>
        <v>100</v>
      </c>
      <c r="L3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</v>
      </c>
      <c r="N394" s="14"/>
      <c r="O394" s="15">
        <f>IFERROR(_xlfn.IFNA(VLOOKUP(Fullmath[[#This Row],[M1]],$H$2:$L393,2,FALSE),VLOOKUP(Fullmath[[#This Row],[M1]],$H395:$L$2227,2,FALSE)),0)</f>
        <v>0</v>
      </c>
      <c r="P394" s="16">
        <f>IFERROR(_xlfn.IFNA(VLOOKUP(Fullmath[[#This Row],[M1]],$H$2:$L393,4,FALSE),VLOOKUP(Fullmath[[#This Row],[M1]],$H395:$L$2227,4,FALSE)),0)</f>
        <v>0</v>
      </c>
      <c r="S394" s="15">
        <f>IFERROR(_xlfn.IFNA(VLOOKUP(Fullmath[[#This Row],[M2]],$H$2:$L393,2,FALSE),VLOOKUP(Fullmath[[#This Row],[M2]],$H395:$L$2227,2,FALSE)),0)</f>
        <v>0</v>
      </c>
      <c r="T394" s="16">
        <f>IFERROR(_xlfn.IFNA(VLOOKUP(Fullmath[[#This Row],[M2]],$H$2:$L393,4,FALSE),VLOOKUP(Fullmath[[#This Row],[M2]],$H395:$L$2227,4,FALSE)),0)</f>
        <v>0</v>
      </c>
      <c r="W394" s="15">
        <f>IFERROR(_xlfn.IFNA(VLOOKUP(Fullmath[[#This Row],[M3]],$H$2:$L393,2,FALSE),VLOOKUP(Fullmath[[#This Row],[M3]],$H395:$L$2227,2,FALSE)),0)</f>
        <v>0</v>
      </c>
      <c r="X394" s="16">
        <f>IFERROR(_xlfn.IFNA(VLOOKUP(Fullmath[[#This Row],[M3]],$H$2:$L393,4,FALSE),VLOOKUP(Fullmath[[#This Row],[M3]],$H395:$L$2227,4,FALSE)),0)</f>
        <v>0</v>
      </c>
      <c r="AA394" s="15">
        <f>IFERROR(_xlfn.IFNA(VLOOKUP(Fullmath[[#This Row],[M4]],$H$2:$L393,2,FALSE),VLOOKUP(Fullmath[[#This Row],[M4]],$H395:$L$2227,2,FALSE)),0)</f>
        <v>0</v>
      </c>
      <c r="AB394" s="16">
        <f>IFERROR(_xlfn.IFNA(VLOOKUP(Fullmath[[#This Row],[M4]],$H$2:$L393,4,FALSE),VLOOKUP(Fullmath[[#This Row],[M4]],$H395:$L$2227,4,FALSE)),0)</f>
        <v>0</v>
      </c>
      <c r="AE394" s="15">
        <f>IFERROR(_xlfn.IFNA(VLOOKUP(Fullmath[[#This Row],[M5]],$H$2:$L393,2,FALSE),VLOOKUP(Fullmath[[#This Row],[M5]],$H395:$L$2227,2,FALSE)),0)</f>
        <v>0</v>
      </c>
      <c r="AF394" s="16">
        <f>IFERROR(_xlfn.IFNA(VLOOKUP(Fullmath[[#This Row],[M5]],$H$2:$L393,4,FALSE),VLOOKUP(Fullmath[[#This Row],[M5]],$H395:$L$2227,4,FALSE)),0)</f>
        <v>0</v>
      </c>
      <c r="AI394" s="15">
        <f>IFERROR(_xlfn.IFNA(VLOOKUP(Fullmath[[#This Row],[M6]],$H$2:$L393,2,FALSE),VLOOKUP(Fullmath[[#This Row],[M6]],$H395:$L$2227,2,FALSE)),0)</f>
        <v>0</v>
      </c>
      <c r="AJ394" s="16">
        <f>IFERROR(_xlfn.IFNA(VLOOKUP(Fullmath[[#This Row],[M6]],$H$2:$L393,4,FALSE),VLOOKUP(Fullmath[[#This Row],[M6]],$H395:$L$2227,4,FALSE)),0)</f>
        <v>0</v>
      </c>
      <c r="AK394" s="7" t="s">
        <v>254</v>
      </c>
      <c r="AL394" s="7">
        <v>1</v>
      </c>
      <c r="AM394" s="7">
        <f>(IFERROR(VLOOKUP(AK394,Components[[Name]:[Price]],2,FALSE),0))</f>
        <v>100</v>
      </c>
      <c r="AP394" s="7">
        <f>(IFERROR(VLOOKUP(AN394,Components[[Name]:[Price]],2,FALSE),0))</f>
        <v>0</v>
      </c>
      <c r="AS394" s="7">
        <f>(IFERROR(VLOOKUP(AQ394,Components[[Name]:[Price]],2,FALSE),0))</f>
        <v>0</v>
      </c>
      <c r="AV394" s="7">
        <f>(IFERROR(VLOOKUP(AT394,Components[[Name]:[Price]],2,FALSE),0))</f>
        <v>0</v>
      </c>
      <c r="AY394" s="7">
        <f>(IFERROR(VLOOKUP(AW394,Components[[Name]:[Price]],2,FALSE),0))</f>
        <v>0</v>
      </c>
      <c r="BB394" s="6">
        <f>(IFERROR(VLOOKUP(AZ394,Components[[Name]:[Price]],2,FALSE),0))</f>
        <v>0</v>
      </c>
    </row>
    <row r="395" spans="1:54" x14ac:dyDescent="0.2">
      <c r="A395" s="6">
        <v>716</v>
      </c>
      <c r="B395" s="6" t="s">
        <v>599</v>
      </c>
      <c r="C395" s="6" t="s">
        <v>53</v>
      </c>
      <c r="D395" s="6" t="s">
        <v>664</v>
      </c>
      <c r="E395" s="6">
        <v>1</v>
      </c>
      <c r="F395" s="6">
        <v>29</v>
      </c>
      <c r="G395" s="6">
        <v>160</v>
      </c>
      <c r="H395" s="6" t="s">
        <v>773</v>
      </c>
      <c r="I395" s="7">
        <f>Fullmath[[#This Row],[Total CP]]/Fullmath[[#This Row],[Quantity]]</f>
        <v>160</v>
      </c>
      <c r="J3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5" s="6">
        <f>Fullmath[[#This Row],[Mat Cost]]/Fullmath[[#This Row],[Quantity]]</f>
        <v>26.583333333333332</v>
      </c>
      <c r="L3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26.583333333333332</v>
      </c>
      <c r="N395" s="14"/>
      <c r="O395" s="15">
        <f>IFERROR(_xlfn.IFNA(VLOOKUP(Fullmath[[#This Row],[M1]],$H$2:$L394,2,FALSE),VLOOKUP(Fullmath[[#This Row],[M1]],$H396:$L$2227,2,FALSE)),0)</f>
        <v>0</v>
      </c>
      <c r="P395" s="16">
        <f>IFERROR(_xlfn.IFNA(VLOOKUP(Fullmath[[#This Row],[M1]],$H$2:$L394,4,FALSE),VLOOKUP(Fullmath[[#This Row],[M1]],$H396:$L$2227,4,FALSE)),0)</f>
        <v>0</v>
      </c>
      <c r="S395" s="15">
        <f>IFERROR(_xlfn.IFNA(VLOOKUP(Fullmath[[#This Row],[M2]],$H$2:$L394,2,FALSE),VLOOKUP(Fullmath[[#This Row],[M2]],$H396:$L$2227,2,FALSE)),0)</f>
        <v>0</v>
      </c>
      <c r="T395" s="16">
        <f>IFERROR(_xlfn.IFNA(VLOOKUP(Fullmath[[#This Row],[M2]],$H$2:$L394,4,FALSE),VLOOKUP(Fullmath[[#This Row],[M2]],$H396:$L$2227,4,FALSE)),0)</f>
        <v>0</v>
      </c>
      <c r="W395" s="15">
        <f>IFERROR(_xlfn.IFNA(VLOOKUP(Fullmath[[#This Row],[M3]],$H$2:$L394,2,FALSE),VLOOKUP(Fullmath[[#This Row],[M3]],$H396:$L$2227,2,FALSE)),0)</f>
        <v>0</v>
      </c>
      <c r="X395" s="16">
        <f>IFERROR(_xlfn.IFNA(VLOOKUP(Fullmath[[#This Row],[M3]],$H$2:$L394,4,FALSE),VLOOKUP(Fullmath[[#This Row],[M3]],$H396:$L$2227,4,FALSE)),0)</f>
        <v>0</v>
      </c>
      <c r="AA395" s="15">
        <f>IFERROR(_xlfn.IFNA(VLOOKUP(Fullmath[[#This Row],[M4]],$H$2:$L394,2,FALSE),VLOOKUP(Fullmath[[#This Row],[M4]],$H396:$L$2227,2,FALSE)),0)</f>
        <v>0</v>
      </c>
      <c r="AB395" s="16">
        <f>IFERROR(_xlfn.IFNA(VLOOKUP(Fullmath[[#This Row],[M4]],$H$2:$L394,4,FALSE),VLOOKUP(Fullmath[[#This Row],[M4]],$H396:$L$2227,4,FALSE)),0)</f>
        <v>0</v>
      </c>
      <c r="AE395" s="15">
        <f>IFERROR(_xlfn.IFNA(VLOOKUP(Fullmath[[#This Row],[M5]],$H$2:$L394,2,FALSE),VLOOKUP(Fullmath[[#This Row],[M5]],$H396:$L$2227,2,FALSE)),0)</f>
        <v>0</v>
      </c>
      <c r="AF395" s="16">
        <f>IFERROR(_xlfn.IFNA(VLOOKUP(Fullmath[[#This Row],[M5]],$H$2:$L394,4,FALSE),VLOOKUP(Fullmath[[#This Row],[M5]],$H396:$L$2227,4,FALSE)),0)</f>
        <v>0</v>
      </c>
      <c r="AI395" s="15">
        <f>IFERROR(_xlfn.IFNA(VLOOKUP(Fullmath[[#This Row],[M6]],$H$2:$L394,2,FALSE),VLOOKUP(Fullmath[[#This Row],[M6]],$H396:$L$2227,2,FALSE)),0)</f>
        <v>0</v>
      </c>
      <c r="AJ395" s="16">
        <f>IFERROR(_xlfn.IFNA(VLOOKUP(Fullmath[[#This Row],[M6]],$H$2:$L394,4,FALSE),VLOOKUP(Fullmath[[#This Row],[M6]],$H396:$L$2227,4,FALSE)),0)</f>
        <v>0</v>
      </c>
      <c r="AK395" s="7" t="s">
        <v>211</v>
      </c>
      <c r="AL395" s="7">
        <v>1</v>
      </c>
      <c r="AM395" s="7">
        <f>(IFERROR(VLOOKUP(AK395,Components[[Name]:[Price]],2,FALSE),0))</f>
        <v>26.583333333333332</v>
      </c>
      <c r="AP395" s="7">
        <f>(IFERROR(VLOOKUP(AN395,Components[[Name]:[Price]],2,FALSE),0))</f>
        <v>0</v>
      </c>
      <c r="AS395" s="7">
        <f>(IFERROR(VLOOKUP(AQ395,Components[[Name]:[Price]],2,FALSE),0))</f>
        <v>0</v>
      </c>
      <c r="AV395" s="7">
        <f>(IFERROR(VLOOKUP(AT395,Components[[Name]:[Price]],2,FALSE),0))</f>
        <v>0</v>
      </c>
      <c r="AY395" s="7">
        <f>(IFERROR(VLOOKUP(AW395,Components[[Name]:[Price]],2,FALSE),0))</f>
        <v>0</v>
      </c>
      <c r="BB395" s="6">
        <f>(IFERROR(VLOOKUP(AZ395,Components[[Name]:[Price]],2,FALSE),0))</f>
        <v>0</v>
      </c>
    </row>
    <row r="396" spans="1:54" x14ac:dyDescent="0.2">
      <c r="A396" s="6">
        <v>1377</v>
      </c>
      <c r="B396" s="6" t="s">
        <v>599</v>
      </c>
      <c r="C396" s="6" t="s">
        <v>53</v>
      </c>
      <c r="D396" s="6" t="s">
        <v>664</v>
      </c>
      <c r="E396" s="6">
        <v>1</v>
      </c>
      <c r="F396" s="6">
        <v>29</v>
      </c>
      <c r="G396" s="6">
        <v>160</v>
      </c>
      <c r="H396" s="6" t="s">
        <v>778</v>
      </c>
      <c r="I396" s="7">
        <f>Fullmath[[#This Row],[Total CP]]/Fullmath[[#This Row],[Quantity]]</f>
        <v>160</v>
      </c>
      <c r="J3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6" s="6">
        <f>Fullmath[[#This Row],[Mat Cost]]/Fullmath[[#This Row],[Quantity]]</f>
        <v>150</v>
      </c>
      <c r="L3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150</v>
      </c>
      <c r="N396" s="14"/>
      <c r="O396" s="15">
        <f>IFERROR(_xlfn.IFNA(VLOOKUP(Fullmath[[#This Row],[M1]],$H$2:$L395,2,FALSE),VLOOKUP(Fullmath[[#This Row],[M1]],$H397:$L$2227,2,FALSE)),0)</f>
        <v>0</v>
      </c>
      <c r="P396" s="16">
        <f>IFERROR(_xlfn.IFNA(VLOOKUP(Fullmath[[#This Row],[M1]],$H$2:$L395,4,FALSE),VLOOKUP(Fullmath[[#This Row],[M1]],$H397:$L$2227,4,FALSE)),0)</f>
        <v>0</v>
      </c>
      <c r="S396" s="15">
        <f>IFERROR(_xlfn.IFNA(VLOOKUP(Fullmath[[#This Row],[M2]],$H$2:$L395,2,FALSE),VLOOKUP(Fullmath[[#This Row],[M2]],$H397:$L$2227,2,FALSE)),0)</f>
        <v>0</v>
      </c>
      <c r="T396" s="16">
        <f>IFERROR(_xlfn.IFNA(VLOOKUP(Fullmath[[#This Row],[M2]],$H$2:$L395,4,FALSE),VLOOKUP(Fullmath[[#This Row],[M2]],$H397:$L$2227,4,FALSE)),0)</f>
        <v>0</v>
      </c>
      <c r="W396" s="15">
        <f>IFERROR(_xlfn.IFNA(VLOOKUP(Fullmath[[#This Row],[M3]],$H$2:$L395,2,FALSE),VLOOKUP(Fullmath[[#This Row],[M3]],$H397:$L$2227,2,FALSE)),0)</f>
        <v>0</v>
      </c>
      <c r="X396" s="16">
        <f>IFERROR(_xlfn.IFNA(VLOOKUP(Fullmath[[#This Row],[M3]],$H$2:$L395,4,FALSE),VLOOKUP(Fullmath[[#This Row],[M3]],$H397:$L$2227,4,FALSE)),0)</f>
        <v>0</v>
      </c>
      <c r="AA396" s="15">
        <f>IFERROR(_xlfn.IFNA(VLOOKUP(Fullmath[[#This Row],[M4]],$H$2:$L395,2,FALSE),VLOOKUP(Fullmath[[#This Row],[M4]],$H397:$L$2227,2,FALSE)),0)</f>
        <v>0</v>
      </c>
      <c r="AB396" s="16">
        <f>IFERROR(_xlfn.IFNA(VLOOKUP(Fullmath[[#This Row],[M4]],$H$2:$L395,4,FALSE),VLOOKUP(Fullmath[[#This Row],[M4]],$H397:$L$2227,4,FALSE)),0)</f>
        <v>0</v>
      </c>
      <c r="AE396" s="15">
        <f>IFERROR(_xlfn.IFNA(VLOOKUP(Fullmath[[#This Row],[M5]],$H$2:$L395,2,FALSE),VLOOKUP(Fullmath[[#This Row],[M5]],$H397:$L$2227,2,FALSE)),0)</f>
        <v>0</v>
      </c>
      <c r="AF396" s="16">
        <f>IFERROR(_xlfn.IFNA(VLOOKUP(Fullmath[[#This Row],[M5]],$H$2:$L395,4,FALSE),VLOOKUP(Fullmath[[#This Row],[M5]],$H397:$L$2227,4,FALSE)),0)</f>
        <v>0</v>
      </c>
      <c r="AI396" s="15">
        <f>IFERROR(_xlfn.IFNA(VLOOKUP(Fullmath[[#This Row],[M6]],$H$2:$L395,2,FALSE),VLOOKUP(Fullmath[[#This Row],[M6]],$H397:$L$2227,2,FALSE)),0)</f>
        <v>0</v>
      </c>
      <c r="AJ396" s="16">
        <f>IFERROR(_xlfn.IFNA(VLOOKUP(Fullmath[[#This Row],[M6]],$H$2:$L395,4,FALSE),VLOOKUP(Fullmath[[#This Row],[M6]],$H397:$L$2227,4,FALSE)),0)</f>
        <v>0</v>
      </c>
      <c r="AK396" s="7" t="s">
        <v>585</v>
      </c>
      <c r="AL396" s="7">
        <v>5</v>
      </c>
      <c r="AM396" s="7">
        <f>(IFERROR(VLOOKUP(AK396,Components[[Name]:[Price]],2,FALSE),0))</f>
        <v>30</v>
      </c>
      <c r="AP396" s="7">
        <f>(IFERROR(VLOOKUP(AN396,Components[[Name]:[Price]],2,FALSE),0))</f>
        <v>0</v>
      </c>
      <c r="AS396" s="7">
        <f>(IFERROR(VLOOKUP(AQ396,Components[[Name]:[Price]],2,FALSE),0))</f>
        <v>0</v>
      </c>
      <c r="AV396" s="7">
        <f>(IFERROR(VLOOKUP(AT396,Components[[Name]:[Price]],2,FALSE),0))</f>
        <v>0</v>
      </c>
      <c r="AY396" s="7">
        <f>(IFERROR(VLOOKUP(AW396,Components[[Name]:[Price]],2,FALSE),0))</f>
        <v>0</v>
      </c>
      <c r="BB396" s="6">
        <f>(IFERROR(VLOOKUP(AZ396,Components[[Name]:[Price]],2,FALSE),0))</f>
        <v>0</v>
      </c>
    </row>
    <row r="397" spans="1:54" x14ac:dyDescent="0.2">
      <c r="A397" s="6">
        <v>913</v>
      </c>
      <c r="B397" s="6" t="s">
        <v>599</v>
      </c>
      <c r="C397" s="6" t="s">
        <v>53</v>
      </c>
      <c r="D397" s="6" t="s">
        <v>664</v>
      </c>
      <c r="E397" s="6">
        <v>1</v>
      </c>
      <c r="F397" s="6">
        <v>29</v>
      </c>
      <c r="G397" s="6">
        <v>160</v>
      </c>
      <c r="H397" s="6" t="s">
        <v>776</v>
      </c>
      <c r="I397" s="7">
        <f>Fullmath[[#This Row],[Total CP]]/Fullmath[[#This Row],[Quantity]]</f>
        <v>160</v>
      </c>
      <c r="J3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7" s="6">
        <f>Fullmath[[#This Row],[Mat Cost]]/Fullmath[[#This Row],[Quantity]]</f>
        <v>150</v>
      </c>
      <c r="L3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150</v>
      </c>
      <c r="N397" s="14"/>
      <c r="O397" s="15">
        <f>IFERROR(_xlfn.IFNA(VLOOKUP(Fullmath[[#This Row],[M1]],$H$2:$L396,2,FALSE),VLOOKUP(Fullmath[[#This Row],[M1]],$H398:$L$2227,2,FALSE)),0)</f>
        <v>0</v>
      </c>
      <c r="P397" s="16">
        <f>IFERROR(_xlfn.IFNA(VLOOKUP(Fullmath[[#This Row],[M1]],$H$2:$L396,4,FALSE),VLOOKUP(Fullmath[[#This Row],[M1]],$H398:$L$2227,4,FALSE)),0)</f>
        <v>0</v>
      </c>
      <c r="S397" s="15">
        <f>IFERROR(_xlfn.IFNA(VLOOKUP(Fullmath[[#This Row],[M2]],$H$2:$L396,2,FALSE),VLOOKUP(Fullmath[[#This Row],[M2]],$H398:$L$2227,2,FALSE)),0)</f>
        <v>0</v>
      </c>
      <c r="T397" s="16">
        <f>IFERROR(_xlfn.IFNA(VLOOKUP(Fullmath[[#This Row],[M2]],$H$2:$L396,4,FALSE),VLOOKUP(Fullmath[[#This Row],[M2]],$H398:$L$2227,4,FALSE)),0)</f>
        <v>0</v>
      </c>
      <c r="W397" s="15">
        <f>IFERROR(_xlfn.IFNA(VLOOKUP(Fullmath[[#This Row],[M3]],$H$2:$L396,2,FALSE),VLOOKUP(Fullmath[[#This Row],[M3]],$H398:$L$2227,2,FALSE)),0)</f>
        <v>0</v>
      </c>
      <c r="X397" s="16">
        <f>IFERROR(_xlfn.IFNA(VLOOKUP(Fullmath[[#This Row],[M3]],$H$2:$L396,4,FALSE),VLOOKUP(Fullmath[[#This Row],[M3]],$H398:$L$2227,4,FALSE)),0)</f>
        <v>0</v>
      </c>
      <c r="AA397" s="15">
        <f>IFERROR(_xlfn.IFNA(VLOOKUP(Fullmath[[#This Row],[M4]],$H$2:$L396,2,FALSE),VLOOKUP(Fullmath[[#This Row],[M4]],$H398:$L$2227,2,FALSE)),0)</f>
        <v>0</v>
      </c>
      <c r="AB397" s="16">
        <f>IFERROR(_xlfn.IFNA(VLOOKUP(Fullmath[[#This Row],[M4]],$H$2:$L396,4,FALSE),VLOOKUP(Fullmath[[#This Row],[M4]],$H398:$L$2227,4,FALSE)),0)</f>
        <v>0</v>
      </c>
      <c r="AE397" s="15">
        <f>IFERROR(_xlfn.IFNA(VLOOKUP(Fullmath[[#This Row],[M5]],$H$2:$L396,2,FALSE),VLOOKUP(Fullmath[[#This Row],[M5]],$H398:$L$2227,2,FALSE)),0)</f>
        <v>0</v>
      </c>
      <c r="AF397" s="16">
        <f>IFERROR(_xlfn.IFNA(VLOOKUP(Fullmath[[#This Row],[M5]],$H$2:$L396,4,FALSE),VLOOKUP(Fullmath[[#This Row],[M5]],$H398:$L$2227,4,FALSE)),0)</f>
        <v>0</v>
      </c>
      <c r="AI397" s="15">
        <f>IFERROR(_xlfn.IFNA(VLOOKUP(Fullmath[[#This Row],[M6]],$H$2:$L396,2,FALSE),VLOOKUP(Fullmath[[#This Row],[M6]],$H398:$L$2227,2,FALSE)),0)</f>
        <v>0</v>
      </c>
      <c r="AJ397" s="16">
        <f>IFERROR(_xlfn.IFNA(VLOOKUP(Fullmath[[#This Row],[M6]],$H$2:$L396,4,FALSE),VLOOKUP(Fullmath[[#This Row],[M6]],$H398:$L$2227,4,FALSE)),0)</f>
        <v>0</v>
      </c>
      <c r="AK397" s="7" t="s">
        <v>494</v>
      </c>
      <c r="AL397" s="7">
        <v>5</v>
      </c>
      <c r="AM397" s="7">
        <f>(IFERROR(VLOOKUP(AK397,Components[[Name]:[Price]],2,FALSE),0))</f>
        <v>30</v>
      </c>
      <c r="AP397" s="7">
        <f>(IFERROR(VLOOKUP(AN397,Components[[Name]:[Price]],2,FALSE),0))</f>
        <v>0</v>
      </c>
      <c r="AS397" s="7">
        <f>(IFERROR(VLOOKUP(AQ397,Components[[Name]:[Price]],2,FALSE),0))</f>
        <v>0</v>
      </c>
      <c r="AV397" s="7">
        <f>(IFERROR(VLOOKUP(AT397,Components[[Name]:[Price]],2,FALSE),0))</f>
        <v>0</v>
      </c>
      <c r="AY397" s="7">
        <f>(IFERROR(VLOOKUP(AW397,Components[[Name]:[Price]],2,FALSE),0))</f>
        <v>0</v>
      </c>
      <c r="BB397" s="6">
        <f>(IFERROR(VLOOKUP(AZ397,Components[[Name]:[Price]],2,FALSE),0))</f>
        <v>0</v>
      </c>
    </row>
    <row r="398" spans="1:54" x14ac:dyDescent="0.2">
      <c r="A398" s="6">
        <v>126</v>
      </c>
      <c r="B398" s="6" t="s">
        <v>599</v>
      </c>
      <c r="C398" s="6" t="s">
        <v>53</v>
      </c>
      <c r="D398" s="6" t="s">
        <v>664</v>
      </c>
      <c r="E398" s="6">
        <v>1</v>
      </c>
      <c r="F398" s="6">
        <v>29</v>
      </c>
      <c r="G398" s="6">
        <v>160</v>
      </c>
      <c r="H398" s="6" t="s">
        <v>766</v>
      </c>
      <c r="I398" s="7">
        <f>Fullmath[[#This Row],[Total CP]]/Fullmath[[#This Row],[Quantity]]</f>
        <v>160</v>
      </c>
      <c r="J3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398" s="6">
        <f>Fullmath[[#This Row],[Mat Cost]]/Fullmath[[#This Row],[Quantity]]</f>
        <v>50</v>
      </c>
      <c r="L3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</v>
      </c>
      <c r="N398" s="14"/>
      <c r="O398" s="15">
        <f>IFERROR(_xlfn.IFNA(VLOOKUP(Fullmath[[#This Row],[M1]],$H$2:$L397,2,FALSE),VLOOKUP(Fullmath[[#This Row],[M1]],$H399:$L$2227,2,FALSE)),0)</f>
        <v>0</v>
      </c>
      <c r="P398" s="16">
        <f>IFERROR(_xlfn.IFNA(VLOOKUP(Fullmath[[#This Row],[M1]],$H$2:$L397,4,FALSE),VLOOKUP(Fullmath[[#This Row],[M1]],$H399:$L$2227,4,FALSE)),0)</f>
        <v>0</v>
      </c>
      <c r="S398" s="15">
        <f>IFERROR(_xlfn.IFNA(VLOOKUP(Fullmath[[#This Row],[M2]],$H$2:$L397,2,FALSE),VLOOKUP(Fullmath[[#This Row],[M2]],$H399:$L$2227,2,FALSE)),0)</f>
        <v>0</v>
      </c>
      <c r="T398" s="16">
        <f>IFERROR(_xlfn.IFNA(VLOOKUP(Fullmath[[#This Row],[M2]],$H$2:$L397,4,FALSE),VLOOKUP(Fullmath[[#This Row],[M2]],$H399:$L$2227,4,FALSE)),0)</f>
        <v>0</v>
      </c>
      <c r="W398" s="15">
        <f>IFERROR(_xlfn.IFNA(VLOOKUP(Fullmath[[#This Row],[M3]],$H$2:$L397,2,FALSE),VLOOKUP(Fullmath[[#This Row],[M3]],$H399:$L$2227,2,FALSE)),0)</f>
        <v>0</v>
      </c>
      <c r="X398" s="16">
        <f>IFERROR(_xlfn.IFNA(VLOOKUP(Fullmath[[#This Row],[M3]],$H$2:$L397,4,FALSE),VLOOKUP(Fullmath[[#This Row],[M3]],$H399:$L$2227,4,FALSE)),0)</f>
        <v>0</v>
      </c>
      <c r="AA398" s="15">
        <f>IFERROR(_xlfn.IFNA(VLOOKUP(Fullmath[[#This Row],[M4]],$H$2:$L397,2,FALSE),VLOOKUP(Fullmath[[#This Row],[M4]],$H399:$L$2227,2,FALSE)),0)</f>
        <v>0</v>
      </c>
      <c r="AB398" s="16">
        <f>IFERROR(_xlfn.IFNA(VLOOKUP(Fullmath[[#This Row],[M4]],$H$2:$L397,4,FALSE),VLOOKUP(Fullmath[[#This Row],[M4]],$H399:$L$2227,4,FALSE)),0)</f>
        <v>0</v>
      </c>
      <c r="AE398" s="15">
        <f>IFERROR(_xlfn.IFNA(VLOOKUP(Fullmath[[#This Row],[M5]],$H$2:$L397,2,FALSE),VLOOKUP(Fullmath[[#This Row],[M5]],$H399:$L$2227,2,FALSE)),0)</f>
        <v>0</v>
      </c>
      <c r="AF398" s="16">
        <f>IFERROR(_xlfn.IFNA(VLOOKUP(Fullmath[[#This Row],[M5]],$H$2:$L397,4,FALSE),VLOOKUP(Fullmath[[#This Row],[M5]],$H399:$L$2227,4,FALSE)),0)</f>
        <v>0</v>
      </c>
      <c r="AI398" s="15">
        <f>IFERROR(_xlfn.IFNA(VLOOKUP(Fullmath[[#This Row],[M6]],$H$2:$L397,2,FALSE),VLOOKUP(Fullmath[[#This Row],[M6]],$H399:$L$2227,2,FALSE)),0)</f>
        <v>0</v>
      </c>
      <c r="AJ398" s="16">
        <f>IFERROR(_xlfn.IFNA(VLOOKUP(Fullmath[[#This Row],[M6]],$H$2:$L397,4,FALSE),VLOOKUP(Fullmath[[#This Row],[M6]],$H399:$L$2227,4,FALSE)),0)</f>
        <v>0</v>
      </c>
      <c r="AK398" s="7" t="s">
        <v>674</v>
      </c>
      <c r="AL398" s="7">
        <v>1</v>
      </c>
      <c r="AM398" s="7">
        <f>(IFERROR(VLOOKUP(AK398,Components[[Name]:[Price]],2,FALSE),0))</f>
        <v>50</v>
      </c>
      <c r="AP398" s="7">
        <f>(IFERROR(VLOOKUP(AN398,Components[[Name]:[Price]],2,FALSE),0))</f>
        <v>0</v>
      </c>
      <c r="AS398" s="7">
        <f>(IFERROR(VLOOKUP(AQ398,Components[[Name]:[Price]],2,FALSE),0))</f>
        <v>0</v>
      </c>
      <c r="AV398" s="7">
        <f>(IFERROR(VLOOKUP(AT398,Components[[Name]:[Price]],2,FALSE),0))</f>
        <v>0</v>
      </c>
      <c r="AY398" s="7">
        <f>(IFERROR(VLOOKUP(AW398,Components[[Name]:[Price]],2,FALSE),0))</f>
        <v>0</v>
      </c>
      <c r="BB398" s="6">
        <f>(IFERROR(VLOOKUP(AZ398,Components[[Name]:[Price]],2,FALSE),0))</f>
        <v>0</v>
      </c>
    </row>
    <row r="399" spans="1:54" x14ac:dyDescent="0.2">
      <c r="A399" s="6">
        <v>125</v>
      </c>
      <c r="B399" s="6" t="s">
        <v>599</v>
      </c>
      <c r="C399" s="6" t="s">
        <v>53</v>
      </c>
      <c r="D399" s="6" t="s">
        <v>664</v>
      </c>
      <c r="E399" s="6">
        <v>1</v>
      </c>
      <c r="F399" s="6">
        <v>31</v>
      </c>
      <c r="G399" s="6">
        <v>184</v>
      </c>
      <c r="H399" s="6" t="s">
        <v>765</v>
      </c>
      <c r="I399" s="7">
        <f>Fullmath[[#This Row],[Total CP]]/Fullmath[[#This Row],[Quantity]]</f>
        <v>184</v>
      </c>
      <c r="J3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184</v>
      </c>
      <c r="K399" s="6">
        <f>Fullmath[[#This Row],[Mat Cost]]/Fullmath[[#This Row],[Quantity]]</f>
        <v>18.2</v>
      </c>
      <c r="L3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18.2</v>
      </c>
      <c r="M399" s="5"/>
      <c r="N399" s="14"/>
      <c r="O399" s="15">
        <f>IFERROR(_xlfn.IFNA(VLOOKUP(Fullmath[[#This Row],[M1]],$H$2:$L398,2,FALSE),VLOOKUP(Fullmath[[#This Row],[M1]],$H400:$L$2227,2,FALSE)),0)</f>
        <v>0</v>
      </c>
      <c r="P399" s="16">
        <f>IFERROR(_xlfn.IFNA(VLOOKUP(Fullmath[[#This Row],[M1]],$H$2:$L398,4,FALSE),VLOOKUP(Fullmath[[#This Row],[M1]],$H400:$L$2227,4,FALSE)),0)</f>
        <v>0</v>
      </c>
      <c r="Q399" s="5"/>
      <c r="R399" s="6"/>
      <c r="S399" s="15">
        <f>IFERROR(_xlfn.IFNA(VLOOKUP(Fullmath[[#This Row],[M2]],$H$2:$L398,2,FALSE),VLOOKUP(Fullmath[[#This Row],[M2]],$H400:$L$2227,2,FALSE)),0)</f>
        <v>0</v>
      </c>
      <c r="T399" s="16">
        <f>IFERROR(_xlfn.IFNA(VLOOKUP(Fullmath[[#This Row],[M2]],$H$2:$L398,4,FALSE),VLOOKUP(Fullmath[[#This Row],[M2]],$H400:$L$2227,4,FALSE)),0)</f>
        <v>0</v>
      </c>
      <c r="U399" s="5"/>
      <c r="V399" s="6"/>
      <c r="W399" s="15">
        <f>IFERROR(_xlfn.IFNA(VLOOKUP(Fullmath[[#This Row],[M3]],$H$2:$L398,2,FALSE),VLOOKUP(Fullmath[[#This Row],[M3]],$H400:$L$2227,2,FALSE)),0)</f>
        <v>0</v>
      </c>
      <c r="X399" s="16">
        <f>IFERROR(_xlfn.IFNA(VLOOKUP(Fullmath[[#This Row],[M3]],$H$2:$L398,4,FALSE),VLOOKUP(Fullmath[[#This Row],[M3]],$H400:$L$2227,4,FALSE)),0)</f>
        <v>0</v>
      </c>
      <c r="Y399" s="5"/>
      <c r="Z399" s="6"/>
      <c r="AA399" s="15">
        <f>IFERROR(_xlfn.IFNA(VLOOKUP(Fullmath[[#This Row],[M4]],$H$2:$L398,2,FALSE),VLOOKUP(Fullmath[[#This Row],[M4]],$H400:$L$2227,2,FALSE)),0)</f>
        <v>0</v>
      </c>
      <c r="AB399" s="16">
        <f>IFERROR(_xlfn.IFNA(VLOOKUP(Fullmath[[#This Row],[M4]],$H$2:$L398,4,FALSE),VLOOKUP(Fullmath[[#This Row],[M4]],$H400:$L$2227,4,FALSE)),0)</f>
        <v>0</v>
      </c>
      <c r="AC399" s="5"/>
      <c r="AD399" s="6"/>
      <c r="AE399" s="15">
        <f>IFERROR(_xlfn.IFNA(VLOOKUP(Fullmath[[#This Row],[M5]],$H$2:$L398,2,FALSE),VLOOKUP(Fullmath[[#This Row],[M5]],$H400:$L$2227,2,FALSE)),0)</f>
        <v>0</v>
      </c>
      <c r="AF399" s="16">
        <f>IFERROR(_xlfn.IFNA(VLOOKUP(Fullmath[[#This Row],[M5]],$H$2:$L398,4,FALSE),VLOOKUP(Fullmath[[#This Row],[M5]],$H400:$L$2227,4,FALSE)),0)</f>
        <v>0</v>
      </c>
      <c r="AG399" s="5"/>
      <c r="AH399" s="6"/>
      <c r="AI399" s="15">
        <f>IFERROR(_xlfn.IFNA(VLOOKUP(Fullmath[[#This Row],[M6]],$H$2:$L398,2,FALSE),VLOOKUP(Fullmath[[#This Row],[M6]],$H400:$L$2227,2,FALSE)),0)</f>
        <v>0</v>
      </c>
      <c r="AJ399" s="16">
        <f>IFERROR(_xlfn.IFNA(VLOOKUP(Fullmath[[#This Row],[M6]],$H$2:$L398,4,FALSE),VLOOKUP(Fullmath[[#This Row],[M6]],$H400:$L$2227,4,FALSE)),0)</f>
        <v>0</v>
      </c>
      <c r="AK399" s="5" t="s">
        <v>229</v>
      </c>
      <c r="AL399" s="6">
        <v>1</v>
      </c>
      <c r="AM399" s="6">
        <f>(IFERROR(VLOOKUP(AK399,Components[[Name]:[Price]],2,FALSE),0))</f>
        <v>18.2</v>
      </c>
      <c r="AN399" s="5"/>
      <c r="AO399" s="6"/>
      <c r="AP399" s="6">
        <f>(IFERROR(VLOOKUP(AN399,Components[[Name]:[Price]],2,FALSE),0))</f>
        <v>0</v>
      </c>
      <c r="AQ399" s="5"/>
      <c r="AR399" s="6"/>
      <c r="AS399" s="6">
        <f>(IFERROR(VLOOKUP(AQ399,Components[[Name]:[Price]],2,FALSE),0))</f>
        <v>0</v>
      </c>
      <c r="AT399" s="5"/>
      <c r="AU399" s="6"/>
      <c r="AV399" s="6">
        <f>(IFERROR(VLOOKUP(AT399,Components[[Name]:[Price]],2,FALSE),0))</f>
        <v>0</v>
      </c>
      <c r="AW399" s="5"/>
      <c r="AX399" s="6"/>
      <c r="AY399" s="6">
        <f>(IFERROR(VLOOKUP(AW399,Components[[Name]:[Price]],2,FALSE),0))</f>
        <v>0</v>
      </c>
      <c r="AZ399" s="5"/>
      <c r="BA399" s="6"/>
      <c r="BB399" s="6">
        <f>(IFERROR(VLOOKUP(AZ399,Components[[Name]:[Price]],2,FALSE),0))</f>
        <v>0</v>
      </c>
    </row>
    <row r="400" spans="1:54" x14ac:dyDescent="0.2">
      <c r="A400" s="6">
        <v>717</v>
      </c>
      <c r="B400" s="6" t="s">
        <v>599</v>
      </c>
      <c r="C400" s="6" t="s">
        <v>53</v>
      </c>
      <c r="D400" s="6" t="s">
        <v>664</v>
      </c>
      <c r="E400" s="6">
        <v>1</v>
      </c>
      <c r="F400" s="6">
        <v>32</v>
      </c>
      <c r="G400" s="6">
        <v>200</v>
      </c>
      <c r="H400" s="6" t="s">
        <v>774</v>
      </c>
      <c r="I400" s="7">
        <f>Fullmath[[#This Row],[Total CP]]/Fullmath[[#This Row],[Quantity]]</f>
        <v>200</v>
      </c>
      <c r="J4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200</v>
      </c>
      <c r="K400" s="6">
        <f>Fullmath[[#This Row],[Mat Cost]]/Fullmath[[#This Row],[Quantity]]</f>
        <v>36.9</v>
      </c>
      <c r="L4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36.9</v>
      </c>
      <c r="M400" s="5"/>
      <c r="N400" s="14"/>
      <c r="O400" s="15">
        <f>IFERROR(_xlfn.IFNA(VLOOKUP(Fullmath[[#This Row],[M1]],$H$2:$L399,2,FALSE),VLOOKUP(Fullmath[[#This Row],[M1]],$H401:$L$2227,2,FALSE)),0)</f>
        <v>0</v>
      </c>
      <c r="P400" s="16">
        <f>IFERROR(_xlfn.IFNA(VLOOKUP(Fullmath[[#This Row],[M1]],$H$2:$L399,4,FALSE),VLOOKUP(Fullmath[[#This Row],[M1]],$H401:$L$2227,4,FALSE)),0)</f>
        <v>0</v>
      </c>
      <c r="Q400" s="5"/>
      <c r="R400" s="6"/>
      <c r="S400" s="15">
        <f>IFERROR(_xlfn.IFNA(VLOOKUP(Fullmath[[#This Row],[M2]],$H$2:$L399,2,FALSE),VLOOKUP(Fullmath[[#This Row],[M2]],$H401:$L$2227,2,FALSE)),0)</f>
        <v>0</v>
      </c>
      <c r="T400" s="16">
        <f>IFERROR(_xlfn.IFNA(VLOOKUP(Fullmath[[#This Row],[M2]],$H$2:$L399,4,FALSE),VLOOKUP(Fullmath[[#This Row],[M2]],$H401:$L$2227,4,FALSE)),0)</f>
        <v>0</v>
      </c>
      <c r="U400" s="5"/>
      <c r="V400" s="6"/>
      <c r="W400" s="15">
        <f>IFERROR(_xlfn.IFNA(VLOOKUP(Fullmath[[#This Row],[M3]],$H$2:$L399,2,FALSE),VLOOKUP(Fullmath[[#This Row],[M3]],$H401:$L$2227,2,FALSE)),0)</f>
        <v>0</v>
      </c>
      <c r="X400" s="16">
        <f>IFERROR(_xlfn.IFNA(VLOOKUP(Fullmath[[#This Row],[M3]],$H$2:$L399,4,FALSE),VLOOKUP(Fullmath[[#This Row],[M3]],$H401:$L$2227,4,FALSE)),0)</f>
        <v>0</v>
      </c>
      <c r="Y400" s="5"/>
      <c r="Z400" s="6"/>
      <c r="AA400" s="15">
        <f>IFERROR(_xlfn.IFNA(VLOOKUP(Fullmath[[#This Row],[M4]],$H$2:$L399,2,FALSE),VLOOKUP(Fullmath[[#This Row],[M4]],$H401:$L$2227,2,FALSE)),0)</f>
        <v>0</v>
      </c>
      <c r="AB400" s="16">
        <f>IFERROR(_xlfn.IFNA(VLOOKUP(Fullmath[[#This Row],[M4]],$H$2:$L399,4,FALSE),VLOOKUP(Fullmath[[#This Row],[M4]],$H401:$L$2227,4,FALSE)),0)</f>
        <v>0</v>
      </c>
      <c r="AC400" s="5"/>
      <c r="AD400" s="6"/>
      <c r="AE400" s="15">
        <f>IFERROR(_xlfn.IFNA(VLOOKUP(Fullmath[[#This Row],[M5]],$H$2:$L399,2,FALSE),VLOOKUP(Fullmath[[#This Row],[M5]],$H401:$L$2227,2,FALSE)),0)</f>
        <v>0</v>
      </c>
      <c r="AF400" s="16">
        <f>IFERROR(_xlfn.IFNA(VLOOKUP(Fullmath[[#This Row],[M5]],$H$2:$L399,4,FALSE),VLOOKUP(Fullmath[[#This Row],[M5]],$H401:$L$2227,4,FALSE)),0)</f>
        <v>0</v>
      </c>
      <c r="AG400" s="5"/>
      <c r="AH400" s="6"/>
      <c r="AI400" s="15">
        <f>IFERROR(_xlfn.IFNA(VLOOKUP(Fullmath[[#This Row],[M6]],$H$2:$L399,2,FALSE),VLOOKUP(Fullmath[[#This Row],[M6]],$H401:$L$2227,2,FALSE)),0)</f>
        <v>0</v>
      </c>
      <c r="AJ400" s="16">
        <f>IFERROR(_xlfn.IFNA(VLOOKUP(Fullmath[[#This Row],[M6]],$H$2:$L399,4,FALSE),VLOOKUP(Fullmath[[#This Row],[M6]],$H401:$L$2227,4,FALSE)),0)</f>
        <v>0</v>
      </c>
      <c r="AK400" s="5" t="s">
        <v>212</v>
      </c>
      <c r="AL400" s="6">
        <v>1</v>
      </c>
      <c r="AM400" s="6">
        <f>(IFERROR(VLOOKUP(AK400,Components[[Name]:[Price]],2,FALSE),0))</f>
        <v>36.9</v>
      </c>
      <c r="AN400" s="5"/>
      <c r="AO400" s="6"/>
      <c r="AP400" s="6">
        <f>(IFERROR(VLOOKUP(AN400,Components[[Name]:[Price]],2,FALSE),0))</f>
        <v>0</v>
      </c>
      <c r="AQ400" s="5"/>
      <c r="AR400" s="6"/>
      <c r="AS400" s="6">
        <f>(IFERROR(VLOOKUP(AQ400,Components[[Name]:[Price]],2,FALSE),0))</f>
        <v>0</v>
      </c>
      <c r="AT400" s="5"/>
      <c r="AU400" s="6"/>
      <c r="AV400" s="6">
        <f>(IFERROR(VLOOKUP(AT400,Components[[Name]:[Price]],2,FALSE),0))</f>
        <v>0</v>
      </c>
      <c r="AW400" s="5"/>
      <c r="AX400" s="6"/>
      <c r="AY400" s="6">
        <f>(IFERROR(VLOOKUP(AW400,Components[[Name]:[Price]],2,FALSE),0))</f>
        <v>0</v>
      </c>
      <c r="AZ400" s="5"/>
      <c r="BA400" s="6"/>
      <c r="BB400" s="6">
        <f>(IFERROR(VLOOKUP(AZ400,Components[[Name]:[Price]],2,FALSE),0))</f>
        <v>0</v>
      </c>
    </row>
    <row r="401" spans="1:54" x14ac:dyDescent="0.2">
      <c r="A401" s="2">
        <v>160</v>
      </c>
      <c r="B401" s="2" t="s">
        <v>958</v>
      </c>
      <c r="C401" s="6" t="s">
        <v>53</v>
      </c>
      <c r="D401" s="2" t="s">
        <v>590</v>
      </c>
      <c r="E401" s="2">
        <v>1</v>
      </c>
      <c r="F401" s="2">
        <v>21</v>
      </c>
      <c r="G401" s="2">
        <v>12</v>
      </c>
      <c r="H401" s="2" t="s">
        <v>983</v>
      </c>
      <c r="I401" s="7">
        <f>Fullmath[[#This Row],[Total CP]]/Fullmath[[#This Row],[Quantity]]</f>
        <v>12</v>
      </c>
      <c r="J4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401" s="6">
        <f>Fullmath[[#This Row],[Mat Cost]]/Fullmath[[#This Row],[Quantity]]</f>
        <v>2106.4</v>
      </c>
      <c r="L4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2106.4</v>
      </c>
      <c r="M401" s="5"/>
      <c r="N401" s="14"/>
      <c r="O401" s="15">
        <f>IFERROR(_xlfn.IFNA(VLOOKUP(Fullmath[[#This Row],[M1]],$H$2:$L400,2,FALSE),VLOOKUP(Fullmath[[#This Row],[M1]],$H402:$L$2227,2,FALSE)),0)</f>
        <v>0</v>
      </c>
      <c r="P401" s="16">
        <f>IFERROR(_xlfn.IFNA(VLOOKUP(Fullmath[[#This Row],[M1]],$H$2:$L400,4,FALSE),VLOOKUP(Fullmath[[#This Row],[M1]],$H402:$L$2227,4,FALSE)),0)</f>
        <v>0</v>
      </c>
      <c r="Q401" s="5"/>
      <c r="R401" s="6"/>
      <c r="S401" s="15">
        <f>IFERROR(_xlfn.IFNA(VLOOKUP(Fullmath[[#This Row],[M2]],$H$2:$L400,2,FALSE),VLOOKUP(Fullmath[[#This Row],[M2]],$H402:$L$2227,2,FALSE)),0)</f>
        <v>0</v>
      </c>
      <c r="T401" s="16">
        <f>IFERROR(_xlfn.IFNA(VLOOKUP(Fullmath[[#This Row],[M2]],$H$2:$L400,4,FALSE),VLOOKUP(Fullmath[[#This Row],[M2]],$H402:$L$2227,4,FALSE)),0)</f>
        <v>0</v>
      </c>
      <c r="U401" s="5"/>
      <c r="V401" s="6"/>
      <c r="W401" s="15">
        <f>IFERROR(_xlfn.IFNA(VLOOKUP(Fullmath[[#This Row],[M3]],$H$2:$L400,2,FALSE),VLOOKUP(Fullmath[[#This Row],[M3]],$H402:$L$2227,2,FALSE)),0)</f>
        <v>0</v>
      </c>
      <c r="X401" s="16">
        <f>IFERROR(_xlfn.IFNA(VLOOKUP(Fullmath[[#This Row],[M3]],$H$2:$L400,4,FALSE),VLOOKUP(Fullmath[[#This Row],[M3]],$H402:$L$2227,4,FALSE)),0)</f>
        <v>0</v>
      </c>
      <c r="Y401" s="5"/>
      <c r="Z401" s="6"/>
      <c r="AA401" s="15">
        <f>IFERROR(_xlfn.IFNA(VLOOKUP(Fullmath[[#This Row],[M4]],$H$2:$L400,2,FALSE),VLOOKUP(Fullmath[[#This Row],[M4]],$H402:$L$2227,2,FALSE)),0)</f>
        <v>0</v>
      </c>
      <c r="AB401" s="16">
        <f>IFERROR(_xlfn.IFNA(VLOOKUP(Fullmath[[#This Row],[M4]],$H$2:$L400,4,FALSE),VLOOKUP(Fullmath[[#This Row],[M4]],$H402:$L$2227,4,FALSE)),0)</f>
        <v>0</v>
      </c>
      <c r="AC401" s="5"/>
      <c r="AD401" s="6"/>
      <c r="AE401" s="15">
        <f>IFERROR(_xlfn.IFNA(VLOOKUP(Fullmath[[#This Row],[M5]],$H$2:$L400,2,FALSE),VLOOKUP(Fullmath[[#This Row],[M5]],$H402:$L$2227,2,FALSE)),0)</f>
        <v>0</v>
      </c>
      <c r="AF401" s="16">
        <f>IFERROR(_xlfn.IFNA(VLOOKUP(Fullmath[[#This Row],[M5]],$H$2:$L400,4,FALSE),VLOOKUP(Fullmath[[#This Row],[M5]],$H402:$L$2227,4,FALSE)),0)</f>
        <v>0</v>
      </c>
      <c r="AG401" s="5"/>
      <c r="AH401" s="6"/>
      <c r="AI401" s="15">
        <f>IFERROR(_xlfn.IFNA(VLOOKUP(Fullmath[[#This Row],[M6]],$H$2:$L400,2,FALSE),VLOOKUP(Fullmath[[#This Row],[M6]],$H402:$L$2227,2,FALSE)),0)</f>
        <v>0</v>
      </c>
      <c r="AJ401" s="16">
        <f>IFERROR(_xlfn.IFNA(VLOOKUP(Fullmath[[#This Row],[M6]],$H$2:$L400,4,FALSE),VLOOKUP(Fullmath[[#This Row],[M6]],$H402:$L$2227,4,FALSE)),0)</f>
        <v>0</v>
      </c>
      <c r="AK401" s="5" t="s">
        <v>208</v>
      </c>
      <c r="AL401" s="6">
        <v>4</v>
      </c>
      <c r="AM401" s="6">
        <f>(IFERROR(VLOOKUP(AK401,Components[[Name]:[Price]],2,FALSE),0))</f>
        <v>526.6</v>
      </c>
      <c r="AN401" s="5"/>
      <c r="AO401" s="6"/>
      <c r="AP401" s="6">
        <f>(IFERROR(VLOOKUP(AN401,Components[[Name]:[Price]],2,FALSE),0))</f>
        <v>0</v>
      </c>
      <c r="AQ401" s="5"/>
      <c r="AR401" s="6"/>
      <c r="AS401" s="6">
        <f>(IFERROR(VLOOKUP(AQ401,Components[[Name]:[Price]],2,FALSE),0))</f>
        <v>0</v>
      </c>
      <c r="AT401" s="5"/>
      <c r="AU401" s="6"/>
      <c r="AV401" s="6">
        <f>(IFERROR(VLOOKUP(AT401,Components[[Name]:[Price]],2,FALSE),0))</f>
        <v>0</v>
      </c>
      <c r="AW401" s="5"/>
      <c r="AX401" s="6"/>
      <c r="AY401" s="6">
        <f>(IFERROR(VLOOKUP(AW401,Components[[Name]:[Price]],2,FALSE),0))</f>
        <v>0</v>
      </c>
      <c r="AZ401" s="5"/>
      <c r="BA401" s="6"/>
      <c r="BB401" s="2">
        <f>(IFERROR(VLOOKUP(AZ401,Components[[Name]:[Price]],2,FALSE),0))</f>
        <v>0</v>
      </c>
    </row>
    <row r="402" spans="1:54" x14ac:dyDescent="0.2">
      <c r="A402" s="6">
        <v>2</v>
      </c>
      <c r="B402" s="6" t="s">
        <v>527</v>
      </c>
      <c r="C402" s="6" t="s">
        <v>53</v>
      </c>
      <c r="D402" s="6" t="s">
        <v>590</v>
      </c>
      <c r="E402" s="6">
        <v>5</v>
      </c>
      <c r="F402" s="6">
        <v>3</v>
      </c>
      <c r="G402" s="6">
        <v>1</v>
      </c>
      <c r="H402" s="6" t="s">
        <v>591</v>
      </c>
      <c r="I402" s="7">
        <f>Fullmath[[#This Row],[Total CP]]/Fullmath[[#This Row],[Quantity]]</f>
        <v>0.2</v>
      </c>
      <c r="J4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02" s="6">
        <f>Fullmath[[#This Row],[Mat Cost]]/Fullmath[[#This Row],[Quantity]]</f>
        <v>69.566666666666663</v>
      </c>
      <c r="L4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347.83333333333331</v>
      </c>
      <c r="M402" s="5"/>
      <c r="N402" s="14"/>
      <c r="O402" s="15">
        <f>IFERROR(_xlfn.IFNA(VLOOKUP(Fullmath[[#This Row],[M1]],$H$2:$L401,2,FALSE),VLOOKUP(Fullmath[[#This Row],[M1]],$H403:$L$2227,2,FALSE)),0)</f>
        <v>0</v>
      </c>
      <c r="P402" s="16">
        <f>IFERROR(_xlfn.IFNA(VLOOKUP(Fullmath[[#This Row],[M1]],$H$2:$L401,4,FALSE),VLOOKUP(Fullmath[[#This Row],[M1]],$H403:$L$2227,4,FALSE)),0)</f>
        <v>0</v>
      </c>
      <c r="Q402" s="5"/>
      <c r="R402" s="6"/>
      <c r="S402" s="15">
        <f>IFERROR(_xlfn.IFNA(VLOOKUP(Fullmath[[#This Row],[M2]],$H$2:$L401,2,FALSE),VLOOKUP(Fullmath[[#This Row],[M2]],$H403:$L$2227,2,FALSE)),0)</f>
        <v>0</v>
      </c>
      <c r="T402" s="16">
        <f>IFERROR(_xlfn.IFNA(VLOOKUP(Fullmath[[#This Row],[M2]],$H$2:$L401,4,FALSE),VLOOKUP(Fullmath[[#This Row],[M2]],$H403:$L$2227,4,FALSE)),0)</f>
        <v>0</v>
      </c>
      <c r="U402" s="5"/>
      <c r="V402" s="6"/>
      <c r="W402" s="15">
        <f>IFERROR(_xlfn.IFNA(VLOOKUP(Fullmath[[#This Row],[M3]],$H$2:$L401,2,FALSE),VLOOKUP(Fullmath[[#This Row],[M3]],$H403:$L$2227,2,FALSE)),0)</f>
        <v>0</v>
      </c>
      <c r="X402" s="16">
        <f>IFERROR(_xlfn.IFNA(VLOOKUP(Fullmath[[#This Row],[M3]],$H$2:$L401,4,FALSE),VLOOKUP(Fullmath[[#This Row],[M3]],$H403:$L$2227,4,FALSE)),0)</f>
        <v>0</v>
      </c>
      <c r="Y402" s="5"/>
      <c r="Z402" s="6"/>
      <c r="AA402" s="15">
        <f>IFERROR(_xlfn.IFNA(VLOOKUP(Fullmath[[#This Row],[M4]],$H$2:$L401,2,FALSE),VLOOKUP(Fullmath[[#This Row],[M4]],$H403:$L$2227,2,FALSE)),0)</f>
        <v>0</v>
      </c>
      <c r="AB402" s="16">
        <f>IFERROR(_xlfn.IFNA(VLOOKUP(Fullmath[[#This Row],[M4]],$H$2:$L401,4,FALSE),VLOOKUP(Fullmath[[#This Row],[M4]],$H403:$L$2227,4,FALSE)),0)</f>
        <v>0</v>
      </c>
      <c r="AC402" s="5"/>
      <c r="AD402" s="6"/>
      <c r="AE402" s="15">
        <f>IFERROR(_xlfn.IFNA(VLOOKUP(Fullmath[[#This Row],[M5]],$H$2:$L401,2,FALSE),VLOOKUP(Fullmath[[#This Row],[M5]],$H403:$L$2227,2,FALSE)),0)</f>
        <v>0</v>
      </c>
      <c r="AF402" s="16">
        <f>IFERROR(_xlfn.IFNA(VLOOKUP(Fullmath[[#This Row],[M5]],$H$2:$L401,4,FALSE),VLOOKUP(Fullmath[[#This Row],[M5]],$H403:$L$2227,4,FALSE)),0)</f>
        <v>0</v>
      </c>
      <c r="AG402" s="5"/>
      <c r="AH402" s="6"/>
      <c r="AI402" s="15">
        <f>IFERROR(_xlfn.IFNA(VLOOKUP(Fullmath[[#This Row],[M6]],$H$2:$L401,2,FALSE),VLOOKUP(Fullmath[[#This Row],[M6]],$H403:$L$2227,2,FALSE)),0)</f>
        <v>0</v>
      </c>
      <c r="AJ402" s="16">
        <f>IFERROR(_xlfn.IFNA(VLOOKUP(Fullmath[[#This Row],[M6]],$H$2:$L401,4,FALSE),VLOOKUP(Fullmath[[#This Row],[M6]],$H403:$L$2227,4,FALSE)),0)</f>
        <v>0</v>
      </c>
      <c r="AK402" s="5" t="s">
        <v>230</v>
      </c>
      <c r="AL402" s="6">
        <v>1</v>
      </c>
      <c r="AM402" s="6">
        <f>(IFERROR(VLOOKUP(AK402,Components[[Name]:[Price]],2,FALSE),0))</f>
        <v>347.83333333333331</v>
      </c>
      <c r="AN402" s="5"/>
      <c r="AO402" s="6"/>
      <c r="AP402" s="6">
        <f>(IFERROR(VLOOKUP(AN402,Components[[Name]:[Price]],2,FALSE),0))</f>
        <v>0</v>
      </c>
      <c r="AQ402" s="5"/>
      <c r="AR402" s="6"/>
      <c r="AS402" s="6">
        <f>(IFERROR(VLOOKUP(AQ402,Components[[Name]:[Price]],2,FALSE),0))</f>
        <v>0</v>
      </c>
      <c r="AT402" s="5"/>
      <c r="AU402" s="6"/>
      <c r="AV402" s="6">
        <f>(IFERROR(VLOOKUP(AT402,Components[[Name]:[Price]],2,FALSE),0))</f>
        <v>0</v>
      </c>
      <c r="AW402" s="5"/>
      <c r="AX402" s="6"/>
      <c r="AY402" s="6">
        <f>(IFERROR(VLOOKUP(AW402,Components[[Name]:[Price]],2,FALSE),0))</f>
        <v>0</v>
      </c>
      <c r="AZ402" s="5"/>
      <c r="BA402" s="6"/>
      <c r="BB402" s="6">
        <f>(IFERROR(VLOOKUP(AZ402,Components[[Name]:[Price]],2,FALSE),0))</f>
        <v>0</v>
      </c>
    </row>
    <row r="403" spans="1:54" x14ac:dyDescent="0.2">
      <c r="A403" s="6">
        <v>19</v>
      </c>
      <c r="B403" s="6" t="s">
        <v>527</v>
      </c>
      <c r="C403" s="6" t="s">
        <v>53</v>
      </c>
      <c r="D403" s="6" t="s">
        <v>590</v>
      </c>
      <c r="E403" s="6">
        <v>1</v>
      </c>
      <c r="F403" s="6">
        <v>21</v>
      </c>
      <c r="G403" s="6">
        <v>12</v>
      </c>
      <c r="H403" s="6" t="s">
        <v>593</v>
      </c>
      <c r="I403" s="7">
        <f>Fullmath[[#This Row],[Total CP]]/Fullmath[[#This Row],[Quantity]]</f>
        <v>16</v>
      </c>
      <c r="J4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403" s="6">
        <f>Fullmath[[#This Row],[Mat Cost]]/Fullmath[[#This Row],[Quantity]]</f>
        <v>3087.5</v>
      </c>
      <c r="L4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3087.5</v>
      </c>
      <c r="M403" s="5" t="s">
        <v>324</v>
      </c>
      <c r="N403" s="14">
        <v>2</v>
      </c>
      <c r="O403" s="15">
        <f>IFERROR(_xlfn.IFNA(VLOOKUP(Fullmath[[#This Row],[M1]],$H$2:$L402,2,FALSE),VLOOKUP(Fullmath[[#This Row],[M1]],$H404:$L$2227,2,FALSE)),0)</f>
        <v>2</v>
      </c>
      <c r="P403" s="16">
        <f>IFERROR(_xlfn.IFNA(VLOOKUP(Fullmath[[#This Row],[M1]],$H$2:$L402,4,FALSE),VLOOKUP(Fullmath[[#This Row],[M1]],$H404:$L$2227,4,FALSE)),0)</f>
        <v>500.25</v>
      </c>
      <c r="Q403" s="5"/>
      <c r="R403" s="6"/>
      <c r="S403" s="15">
        <f>IFERROR(_xlfn.IFNA(VLOOKUP(Fullmath[[#This Row],[M2]],$H$2:$L402,2,FALSE),VLOOKUP(Fullmath[[#This Row],[M2]],$H404:$L$2227,2,FALSE)),0)</f>
        <v>0</v>
      </c>
      <c r="T403" s="16">
        <f>IFERROR(_xlfn.IFNA(VLOOKUP(Fullmath[[#This Row],[M2]],$H$2:$L402,4,FALSE),VLOOKUP(Fullmath[[#This Row],[M2]],$H404:$L$2227,4,FALSE)),0)</f>
        <v>0</v>
      </c>
      <c r="U403" s="5"/>
      <c r="V403" s="6"/>
      <c r="W403" s="15">
        <f>IFERROR(_xlfn.IFNA(VLOOKUP(Fullmath[[#This Row],[M3]],$H$2:$L402,2,FALSE),VLOOKUP(Fullmath[[#This Row],[M3]],$H404:$L$2227,2,FALSE)),0)</f>
        <v>0</v>
      </c>
      <c r="X403" s="16">
        <f>IFERROR(_xlfn.IFNA(VLOOKUP(Fullmath[[#This Row],[M3]],$H$2:$L402,4,FALSE),VLOOKUP(Fullmath[[#This Row],[M3]],$H404:$L$2227,4,FALSE)),0)</f>
        <v>0</v>
      </c>
      <c r="Y403" s="5"/>
      <c r="Z403" s="6"/>
      <c r="AA403" s="15">
        <f>IFERROR(_xlfn.IFNA(VLOOKUP(Fullmath[[#This Row],[M4]],$H$2:$L402,2,FALSE),VLOOKUP(Fullmath[[#This Row],[M4]],$H404:$L$2227,2,FALSE)),0)</f>
        <v>0</v>
      </c>
      <c r="AB403" s="16">
        <f>IFERROR(_xlfn.IFNA(VLOOKUP(Fullmath[[#This Row],[M4]],$H$2:$L402,4,FALSE),VLOOKUP(Fullmath[[#This Row],[M4]],$H404:$L$2227,4,FALSE)),0)</f>
        <v>0</v>
      </c>
      <c r="AC403" s="5"/>
      <c r="AD403" s="6"/>
      <c r="AE403" s="15">
        <f>IFERROR(_xlfn.IFNA(VLOOKUP(Fullmath[[#This Row],[M5]],$H$2:$L402,2,FALSE),VLOOKUP(Fullmath[[#This Row],[M5]],$H404:$L$2227,2,FALSE)),0)</f>
        <v>0</v>
      </c>
      <c r="AF403" s="16">
        <f>IFERROR(_xlfn.IFNA(VLOOKUP(Fullmath[[#This Row],[M5]],$H$2:$L402,4,FALSE),VLOOKUP(Fullmath[[#This Row],[M5]],$H404:$L$2227,4,FALSE)),0)</f>
        <v>0</v>
      </c>
      <c r="AG403" s="5"/>
      <c r="AH403" s="6"/>
      <c r="AI403" s="15">
        <f>IFERROR(_xlfn.IFNA(VLOOKUP(Fullmath[[#This Row],[M6]],$H$2:$L402,2,FALSE),VLOOKUP(Fullmath[[#This Row],[M6]],$H404:$L$2227,2,FALSE)),0)</f>
        <v>0</v>
      </c>
      <c r="AJ403" s="16">
        <f>IFERROR(_xlfn.IFNA(VLOOKUP(Fullmath[[#This Row],[M6]],$H$2:$L402,4,FALSE),VLOOKUP(Fullmath[[#This Row],[M6]],$H404:$L$2227,4,FALSE)),0)</f>
        <v>0</v>
      </c>
      <c r="AK403" s="5" t="s">
        <v>230</v>
      </c>
      <c r="AL403" s="6">
        <v>6</v>
      </c>
      <c r="AM403" s="6">
        <f>(IFERROR(VLOOKUP(AK403,Components[[Name]:[Price]],2,FALSE),0))</f>
        <v>347.83333333333331</v>
      </c>
      <c r="AN403" s="5"/>
      <c r="AO403" s="6"/>
      <c r="AP403" s="6">
        <f>(IFERROR(VLOOKUP(AN403,Components[[Name]:[Price]],2,FALSE),0))</f>
        <v>0</v>
      </c>
      <c r="AQ403" s="5"/>
      <c r="AR403" s="6"/>
      <c r="AS403" s="6">
        <f>(IFERROR(VLOOKUP(AQ403,Components[[Name]:[Price]],2,FALSE),0))</f>
        <v>0</v>
      </c>
      <c r="AT403" s="5"/>
      <c r="AU403" s="6"/>
      <c r="AV403" s="6">
        <f>(IFERROR(VLOOKUP(AT403,Components[[Name]:[Price]],2,FALSE),0))</f>
        <v>0</v>
      </c>
      <c r="AW403" s="5"/>
      <c r="AX403" s="6"/>
      <c r="AY403" s="6">
        <f>(IFERROR(VLOOKUP(AW403,Components[[Name]:[Price]],2,FALSE),0))</f>
        <v>0</v>
      </c>
      <c r="AZ403" s="5"/>
      <c r="BA403" s="6"/>
      <c r="BB403" s="6">
        <f>(IFERROR(VLOOKUP(AZ403,Components[[Name]:[Price]],2,FALSE),0))</f>
        <v>0</v>
      </c>
    </row>
    <row r="404" spans="1:54" x14ac:dyDescent="0.2">
      <c r="A404" s="6">
        <v>21</v>
      </c>
      <c r="B404" s="6" t="s">
        <v>527</v>
      </c>
      <c r="C404" s="6" t="s">
        <v>53</v>
      </c>
      <c r="D404" s="6" t="s">
        <v>590</v>
      </c>
      <c r="E404" s="6">
        <v>1</v>
      </c>
      <c r="F404" s="6">
        <v>21</v>
      </c>
      <c r="G404" s="6">
        <v>12</v>
      </c>
      <c r="H404" s="6" t="s">
        <v>595</v>
      </c>
      <c r="I404" s="7">
        <f>Fullmath[[#This Row],[Total CP]]/Fullmath[[#This Row],[Quantity]]</f>
        <v>13</v>
      </c>
      <c r="J4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</v>
      </c>
      <c r="K404" s="6">
        <f>Fullmath[[#This Row],[Mat Cost]]/Fullmath[[#This Row],[Quantity]]</f>
        <v>1524.8333333333333</v>
      </c>
      <c r="L4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1524.8333333333333</v>
      </c>
      <c r="M404" s="5" t="s">
        <v>315</v>
      </c>
      <c r="N404" s="14">
        <v>1</v>
      </c>
      <c r="O404" s="15">
        <f>IFERROR(_xlfn.IFNA(VLOOKUP(Fullmath[[#This Row],[M1]],$H$2:$L403,2,FALSE),VLOOKUP(Fullmath[[#This Row],[M1]],$H405:$L$2227,2,FALSE)),0)</f>
        <v>1</v>
      </c>
      <c r="P404" s="16">
        <f>IFERROR(_xlfn.IFNA(VLOOKUP(Fullmath[[#This Row],[M1]],$H$2:$L403,4,FALSE),VLOOKUP(Fullmath[[#This Row],[M1]],$H405:$L$2227,4,FALSE)),0)</f>
        <v>481.33333333333331</v>
      </c>
      <c r="Q404" s="5"/>
      <c r="R404" s="6"/>
      <c r="S404" s="15">
        <f>IFERROR(_xlfn.IFNA(VLOOKUP(Fullmath[[#This Row],[M2]],$H$2:$L403,2,FALSE),VLOOKUP(Fullmath[[#This Row],[M2]],$H405:$L$2227,2,FALSE)),0)</f>
        <v>0</v>
      </c>
      <c r="T404" s="16">
        <f>IFERROR(_xlfn.IFNA(VLOOKUP(Fullmath[[#This Row],[M2]],$H$2:$L403,4,FALSE),VLOOKUP(Fullmath[[#This Row],[M2]],$H405:$L$2227,4,FALSE)),0)</f>
        <v>0</v>
      </c>
      <c r="U404" s="5"/>
      <c r="V404" s="6"/>
      <c r="W404" s="15">
        <f>IFERROR(_xlfn.IFNA(VLOOKUP(Fullmath[[#This Row],[M3]],$H$2:$L403,2,FALSE),VLOOKUP(Fullmath[[#This Row],[M3]],$H405:$L$2227,2,FALSE)),0)</f>
        <v>0</v>
      </c>
      <c r="X404" s="16">
        <f>IFERROR(_xlfn.IFNA(VLOOKUP(Fullmath[[#This Row],[M3]],$H$2:$L403,4,FALSE),VLOOKUP(Fullmath[[#This Row],[M3]],$H405:$L$2227,4,FALSE)),0)</f>
        <v>0</v>
      </c>
      <c r="Y404" s="5"/>
      <c r="Z404" s="6"/>
      <c r="AA404" s="15">
        <f>IFERROR(_xlfn.IFNA(VLOOKUP(Fullmath[[#This Row],[M4]],$H$2:$L403,2,FALSE),VLOOKUP(Fullmath[[#This Row],[M4]],$H405:$L$2227,2,FALSE)),0)</f>
        <v>0</v>
      </c>
      <c r="AB404" s="16">
        <f>IFERROR(_xlfn.IFNA(VLOOKUP(Fullmath[[#This Row],[M4]],$H$2:$L403,4,FALSE),VLOOKUP(Fullmath[[#This Row],[M4]],$H405:$L$2227,4,FALSE)),0)</f>
        <v>0</v>
      </c>
      <c r="AC404" s="5"/>
      <c r="AD404" s="6"/>
      <c r="AE404" s="15">
        <f>IFERROR(_xlfn.IFNA(VLOOKUP(Fullmath[[#This Row],[M5]],$H$2:$L403,2,FALSE),VLOOKUP(Fullmath[[#This Row],[M5]],$H405:$L$2227,2,FALSE)),0)</f>
        <v>0</v>
      </c>
      <c r="AF404" s="16">
        <f>IFERROR(_xlfn.IFNA(VLOOKUP(Fullmath[[#This Row],[M5]],$H$2:$L403,4,FALSE),VLOOKUP(Fullmath[[#This Row],[M5]],$H405:$L$2227,4,FALSE)),0)</f>
        <v>0</v>
      </c>
      <c r="AG404" s="5"/>
      <c r="AH404" s="6"/>
      <c r="AI404" s="15">
        <f>IFERROR(_xlfn.IFNA(VLOOKUP(Fullmath[[#This Row],[M6]],$H$2:$L403,2,FALSE),VLOOKUP(Fullmath[[#This Row],[M6]],$H405:$L$2227,2,FALSE)),0)</f>
        <v>0</v>
      </c>
      <c r="AJ404" s="16">
        <f>IFERROR(_xlfn.IFNA(VLOOKUP(Fullmath[[#This Row],[M6]],$H$2:$L403,4,FALSE),VLOOKUP(Fullmath[[#This Row],[M6]],$H405:$L$2227,4,FALSE)),0)</f>
        <v>0</v>
      </c>
      <c r="AK404" s="5" t="s">
        <v>230</v>
      </c>
      <c r="AL404" s="6">
        <v>3</v>
      </c>
      <c r="AM404" s="6">
        <f>(IFERROR(VLOOKUP(AK404,Components[[Name]:[Price]],2,FALSE),0))</f>
        <v>347.83333333333331</v>
      </c>
      <c r="AN404" s="5"/>
      <c r="AO404" s="6"/>
      <c r="AP404" s="6">
        <f>(IFERROR(VLOOKUP(AN404,Components[[Name]:[Price]],2,FALSE),0))</f>
        <v>0</v>
      </c>
      <c r="AQ404" s="5"/>
      <c r="AR404" s="6"/>
      <c r="AS404" s="6">
        <f>(IFERROR(VLOOKUP(AQ404,Components[[Name]:[Price]],2,FALSE),0))</f>
        <v>0</v>
      </c>
      <c r="AT404" s="5"/>
      <c r="AU404" s="6"/>
      <c r="AV404" s="6">
        <f>(IFERROR(VLOOKUP(AT404,Components[[Name]:[Price]],2,FALSE),0))</f>
        <v>0</v>
      </c>
      <c r="AW404" s="5"/>
      <c r="AX404" s="6"/>
      <c r="AY404" s="6">
        <f>(IFERROR(VLOOKUP(AW404,Components[[Name]:[Price]],2,FALSE),0))</f>
        <v>0</v>
      </c>
      <c r="AZ404" s="5"/>
      <c r="BA404" s="6"/>
      <c r="BB404" s="6">
        <f>(IFERROR(VLOOKUP(AZ404,Components[[Name]:[Price]],2,FALSE),0))</f>
        <v>0</v>
      </c>
    </row>
    <row r="405" spans="1:54" x14ac:dyDescent="0.2">
      <c r="A405" s="6">
        <v>18</v>
      </c>
      <c r="B405" s="6" t="s">
        <v>527</v>
      </c>
      <c r="C405" s="6" t="s">
        <v>53</v>
      </c>
      <c r="D405" s="6" t="s">
        <v>590</v>
      </c>
      <c r="E405" s="6">
        <v>1</v>
      </c>
      <c r="F405" s="6">
        <v>21</v>
      </c>
      <c r="G405" s="6">
        <v>12</v>
      </c>
      <c r="H405" s="6" t="s">
        <v>592</v>
      </c>
      <c r="I405" s="7">
        <f>Fullmath[[#This Row],[Total CP]]/Fullmath[[#This Row],[Quantity]]</f>
        <v>12</v>
      </c>
      <c r="J4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405" s="6">
        <f>Fullmath[[#This Row],[Mat Cost]]/Fullmath[[#This Row],[Quantity]]</f>
        <v>2087</v>
      </c>
      <c r="L4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2087</v>
      </c>
      <c r="M405" s="5"/>
      <c r="N405" s="14"/>
      <c r="O405" s="15">
        <f>IFERROR(_xlfn.IFNA(VLOOKUP(Fullmath[[#This Row],[M1]],$H$2:$L404,2,FALSE),VLOOKUP(Fullmath[[#This Row],[M1]],$H406:$L$2227,2,FALSE)),0)</f>
        <v>0</v>
      </c>
      <c r="P405" s="16">
        <f>IFERROR(_xlfn.IFNA(VLOOKUP(Fullmath[[#This Row],[M1]],$H$2:$L404,4,FALSE),VLOOKUP(Fullmath[[#This Row],[M1]],$H406:$L$2227,4,FALSE)),0)</f>
        <v>0</v>
      </c>
      <c r="Q405" s="5"/>
      <c r="R405" s="6"/>
      <c r="S405" s="15">
        <f>IFERROR(_xlfn.IFNA(VLOOKUP(Fullmath[[#This Row],[M2]],$H$2:$L404,2,FALSE),VLOOKUP(Fullmath[[#This Row],[M2]],$H406:$L$2227,2,FALSE)),0)</f>
        <v>0</v>
      </c>
      <c r="T405" s="16">
        <f>IFERROR(_xlfn.IFNA(VLOOKUP(Fullmath[[#This Row],[M2]],$H$2:$L404,4,FALSE),VLOOKUP(Fullmath[[#This Row],[M2]],$H406:$L$2227,4,FALSE)),0)</f>
        <v>0</v>
      </c>
      <c r="U405" s="5"/>
      <c r="V405" s="6"/>
      <c r="W405" s="15">
        <f>IFERROR(_xlfn.IFNA(VLOOKUP(Fullmath[[#This Row],[M3]],$H$2:$L404,2,FALSE),VLOOKUP(Fullmath[[#This Row],[M3]],$H406:$L$2227,2,FALSE)),0)</f>
        <v>0</v>
      </c>
      <c r="X405" s="16">
        <f>IFERROR(_xlfn.IFNA(VLOOKUP(Fullmath[[#This Row],[M3]],$H$2:$L404,4,FALSE),VLOOKUP(Fullmath[[#This Row],[M3]],$H406:$L$2227,4,FALSE)),0)</f>
        <v>0</v>
      </c>
      <c r="Y405" s="5"/>
      <c r="Z405" s="6"/>
      <c r="AA405" s="15">
        <f>IFERROR(_xlfn.IFNA(VLOOKUP(Fullmath[[#This Row],[M4]],$H$2:$L404,2,FALSE),VLOOKUP(Fullmath[[#This Row],[M4]],$H406:$L$2227,2,FALSE)),0)</f>
        <v>0</v>
      </c>
      <c r="AB405" s="16">
        <f>IFERROR(_xlfn.IFNA(VLOOKUP(Fullmath[[#This Row],[M4]],$H$2:$L404,4,FALSE),VLOOKUP(Fullmath[[#This Row],[M4]],$H406:$L$2227,4,FALSE)),0)</f>
        <v>0</v>
      </c>
      <c r="AC405" s="5"/>
      <c r="AD405" s="6"/>
      <c r="AE405" s="15">
        <f>IFERROR(_xlfn.IFNA(VLOOKUP(Fullmath[[#This Row],[M5]],$H$2:$L404,2,FALSE),VLOOKUP(Fullmath[[#This Row],[M5]],$H406:$L$2227,2,FALSE)),0)</f>
        <v>0</v>
      </c>
      <c r="AF405" s="16">
        <f>IFERROR(_xlfn.IFNA(VLOOKUP(Fullmath[[#This Row],[M5]],$H$2:$L404,4,FALSE),VLOOKUP(Fullmath[[#This Row],[M5]],$H406:$L$2227,4,FALSE)),0)</f>
        <v>0</v>
      </c>
      <c r="AG405" s="5"/>
      <c r="AH405" s="6"/>
      <c r="AI405" s="15">
        <f>IFERROR(_xlfn.IFNA(VLOOKUP(Fullmath[[#This Row],[M6]],$H$2:$L404,2,FALSE),VLOOKUP(Fullmath[[#This Row],[M6]],$H406:$L$2227,2,FALSE)),0)</f>
        <v>0</v>
      </c>
      <c r="AJ405" s="16">
        <f>IFERROR(_xlfn.IFNA(VLOOKUP(Fullmath[[#This Row],[M6]],$H$2:$L404,4,FALSE),VLOOKUP(Fullmath[[#This Row],[M6]],$H406:$L$2227,4,FALSE)),0)</f>
        <v>0</v>
      </c>
      <c r="AK405" s="5" t="s">
        <v>230</v>
      </c>
      <c r="AL405" s="6">
        <v>6</v>
      </c>
      <c r="AM405" s="6">
        <f>(IFERROR(VLOOKUP(AK405,Components[[Name]:[Price]],2,FALSE),0))</f>
        <v>347.83333333333331</v>
      </c>
      <c r="AN405" s="5"/>
      <c r="AO405" s="6"/>
      <c r="AP405" s="6">
        <f>(IFERROR(VLOOKUP(AN405,Components[[Name]:[Price]],2,FALSE),0))</f>
        <v>0</v>
      </c>
      <c r="AQ405" s="5"/>
      <c r="AR405" s="6"/>
      <c r="AS405" s="6">
        <f>(IFERROR(VLOOKUP(AQ405,Components[[Name]:[Price]],2,FALSE),0))</f>
        <v>0</v>
      </c>
      <c r="AT405" s="5"/>
      <c r="AU405" s="6"/>
      <c r="AV405" s="6">
        <f>(IFERROR(VLOOKUP(AT405,Components[[Name]:[Price]],2,FALSE),0))</f>
        <v>0</v>
      </c>
      <c r="AW405" s="5"/>
      <c r="AX405" s="6"/>
      <c r="AY405" s="6">
        <f>(IFERROR(VLOOKUP(AW405,Components[[Name]:[Price]],2,FALSE),0))</f>
        <v>0</v>
      </c>
      <c r="AZ405" s="5"/>
      <c r="BA405" s="6"/>
      <c r="BB405" s="6">
        <f>(IFERROR(VLOOKUP(AZ405,Components[[Name]:[Price]],2,FALSE),0))</f>
        <v>0</v>
      </c>
    </row>
    <row r="406" spans="1:54" x14ac:dyDescent="0.2">
      <c r="A406" s="6">
        <v>20</v>
      </c>
      <c r="B406" s="6" t="s">
        <v>527</v>
      </c>
      <c r="C406" s="6" t="s">
        <v>53</v>
      </c>
      <c r="D406" s="6" t="s">
        <v>590</v>
      </c>
      <c r="E406" s="6">
        <v>1</v>
      </c>
      <c r="F406" s="6">
        <v>21</v>
      </c>
      <c r="G406" s="6">
        <v>12</v>
      </c>
      <c r="H406" s="6" t="s">
        <v>594</v>
      </c>
      <c r="I406" s="7">
        <f>Fullmath[[#This Row],[Total CP]]/Fullmath[[#This Row],[Quantity]]</f>
        <v>12</v>
      </c>
      <c r="J4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406" s="6">
        <f>Fullmath[[#This Row],[Mat Cost]]/Fullmath[[#This Row],[Quantity]]</f>
        <v>2087</v>
      </c>
      <c r="L4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2087</v>
      </c>
      <c r="M406" s="5"/>
      <c r="N406" s="14"/>
      <c r="O406" s="15">
        <f>IFERROR(_xlfn.IFNA(VLOOKUP(Fullmath[[#This Row],[M1]],$H$2:$L405,2,FALSE),VLOOKUP(Fullmath[[#This Row],[M1]],$H407:$L$2227,2,FALSE)),0)</f>
        <v>0</v>
      </c>
      <c r="P406" s="16">
        <f>IFERROR(_xlfn.IFNA(VLOOKUP(Fullmath[[#This Row],[M1]],$H$2:$L405,4,FALSE),VLOOKUP(Fullmath[[#This Row],[M1]],$H407:$L$2227,4,FALSE)),0)</f>
        <v>0</v>
      </c>
      <c r="Q406" s="5"/>
      <c r="R406" s="6"/>
      <c r="S406" s="15">
        <f>IFERROR(_xlfn.IFNA(VLOOKUP(Fullmath[[#This Row],[M2]],$H$2:$L405,2,FALSE),VLOOKUP(Fullmath[[#This Row],[M2]],$H407:$L$2227,2,FALSE)),0)</f>
        <v>0</v>
      </c>
      <c r="T406" s="16">
        <f>IFERROR(_xlfn.IFNA(VLOOKUP(Fullmath[[#This Row],[M2]],$H$2:$L405,4,FALSE),VLOOKUP(Fullmath[[#This Row],[M2]],$H407:$L$2227,4,FALSE)),0)</f>
        <v>0</v>
      </c>
      <c r="U406" s="5"/>
      <c r="V406" s="6"/>
      <c r="W406" s="15">
        <f>IFERROR(_xlfn.IFNA(VLOOKUP(Fullmath[[#This Row],[M3]],$H$2:$L405,2,FALSE),VLOOKUP(Fullmath[[#This Row],[M3]],$H407:$L$2227,2,FALSE)),0)</f>
        <v>0</v>
      </c>
      <c r="X406" s="16">
        <f>IFERROR(_xlfn.IFNA(VLOOKUP(Fullmath[[#This Row],[M3]],$H$2:$L405,4,FALSE),VLOOKUP(Fullmath[[#This Row],[M3]],$H407:$L$2227,4,FALSE)),0)</f>
        <v>0</v>
      </c>
      <c r="Y406" s="5"/>
      <c r="Z406" s="6"/>
      <c r="AA406" s="15">
        <f>IFERROR(_xlfn.IFNA(VLOOKUP(Fullmath[[#This Row],[M4]],$H$2:$L405,2,FALSE),VLOOKUP(Fullmath[[#This Row],[M4]],$H407:$L$2227,2,FALSE)),0)</f>
        <v>0</v>
      </c>
      <c r="AB406" s="16">
        <f>IFERROR(_xlfn.IFNA(VLOOKUP(Fullmath[[#This Row],[M4]],$H$2:$L405,4,FALSE),VLOOKUP(Fullmath[[#This Row],[M4]],$H407:$L$2227,4,FALSE)),0)</f>
        <v>0</v>
      </c>
      <c r="AC406" s="5"/>
      <c r="AD406" s="6"/>
      <c r="AE406" s="15">
        <f>IFERROR(_xlfn.IFNA(VLOOKUP(Fullmath[[#This Row],[M5]],$H$2:$L405,2,FALSE),VLOOKUP(Fullmath[[#This Row],[M5]],$H407:$L$2227,2,FALSE)),0)</f>
        <v>0</v>
      </c>
      <c r="AF406" s="16">
        <f>IFERROR(_xlfn.IFNA(VLOOKUP(Fullmath[[#This Row],[M5]],$H$2:$L405,4,FALSE),VLOOKUP(Fullmath[[#This Row],[M5]],$H407:$L$2227,4,FALSE)),0)</f>
        <v>0</v>
      </c>
      <c r="AG406" s="5"/>
      <c r="AH406" s="6"/>
      <c r="AI406" s="15">
        <f>IFERROR(_xlfn.IFNA(VLOOKUP(Fullmath[[#This Row],[M6]],$H$2:$L405,2,FALSE),VLOOKUP(Fullmath[[#This Row],[M6]],$H407:$L$2227,2,FALSE)),0)</f>
        <v>0</v>
      </c>
      <c r="AJ406" s="16">
        <f>IFERROR(_xlfn.IFNA(VLOOKUP(Fullmath[[#This Row],[M6]],$H$2:$L405,4,FALSE),VLOOKUP(Fullmath[[#This Row],[M6]],$H407:$L$2227,4,FALSE)),0)</f>
        <v>0</v>
      </c>
      <c r="AK406" s="5" t="s">
        <v>230</v>
      </c>
      <c r="AL406" s="6">
        <v>6</v>
      </c>
      <c r="AM406" s="6">
        <f>(IFERROR(VLOOKUP(AK406,Components[[Name]:[Price]],2,FALSE),0))</f>
        <v>347.83333333333331</v>
      </c>
      <c r="AN406" s="5"/>
      <c r="AO406" s="6"/>
      <c r="AP406" s="6">
        <f>(IFERROR(VLOOKUP(AN406,Components[[Name]:[Price]],2,FALSE),0))</f>
        <v>0</v>
      </c>
      <c r="AQ406" s="5"/>
      <c r="AR406" s="6"/>
      <c r="AS406" s="6">
        <f>(IFERROR(VLOOKUP(AQ406,Components[[Name]:[Price]],2,FALSE),0))</f>
        <v>0</v>
      </c>
      <c r="AT406" s="5"/>
      <c r="AU406" s="6"/>
      <c r="AV406" s="6">
        <f>(IFERROR(VLOOKUP(AT406,Components[[Name]:[Price]],2,FALSE),0))</f>
        <v>0</v>
      </c>
      <c r="AW406" s="5"/>
      <c r="AX406" s="6"/>
      <c r="AY406" s="6">
        <f>(IFERROR(VLOOKUP(AW406,Components[[Name]:[Price]],2,FALSE),0))</f>
        <v>0</v>
      </c>
      <c r="AZ406" s="5"/>
      <c r="BA406" s="6"/>
      <c r="BB406" s="6">
        <f>(IFERROR(VLOOKUP(AZ406,Components[[Name]:[Price]],2,FALSE),0))</f>
        <v>0</v>
      </c>
    </row>
    <row r="407" spans="1:54" x14ac:dyDescent="0.2">
      <c r="A407" s="6">
        <v>85</v>
      </c>
      <c r="B407" s="6" t="s">
        <v>527</v>
      </c>
      <c r="C407" s="6" t="s">
        <v>53</v>
      </c>
      <c r="D407" s="6" t="s">
        <v>590</v>
      </c>
      <c r="E407" s="6">
        <v>1</v>
      </c>
      <c r="F407" s="6">
        <v>21</v>
      </c>
      <c r="G407" s="6">
        <v>12</v>
      </c>
      <c r="H407" s="6" t="s">
        <v>596</v>
      </c>
      <c r="I407" s="7">
        <f>Fullmath[[#This Row],[Total CP]]/Fullmath[[#This Row],[Quantity]]</f>
        <v>14</v>
      </c>
      <c r="J4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</v>
      </c>
      <c r="K407" s="6">
        <f>Fullmath[[#This Row],[Mat Cost]]/Fullmath[[#This Row],[Quantity]]</f>
        <v>2354</v>
      </c>
      <c r="L4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2354</v>
      </c>
      <c r="M407" s="5" t="s">
        <v>315</v>
      </c>
      <c r="N407" s="14">
        <v>2</v>
      </c>
      <c r="O407" s="15">
        <f>IFERROR(_xlfn.IFNA(VLOOKUP(Fullmath[[#This Row],[M1]],$H$2:$L406,2,FALSE),VLOOKUP(Fullmath[[#This Row],[M1]],$H408:$L$2227,2,FALSE)),0)</f>
        <v>1</v>
      </c>
      <c r="P407" s="16">
        <f>IFERROR(_xlfn.IFNA(VLOOKUP(Fullmath[[#This Row],[M1]],$H$2:$L406,4,FALSE),VLOOKUP(Fullmath[[#This Row],[M1]],$H408:$L$2227,4,FALSE)),0)</f>
        <v>481.33333333333331</v>
      </c>
      <c r="Q407" s="5"/>
      <c r="R407" s="6"/>
      <c r="S407" s="15">
        <f>IFERROR(_xlfn.IFNA(VLOOKUP(Fullmath[[#This Row],[M2]],$H$2:$L406,2,FALSE),VLOOKUP(Fullmath[[#This Row],[M2]],$H408:$L$2227,2,FALSE)),0)</f>
        <v>0</v>
      </c>
      <c r="T407" s="16">
        <f>IFERROR(_xlfn.IFNA(VLOOKUP(Fullmath[[#This Row],[M2]],$H$2:$L406,4,FALSE),VLOOKUP(Fullmath[[#This Row],[M2]],$H408:$L$2227,4,FALSE)),0)</f>
        <v>0</v>
      </c>
      <c r="U407" s="5"/>
      <c r="V407" s="6"/>
      <c r="W407" s="15">
        <f>IFERROR(_xlfn.IFNA(VLOOKUP(Fullmath[[#This Row],[M3]],$H$2:$L406,2,FALSE),VLOOKUP(Fullmath[[#This Row],[M3]],$H408:$L$2227,2,FALSE)),0)</f>
        <v>0</v>
      </c>
      <c r="X407" s="16">
        <f>IFERROR(_xlfn.IFNA(VLOOKUP(Fullmath[[#This Row],[M3]],$H$2:$L406,4,FALSE),VLOOKUP(Fullmath[[#This Row],[M3]],$H408:$L$2227,4,FALSE)),0)</f>
        <v>0</v>
      </c>
      <c r="Y407" s="5"/>
      <c r="Z407" s="6"/>
      <c r="AA407" s="15">
        <f>IFERROR(_xlfn.IFNA(VLOOKUP(Fullmath[[#This Row],[M4]],$H$2:$L406,2,FALSE),VLOOKUP(Fullmath[[#This Row],[M4]],$H408:$L$2227,2,FALSE)),0)</f>
        <v>0</v>
      </c>
      <c r="AB407" s="16">
        <f>IFERROR(_xlfn.IFNA(VLOOKUP(Fullmath[[#This Row],[M4]],$H$2:$L406,4,FALSE),VLOOKUP(Fullmath[[#This Row],[M4]],$H408:$L$2227,4,FALSE)),0)</f>
        <v>0</v>
      </c>
      <c r="AC407" s="5"/>
      <c r="AD407" s="6"/>
      <c r="AE407" s="15">
        <f>IFERROR(_xlfn.IFNA(VLOOKUP(Fullmath[[#This Row],[M5]],$H$2:$L406,2,FALSE),VLOOKUP(Fullmath[[#This Row],[M5]],$H408:$L$2227,2,FALSE)),0)</f>
        <v>0</v>
      </c>
      <c r="AF407" s="16">
        <f>IFERROR(_xlfn.IFNA(VLOOKUP(Fullmath[[#This Row],[M5]],$H$2:$L406,4,FALSE),VLOOKUP(Fullmath[[#This Row],[M5]],$H408:$L$2227,4,FALSE)),0)</f>
        <v>0</v>
      </c>
      <c r="AG407" s="5"/>
      <c r="AH407" s="6"/>
      <c r="AI407" s="15">
        <f>IFERROR(_xlfn.IFNA(VLOOKUP(Fullmath[[#This Row],[M6]],$H$2:$L406,2,FALSE),VLOOKUP(Fullmath[[#This Row],[M6]],$H408:$L$2227,2,FALSE)),0)</f>
        <v>0</v>
      </c>
      <c r="AJ407" s="16">
        <f>IFERROR(_xlfn.IFNA(VLOOKUP(Fullmath[[#This Row],[M6]],$H$2:$L406,4,FALSE),VLOOKUP(Fullmath[[#This Row],[M6]],$H408:$L$2227,4,FALSE)),0)</f>
        <v>0</v>
      </c>
      <c r="AK407" s="5" t="s">
        <v>230</v>
      </c>
      <c r="AL407" s="6">
        <v>4</v>
      </c>
      <c r="AM407" s="6">
        <f>(IFERROR(VLOOKUP(AK407,Components[[Name]:[Price]],2,FALSE),0))</f>
        <v>347.83333333333331</v>
      </c>
      <c r="AN407" s="5"/>
      <c r="AO407" s="6"/>
      <c r="AP407" s="6">
        <f>(IFERROR(VLOOKUP(AN407,Components[[Name]:[Price]],2,FALSE),0))</f>
        <v>0</v>
      </c>
      <c r="AQ407" s="5"/>
      <c r="AR407" s="6"/>
      <c r="AS407" s="6">
        <f>(IFERROR(VLOOKUP(AQ407,Components[[Name]:[Price]],2,FALSE),0))</f>
        <v>0</v>
      </c>
      <c r="AT407" s="5"/>
      <c r="AU407" s="6"/>
      <c r="AV407" s="6">
        <f>(IFERROR(VLOOKUP(AT407,Components[[Name]:[Price]],2,FALSE),0))</f>
        <v>0</v>
      </c>
      <c r="AW407" s="5"/>
      <c r="AX407" s="6"/>
      <c r="AY407" s="6">
        <f>(IFERROR(VLOOKUP(AW407,Components[[Name]:[Price]],2,FALSE),0))</f>
        <v>0</v>
      </c>
      <c r="AZ407" s="5"/>
      <c r="BA407" s="6"/>
      <c r="BB407" s="6">
        <f>(IFERROR(VLOOKUP(AZ407,Components[[Name]:[Price]],2,FALSE),0))</f>
        <v>0</v>
      </c>
    </row>
    <row r="408" spans="1:54" x14ac:dyDescent="0.2">
      <c r="A408" s="6">
        <v>90</v>
      </c>
      <c r="B408" s="6" t="s">
        <v>599</v>
      </c>
      <c r="C408" s="6" t="s">
        <v>610</v>
      </c>
      <c r="D408" s="6" t="s">
        <v>610</v>
      </c>
      <c r="E408" s="6">
        <v>2</v>
      </c>
      <c r="F408" s="6">
        <v>2</v>
      </c>
      <c r="G408" s="6">
        <v>1</v>
      </c>
      <c r="H408" s="6" t="s">
        <v>616</v>
      </c>
      <c r="I408" s="7">
        <f>Fullmath[[#This Row],[Total CP]]/Fullmath[[#This Row],[Quantity]]</f>
        <v>0.5</v>
      </c>
      <c r="J4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08" s="6">
        <f>Fullmath[[#This Row],[Mat Cost]]/Fullmath[[#This Row],[Quantity]]</f>
        <v>45.125</v>
      </c>
      <c r="L4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90.25</v>
      </c>
      <c r="M408" s="5"/>
      <c r="N408" s="14"/>
      <c r="O408" s="15">
        <f>IFERROR(_xlfn.IFNA(VLOOKUP(Fullmath[[#This Row],[M1]],$H$2:$L407,2,FALSE),VLOOKUP(Fullmath[[#This Row],[M1]],$H409:$L$2227,2,FALSE)),0)</f>
        <v>0</v>
      </c>
      <c r="P408" s="16">
        <f>IFERROR(_xlfn.IFNA(VLOOKUP(Fullmath[[#This Row],[M1]],$H$2:$L407,4,FALSE),VLOOKUP(Fullmath[[#This Row],[M1]],$H409:$L$2227,4,FALSE)),0)</f>
        <v>0</v>
      </c>
      <c r="Q408" s="5"/>
      <c r="R408" s="6"/>
      <c r="S408" s="15">
        <f>IFERROR(_xlfn.IFNA(VLOOKUP(Fullmath[[#This Row],[M2]],$H$2:$L407,2,FALSE),VLOOKUP(Fullmath[[#This Row],[M2]],$H409:$L$2227,2,FALSE)),0)</f>
        <v>0</v>
      </c>
      <c r="T408" s="16">
        <f>IFERROR(_xlfn.IFNA(VLOOKUP(Fullmath[[#This Row],[M2]],$H$2:$L407,4,FALSE),VLOOKUP(Fullmath[[#This Row],[M2]],$H409:$L$2227,4,FALSE)),0)</f>
        <v>0</v>
      </c>
      <c r="U408" s="5"/>
      <c r="V408" s="6"/>
      <c r="W408" s="15">
        <f>IFERROR(_xlfn.IFNA(VLOOKUP(Fullmath[[#This Row],[M3]],$H$2:$L407,2,FALSE),VLOOKUP(Fullmath[[#This Row],[M3]],$H409:$L$2227,2,FALSE)),0)</f>
        <v>0</v>
      </c>
      <c r="X408" s="16">
        <f>IFERROR(_xlfn.IFNA(VLOOKUP(Fullmath[[#This Row],[M3]],$H$2:$L407,4,FALSE),VLOOKUP(Fullmath[[#This Row],[M3]],$H409:$L$2227,4,FALSE)),0)</f>
        <v>0</v>
      </c>
      <c r="Y408" s="5"/>
      <c r="Z408" s="6"/>
      <c r="AA408" s="15">
        <f>IFERROR(_xlfn.IFNA(VLOOKUP(Fullmath[[#This Row],[M4]],$H$2:$L407,2,FALSE),VLOOKUP(Fullmath[[#This Row],[M4]],$H409:$L$2227,2,FALSE)),0)</f>
        <v>0</v>
      </c>
      <c r="AB408" s="16">
        <f>IFERROR(_xlfn.IFNA(VLOOKUP(Fullmath[[#This Row],[M4]],$H$2:$L407,4,FALSE),VLOOKUP(Fullmath[[#This Row],[M4]],$H409:$L$2227,4,FALSE)),0)</f>
        <v>0</v>
      </c>
      <c r="AC408" s="5"/>
      <c r="AD408" s="6"/>
      <c r="AE408" s="15">
        <f>IFERROR(_xlfn.IFNA(VLOOKUP(Fullmath[[#This Row],[M5]],$H$2:$L407,2,FALSE),VLOOKUP(Fullmath[[#This Row],[M5]],$H409:$L$2227,2,FALSE)),0)</f>
        <v>0</v>
      </c>
      <c r="AF408" s="16">
        <f>IFERROR(_xlfn.IFNA(VLOOKUP(Fullmath[[#This Row],[M5]],$H$2:$L407,4,FALSE),VLOOKUP(Fullmath[[#This Row],[M5]],$H409:$L$2227,4,FALSE)),0)</f>
        <v>0</v>
      </c>
      <c r="AG408" s="5"/>
      <c r="AH408" s="6"/>
      <c r="AI408" s="15">
        <f>IFERROR(_xlfn.IFNA(VLOOKUP(Fullmath[[#This Row],[M6]],$H$2:$L407,2,FALSE),VLOOKUP(Fullmath[[#This Row],[M6]],$H409:$L$2227,2,FALSE)),0)</f>
        <v>0</v>
      </c>
      <c r="AJ408" s="16">
        <f>IFERROR(_xlfn.IFNA(VLOOKUP(Fullmath[[#This Row],[M6]],$H$2:$L407,4,FALSE),VLOOKUP(Fullmath[[#This Row],[M6]],$H409:$L$2227,4,FALSE)),0)</f>
        <v>0</v>
      </c>
      <c r="AK408" s="5" t="s">
        <v>197</v>
      </c>
      <c r="AL408" s="6">
        <v>1</v>
      </c>
      <c r="AM408" s="6">
        <f>(IFERROR(VLOOKUP(AK408,Components[[Name]:[Price]],2,FALSE),0))</f>
        <v>58.916666666666664</v>
      </c>
      <c r="AN408" s="5" t="s">
        <v>238</v>
      </c>
      <c r="AO408" s="6">
        <v>1</v>
      </c>
      <c r="AP408" s="6">
        <f>(IFERROR(VLOOKUP(AN408,Components[[Name]:[Price]],2,FALSE),0))</f>
        <v>31.333333333333332</v>
      </c>
      <c r="AQ408" s="5"/>
      <c r="AR408" s="6"/>
      <c r="AS408" s="6">
        <f>(IFERROR(VLOOKUP(AQ408,Components[[Name]:[Price]],2,FALSE),0))</f>
        <v>0</v>
      </c>
      <c r="AT408" s="5"/>
      <c r="AU408" s="6"/>
      <c r="AV408" s="6">
        <f>(IFERROR(VLOOKUP(AT408,Components[[Name]:[Price]],2,FALSE),0))</f>
        <v>0</v>
      </c>
      <c r="AW408" s="5"/>
      <c r="AX408" s="6"/>
      <c r="AY408" s="6">
        <f>(IFERROR(VLOOKUP(AW408,Components[[Name]:[Price]],2,FALSE),0))</f>
        <v>0</v>
      </c>
      <c r="AZ408" s="5"/>
      <c r="BA408" s="6"/>
      <c r="BB408" s="6">
        <f>(IFERROR(VLOOKUP(AZ408,Components[[Name]:[Price]],2,FALSE),0))</f>
        <v>0</v>
      </c>
    </row>
    <row r="409" spans="1:54" x14ac:dyDescent="0.2">
      <c r="A409" s="6">
        <v>709</v>
      </c>
      <c r="B409" s="6" t="s">
        <v>599</v>
      </c>
      <c r="C409" s="6" t="s">
        <v>610</v>
      </c>
      <c r="D409" s="6" t="s">
        <v>610</v>
      </c>
      <c r="E409" s="6">
        <v>1</v>
      </c>
      <c r="F409" s="6">
        <v>2</v>
      </c>
      <c r="G409" s="6">
        <v>1</v>
      </c>
      <c r="H409" s="6" t="s">
        <v>620</v>
      </c>
      <c r="I409" s="7">
        <f>Fullmath[[#This Row],[Total CP]]/Fullmath[[#This Row],[Quantity]]</f>
        <v>1</v>
      </c>
      <c r="J4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09" s="6">
        <f>Fullmath[[#This Row],[Mat Cost]]/Fullmath[[#This Row],[Quantity]]</f>
        <v>144.91666666666666</v>
      </c>
      <c r="L4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144.91666666666666</v>
      </c>
      <c r="M409" s="5"/>
      <c r="N409" s="14"/>
      <c r="O409" s="15">
        <f>IFERROR(_xlfn.IFNA(VLOOKUP(Fullmath[[#This Row],[M1]],$H$2:$L408,2,FALSE),VLOOKUP(Fullmath[[#This Row],[M1]],$H410:$L$2227,2,FALSE)),0)</f>
        <v>0</v>
      </c>
      <c r="P409" s="16">
        <f>IFERROR(_xlfn.IFNA(VLOOKUP(Fullmath[[#This Row],[M1]],$H$2:$L408,4,FALSE),VLOOKUP(Fullmath[[#This Row],[M1]],$H410:$L$2227,4,FALSE)),0)</f>
        <v>0</v>
      </c>
      <c r="Q409" s="5"/>
      <c r="R409" s="6"/>
      <c r="S409" s="15">
        <f>IFERROR(_xlfn.IFNA(VLOOKUP(Fullmath[[#This Row],[M2]],$H$2:$L408,2,FALSE),VLOOKUP(Fullmath[[#This Row],[M2]],$H410:$L$2227,2,FALSE)),0)</f>
        <v>0</v>
      </c>
      <c r="T409" s="16">
        <f>IFERROR(_xlfn.IFNA(VLOOKUP(Fullmath[[#This Row],[M2]],$H$2:$L408,4,FALSE),VLOOKUP(Fullmath[[#This Row],[M2]],$H410:$L$2227,4,FALSE)),0)</f>
        <v>0</v>
      </c>
      <c r="U409" s="5"/>
      <c r="V409" s="6"/>
      <c r="W409" s="15">
        <f>IFERROR(_xlfn.IFNA(VLOOKUP(Fullmath[[#This Row],[M3]],$H$2:$L408,2,FALSE),VLOOKUP(Fullmath[[#This Row],[M3]],$H410:$L$2227,2,FALSE)),0)</f>
        <v>0</v>
      </c>
      <c r="X409" s="16">
        <f>IFERROR(_xlfn.IFNA(VLOOKUP(Fullmath[[#This Row],[M3]],$H$2:$L408,4,FALSE),VLOOKUP(Fullmath[[#This Row],[M3]],$H410:$L$2227,4,FALSE)),0)</f>
        <v>0</v>
      </c>
      <c r="Y409" s="5"/>
      <c r="Z409" s="6"/>
      <c r="AA409" s="15">
        <f>IFERROR(_xlfn.IFNA(VLOOKUP(Fullmath[[#This Row],[M4]],$H$2:$L408,2,FALSE),VLOOKUP(Fullmath[[#This Row],[M4]],$H410:$L$2227,2,FALSE)),0)</f>
        <v>0</v>
      </c>
      <c r="AB409" s="16">
        <f>IFERROR(_xlfn.IFNA(VLOOKUP(Fullmath[[#This Row],[M4]],$H$2:$L408,4,FALSE),VLOOKUP(Fullmath[[#This Row],[M4]],$H410:$L$2227,4,FALSE)),0)</f>
        <v>0</v>
      </c>
      <c r="AC409" s="5"/>
      <c r="AD409" s="6"/>
      <c r="AE409" s="15">
        <f>IFERROR(_xlfn.IFNA(VLOOKUP(Fullmath[[#This Row],[M5]],$H$2:$L408,2,FALSE),VLOOKUP(Fullmath[[#This Row],[M5]],$H410:$L$2227,2,FALSE)),0)</f>
        <v>0</v>
      </c>
      <c r="AF409" s="16">
        <f>IFERROR(_xlfn.IFNA(VLOOKUP(Fullmath[[#This Row],[M5]],$H$2:$L408,4,FALSE),VLOOKUP(Fullmath[[#This Row],[M5]],$H410:$L$2227,4,FALSE)),0)</f>
        <v>0</v>
      </c>
      <c r="AG409" s="5"/>
      <c r="AH409" s="6"/>
      <c r="AI409" s="15">
        <f>IFERROR(_xlfn.IFNA(VLOOKUP(Fullmath[[#This Row],[M6]],$H$2:$L408,2,FALSE),VLOOKUP(Fullmath[[#This Row],[M6]],$H410:$L$2227,2,FALSE)),0)</f>
        <v>0</v>
      </c>
      <c r="AJ409" s="16">
        <f>IFERROR(_xlfn.IFNA(VLOOKUP(Fullmath[[#This Row],[M6]],$H$2:$L408,4,FALSE),VLOOKUP(Fullmath[[#This Row],[M6]],$H410:$L$2227,4,FALSE)),0)</f>
        <v>0</v>
      </c>
      <c r="AK409" s="5" t="s">
        <v>211</v>
      </c>
      <c r="AL409" s="6">
        <v>1</v>
      </c>
      <c r="AM409" s="6">
        <f>(IFERROR(VLOOKUP(AK409,Components[[Name]:[Price]],2,FALSE),0))</f>
        <v>26.583333333333332</v>
      </c>
      <c r="AN409" s="5" t="s">
        <v>197</v>
      </c>
      <c r="AO409" s="6">
        <v>1</v>
      </c>
      <c r="AP409" s="6">
        <f>(IFERROR(VLOOKUP(AN409,Components[[Name]:[Price]],2,FALSE),0))</f>
        <v>58.916666666666664</v>
      </c>
      <c r="AQ409" s="5" t="s">
        <v>237</v>
      </c>
      <c r="AR409" s="6">
        <v>1</v>
      </c>
      <c r="AS409" s="6">
        <f>(IFERROR(VLOOKUP(AQ409,Components[[Name]:[Price]],2,FALSE),0))</f>
        <v>59.416666666666664</v>
      </c>
      <c r="AT409" s="5"/>
      <c r="AU409" s="6"/>
      <c r="AV409" s="6">
        <f>(IFERROR(VLOOKUP(AT409,Components[[Name]:[Price]],2,FALSE),0))</f>
        <v>0</v>
      </c>
      <c r="AW409" s="5"/>
      <c r="AX409" s="6"/>
      <c r="AY409" s="6">
        <f>(IFERROR(VLOOKUP(AW409,Components[[Name]:[Price]],2,FALSE),0))</f>
        <v>0</v>
      </c>
      <c r="AZ409" s="5"/>
      <c r="BA409" s="6"/>
      <c r="BB409" s="6">
        <f>(IFERROR(VLOOKUP(AZ409,Components[[Name]:[Price]],2,FALSE),0))</f>
        <v>0</v>
      </c>
    </row>
    <row r="410" spans="1:54" x14ac:dyDescent="0.2">
      <c r="A410" s="6">
        <v>114</v>
      </c>
      <c r="B410" s="6" t="s">
        <v>599</v>
      </c>
      <c r="C410" s="6" t="s">
        <v>610</v>
      </c>
      <c r="D410" s="6" t="s">
        <v>610</v>
      </c>
      <c r="E410" s="6">
        <v>5</v>
      </c>
      <c r="F410" s="6">
        <v>3</v>
      </c>
      <c r="G410" s="6">
        <v>2</v>
      </c>
      <c r="H410" s="6" t="s">
        <v>618</v>
      </c>
      <c r="I410" s="7">
        <f>Fullmath[[#This Row],[Total CP]]/Fullmath[[#This Row],[Quantity]]</f>
        <v>1.8</v>
      </c>
      <c r="J4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410" s="6">
        <f>Fullmath[[#This Row],[Mat Cost]]/Fullmath[[#This Row],[Quantity]]</f>
        <v>86.093333333333334</v>
      </c>
      <c r="L4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430.4666666666667</v>
      </c>
      <c r="M410" s="5" t="s">
        <v>579</v>
      </c>
      <c r="N410" s="14">
        <v>5</v>
      </c>
      <c r="O410" s="15">
        <f>IFERROR(_xlfn.IFNA(VLOOKUP(Fullmath[[#This Row],[M1]],$H$2:$L409,2,FALSE),VLOOKUP(Fullmath[[#This Row],[M1]],$H411:$L$2227,2,FALSE)),0)</f>
        <v>1.4</v>
      </c>
      <c r="P410" s="16">
        <f>IFERROR(_xlfn.IFNA(VLOOKUP(Fullmath[[#This Row],[M1]],$H$2:$L409,4,FALSE),VLOOKUP(Fullmath[[#This Row],[M1]],$H411:$L$2227,4,FALSE)),0)</f>
        <v>62.893333333333338</v>
      </c>
      <c r="Q410" s="5"/>
      <c r="R410" s="6"/>
      <c r="S410" s="15">
        <f>IFERROR(_xlfn.IFNA(VLOOKUP(Fullmath[[#This Row],[M2]],$H$2:$L409,2,FALSE),VLOOKUP(Fullmath[[#This Row],[M2]],$H411:$L$2227,2,FALSE)),0)</f>
        <v>0</v>
      </c>
      <c r="T410" s="16">
        <f>IFERROR(_xlfn.IFNA(VLOOKUP(Fullmath[[#This Row],[M2]],$H$2:$L409,4,FALSE),VLOOKUP(Fullmath[[#This Row],[M2]],$H411:$L$2227,4,FALSE)),0)</f>
        <v>0</v>
      </c>
      <c r="U410" s="5"/>
      <c r="V410" s="6"/>
      <c r="W410" s="15">
        <f>IFERROR(_xlfn.IFNA(VLOOKUP(Fullmath[[#This Row],[M3]],$H$2:$L409,2,FALSE),VLOOKUP(Fullmath[[#This Row],[M3]],$H411:$L$2227,2,FALSE)),0)</f>
        <v>0</v>
      </c>
      <c r="X410" s="16">
        <f>IFERROR(_xlfn.IFNA(VLOOKUP(Fullmath[[#This Row],[M3]],$H$2:$L409,4,FALSE),VLOOKUP(Fullmath[[#This Row],[M3]],$H411:$L$2227,4,FALSE)),0)</f>
        <v>0</v>
      </c>
      <c r="Y410" s="5"/>
      <c r="Z410" s="6"/>
      <c r="AA410" s="15">
        <f>IFERROR(_xlfn.IFNA(VLOOKUP(Fullmath[[#This Row],[M4]],$H$2:$L409,2,FALSE),VLOOKUP(Fullmath[[#This Row],[M4]],$H411:$L$2227,2,FALSE)),0)</f>
        <v>0</v>
      </c>
      <c r="AB410" s="16">
        <f>IFERROR(_xlfn.IFNA(VLOOKUP(Fullmath[[#This Row],[M4]],$H$2:$L409,4,FALSE),VLOOKUP(Fullmath[[#This Row],[M4]],$H411:$L$2227,4,FALSE)),0)</f>
        <v>0</v>
      </c>
      <c r="AC410" s="5"/>
      <c r="AD410" s="6"/>
      <c r="AE410" s="15">
        <f>IFERROR(_xlfn.IFNA(VLOOKUP(Fullmath[[#This Row],[M5]],$H$2:$L409,2,FALSE),VLOOKUP(Fullmath[[#This Row],[M5]],$H411:$L$2227,2,FALSE)),0)</f>
        <v>0</v>
      </c>
      <c r="AF410" s="16">
        <f>IFERROR(_xlfn.IFNA(VLOOKUP(Fullmath[[#This Row],[M5]],$H$2:$L409,4,FALSE),VLOOKUP(Fullmath[[#This Row],[M5]],$H411:$L$2227,4,FALSE)),0)</f>
        <v>0</v>
      </c>
      <c r="AG410" s="5"/>
      <c r="AH410" s="6"/>
      <c r="AI410" s="15">
        <f>IFERROR(_xlfn.IFNA(VLOOKUP(Fullmath[[#This Row],[M6]],$H$2:$L409,2,FALSE),VLOOKUP(Fullmath[[#This Row],[M6]],$H411:$L$2227,2,FALSE)),0)</f>
        <v>0</v>
      </c>
      <c r="AJ410" s="16">
        <f>IFERROR(_xlfn.IFNA(VLOOKUP(Fullmath[[#This Row],[M6]],$H$2:$L409,4,FALSE),VLOOKUP(Fullmath[[#This Row],[M6]],$H411:$L$2227,4,FALSE)),0)</f>
        <v>0</v>
      </c>
      <c r="AK410" s="5" t="s">
        <v>185</v>
      </c>
      <c r="AL410" s="6">
        <v>5</v>
      </c>
      <c r="AM410" s="6">
        <f>(IFERROR(VLOOKUP(AK410,Components[[Name]:[Price]],2,FALSE),0))</f>
        <v>5</v>
      </c>
      <c r="AN410" s="5" t="s">
        <v>229</v>
      </c>
      <c r="AO410" s="6">
        <v>5</v>
      </c>
      <c r="AP410" s="6">
        <f>(IFERROR(VLOOKUP(AN410,Components[[Name]:[Price]],2,FALSE),0))</f>
        <v>18.2</v>
      </c>
      <c r="AQ410" s="5"/>
      <c r="AR410" s="6"/>
      <c r="AS410" s="6">
        <f>(IFERROR(VLOOKUP(AQ410,Components[[Name]:[Price]],2,FALSE),0))</f>
        <v>0</v>
      </c>
      <c r="AT410" s="5"/>
      <c r="AU410" s="6"/>
      <c r="AV410" s="6">
        <f>(IFERROR(VLOOKUP(AT410,Components[[Name]:[Price]],2,FALSE),0))</f>
        <v>0</v>
      </c>
      <c r="AW410" s="5"/>
      <c r="AX410" s="6"/>
      <c r="AY410" s="6">
        <f>(IFERROR(VLOOKUP(AW410,Components[[Name]:[Price]],2,FALSE),0))</f>
        <v>0</v>
      </c>
      <c r="AZ410" s="5"/>
      <c r="BA410" s="6"/>
      <c r="BB410" s="6">
        <f>(IFERROR(VLOOKUP(AZ410,Components[[Name]:[Price]],2,FALSE),0))</f>
        <v>0</v>
      </c>
    </row>
    <row r="411" spans="1:54" x14ac:dyDescent="0.2">
      <c r="A411" s="6">
        <v>93</v>
      </c>
      <c r="B411" s="6" t="s">
        <v>599</v>
      </c>
      <c r="C411" s="6" t="s">
        <v>610</v>
      </c>
      <c r="D411" s="6" t="s">
        <v>610</v>
      </c>
      <c r="E411" s="6">
        <v>5</v>
      </c>
      <c r="F411" s="6">
        <v>3</v>
      </c>
      <c r="G411" s="6">
        <v>1</v>
      </c>
      <c r="H411" s="6" t="s">
        <v>616</v>
      </c>
      <c r="I411" s="7">
        <f>Fullmath[[#This Row],[Total CP]]/Fullmath[[#This Row],[Quantity]]</f>
        <v>0.2</v>
      </c>
      <c r="J4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11" s="6">
        <f>Fullmath[[#This Row],[Mat Cost]]/Fullmath[[#This Row],[Quantity]]</f>
        <v>23.666666666666664</v>
      </c>
      <c r="L4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118.33333333333333</v>
      </c>
      <c r="M411" s="5"/>
      <c r="N411" s="14"/>
      <c r="O411" s="15">
        <f>IFERROR(_xlfn.IFNA(VLOOKUP(Fullmath[[#This Row],[M1]],$H$2:$L410,2,FALSE),VLOOKUP(Fullmath[[#This Row],[M1]],$H412:$L$2227,2,FALSE)),0)</f>
        <v>0</v>
      </c>
      <c r="P411" s="16">
        <f>IFERROR(_xlfn.IFNA(VLOOKUP(Fullmath[[#This Row],[M1]],$H$2:$L410,4,FALSE),VLOOKUP(Fullmath[[#This Row],[M1]],$H412:$L$2227,4,FALSE)),0)</f>
        <v>0</v>
      </c>
      <c r="Q411" s="5"/>
      <c r="R411" s="6"/>
      <c r="S411" s="15">
        <f>IFERROR(_xlfn.IFNA(VLOOKUP(Fullmath[[#This Row],[M2]],$H$2:$L410,2,FALSE),VLOOKUP(Fullmath[[#This Row],[M2]],$H412:$L$2227,2,FALSE)),0)</f>
        <v>0</v>
      </c>
      <c r="T411" s="16">
        <f>IFERROR(_xlfn.IFNA(VLOOKUP(Fullmath[[#This Row],[M2]],$H$2:$L410,4,FALSE),VLOOKUP(Fullmath[[#This Row],[M2]],$H412:$L$2227,4,FALSE)),0)</f>
        <v>0</v>
      </c>
      <c r="U411" s="5"/>
      <c r="V411" s="6"/>
      <c r="W411" s="15">
        <f>IFERROR(_xlfn.IFNA(VLOOKUP(Fullmath[[#This Row],[M3]],$H$2:$L410,2,FALSE),VLOOKUP(Fullmath[[#This Row],[M3]],$H412:$L$2227,2,FALSE)),0)</f>
        <v>0</v>
      </c>
      <c r="X411" s="16">
        <f>IFERROR(_xlfn.IFNA(VLOOKUP(Fullmath[[#This Row],[M3]],$H$2:$L410,4,FALSE),VLOOKUP(Fullmath[[#This Row],[M3]],$H412:$L$2227,4,FALSE)),0)</f>
        <v>0</v>
      </c>
      <c r="Y411" s="5"/>
      <c r="Z411" s="6"/>
      <c r="AA411" s="15">
        <f>IFERROR(_xlfn.IFNA(VLOOKUP(Fullmath[[#This Row],[M4]],$H$2:$L410,2,FALSE),VLOOKUP(Fullmath[[#This Row],[M4]],$H412:$L$2227,2,FALSE)),0)</f>
        <v>0</v>
      </c>
      <c r="AB411" s="16">
        <f>IFERROR(_xlfn.IFNA(VLOOKUP(Fullmath[[#This Row],[M4]],$H$2:$L410,4,FALSE),VLOOKUP(Fullmath[[#This Row],[M4]],$H412:$L$2227,4,FALSE)),0)</f>
        <v>0</v>
      </c>
      <c r="AC411" s="5"/>
      <c r="AD411" s="6"/>
      <c r="AE411" s="15">
        <f>IFERROR(_xlfn.IFNA(VLOOKUP(Fullmath[[#This Row],[M5]],$H$2:$L410,2,FALSE),VLOOKUP(Fullmath[[#This Row],[M5]],$H412:$L$2227,2,FALSE)),0)</f>
        <v>0</v>
      </c>
      <c r="AF411" s="16">
        <f>IFERROR(_xlfn.IFNA(VLOOKUP(Fullmath[[#This Row],[M5]],$H$2:$L410,4,FALSE),VLOOKUP(Fullmath[[#This Row],[M5]],$H412:$L$2227,4,FALSE)),0)</f>
        <v>0</v>
      </c>
      <c r="AG411" s="5"/>
      <c r="AH411" s="6"/>
      <c r="AI411" s="15">
        <f>IFERROR(_xlfn.IFNA(VLOOKUP(Fullmath[[#This Row],[M6]],$H$2:$L410,2,FALSE),VLOOKUP(Fullmath[[#This Row],[M6]],$H412:$L$2227,2,FALSE)),0)</f>
        <v>0</v>
      </c>
      <c r="AJ411" s="16">
        <f>IFERROR(_xlfn.IFNA(VLOOKUP(Fullmath[[#This Row],[M6]],$H$2:$L410,4,FALSE),VLOOKUP(Fullmath[[#This Row],[M6]],$H412:$L$2227,4,FALSE)),0)</f>
        <v>0</v>
      </c>
      <c r="AK411" s="5" t="s">
        <v>197</v>
      </c>
      <c r="AL411" s="6">
        <v>1</v>
      </c>
      <c r="AM411" s="6">
        <f>(IFERROR(VLOOKUP(AK411,Components[[Name]:[Price]],2,FALSE),0))</f>
        <v>58.916666666666664</v>
      </c>
      <c r="AN411" s="5" t="s">
        <v>237</v>
      </c>
      <c r="AO411" s="6">
        <v>1</v>
      </c>
      <c r="AP411" s="6">
        <f>(IFERROR(VLOOKUP(AN411,Components[[Name]:[Price]],2,FALSE),0))</f>
        <v>59.416666666666664</v>
      </c>
      <c r="AQ411" s="5"/>
      <c r="AR411" s="6"/>
      <c r="AS411" s="6">
        <f>(IFERROR(VLOOKUP(AQ411,Components[[Name]:[Price]],2,FALSE),0))</f>
        <v>0</v>
      </c>
      <c r="AT411" s="5"/>
      <c r="AU411" s="6"/>
      <c r="AV411" s="6">
        <f>(IFERROR(VLOOKUP(AT411,Components[[Name]:[Price]],2,FALSE),0))</f>
        <v>0</v>
      </c>
      <c r="AW411" s="5"/>
      <c r="AX411" s="6"/>
      <c r="AY411" s="6">
        <f>(IFERROR(VLOOKUP(AW411,Components[[Name]:[Price]],2,FALSE),0))</f>
        <v>0</v>
      </c>
      <c r="AZ411" s="5"/>
      <c r="BA411" s="6"/>
      <c r="BB411" s="6">
        <f>(IFERROR(VLOOKUP(AZ411,Components[[Name]:[Price]],2,FALSE),0))</f>
        <v>0</v>
      </c>
    </row>
    <row r="412" spans="1:54" x14ac:dyDescent="0.2">
      <c r="A412" s="6">
        <v>1206</v>
      </c>
      <c r="B412" s="6" t="s">
        <v>599</v>
      </c>
      <c r="C412" s="6" t="s">
        <v>610</v>
      </c>
      <c r="D412" s="6" t="s">
        <v>610</v>
      </c>
      <c r="E412" s="6">
        <v>5</v>
      </c>
      <c r="F412" s="6">
        <v>3</v>
      </c>
      <c r="G412" s="6">
        <v>2</v>
      </c>
      <c r="H412" s="6" t="s">
        <v>621</v>
      </c>
      <c r="I412" s="7">
        <f>Fullmath[[#This Row],[Total CP]]/Fullmath[[#This Row],[Quantity]]</f>
        <v>1.8</v>
      </c>
      <c r="J4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412" s="6">
        <f>Fullmath[[#This Row],[Mat Cost]]/Fullmath[[#This Row],[Quantity]]</f>
        <v>87.060000000000016</v>
      </c>
      <c r="L4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435.30000000000007</v>
      </c>
      <c r="M412" s="5" t="s">
        <v>579</v>
      </c>
      <c r="N412" s="14">
        <v>5</v>
      </c>
      <c r="O412" s="15">
        <f>IFERROR(_xlfn.IFNA(VLOOKUP(Fullmath[[#This Row],[M1]],$H$2:$L411,2,FALSE),VLOOKUP(Fullmath[[#This Row],[M1]],$H413:$L$2227,2,FALSE)),0)</f>
        <v>1.4</v>
      </c>
      <c r="P412" s="16">
        <f>IFERROR(_xlfn.IFNA(VLOOKUP(Fullmath[[#This Row],[M1]],$H$2:$L411,4,FALSE),VLOOKUP(Fullmath[[#This Row],[M1]],$H413:$L$2227,4,FALSE)),0)</f>
        <v>62.893333333333338</v>
      </c>
      <c r="Q412" s="5"/>
      <c r="R412" s="6"/>
      <c r="S412" s="15">
        <f>IFERROR(_xlfn.IFNA(VLOOKUP(Fullmath[[#This Row],[M2]],$H$2:$L411,2,FALSE),VLOOKUP(Fullmath[[#This Row],[M2]],$H413:$L$2227,2,FALSE)),0)</f>
        <v>0</v>
      </c>
      <c r="T412" s="16">
        <f>IFERROR(_xlfn.IFNA(VLOOKUP(Fullmath[[#This Row],[M2]],$H$2:$L411,4,FALSE),VLOOKUP(Fullmath[[#This Row],[M2]],$H413:$L$2227,4,FALSE)),0)</f>
        <v>0</v>
      </c>
      <c r="U412" s="5"/>
      <c r="V412" s="6"/>
      <c r="W412" s="15">
        <f>IFERROR(_xlfn.IFNA(VLOOKUP(Fullmath[[#This Row],[M3]],$H$2:$L411,2,FALSE),VLOOKUP(Fullmath[[#This Row],[M3]],$H413:$L$2227,2,FALSE)),0)</f>
        <v>0</v>
      </c>
      <c r="X412" s="16">
        <f>IFERROR(_xlfn.IFNA(VLOOKUP(Fullmath[[#This Row],[M3]],$H$2:$L411,4,FALSE),VLOOKUP(Fullmath[[#This Row],[M3]],$H413:$L$2227,4,FALSE)),0)</f>
        <v>0</v>
      </c>
      <c r="Y412" s="5"/>
      <c r="Z412" s="6"/>
      <c r="AA412" s="15">
        <f>IFERROR(_xlfn.IFNA(VLOOKUP(Fullmath[[#This Row],[M4]],$H$2:$L411,2,FALSE),VLOOKUP(Fullmath[[#This Row],[M4]],$H413:$L$2227,2,FALSE)),0)</f>
        <v>0</v>
      </c>
      <c r="AB412" s="16">
        <f>IFERROR(_xlfn.IFNA(VLOOKUP(Fullmath[[#This Row],[M4]],$H$2:$L411,4,FALSE),VLOOKUP(Fullmath[[#This Row],[M4]],$H413:$L$2227,4,FALSE)),0)</f>
        <v>0</v>
      </c>
      <c r="AC412" s="5"/>
      <c r="AD412" s="6"/>
      <c r="AE412" s="15">
        <f>IFERROR(_xlfn.IFNA(VLOOKUP(Fullmath[[#This Row],[M5]],$H$2:$L411,2,FALSE),VLOOKUP(Fullmath[[#This Row],[M5]],$H413:$L$2227,2,FALSE)),0)</f>
        <v>0</v>
      </c>
      <c r="AF412" s="16">
        <f>IFERROR(_xlfn.IFNA(VLOOKUP(Fullmath[[#This Row],[M5]],$H$2:$L411,4,FALSE),VLOOKUP(Fullmath[[#This Row],[M5]],$H413:$L$2227,4,FALSE)),0)</f>
        <v>0</v>
      </c>
      <c r="AG412" s="5"/>
      <c r="AH412" s="6"/>
      <c r="AI412" s="15">
        <f>IFERROR(_xlfn.IFNA(VLOOKUP(Fullmath[[#This Row],[M6]],$H$2:$L411,2,FALSE),VLOOKUP(Fullmath[[#This Row],[M6]],$H413:$L$2227,2,FALSE)),0)</f>
        <v>0</v>
      </c>
      <c r="AJ412" s="16">
        <f>IFERROR(_xlfn.IFNA(VLOOKUP(Fullmath[[#This Row],[M6]],$H$2:$L411,4,FALSE),VLOOKUP(Fullmath[[#This Row],[M6]],$H413:$L$2227,4,FALSE)),0)</f>
        <v>0</v>
      </c>
      <c r="AK412" s="5" t="s">
        <v>185</v>
      </c>
      <c r="AL412" s="6">
        <v>5</v>
      </c>
      <c r="AM412" s="6">
        <f>(IFERROR(VLOOKUP(AK412,Components[[Name]:[Price]],2,FALSE),0))</f>
        <v>5</v>
      </c>
      <c r="AN412" s="5" t="s">
        <v>179</v>
      </c>
      <c r="AO412" s="6">
        <v>5</v>
      </c>
      <c r="AP412" s="6">
        <f>(IFERROR(VLOOKUP(AN412,Components[[Name]:[Price]],2,FALSE),0))</f>
        <v>19.166666666666668</v>
      </c>
      <c r="AQ412" s="5"/>
      <c r="AR412" s="6"/>
      <c r="AS412" s="6">
        <f>(IFERROR(VLOOKUP(AQ412,Components[[Name]:[Price]],2,FALSE),0))</f>
        <v>0</v>
      </c>
      <c r="AT412" s="5"/>
      <c r="AU412" s="6"/>
      <c r="AV412" s="6">
        <f>(IFERROR(VLOOKUP(AT412,Components[[Name]:[Price]],2,FALSE),0))</f>
        <v>0</v>
      </c>
      <c r="AW412" s="5"/>
      <c r="AX412" s="6"/>
      <c r="AY412" s="6">
        <f>(IFERROR(VLOOKUP(AW412,Components[[Name]:[Price]],2,FALSE),0))</f>
        <v>0</v>
      </c>
      <c r="AZ412" s="5"/>
      <c r="BA412" s="6"/>
      <c r="BB412" s="6">
        <f>(IFERROR(VLOOKUP(AZ412,Components[[Name]:[Price]],2,FALSE),0))</f>
        <v>0</v>
      </c>
    </row>
    <row r="413" spans="1:54" x14ac:dyDescent="0.2">
      <c r="A413" s="6">
        <v>113</v>
      </c>
      <c r="B413" s="6" t="s">
        <v>599</v>
      </c>
      <c r="C413" s="6" t="s">
        <v>610</v>
      </c>
      <c r="D413" s="6" t="s">
        <v>610</v>
      </c>
      <c r="E413" s="6">
        <v>5</v>
      </c>
      <c r="F413" s="6">
        <v>3</v>
      </c>
      <c r="G413" s="6">
        <v>2</v>
      </c>
      <c r="H413" s="6" t="s">
        <v>617</v>
      </c>
      <c r="I413" s="7">
        <f>Fullmath[[#This Row],[Total CP]]/Fullmath[[#This Row],[Quantity]]</f>
        <v>1.8</v>
      </c>
      <c r="J4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413" s="6">
        <f>Fullmath[[#This Row],[Mat Cost]]/Fullmath[[#This Row],[Quantity]]</f>
        <v>97.093333333333334</v>
      </c>
      <c r="L4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485.4666666666667</v>
      </c>
      <c r="M413" s="5" t="s">
        <v>579</v>
      </c>
      <c r="N413" s="14">
        <v>5</v>
      </c>
      <c r="O413" s="15">
        <f>IFERROR(_xlfn.IFNA(VLOOKUP(Fullmath[[#This Row],[M1]],$H$2:$L412,2,FALSE),VLOOKUP(Fullmath[[#This Row],[M1]],$H414:$L$2227,2,FALSE)),0)</f>
        <v>1.4</v>
      </c>
      <c r="P413" s="16">
        <f>IFERROR(_xlfn.IFNA(VLOOKUP(Fullmath[[#This Row],[M1]],$H$2:$L412,4,FALSE),VLOOKUP(Fullmath[[#This Row],[M1]],$H414:$L$2227,4,FALSE)),0)</f>
        <v>62.893333333333338</v>
      </c>
      <c r="Q413" s="5"/>
      <c r="R413" s="6"/>
      <c r="S413" s="15">
        <f>IFERROR(_xlfn.IFNA(VLOOKUP(Fullmath[[#This Row],[M2]],$H$2:$L412,2,FALSE),VLOOKUP(Fullmath[[#This Row],[M2]],$H414:$L$2227,2,FALSE)),0)</f>
        <v>0</v>
      </c>
      <c r="T413" s="16">
        <f>IFERROR(_xlfn.IFNA(VLOOKUP(Fullmath[[#This Row],[M2]],$H$2:$L412,4,FALSE),VLOOKUP(Fullmath[[#This Row],[M2]],$H414:$L$2227,4,FALSE)),0)</f>
        <v>0</v>
      </c>
      <c r="U413" s="5"/>
      <c r="V413" s="6"/>
      <c r="W413" s="15">
        <f>IFERROR(_xlfn.IFNA(VLOOKUP(Fullmath[[#This Row],[M3]],$H$2:$L412,2,FALSE),VLOOKUP(Fullmath[[#This Row],[M3]],$H414:$L$2227,2,FALSE)),0)</f>
        <v>0</v>
      </c>
      <c r="X413" s="16">
        <f>IFERROR(_xlfn.IFNA(VLOOKUP(Fullmath[[#This Row],[M3]],$H$2:$L412,4,FALSE),VLOOKUP(Fullmath[[#This Row],[M3]],$H414:$L$2227,4,FALSE)),0)</f>
        <v>0</v>
      </c>
      <c r="Y413" s="5"/>
      <c r="Z413" s="6"/>
      <c r="AA413" s="15">
        <f>IFERROR(_xlfn.IFNA(VLOOKUP(Fullmath[[#This Row],[M4]],$H$2:$L412,2,FALSE),VLOOKUP(Fullmath[[#This Row],[M4]],$H414:$L$2227,2,FALSE)),0)</f>
        <v>0</v>
      </c>
      <c r="AB413" s="16">
        <f>IFERROR(_xlfn.IFNA(VLOOKUP(Fullmath[[#This Row],[M4]],$H$2:$L412,4,FALSE),VLOOKUP(Fullmath[[#This Row],[M4]],$H414:$L$2227,4,FALSE)),0)</f>
        <v>0</v>
      </c>
      <c r="AC413" s="5"/>
      <c r="AD413" s="6"/>
      <c r="AE413" s="15">
        <f>IFERROR(_xlfn.IFNA(VLOOKUP(Fullmath[[#This Row],[M5]],$H$2:$L412,2,FALSE),VLOOKUP(Fullmath[[#This Row],[M5]],$H414:$L$2227,2,FALSE)),0)</f>
        <v>0</v>
      </c>
      <c r="AF413" s="16">
        <f>IFERROR(_xlfn.IFNA(VLOOKUP(Fullmath[[#This Row],[M5]],$H$2:$L412,4,FALSE),VLOOKUP(Fullmath[[#This Row],[M5]],$H414:$L$2227,4,FALSE)),0)</f>
        <v>0</v>
      </c>
      <c r="AG413" s="5"/>
      <c r="AH413" s="6"/>
      <c r="AI413" s="15">
        <f>IFERROR(_xlfn.IFNA(VLOOKUP(Fullmath[[#This Row],[M6]],$H$2:$L412,2,FALSE),VLOOKUP(Fullmath[[#This Row],[M6]],$H414:$L$2227,2,FALSE)),0)</f>
        <v>0</v>
      </c>
      <c r="AJ413" s="16">
        <f>IFERROR(_xlfn.IFNA(VLOOKUP(Fullmath[[#This Row],[M6]],$H$2:$L412,4,FALSE),VLOOKUP(Fullmath[[#This Row],[M6]],$H414:$L$2227,4,FALSE)),0)</f>
        <v>0</v>
      </c>
      <c r="AK413" s="5" t="s">
        <v>185</v>
      </c>
      <c r="AL413" s="6">
        <v>5</v>
      </c>
      <c r="AM413" s="6">
        <f>(IFERROR(VLOOKUP(AK413,Components[[Name]:[Price]],2,FALSE),0))</f>
        <v>5</v>
      </c>
      <c r="AN413" s="5" t="s">
        <v>165</v>
      </c>
      <c r="AO413" s="6">
        <v>5</v>
      </c>
      <c r="AP413" s="6">
        <f>(IFERROR(VLOOKUP(AN413,Components[[Name]:[Price]],2,FALSE),0))</f>
        <v>29.2</v>
      </c>
      <c r="AQ413" s="5"/>
      <c r="AR413" s="6"/>
      <c r="AS413" s="6">
        <f>(IFERROR(VLOOKUP(AQ413,Components[[Name]:[Price]],2,FALSE),0))</f>
        <v>0</v>
      </c>
      <c r="AT413" s="5"/>
      <c r="AU413" s="6"/>
      <c r="AV413" s="6">
        <f>(IFERROR(VLOOKUP(AT413,Components[[Name]:[Price]],2,FALSE),0))</f>
        <v>0</v>
      </c>
      <c r="AW413" s="5"/>
      <c r="AX413" s="6"/>
      <c r="AY413" s="6">
        <f>(IFERROR(VLOOKUP(AW413,Components[[Name]:[Price]],2,FALSE),0))</f>
        <v>0</v>
      </c>
      <c r="AZ413" s="5"/>
      <c r="BA413" s="6"/>
      <c r="BB413" s="6">
        <f>(IFERROR(VLOOKUP(AZ413,Components[[Name]:[Price]],2,FALSE),0))</f>
        <v>0</v>
      </c>
    </row>
    <row r="414" spans="1:54" x14ac:dyDescent="0.2">
      <c r="A414" s="6">
        <v>1701</v>
      </c>
      <c r="B414" s="6" t="s">
        <v>599</v>
      </c>
      <c r="C414" s="6" t="s">
        <v>610</v>
      </c>
      <c r="D414" s="6" t="s">
        <v>610</v>
      </c>
      <c r="E414" s="6">
        <v>3</v>
      </c>
      <c r="F414" s="6">
        <v>5</v>
      </c>
      <c r="G414" s="6">
        <v>3</v>
      </c>
      <c r="H414" s="6" t="s">
        <v>639</v>
      </c>
      <c r="I414" s="7">
        <f>Fullmath[[#This Row],[Total CP]]/Fullmath[[#This Row],[Quantity]]</f>
        <v>1</v>
      </c>
      <c r="J4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414" s="6">
        <f>Fullmath[[#This Row],[Mat Cost]]/Fullmath[[#This Row],[Quantity]]</f>
        <v>104.6388888888889</v>
      </c>
      <c r="L4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313.91666666666669</v>
      </c>
      <c r="M414" s="5"/>
      <c r="N414" s="14"/>
      <c r="O414" s="15">
        <f>IFERROR(_xlfn.IFNA(VLOOKUP(Fullmath[[#This Row],[M1]],$H$2:$L413,2,FALSE),VLOOKUP(Fullmath[[#This Row],[M1]],$H415:$L$2227,2,FALSE)),0)</f>
        <v>0</v>
      </c>
      <c r="P414" s="16">
        <f>IFERROR(_xlfn.IFNA(VLOOKUP(Fullmath[[#This Row],[M1]],$H$2:$L413,4,FALSE),VLOOKUP(Fullmath[[#This Row],[M1]],$H415:$L$2227,4,FALSE)),0)</f>
        <v>0</v>
      </c>
      <c r="Q414" s="5"/>
      <c r="R414" s="6"/>
      <c r="S414" s="15">
        <f>IFERROR(_xlfn.IFNA(VLOOKUP(Fullmath[[#This Row],[M2]],$H$2:$L413,2,FALSE),VLOOKUP(Fullmath[[#This Row],[M2]],$H415:$L$2227,2,FALSE)),0)</f>
        <v>0</v>
      </c>
      <c r="T414" s="16">
        <f>IFERROR(_xlfn.IFNA(VLOOKUP(Fullmath[[#This Row],[M2]],$H$2:$L413,4,FALSE),VLOOKUP(Fullmath[[#This Row],[M2]],$H415:$L$2227,4,FALSE)),0)</f>
        <v>0</v>
      </c>
      <c r="U414" s="5"/>
      <c r="V414" s="6"/>
      <c r="W414" s="15">
        <f>IFERROR(_xlfn.IFNA(VLOOKUP(Fullmath[[#This Row],[M3]],$H$2:$L413,2,FALSE),VLOOKUP(Fullmath[[#This Row],[M3]],$H415:$L$2227,2,FALSE)),0)</f>
        <v>0</v>
      </c>
      <c r="X414" s="16">
        <f>IFERROR(_xlfn.IFNA(VLOOKUP(Fullmath[[#This Row],[M3]],$H$2:$L413,4,FALSE),VLOOKUP(Fullmath[[#This Row],[M3]],$H415:$L$2227,4,FALSE)),0)</f>
        <v>0</v>
      </c>
      <c r="Y414" s="5"/>
      <c r="Z414" s="6"/>
      <c r="AA414" s="15">
        <f>IFERROR(_xlfn.IFNA(VLOOKUP(Fullmath[[#This Row],[M4]],$H$2:$L413,2,FALSE),VLOOKUP(Fullmath[[#This Row],[M4]],$H415:$L$2227,2,FALSE)),0)</f>
        <v>0</v>
      </c>
      <c r="AB414" s="16">
        <f>IFERROR(_xlfn.IFNA(VLOOKUP(Fullmath[[#This Row],[M4]],$H$2:$L413,4,FALSE),VLOOKUP(Fullmath[[#This Row],[M4]],$H415:$L$2227,4,FALSE)),0)</f>
        <v>0</v>
      </c>
      <c r="AC414" s="5"/>
      <c r="AD414" s="6"/>
      <c r="AE414" s="15">
        <f>IFERROR(_xlfn.IFNA(VLOOKUP(Fullmath[[#This Row],[M5]],$H$2:$L413,2,FALSE),VLOOKUP(Fullmath[[#This Row],[M5]],$H415:$L$2227,2,FALSE)),0)</f>
        <v>0</v>
      </c>
      <c r="AF414" s="16">
        <f>IFERROR(_xlfn.IFNA(VLOOKUP(Fullmath[[#This Row],[M5]],$H$2:$L413,4,FALSE),VLOOKUP(Fullmath[[#This Row],[M5]],$H415:$L$2227,4,FALSE)),0)</f>
        <v>0</v>
      </c>
      <c r="AG414" s="5"/>
      <c r="AH414" s="6"/>
      <c r="AI414" s="15">
        <f>IFERROR(_xlfn.IFNA(VLOOKUP(Fullmath[[#This Row],[M6]],$H$2:$L413,2,FALSE),VLOOKUP(Fullmath[[#This Row],[M6]],$H415:$L$2227,2,FALSE)),0)</f>
        <v>0</v>
      </c>
      <c r="AJ414" s="16">
        <f>IFERROR(_xlfn.IFNA(VLOOKUP(Fullmath[[#This Row],[M6]],$H$2:$L413,4,FALSE),VLOOKUP(Fullmath[[#This Row],[M6]],$H415:$L$2227,4,FALSE)),0)</f>
        <v>0</v>
      </c>
      <c r="AK414" s="5" t="s">
        <v>185</v>
      </c>
      <c r="AL414" s="6">
        <v>1</v>
      </c>
      <c r="AM414" s="6">
        <f>(IFERROR(VLOOKUP(AK414,Components[[Name]:[Price]],2,FALSE),0))</f>
        <v>5</v>
      </c>
      <c r="AN414" s="5" t="s">
        <v>197</v>
      </c>
      <c r="AO414" s="6">
        <v>1</v>
      </c>
      <c r="AP414" s="6">
        <f>(IFERROR(VLOOKUP(AN414,Components[[Name]:[Price]],2,FALSE),0))</f>
        <v>58.916666666666664</v>
      </c>
      <c r="AQ414" s="5" t="s">
        <v>637</v>
      </c>
      <c r="AR414" s="6">
        <v>5</v>
      </c>
      <c r="AS414" s="6">
        <f>(IFERROR(VLOOKUP(AQ414,Components[[Name]:[Price]],2,FALSE),0))</f>
        <v>50</v>
      </c>
      <c r="AT414" s="5"/>
      <c r="AU414" s="6"/>
      <c r="AV414" s="6">
        <f>(IFERROR(VLOOKUP(AT414,Components[[Name]:[Price]],2,FALSE),0))</f>
        <v>0</v>
      </c>
      <c r="AW414" s="5"/>
      <c r="AX414" s="6"/>
      <c r="AY414" s="6">
        <f>(IFERROR(VLOOKUP(AW414,Components[[Name]:[Price]],2,FALSE),0))</f>
        <v>0</v>
      </c>
      <c r="AZ414" s="5"/>
      <c r="BA414" s="6"/>
      <c r="BB414" s="6">
        <f>(IFERROR(VLOOKUP(AZ414,Components[[Name]:[Price]],2,FALSE),0))</f>
        <v>0</v>
      </c>
    </row>
    <row r="415" spans="1:54" x14ac:dyDescent="0.2">
      <c r="A415" s="6">
        <v>91</v>
      </c>
      <c r="B415" s="6" t="s">
        <v>599</v>
      </c>
      <c r="C415" s="6" t="s">
        <v>610</v>
      </c>
      <c r="D415" s="6" t="s">
        <v>610</v>
      </c>
      <c r="E415" s="6">
        <v>1</v>
      </c>
      <c r="F415" s="6">
        <v>5</v>
      </c>
      <c r="G415" s="6">
        <v>1</v>
      </c>
      <c r="H415" s="6" t="s">
        <v>597</v>
      </c>
      <c r="I415" s="7">
        <f>Fullmath[[#This Row],[Total CP]]/Fullmath[[#This Row],[Quantity]]</f>
        <v>1</v>
      </c>
      <c r="J4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15" s="6">
        <f>Fullmath[[#This Row],[Mat Cost]]/Fullmath[[#This Row],[Quantity]]</f>
        <v>215.58333333333331</v>
      </c>
      <c r="L4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215.58333333333331</v>
      </c>
      <c r="M415" s="5"/>
      <c r="N415" s="14"/>
      <c r="O415" s="15">
        <f>IFERROR(_xlfn.IFNA(VLOOKUP(Fullmath[[#This Row],[M1]],$H$2:$L414,2,FALSE),VLOOKUP(Fullmath[[#This Row],[M1]],$H416:$L$2227,2,FALSE)),0)</f>
        <v>0</v>
      </c>
      <c r="P415" s="16">
        <f>IFERROR(_xlfn.IFNA(VLOOKUP(Fullmath[[#This Row],[M1]],$H$2:$L414,4,FALSE),VLOOKUP(Fullmath[[#This Row],[M1]],$H416:$L$2227,4,FALSE)),0)</f>
        <v>0</v>
      </c>
      <c r="Q415" s="5"/>
      <c r="R415" s="6"/>
      <c r="S415" s="15">
        <f>IFERROR(_xlfn.IFNA(VLOOKUP(Fullmath[[#This Row],[M2]],$H$2:$L414,2,FALSE),VLOOKUP(Fullmath[[#This Row],[M2]],$H416:$L$2227,2,FALSE)),0)</f>
        <v>0</v>
      </c>
      <c r="T415" s="16">
        <f>IFERROR(_xlfn.IFNA(VLOOKUP(Fullmath[[#This Row],[M2]],$H$2:$L414,4,FALSE),VLOOKUP(Fullmath[[#This Row],[M2]],$H416:$L$2227,4,FALSE)),0)</f>
        <v>0</v>
      </c>
      <c r="U415" s="5"/>
      <c r="V415" s="6"/>
      <c r="W415" s="15">
        <f>IFERROR(_xlfn.IFNA(VLOOKUP(Fullmath[[#This Row],[M3]],$H$2:$L414,2,FALSE),VLOOKUP(Fullmath[[#This Row],[M3]],$H416:$L$2227,2,FALSE)),0)</f>
        <v>0</v>
      </c>
      <c r="X415" s="16">
        <f>IFERROR(_xlfn.IFNA(VLOOKUP(Fullmath[[#This Row],[M3]],$H$2:$L414,4,FALSE),VLOOKUP(Fullmath[[#This Row],[M3]],$H416:$L$2227,4,FALSE)),0)</f>
        <v>0</v>
      </c>
      <c r="Y415" s="5"/>
      <c r="Z415" s="6"/>
      <c r="AA415" s="15">
        <f>IFERROR(_xlfn.IFNA(VLOOKUP(Fullmath[[#This Row],[M4]],$H$2:$L414,2,FALSE),VLOOKUP(Fullmath[[#This Row],[M4]],$H416:$L$2227,2,FALSE)),0)</f>
        <v>0</v>
      </c>
      <c r="AB415" s="16">
        <f>IFERROR(_xlfn.IFNA(VLOOKUP(Fullmath[[#This Row],[M4]],$H$2:$L414,4,FALSE),VLOOKUP(Fullmath[[#This Row],[M4]],$H416:$L$2227,4,FALSE)),0)</f>
        <v>0</v>
      </c>
      <c r="AC415" s="5"/>
      <c r="AD415" s="6"/>
      <c r="AE415" s="15">
        <f>IFERROR(_xlfn.IFNA(VLOOKUP(Fullmath[[#This Row],[M5]],$H$2:$L414,2,FALSE),VLOOKUP(Fullmath[[#This Row],[M5]],$H416:$L$2227,2,FALSE)),0)</f>
        <v>0</v>
      </c>
      <c r="AF415" s="16">
        <f>IFERROR(_xlfn.IFNA(VLOOKUP(Fullmath[[#This Row],[M5]],$H$2:$L414,4,FALSE),VLOOKUP(Fullmath[[#This Row],[M5]],$H416:$L$2227,4,FALSE)),0)</f>
        <v>0</v>
      </c>
      <c r="AG415" s="5"/>
      <c r="AH415" s="6"/>
      <c r="AI415" s="15">
        <f>IFERROR(_xlfn.IFNA(VLOOKUP(Fullmath[[#This Row],[M6]],$H$2:$L414,2,FALSE),VLOOKUP(Fullmath[[#This Row],[M6]],$H416:$L$2227,2,FALSE)),0)</f>
        <v>0</v>
      </c>
      <c r="AJ415" s="16">
        <f>IFERROR(_xlfn.IFNA(VLOOKUP(Fullmath[[#This Row],[M6]],$H$2:$L414,4,FALSE),VLOOKUP(Fullmath[[#This Row],[M6]],$H416:$L$2227,4,FALSE)),0)</f>
        <v>0</v>
      </c>
      <c r="AK415" s="5" t="s">
        <v>197</v>
      </c>
      <c r="AL415" s="6">
        <v>1</v>
      </c>
      <c r="AM415" s="6">
        <f>(IFERROR(VLOOKUP(AK415,Components[[Name]:[Price]],2,FALSE),0))</f>
        <v>58.916666666666664</v>
      </c>
      <c r="AN415" s="5" t="s">
        <v>238</v>
      </c>
      <c r="AO415" s="6">
        <v>5</v>
      </c>
      <c r="AP415" s="6">
        <f>(IFERROR(VLOOKUP(AN415,Components[[Name]:[Price]],2,FALSE),0))</f>
        <v>31.333333333333332</v>
      </c>
      <c r="AQ415" s="5"/>
      <c r="AR415" s="6"/>
      <c r="AS415" s="6">
        <f>(IFERROR(VLOOKUP(AQ415,Components[[Name]:[Price]],2,FALSE),0))</f>
        <v>0</v>
      </c>
      <c r="AT415" s="5"/>
      <c r="AU415" s="6"/>
      <c r="AV415" s="6">
        <f>(IFERROR(VLOOKUP(AT415,Components[[Name]:[Price]],2,FALSE),0))</f>
        <v>0</v>
      </c>
      <c r="AW415" s="5"/>
      <c r="AX415" s="6"/>
      <c r="AY415" s="6">
        <f>(IFERROR(VLOOKUP(AW415,Components[[Name]:[Price]],2,FALSE),0))</f>
        <v>0</v>
      </c>
      <c r="AZ415" s="5"/>
      <c r="BA415" s="6"/>
      <c r="BB415" s="6">
        <f>(IFERROR(VLOOKUP(AZ415,Components[[Name]:[Price]],2,FALSE),0))</f>
        <v>0</v>
      </c>
    </row>
    <row r="416" spans="1:54" x14ac:dyDescent="0.2">
      <c r="A416" s="6">
        <v>92</v>
      </c>
      <c r="B416" s="6" t="s">
        <v>599</v>
      </c>
      <c r="C416" s="6" t="s">
        <v>610</v>
      </c>
      <c r="D416" s="6" t="s">
        <v>610</v>
      </c>
      <c r="E416" s="6">
        <v>1</v>
      </c>
      <c r="F416" s="6">
        <v>5</v>
      </c>
      <c r="G416" s="6">
        <v>1</v>
      </c>
      <c r="H416" s="6" t="s">
        <v>597</v>
      </c>
      <c r="I416" s="7">
        <f>Fullmath[[#This Row],[Total CP]]/Fullmath[[#This Row],[Quantity]]</f>
        <v>1</v>
      </c>
      <c r="J4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16" s="6">
        <f>Fullmath[[#This Row],[Mat Cost]]/Fullmath[[#This Row],[Quantity]]</f>
        <v>177.75</v>
      </c>
      <c r="L4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177.75</v>
      </c>
      <c r="M416" s="5"/>
      <c r="N416" s="14"/>
      <c r="O416" s="15">
        <f>IFERROR(_xlfn.IFNA(VLOOKUP(Fullmath[[#This Row],[M1]],$H$2:$L415,2,FALSE),VLOOKUP(Fullmath[[#This Row],[M1]],$H417:$L$2227,2,FALSE)),0)</f>
        <v>0</v>
      </c>
      <c r="P416" s="16">
        <f>IFERROR(_xlfn.IFNA(VLOOKUP(Fullmath[[#This Row],[M1]],$H$2:$L415,4,FALSE),VLOOKUP(Fullmath[[#This Row],[M1]],$H417:$L$2227,4,FALSE)),0)</f>
        <v>0</v>
      </c>
      <c r="Q416" s="5"/>
      <c r="R416" s="6"/>
      <c r="S416" s="15">
        <f>IFERROR(_xlfn.IFNA(VLOOKUP(Fullmath[[#This Row],[M2]],$H$2:$L415,2,FALSE),VLOOKUP(Fullmath[[#This Row],[M2]],$H417:$L$2227,2,FALSE)),0)</f>
        <v>0</v>
      </c>
      <c r="T416" s="16">
        <f>IFERROR(_xlfn.IFNA(VLOOKUP(Fullmath[[#This Row],[M2]],$H$2:$L415,4,FALSE),VLOOKUP(Fullmath[[#This Row],[M2]],$H417:$L$2227,4,FALSE)),0)</f>
        <v>0</v>
      </c>
      <c r="U416" s="5"/>
      <c r="V416" s="6"/>
      <c r="W416" s="15">
        <f>IFERROR(_xlfn.IFNA(VLOOKUP(Fullmath[[#This Row],[M3]],$H$2:$L415,2,FALSE),VLOOKUP(Fullmath[[#This Row],[M3]],$H417:$L$2227,2,FALSE)),0)</f>
        <v>0</v>
      </c>
      <c r="X416" s="16">
        <f>IFERROR(_xlfn.IFNA(VLOOKUP(Fullmath[[#This Row],[M3]],$H$2:$L415,4,FALSE),VLOOKUP(Fullmath[[#This Row],[M3]],$H417:$L$2227,4,FALSE)),0)</f>
        <v>0</v>
      </c>
      <c r="Y416" s="5"/>
      <c r="Z416" s="6"/>
      <c r="AA416" s="15">
        <f>IFERROR(_xlfn.IFNA(VLOOKUP(Fullmath[[#This Row],[M4]],$H$2:$L415,2,FALSE),VLOOKUP(Fullmath[[#This Row],[M4]],$H417:$L$2227,2,FALSE)),0)</f>
        <v>0</v>
      </c>
      <c r="AB416" s="16">
        <f>IFERROR(_xlfn.IFNA(VLOOKUP(Fullmath[[#This Row],[M4]],$H$2:$L415,4,FALSE),VLOOKUP(Fullmath[[#This Row],[M4]],$H417:$L$2227,4,FALSE)),0)</f>
        <v>0</v>
      </c>
      <c r="AC416" s="5"/>
      <c r="AD416" s="6"/>
      <c r="AE416" s="15">
        <f>IFERROR(_xlfn.IFNA(VLOOKUP(Fullmath[[#This Row],[M5]],$H$2:$L415,2,FALSE),VLOOKUP(Fullmath[[#This Row],[M5]],$H417:$L$2227,2,FALSE)),0)</f>
        <v>0</v>
      </c>
      <c r="AF416" s="16">
        <f>IFERROR(_xlfn.IFNA(VLOOKUP(Fullmath[[#This Row],[M5]],$H$2:$L415,4,FALSE),VLOOKUP(Fullmath[[#This Row],[M5]],$H417:$L$2227,4,FALSE)),0)</f>
        <v>0</v>
      </c>
      <c r="AG416" s="5"/>
      <c r="AH416" s="6"/>
      <c r="AI416" s="15">
        <f>IFERROR(_xlfn.IFNA(VLOOKUP(Fullmath[[#This Row],[M6]],$H$2:$L415,2,FALSE),VLOOKUP(Fullmath[[#This Row],[M6]],$H417:$L$2227,2,FALSE)),0)</f>
        <v>0</v>
      </c>
      <c r="AJ416" s="16">
        <f>IFERROR(_xlfn.IFNA(VLOOKUP(Fullmath[[#This Row],[M6]],$H$2:$L415,4,FALSE),VLOOKUP(Fullmath[[#This Row],[M6]],$H417:$L$2227,4,FALSE)),0)</f>
        <v>0</v>
      </c>
      <c r="AK416" s="5" t="s">
        <v>197</v>
      </c>
      <c r="AL416" s="6">
        <v>1</v>
      </c>
      <c r="AM416" s="6">
        <f>(IFERROR(VLOOKUP(AK416,Components[[Name]:[Price]],2,FALSE),0))</f>
        <v>58.916666666666664</v>
      </c>
      <c r="AN416" s="5" t="s">
        <v>237</v>
      </c>
      <c r="AO416" s="6">
        <v>2</v>
      </c>
      <c r="AP416" s="6">
        <f>(IFERROR(VLOOKUP(AN416,Components[[Name]:[Price]],2,FALSE),0))</f>
        <v>59.416666666666664</v>
      </c>
      <c r="AQ416" s="5"/>
      <c r="AR416" s="6"/>
      <c r="AS416" s="6">
        <f>(IFERROR(VLOOKUP(AQ416,Components[[Name]:[Price]],2,FALSE),0))</f>
        <v>0</v>
      </c>
      <c r="AT416" s="5"/>
      <c r="AU416" s="6"/>
      <c r="AV416" s="6">
        <f>(IFERROR(VLOOKUP(AT416,Components[[Name]:[Price]],2,FALSE),0))</f>
        <v>0</v>
      </c>
      <c r="AW416" s="5"/>
      <c r="AX416" s="6"/>
      <c r="AY416" s="6">
        <f>(IFERROR(VLOOKUP(AW416,Components[[Name]:[Price]],2,FALSE),0))</f>
        <v>0</v>
      </c>
      <c r="AZ416" s="5"/>
      <c r="BA416" s="6"/>
      <c r="BB416" s="6">
        <f>(IFERROR(VLOOKUP(AZ416,Components[[Name]:[Price]],2,FALSE),0))</f>
        <v>0</v>
      </c>
    </row>
    <row r="417" spans="1:54" x14ac:dyDescent="0.2">
      <c r="A417" s="6">
        <v>94</v>
      </c>
      <c r="B417" s="6" t="s">
        <v>599</v>
      </c>
      <c r="C417" s="6" t="s">
        <v>610</v>
      </c>
      <c r="D417" s="6" t="s">
        <v>610</v>
      </c>
      <c r="E417" s="6">
        <v>1</v>
      </c>
      <c r="F417" s="6">
        <v>5</v>
      </c>
      <c r="G417" s="6">
        <v>1</v>
      </c>
      <c r="H417" s="6" t="s">
        <v>597</v>
      </c>
      <c r="I417" s="7">
        <f>Fullmath[[#This Row],[Total CP]]/Fullmath[[#This Row],[Quantity]]</f>
        <v>1</v>
      </c>
      <c r="J4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17" s="6">
        <f>Fullmath[[#This Row],[Mat Cost]]/Fullmath[[#This Row],[Quantity]]</f>
        <v>149.58333333333334</v>
      </c>
      <c r="L4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149.58333333333334</v>
      </c>
      <c r="M417" s="5"/>
      <c r="N417" s="14"/>
      <c r="O417" s="15">
        <f>IFERROR(_xlfn.IFNA(VLOOKUP(Fullmath[[#This Row],[M1]],$H$2:$L416,2,FALSE),VLOOKUP(Fullmath[[#This Row],[M1]],$H418:$L$2227,2,FALSE)),0)</f>
        <v>0</v>
      </c>
      <c r="P417" s="16">
        <f>IFERROR(_xlfn.IFNA(VLOOKUP(Fullmath[[#This Row],[M1]],$H$2:$L416,4,FALSE),VLOOKUP(Fullmath[[#This Row],[M1]],$H418:$L$2227,4,FALSE)),0)</f>
        <v>0</v>
      </c>
      <c r="Q417" s="5"/>
      <c r="R417" s="6"/>
      <c r="S417" s="15">
        <f>IFERROR(_xlfn.IFNA(VLOOKUP(Fullmath[[#This Row],[M2]],$H$2:$L416,2,FALSE),VLOOKUP(Fullmath[[#This Row],[M2]],$H418:$L$2227,2,FALSE)),0)</f>
        <v>0</v>
      </c>
      <c r="T417" s="16">
        <f>IFERROR(_xlfn.IFNA(VLOOKUP(Fullmath[[#This Row],[M2]],$H$2:$L416,4,FALSE),VLOOKUP(Fullmath[[#This Row],[M2]],$H418:$L$2227,4,FALSE)),0)</f>
        <v>0</v>
      </c>
      <c r="U417" s="5"/>
      <c r="V417" s="6"/>
      <c r="W417" s="15">
        <f>IFERROR(_xlfn.IFNA(VLOOKUP(Fullmath[[#This Row],[M3]],$H$2:$L416,2,FALSE),VLOOKUP(Fullmath[[#This Row],[M3]],$H418:$L$2227,2,FALSE)),0)</f>
        <v>0</v>
      </c>
      <c r="X417" s="16">
        <f>IFERROR(_xlfn.IFNA(VLOOKUP(Fullmath[[#This Row],[M3]],$H$2:$L416,4,FALSE),VLOOKUP(Fullmath[[#This Row],[M3]],$H418:$L$2227,4,FALSE)),0)</f>
        <v>0</v>
      </c>
      <c r="Y417" s="5"/>
      <c r="Z417" s="6"/>
      <c r="AA417" s="15">
        <f>IFERROR(_xlfn.IFNA(VLOOKUP(Fullmath[[#This Row],[M4]],$H$2:$L416,2,FALSE),VLOOKUP(Fullmath[[#This Row],[M4]],$H418:$L$2227,2,FALSE)),0)</f>
        <v>0</v>
      </c>
      <c r="AB417" s="16">
        <f>IFERROR(_xlfn.IFNA(VLOOKUP(Fullmath[[#This Row],[M4]],$H$2:$L416,4,FALSE),VLOOKUP(Fullmath[[#This Row],[M4]],$H418:$L$2227,4,FALSE)),0)</f>
        <v>0</v>
      </c>
      <c r="AC417" s="5"/>
      <c r="AD417" s="6"/>
      <c r="AE417" s="15">
        <f>IFERROR(_xlfn.IFNA(VLOOKUP(Fullmath[[#This Row],[M5]],$H$2:$L416,2,FALSE),VLOOKUP(Fullmath[[#This Row],[M5]],$H418:$L$2227,2,FALSE)),0)</f>
        <v>0</v>
      </c>
      <c r="AF417" s="16">
        <f>IFERROR(_xlfn.IFNA(VLOOKUP(Fullmath[[#This Row],[M5]],$H$2:$L416,4,FALSE),VLOOKUP(Fullmath[[#This Row],[M5]],$H418:$L$2227,4,FALSE)),0)</f>
        <v>0</v>
      </c>
      <c r="AG417" s="5"/>
      <c r="AH417" s="6"/>
      <c r="AI417" s="15">
        <f>IFERROR(_xlfn.IFNA(VLOOKUP(Fullmath[[#This Row],[M6]],$H$2:$L416,2,FALSE),VLOOKUP(Fullmath[[#This Row],[M6]],$H418:$L$2227,2,FALSE)),0)</f>
        <v>0</v>
      </c>
      <c r="AJ417" s="16">
        <f>IFERROR(_xlfn.IFNA(VLOOKUP(Fullmath[[#This Row],[M6]],$H$2:$L416,4,FALSE),VLOOKUP(Fullmath[[#This Row],[M6]],$H418:$L$2227,4,FALSE)),0)</f>
        <v>0</v>
      </c>
      <c r="AK417" s="5" t="s">
        <v>197</v>
      </c>
      <c r="AL417" s="6">
        <v>1</v>
      </c>
      <c r="AM417" s="6">
        <f>(IFERROR(VLOOKUP(AK417,Components[[Name]:[Price]],2,FALSE),0))</f>
        <v>58.916666666666664</v>
      </c>
      <c r="AN417" s="5" t="s">
        <v>236</v>
      </c>
      <c r="AO417" s="6">
        <v>1</v>
      </c>
      <c r="AP417" s="6">
        <f>(IFERROR(VLOOKUP(AN417,Components[[Name]:[Price]],2,FALSE),0))</f>
        <v>90.666666666666671</v>
      </c>
      <c r="AQ417" s="5"/>
      <c r="AR417" s="6"/>
      <c r="AS417" s="6">
        <f>(IFERROR(VLOOKUP(AQ417,Components[[Name]:[Price]],2,FALSE),0))</f>
        <v>0</v>
      </c>
      <c r="AT417" s="5"/>
      <c r="AU417" s="6"/>
      <c r="AV417" s="6">
        <f>(IFERROR(VLOOKUP(AT417,Components[[Name]:[Price]],2,FALSE),0))</f>
        <v>0</v>
      </c>
      <c r="AW417" s="5"/>
      <c r="AX417" s="6"/>
      <c r="AY417" s="6">
        <f>(IFERROR(VLOOKUP(AW417,Components[[Name]:[Price]],2,FALSE),0))</f>
        <v>0</v>
      </c>
      <c r="AZ417" s="5"/>
      <c r="BA417" s="6"/>
      <c r="BB417" s="6">
        <f>(IFERROR(VLOOKUP(AZ417,Components[[Name]:[Price]],2,FALSE),0))</f>
        <v>0</v>
      </c>
    </row>
    <row r="418" spans="1:54" x14ac:dyDescent="0.2">
      <c r="A418" s="6">
        <v>95</v>
      </c>
      <c r="B418" s="6" t="s">
        <v>599</v>
      </c>
      <c r="C418" s="6" t="s">
        <v>610</v>
      </c>
      <c r="D418" s="6" t="s">
        <v>610</v>
      </c>
      <c r="E418" s="6">
        <v>1</v>
      </c>
      <c r="F418" s="6">
        <v>5</v>
      </c>
      <c r="G418" s="6">
        <v>1</v>
      </c>
      <c r="H418" s="6" t="s">
        <v>597</v>
      </c>
      <c r="I418" s="7">
        <f>Fullmath[[#This Row],[Total CP]]/Fullmath[[#This Row],[Quantity]]</f>
        <v>6</v>
      </c>
      <c r="J4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</v>
      </c>
      <c r="K418" s="6">
        <f>Fullmath[[#This Row],[Mat Cost]]/Fullmath[[#This Row],[Quantity]]</f>
        <v>451.25</v>
      </c>
      <c r="L4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451.25</v>
      </c>
      <c r="M418" s="5" t="s">
        <v>616</v>
      </c>
      <c r="N418" s="14">
        <v>10</v>
      </c>
      <c r="O418" s="15">
        <f>IFERROR(_xlfn.IFNA(VLOOKUP(Fullmath[[#This Row],[M1]],$H$2:$L417,2,FALSE),VLOOKUP(Fullmath[[#This Row],[M1]],$H419:$L$2227,2,FALSE)),0)</f>
        <v>0.5</v>
      </c>
      <c r="P418" s="16">
        <f>IFERROR(_xlfn.IFNA(VLOOKUP(Fullmath[[#This Row],[M1]],$H$2:$L417,4,FALSE),VLOOKUP(Fullmath[[#This Row],[M1]],$H419:$L$2227,4,FALSE)),0)</f>
        <v>45.125</v>
      </c>
      <c r="Q418" s="5"/>
      <c r="R418" s="6"/>
      <c r="S418" s="15">
        <f>IFERROR(_xlfn.IFNA(VLOOKUP(Fullmath[[#This Row],[M2]],$H$2:$L417,2,FALSE),VLOOKUP(Fullmath[[#This Row],[M2]],$H419:$L$2227,2,FALSE)),0)</f>
        <v>0</v>
      </c>
      <c r="T418" s="16">
        <f>IFERROR(_xlfn.IFNA(VLOOKUP(Fullmath[[#This Row],[M2]],$H$2:$L417,4,FALSE),VLOOKUP(Fullmath[[#This Row],[M2]],$H419:$L$2227,4,FALSE)),0)</f>
        <v>0</v>
      </c>
      <c r="U418" s="5"/>
      <c r="V418" s="6"/>
      <c r="W418" s="15">
        <f>IFERROR(_xlfn.IFNA(VLOOKUP(Fullmath[[#This Row],[M3]],$H$2:$L417,2,FALSE),VLOOKUP(Fullmath[[#This Row],[M3]],$H419:$L$2227,2,FALSE)),0)</f>
        <v>0</v>
      </c>
      <c r="X418" s="16">
        <f>IFERROR(_xlfn.IFNA(VLOOKUP(Fullmath[[#This Row],[M3]],$H$2:$L417,4,FALSE),VLOOKUP(Fullmath[[#This Row],[M3]],$H419:$L$2227,4,FALSE)),0)</f>
        <v>0</v>
      </c>
      <c r="Y418" s="5"/>
      <c r="Z418" s="6"/>
      <c r="AA418" s="15">
        <f>IFERROR(_xlfn.IFNA(VLOOKUP(Fullmath[[#This Row],[M4]],$H$2:$L417,2,FALSE),VLOOKUP(Fullmath[[#This Row],[M4]],$H419:$L$2227,2,FALSE)),0)</f>
        <v>0</v>
      </c>
      <c r="AB418" s="16">
        <f>IFERROR(_xlfn.IFNA(VLOOKUP(Fullmath[[#This Row],[M4]],$H$2:$L417,4,FALSE),VLOOKUP(Fullmath[[#This Row],[M4]],$H419:$L$2227,4,FALSE)),0)</f>
        <v>0</v>
      </c>
      <c r="AC418" s="5"/>
      <c r="AD418" s="6"/>
      <c r="AE418" s="15">
        <f>IFERROR(_xlfn.IFNA(VLOOKUP(Fullmath[[#This Row],[M5]],$H$2:$L417,2,FALSE),VLOOKUP(Fullmath[[#This Row],[M5]],$H419:$L$2227,2,FALSE)),0)</f>
        <v>0</v>
      </c>
      <c r="AF418" s="16">
        <f>IFERROR(_xlfn.IFNA(VLOOKUP(Fullmath[[#This Row],[M5]],$H$2:$L417,4,FALSE),VLOOKUP(Fullmath[[#This Row],[M5]],$H419:$L$2227,4,FALSE)),0)</f>
        <v>0</v>
      </c>
      <c r="AG418" s="5"/>
      <c r="AH418" s="6"/>
      <c r="AI418" s="15">
        <f>IFERROR(_xlfn.IFNA(VLOOKUP(Fullmath[[#This Row],[M6]],$H$2:$L417,2,FALSE),VLOOKUP(Fullmath[[#This Row],[M6]],$H419:$L$2227,2,FALSE)),0)</f>
        <v>0</v>
      </c>
      <c r="AJ418" s="16">
        <f>IFERROR(_xlfn.IFNA(VLOOKUP(Fullmath[[#This Row],[M6]],$H$2:$L417,4,FALSE),VLOOKUP(Fullmath[[#This Row],[M6]],$H419:$L$2227,4,FALSE)),0)</f>
        <v>0</v>
      </c>
      <c r="AK418" s="5"/>
      <c r="AL418" s="6"/>
      <c r="AM418" s="6">
        <f>(IFERROR(VLOOKUP(AK418,Components[[Name]:[Price]],2,FALSE),0))</f>
        <v>0</v>
      </c>
      <c r="AN418" s="5"/>
      <c r="AO418" s="6"/>
      <c r="AP418" s="6">
        <f>(IFERROR(VLOOKUP(AN418,Components[[Name]:[Price]],2,FALSE),0))</f>
        <v>0</v>
      </c>
      <c r="AQ418" s="5"/>
      <c r="AR418" s="6"/>
      <c r="AS418" s="6">
        <f>(IFERROR(VLOOKUP(AQ418,Components[[Name]:[Price]],2,FALSE),0))</f>
        <v>0</v>
      </c>
      <c r="AT418" s="5"/>
      <c r="AU418" s="6"/>
      <c r="AV418" s="6">
        <f>(IFERROR(VLOOKUP(AT418,Components[[Name]:[Price]],2,FALSE),0))</f>
        <v>0</v>
      </c>
      <c r="AW418" s="5"/>
      <c r="AX418" s="6"/>
      <c r="AY418" s="6">
        <f>(IFERROR(VLOOKUP(AW418,Components[[Name]:[Price]],2,FALSE),0))</f>
        <v>0</v>
      </c>
      <c r="AZ418" s="5"/>
      <c r="BA418" s="6"/>
      <c r="BB418" s="6">
        <f>(IFERROR(VLOOKUP(AZ418,Components[[Name]:[Price]],2,FALSE),0))</f>
        <v>0</v>
      </c>
    </row>
    <row r="419" spans="1:54" x14ac:dyDescent="0.2">
      <c r="A419" s="6">
        <v>119</v>
      </c>
      <c r="B419" s="6" t="s">
        <v>599</v>
      </c>
      <c r="C419" s="6" t="s">
        <v>610</v>
      </c>
      <c r="D419" s="6" t="s">
        <v>610</v>
      </c>
      <c r="E419" s="6">
        <v>1</v>
      </c>
      <c r="F419" s="6">
        <v>5</v>
      </c>
      <c r="G419" s="6">
        <v>1</v>
      </c>
      <c r="H419" s="6" t="s">
        <v>597</v>
      </c>
      <c r="I419" s="7">
        <f>Fullmath[[#This Row],[Total CP]]/Fullmath[[#This Row],[Quantity]]</f>
        <v>1</v>
      </c>
      <c r="J4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19" s="6">
        <f>Fullmath[[#This Row],[Mat Cost]]/Fullmath[[#This Row],[Quantity]]</f>
        <v>260.58333333333337</v>
      </c>
      <c r="L4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260.58333333333337</v>
      </c>
      <c r="M419" s="5"/>
      <c r="N419" s="14"/>
      <c r="O419" s="15">
        <f>IFERROR(_xlfn.IFNA(VLOOKUP(Fullmath[[#This Row],[M1]],$H$2:$L418,2,FALSE),VLOOKUP(Fullmath[[#This Row],[M1]],$H420:$L$2227,2,FALSE)),0)</f>
        <v>0</v>
      </c>
      <c r="P419" s="16">
        <f>IFERROR(_xlfn.IFNA(VLOOKUP(Fullmath[[#This Row],[M1]],$H$2:$L418,4,FALSE),VLOOKUP(Fullmath[[#This Row],[M1]],$H420:$L$2227,4,FALSE)),0)</f>
        <v>0</v>
      </c>
      <c r="Q419" s="5"/>
      <c r="R419" s="6"/>
      <c r="S419" s="15">
        <f>IFERROR(_xlfn.IFNA(VLOOKUP(Fullmath[[#This Row],[M2]],$H$2:$L418,2,FALSE),VLOOKUP(Fullmath[[#This Row],[M2]],$H420:$L$2227,2,FALSE)),0)</f>
        <v>0</v>
      </c>
      <c r="T419" s="16">
        <f>IFERROR(_xlfn.IFNA(VLOOKUP(Fullmath[[#This Row],[M2]],$H$2:$L418,4,FALSE),VLOOKUP(Fullmath[[#This Row],[M2]],$H420:$L$2227,4,FALSE)),0)</f>
        <v>0</v>
      </c>
      <c r="U419" s="5"/>
      <c r="V419" s="6"/>
      <c r="W419" s="15">
        <f>IFERROR(_xlfn.IFNA(VLOOKUP(Fullmath[[#This Row],[M3]],$H$2:$L418,2,FALSE),VLOOKUP(Fullmath[[#This Row],[M3]],$H420:$L$2227,2,FALSE)),0)</f>
        <v>0</v>
      </c>
      <c r="X419" s="16">
        <f>IFERROR(_xlfn.IFNA(VLOOKUP(Fullmath[[#This Row],[M3]],$H$2:$L418,4,FALSE),VLOOKUP(Fullmath[[#This Row],[M3]],$H420:$L$2227,4,FALSE)),0)</f>
        <v>0</v>
      </c>
      <c r="Y419" s="5"/>
      <c r="Z419" s="6"/>
      <c r="AA419" s="15">
        <f>IFERROR(_xlfn.IFNA(VLOOKUP(Fullmath[[#This Row],[M4]],$H$2:$L418,2,FALSE),VLOOKUP(Fullmath[[#This Row],[M4]],$H420:$L$2227,2,FALSE)),0)</f>
        <v>0</v>
      </c>
      <c r="AB419" s="16">
        <f>IFERROR(_xlfn.IFNA(VLOOKUP(Fullmath[[#This Row],[M4]],$H$2:$L418,4,FALSE),VLOOKUP(Fullmath[[#This Row],[M4]],$H420:$L$2227,4,FALSE)),0)</f>
        <v>0</v>
      </c>
      <c r="AC419" s="5"/>
      <c r="AD419" s="6"/>
      <c r="AE419" s="15">
        <f>IFERROR(_xlfn.IFNA(VLOOKUP(Fullmath[[#This Row],[M5]],$H$2:$L418,2,FALSE),VLOOKUP(Fullmath[[#This Row],[M5]],$H420:$L$2227,2,FALSE)),0)</f>
        <v>0</v>
      </c>
      <c r="AF419" s="16">
        <f>IFERROR(_xlfn.IFNA(VLOOKUP(Fullmath[[#This Row],[M5]],$H$2:$L418,4,FALSE),VLOOKUP(Fullmath[[#This Row],[M5]],$H420:$L$2227,4,FALSE)),0)</f>
        <v>0</v>
      </c>
      <c r="AG419" s="5"/>
      <c r="AH419" s="6"/>
      <c r="AI419" s="15">
        <f>IFERROR(_xlfn.IFNA(VLOOKUP(Fullmath[[#This Row],[M6]],$H$2:$L418,2,FALSE),VLOOKUP(Fullmath[[#This Row],[M6]],$H420:$L$2227,2,FALSE)),0)</f>
        <v>0</v>
      </c>
      <c r="AJ419" s="16">
        <f>IFERROR(_xlfn.IFNA(VLOOKUP(Fullmath[[#This Row],[M6]],$H$2:$L418,4,FALSE),VLOOKUP(Fullmath[[#This Row],[M6]],$H420:$L$2227,4,FALSE)),0)</f>
        <v>0</v>
      </c>
      <c r="AK419" s="5" t="s">
        <v>197</v>
      </c>
      <c r="AL419" s="6">
        <v>1</v>
      </c>
      <c r="AM419" s="6">
        <f>(IFERROR(VLOOKUP(AK419,Components[[Name]:[Price]],2,FALSE),0))</f>
        <v>58.916666666666664</v>
      </c>
      <c r="AN419" s="5" t="s">
        <v>177</v>
      </c>
      <c r="AO419" s="6">
        <v>10</v>
      </c>
      <c r="AP419" s="6">
        <f>(IFERROR(VLOOKUP(AN419,Components[[Name]:[Price]],2,FALSE),0))</f>
        <v>20.166666666666668</v>
      </c>
      <c r="AQ419" s="5"/>
      <c r="AR419" s="6"/>
      <c r="AS419" s="6">
        <f>(IFERROR(VLOOKUP(AQ419,Components[[Name]:[Price]],2,FALSE),0))</f>
        <v>0</v>
      </c>
      <c r="AT419" s="5"/>
      <c r="AU419" s="6"/>
      <c r="AV419" s="6">
        <f>(IFERROR(VLOOKUP(AT419,Components[[Name]:[Price]],2,FALSE),0))</f>
        <v>0</v>
      </c>
      <c r="AW419" s="5"/>
      <c r="AX419" s="6"/>
      <c r="AY419" s="6">
        <f>(IFERROR(VLOOKUP(AW419,Components[[Name]:[Price]],2,FALSE),0))</f>
        <v>0</v>
      </c>
      <c r="AZ419" s="5"/>
      <c r="BA419" s="6"/>
      <c r="BB419" s="6">
        <f>(IFERROR(VLOOKUP(AZ419,Components[[Name]:[Price]],2,FALSE),0))</f>
        <v>0</v>
      </c>
    </row>
    <row r="420" spans="1:54" x14ac:dyDescent="0.2">
      <c r="A420" s="6">
        <v>1696</v>
      </c>
      <c r="B420" s="6" t="s">
        <v>599</v>
      </c>
      <c r="C420" s="6" t="s">
        <v>610</v>
      </c>
      <c r="D420" s="6" t="s">
        <v>610</v>
      </c>
      <c r="E420" s="6">
        <v>3</v>
      </c>
      <c r="F420" s="6">
        <v>15</v>
      </c>
      <c r="G420" s="6">
        <v>5</v>
      </c>
      <c r="H420" s="6" t="s">
        <v>628</v>
      </c>
      <c r="I420" s="7">
        <f>Fullmath[[#This Row],[Total CP]]/Fullmath[[#This Row],[Quantity]]</f>
        <v>1.6666666666666667</v>
      </c>
      <c r="J4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420" s="6">
        <f>Fullmath[[#This Row],[Mat Cost]]/Fullmath[[#This Row],[Quantity]]</f>
        <v>560.58333333333337</v>
      </c>
      <c r="L4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1681.75</v>
      </c>
      <c r="M420" s="5"/>
      <c r="N420" s="14"/>
      <c r="O420" s="15">
        <f>IFERROR(_xlfn.IFNA(VLOOKUP(Fullmath[[#This Row],[M1]],$H$2:$L419,2,FALSE),VLOOKUP(Fullmath[[#This Row],[M1]],$H421:$L$2227,2,FALSE)),0)</f>
        <v>0</v>
      </c>
      <c r="P420" s="16">
        <f>IFERROR(_xlfn.IFNA(VLOOKUP(Fullmath[[#This Row],[M1]],$H$2:$L419,4,FALSE),VLOOKUP(Fullmath[[#This Row],[M1]],$H421:$L$2227,4,FALSE)),0)</f>
        <v>0</v>
      </c>
      <c r="Q420" s="5"/>
      <c r="R420" s="6"/>
      <c r="S420" s="15">
        <f>IFERROR(_xlfn.IFNA(VLOOKUP(Fullmath[[#This Row],[M2]],$H$2:$L419,2,FALSE),VLOOKUP(Fullmath[[#This Row],[M2]],$H421:$L$2227,2,FALSE)),0)</f>
        <v>0</v>
      </c>
      <c r="T420" s="16">
        <f>IFERROR(_xlfn.IFNA(VLOOKUP(Fullmath[[#This Row],[M2]],$H$2:$L419,4,FALSE),VLOOKUP(Fullmath[[#This Row],[M2]],$H421:$L$2227,4,FALSE)),0)</f>
        <v>0</v>
      </c>
      <c r="U420" s="5"/>
      <c r="V420" s="6"/>
      <c r="W420" s="15">
        <f>IFERROR(_xlfn.IFNA(VLOOKUP(Fullmath[[#This Row],[M3]],$H$2:$L419,2,FALSE),VLOOKUP(Fullmath[[#This Row],[M3]],$H421:$L$2227,2,FALSE)),0)</f>
        <v>0</v>
      </c>
      <c r="X420" s="16">
        <f>IFERROR(_xlfn.IFNA(VLOOKUP(Fullmath[[#This Row],[M3]],$H$2:$L419,4,FALSE),VLOOKUP(Fullmath[[#This Row],[M3]],$H421:$L$2227,4,FALSE)),0)</f>
        <v>0</v>
      </c>
      <c r="Y420" s="5"/>
      <c r="Z420" s="6"/>
      <c r="AA420" s="15">
        <f>IFERROR(_xlfn.IFNA(VLOOKUP(Fullmath[[#This Row],[M4]],$H$2:$L419,2,FALSE),VLOOKUP(Fullmath[[#This Row],[M4]],$H421:$L$2227,2,FALSE)),0)</f>
        <v>0</v>
      </c>
      <c r="AB420" s="16">
        <f>IFERROR(_xlfn.IFNA(VLOOKUP(Fullmath[[#This Row],[M4]],$H$2:$L419,4,FALSE),VLOOKUP(Fullmath[[#This Row],[M4]],$H421:$L$2227,4,FALSE)),0)</f>
        <v>0</v>
      </c>
      <c r="AC420" s="5"/>
      <c r="AD420" s="6"/>
      <c r="AE420" s="15">
        <f>IFERROR(_xlfn.IFNA(VLOOKUP(Fullmath[[#This Row],[M5]],$H$2:$L419,2,FALSE),VLOOKUP(Fullmath[[#This Row],[M5]],$H421:$L$2227,2,FALSE)),0)</f>
        <v>0</v>
      </c>
      <c r="AF420" s="16">
        <f>IFERROR(_xlfn.IFNA(VLOOKUP(Fullmath[[#This Row],[M5]],$H$2:$L419,4,FALSE),VLOOKUP(Fullmath[[#This Row],[M5]],$H421:$L$2227,4,FALSE)),0)</f>
        <v>0</v>
      </c>
      <c r="AG420" s="5"/>
      <c r="AH420" s="6"/>
      <c r="AI420" s="15">
        <f>IFERROR(_xlfn.IFNA(VLOOKUP(Fullmath[[#This Row],[M6]],$H$2:$L419,2,FALSE),VLOOKUP(Fullmath[[#This Row],[M6]],$H421:$L$2227,2,FALSE)),0)</f>
        <v>0</v>
      </c>
      <c r="AJ420" s="16">
        <f>IFERROR(_xlfn.IFNA(VLOOKUP(Fullmath[[#This Row],[M6]],$H$2:$L419,4,FALSE),VLOOKUP(Fullmath[[#This Row],[M6]],$H421:$L$2227,4,FALSE)),0)</f>
        <v>0</v>
      </c>
      <c r="AK420" s="5" t="s">
        <v>185</v>
      </c>
      <c r="AL420" s="6">
        <v>1</v>
      </c>
      <c r="AM420" s="6">
        <f>(IFERROR(VLOOKUP(AK420,Components[[Name]:[Price]],2,FALSE),0))</f>
        <v>5</v>
      </c>
      <c r="AN420" s="5" t="s">
        <v>197</v>
      </c>
      <c r="AO420" s="6">
        <v>3</v>
      </c>
      <c r="AP420" s="6">
        <f>(IFERROR(VLOOKUP(AN420,Components[[Name]:[Price]],2,FALSE),0))</f>
        <v>58.916666666666664</v>
      </c>
      <c r="AQ420" s="5" t="s">
        <v>629</v>
      </c>
      <c r="AR420" s="6">
        <v>3</v>
      </c>
      <c r="AS420" s="6">
        <f>(IFERROR(VLOOKUP(AQ420,Components[[Name]:[Price]],2,FALSE),0))</f>
        <v>500</v>
      </c>
      <c r="AT420" s="5"/>
      <c r="AU420" s="6"/>
      <c r="AV420" s="6">
        <f>(IFERROR(VLOOKUP(AT420,Components[[Name]:[Price]],2,FALSE),0))</f>
        <v>0</v>
      </c>
      <c r="AW420" s="5"/>
      <c r="AX420" s="6"/>
      <c r="AY420" s="6">
        <f>(IFERROR(VLOOKUP(AW420,Components[[Name]:[Price]],2,FALSE),0))</f>
        <v>0</v>
      </c>
      <c r="AZ420" s="5"/>
      <c r="BA420" s="6"/>
      <c r="BB420" s="6">
        <f>(IFERROR(VLOOKUP(AZ420,Components[[Name]:[Price]],2,FALSE),0))</f>
        <v>0</v>
      </c>
    </row>
    <row r="421" spans="1:54" x14ac:dyDescent="0.2">
      <c r="A421" s="6">
        <v>1695</v>
      </c>
      <c r="B421" s="6" t="s">
        <v>599</v>
      </c>
      <c r="C421" s="6" t="s">
        <v>610</v>
      </c>
      <c r="D421" s="6" t="s">
        <v>610</v>
      </c>
      <c r="E421" s="6">
        <v>1</v>
      </c>
      <c r="F421" s="6">
        <v>15</v>
      </c>
      <c r="G421" s="6">
        <v>5</v>
      </c>
      <c r="H421" s="6" t="s">
        <v>626</v>
      </c>
      <c r="I421" s="7">
        <f>Fullmath[[#This Row],[Total CP]]/Fullmath[[#This Row],[Quantity]]</f>
        <v>5</v>
      </c>
      <c r="J4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421" s="6">
        <f>Fullmath[[#This Row],[Mat Cost]]/Fullmath[[#This Row],[Quantity]]</f>
        <v>588.11666666666667</v>
      </c>
      <c r="L4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588.11666666666667</v>
      </c>
      <c r="M421" s="5"/>
      <c r="N421" s="14"/>
      <c r="O421" s="15">
        <f>IFERROR(_xlfn.IFNA(VLOOKUP(Fullmath[[#This Row],[M1]],$H$2:$L420,2,FALSE),VLOOKUP(Fullmath[[#This Row],[M1]],$H422:$L$2227,2,FALSE)),0)</f>
        <v>0</v>
      </c>
      <c r="P421" s="16">
        <f>IFERROR(_xlfn.IFNA(VLOOKUP(Fullmath[[#This Row],[M1]],$H$2:$L420,4,FALSE),VLOOKUP(Fullmath[[#This Row],[M1]],$H422:$L$2227,4,FALSE)),0)</f>
        <v>0</v>
      </c>
      <c r="Q421" s="5"/>
      <c r="R421" s="6"/>
      <c r="S421" s="15">
        <f>IFERROR(_xlfn.IFNA(VLOOKUP(Fullmath[[#This Row],[M2]],$H$2:$L420,2,FALSE),VLOOKUP(Fullmath[[#This Row],[M2]],$H422:$L$2227,2,FALSE)),0)</f>
        <v>0</v>
      </c>
      <c r="T421" s="16">
        <f>IFERROR(_xlfn.IFNA(VLOOKUP(Fullmath[[#This Row],[M2]],$H$2:$L420,4,FALSE),VLOOKUP(Fullmath[[#This Row],[M2]],$H422:$L$2227,4,FALSE)),0)</f>
        <v>0</v>
      </c>
      <c r="U421" s="5"/>
      <c r="V421" s="6"/>
      <c r="W421" s="15">
        <f>IFERROR(_xlfn.IFNA(VLOOKUP(Fullmath[[#This Row],[M3]],$H$2:$L420,2,FALSE),VLOOKUP(Fullmath[[#This Row],[M3]],$H422:$L$2227,2,FALSE)),0)</f>
        <v>0</v>
      </c>
      <c r="X421" s="16">
        <f>IFERROR(_xlfn.IFNA(VLOOKUP(Fullmath[[#This Row],[M3]],$H$2:$L420,4,FALSE),VLOOKUP(Fullmath[[#This Row],[M3]],$H422:$L$2227,4,FALSE)),0)</f>
        <v>0</v>
      </c>
      <c r="Y421" s="5"/>
      <c r="Z421" s="6"/>
      <c r="AA421" s="15">
        <f>IFERROR(_xlfn.IFNA(VLOOKUP(Fullmath[[#This Row],[M4]],$H$2:$L420,2,FALSE),VLOOKUP(Fullmath[[#This Row],[M4]],$H422:$L$2227,2,FALSE)),0)</f>
        <v>0</v>
      </c>
      <c r="AB421" s="16">
        <f>IFERROR(_xlfn.IFNA(VLOOKUP(Fullmath[[#This Row],[M4]],$H$2:$L420,4,FALSE),VLOOKUP(Fullmath[[#This Row],[M4]],$H422:$L$2227,4,FALSE)),0)</f>
        <v>0</v>
      </c>
      <c r="AC421" s="5"/>
      <c r="AD421" s="6"/>
      <c r="AE421" s="15">
        <f>IFERROR(_xlfn.IFNA(VLOOKUP(Fullmath[[#This Row],[M5]],$H$2:$L420,2,FALSE),VLOOKUP(Fullmath[[#This Row],[M5]],$H422:$L$2227,2,FALSE)),0)</f>
        <v>0</v>
      </c>
      <c r="AF421" s="16">
        <f>IFERROR(_xlfn.IFNA(VLOOKUP(Fullmath[[#This Row],[M5]],$H$2:$L420,4,FALSE),VLOOKUP(Fullmath[[#This Row],[M5]],$H422:$L$2227,4,FALSE)),0)</f>
        <v>0</v>
      </c>
      <c r="AG421" s="5"/>
      <c r="AH421" s="6"/>
      <c r="AI421" s="15">
        <f>IFERROR(_xlfn.IFNA(VLOOKUP(Fullmath[[#This Row],[M6]],$H$2:$L420,2,FALSE),VLOOKUP(Fullmath[[#This Row],[M6]],$H422:$L$2227,2,FALSE)),0)</f>
        <v>0</v>
      </c>
      <c r="AJ421" s="16">
        <f>IFERROR(_xlfn.IFNA(VLOOKUP(Fullmath[[#This Row],[M6]],$H$2:$L420,4,FALSE),VLOOKUP(Fullmath[[#This Row],[M6]],$H422:$L$2227,4,FALSE)),0)</f>
        <v>0</v>
      </c>
      <c r="AK421" s="5" t="s">
        <v>197</v>
      </c>
      <c r="AL421" s="6">
        <v>1</v>
      </c>
      <c r="AM421" s="6">
        <f>(IFERROR(VLOOKUP(AK421,Components[[Name]:[Price]],2,FALSE),0))</f>
        <v>58.916666666666664</v>
      </c>
      <c r="AN421" s="5" t="s">
        <v>165</v>
      </c>
      <c r="AO421" s="6">
        <v>1</v>
      </c>
      <c r="AP421" s="6">
        <f>(IFERROR(VLOOKUP(AN421,Components[[Name]:[Price]],2,FALSE),0))</f>
        <v>29.2</v>
      </c>
      <c r="AQ421" s="5" t="s">
        <v>627</v>
      </c>
      <c r="AR421" s="6">
        <v>1</v>
      </c>
      <c r="AS421" s="6">
        <f>(IFERROR(VLOOKUP(AQ421,Components[[Name]:[Price]],2,FALSE),0))</f>
        <v>500</v>
      </c>
      <c r="AT421" s="5"/>
      <c r="AU421" s="6"/>
      <c r="AV421" s="6">
        <f>(IFERROR(VLOOKUP(AT421,Components[[Name]:[Price]],2,FALSE),0))</f>
        <v>0</v>
      </c>
      <c r="AW421" s="5"/>
      <c r="AX421" s="6"/>
      <c r="AY421" s="6">
        <f>(IFERROR(VLOOKUP(AW421,Components[[Name]:[Price]],2,FALSE),0))</f>
        <v>0</v>
      </c>
      <c r="AZ421" s="5"/>
      <c r="BA421" s="6"/>
      <c r="BB421" s="6">
        <f>(IFERROR(VLOOKUP(AZ421,Components[[Name]:[Price]],2,FALSE),0))</f>
        <v>0</v>
      </c>
    </row>
    <row r="422" spans="1:54" x14ac:dyDescent="0.2">
      <c r="A422" s="6">
        <v>1703</v>
      </c>
      <c r="B422" s="6" t="s">
        <v>599</v>
      </c>
      <c r="C422" s="6" t="s">
        <v>610</v>
      </c>
      <c r="D422" s="6" t="s">
        <v>610</v>
      </c>
      <c r="E422" s="6">
        <v>1</v>
      </c>
      <c r="F422" s="6">
        <v>15</v>
      </c>
      <c r="G422" s="6">
        <v>5</v>
      </c>
      <c r="H422" s="6" t="s">
        <v>633</v>
      </c>
      <c r="I422" s="7">
        <f>Fullmath[[#This Row],[Total CP]]/Fullmath[[#This Row],[Quantity]]</f>
        <v>11</v>
      </c>
      <c r="J4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422" s="6">
        <f>Fullmath[[#This Row],[Mat Cost]]/Fullmath[[#This Row],[Quantity]]</f>
        <v>1213.3333333333335</v>
      </c>
      <c r="L4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1213.3333333333335</v>
      </c>
      <c r="M422" s="5" t="s">
        <v>639</v>
      </c>
      <c r="N422" s="14">
        <v>6</v>
      </c>
      <c r="O422" s="15">
        <f>IFERROR(_xlfn.IFNA(VLOOKUP(Fullmath[[#This Row],[M1]],$H$2:$L421,2,FALSE),VLOOKUP(Fullmath[[#This Row],[M1]],$H423:$L$2227,2,FALSE)),0)</f>
        <v>1</v>
      </c>
      <c r="P422" s="16">
        <f>IFERROR(_xlfn.IFNA(VLOOKUP(Fullmath[[#This Row],[M1]],$H$2:$L421,4,FALSE),VLOOKUP(Fullmath[[#This Row],[M1]],$H423:$L$2227,4,FALSE)),0)</f>
        <v>104.6388888888889</v>
      </c>
      <c r="Q422" s="5"/>
      <c r="R422" s="6"/>
      <c r="S422" s="15">
        <f>IFERROR(_xlfn.IFNA(VLOOKUP(Fullmath[[#This Row],[M2]],$H$2:$L421,2,FALSE),VLOOKUP(Fullmath[[#This Row],[M2]],$H423:$L$2227,2,FALSE)),0)</f>
        <v>0</v>
      </c>
      <c r="T422" s="16">
        <f>IFERROR(_xlfn.IFNA(VLOOKUP(Fullmath[[#This Row],[M2]],$H$2:$L421,4,FALSE),VLOOKUP(Fullmath[[#This Row],[M2]],$H423:$L$2227,4,FALSE)),0)</f>
        <v>0</v>
      </c>
      <c r="U422" s="5"/>
      <c r="V422" s="6"/>
      <c r="W422" s="15">
        <f>IFERROR(_xlfn.IFNA(VLOOKUP(Fullmath[[#This Row],[M3]],$H$2:$L421,2,FALSE),VLOOKUP(Fullmath[[#This Row],[M3]],$H423:$L$2227,2,FALSE)),0)</f>
        <v>0</v>
      </c>
      <c r="X422" s="16">
        <f>IFERROR(_xlfn.IFNA(VLOOKUP(Fullmath[[#This Row],[M3]],$H$2:$L421,4,FALSE),VLOOKUP(Fullmath[[#This Row],[M3]],$H423:$L$2227,4,FALSE)),0)</f>
        <v>0</v>
      </c>
      <c r="Y422" s="5"/>
      <c r="Z422" s="6"/>
      <c r="AA422" s="15">
        <f>IFERROR(_xlfn.IFNA(VLOOKUP(Fullmath[[#This Row],[M4]],$H$2:$L421,2,FALSE),VLOOKUP(Fullmath[[#This Row],[M4]],$H423:$L$2227,2,FALSE)),0)</f>
        <v>0</v>
      </c>
      <c r="AB422" s="16">
        <f>IFERROR(_xlfn.IFNA(VLOOKUP(Fullmath[[#This Row],[M4]],$H$2:$L421,4,FALSE),VLOOKUP(Fullmath[[#This Row],[M4]],$H423:$L$2227,4,FALSE)),0)</f>
        <v>0</v>
      </c>
      <c r="AC422" s="5"/>
      <c r="AD422" s="6"/>
      <c r="AE422" s="15">
        <f>IFERROR(_xlfn.IFNA(VLOOKUP(Fullmath[[#This Row],[M5]],$H$2:$L421,2,FALSE),VLOOKUP(Fullmath[[#This Row],[M5]],$H423:$L$2227,2,FALSE)),0)</f>
        <v>0</v>
      </c>
      <c r="AF422" s="16">
        <f>IFERROR(_xlfn.IFNA(VLOOKUP(Fullmath[[#This Row],[M5]],$H$2:$L421,4,FALSE),VLOOKUP(Fullmath[[#This Row],[M5]],$H423:$L$2227,4,FALSE)),0)</f>
        <v>0</v>
      </c>
      <c r="AG422" s="5"/>
      <c r="AH422" s="6"/>
      <c r="AI422" s="15">
        <f>IFERROR(_xlfn.IFNA(VLOOKUP(Fullmath[[#This Row],[M6]],$H$2:$L421,2,FALSE),VLOOKUP(Fullmath[[#This Row],[M6]],$H423:$L$2227,2,FALSE)),0)</f>
        <v>0</v>
      </c>
      <c r="AJ422" s="16">
        <f>IFERROR(_xlfn.IFNA(VLOOKUP(Fullmath[[#This Row],[M6]],$H$2:$L421,4,FALSE),VLOOKUP(Fullmath[[#This Row],[M6]],$H423:$L$2227,4,FALSE)),0)</f>
        <v>0</v>
      </c>
      <c r="AK422" s="5" t="s">
        <v>211</v>
      </c>
      <c r="AL422" s="6">
        <v>1</v>
      </c>
      <c r="AM422" s="6">
        <f>(IFERROR(VLOOKUP(AK422,Components[[Name]:[Price]],2,FALSE),0))</f>
        <v>26.583333333333332</v>
      </c>
      <c r="AN422" s="5" t="s">
        <v>197</v>
      </c>
      <c r="AO422" s="6">
        <v>1</v>
      </c>
      <c r="AP422" s="6">
        <f>(IFERROR(VLOOKUP(AN422,Components[[Name]:[Price]],2,FALSE),0))</f>
        <v>58.916666666666664</v>
      </c>
      <c r="AQ422" s="5" t="s">
        <v>640</v>
      </c>
      <c r="AR422" s="6">
        <v>1</v>
      </c>
      <c r="AS422" s="6">
        <f>(IFERROR(VLOOKUP(AQ422,Components[[Name]:[Price]],2,FALSE),0))</f>
        <v>500</v>
      </c>
      <c r="AT422" s="5"/>
      <c r="AU422" s="6"/>
      <c r="AV422" s="6">
        <f>(IFERROR(VLOOKUP(AT422,Components[[Name]:[Price]],2,FALSE),0))</f>
        <v>0</v>
      </c>
      <c r="AW422" s="5"/>
      <c r="AX422" s="6"/>
      <c r="AY422" s="6">
        <f>(IFERROR(VLOOKUP(AW422,Components[[Name]:[Price]],2,FALSE),0))</f>
        <v>0</v>
      </c>
      <c r="AZ422" s="5"/>
      <c r="BA422" s="6"/>
      <c r="BB422" s="6">
        <f>(IFERROR(VLOOKUP(AZ422,Components[[Name]:[Price]],2,FALSE),0))</f>
        <v>0</v>
      </c>
    </row>
    <row r="423" spans="1:54" x14ac:dyDescent="0.2">
      <c r="A423" s="6">
        <v>1693</v>
      </c>
      <c r="B423" s="6" t="s">
        <v>599</v>
      </c>
      <c r="C423" s="6" t="s">
        <v>610</v>
      </c>
      <c r="D423" s="6" t="s">
        <v>610</v>
      </c>
      <c r="E423" s="6">
        <v>3</v>
      </c>
      <c r="F423" s="6">
        <v>15</v>
      </c>
      <c r="G423" s="6">
        <v>5</v>
      </c>
      <c r="H423" s="6" t="s">
        <v>624</v>
      </c>
      <c r="I423" s="7">
        <f>Fullmath[[#This Row],[Total CP]]/Fullmath[[#This Row],[Quantity]]</f>
        <v>1.6666666666666667</v>
      </c>
      <c r="J4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423" s="6">
        <f>Fullmath[[#This Row],[Mat Cost]]/Fullmath[[#This Row],[Quantity]]</f>
        <v>537.36111111111109</v>
      </c>
      <c r="L4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1612.0833333333333</v>
      </c>
      <c r="M423" s="5"/>
      <c r="N423" s="14"/>
      <c r="O423" s="15">
        <f>IFERROR(_xlfn.IFNA(VLOOKUP(Fullmath[[#This Row],[M1]],$H$2:$L422,2,FALSE),VLOOKUP(Fullmath[[#This Row],[M1]],$H424:$L$2227,2,FALSE)),0)</f>
        <v>0</v>
      </c>
      <c r="P423" s="16">
        <f>IFERROR(_xlfn.IFNA(VLOOKUP(Fullmath[[#This Row],[M1]],$H$2:$L422,4,FALSE),VLOOKUP(Fullmath[[#This Row],[M1]],$H424:$L$2227,4,FALSE)),0)</f>
        <v>0</v>
      </c>
      <c r="Q423" s="5"/>
      <c r="R423" s="6"/>
      <c r="S423" s="15">
        <f>IFERROR(_xlfn.IFNA(VLOOKUP(Fullmath[[#This Row],[M2]],$H$2:$L422,2,FALSE),VLOOKUP(Fullmath[[#This Row],[M2]],$H424:$L$2227,2,FALSE)),0)</f>
        <v>0</v>
      </c>
      <c r="T423" s="16">
        <f>IFERROR(_xlfn.IFNA(VLOOKUP(Fullmath[[#This Row],[M2]],$H$2:$L422,4,FALSE),VLOOKUP(Fullmath[[#This Row],[M2]],$H424:$L$2227,4,FALSE)),0)</f>
        <v>0</v>
      </c>
      <c r="U423" s="5"/>
      <c r="V423" s="6"/>
      <c r="W423" s="15">
        <f>IFERROR(_xlfn.IFNA(VLOOKUP(Fullmath[[#This Row],[M3]],$H$2:$L422,2,FALSE),VLOOKUP(Fullmath[[#This Row],[M3]],$H424:$L$2227,2,FALSE)),0)</f>
        <v>0</v>
      </c>
      <c r="X423" s="16">
        <f>IFERROR(_xlfn.IFNA(VLOOKUP(Fullmath[[#This Row],[M3]],$H$2:$L422,4,FALSE),VLOOKUP(Fullmath[[#This Row],[M3]],$H424:$L$2227,4,FALSE)),0)</f>
        <v>0</v>
      </c>
      <c r="Y423" s="5"/>
      <c r="Z423" s="6"/>
      <c r="AA423" s="15">
        <f>IFERROR(_xlfn.IFNA(VLOOKUP(Fullmath[[#This Row],[M4]],$H$2:$L422,2,FALSE),VLOOKUP(Fullmath[[#This Row],[M4]],$H424:$L$2227,2,FALSE)),0)</f>
        <v>0</v>
      </c>
      <c r="AB423" s="16">
        <f>IFERROR(_xlfn.IFNA(VLOOKUP(Fullmath[[#This Row],[M4]],$H$2:$L422,4,FALSE),VLOOKUP(Fullmath[[#This Row],[M4]],$H424:$L$2227,4,FALSE)),0)</f>
        <v>0</v>
      </c>
      <c r="AC423" s="5"/>
      <c r="AD423" s="6"/>
      <c r="AE423" s="15">
        <f>IFERROR(_xlfn.IFNA(VLOOKUP(Fullmath[[#This Row],[M5]],$H$2:$L422,2,FALSE),VLOOKUP(Fullmath[[#This Row],[M5]],$H424:$L$2227,2,FALSE)),0)</f>
        <v>0</v>
      </c>
      <c r="AF423" s="16">
        <f>IFERROR(_xlfn.IFNA(VLOOKUP(Fullmath[[#This Row],[M5]],$H$2:$L422,4,FALSE),VLOOKUP(Fullmath[[#This Row],[M5]],$H424:$L$2227,4,FALSE)),0)</f>
        <v>0</v>
      </c>
      <c r="AG423" s="5"/>
      <c r="AH423" s="6"/>
      <c r="AI423" s="15">
        <f>IFERROR(_xlfn.IFNA(VLOOKUP(Fullmath[[#This Row],[M6]],$H$2:$L422,2,FALSE),VLOOKUP(Fullmath[[#This Row],[M6]],$H424:$L$2227,2,FALSE)),0)</f>
        <v>0</v>
      </c>
      <c r="AJ423" s="16">
        <f>IFERROR(_xlfn.IFNA(VLOOKUP(Fullmath[[#This Row],[M6]],$H$2:$L422,4,FALSE),VLOOKUP(Fullmath[[#This Row],[M6]],$H424:$L$2227,4,FALSE)),0)</f>
        <v>0</v>
      </c>
      <c r="AK423" s="5" t="s">
        <v>211</v>
      </c>
      <c r="AL423" s="6">
        <v>2</v>
      </c>
      <c r="AM423" s="6">
        <f>(IFERROR(VLOOKUP(AK423,Components[[Name]:[Price]],2,FALSE),0))</f>
        <v>26.583333333333332</v>
      </c>
      <c r="AN423" s="5" t="s">
        <v>197</v>
      </c>
      <c r="AO423" s="6">
        <v>1</v>
      </c>
      <c r="AP423" s="6">
        <f>(IFERROR(VLOOKUP(AN423,Components[[Name]:[Price]],2,FALSE),0))</f>
        <v>58.916666666666664</v>
      </c>
      <c r="AQ423" s="5" t="s">
        <v>625</v>
      </c>
      <c r="AR423" s="6">
        <v>3</v>
      </c>
      <c r="AS423" s="6">
        <f>(IFERROR(VLOOKUP(AQ423,Components[[Name]:[Price]],2,FALSE),0))</f>
        <v>500</v>
      </c>
      <c r="AT423" s="5"/>
      <c r="AU423" s="6"/>
      <c r="AV423" s="6">
        <f>(IFERROR(VLOOKUP(AT423,Components[[Name]:[Price]],2,FALSE),0))</f>
        <v>0</v>
      </c>
      <c r="AW423" s="5"/>
      <c r="AX423" s="6"/>
      <c r="AY423" s="6">
        <f>(IFERROR(VLOOKUP(AW423,Components[[Name]:[Price]],2,FALSE),0))</f>
        <v>0</v>
      </c>
      <c r="AZ423" s="5"/>
      <c r="BA423" s="6"/>
      <c r="BB423" s="6">
        <f>(IFERROR(VLOOKUP(AZ423,Components[[Name]:[Price]],2,FALSE),0))</f>
        <v>0</v>
      </c>
    </row>
    <row r="424" spans="1:54" x14ac:dyDescent="0.2">
      <c r="A424" s="6">
        <v>1692</v>
      </c>
      <c r="B424" s="6" t="s">
        <v>599</v>
      </c>
      <c r="C424" s="6" t="s">
        <v>610</v>
      </c>
      <c r="D424" s="6" t="s">
        <v>610</v>
      </c>
      <c r="E424" s="6">
        <v>1</v>
      </c>
      <c r="F424" s="6">
        <v>15</v>
      </c>
      <c r="G424" s="6">
        <v>5</v>
      </c>
      <c r="H424" s="6" t="s">
        <v>622</v>
      </c>
      <c r="I424" s="7">
        <f>Fullmath[[#This Row],[Total CP]]/Fullmath[[#This Row],[Quantity]]</f>
        <v>6.8</v>
      </c>
      <c r="J4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6.8</v>
      </c>
      <c r="K424" s="6">
        <f>Fullmath[[#This Row],[Mat Cost]]/Fullmath[[#This Row],[Quantity]]</f>
        <v>861.01</v>
      </c>
      <c r="L4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861.01</v>
      </c>
      <c r="M424" s="5" t="s">
        <v>617</v>
      </c>
      <c r="N424" s="14">
        <v>1</v>
      </c>
      <c r="O424" s="15">
        <f>IFERROR(_xlfn.IFNA(VLOOKUP(Fullmath[[#This Row],[M1]],$H$2:$L423,2,FALSE),VLOOKUP(Fullmath[[#This Row],[M1]],$H425:$L$2227,2,FALSE)),0)</f>
        <v>1.8</v>
      </c>
      <c r="P424" s="16">
        <f>IFERROR(_xlfn.IFNA(VLOOKUP(Fullmath[[#This Row],[M1]],$H$2:$L423,4,FALSE),VLOOKUP(Fullmath[[#This Row],[M1]],$H425:$L$2227,4,FALSE)),0)</f>
        <v>97.093333333333334</v>
      </c>
      <c r="Q424" s="5"/>
      <c r="R424" s="6"/>
      <c r="S424" s="15">
        <f>IFERROR(_xlfn.IFNA(VLOOKUP(Fullmath[[#This Row],[M2]],$H$2:$L423,2,FALSE),VLOOKUP(Fullmath[[#This Row],[M2]],$H425:$L$2227,2,FALSE)),0)</f>
        <v>0</v>
      </c>
      <c r="T424" s="16">
        <f>IFERROR(_xlfn.IFNA(VLOOKUP(Fullmath[[#This Row],[M2]],$H$2:$L423,4,FALSE),VLOOKUP(Fullmath[[#This Row],[M2]],$H425:$L$2227,4,FALSE)),0)</f>
        <v>0</v>
      </c>
      <c r="U424" s="5"/>
      <c r="V424" s="6"/>
      <c r="W424" s="15">
        <f>IFERROR(_xlfn.IFNA(VLOOKUP(Fullmath[[#This Row],[M3]],$H$2:$L423,2,FALSE),VLOOKUP(Fullmath[[#This Row],[M3]],$H425:$L$2227,2,FALSE)),0)</f>
        <v>0</v>
      </c>
      <c r="X424" s="16">
        <f>IFERROR(_xlfn.IFNA(VLOOKUP(Fullmath[[#This Row],[M3]],$H$2:$L423,4,FALSE),VLOOKUP(Fullmath[[#This Row],[M3]],$H425:$L$2227,4,FALSE)),0)</f>
        <v>0</v>
      </c>
      <c r="Y424" s="5"/>
      <c r="Z424" s="6"/>
      <c r="AA424" s="15">
        <f>IFERROR(_xlfn.IFNA(VLOOKUP(Fullmath[[#This Row],[M4]],$H$2:$L423,2,FALSE),VLOOKUP(Fullmath[[#This Row],[M4]],$H425:$L$2227,2,FALSE)),0)</f>
        <v>0</v>
      </c>
      <c r="AB424" s="16">
        <f>IFERROR(_xlfn.IFNA(VLOOKUP(Fullmath[[#This Row],[M4]],$H$2:$L423,4,FALSE),VLOOKUP(Fullmath[[#This Row],[M4]],$H425:$L$2227,4,FALSE)),0)</f>
        <v>0</v>
      </c>
      <c r="AC424" s="5"/>
      <c r="AD424" s="6"/>
      <c r="AE424" s="15">
        <f>IFERROR(_xlfn.IFNA(VLOOKUP(Fullmath[[#This Row],[M5]],$H$2:$L423,2,FALSE),VLOOKUP(Fullmath[[#This Row],[M5]],$H425:$L$2227,2,FALSE)),0)</f>
        <v>0</v>
      </c>
      <c r="AF424" s="16">
        <f>IFERROR(_xlfn.IFNA(VLOOKUP(Fullmath[[#This Row],[M5]],$H$2:$L423,4,FALSE),VLOOKUP(Fullmath[[#This Row],[M5]],$H425:$L$2227,4,FALSE)),0)</f>
        <v>0</v>
      </c>
      <c r="AG424" s="5"/>
      <c r="AH424" s="6"/>
      <c r="AI424" s="15">
        <f>IFERROR(_xlfn.IFNA(VLOOKUP(Fullmath[[#This Row],[M6]],$H$2:$L423,2,FALSE),VLOOKUP(Fullmath[[#This Row],[M6]],$H425:$L$2227,2,FALSE)),0)</f>
        <v>0</v>
      </c>
      <c r="AJ424" s="16">
        <f>IFERROR(_xlfn.IFNA(VLOOKUP(Fullmath[[#This Row],[M6]],$H$2:$L423,4,FALSE),VLOOKUP(Fullmath[[#This Row],[M6]],$H425:$L$2227,4,FALSE)),0)</f>
        <v>0</v>
      </c>
      <c r="AK424" s="5" t="s">
        <v>185</v>
      </c>
      <c r="AL424" s="6">
        <v>1</v>
      </c>
      <c r="AM424" s="6">
        <f>(IFERROR(VLOOKUP(AK424,Components[[Name]:[Price]],2,FALSE),0))</f>
        <v>5</v>
      </c>
      <c r="AN424" s="5" t="s">
        <v>197</v>
      </c>
      <c r="AO424" s="6">
        <v>1</v>
      </c>
      <c r="AP424" s="6">
        <f>(IFERROR(VLOOKUP(AN424,Components[[Name]:[Price]],2,FALSE),0))</f>
        <v>58.916666666666664</v>
      </c>
      <c r="AQ424" s="5" t="s">
        <v>605</v>
      </c>
      <c r="AR424" s="6">
        <v>1</v>
      </c>
      <c r="AS424" s="6">
        <f>(IFERROR(VLOOKUP(AQ424,Components[[Name]:[Price]],2,FALSE),0))</f>
        <v>200</v>
      </c>
      <c r="AT424" s="5" t="s">
        <v>623</v>
      </c>
      <c r="AU424" s="6">
        <v>1</v>
      </c>
      <c r="AV424" s="6">
        <f>(IFERROR(VLOOKUP(AT424,Components[[Name]:[Price]],2,FALSE),0))</f>
        <v>500</v>
      </c>
      <c r="AW424" s="5"/>
      <c r="AX424" s="6"/>
      <c r="AY424" s="6">
        <f>(IFERROR(VLOOKUP(AW424,Components[[Name]:[Price]],2,FALSE),0))</f>
        <v>0</v>
      </c>
      <c r="AZ424" s="5"/>
      <c r="BA424" s="6"/>
      <c r="BB424" s="6">
        <f>(IFERROR(VLOOKUP(AZ424,Components[[Name]:[Price]],2,FALSE),0))</f>
        <v>0</v>
      </c>
    </row>
    <row r="425" spans="1:54" x14ac:dyDescent="0.2">
      <c r="A425" s="6">
        <v>1697</v>
      </c>
      <c r="B425" s="6" t="s">
        <v>599</v>
      </c>
      <c r="C425" s="6" t="s">
        <v>610</v>
      </c>
      <c r="D425" s="6" t="s">
        <v>610</v>
      </c>
      <c r="E425" s="6">
        <v>1</v>
      </c>
      <c r="F425" s="6">
        <v>20</v>
      </c>
      <c r="G425" s="6">
        <v>15</v>
      </c>
      <c r="H425" s="6" t="s">
        <v>630</v>
      </c>
      <c r="I425" s="7">
        <f>Fullmath[[#This Row],[Total CP]]/Fullmath[[#This Row],[Quantity]]</f>
        <v>28.333333333333336</v>
      </c>
      <c r="J4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28.333333333333336</v>
      </c>
      <c r="K425" s="6">
        <f>Fullmath[[#This Row],[Mat Cost]]/Fullmath[[#This Row],[Quantity]]</f>
        <v>6427.4722222222226</v>
      </c>
      <c r="L4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6427.4722222222226</v>
      </c>
      <c r="M425" s="5" t="s">
        <v>628</v>
      </c>
      <c r="N425" s="14">
        <v>3</v>
      </c>
      <c r="O425" s="15">
        <f>IFERROR(_xlfn.IFNA(VLOOKUP(Fullmath[[#This Row],[M1]],$H$2:$L424,2,FALSE),VLOOKUP(Fullmath[[#This Row],[M1]],$H426:$L$2227,2,FALSE)),0)</f>
        <v>1.6666666666666667</v>
      </c>
      <c r="P425" s="16">
        <f>IFERROR(_xlfn.IFNA(VLOOKUP(Fullmath[[#This Row],[M1]],$H$2:$L424,4,FALSE),VLOOKUP(Fullmath[[#This Row],[M1]],$H426:$L$2227,4,FALSE)),0)</f>
        <v>560.58333333333337</v>
      </c>
      <c r="Q425" s="5" t="s">
        <v>624</v>
      </c>
      <c r="R425" s="6">
        <v>5</v>
      </c>
      <c r="S425" s="15">
        <f>IFERROR(_xlfn.IFNA(VLOOKUP(Fullmath[[#This Row],[M2]],$H$2:$L424,2,FALSE),VLOOKUP(Fullmath[[#This Row],[M2]],$H426:$L$2227,2,FALSE)),0)</f>
        <v>1.6666666666666667</v>
      </c>
      <c r="T425" s="16">
        <f>IFERROR(_xlfn.IFNA(VLOOKUP(Fullmath[[#This Row],[M2]],$H$2:$L424,4,FALSE),VLOOKUP(Fullmath[[#This Row],[M2]],$H426:$L$2227,4,FALSE)),0)</f>
        <v>537.36111111111109</v>
      </c>
      <c r="U425" s="5"/>
      <c r="V425" s="6"/>
      <c r="W425" s="15">
        <f>IFERROR(_xlfn.IFNA(VLOOKUP(Fullmath[[#This Row],[M3]],$H$2:$L424,2,FALSE),VLOOKUP(Fullmath[[#This Row],[M3]],$H426:$L$2227,2,FALSE)),0)</f>
        <v>0</v>
      </c>
      <c r="X425" s="16">
        <f>IFERROR(_xlfn.IFNA(VLOOKUP(Fullmath[[#This Row],[M3]],$H$2:$L424,4,FALSE),VLOOKUP(Fullmath[[#This Row],[M3]],$H426:$L$2227,4,FALSE)),0)</f>
        <v>0</v>
      </c>
      <c r="Y425" s="5"/>
      <c r="Z425" s="6"/>
      <c r="AA425" s="15">
        <f>IFERROR(_xlfn.IFNA(VLOOKUP(Fullmath[[#This Row],[M4]],$H$2:$L424,2,FALSE),VLOOKUP(Fullmath[[#This Row],[M4]],$H426:$L$2227,2,FALSE)),0)</f>
        <v>0</v>
      </c>
      <c r="AB425" s="16">
        <f>IFERROR(_xlfn.IFNA(VLOOKUP(Fullmath[[#This Row],[M4]],$H$2:$L424,4,FALSE),VLOOKUP(Fullmath[[#This Row],[M4]],$H426:$L$2227,4,FALSE)),0)</f>
        <v>0</v>
      </c>
      <c r="AC425" s="5"/>
      <c r="AD425" s="6"/>
      <c r="AE425" s="15">
        <f>IFERROR(_xlfn.IFNA(VLOOKUP(Fullmath[[#This Row],[M5]],$H$2:$L424,2,FALSE),VLOOKUP(Fullmath[[#This Row],[M5]],$H426:$L$2227,2,FALSE)),0)</f>
        <v>0</v>
      </c>
      <c r="AF425" s="16">
        <f>IFERROR(_xlfn.IFNA(VLOOKUP(Fullmath[[#This Row],[M5]],$H$2:$L424,4,FALSE),VLOOKUP(Fullmath[[#This Row],[M5]],$H426:$L$2227,4,FALSE)),0)</f>
        <v>0</v>
      </c>
      <c r="AG425" s="5"/>
      <c r="AH425" s="6"/>
      <c r="AI425" s="15">
        <f>IFERROR(_xlfn.IFNA(VLOOKUP(Fullmath[[#This Row],[M6]],$H$2:$L424,2,FALSE),VLOOKUP(Fullmath[[#This Row],[M6]],$H426:$L$2227,2,FALSE)),0)</f>
        <v>0</v>
      </c>
      <c r="AJ425" s="16">
        <f>IFERROR(_xlfn.IFNA(VLOOKUP(Fullmath[[#This Row],[M6]],$H$2:$L424,4,FALSE),VLOOKUP(Fullmath[[#This Row],[M6]],$H426:$L$2227,4,FALSE)),0)</f>
        <v>0</v>
      </c>
      <c r="AK425" s="5" t="s">
        <v>197</v>
      </c>
      <c r="AL425" s="6">
        <v>1</v>
      </c>
      <c r="AM425" s="6">
        <f>(IFERROR(VLOOKUP(AK425,Components[[Name]:[Price]],2,FALSE),0))</f>
        <v>58.916666666666664</v>
      </c>
      <c r="AN425" s="5" t="s">
        <v>631</v>
      </c>
      <c r="AO425" s="6">
        <v>4</v>
      </c>
      <c r="AP425" s="6">
        <f>(IFERROR(VLOOKUP(AN425,Components[[Name]:[Price]],2,FALSE),0))</f>
        <v>500</v>
      </c>
      <c r="AQ425" s="5"/>
      <c r="AR425" s="6"/>
      <c r="AS425" s="6">
        <f>(IFERROR(VLOOKUP(AQ425,Components[[Name]:[Price]],2,FALSE),0))</f>
        <v>0</v>
      </c>
      <c r="AT425" s="5"/>
      <c r="AU425" s="6"/>
      <c r="AV425" s="6">
        <f>(IFERROR(VLOOKUP(AT425,Components[[Name]:[Price]],2,FALSE),0))</f>
        <v>0</v>
      </c>
      <c r="AW425" s="5"/>
      <c r="AX425" s="6"/>
      <c r="AY425" s="6">
        <f>(IFERROR(VLOOKUP(AW425,Components[[Name]:[Price]],2,FALSE),0))</f>
        <v>0</v>
      </c>
      <c r="AZ425" s="5"/>
      <c r="BA425" s="6"/>
      <c r="BB425" s="6">
        <f>(IFERROR(VLOOKUP(AZ425,Components[[Name]:[Price]],2,FALSE),0))</f>
        <v>0</v>
      </c>
    </row>
    <row r="426" spans="1:54" x14ac:dyDescent="0.2">
      <c r="A426" s="6">
        <v>117</v>
      </c>
      <c r="B426" s="6" t="s">
        <v>599</v>
      </c>
      <c r="C426" s="6" t="s">
        <v>610</v>
      </c>
      <c r="D426" s="6" t="s">
        <v>610</v>
      </c>
      <c r="E426" s="6">
        <v>1</v>
      </c>
      <c r="F426" s="6">
        <v>21</v>
      </c>
      <c r="G426" s="6">
        <v>16</v>
      </c>
      <c r="H426" s="6" t="s">
        <v>619</v>
      </c>
      <c r="I426" s="7">
        <f>Fullmath[[#This Row],[Total CP]]/Fullmath[[#This Row],[Quantity]]</f>
        <v>16</v>
      </c>
      <c r="J4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426" s="6">
        <f>Fullmath[[#This Row],[Mat Cost]]/Fullmath[[#This Row],[Quantity]]</f>
        <v>116.75</v>
      </c>
      <c r="L4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116.75</v>
      </c>
      <c r="M426" s="5"/>
      <c r="N426" s="14"/>
      <c r="O426" s="15">
        <f>IFERROR(_xlfn.IFNA(VLOOKUP(Fullmath[[#This Row],[M1]],$H$2:$L425,2,FALSE),VLOOKUP(Fullmath[[#This Row],[M1]],$H427:$L$2227,2,FALSE)),0)</f>
        <v>0</v>
      </c>
      <c r="P426" s="16">
        <f>IFERROR(_xlfn.IFNA(VLOOKUP(Fullmath[[#This Row],[M1]],$H$2:$L425,4,FALSE),VLOOKUP(Fullmath[[#This Row],[M1]],$H427:$L$2227,4,FALSE)),0)</f>
        <v>0</v>
      </c>
      <c r="Q426" s="5"/>
      <c r="R426" s="6"/>
      <c r="S426" s="15">
        <f>IFERROR(_xlfn.IFNA(VLOOKUP(Fullmath[[#This Row],[M2]],$H$2:$L425,2,FALSE),VLOOKUP(Fullmath[[#This Row],[M2]],$H427:$L$2227,2,FALSE)),0)</f>
        <v>0</v>
      </c>
      <c r="T426" s="16">
        <f>IFERROR(_xlfn.IFNA(VLOOKUP(Fullmath[[#This Row],[M2]],$H$2:$L425,4,FALSE),VLOOKUP(Fullmath[[#This Row],[M2]],$H427:$L$2227,4,FALSE)),0)</f>
        <v>0</v>
      </c>
      <c r="U426" s="5"/>
      <c r="V426" s="6"/>
      <c r="W426" s="15">
        <f>IFERROR(_xlfn.IFNA(VLOOKUP(Fullmath[[#This Row],[M3]],$H$2:$L425,2,FALSE),VLOOKUP(Fullmath[[#This Row],[M3]],$H427:$L$2227,2,FALSE)),0)</f>
        <v>0</v>
      </c>
      <c r="X426" s="16">
        <f>IFERROR(_xlfn.IFNA(VLOOKUP(Fullmath[[#This Row],[M3]],$H$2:$L425,4,FALSE),VLOOKUP(Fullmath[[#This Row],[M3]],$H427:$L$2227,4,FALSE)),0)</f>
        <v>0</v>
      </c>
      <c r="Y426" s="5"/>
      <c r="Z426" s="6"/>
      <c r="AA426" s="15">
        <f>IFERROR(_xlfn.IFNA(VLOOKUP(Fullmath[[#This Row],[M4]],$H$2:$L425,2,FALSE),VLOOKUP(Fullmath[[#This Row],[M4]],$H427:$L$2227,2,FALSE)),0)</f>
        <v>0</v>
      </c>
      <c r="AB426" s="16">
        <f>IFERROR(_xlfn.IFNA(VLOOKUP(Fullmath[[#This Row],[M4]],$H$2:$L425,4,FALSE),VLOOKUP(Fullmath[[#This Row],[M4]],$H427:$L$2227,4,FALSE)),0)</f>
        <v>0</v>
      </c>
      <c r="AC426" s="5"/>
      <c r="AD426" s="6"/>
      <c r="AE426" s="15">
        <f>IFERROR(_xlfn.IFNA(VLOOKUP(Fullmath[[#This Row],[M5]],$H$2:$L425,2,FALSE),VLOOKUP(Fullmath[[#This Row],[M5]],$H427:$L$2227,2,FALSE)),0)</f>
        <v>0</v>
      </c>
      <c r="AF426" s="16">
        <f>IFERROR(_xlfn.IFNA(VLOOKUP(Fullmath[[#This Row],[M5]],$H$2:$L425,4,FALSE),VLOOKUP(Fullmath[[#This Row],[M5]],$H427:$L$2227,4,FALSE)),0)</f>
        <v>0</v>
      </c>
      <c r="AG426" s="5"/>
      <c r="AH426" s="6"/>
      <c r="AI426" s="15">
        <f>IFERROR(_xlfn.IFNA(VLOOKUP(Fullmath[[#This Row],[M6]],$H$2:$L425,2,FALSE),VLOOKUP(Fullmath[[#This Row],[M6]],$H427:$L$2227,2,FALSE)),0)</f>
        <v>0</v>
      </c>
      <c r="AJ426" s="16">
        <f>IFERROR(_xlfn.IFNA(VLOOKUP(Fullmath[[#This Row],[M6]],$H$2:$L425,4,FALSE),VLOOKUP(Fullmath[[#This Row],[M6]],$H427:$L$2227,4,FALSE)),0)</f>
        <v>0</v>
      </c>
      <c r="AK426" s="5" t="s">
        <v>244</v>
      </c>
      <c r="AL426" s="6">
        <v>1</v>
      </c>
      <c r="AM426" s="6">
        <f>(IFERROR(VLOOKUP(AK426,Components[[Name]:[Price]],2,FALSE),0))</f>
        <v>57.833333333333336</v>
      </c>
      <c r="AN426" s="5" t="s">
        <v>197</v>
      </c>
      <c r="AO426" s="6">
        <v>1</v>
      </c>
      <c r="AP426" s="6">
        <f>(IFERROR(VLOOKUP(AN426,Components[[Name]:[Price]],2,FALSE),0))</f>
        <v>58.916666666666664</v>
      </c>
      <c r="AQ426" s="5"/>
      <c r="AR426" s="6"/>
      <c r="AS426" s="6">
        <f>(IFERROR(VLOOKUP(AQ426,Components[[Name]:[Price]],2,FALSE),0))</f>
        <v>0</v>
      </c>
      <c r="AT426" s="5"/>
      <c r="AU426" s="6"/>
      <c r="AV426" s="6">
        <f>(IFERROR(VLOOKUP(AT426,Components[[Name]:[Price]],2,FALSE),0))</f>
        <v>0</v>
      </c>
      <c r="AW426" s="5"/>
      <c r="AX426" s="6"/>
      <c r="AY426" s="6">
        <f>(IFERROR(VLOOKUP(AW426,Components[[Name]:[Price]],2,FALSE),0))</f>
        <v>0</v>
      </c>
      <c r="AZ426" s="5"/>
      <c r="BA426" s="6"/>
      <c r="BB426" s="6">
        <f>(IFERROR(VLOOKUP(AZ426,Components[[Name]:[Price]],2,FALSE),0))</f>
        <v>0</v>
      </c>
    </row>
    <row r="427" spans="1:54" x14ac:dyDescent="0.2">
      <c r="A427" s="6">
        <v>1698</v>
      </c>
      <c r="B427" s="6" t="s">
        <v>599</v>
      </c>
      <c r="C427" s="6" t="s">
        <v>610</v>
      </c>
      <c r="D427" s="6" t="s">
        <v>610</v>
      </c>
      <c r="E427" s="6">
        <v>1</v>
      </c>
      <c r="F427" s="6">
        <v>25</v>
      </c>
      <c r="G427" s="6">
        <v>20</v>
      </c>
      <c r="H427" s="6" t="s">
        <v>632</v>
      </c>
      <c r="I427" s="7">
        <f>Fullmath[[#This Row],[Total CP]]/Fullmath[[#This Row],[Quantity]]</f>
        <v>70.333333333333343</v>
      </c>
      <c r="J4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70.333333333333343</v>
      </c>
      <c r="K427" s="6">
        <f>Fullmath[[#This Row],[Mat Cost]]/Fullmath[[#This Row],[Quantity]]</f>
        <v>12000.138888888891</v>
      </c>
      <c r="L4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12000.138888888891</v>
      </c>
      <c r="M427" s="5" t="s">
        <v>633</v>
      </c>
      <c r="N427" s="14">
        <v>2</v>
      </c>
      <c r="O427" s="15">
        <f>IFERROR(_xlfn.IFNA(VLOOKUP(Fullmath[[#This Row],[M1]],$H$2:$L426,2,FALSE),VLOOKUP(Fullmath[[#This Row],[M1]],$H428:$L$2227,2,FALSE)),0)</f>
        <v>11</v>
      </c>
      <c r="P427" s="16">
        <f>IFERROR(_xlfn.IFNA(VLOOKUP(Fullmath[[#This Row],[M1]],$H$2:$L426,4,FALSE),VLOOKUP(Fullmath[[#This Row],[M1]],$H428:$L$2227,4,FALSE)),0)</f>
        <v>1213.3333333333335</v>
      </c>
      <c r="Q427" s="5" t="s">
        <v>630</v>
      </c>
      <c r="R427" s="6">
        <v>1</v>
      </c>
      <c r="S427" s="15">
        <f>IFERROR(_xlfn.IFNA(VLOOKUP(Fullmath[[#This Row],[M2]],$H$2:$L426,2,FALSE),VLOOKUP(Fullmath[[#This Row],[M2]],$H428:$L$2227,2,FALSE)),0)</f>
        <v>28.333333333333336</v>
      </c>
      <c r="T427" s="16">
        <f>IFERROR(_xlfn.IFNA(VLOOKUP(Fullmath[[#This Row],[M2]],$H$2:$L426,4,FALSE),VLOOKUP(Fullmath[[#This Row],[M2]],$H428:$L$2227,4,FALSE)),0)</f>
        <v>6427.4722222222226</v>
      </c>
      <c r="U427" s="5"/>
      <c r="V427" s="6"/>
      <c r="W427" s="15">
        <f>IFERROR(_xlfn.IFNA(VLOOKUP(Fullmath[[#This Row],[M3]],$H$2:$L426,2,FALSE),VLOOKUP(Fullmath[[#This Row],[M3]],$H428:$L$2227,2,FALSE)),0)</f>
        <v>0</v>
      </c>
      <c r="X427" s="16">
        <f>IFERROR(_xlfn.IFNA(VLOOKUP(Fullmath[[#This Row],[M3]],$H$2:$L426,4,FALSE),VLOOKUP(Fullmath[[#This Row],[M3]],$H428:$L$2227,4,FALSE)),0)</f>
        <v>0</v>
      </c>
      <c r="Y427" s="5"/>
      <c r="Z427" s="6"/>
      <c r="AA427" s="15">
        <f>IFERROR(_xlfn.IFNA(VLOOKUP(Fullmath[[#This Row],[M4]],$H$2:$L426,2,FALSE),VLOOKUP(Fullmath[[#This Row],[M4]],$H428:$L$2227,2,FALSE)),0)</f>
        <v>0</v>
      </c>
      <c r="AB427" s="16">
        <f>IFERROR(_xlfn.IFNA(VLOOKUP(Fullmath[[#This Row],[M4]],$H$2:$L426,4,FALSE),VLOOKUP(Fullmath[[#This Row],[M4]],$H428:$L$2227,4,FALSE)),0)</f>
        <v>0</v>
      </c>
      <c r="AC427" s="5"/>
      <c r="AD427" s="6"/>
      <c r="AE427" s="15">
        <f>IFERROR(_xlfn.IFNA(VLOOKUP(Fullmath[[#This Row],[M5]],$H$2:$L426,2,FALSE),VLOOKUP(Fullmath[[#This Row],[M5]],$H428:$L$2227,2,FALSE)),0)</f>
        <v>0</v>
      </c>
      <c r="AF427" s="16">
        <f>IFERROR(_xlfn.IFNA(VLOOKUP(Fullmath[[#This Row],[M5]],$H$2:$L426,4,FALSE),VLOOKUP(Fullmath[[#This Row],[M5]],$H428:$L$2227,4,FALSE)),0)</f>
        <v>0</v>
      </c>
      <c r="AG427" s="5"/>
      <c r="AH427" s="6"/>
      <c r="AI427" s="15">
        <f>IFERROR(_xlfn.IFNA(VLOOKUP(Fullmath[[#This Row],[M6]],$H$2:$L426,2,FALSE),VLOOKUP(Fullmath[[#This Row],[M6]],$H428:$L$2227,2,FALSE)),0)</f>
        <v>0</v>
      </c>
      <c r="AJ427" s="16">
        <f>IFERROR(_xlfn.IFNA(VLOOKUP(Fullmath[[#This Row],[M6]],$H$2:$L426,4,FALSE),VLOOKUP(Fullmath[[#This Row],[M6]],$H428:$L$2227,4,FALSE)),0)</f>
        <v>0</v>
      </c>
      <c r="AK427" s="5" t="s">
        <v>165</v>
      </c>
      <c r="AL427" s="6">
        <v>5</v>
      </c>
      <c r="AM427" s="6">
        <f>(IFERROR(VLOOKUP(AK427,Components[[Name]:[Price]],2,FALSE),0))</f>
        <v>29.2</v>
      </c>
      <c r="AN427" s="5" t="s">
        <v>634</v>
      </c>
      <c r="AO427" s="6">
        <v>1</v>
      </c>
      <c r="AP427" s="6">
        <f>(IFERROR(VLOOKUP(AN427,Components[[Name]:[Price]],2,FALSE),0))</f>
        <v>500</v>
      </c>
      <c r="AQ427" s="5" t="s">
        <v>635</v>
      </c>
      <c r="AR427" s="6">
        <v>5</v>
      </c>
      <c r="AS427" s="6">
        <f>(IFERROR(VLOOKUP(AQ427,Components[[Name]:[Price]],2,FALSE),0))</f>
        <v>500</v>
      </c>
      <c r="AT427" s="5"/>
      <c r="AU427" s="6"/>
      <c r="AV427" s="6">
        <f>(IFERROR(VLOOKUP(AT427,Components[[Name]:[Price]],2,FALSE),0))</f>
        <v>0</v>
      </c>
      <c r="AW427" s="5"/>
      <c r="AX427" s="6"/>
      <c r="AY427" s="6">
        <f>(IFERROR(VLOOKUP(AW427,Components[[Name]:[Price]],2,FALSE),0))</f>
        <v>0</v>
      </c>
      <c r="AZ427" s="5"/>
      <c r="BA427" s="6"/>
      <c r="BB427" s="6">
        <f>(IFERROR(VLOOKUP(AZ427,Components[[Name]:[Price]],2,FALSE),0))</f>
        <v>0</v>
      </c>
    </row>
    <row r="428" spans="1:54" x14ac:dyDescent="0.2">
      <c r="A428" s="6">
        <v>1699</v>
      </c>
      <c r="B428" s="6" t="s">
        <v>599</v>
      </c>
      <c r="C428" s="6" t="s">
        <v>610</v>
      </c>
      <c r="D428" s="6" t="s">
        <v>610</v>
      </c>
      <c r="E428" s="6">
        <v>1</v>
      </c>
      <c r="F428" s="6">
        <v>30</v>
      </c>
      <c r="G428" s="6">
        <v>25</v>
      </c>
      <c r="H428" s="6" t="s">
        <v>636</v>
      </c>
      <c r="I428" s="7">
        <f>Fullmath[[#This Row],[Total CP]]/Fullmath[[#This Row],[Quantity]]</f>
        <v>112.13333333333334</v>
      </c>
      <c r="J4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112.13333333333334</v>
      </c>
      <c r="K428" s="6">
        <f>Fullmath[[#This Row],[Mat Cost]]/Fullmath[[#This Row],[Quantity]]</f>
        <v>18851.29888888889</v>
      </c>
      <c r="L4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18851.29888888889</v>
      </c>
      <c r="M428" s="5" t="s">
        <v>626</v>
      </c>
      <c r="N428" s="14">
        <v>2</v>
      </c>
      <c r="O428" s="15">
        <f>IFERROR(_xlfn.IFNA(VLOOKUP(Fullmath[[#This Row],[M1]],$H$2:$L427,2,FALSE),VLOOKUP(Fullmath[[#This Row],[M1]],$H429:$L$2227,2,FALSE)),0)</f>
        <v>5</v>
      </c>
      <c r="P428" s="16">
        <f>IFERROR(_xlfn.IFNA(VLOOKUP(Fullmath[[#This Row],[M1]],$H$2:$L427,4,FALSE),VLOOKUP(Fullmath[[#This Row],[M1]],$H429:$L$2227,4,FALSE)),0)</f>
        <v>588.11666666666667</v>
      </c>
      <c r="Q428" s="5" t="s">
        <v>622</v>
      </c>
      <c r="R428" s="6">
        <v>1</v>
      </c>
      <c r="S428" s="15">
        <f>IFERROR(_xlfn.IFNA(VLOOKUP(Fullmath[[#This Row],[M2]],$H$2:$L427,2,FALSE),VLOOKUP(Fullmath[[#This Row],[M2]],$H429:$L$2227,2,FALSE)),0)</f>
        <v>6.8</v>
      </c>
      <c r="T428" s="16">
        <f>IFERROR(_xlfn.IFNA(VLOOKUP(Fullmath[[#This Row],[M2]],$H$2:$L427,4,FALSE),VLOOKUP(Fullmath[[#This Row],[M2]],$H429:$L$2227,4,FALSE)),0)</f>
        <v>861.01</v>
      </c>
      <c r="U428" s="5" t="s">
        <v>632</v>
      </c>
      <c r="V428" s="6">
        <v>1</v>
      </c>
      <c r="W428" s="15">
        <f>IFERROR(_xlfn.IFNA(VLOOKUP(Fullmath[[#This Row],[M3]],$H$2:$L427,2,FALSE),VLOOKUP(Fullmath[[#This Row],[M3]],$H429:$L$2227,2,FALSE)),0)</f>
        <v>70.333333333333343</v>
      </c>
      <c r="X428" s="16">
        <f>IFERROR(_xlfn.IFNA(VLOOKUP(Fullmath[[#This Row],[M3]],$H$2:$L427,4,FALSE),VLOOKUP(Fullmath[[#This Row],[M3]],$H429:$L$2227,4,FALSE)),0)</f>
        <v>12000.138888888891</v>
      </c>
      <c r="Y428" s="5"/>
      <c r="Z428" s="6"/>
      <c r="AA428" s="15">
        <f>IFERROR(_xlfn.IFNA(VLOOKUP(Fullmath[[#This Row],[M4]],$H$2:$L427,2,FALSE),VLOOKUP(Fullmath[[#This Row],[M4]],$H429:$L$2227,2,FALSE)),0)</f>
        <v>0</v>
      </c>
      <c r="AB428" s="16">
        <f>IFERROR(_xlfn.IFNA(VLOOKUP(Fullmath[[#This Row],[M4]],$H$2:$L427,4,FALSE),VLOOKUP(Fullmath[[#This Row],[M4]],$H429:$L$2227,4,FALSE)),0)</f>
        <v>0</v>
      </c>
      <c r="AC428" s="5"/>
      <c r="AD428" s="6"/>
      <c r="AE428" s="15">
        <f>IFERROR(_xlfn.IFNA(VLOOKUP(Fullmath[[#This Row],[M5]],$H$2:$L427,2,FALSE),VLOOKUP(Fullmath[[#This Row],[M5]],$H429:$L$2227,2,FALSE)),0)</f>
        <v>0</v>
      </c>
      <c r="AF428" s="16">
        <f>IFERROR(_xlfn.IFNA(VLOOKUP(Fullmath[[#This Row],[M5]],$H$2:$L427,4,FALSE),VLOOKUP(Fullmath[[#This Row],[M5]],$H429:$L$2227,4,FALSE)),0)</f>
        <v>0</v>
      </c>
      <c r="AG428" s="5"/>
      <c r="AH428" s="6"/>
      <c r="AI428" s="15">
        <f>IFERROR(_xlfn.IFNA(VLOOKUP(Fullmath[[#This Row],[M6]],$H$2:$L427,2,FALSE),VLOOKUP(Fullmath[[#This Row],[M6]],$H429:$L$2227,2,FALSE)),0)</f>
        <v>0</v>
      </c>
      <c r="AJ428" s="16">
        <f>IFERROR(_xlfn.IFNA(VLOOKUP(Fullmath[[#This Row],[M6]],$H$2:$L427,4,FALSE),VLOOKUP(Fullmath[[#This Row],[M6]],$H429:$L$2227,4,FALSE)),0)</f>
        <v>0</v>
      </c>
      <c r="AK428" s="5" t="s">
        <v>185</v>
      </c>
      <c r="AL428" s="6">
        <v>1</v>
      </c>
      <c r="AM428" s="6">
        <f>(IFERROR(VLOOKUP(AK428,Components[[Name]:[Price]],2,FALSE),0))</f>
        <v>5</v>
      </c>
      <c r="AN428" s="5" t="s">
        <v>197</v>
      </c>
      <c r="AO428" s="6">
        <v>1</v>
      </c>
      <c r="AP428" s="6">
        <f>(IFERROR(VLOOKUP(AN428,Components[[Name]:[Price]],2,FALSE),0))</f>
        <v>58.916666666666664</v>
      </c>
      <c r="AQ428" s="5" t="s">
        <v>637</v>
      </c>
      <c r="AR428" s="6">
        <v>5</v>
      </c>
      <c r="AS428" s="6">
        <f>(IFERROR(VLOOKUP(AQ428,Components[[Name]:[Price]],2,FALSE),0))</f>
        <v>50</v>
      </c>
      <c r="AT428" s="5" t="s">
        <v>638</v>
      </c>
      <c r="AU428" s="6">
        <v>5</v>
      </c>
      <c r="AV428" s="6">
        <f>(IFERROR(VLOOKUP(AT428,Components[[Name]:[Price]],2,FALSE),0))</f>
        <v>500</v>
      </c>
      <c r="AW428" s="5" t="s">
        <v>629</v>
      </c>
      <c r="AX428" s="6">
        <v>4</v>
      </c>
      <c r="AY428" s="6">
        <f>(IFERROR(VLOOKUP(AW428,Components[[Name]:[Price]],2,FALSE),0))</f>
        <v>500</v>
      </c>
      <c r="AZ428" s="5"/>
      <c r="BA428" s="6"/>
      <c r="BB428" s="6">
        <f>(IFERROR(VLOOKUP(AZ428,Components[[Name]:[Price]],2,FALSE),0))</f>
        <v>0</v>
      </c>
    </row>
    <row r="429" spans="1:54" x14ac:dyDescent="0.2">
      <c r="A429" s="2">
        <v>616</v>
      </c>
      <c r="B429" s="2" t="s">
        <v>1169</v>
      </c>
      <c r="C429" s="2" t="s">
        <v>785</v>
      </c>
      <c r="D429" s="2" t="s">
        <v>785</v>
      </c>
      <c r="E429" s="2">
        <v>1</v>
      </c>
      <c r="F429" s="2">
        <v>24</v>
      </c>
      <c r="G429" s="2">
        <v>80</v>
      </c>
      <c r="H429" s="2" t="s">
        <v>1189</v>
      </c>
      <c r="I429" s="7">
        <f>Fullmath[[#This Row],[Total CP]]/Fullmath[[#This Row],[Quantity]]</f>
        <v>99</v>
      </c>
      <c r="J42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99</v>
      </c>
      <c r="K429" s="2">
        <f>Fullmath[[#This Row],[Mat Cost]]/Fullmath[[#This Row],[Quantity]]</f>
        <v>3020.5</v>
      </c>
      <c r="L42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3020.5</v>
      </c>
      <c r="M429" s="5" t="s">
        <v>323</v>
      </c>
      <c r="N429" s="14">
        <v>1</v>
      </c>
      <c r="O429" s="15">
        <f>IFERROR(_xlfn.IFNA(VLOOKUP(Fullmath[[#This Row],[M1]],$H$2:$L428,2,FALSE),VLOOKUP(Fullmath[[#This Row],[M1]],$H430:$L$2227,2,FALSE)),0)</f>
        <v>3</v>
      </c>
      <c r="P429" s="16">
        <f>IFERROR(_xlfn.IFNA(VLOOKUP(Fullmath[[#This Row],[M1]],$H$2:$L428,4,FALSE),VLOOKUP(Fullmath[[#This Row],[M1]],$H430:$L$2227,4,FALSE)),0)</f>
        <v>1034.5</v>
      </c>
      <c r="Q429" s="5" t="s">
        <v>463</v>
      </c>
      <c r="R429" s="6">
        <v>1</v>
      </c>
      <c r="S429" s="15">
        <f>IFERROR(_xlfn.IFNA(VLOOKUP(Fullmath[[#This Row],[M2]],$H$2:$L428,2,FALSE),VLOOKUP(Fullmath[[#This Row],[M2]],$H430:$L$2227,2,FALSE)),0)</f>
        <v>16</v>
      </c>
      <c r="T429" s="16">
        <f>IFERROR(_xlfn.IFNA(VLOOKUP(Fullmath[[#This Row],[M2]],$H$2:$L428,4,FALSE),VLOOKUP(Fullmath[[#This Row],[M2]],$H430:$L$2227,4,FALSE)),0)</f>
        <v>300</v>
      </c>
      <c r="U429" s="5"/>
      <c r="V429" s="6"/>
      <c r="W429" s="15">
        <f>IFERROR(_xlfn.IFNA(VLOOKUP(Fullmath[[#This Row],[M3]],$H$2:$L428,2,FALSE),VLOOKUP(Fullmath[[#This Row],[M3]],$H430:$L$2227,2,FALSE)),0)</f>
        <v>0</v>
      </c>
      <c r="X429" s="16">
        <f>IFERROR(_xlfn.IFNA(VLOOKUP(Fullmath[[#This Row],[M3]],$H$2:$L428,4,FALSE),VLOOKUP(Fullmath[[#This Row],[M3]],$H430:$L$2227,4,FALSE)),0)</f>
        <v>0</v>
      </c>
      <c r="Y429" s="5"/>
      <c r="Z429" s="6"/>
      <c r="AA429" s="15">
        <f>IFERROR(_xlfn.IFNA(VLOOKUP(Fullmath[[#This Row],[M4]],$H$2:$L428,2,FALSE),VLOOKUP(Fullmath[[#This Row],[M4]],$H430:$L$2227,2,FALSE)),0)</f>
        <v>0</v>
      </c>
      <c r="AB429" s="16">
        <f>IFERROR(_xlfn.IFNA(VLOOKUP(Fullmath[[#This Row],[M4]],$H$2:$L428,4,FALSE),VLOOKUP(Fullmath[[#This Row],[M4]],$H430:$L$2227,4,FALSE)),0)</f>
        <v>0</v>
      </c>
      <c r="AC429" s="5"/>
      <c r="AD429" s="6"/>
      <c r="AE429" s="15">
        <f>IFERROR(_xlfn.IFNA(VLOOKUP(Fullmath[[#This Row],[M5]],$H$2:$L428,2,FALSE),VLOOKUP(Fullmath[[#This Row],[M5]],$H430:$L$2227,2,FALSE)),0)</f>
        <v>0</v>
      </c>
      <c r="AF429" s="16">
        <f>IFERROR(_xlfn.IFNA(VLOOKUP(Fullmath[[#This Row],[M5]],$H$2:$L428,4,FALSE),VLOOKUP(Fullmath[[#This Row],[M5]],$H430:$L$2227,4,FALSE)),0)</f>
        <v>0</v>
      </c>
      <c r="AG429" s="5"/>
      <c r="AH429" s="6"/>
      <c r="AI429" s="15">
        <f>IFERROR(_xlfn.IFNA(VLOOKUP(Fullmath[[#This Row],[M6]],$H$2:$L428,2,FALSE),VLOOKUP(Fullmath[[#This Row],[M6]],$H430:$L$2227,2,FALSE)),0)</f>
        <v>0</v>
      </c>
      <c r="AJ429" s="16">
        <f>IFERROR(_xlfn.IFNA(VLOOKUP(Fullmath[[#This Row],[M6]],$H$2:$L428,4,FALSE),VLOOKUP(Fullmath[[#This Row],[M6]],$H430:$L$2227,4,FALSE)),0)</f>
        <v>0</v>
      </c>
      <c r="AK429" s="5" t="s">
        <v>194</v>
      </c>
      <c r="AL429" s="6">
        <v>1</v>
      </c>
      <c r="AM429" s="6">
        <f>(IFERROR(VLOOKUP(AK429,Components[[Name]:[Price]],2,FALSE),0))</f>
        <v>843</v>
      </c>
      <c r="AN429" s="5" t="s">
        <v>189</v>
      </c>
      <c r="AO429" s="6">
        <v>1</v>
      </c>
      <c r="AP429" s="6">
        <f>(IFERROR(VLOOKUP(AN429,Components[[Name]:[Price]],2,FALSE),0))</f>
        <v>843</v>
      </c>
      <c r="AQ429" s="5"/>
      <c r="AR429" s="6"/>
      <c r="AS429" s="6">
        <f>(IFERROR(VLOOKUP(AQ429,Components[[Name]:[Price]],2,FALSE),0))</f>
        <v>0</v>
      </c>
      <c r="AT429" s="5"/>
      <c r="AU429" s="6"/>
      <c r="AV429" s="6">
        <f>(IFERROR(VLOOKUP(AT429,Components[[Name]:[Price]],2,FALSE),0))</f>
        <v>0</v>
      </c>
      <c r="AW429" s="5"/>
      <c r="AX429" s="6"/>
      <c r="AY429" s="6">
        <f>(IFERROR(VLOOKUP(AW429,Components[[Name]:[Price]],2,FALSE),0))</f>
        <v>0</v>
      </c>
      <c r="AZ429" s="5"/>
      <c r="BA429" s="6"/>
      <c r="BB429" s="6">
        <f>(IFERROR(VLOOKUP(AZ429,Components[[Name]:[Price]],2,FALSE),0))</f>
        <v>0</v>
      </c>
    </row>
    <row r="430" spans="1:54" x14ac:dyDescent="0.2">
      <c r="A430" s="2">
        <v>190</v>
      </c>
      <c r="B430" s="2" t="s">
        <v>958</v>
      </c>
      <c r="C430" s="6" t="s">
        <v>785</v>
      </c>
      <c r="D430" s="2" t="s">
        <v>785</v>
      </c>
      <c r="E430" s="2">
        <v>1</v>
      </c>
      <c r="F430" s="2">
        <v>19</v>
      </c>
      <c r="G430" s="2">
        <v>8</v>
      </c>
      <c r="H430" s="2" t="s">
        <v>945</v>
      </c>
      <c r="I430" s="7">
        <f>Fullmath[[#This Row],[Total CP]]/Fullmath[[#This Row],[Quantity]]</f>
        <v>8</v>
      </c>
      <c r="J4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</v>
      </c>
      <c r="K430" s="6">
        <f>Fullmath[[#This Row],[Mat Cost]]/Fullmath[[#This Row],[Quantity]]</f>
        <v>200</v>
      </c>
      <c r="L4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</v>
      </c>
      <c r="M430" s="5"/>
      <c r="N430" s="14"/>
      <c r="O430" s="15">
        <f>IFERROR(_xlfn.IFNA(VLOOKUP(Fullmath[[#This Row],[M1]],$H$2:$L429,2,FALSE),VLOOKUP(Fullmath[[#This Row],[M1]],$H431:$L$2227,2,FALSE)),0)</f>
        <v>0</v>
      </c>
      <c r="P430" s="16">
        <f>IFERROR(_xlfn.IFNA(VLOOKUP(Fullmath[[#This Row],[M1]],$H$2:$L429,4,FALSE),VLOOKUP(Fullmath[[#This Row],[M1]],$H431:$L$2227,4,FALSE)),0)</f>
        <v>0</v>
      </c>
      <c r="Q430" s="5"/>
      <c r="R430" s="6"/>
      <c r="S430" s="15">
        <f>IFERROR(_xlfn.IFNA(VLOOKUP(Fullmath[[#This Row],[M2]],$H$2:$L429,2,FALSE),VLOOKUP(Fullmath[[#This Row],[M2]],$H431:$L$2227,2,FALSE)),0)</f>
        <v>0</v>
      </c>
      <c r="T430" s="16">
        <f>IFERROR(_xlfn.IFNA(VLOOKUP(Fullmath[[#This Row],[M2]],$H$2:$L429,4,FALSE),VLOOKUP(Fullmath[[#This Row],[M2]],$H431:$L$2227,4,FALSE)),0)</f>
        <v>0</v>
      </c>
      <c r="U430" s="5"/>
      <c r="V430" s="6"/>
      <c r="W430" s="15">
        <f>IFERROR(_xlfn.IFNA(VLOOKUP(Fullmath[[#This Row],[M3]],$H$2:$L429,2,FALSE),VLOOKUP(Fullmath[[#This Row],[M3]],$H431:$L$2227,2,FALSE)),0)</f>
        <v>0</v>
      </c>
      <c r="X430" s="16">
        <f>IFERROR(_xlfn.IFNA(VLOOKUP(Fullmath[[#This Row],[M3]],$H$2:$L429,4,FALSE),VLOOKUP(Fullmath[[#This Row],[M3]],$H431:$L$2227,4,FALSE)),0)</f>
        <v>0</v>
      </c>
      <c r="Y430" s="5"/>
      <c r="Z430" s="6"/>
      <c r="AA430" s="15">
        <f>IFERROR(_xlfn.IFNA(VLOOKUP(Fullmath[[#This Row],[M4]],$H$2:$L429,2,FALSE),VLOOKUP(Fullmath[[#This Row],[M4]],$H431:$L$2227,2,FALSE)),0)</f>
        <v>0</v>
      </c>
      <c r="AB430" s="16">
        <f>IFERROR(_xlfn.IFNA(VLOOKUP(Fullmath[[#This Row],[M4]],$H$2:$L429,4,FALSE),VLOOKUP(Fullmath[[#This Row],[M4]],$H431:$L$2227,4,FALSE)),0)</f>
        <v>0</v>
      </c>
      <c r="AC430" s="5"/>
      <c r="AD430" s="6"/>
      <c r="AE430" s="15">
        <f>IFERROR(_xlfn.IFNA(VLOOKUP(Fullmath[[#This Row],[M5]],$H$2:$L429,2,FALSE),VLOOKUP(Fullmath[[#This Row],[M5]],$H431:$L$2227,2,FALSE)),0)</f>
        <v>0</v>
      </c>
      <c r="AF430" s="16">
        <f>IFERROR(_xlfn.IFNA(VLOOKUP(Fullmath[[#This Row],[M5]],$H$2:$L429,4,FALSE),VLOOKUP(Fullmath[[#This Row],[M5]],$H431:$L$2227,4,FALSE)),0)</f>
        <v>0</v>
      </c>
      <c r="AG430" s="5"/>
      <c r="AH430" s="6"/>
      <c r="AI430" s="15">
        <f>IFERROR(_xlfn.IFNA(VLOOKUP(Fullmath[[#This Row],[M6]],$H$2:$L429,2,FALSE),VLOOKUP(Fullmath[[#This Row],[M6]],$H431:$L$2227,2,FALSE)),0)</f>
        <v>0</v>
      </c>
      <c r="AJ430" s="16">
        <f>IFERROR(_xlfn.IFNA(VLOOKUP(Fullmath[[#This Row],[M6]],$H$2:$L429,4,FALSE),VLOOKUP(Fullmath[[#This Row],[M6]],$H431:$L$2227,4,FALSE)),0)</f>
        <v>0</v>
      </c>
      <c r="AK430" s="5" t="s">
        <v>166</v>
      </c>
      <c r="AL430" s="6">
        <v>10</v>
      </c>
      <c r="AM430" s="6">
        <f>(IFERROR(VLOOKUP(AK430,Components[[Name]:[Price]],2,FALSE),0))</f>
        <v>20</v>
      </c>
      <c r="AN430" s="5"/>
      <c r="AO430" s="6"/>
      <c r="AP430" s="6">
        <f>(IFERROR(VLOOKUP(AN430,Components[[Name]:[Price]],2,FALSE),0))</f>
        <v>0</v>
      </c>
      <c r="AQ430" s="5"/>
      <c r="AR430" s="6"/>
      <c r="AS430" s="6">
        <f>(IFERROR(VLOOKUP(AQ430,Components[[Name]:[Price]],2,FALSE),0))</f>
        <v>0</v>
      </c>
      <c r="AT430" s="5"/>
      <c r="AU430" s="6"/>
      <c r="AV430" s="6">
        <f>(IFERROR(VLOOKUP(AT430,Components[[Name]:[Price]],2,FALSE),0))</f>
        <v>0</v>
      </c>
      <c r="AW430" s="5"/>
      <c r="AX430" s="6"/>
      <c r="AY430" s="6">
        <f>(IFERROR(VLOOKUP(AW430,Components[[Name]:[Price]],2,FALSE),0))</f>
        <v>0</v>
      </c>
      <c r="AZ430" s="5"/>
      <c r="BA430" s="6"/>
      <c r="BB430" s="2">
        <f>(IFERROR(VLOOKUP(AZ430,Components[[Name]:[Price]],2,FALSE),0))</f>
        <v>0</v>
      </c>
    </row>
    <row r="431" spans="1:54" x14ac:dyDescent="0.2">
      <c r="A431" s="2">
        <v>191</v>
      </c>
      <c r="B431" s="2" t="s">
        <v>958</v>
      </c>
      <c r="C431" s="6" t="s">
        <v>785</v>
      </c>
      <c r="D431" s="2" t="s">
        <v>785</v>
      </c>
      <c r="E431" s="2">
        <v>1</v>
      </c>
      <c r="F431" s="2">
        <v>24</v>
      </c>
      <c r="G431" s="2">
        <v>80</v>
      </c>
      <c r="H431" s="2" t="s">
        <v>944</v>
      </c>
      <c r="I431" s="7">
        <f>Fullmath[[#This Row],[Total CP]]/Fullmath[[#This Row],[Quantity]]</f>
        <v>80</v>
      </c>
      <c r="J4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80</v>
      </c>
      <c r="K431" s="6">
        <f>Fullmath[[#This Row],[Mat Cost]]/Fullmath[[#This Row],[Quantity]]</f>
        <v>7899</v>
      </c>
      <c r="L4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7899</v>
      </c>
      <c r="M431" s="5"/>
      <c r="N431" s="14"/>
      <c r="O431" s="15">
        <f>IFERROR(_xlfn.IFNA(VLOOKUP(Fullmath[[#This Row],[M1]],$H$2:$L430,2,FALSE),VLOOKUP(Fullmath[[#This Row],[M1]],$H432:$L$2227,2,FALSE)),0)</f>
        <v>0</v>
      </c>
      <c r="P431" s="16">
        <f>IFERROR(_xlfn.IFNA(VLOOKUP(Fullmath[[#This Row],[M1]],$H$2:$L430,4,FALSE),VLOOKUP(Fullmath[[#This Row],[M1]],$H432:$L$2227,4,FALSE)),0)</f>
        <v>0</v>
      </c>
      <c r="Q431" s="5"/>
      <c r="R431" s="6"/>
      <c r="S431" s="15">
        <f>IFERROR(_xlfn.IFNA(VLOOKUP(Fullmath[[#This Row],[M2]],$H$2:$L430,2,FALSE),VLOOKUP(Fullmath[[#This Row],[M2]],$H432:$L$2227,2,FALSE)),0)</f>
        <v>0</v>
      </c>
      <c r="T431" s="16">
        <f>IFERROR(_xlfn.IFNA(VLOOKUP(Fullmath[[#This Row],[M2]],$H$2:$L430,4,FALSE),VLOOKUP(Fullmath[[#This Row],[M2]],$H432:$L$2227,4,FALSE)),0)</f>
        <v>0</v>
      </c>
      <c r="U431" s="5"/>
      <c r="V431" s="6"/>
      <c r="W431" s="15">
        <f>IFERROR(_xlfn.IFNA(VLOOKUP(Fullmath[[#This Row],[M3]],$H$2:$L430,2,FALSE),VLOOKUP(Fullmath[[#This Row],[M3]],$H432:$L$2227,2,FALSE)),0)</f>
        <v>0</v>
      </c>
      <c r="X431" s="16">
        <f>IFERROR(_xlfn.IFNA(VLOOKUP(Fullmath[[#This Row],[M3]],$H$2:$L430,4,FALSE),VLOOKUP(Fullmath[[#This Row],[M3]],$H432:$L$2227,4,FALSE)),0)</f>
        <v>0</v>
      </c>
      <c r="Y431" s="5"/>
      <c r="Z431" s="6"/>
      <c r="AA431" s="15">
        <f>IFERROR(_xlfn.IFNA(VLOOKUP(Fullmath[[#This Row],[M4]],$H$2:$L430,2,FALSE),VLOOKUP(Fullmath[[#This Row],[M4]],$H432:$L$2227,2,FALSE)),0)</f>
        <v>0</v>
      </c>
      <c r="AB431" s="16">
        <f>IFERROR(_xlfn.IFNA(VLOOKUP(Fullmath[[#This Row],[M4]],$H$2:$L430,4,FALSE),VLOOKUP(Fullmath[[#This Row],[M4]],$H432:$L$2227,4,FALSE)),0)</f>
        <v>0</v>
      </c>
      <c r="AC431" s="5"/>
      <c r="AD431" s="6"/>
      <c r="AE431" s="15">
        <f>IFERROR(_xlfn.IFNA(VLOOKUP(Fullmath[[#This Row],[M5]],$H$2:$L430,2,FALSE),VLOOKUP(Fullmath[[#This Row],[M5]],$H432:$L$2227,2,FALSE)),0)</f>
        <v>0</v>
      </c>
      <c r="AF431" s="16">
        <f>IFERROR(_xlfn.IFNA(VLOOKUP(Fullmath[[#This Row],[M5]],$H$2:$L430,4,FALSE),VLOOKUP(Fullmath[[#This Row],[M5]],$H432:$L$2227,4,FALSE)),0)</f>
        <v>0</v>
      </c>
      <c r="AG431" s="5"/>
      <c r="AH431" s="6"/>
      <c r="AI431" s="15">
        <f>IFERROR(_xlfn.IFNA(VLOOKUP(Fullmath[[#This Row],[M6]],$H$2:$L430,2,FALSE),VLOOKUP(Fullmath[[#This Row],[M6]],$H432:$L$2227,2,FALSE)),0)</f>
        <v>0</v>
      </c>
      <c r="AJ431" s="16">
        <f>IFERROR(_xlfn.IFNA(VLOOKUP(Fullmath[[#This Row],[M6]],$H$2:$L430,4,FALSE),VLOOKUP(Fullmath[[#This Row],[M6]],$H432:$L$2227,4,FALSE)),0)</f>
        <v>0</v>
      </c>
      <c r="AK431" s="5" t="s">
        <v>208</v>
      </c>
      <c r="AL431" s="6">
        <v>15</v>
      </c>
      <c r="AM431" s="6">
        <f>(IFERROR(VLOOKUP(AK431,Components[[Name]:[Price]],2,FALSE),0))</f>
        <v>526.6</v>
      </c>
      <c r="AN431" s="5"/>
      <c r="AO431" s="6"/>
      <c r="AP431" s="6">
        <f>(IFERROR(VLOOKUP(AN431,Components[[Name]:[Price]],2,FALSE),0))</f>
        <v>0</v>
      </c>
      <c r="AQ431" s="5"/>
      <c r="AR431" s="6"/>
      <c r="AS431" s="6">
        <f>(IFERROR(VLOOKUP(AQ431,Components[[Name]:[Price]],2,FALSE),0))</f>
        <v>0</v>
      </c>
      <c r="AT431" s="5"/>
      <c r="AU431" s="6"/>
      <c r="AV431" s="6">
        <f>(IFERROR(VLOOKUP(AT431,Components[[Name]:[Price]],2,FALSE),0))</f>
        <v>0</v>
      </c>
      <c r="AW431" s="5"/>
      <c r="AX431" s="6"/>
      <c r="AY431" s="6">
        <f>(IFERROR(VLOOKUP(AW431,Components[[Name]:[Price]],2,FALSE),0))</f>
        <v>0</v>
      </c>
      <c r="AZ431" s="5"/>
      <c r="BA431" s="6"/>
      <c r="BB431" s="2">
        <f>(IFERROR(VLOOKUP(AZ431,Components[[Name]:[Price]],2,FALSE),0))</f>
        <v>0</v>
      </c>
    </row>
    <row r="432" spans="1:54" x14ac:dyDescent="0.2">
      <c r="A432" s="2">
        <v>987</v>
      </c>
      <c r="B432" s="2" t="s">
        <v>1169</v>
      </c>
      <c r="C432" s="2" t="s">
        <v>611</v>
      </c>
      <c r="D432" s="2" t="s">
        <v>611</v>
      </c>
      <c r="E432" s="2">
        <v>10</v>
      </c>
      <c r="F432" s="2">
        <v>4</v>
      </c>
      <c r="G432" s="2">
        <v>10</v>
      </c>
      <c r="H432" s="2" t="s">
        <v>310</v>
      </c>
      <c r="I432" s="7">
        <f>Fullmath[[#This Row],[Total CP]]/Fullmath[[#This Row],[Quantity]]</f>
        <v>1.6</v>
      </c>
      <c r="J43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432" s="2">
        <f>Fullmath[[#This Row],[Mat Cost]]/Fullmath[[#This Row],[Quantity]]</f>
        <v>23.569166666666668</v>
      </c>
      <c r="L43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235.69166666666666</v>
      </c>
      <c r="M432" s="5" t="s">
        <v>325</v>
      </c>
      <c r="N432" s="14">
        <v>1</v>
      </c>
      <c r="O432" s="15">
        <f>IFERROR(_xlfn.IFNA(VLOOKUP(Fullmath[[#This Row],[M1]],$H$2:$L431,2,FALSE),VLOOKUP(Fullmath[[#This Row],[M1]],$H433:$L$2227,2,FALSE)),0)</f>
        <v>1</v>
      </c>
      <c r="P432" s="16">
        <f>IFERROR(_xlfn.IFNA(VLOOKUP(Fullmath[[#This Row],[M1]],$H$2:$L431,4,FALSE),VLOOKUP(Fullmath[[#This Row],[M1]],$H433:$L$2227,4,FALSE)),0)</f>
        <v>48.608333333333334</v>
      </c>
      <c r="Q432" s="5" t="s">
        <v>939</v>
      </c>
      <c r="R432" s="6">
        <v>5</v>
      </c>
      <c r="S432" s="15">
        <f>IFERROR(_xlfn.IFNA(VLOOKUP(Fullmath[[#This Row],[M2]],$H$2:$L431,2,FALSE),VLOOKUP(Fullmath[[#This Row],[M2]],$H433:$L$2227,2,FALSE)),0)</f>
        <v>1</v>
      </c>
      <c r="T432" s="16">
        <f>IFERROR(_xlfn.IFNA(VLOOKUP(Fullmath[[#This Row],[M2]],$H$2:$L431,4,FALSE),VLOOKUP(Fullmath[[#This Row],[M2]],$H433:$L$2227,4,FALSE)),0)</f>
        <v>37.416666666666664</v>
      </c>
      <c r="U432" s="5"/>
      <c r="V432" s="6"/>
      <c r="W432" s="15">
        <f>IFERROR(_xlfn.IFNA(VLOOKUP(Fullmath[[#This Row],[M3]],$H$2:$L431,2,FALSE),VLOOKUP(Fullmath[[#This Row],[M3]],$H433:$L$2227,2,FALSE)),0)</f>
        <v>0</v>
      </c>
      <c r="X432" s="16">
        <f>IFERROR(_xlfn.IFNA(VLOOKUP(Fullmath[[#This Row],[M3]],$H$2:$L431,4,FALSE),VLOOKUP(Fullmath[[#This Row],[M3]],$H433:$L$2227,4,FALSE)),0)</f>
        <v>0</v>
      </c>
      <c r="Y432" s="5"/>
      <c r="Z432" s="6"/>
      <c r="AA432" s="15">
        <f>IFERROR(_xlfn.IFNA(VLOOKUP(Fullmath[[#This Row],[M4]],$H$2:$L431,2,FALSE),VLOOKUP(Fullmath[[#This Row],[M4]],$H433:$L$2227,2,FALSE)),0)</f>
        <v>0</v>
      </c>
      <c r="AB432" s="16">
        <f>IFERROR(_xlfn.IFNA(VLOOKUP(Fullmath[[#This Row],[M4]],$H$2:$L431,4,FALSE),VLOOKUP(Fullmath[[#This Row],[M4]],$H433:$L$2227,4,FALSE)),0)</f>
        <v>0</v>
      </c>
      <c r="AC432" s="5"/>
      <c r="AD432" s="6"/>
      <c r="AE432" s="15">
        <f>IFERROR(_xlfn.IFNA(VLOOKUP(Fullmath[[#This Row],[M5]],$H$2:$L431,2,FALSE),VLOOKUP(Fullmath[[#This Row],[M5]],$H433:$L$2227,2,FALSE)),0)</f>
        <v>0</v>
      </c>
      <c r="AF432" s="16">
        <f>IFERROR(_xlfn.IFNA(VLOOKUP(Fullmath[[#This Row],[M5]],$H$2:$L431,4,FALSE),VLOOKUP(Fullmath[[#This Row],[M5]],$H433:$L$2227,4,FALSE)),0)</f>
        <v>0</v>
      </c>
      <c r="AG432" s="5"/>
      <c r="AH432" s="6"/>
      <c r="AI432" s="15">
        <f>IFERROR(_xlfn.IFNA(VLOOKUP(Fullmath[[#This Row],[M6]],$H$2:$L431,2,FALSE),VLOOKUP(Fullmath[[#This Row],[M6]],$H433:$L$2227,2,FALSE)),0)</f>
        <v>0</v>
      </c>
      <c r="AJ432" s="16">
        <f>IFERROR(_xlfn.IFNA(VLOOKUP(Fullmath[[#This Row],[M6]],$H$2:$L431,4,FALSE),VLOOKUP(Fullmath[[#This Row],[M6]],$H433:$L$2227,4,FALSE)),0)</f>
        <v>0</v>
      </c>
      <c r="AK432" s="5"/>
      <c r="AL432" s="6"/>
      <c r="AM432" s="2">
        <f>(IFERROR(VLOOKUP(AK432,Components[[Name]:[Price]],2,FALSE),0))</f>
        <v>0</v>
      </c>
      <c r="AN432" s="5"/>
      <c r="AO432" s="6"/>
      <c r="AP432" s="2">
        <f>(IFERROR(VLOOKUP(AN432,Components[[Name]:[Price]],2,FALSE),0))</f>
        <v>0</v>
      </c>
      <c r="AQ432" s="5"/>
      <c r="AR432" s="6"/>
      <c r="AS432" s="2">
        <f>(IFERROR(VLOOKUP(AQ432,Components[[Name]:[Price]],2,FALSE),0))</f>
        <v>0</v>
      </c>
      <c r="AT432" s="5"/>
      <c r="AU432" s="6"/>
      <c r="AV432" s="2">
        <f>(IFERROR(VLOOKUP(AT432,Components[[Name]:[Price]],2,FALSE),0))</f>
        <v>0</v>
      </c>
      <c r="AW432" s="5"/>
      <c r="AX432" s="6"/>
      <c r="AY432" s="2">
        <f>(IFERROR(VLOOKUP(AW432,Components[[Name]:[Price]],2,FALSE),0))</f>
        <v>0</v>
      </c>
      <c r="AZ432" s="5"/>
      <c r="BA432" s="6"/>
      <c r="BB432" s="6">
        <f>(IFERROR(VLOOKUP(AZ432,Components[[Name]:[Price]],2,FALSE),0))</f>
        <v>0</v>
      </c>
    </row>
    <row r="433" spans="1:54" x14ac:dyDescent="0.2">
      <c r="A433" s="2">
        <v>998</v>
      </c>
      <c r="B433" s="2" t="s">
        <v>1169</v>
      </c>
      <c r="C433" s="2" t="s">
        <v>611</v>
      </c>
      <c r="D433" s="2" t="s">
        <v>611</v>
      </c>
      <c r="E433" s="2">
        <v>10</v>
      </c>
      <c r="F433" s="2">
        <v>4</v>
      </c>
      <c r="G433" s="2">
        <v>2</v>
      </c>
      <c r="H433" s="2" t="s">
        <v>466</v>
      </c>
      <c r="I433" s="7">
        <f>Fullmath[[#This Row],[Total CP]]/Fullmath[[#This Row],[Quantity]]</f>
        <v>0.2</v>
      </c>
      <c r="J43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433" s="2">
        <f>Fullmath[[#This Row],[Mat Cost]]/Fullmath[[#This Row],[Quantity]]</f>
        <v>5</v>
      </c>
      <c r="L43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</v>
      </c>
      <c r="M433" s="5"/>
      <c r="N433" s="14"/>
      <c r="O433" s="15">
        <f>IFERROR(_xlfn.IFNA(VLOOKUP(Fullmath[[#This Row],[M1]],$H$2:$L432,2,FALSE),VLOOKUP(Fullmath[[#This Row],[M1]],$H434:$L$2227,2,FALSE)),0)</f>
        <v>0</v>
      </c>
      <c r="P433" s="16">
        <f>IFERROR(_xlfn.IFNA(VLOOKUP(Fullmath[[#This Row],[M1]],$H$2:$L432,4,FALSE),VLOOKUP(Fullmath[[#This Row],[M1]],$H434:$L$2227,4,FALSE)),0)</f>
        <v>0</v>
      </c>
      <c r="Q433" s="5"/>
      <c r="R433" s="6"/>
      <c r="S433" s="15">
        <f>IFERROR(_xlfn.IFNA(VLOOKUP(Fullmath[[#This Row],[M2]],$H$2:$L432,2,FALSE),VLOOKUP(Fullmath[[#This Row],[M2]],$H434:$L$2227,2,FALSE)),0)</f>
        <v>0</v>
      </c>
      <c r="T433" s="16">
        <f>IFERROR(_xlfn.IFNA(VLOOKUP(Fullmath[[#This Row],[M2]],$H$2:$L432,4,FALSE),VLOOKUP(Fullmath[[#This Row],[M2]],$H434:$L$2227,4,FALSE)),0)</f>
        <v>0</v>
      </c>
      <c r="U433" s="5"/>
      <c r="V433" s="6"/>
      <c r="W433" s="15">
        <f>IFERROR(_xlfn.IFNA(VLOOKUP(Fullmath[[#This Row],[M3]],$H$2:$L432,2,FALSE),VLOOKUP(Fullmath[[#This Row],[M3]],$H434:$L$2227,2,FALSE)),0)</f>
        <v>0</v>
      </c>
      <c r="X433" s="16">
        <f>IFERROR(_xlfn.IFNA(VLOOKUP(Fullmath[[#This Row],[M3]],$H$2:$L432,4,FALSE),VLOOKUP(Fullmath[[#This Row],[M3]],$H434:$L$2227,4,FALSE)),0)</f>
        <v>0</v>
      </c>
      <c r="Y433" s="5"/>
      <c r="Z433" s="6"/>
      <c r="AA433" s="15">
        <f>IFERROR(_xlfn.IFNA(VLOOKUP(Fullmath[[#This Row],[M4]],$H$2:$L432,2,FALSE),VLOOKUP(Fullmath[[#This Row],[M4]],$H434:$L$2227,2,FALSE)),0)</f>
        <v>0</v>
      </c>
      <c r="AB433" s="16">
        <f>IFERROR(_xlfn.IFNA(VLOOKUP(Fullmath[[#This Row],[M4]],$H$2:$L432,4,FALSE),VLOOKUP(Fullmath[[#This Row],[M4]],$H434:$L$2227,4,FALSE)),0)</f>
        <v>0</v>
      </c>
      <c r="AC433" s="5"/>
      <c r="AD433" s="6"/>
      <c r="AE433" s="15">
        <f>IFERROR(_xlfn.IFNA(VLOOKUP(Fullmath[[#This Row],[M5]],$H$2:$L432,2,FALSE),VLOOKUP(Fullmath[[#This Row],[M5]],$H434:$L$2227,2,FALSE)),0)</f>
        <v>0</v>
      </c>
      <c r="AF433" s="16">
        <f>IFERROR(_xlfn.IFNA(VLOOKUP(Fullmath[[#This Row],[M5]],$H$2:$L432,4,FALSE),VLOOKUP(Fullmath[[#This Row],[M5]],$H434:$L$2227,4,FALSE)),0)</f>
        <v>0</v>
      </c>
      <c r="AG433" s="5"/>
      <c r="AH433" s="6"/>
      <c r="AI433" s="15">
        <f>IFERROR(_xlfn.IFNA(VLOOKUP(Fullmath[[#This Row],[M6]],$H$2:$L432,2,FALSE),VLOOKUP(Fullmath[[#This Row],[M6]],$H434:$L$2227,2,FALSE)),0)</f>
        <v>0</v>
      </c>
      <c r="AJ433" s="16">
        <f>IFERROR(_xlfn.IFNA(VLOOKUP(Fullmath[[#This Row],[M6]],$H$2:$L432,4,FALSE),VLOOKUP(Fullmath[[#This Row],[M6]],$H434:$L$2227,4,FALSE)),0)</f>
        <v>0</v>
      </c>
      <c r="AK433" s="5" t="s">
        <v>185</v>
      </c>
      <c r="AL433" s="6">
        <v>10</v>
      </c>
      <c r="AM433" s="2">
        <f>(IFERROR(VLOOKUP(AK433,Components[[Name]:[Price]],2,FALSE),0))</f>
        <v>5</v>
      </c>
      <c r="AN433" s="5"/>
      <c r="AO433" s="6"/>
      <c r="AP433" s="2">
        <f>(IFERROR(VLOOKUP(AN433,Components[[Name]:[Price]],2,FALSE),0))</f>
        <v>0</v>
      </c>
      <c r="AQ433" s="5"/>
      <c r="AR433" s="6"/>
      <c r="AS433" s="2">
        <f>(IFERROR(VLOOKUP(AQ433,Components[[Name]:[Price]],2,FALSE),0))</f>
        <v>0</v>
      </c>
      <c r="AT433" s="5"/>
      <c r="AU433" s="6"/>
      <c r="AV433" s="2">
        <f>(IFERROR(VLOOKUP(AT433,Components[[Name]:[Price]],2,FALSE),0))</f>
        <v>0</v>
      </c>
      <c r="AW433" s="5"/>
      <c r="AX433" s="6"/>
      <c r="AY433" s="2">
        <f>(IFERROR(VLOOKUP(AW433,Components[[Name]:[Price]],2,FALSE),0))</f>
        <v>0</v>
      </c>
      <c r="AZ433" s="5"/>
      <c r="BA433" s="6"/>
      <c r="BB433" s="6">
        <f>(IFERROR(VLOOKUP(AZ433,Components[[Name]:[Price]],2,FALSE),0))</f>
        <v>0</v>
      </c>
    </row>
    <row r="434" spans="1:54" x14ac:dyDescent="0.2">
      <c r="A434" s="2">
        <v>986</v>
      </c>
      <c r="B434" s="2" t="s">
        <v>1169</v>
      </c>
      <c r="C434" s="2" t="s">
        <v>611</v>
      </c>
      <c r="D434" s="2" t="s">
        <v>611</v>
      </c>
      <c r="E434" s="2">
        <v>10</v>
      </c>
      <c r="F434" s="2">
        <v>10</v>
      </c>
      <c r="G434" s="2">
        <v>10</v>
      </c>
      <c r="H434" s="2" t="s">
        <v>1192</v>
      </c>
      <c r="I434" s="7">
        <f>Fullmath[[#This Row],[Total CP]]/Fullmath[[#This Row],[Quantity]]</f>
        <v>2.9</v>
      </c>
      <c r="J43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</v>
      </c>
      <c r="K434" s="2">
        <f>Fullmath[[#This Row],[Mat Cost]]/Fullmath[[#This Row],[Quantity]]</f>
        <v>128.39333333333335</v>
      </c>
      <c r="L43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1283.9333333333334</v>
      </c>
      <c r="M434" s="5" t="s">
        <v>301</v>
      </c>
      <c r="N434" s="14">
        <v>10</v>
      </c>
      <c r="O434" s="15">
        <f>IFERROR(_xlfn.IFNA(VLOOKUP(Fullmath[[#This Row],[M1]],$H$2:$L433,2,FALSE),VLOOKUP(Fullmath[[#This Row],[M1]],$H435:$L$2227,2,FALSE)),0)</f>
        <v>1.4</v>
      </c>
      <c r="P434" s="16">
        <f>IFERROR(_xlfn.IFNA(VLOOKUP(Fullmath[[#This Row],[M1]],$H$2:$L433,4,FALSE),VLOOKUP(Fullmath[[#This Row],[M1]],$H435:$L$2227,4,FALSE)),0)</f>
        <v>62.893333333333338</v>
      </c>
      <c r="Q434" s="5" t="s">
        <v>833</v>
      </c>
      <c r="R434" s="6">
        <v>5</v>
      </c>
      <c r="S434" s="15">
        <f>IFERROR(_xlfn.IFNA(VLOOKUP(Fullmath[[#This Row],[M2]],$H$2:$L433,2,FALSE),VLOOKUP(Fullmath[[#This Row],[M2]],$H435:$L$2227,2,FALSE)),0)</f>
        <v>1</v>
      </c>
      <c r="T434" s="16">
        <f>IFERROR(_xlfn.IFNA(VLOOKUP(Fullmath[[#This Row],[M2]],$H$2:$L433,4,FALSE),VLOOKUP(Fullmath[[#This Row],[M2]],$H435:$L$2227,4,FALSE)),0)</f>
        <v>131</v>
      </c>
      <c r="U434" s="5"/>
      <c r="V434" s="6"/>
      <c r="W434" s="15">
        <f>IFERROR(_xlfn.IFNA(VLOOKUP(Fullmath[[#This Row],[M3]],$H$2:$L433,2,FALSE),VLOOKUP(Fullmath[[#This Row],[M3]],$H435:$L$2227,2,FALSE)),0)</f>
        <v>0</v>
      </c>
      <c r="X434" s="16">
        <f>IFERROR(_xlfn.IFNA(VLOOKUP(Fullmath[[#This Row],[M3]],$H$2:$L433,4,FALSE),VLOOKUP(Fullmath[[#This Row],[M3]],$H435:$L$2227,4,FALSE)),0)</f>
        <v>0</v>
      </c>
      <c r="Y434" s="5"/>
      <c r="Z434" s="6"/>
      <c r="AA434" s="15">
        <f>IFERROR(_xlfn.IFNA(VLOOKUP(Fullmath[[#This Row],[M4]],$H$2:$L433,2,FALSE),VLOOKUP(Fullmath[[#This Row],[M4]],$H435:$L$2227,2,FALSE)),0)</f>
        <v>0</v>
      </c>
      <c r="AB434" s="16">
        <f>IFERROR(_xlfn.IFNA(VLOOKUP(Fullmath[[#This Row],[M4]],$H$2:$L433,4,FALSE),VLOOKUP(Fullmath[[#This Row],[M4]],$H435:$L$2227,4,FALSE)),0)</f>
        <v>0</v>
      </c>
      <c r="AC434" s="5"/>
      <c r="AD434" s="6"/>
      <c r="AE434" s="15">
        <f>IFERROR(_xlfn.IFNA(VLOOKUP(Fullmath[[#This Row],[M5]],$H$2:$L433,2,FALSE),VLOOKUP(Fullmath[[#This Row],[M5]],$H435:$L$2227,2,FALSE)),0)</f>
        <v>0</v>
      </c>
      <c r="AF434" s="16">
        <f>IFERROR(_xlfn.IFNA(VLOOKUP(Fullmath[[#This Row],[M5]],$H$2:$L433,4,FALSE),VLOOKUP(Fullmath[[#This Row],[M5]],$H435:$L$2227,4,FALSE)),0)</f>
        <v>0</v>
      </c>
      <c r="AG434" s="5"/>
      <c r="AH434" s="6"/>
      <c r="AI434" s="15">
        <f>IFERROR(_xlfn.IFNA(VLOOKUP(Fullmath[[#This Row],[M6]],$H$2:$L433,2,FALSE),VLOOKUP(Fullmath[[#This Row],[M6]],$H435:$L$2227,2,FALSE)),0)</f>
        <v>0</v>
      </c>
      <c r="AJ434" s="16">
        <f>IFERROR(_xlfn.IFNA(VLOOKUP(Fullmath[[#This Row],[M6]],$H$2:$L433,4,FALSE),VLOOKUP(Fullmath[[#This Row],[M6]],$H435:$L$2227,4,FALSE)),0)</f>
        <v>0</v>
      </c>
      <c r="AK434" s="5"/>
      <c r="AL434" s="6"/>
      <c r="AM434" s="2">
        <f>(IFERROR(VLOOKUP(AK434,Components[[Name]:[Price]],2,FALSE),0))</f>
        <v>0</v>
      </c>
      <c r="AN434" s="5"/>
      <c r="AO434" s="6"/>
      <c r="AP434" s="2">
        <f>(IFERROR(VLOOKUP(AN434,Components[[Name]:[Price]],2,FALSE),0))</f>
        <v>0</v>
      </c>
      <c r="AQ434" s="5"/>
      <c r="AR434" s="6"/>
      <c r="AS434" s="2">
        <f>(IFERROR(VLOOKUP(AQ434,Components[[Name]:[Price]],2,FALSE),0))</f>
        <v>0</v>
      </c>
      <c r="AT434" s="5"/>
      <c r="AU434" s="6"/>
      <c r="AV434" s="2">
        <f>(IFERROR(VLOOKUP(AT434,Components[[Name]:[Price]],2,FALSE),0))</f>
        <v>0</v>
      </c>
      <c r="AW434" s="5"/>
      <c r="AX434" s="6"/>
      <c r="AY434" s="2">
        <f>(IFERROR(VLOOKUP(AW434,Components[[Name]:[Price]],2,FALSE),0))</f>
        <v>0</v>
      </c>
      <c r="AZ434" s="5"/>
      <c r="BA434" s="6"/>
      <c r="BB434" s="6">
        <f>(IFERROR(VLOOKUP(AZ434,Components[[Name]:[Price]],2,FALSE),0))</f>
        <v>0</v>
      </c>
    </row>
    <row r="435" spans="1:54" x14ac:dyDescent="0.2">
      <c r="A435" s="2">
        <v>996</v>
      </c>
      <c r="B435" s="2" t="s">
        <v>1169</v>
      </c>
      <c r="C435" s="2" t="s">
        <v>611</v>
      </c>
      <c r="D435" s="2" t="s">
        <v>611</v>
      </c>
      <c r="E435" s="2">
        <v>10</v>
      </c>
      <c r="F435" s="2">
        <v>14</v>
      </c>
      <c r="G435" s="2">
        <v>3</v>
      </c>
      <c r="H435" s="2" t="s">
        <v>641</v>
      </c>
      <c r="I435" s="7">
        <f>Fullmath[[#This Row],[Total CP]]/Fullmath[[#This Row],[Quantity]]</f>
        <v>0.3</v>
      </c>
      <c r="J43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435" s="2">
        <f>Fullmath[[#This Row],[Mat Cost]]/Fullmath[[#This Row],[Quantity]]</f>
        <v>25</v>
      </c>
      <c r="L43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250</v>
      </c>
      <c r="M435" s="5"/>
      <c r="N435" s="14"/>
      <c r="O435" s="15">
        <f>IFERROR(_xlfn.IFNA(VLOOKUP(Fullmath[[#This Row],[M1]],$H$2:$L434,2,FALSE),VLOOKUP(Fullmath[[#This Row],[M1]],$H436:$L$2227,2,FALSE)),0)</f>
        <v>0</v>
      </c>
      <c r="P435" s="16">
        <f>IFERROR(_xlfn.IFNA(VLOOKUP(Fullmath[[#This Row],[M1]],$H$2:$L434,4,FALSE),VLOOKUP(Fullmath[[#This Row],[M1]],$H436:$L$2227,4,FALSE)),0)</f>
        <v>0</v>
      </c>
      <c r="Q435" s="5"/>
      <c r="R435" s="6"/>
      <c r="S435" s="15">
        <f>IFERROR(_xlfn.IFNA(VLOOKUP(Fullmath[[#This Row],[M2]],$H$2:$L434,2,FALSE),VLOOKUP(Fullmath[[#This Row],[M2]],$H436:$L$2227,2,FALSE)),0)</f>
        <v>0</v>
      </c>
      <c r="T435" s="16">
        <f>IFERROR(_xlfn.IFNA(VLOOKUP(Fullmath[[#This Row],[M2]],$H$2:$L434,4,FALSE),VLOOKUP(Fullmath[[#This Row],[M2]],$H436:$L$2227,4,FALSE)),0)</f>
        <v>0</v>
      </c>
      <c r="U435" s="5"/>
      <c r="V435" s="6"/>
      <c r="W435" s="15">
        <f>IFERROR(_xlfn.IFNA(VLOOKUP(Fullmath[[#This Row],[M3]],$H$2:$L434,2,FALSE),VLOOKUP(Fullmath[[#This Row],[M3]],$H436:$L$2227,2,FALSE)),0)</f>
        <v>0</v>
      </c>
      <c r="X435" s="16">
        <f>IFERROR(_xlfn.IFNA(VLOOKUP(Fullmath[[#This Row],[M3]],$H$2:$L434,4,FALSE),VLOOKUP(Fullmath[[#This Row],[M3]],$H436:$L$2227,4,FALSE)),0)</f>
        <v>0</v>
      </c>
      <c r="Y435" s="5"/>
      <c r="Z435" s="6"/>
      <c r="AA435" s="15">
        <f>IFERROR(_xlfn.IFNA(VLOOKUP(Fullmath[[#This Row],[M4]],$H$2:$L434,2,FALSE),VLOOKUP(Fullmath[[#This Row],[M4]],$H436:$L$2227,2,FALSE)),0)</f>
        <v>0</v>
      </c>
      <c r="AB435" s="16">
        <f>IFERROR(_xlfn.IFNA(VLOOKUP(Fullmath[[#This Row],[M4]],$H$2:$L434,4,FALSE),VLOOKUP(Fullmath[[#This Row],[M4]],$H436:$L$2227,4,FALSE)),0)</f>
        <v>0</v>
      </c>
      <c r="AC435" s="5"/>
      <c r="AD435" s="6"/>
      <c r="AE435" s="15">
        <f>IFERROR(_xlfn.IFNA(VLOOKUP(Fullmath[[#This Row],[M5]],$H$2:$L434,2,FALSE),VLOOKUP(Fullmath[[#This Row],[M5]],$H436:$L$2227,2,FALSE)),0)</f>
        <v>0</v>
      </c>
      <c r="AF435" s="16">
        <f>IFERROR(_xlfn.IFNA(VLOOKUP(Fullmath[[#This Row],[M5]],$H$2:$L434,4,FALSE),VLOOKUP(Fullmath[[#This Row],[M5]],$H436:$L$2227,4,FALSE)),0)</f>
        <v>0</v>
      </c>
      <c r="AG435" s="5"/>
      <c r="AH435" s="6"/>
      <c r="AI435" s="15">
        <f>IFERROR(_xlfn.IFNA(VLOOKUP(Fullmath[[#This Row],[M6]],$H$2:$L434,2,FALSE),VLOOKUP(Fullmath[[#This Row],[M6]],$H436:$L$2227,2,FALSE)),0)</f>
        <v>0</v>
      </c>
      <c r="AJ435" s="16">
        <f>IFERROR(_xlfn.IFNA(VLOOKUP(Fullmath[[#This Row],[M6]],$H$2:$L434,4,FALSE),VLOOKUP(Fullmath[[#This Row],[M6]],$H436:$L$2227,4,FALSE)),0)</f>
        <v>0</v>
      </c>
      <c r="AK435" s="5" t="s">
        <v>254</v>
      </c>
      <c r="AL435" s="6">
        <v>1</v>
      </c>
      <c r="AM435" s="2">
        <f>(IFERROR(VLOOKUP(AK435,Components[[Name]:[Price]],2,FALSE),0))</f>
        <v>100</v>
      </c>
      <c r="AN435" s="5" t="s">
        <v>488</v>
      </c>
      <c r="AO435" s="6">
        <v>1</v>
      </c>
      <c r="AP435" s="2">
        <f>(IFERROR(VLOOKUP(AN435,Components[[Name]:[Price]],2,FALSE),0))</f>
        <v>50</v>
      </c>
      <c r="AQ435" s="5" t="s">
        <v>255</v>
      </c>
      <c r="AR435" s="6">
        <v>1</v>
      </c>
      <c r="AS435" s="2">
        <f>(IFERROR(VLOOKUP(AQ435,Components[[Name]:[Price]],2,FALSE),0))</f>
        <v>100</v>
      </c>
      <c r="AT435" s="5"/>
      <c r="AU435" s="6"/>
      <c r="AV435" s="2">
        <f>(IFERROR(VLOOKUP(AT435,Components[[Name]:[Price]],2,FALSE),0))</f>
        <v>0</v>
      </c>
      <c r="AW435" s="5"/>
      <c r="AX435" s="6"/>
      <c r="AY435" s="2">
        <f>(IFERROR(VLOOKUP(AW435,Components[[Name]:[Price]],2,FALSE),0))</f>
        <v>0</v>
      </c>
      <c r="AZ435" s="5"/>
      <c r="BA435" s="6"/>
      <c r="BB435" s="6">
        <f>(IFERROR(VLOOKUP(AZ435,Components[[Name]:[Price]],2,FALSE),0))</f>
        <v>0</v>
      </c>
    </row>
    <row r="436" spans="1:54" x14ac:dyDescent="0.2">
      <c r="A436" s="2">
        <v>997</v>
      </c>
      <c r="B436" s="2" t="s">
        <v>1169</v>
      </c>
      <c r="C436" s="2" t="s">
        <v>611</v>
      </c>
      <c r="D436" s="2" t="s">
        <v>611</v>
      </c>
      <c r="E436" s="2">
        <v>10</v>
      </c>
      <c r="F436" s="2">
        <v>14</v>
      </c>
      <c r="G436" s="2">
        <v>3</v>
      </c>
      <c r="H436" s="2" t="s">
        <v>1190</v>
      </c>
      <c r="I436" s="7">
        <f>Fullmath[[#This Row],[Total CP]]/Fullmath[[#This Row],[Quantity]]</f>
        <v>0.38</v>
      </c>
      <c r="J43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3.8</v>
      </c>
      <c r="K436" s="2">
        <f>Fullmath[[#This Row],[Mat Cost]]/Fullmath[[#This Row],[Quantity]]</f>
        <v>65.484999999999999</v>
      </c>
      <c r="L43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654.85</v>
      </c>
      <c r="M436" s="5" t="s">
        <v>358</v>
      </c>
      <c r="N436" s="14">
        <v>1</v>
      </c>
      <c r="O436" s="15">
        <f>IFERROR(_xlfn.IFNA(VLOOKUP(Fullmath[[#This Row],[M1]],$H$2:$L435,2,FALSE),VLOOKUP(Fullmath[[#This Row],[M1]],$H437:$L$2227,2,FALSE)),0)</f>
        <v>0.8</v>
      </c>
      <c r="P436" s="16">
        <f>IFERROR(_xlfn.IFNA(VLOOKUP(Fullmath[[#This Row],[M1]],$H$2:$L435,4,FALSE),VLOOKUP(Fullmath[[#This Row],[M1]],$H437:$L$2227,4,FALSE)),0)</f>
        <v>52.166666666666664</v>
      </c>
      <c r="Q436" s="5"/>
      <c r="R436" s="6"/>
      <c r="S436" s="15">
        <f>IFERROR(_xlfn.IFNA(VLOOKUP(Fullmath[[#This Row],[M2]],$H$2:$L435,2,FALSE),VLOOKUP(Fullmath[[#This Row],[M2]],$H437:$L$2227,2,FALSE)),0)</f>
        <v>0</v>
      </c>
      <c r="T436" s="16">
        <f>IFERROR(_xlfn.IFNA(VLOOKUP(Fullmath[[#This Row],[M2]],$H$2:$L435,4,FALSE),VLOOKUP(Fullmath[[#This Row],[M2]],$H437:$L$2227,4,FALSE)),0)</f>
        <v>0</v>
      </c>
      <c r="U436" s="5"/>
      <c r="V436" s="6"/>
      <c r="W436" s="15">
        <f>IFERROR(_xlfn.IFNA(VLOOKUP(Fullmath[[#This Row],[M3]],$H$2:$L435,2,FALSE),VLOOKUP(Fullmath[[#This Row],[M3]],$H437:$L$2227,2,FALSE)),0)</f>
        <v>0</v>
      </c>
      <c r="X436" s="16">
        <f>IFERROR(_xlfn.IFNA(VLOOKUP(Fullmath[[#This Row],[M3]],$H$2:$L435,4,FALSE),VLOOKUP(Fullmath[[#This Row],[M3]],$H437:$L$2227,4,FALSE)),0)</f>
        <v>0</v>
      </c>
      <c r="Y436" s="5"/>
      <c r="Z436" s="6"/>
      <c r="AA436" s="15">
        <f>IFERROR(_xlfn.IFNA(VLOOKUP(Fullmath[[#This Row],[M4]],$H$2:$L435,2,FALSE),VLOOKUP(Fullmath[[#This Row],[M4]],$H437:$L$2227,2,FALSE)),0)</f>
        <v>0</v>
      </c>
      <c r="AB436" s="16">
        <f>IFERROR(_xlfn.IFNA(VLOOKUP(Fullmath[[#This Row],[M4]],$H$2:$L435,4,FALSE),VLOOKUP(Fullmath[[#This Row],[M4]],$H437:$L$2227,4,FALSE)),0)</f>
        <v>0</v>
      </c>
      <c r="AC436" s="5"/>
      <c r="AD436" s="6"/>
      <c r="AE436" s="15">
        <f>IFERROR(_xlfn.IFNA(VLOOKUP(Fullmath[[#This Row],[M5]],$H$2:$L435,2,FALSE),VLOOKUP(Fullmath[[#This Row],[M5]],$H437:$L$2227,2,FALSE)),0)</f>
        <v>0</v>
      </c>
      <c r="AF436" s="16">
        <f>IFERROR(_xlfn.IFNA(VLOOKUP(Fullmath[[#This Row],[M5]],$H$2:$L435,4,FALSE),VLOOKUP(Fullmath[[#This Row],[M5]],$H437:$L$2227,4,FALSE)),0)</f>
        <v>0</v>
      </c>
      <c r="AG436" s="5"/>
      <c r="AH436" s="6"/>
      <c r="AI436" s="15">
        <f>IFERROR(_xlfn.IFNA(VLOOKUP(Fullmath[[#This Row],[M6]],$H$2:$L435,2,FALSE),VLOOKUP(Fullmath[[#This Row],[M6]],$H437:$L$2227,2,FALSE)),0)</f>
        <v>0</v>
      </c>
      <c r="AJ436" s="16">
        <f>IFERROR(_xlfn.IFNA(VLOOKUP(Fullmath[[#This Row],[M6]],$H$2:$L435,4,FALSE),VLOOKUP(Fullmath[[#This Row],[M6]],$H437:$L$2227,4,FALSE)),0)</f>
        <v>0</v>
      </c>
      <c r="AK436" s="5" t="s">
        <v>208</v>
      </c>
      <c r="AL436" s="6">
        <v>1</v>
      </c>
      <c r="AM436" s="2">
        <f>(IFERROR(VLOOKUP(AK436,Components[[Name]:[Price]],2,FALSE),0))</f>
        <v>526.6</v>
      </c>
      <c r="AN436" s="5" t="s">
        <v>239</v>
      </c>
      <c r="AO436" s="6">
        <v>1</v>
      </c>
      <c r="AP436" s="2">
        <f>(IFERROR(VLOOKUP(AN436,Components[[Name]:[Price]],2,FALSE),0))</f>
        <v>76.083333333333329</v>
      </c>
      <c r="AQ436" s="5"/>
      <c r="AR436" s="6"/>
      <c r="AS436" s="2">
        <f>(IFERROR(VLOOKUP(AQ436,Components[[Name]:[Price]],2,FALSE),0))</f>
        <v>0</v>
      </c>
      <c r="AT436" s="5"/>
      <c r="AU436" s="6"/>
      <c r="AV436" s="2">
        <f>(IFERROR(VLOOKUP(AT436,Components[[Name]:[Price]],2,FALSE),0))</f>
        <v>0</v>
      </c>
      <c r="AW436" s="5"/>
      <c r="AX436" s="6"/>
      <c r="AY436" s="2">
        <f>(IFERROR(VLOOKUP(AW436,Components[[Name]:[Price]],2,FALSE),0))</f>
        <v>0</v>
      </c>
      <c r="AZ436" s="5"/>
      <c r="BA436" s="6"/>
      <c r="BB436" s="6">
        <f>(IFERROR(VLOOKUP(AZ436,Components[[Name]:[Price]],2,FALSE),0))</f>
        <v>0</v>
      </c>
    </row>
    <row r="437" spans="1:54" x14ac:dyDescent="0.2">
      <c r="A437" s="2">
        <v>985</v>
      </c>
      <c r="B437" s="2" t="s">
        <v>1169</v>
      </c>
      <c r="C437" s="2" t="s">
        <v>611</v>
      </c>
      <c r="D437" s="2" t="s">
        <v>611</v>
      </c>
      <c r="E437" s="2">
        <v>10</v>
      </c>
      <c r="F437" s="2">
        <v>15</v>
      </c>
      <c r="G437" s="2">
        <v>5</v>
      </c>
      <c r="H437" s="2" t="s">
        <v>1193</v>
      </c>
      <c r="I437" s="7">
        <f>Fullmath[[#This Row],[Total CP]]/Fullmath[[#This Row],[Quantity]]</f>
        <v>1</v>
      </c>
      <c r="J43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437" s="2">
        <f>Fullmath[[#This Row],[Mat Cost]]/Fullmath[[#This Row],[Quantity]]</f>
        <v>160.01666666666665</v>
      </c>
      <c r="L43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1600.1666666666665</v>
      </c>
      <c r="M437" s="5" t="s">
        <v>644</v>
      </c>
      <c r="N437" s="14">
        <v>5</v>
      </c>
      <c r="O437" s="15">
        <f>IFERROR(_xlfn.IFNA(VLOOKUP(Fullmath[[#This Row],[M1]],$H$2:$L436,2,FALSE),VLOOKUP(Fullmath[[#This Row],[M1]],$H438:$L$2227,2,FALSE)),0)</f>
        <v>1</v>
      </c>
      <c r="P437" s="16">
        <f>IFERROR(_xlfn.IFNA(VLOOKUP(Fullmath[[#This Row],[M1]],$H$2:$L436,4,FALSE),VLOOKUP(Fullmath[[#This Row],[M1]],$H438:$L$2227,4,FALSE)),0)</f>
        <v>120.33333333333333</v>
      </c>
      <c r="Q437" s="5"/>
      <c r="R437" s="6"/>
      <c r="S437" s="15">
        <f>IFERROR(_xlfn.IFNA(VLOOKUP(Fullmath[[#This Row],[M2]],$H$2:$L436,2,FALSE),VLOOKUP(Fullmath[[#This Row],[M2]],$H438:$L$2227,2,FALSE)),0)</f>
        <v>0</v>
      </c>
      <c r="T437" s="16">
        <f>IFERROR(_xlfn.IFNA(VLOOKUP(Fullmath[[#This Row],[M2]],$H$2:$L436,4,FALSE),VLOOKUP(Fullmath[[#This Row],[M2]],$H438:$L$2227,4,FALSE)),0)</f>
        <v>0</v>
      </c>
      <c r="U437" s="5"/>
      <c r="V437" s="6"/>
      <c r="W437" s="15">
        <f>IFERROR(_xlfn.IFNA(VLOOKUP(Fullmath[[#This Row],[M3]],$H$2:$L436,2,FALSE),VLOOKUP(Fullmath[[#This Row],[M3]],$H438:$L$2227,2,FALSE)),0)</f>
        <v>0</v>
      </c>
      <c r="X437" s="16">
        <f>IFERROR(_xlfn.IFNA(VLOOKUP(Fullmath[[#This Row],[M3]],$H$2:$L436,4,FALSE),VLOOKUP(Fullmath[[#This Row],[M3]],$H438:$L$2227,4,FALSE)),0)</f>
        <v>0</v>
      </c>
      <c r="Y437" s="5"/>
      <c r="Z437" s="6"/>
      <c r="AA437" s="15">
        <f>IFERROR(_xlfn.IFNA(VLOOKUP(Fullmath[[#This Row],[M4]],$H$2:$L436,2,FALSE),VLOOKUP(Fullmath[[#This Row],[M4]],$H438:$L$2227,2,FALSE)),0)</f>
        <v>0</v>
      </c>
      <c r="AB437" s="16">
        <f>IFERROR(_xlfn.IFNA(VLOOKUP(Fullmath[[#This Row],[M4]],$H$2:$L436,4,FALSE),VLOOKUP(Fullmath[[#This Row],[M4]],$H438:$L$2227,4,FALSE)),0)</f>
        <v>0</v>
      </c>
      <c r="AC437" s="5"/>
      <c r="AD437" s="6"/>
      <c r="AE437" s="15">
        <f>IFERROR(_xlfn.IFNA(VLOOKUP(Fullmath[[#This Row],[M5]],$H$2:$L436,2,FALSE),VLOOKUP(Fullmath[[#This Row],[M5]],$H438:$L$2227,2,FALSE)),0)</f>
        <v>0</v>
      </c>
      <c r="AF437" s="16">
        <f>IFERROR(_xlfn.IFNA(VLOOKUP(Fullmath[[#This Row],[M5]],$H$2:$L436,4,FALSE),VLOOKUP(Fullmath[[#This Row],[M5]],$H438:$L$2227,4,FALSE)),0)</f>
        <v>0</v>
      </c>
      <c r="AG437" s="5"/>
      <c r="AH437" s="6"/>
      <c r="AI437" s="15">
        <f>IFERROR(_xlfn.IFNA(VLOOKUP(Fullmath[[#This Row],[M6]],$H$2:$L436,2,FALSE),VLOOKUP(Fullmath[[#This Row],[M6]],$H438:$L$2227,2,FALSE)),0)</f>
        <v>0</v>
      </c>
      <c r="AJ437" s="16">
        <f>IFERROR(_xlfn.IFNA(VLOOKUP(Fullmath[[#This Row],[M6]],$H$2:$L436,4,FALSE),VLOOKUP(Fullmath[[#This Row],[M6]],$H438:$L$2227,4,FALSE)),0)</f>
        <v>0</v>
      </c>
      <c r="AK437" s="5" t="s">
        <v>240</v>
      </c>
      <c r="AL437" s="6">
        <v>5</v>
      </c>
      <c r="AM437" s="2">
        <f>(IFERROR(VLOOKUP(AK437,Components[[Name]:[Price]],2,FALSE),0))</f>
        <v>199.7</v>
      </c>
      <c r="AN437" s="5"/>
      <c r="AO437" s="6"/>
      <c r="AP437" s="2">
        <f>(IFERROR(VLOOKUP(AN437,Components[[Name]:[Price]],2,FALSE),0))</f>
        <v>0</v>
      </c>
      <c r="AQ437" s="5"/>
      <c r="AR437" s="6"/>
      <c r="AS437" s="2">
        <f>(IFERROR(VLOOKUP(AQ437,Components[[Name]:[Price]],2,FALSE),0))</f>
        <v>0</v>
      </c>
      <c r="AT437" s="5"/>
      <c r="AU437" s="6"/>
      <c r="AV437" s="2">
        <f>(IFERROR(VLOOKUP(AT437,Components[[Name]:[Price]],2,FALSE),0))</f>
        <v>0</v>
      </c>
      <c r="AW437" s="5"/>
      <c r="AX437" s="6"/>
      <c r="AY437" s="2">
        <f>(IFERROR(VLOOKUP(AW437,Components[[Name]:[Price]],2,FALSE),0))</f>
        <v>0</v>
      </c>
      <c r="AZ437" s="5"/>
      <c r="BA437" s="6"/>
      <c r="BB437" s="6">
        <f>(IFERROR(VLOOKUP(AZ437,Components[[Name]:[Price]],2,FALSE),0))</f>
        <v>0</v>
      </c>
    </row>
    <row r="438" spans="1:54" x14ac:dyDescent="0.2">
      <c r="A438" s="2">
        <v>988</v>
      </c>
      <c r="B438" s="2" t="s">
        <v>1169</v>
      </c>
      <c r="C438" s="2" t="s">
        <v>611</v>
      </c>
      <c r="D438" s="2" t="s">
        <v>611</v>
      </c>
      <c r="E438" s="2">
        <v>10</v>
      </c>
      <c r="F438" s="2">
        <v>20</v>
      </c>
      <c r="G438" s="2">
        <v>30</v>
      </c>
      <c r="H438" s="2" t="s">
        <v>460</v>
      </c>
      <c r="I438" s="7">
        <f>Fullmath[[#This Row],[Total CP]]/Fullmath[[#This Row],[Quantity]]</f>
        <v>8.6</v>
      </c>
      <c r="J43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86</v>
      </c>
      <c r="K438" s="2">
        <f>Fullmath[[#This Row],[Mat Cost]]/Fullmath[[#This Row],[Quantity]]</f>
        <v>209.84</v>
      </c>
      <c r="L43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2098.4</v>
      </c>
      <c r="M438" s="5" t="s">
        <v>602</v>
      </c>
      <c r="N438" s="14">
        <v>5</v>
      </c>
      <c r="O438" s="15">
        <f>IFERROR(_xlfn.IFNA(VLOOKUP(Fullmath[[#This Row],[M1]],$H$2:$L437,2,FALSE),VLOOKUP(Fullmath[[#This Row],[M1]],$H439:$L$2227,2,FALSE)),0)</f>
        <v>5.4</v>
      </c>
      <c r="P438" s="16">
        <f>IFERROR(_xlfn.IFNA(VLOOKUP(Fullmath[[#This Row],[M1]],$H$2:$L437,4,FALSE),VLOOKUP(Fullmath[[#This Row],[M1]],$H439:$L$2227,4,FALSE)),0)</f>
        <v>162.89333333333335</v>
      </c>
      <c r="Q438" s="5" t="s">
        <v>1192</v>
      </c>
      <c r="R438" s="6">
        <v>10</v>
      </c>
      <c r="S438" s="15">
        <f>IFERROR(_xlfn.IFNA(VLOOKUP(Fullmath[[#This Row],[M2]],$H$2:$L437,2,FALSE),VLOOKUP(Fullmath[[#This Row],[M2]],$H439:$L$2227,2,FALSE)),0)</f>
        <v>2.9</v>
      </c>
      <c r="T438" s="16">
        <f>IFERROR(_xlfn.IFNA(VLOOKUP(Fullmath[[#This Row],[M2]],$H$2:$L437,4,FALSE),VLOOKUP(Fullmath[[#This Row],[M2]],$H439:$L$2227,4,FALSE)),0)</f>
        <v>128.39333333333335</v>
      </c>
      <c r="U438" s="5"/>
      <c r="V438" s="6"/>
      <c r="W438" s="15">
        <f>IFERROR(_xlfn.IFNA(VLOOKUP(Fullmath[[#This Row],[M3]],$H$2:$L437,2,FALSE),VLOOKUP(Fullmath[[#This Row],[M3]],$H439:$L$2227,2,FALSE)),0)</f>
        <v>0</v>
      </c>
      <c r="X438" s="16">
        <f>IFERROR(_xlfn.IFNA(VLOOKUP(Fullmath[[#This Row],[M3]],$H$2:$L437,4,FALSE),VLOOKUP(Fullmath[[#This Row],[M3]],$H439:$L$2227,4,FALSE)),0)</f>
        <v>0</v>
      </c>
      <c r="Y438" s="5"/>
      <c r="Z438" s="6"/>
      <c r="AA438" s="15">
        <f>IFERROR(_xlfn.IFNA(VLOOKUP(Fullmath[[#This Row],[M4]],$H$2:$L437,2,FALSE),VLOOKUP(Fullmath[[#This Row],[M4]],$H439:$L$2227,2,FALSE)),0)</f>
        <v>0</v>
      </c>
      <c r="AB438" s="16">
        <f>IFERROR(_xlfn.IFNA(VLOOKUP(Fullmath[[#This Row],[M4]],$H$2:$L437,4,FALSE),VLOOKUP(Fullmath[[#This Row],[M4]],$H439:$L$2227,4,FALSE)),0)</f>
        <v>0</v>
      </c>
      <c r="AC438" s="5"/>
      <c r="AD438" s="6"/>
      <c r="AE438" s="15">
        <f>IFERROR(_xlfn.IFNA(VLOOKUP(Fullmath[[#This Row],[M5]],$H$2:$L437,2,FALSE),VLOOKUP(Fullmath[[#This Row],[M5]],$H439:$L$2227,2,FALSE)),0)</f>
        <v>0</v>
      </c>
      <c r="AF438" s="16">
        <f>IFERROR(_xlfn.IFNA(VLOOKUP(Fullmath[[#This Row],[M5]],$H$2:$L437,4,FALSE),VLOOKUP(Fullmath[[#This Row],[M5]],$H439:$L$2227,4,FALSE)),0)</f>
        <v>0</v>
      </c>
      <c r="AG438" s="5"/>
      <c r="AH438" s="6"/>
      <c r="AI438" s="15">
        <f>IFERROR(_xlfn.IFNA(VLOOKUP(Fullmath[[#This Row],[M6]],$H$2:$L437,2,FALSE),VLOOKUP(Fullmath[[#This Row],[M6]],$H439:$L$2227,2,FALSE)),0)</f>
        <v>0</v>
      </c>
      <c r="AJ438" s="16">
        <f>IFERROR(_xlfn.IFNA(VLOOKUP(Fullmath[[#This Row],[M6]],$H$2:$L437,4,FALSE),VLOOKUP(Fullmath[[#This Row],[M6]],$H439:$L$2227,4,FALSE)),0)</f>
        <v>0</v>
      </c>
      <c r="AK438" s="5"/>
      <c r="AL438" s="6"/>
      <c r="AM438" s="6">
        <f>(IFERROR(VLOOKUP(AK438,Components[[Name]:[Price]],2,FALSE),0))</f>
        <v>0</v>
      </c>
      <c r="AN438" s="5"/>
      <c r="AO438" s="6"/>
      <c r="AP438" s="6">
        <f>(IFERROR(VLOOKUP(AN438,Components[[Name]:[Price]],2,FALSE),0))</f>
        <v>0</v>
      </c>
      <c r="AQ438" s="5"/>
      <c r="AR438" s="6"/>
      <c r="AS438" s="6">
        <f>(IFERROR(VLOOKUP(AQ438,Components[[Name]:[Price]],2,FALSE),0))</f>
        <v>0</v>
      </c>
      <c r="AT438" s="5"/>
      <c r="AU438" s="6"/>
      <c r="AV438" s="6">
        <f>(IFERROR(VLOOKUP(AT438,Components[[Name]:[Price]],2,FALSE),0))</f>
        <v>0</v>
      </c>
      <c r="AW438" s="5"/>
      <c r="AX438" s="6"/>
      <c r="AY438" s="6">
        <f>(IFERROR(VLOOKUP(AW438,Components[[Name]:[Price]],2,FALSE),0))</f>
        <v>0</v>
      </c>
      <c r="AZ438" s="5"/>
      <c r="BA438" s="6"/>
      <c r="BB438" s="6">
        <f>(IFERROR(VLOOKUP(AZ438,Components[[Name]:[Price]],2,FALSE),0))</f>
        <v>0</v>
      </c>
    </row>
    <row r="439" spans="1:54" x14ac:dyDescent="0.2">
      <c r="A439" s="2">
        <v>989</v>
      </c>
      <c r="B439" s="2" t="s">
        <v>1169</v>
      </c>
      <c r="C439" s="2" t="s">
        <v>611</v>
      </c>
      <c r="D439" s="2" t="s">
        <v>611</v>
      </c>
      <c r="E439" s="2">
        <v>10</v>
      </c>
      <c r="F439" s="2">
        <v>20</v>
      </c>
      <c r="G439" s="2">
        <v>30</v>
      </c>
      <c r="H439" s="2" t="s">
        <v>1191</v>
      </c>
      <c r="I439" s="7">
        <f>Fullmath[[#This Row],[Total CP]]/Fullmath[[#This Row],[Quantity]]</f>
        <v>7.3</v>
      </c>
      <c r="J43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73</v>
      </c>
      <c r="K439" s="2">
        <f>Fullmath[[#This Row],[Mat Cost]]/Fullmath[[#This Row],[Quantity]]</f>
        <v>105.01583333333333</v>
      </c>
      <c r="L43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1050.1583333333333</v>
      </c>
      <c r="M439" s="5" t="s">
        <v>602</v>
      </c>
      <c r="N439" s="14">
        <v>5</v>
      </c>
      <c r="O439" s="15">
        <f>IFERROR(_xlfn.IFNA(VLOOKUP(Fullmath[[#This Row],[M1]],$H$2:$L438,2,FALSE),VLOOKUP(Fullmath[[#This Row],[M1]],$H440:$L$2227,2,FALSE)),0)</f>
        <v>5.4</v>
      </c>
      <c r="P439" s="16">
        <f>IFERROR(_xlfn.IFNA(VLOOKUP(Fullmath[[#This Row],[M1]],$H$2:$L438,4,FALSE),VLOOKUP(Fullmath[[#This Row],[M1]],$H440:$L$2227,4,FALSE)),0)</f>
        <v>162.89333333333335</v>
      </c>
      <c r="Q439" s="5" t="s">
        <v>310</v>
      </c>
      <c r="R439" s="6">
        <v>10</v>
      </c>
      <c r="S439" s="15">
        <f>IFERROR(_xlfn.IFNA(VLOOKUP(Fullmath[[#This Row],[M2]],$H$2:$L438,2,FALSE),VLOOKUP(Fullmath[[#This Row],[M2]],$H440:$L$2227,2,FALSE)),0)</f>
        <v>1.6</v>
      </c>
      <c r="T439" s="16">
        <f>IFERROR(_xlfn.IFNA(VLOOKUP(Fullmath[[#This Row],[M2]],$H$2:$L438,4,FALSE),VLOOKUP(Fullmath[[#This Row],[M2]],$H440:$L$2227,4,FALSE)),0)</f>
        <v>23.569166666666668</v>
      </c>
      <c r="U439" s="5"/>
      <c r="V439" s="6"/>
      <c r="W439" s="15">
        <f>IFERROR(_xlfn.IFNA(VLOOKUP(Fullmath[[#This Row],[M3]],$H$2:$L438,2,FALSE),VLOOKUP(Fullmath[[#This Row],[M3]],$H440:$L$2227,2,FALSE)),0)</f>
        <v>0</v>
      </c>
      <c r="X439" s="16">
        <f>IFERROR(_xlfn.IFNA(VLOOKUP(Fullmath[[#This Row],[M3]],$H$2:$L438,4,FALSE),VLOOKUP(Fullmath[[#This Row],[M3]],$H440:$L$2227,4,FALSE)),0)</f>
        <v>0</v>
      </c>
      <c r="Y439" s="5"/>
      <c r="Z439" s="6"/>
      <c r="AA439" s="15">
        <f>IFERROR(_xlfn.IFNA(VLOOKUP(Fullmath[[#This Row],[M4]],$H$2:$L438,2,FALSE),VLOOKUP(Fullmath[[#This Row],[M4]],$H440:$L$2227,2,FALSE)),0)</f>
        <v>0</v>
      </c>
      <c r="AB439" s="16">
        <f>IFERROR(_xlfn.IFNA(VLOOKUP(Fullmath[[#This Row],[M4]],$H$2:$L438,4,FALSE),VLOOKUP(Fullmath[[#This Row],[M4]],$H440:$L$2227,4,FALSE)),0)</f>
        <v>0</v>
      </c>
      <c r="AC439" s="5"/>
      <c r="AD439" s="6"/>
      <c r="AE439" s="15">
        <f>IFERROR(_xlfn.IFNA(VLOOKUP(Fullmath[[#This Row],[M5]],$H$2:$L438,2,FALSE),VLOOKUP(Fullmath[[#This Row],[M5]],$H440:$L$2227,2,FALSE)),0)</f>
        <v>0</v>
      </c>
      <c r="AF439" s="16">
        <f>IFERROR(_xlfn.IFNA(VLOOKUP(Fullmath[[#This Row],[M5]],$H$2:$L438,4,FALSE),VLOOKUP(Fullmath[[#This Row],[M5]],$H440:$L$2227,4,FALSE)),0)</f>
        <v>0</v>
      </c>
      <c r="AG439" s="5"/>
      <c r="AH439" s="6"/>
      <c r="AI439" s="15">
        <f>IFERROR(_xlfn.IFNA(VLOOKUP(Fullmath[[#This Row],[M6]],$H$2:$L438,2,FALSE),VLOOKUP(Fullmath[[#This Row],[M6]],$H440:$L$2227,2,FALSE)),0)</f>
        <v>0</v>
      </c>
      <c r="AJ439" s="16">
        <f>IFERROR(_xlfn.IFNA(VLOOKUP(Fullmath[[#This Row],[M6]],$H$2:$L438,4,FALSE),VLOOKUP(Fullmath[[#This Row],[M6]],$H440:$L$2227,4,FALSE)),0)</f>
        <v>0</v>
      </c>
      <c r="AK439" s="5"/>
      <c r="AL439" s="6"/>
      <c r="AM439" s="6">
        <f>(IFERROR(VLOOKUP(AK439,Components[[Name]:[Price]],2,FALSE),0))</f>
        <v>0</v>
      </c>
      <c r="AN439" s="5"/>
      <c r="AO439" s="6"/>
      <c r="AP439" s="6">
        <f>(IFERROR(VLOOKUP(AN439,Components[[Name]:[Price]],2,FALSE),0))</f>
        <v>0</v>
      </c>
      <c r="AQ439" s="5"/>
      <c r="AR439" s="6"/>
      <c r="AS439" s="6">
        <f>(IFERROR(VLOOKUP(AQ439,Components[[Name]:[Price]],2,FALSE),0))</f>
        <v>0</v>
      </c>
      <c r="AT439" s="5"/>
      <c r="AU439" s="6"/>
      <c r="AV439" s="6">
        <f>(IFERROR(VLOOKUP(AT439,Components[[Name]:[Price]],2,FALSE),0))</f>
        <v>0</v>
      </c>
      <c r="AW439" s="5"/>
      <c r="AX439" s="6"/>
      <c r="AY439" s="6">
        <f>(IFERROR(VLOOKUP(AW439,Components[[Name]:[Price]],2,FALSE),0))</f>
        <v>0</v>
      </c>
      <c r="AZ439" s="5"/>
      <c r="BA439" s="6"/>
      <c r="BB439" s="6">
        <f>(IFERROR(VLOOKUP(AZ439,Components[[Name]:[Price]],2,FALSE),0))</f>
        <v>0</v>
      </c>
    </row>
    <row r="440" spans="1:54" x14ac:dyDescent="0.2">
      <c r="A440" s="6">
        <v>995</v>
      </c>
      <c r="B440" s="6" t="s">
        <v>599</v>
      </c>
      <c r="C440" s="6" t="s">
        <v>611</v>
      </c>
      <c r="D440" s="6" t="s">
        <v>611</v>
      </c>
      <c r="E440" s="6">
        <v>10</v>
      </c>
      <c r="F440" s="6">
        <v>14</v>
      </c>
      <c r="G440" s="6">
        <v>3</v>
      </c>
      <c r="H440" s="6" t="s">
        <v>641</v>
      </c>
      <c r="I440" s="7">
        <f>Fullmath[[#This Row],[Total CP]]/Fullmath[[#This Row],[Quantity]]</f>
        <v>0.3</v>
      </c>
      <c r="J4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440" s="6">
        <f>Fullmath[[#This Row],[Mat Cost]]/Fullmath[[#This Row],[Quantity]]</f>
        <v>25</v>
      </c>
      <c r="L4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250</v>
      </c>
      <c r="M440" s="5"/>
      <c r="N440" s="14"/>
      <c r="O440" s="15">
        <f>IFERROR(_xlfn.IFNA(VLOOKUP(Fullmath[[#This Row],[M1]],$H$2:$L439,2,FALSE),VLOOKUP(Fullmath[[#This Row],[M1]],$H441:$L$2227,2,FALSE)),0)</f>
        <v>0</v>
      </c>
      <c r="P440" s="16">
        <f>IFERROR(_xlfn.IFNA(VLOOKUP(Fullmath[[#This Row],[M1]],$H$2:$L439,4,FALSE),VLOOKUP(Fullmath[[#This Row],[M1]],$H441:$L$2227,4,FALSE)),0)</f>
        <v>0</v>
      </c>
      <c r="Q440" s="5"/>
      <c r="R440" s="6"/>
      <c r="S440" s="15">
        <f>IFERROR(_xlfn.IFNA(VLOOKUP(Fullmath[[#This Row],[M2]],$H$2:$L439,2,FALSE),VLOOKUP(Fullmath[[#This Row],[M2]],$H441:$L$2227,2,FALSE)),0)</f>
        <v>0</v>
      </c>
      <c r="T440" s="16">
        <f>IFERROR(_xlfn.IFNA(VLOOKUP(Fullmath[[#This Row],[M2]],$H$2:$L439,4,FALSE),VLOOKUP(Fullmath[[#This Row],[M2]],$H441:$L$2227,4,FALSE)),0)</f>
        <v>0</v>
      </c>
      <c r="U440" s="5"/>
      <c r="V440" s="6"/>
      <c r="W440" s="15">
        <f>IFERROR(_xlfn.IFNA(VLOOKUP(Fullmath[[#This Row],[M3]],$H$2:$L439,2,FALSE),VLOOKUP(Fullmath[[#This Row],[M3]],$H441:$L$2227,2,FALSE)),0)</f>
        <v>0</v>
      </c>
      <c r="X440" s="16">
        <f>IFERROR(_xlfn.IFNA(VLOOKUP(Fullmath[[#This Row],[M3]],$H$2:$L439,4,FALSE),VLOOKUP(Fullmath[[#This Row],[M3]],$H441:$L$2227,4,FALSE)),0)</f>
        <v>0</v>
      </c>
      <c r="Y440" s="5"/>
      <c r="Z440" s="6"/>
      <c r="AA440" s="15">
        <f>IFERROR(_xlfn.IFNA(VLOOKUP(Fullmath[[#This Row],[M4]],$H$2:$L439,2,FALSE),VLOOKUP(Fullmath[[#This Row],[M4]],$H441:$L$2227,2,FALSE)),0)</f>
        <v>0</v>
      </c>
      <c r="AB440" s="16">
        <f>IFERROR(_xlfn.IFNA(VLOOKUP(Fullmath[[#This Row],[M4]],$H$2:$L439,4,FALSE),VLOOKUP(Fullmath[[#This Row],[M4]],$H441:$L$2227,4,FALSE)),0)</f>
        <v>0</v>
      </c>
      <c r="AC440" s="5"/>
      <c r="AD440" s="6"/>
      <c r="AE440" s="15">
        <f>IFERROR(_xlfn.IFNA(VLOOKUP(Fullmath[[#This Row],[M5]],$H$2:$L439,2,FALSE),VLOOKUP(Fullmath[[#This Row],[M5]],$H441:$L$2227,2,FALSE)),0)</f>
        <v>0</v>
      </c>
      <c r="AF440" s="16">
        <f>IFERROR(_xlfn.IFNA(VLOOKUP(Fullmath[[#This Row],[M5]],$H$2:$L439,4,FALSE),VLOOKUP(Fullmath[[#This Row],[M5]],$H441:$L$2227,4,FALSE)),0)</f>
        <v>0</v>
      </c>
      <c r="AG440" s="5"/>
      <c r="AH440" s="6"/>
      <c r="AI440" s="15">
        <f>IFERROR(_xlfn.IFNA(VLOOKUP(Fullmath[[#This Row],[M6]],$H$2:$L439,2,FALSE),VLOOKUP(Fullmath[[#This Row],[M6]],$H441:$L$2227,2,FALSE)),0)</f>
        <v>0</v>
      </c>
      <c r="AJ440" s="16">
        <f>IFERROR(_xlfn.IFNA(VLOOKUP(Fullmath[[#This Row],[M6]],$H$2:$L439,4,FALSE),VLOOKUP(Fullmath[[#This Row],[M6]],$H441:$L$2227,4,FALSE)),0)</f>
        <v>0</v>
      </c>
      <c r="AK440" s="5" t="s">
        <v>254</v>
      </c>
      <c r="AL440" s="6">
        <v>1</v>
      </c>
      <c r="AM440" s="6">
        <f>(IFERROR(VLOOKUP(AK440,Components[[Name]:[Price]],2,FALSE),0))</f>
        <v>100</v>
      </c>
      <c r="AN440" s="5" t="s">
        <v>488</v>
      </c>
      <c r="AO440" s="6">
        <v>1</v>
      </c>
      <c r="AP440" s="6">
        <f>(IFERROR(VLOOKUP(AN440,Components[[Name]:[Price]],2,FALSE),0))</f>
        <v>50</v>
      </c>
      <c r="AQ440" s="5" t="s">
        <v>255</v>
      </c>
      <c r="AR440" s="6">
        <v>1</v>
      </c>
      <c r="AS440" s="6">
        <f>(IFERROR(VLOOKUP(AQ440,Components[[Name]:[Price]],2,FALSE),0))</f>
        <v>100</v>
      </c>
      <c r="AT440" s="5"/>
      <c r="AU440" s="6"/>
      <c r="AV440" s="6">
        <f>(IFERROR(VLOOKUP(AT440,Components[[Name]:[Price]],2,FALSE),0))</f>
        <v>0</v>
      </c>
      <c r="AW440" s="5"/>
      <c r="AX440" s="6"/>
      <c r="AY440" s="6">
        <f>(IFERROR(VLOOKUP(AW440,Components[[Name]:[Price]],2,FALSE),0))</f>
        <v>0</v>
      </c>
      <c r="AZ440" s="5"/>
      <c r="BA440" s="6"/>
      <c r="BB440" s="6">
        <f>(IFERROR(VLOOKUP(AZ440,Components[[Name]:[Price]],2,FALSE),0))</f>
        <v>0</v>
      </c>
    </row>
    <row r="441" spans="1:54" x14ac:dyDescent="0.2">
      <c r="A441" s="2">
        <v>605</v>
      </c>
      <c r="B441" s="2" t="s">
        <v>1169</v>
      </c>
      <c r="C441" s="2" t="s">
        <v>643</v>
      </c>
      <c r="D441" s="2" t="s">
        <v>643</v>
      </c>
      <c r="E441" s="2">
        <v>20</v>
      </c>
      <c r="F441" s="2">
        <v>16</v>
      </c>
      <c r="G441" s="2">
        <v>4</v>
      </c>
      <c r="H441" s="2" t="s">
        <v>214</v>
      </c>
      <c r="I441" s="7">
        <f>Fullmath[[#This Row],[Total CP]]/Fullmath[[#This Row],[Quantity]]</f>
        <v>0.82</v>
      </c>
      <c r="J44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16.399999999999999</v>
      </c>
      <c r="K441" s="2">
        <f>Fullmath[[#This Row],[Mat Cost]]/Fullmath[[#This Row],[Quantity]]</f>
        <v>79.148833333333329</v>
      </c>
      <c r="L44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1582.9766666666667</v>
      </c>
      <c r="M441" s="5" t="s">
        <v>582</v>
      </c>
      <c r="N441" s="14">
        <v>1</v>
      </c>
      <c r="O441" s="15">
        <f>IFERROR(_xlfn.IFNA(VLOOKUP(Fullmath[[#This Row],[M1]],$H$2:$L440,2,FALSE),VLOOKUP(Fullmath[[#This Row],[M1]],$H442:$L$2227,2,FALSE)),0)</f>
        <v>9.4</v>
      </c>
      <c r="P441" s="16">
        <f>IFERROR(_xlfn.IFNA(VLOOKUP(Fullmath[[#This Row],[M1]],$H$2:$L440,4,FALSE),VLOOKUP(Fullmath[[#This Row],[M1]],$H442:$L$2227,4,FALSE)),0)</f>
        <v>138.97666666666666</v>
      </c>
      <c r="Q441" s="5" t="s">
        <v>315</v>
      </c>
      <c r="R441" s="6">
        <v>3</v>
      </c>
      <c r="S441" s="15">
        <f>IFERROR(_xlfn.IFNA(VLOOKUP(Fullmath[[#This Row],[M2]],$H$2:$L440,2,FALSE),VLOOKUP(Fullmath[[#This Row],[M2]],$H442:$L$2227,2,FALSE)),0)</f>
        <v>1</v>
      </c>
      <c r="T441" s="16">
        <f>IFERROR(_xlfn.IFNA(VLOOKUP(Fullmath[[#This Row],[M2]],$H$2:$L440,4,FALSE),VLOOKUP(Fullmath[[#This Row],[M2]],$H442:$L$2227,4,FALSE)),0)</f>
        <v>481.33333333333331</v>
      </c>
      <c r="U441" s="5"/>
      <c r="V441" s="6"/>
      <c r="W441" s="15">
        <f>IFERROR(_xlfn.IFNA(VLOOKUP(Fullmath[[#This Row],[M3]],$H$2:$L440,2,FALSE),VLOOKUP(Fullmath[[#This Row],[M3]],$H442:$L$2227,2,FALSE)),0)</f>
        <v>0</v>
      </c>
      <c r="X441" s="16">
        <f>IFERROR(_xlfn.IFNA(VLOOKUP(Fullmath[[#This Row],[M3]],$H$2:$L440,4,FALSE),VLOOKUP(Fullmath[[#This Row],[M3]],$H442:$L$2227,4,FALSE)),0)</f>
        <v>0</v>
      </c>
      <c r="Y441" s="5"/>
      <c r="Z441" s="6"/>
      <c r="AA441" s="15">
        <f>IFERROR(_xlfn.IFNA(VLOOKUP(Fullmath[[#This Row],[M4]],$H$2:$L440,2,FALSE),VLOOKUP(Fullmath[[#This Row],[M4]],$H442:$L$2227,2,FALSE)),0)</f>
        <v>0</v>
      </c>
      <c r="AB441" s="16">
        <f>IFERROR(_xlfn.IFNA(VLOOKUP(Fullmath[[#This Row],[M4]],$H$2:$L440,4,FALSE),VLOOKUP(Fullmath[[#This Row],[M4]],$H442:$L$2227,4,FALSE)),0)</f>
        <v>0</v>
      </c>
      <c r="AC441" s="5"/>
      <c r="AD441" s="6"/>
      <c r="AE441" s="15">
        <f>IFERROR(_xlfn.IFNA(VLOOKUP(Fullmath[[#This Row],[M5]],$H$2:$L440,2,FALSE),VLOOKUP(Fullmath[[#This Row],[M5]],$H442:$L$2227,2,FALSE)),0)</f>
        <v>0</v>
      </c>
      <c r="AF441" s="16">
        <f>IFERROR(_xlfn.IFNA(VLOOKUP(Fullmath[[#This Row],[M5]],$H$2:$L440,4,FALSE),VLOOKUP(Fullmath[[#This Row],[M5]],$H442:$L$2227,4,FALSE)),0)</f>
        <v>0</v>
      </c>
      <c r="AG441" s="5"/>
      <c r="AH441" s="6"/>
      <c r="AI441" s="15">
        <f>IFERROR(_xlfn.IFNA(VLOOKUP(Fullmath[[#This Row],[M6]],$H$2:$L440,2,FALSE),VLOOKUP(Fullmath[[#This Row],[M6]],$H442:$L$2227,2,FALSE)),0)</f>
        <v>0</v>
      </c>
      <c r="AJ441" s="16">
        <f>IFERROR(_xlfn.IFNA(VLOOKUP(Fullmath[[#This Row],[M6]],$H$2:$L440,4,FALSE),VLOOKUP(Fullmath[[#This Row],[M6]],$H442:$L$2227,4,FALSE)),0)</f>
        <v>0</v>
      </c>
      <c r="AK441" s="5"/>
      <c r="AL441" s="6"/>
      <c r="AM441" s="2">
        <f>(IFERROR(VLOOKUP(AK441,Components[[Name]:[Price]],2,FALSE),0))</f>
        <v>0</v>
      </c>
      <c r="AN441" s="5"/>
      <c r="AO441" s="6"/>
      <c r="AP441" s="2">
        <f>(IFERROR(VLOOKUP(AN441,Components[[Name]:[Price]],2,FALSE),0))</f>
        <v>0</v>
      </c>
      <c r="AQ441" s="5"/>
      <c r="AR441" s="6"/>
      <c r="AS441" s="2">
        <f>(IFERROR(VLOOKUP(AQ441,Components[[Name]:[Price]],2,FALSE),0))</f>
        <v>0</v>
      </c>
      <c r="AT441" s="5"/>
      <c r="AU441" s="6"/>
      <c r="AV441" s="2">
        <f>(IFERROR(VLOOKUP(AT441,Components[[Name]:[Price]],2,FALSE),0))</f>
        <v>0</v>
      </c>
      <c r="AW441" s="5"/>
      <c r="AX441" s="6"/>
      <c r="AY441" s="2">
        <f>(IFERROR(VLOOKUP(AW441,Components[[Name]:[Price]],2,FALSE),0))</f>
        <v>0</v>
      </c>
      <c r="AZ441" s="5"/>
      <c r="BA441" s="6"/>
      <c r="BB441" s="6">
        <f>(IFERROR(VLOOKUP(AZ441,Components[[Name]:[Price]],2,FALSE),0))</f>
        <v>0</v>
      </c>
    </row>
    <row r="442" spans="1:54" x14ac:dyDescent="0.2">
      <c r="A442" s="6">
        <v>1375</v>
      </c>
      <c r="B442" s="6" t="s">
        <v>599</v>
      </c>
      <c r="C442" s="6" t="s">
        <v>643</v>
      </c>
      <c r="D442" s="6" t="s">
        <v>643</v>
      </c>
      <c r="E442" s="6">
        <v>10</v>
      </c>
      <c r="F442" s="6">
        <v>10</v>
      </c>
      <c r="G442" s="6">
        <v>10</v>
      </c>
      <c r="H442" s="6" t="s">
        <v>647</v>
      </c>
      <c r="I442" s="7">
        <f>Fullmath[[#This Row],[Total CP]]/Fullmath[[#This Row],[Quantity]]</f>
        <v>1.1000000000000001</v>
      </c>
      <c r="J4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442" s="6">
        <f>Fullmath[[#This Row],[Mat Cost]]/Fullmath[[#This Row],[Quantity]]</f>
        <v>42.76</v>
      </c>
      <c r="L4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427.59999999999997</v>
      </c>
      <c r="M442" s="5" t="s">
        <v>644</v>
      </c>
      <c r="N442" s="14">
        <v>1</v>
      </c>
      <c r="O442" s="15">
        <f>IFERROR(_xlfn.IFNA(VLOOKUP(Fullmath[[#This Row],[M1]],$H$2:$L441,2,FALSE),VLOOKUP(Fullmath[[#This Row],[M1]],$H443:$L$2227,2,FALSE)),0)</f>
        <v>1</v>
      </c>
      <c r="P442" s="16">
        <f>IFERROR(_xlfn.IFNA(VLOOKUP(Fullmath[[#This Row],[M1]],$H$2:$L441,4,FALSE),VLOOKUP(Fullmath[[#This Row],[M1]],$H443:$L$2227,4,FALSE)),0)</f>
        <v>120.33333333333333</v>
      </c>
      <c r="Q442" s="5"/>
      <c r="R442" s="6"/>
      <c r="S442" s="15">
        <f>IFERROR(_xlfn.IFNA(VLOOKUP(Fullmath[[#This Row],[M2]],$H$2:$L441,2,FALSE),VLOOKUP(Fullmath[[#This Row],[M2]],$H443:$L$2227,2,FALSE)),0)</f>
        <v>0</v>
      </c>
      <c r="T442" s="16">
        <f>IFERROR(_xlfn.IFNA(VLOOKUP(Fullmath[[#This Row],[M2]],$H$2:$L441,4,FALSE),VLOOKUP(Fullmath[[#This Row],[M2]],$H443:$L$2227,4,FALSE)),0)</f>
        <v>0</v>
      </c>
      <c r="U442" s="5"/>
      <c r="V442" s="6"/>
      <c r="W442" s="15">
        <f>IFERROR(_xlfn.IFNA(VLOOKUP(Fullmath[[#This Row],[M3]],$H$2:$L441,2,FALSE),VLOOKUP(Fullmath[[#This Row],[M3]],$H443:$L$2227,2,FALSE)),0)</f>
        <v>0</v>
      </c>
      <c r="X442" s="16">
        <f>IFERROR(_xlfn.IFNA(VLOOKUP(Fullmath[[#This Row],[M3]],$H$2:$L441,4,FALSE),VLOOKUP(Fullmath[[#This Row],[M3]],$H443:$L$2227,4,FALSE)),0)</f>
        <v>0</v>
      </c>
      <c r="Y442" s="5"/>
      <c r="Z442" s="6"/>
      <c r="AA442" s="15">
        <f>IFERROR(_xlfn.IFNA(VLOOKUP(Fullmath[[#This Row],[M4]],$H$2:$L441,2,FALSE),VLOOKUP(Fullmath[[#This Row],[M4]],$H443:$L$2227,2,FALSE)),0)</f>
        <v>0</v>
      </c>
      <c r="AB442" s="16">
        <f>IFERROR(_xlfn.IFNA(VLOOKUP(Fullmath[[#This Row],[M4]],$H$2:$L441,4,FALSE),VLOOKUP(Fullmath[[#This Row],[M4]],$H443:$L$2227,4,FALSE)),0)</f>
        <v>0</v>
      </c>
      <c r="AC442" s="5"/>
      <c r="AD442" s="6"/>
      <c r="AE442" s="15">
        <f>IFERROR(_xlfn.IFNA(VLOOKUP(Fullmath[[#This Row],[M5]],$H$2:$L441,2,FALSE),VLOOKUP(Fullmath[[#This Row],[M5]],$H443:$L$2227,2,FALSE)),0)</f>
        <v>0</v>
      </c>
      <c r="AF442" s="16">
        <f>IFERROR(_xlfn.IFNA(VLOOKUP(Fullmath[[#This Row],[M5]],$H$2:$L441,4,FALSE),VLOOKUP(Fullmath[[#This Row],[M5]],$H443:$L$2227,4,FALSE)),0)</f>
        <v>0</v>
      </c>
      <c r="AG442" s="5"/>
      <c r="AH442" s="6"/>
      <c r="AI442" s="15">
        <f>IFERROR(_xlfn.IFNA(VLOOKUP(Fullmath[[#This Row],[M6]],$H$2:$L441,2,FALSE),VLOOKUP(Fullmath[[#This Row],[M6]],$H443:$L$2227,2,FALSE)),0)</f>
        <v>0</v>
      </c>
      <c r="AJ442" s="16">
        <f>IFERROR(_xlfn.IFNA(VLOOKUP(Fullmath[[#This Row],[M6]],$H$2:$L441,4,FALSE),VLOOKUP(Fullmath[[#This Row],[M6]],$H443:$L$2227,4,FALSE)),0)</f>
        <v>0</v>
      </c>
      <c r="AK442" s="5" t="s">
        <v>232</v>
      </c>
      <c r="AL442" s="6">
        <v>2</v>
      </c>
      <c r="AM442" s="6">
        <f>(IFERROR(VLOOKUP(AK442,Components[[Name]:[Price]],2,FALSE),0))</f>
        <v>38.666666666666664</v>
      </c>
      <c r="AN442" s="5" t="s">
        <v>229</v>
      </c>
      <c r="AO442" s="6">
        <v>3</v>
      </c>
      <c r="AP442" s="6">
        <f>(IFERROR(VLOOKUP(AN442,Components[[Name]:[Price]],2,FALSE),0))</f>
        <v>18.2</v>
      </c>
      <c r="AQ442" s="5" t="s">
        <v>179</v>
      </c>
      <c r="AR442" s="6">
        <v>3</v>
      </c>
      <c r="AS442" s="6">
        <f>(IFERROR(VLOOKUP(AQ442,Components[[Name]:[Price]],2,FALSE),0))</f>
        <v>19.166666666666668</v>
      </c>
      <c r="AT442" s="5" t="s">
        <v>197</v>
      </c>
      <c r="AU442" s="6">
        <v>2</v>
      </c>
      <c r="AV442" s="6">
        <f>(IFERROR(VLOOKUP(AT442,Components[[Name]:[Price]],2,FALSE),0))</f>
        <v>58.916666666666664</v>
      </c>
      <c r="AW442" s="5"/>
      <c r="AX442" s="6"/>
      <c r="AY442" s="6">
        <f>(IFERROR(VLOOKUP(AW442,Components[[Name]:[Price]],2,FALSE),0))</f>
        <v>0</v>
      </c>
      <c r="AZ442" s="5"/>
      <c r="BA442" s="6"/>
      <c r="BB442" s="6">
        <f>(IFERROR(VLOOKUP(AZ442,Components[[Name]:[Price]],2,FALSE),0))</f>
        <v>0</v>
      </c>
    </row>
    <row r="443" spans="1:54" x14ac:dyDescent="0.2">
      <c r="A443" s="6">
        <v>879</v>
      </c>
      <c r="B443" s="6" t="s">
        <v>599</v>
      </c>
      <c r="C443" s="6" t="s">
        <v>643</v>
      </c>
      <c r="D443" s="6" t="s">
        <v>643</v>
      </c>
      <c r="E443" s="6">
        <v>10</v>
      </c>
      <c r="F443" s="6">
        <v>15</v>
      </c>
      <c r="G443" s="6">
        <v>15</v>
      </c>
      <c r="H443" s="6" t="s">
        <v>214</v>
      </c>
      <c r="I443" s="7">
        <f>Fullmath[[#This Row],[Total CP]]/Fullmath[[#This Row],[Quantity]]</f>
        <v>1.6</v>
      </c>
      <c r="J4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443" s="6">
        <f>Fullmath[[#This Row],[Mat Cost]]/Fullmath[[#This Row],[Quantity]]</f>
        <v>40.343333333333334</v>
      </c>
      <c r="L4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403.43333333333334</v>
      </c>
      <c r="M443" s="5" t="s">
        <v>644</v>
      </c>
      <c r="N443" s="14">
        <v>1</v>
      </c>
      <c r="O443" s="15">
        <f>IFERROR(_xlfn.IFNA(VLOOKUP(Fullmath[[#This Row],[M1]],$H$2:$L442,2,FALSE),VLOOKUP(Fullmath[[#This Row],[M1]],$H444:$L$2227,2,FALSE)),0)</f>
        <v>1</v>
      </c>
      <c r="P443" s="16">
        <f>IFERROR(_xlfn.IFNA(VLOOKUP(Fullmath[[#This Row],[M1]],$H$2:$L442,4,FALSE),VLOOKUP(Fullmath[[#This Row],[M1]],$H444:$L$2227,4,FALSE)),0)</f>
        <v>120.33333333333333</v>
      </c>
      <c r="Q443" s="5"/>
      <c r="R443" s="6"/>
      <c r="S443" s="15">
        <f>IFERROR(_xlfn.IFNA(VLOOKUP(Fullmath[[#This Row],[M2]],$H$2:$L442,2,FALSE),VLOOKUP(Fullmath[[#This Row],[M2]],$H444:$L$2227,2,FALSE)),0)</f>
        <v>0</v>
      </c>
      <c r="T443" s="16">
        <f>IFERROR(_xlfn.IFNA(VLOOKUP(Fullmath[[#This Row],[M2]],$H$2:$L442,4,FALSE),VLOOKUP(Fullmath[[#This Row],[M2]],$H444:$L$2227,4,FALSE)),0)</f>
        <v>0</v>
      </c>
      <c r="U443" s="5"/>
      <c r="V443" s="6"/>
      <c r="W443" s="15">
        <f>IFERROR(_xlfn.IFNA(VLOOKUP(Fullmath[[#This Row],[M3]],$H$2:$L442,2,FALSE),VLOOKUP(Fullmath[[#This Row],[M3]],$H444:$L$2227,2,FALSE)),0)</f>
        <v>0</v>
      </c>
      <c r="X443" s="16">
        <f>IFERROR(_xlfn.IFNA(VLOOKUP(Fullmath[[#This Row],[M3]],$H$2:$L442,4,FALSE),VLOOKUP(Fullmath[[#This Row],[M3]],$H444:$L$2227,4,FALSE)),0)</f>
        <v>0</v>
      </c>
      <c r="Y443" s="5"/>
      <c r="Z443" s="6"/>
      <c r="AA443" s="15">
        <f>IFERROR(_xlfn.IFNA(VLOOKUP(Fullmath[[#This Row],[M4]],$H$2:$L442,2,FALSE),VLOOKUP(Fullmath[[#This Row],[M4]],$H444:$L$2227,2,FALSE)),0)</f>
        <v>0</v>
      </c>
      <c r="AB443" s="16">
        <f>IFERROR(_xlfn.IFNA(VLOOKUP(Fullmath[[#This Row],[M4]],$H$2:$L442,4,FALSE),VLOOKUP(Fullmath[[#This Row],[M4]],$H444:$L$2227,4,FALSE)),0)</f>
        <v>0</v>
      </c>
      <c r="AC443" s="5"/>
      <c r="AD443" s="6"/>
      <c r="AE443" s="15">
        <f>IFERROR(_xlfn.IFNA(VLOOKUP(Fullmath[[#This Row],[M5]],$H$2:$L442,2,FALSE),VLOOKUP(Fullmath[[#This Row],[M5]],$H444:$L$2227,2,FALSE)),0)</f>
        <v>0</v>
      </c>
      <c r="AF443" s="16">
        <f>IFERROR(_xlfn.IFNA(VLOOKUP(Fullmath[[#This Row],[M5]],$H$2:$L442,4,FALSE),VLOOKUP(Fullmath[[#This Row],[M5]],$H444:$L$2227,4,FALSE)),0)</f>
        <v>0</v>
      </c>
      <c r="AG443" s="5"/>
      <c r="AH443" s="6"/>
      <c r="AI443" s="15">
        <f>IFERROR(_xlfn.IFNA(VLOOKUP(Fullmath[[#This Row],[M6]],$H$2:$L442,2,FALSE),VLOOKUP(Fullmath[[#This Row],[M6]],$H444:$L$2227,2,FALSE)),0)</f>
        <v>0</v>
      </c>
      <c r="AJ443" s="16">
        <f>IFERROR(_xlfn.IFNA(VLOOKUP(Fullmath[[#This Row],[M6]],$H$2:$L442,4,FALSE),VLOOKUP(Fullmath[[#This Row],[M6]],$H444:$L$2227,4,FALSE)),0)</f>
        <v>0</v>
      </c>
      <c r="AK443" s="5" t="s">
        <v>211</v>
      </c>
      <c r="AL443" s="6">
        <v>2</v>
      </c>
      <c r="AM443" s="6">
        <f>(IFERROR(VLOOKUP(AK443,Components[[Name]:[Price]],2,FALSE),0))</f>
        <v>26.583333333333332</v>
      </c>
      <c r="AN443" s="5" t="s">
        <v>229</v>
      </c>
      <c r="AO443" s="6">
        <v>3</v>
      </c>
      <c r="AP443" s="6">
        <f>(IFERROR(VLOOKUP(AN443,Components[[Name]:[Price]],2,FALSE),0))</f>
        <v>18.2</v>
      </c>
      <c r="AQ443" s="5" t="s">
        <v>179</v>
      </c>
      <c r="AR443" s="6">
        <v>3</v>
      </c>
      <c r="AS443" s="6">
        <f>(IFERROR(VLOOKUP(AQ443,Components[[Name]:[Price]],2,FALSE),0))</f>
        <v>19.166666666666668</v>
      </c>
      <c r="AT443" s="5" t="s">
        <v>197</v>
      </c>
      <c r="AU443" s="6">
        <v>2</v>
      </c>
      <c r="AV443" s="6">
        <f>(IFERROR(VLOOKUP(AT443,Components[[Name]:[Price]],2,FALSE),0))</f>
        <v>58.916666666666664</v>
      </c>
      <c r="AW443" s="5"/>
      <c r="AX443" s="6"/>
      <c r="AY443" s="6">
        <f>(IFERROR(VLOOKUP(AW443,Components[[Name]:[Price]],2,FALSE),0))</f>
        <v>0</v>
      </c>
      <c r="AZ443" s="5"/>
      <c r="BA443" s="6"/>
      <c r="BB443" s="6">
        <f>(IFERROR(VLOOKUP(AZ443,Components[[Name]:[Price]],2,FALSE),0))</f>
        <v>0</v>
      </c>
    </row>
    <row r="444" spans="1:54" x14ac:dyDescent="0.2">
      <c r="A444" s="6">
        <v>880</v>
      </c>
      <c r="B444" s="6" t="s">
        <v>599</v>
      </c>
      <c r="C444" s="6" t="s">
        <v>643</v>
      </c>
      <c r="D444" s="6" t="s">
        <v>643</v>
      </c>
      <c r="E444" s="6">
        <v>10</v>
      </c>
      <c r="F444" s="6">
        <v>25</v>
      </c>
      <c r="G444" s="6">
        <v>20</v>
      </c>
      <c r="H444" s="6" t="s">
        <v>645</v>
      </c>
      <c r="I444" s="7">
        <f>Fullmath[[#This Row],[Total CP]]/Fullmath[[#This Row],[Quantity]]</f>
        <v>2.1</v>
      </c>
      <c r="J4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</v>
      </c>
      <c r="K444" s="6">
        <f>Fullmath[[#This Row],[Mat Cost]]/Fullmath[[#This Row],[Quantity]]</f>
        <v>41.026666666666657</v>
      </c>
      <c r="L4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410.26666666666659</v>
      </c>
      <c r="M444" s="5" t="s">
        <v>644</v>
      </c>
      <c r="N444" s="14">
        <v>1</v>
      </c>
      <c r="O444" s="15">
        <f>IFERROR(_xlfn.IFNA(VLOOKUP(Fullmath[[#This Row],[M1]],$H$2:$L443,2,FALSE),VLOOKUP(Fullmath[[#This Row],[M1]],$H445:$L$2227,2,FALSE)),0)</f>
        <v>1</v>
      </c>
      <c r="P444" s="16">
        <f>IFERROR(_xlfn.IFNA(VLOOKUP(Fullmath[[#This Row],[M1]],$H$2:$L443,4,FALSE),VLOOKUP(Fullmath[[#This Row],[M1]],$H445:$L$2227,4,FALSE)),0)</f>
        <v>120.33333333333333</v>
      </c>
      <c r="Q444" s="5"/>
      <c r="R444" s="6"/>
      <c r="S444" s="15">
        <f>IFERROR(_xlfn.IFNA(VLOOKUP(Fullmath[[#This Row],[M2]],$H$2:$L443,2,FALSE),VLOOKUP(Fullmath[[#This Row],[M2]],$H445:$L$2227,2,FALSE)),0)</f>
        <v>0</v>
      </c>
      <c r="T444" s="16">
        <f>IFERROR(_xlfn.IFNA(VLOOKUP(Fullmath[[#This Row],[M2]],$H$2:$L443,4,FALSE),VLOOKUP(Fullmath[[#This Row],[M2]],$H445:$L$2227,4,FALSE)),0)</f>
        <v>0</v>
      </c>
      <c r="U444" s="5"/>
      <c r="V444" s="6"/>
      <c r="W444" s="15">
        <f>IFERROR(_xlfn.IFNA(VLOOKUP(Fullmath[[#This Row],[M3]],$H$2:$L443,2,FALSE),VLOOKUP(Fullmath[[#This Row],[M3]],$H445:$L$2227,2,FALSE)),0)</f>
        <v>0</v>
      </c>
      <c r="X444" s="16">
        <f>IFERROR(_xlfn.IFNA(VLOOKUP(Fullmath[[#This Row],[M3]],$H$2:$L443,4,FALSE),VLOOKUP(Fullmath[[#This Row],[M3]],$H445:$L$2227,4,FALSE)),0)</f>
        <v>0</v>
      </c>
      <c r="Y444" s="5"/>
      <c r="Z444" s="6"/>
      <c r="AA444" s="15">
        <f>IFERROR(_xlfn.IFNA(VLOOKUP(Fullmath[[#This Row],[M4]],$H$2:$L443,2,FALSE),VLOOKUP(Fullmath[[#This Row],[M4]],$H445:$L$2227,2,FALSE)),0)</f>
        <v>0</v>
      </c>
      <c r="AB444" s="16">
        <f>IFERROR(_xlfn.IFNA(VLOOKUP(Fullmath[[#This Row],[M4]],$H$2:$L443,4,FALSE),VLOOKUP(Fullmath[[#This Row],[M4]],$H445:$L$2227,4,FALSE)),0)</f>
        <v>0</v>
      </c>
      <c r="AC444" s="5"/>
      <c r="AD444" s="6"/>
      <c r="AE444" s="15">
        <f>IFERROR(_xlfn.IFNA(VLOOKUP(Fullmath[[#This Row],[M5]],$H$2:$L443,2,FALSE),VLOOKUP(Fullmath[[#This Row],[M5]],$H445:$L$2227,2,FALSE)),0)</f>
        <v>0</v>
      </c>
      <c r="AF444" s="16">
        <f>IFERROR(_xlfn.IFNA(VLOOKUP(Fullmath[[#This Row],[M5]],$H$2:$L443,4,FALSE),VLOOKUP(Fullmath[[#This Row],[M5]],$H445:$L$2227,4,FALSE)),0)</f>
        <v>0</v>
      </c>
      <c r="AG444" s="5"/>
      <c r="AH444" s="6"/>
      <c r="AI444" s="15">
        <f>IFERROR(_xlfn.IFNA(VLOOKUP(Fullmath[[#This Row],[M6]],$H$2:$L443,2,FALSE),VLOOKUP(Fullmath[[#This Row],[M6]],$H445:$L$2227,2,FALSE)),0)</f>
        <v>0</v>
      </c>
      <c r="AJ444" s="16">
        <f>IFERROR(_xlfn.IFNA(VLOOKUP(Fullmath[[#This Row],[M6]],$H$2:$L443,4,FALSE),VLOOKUP(Fullmath[[#This Row],[M6]],$H445:$L$2227,4,FALSE)),0)</f>
        <v>0</v>
      </c>
      <c r="AK444" s="5" t="s">
        <v>494</v>
      </c>
      <c r="AL444" s="6">
        <v>2</v>
      </c>
      <c r="AM444" s="6">
        <f>(IFERROR(VLOOKUP(AK444,Components[[Name]:[Price]],2,FALSE),0))</f>
        <v>30</v>
      </c>
      <c r="AN444" s="5" t="s">
        <v>229</v>
      </c>
      <c r="AO444" s="6">
        <v>3</v>
      </c>
      <c r="AP444" s="6">
        <f>(IFERROR(VLOOKUP(AN444,Components[[Name]:[Price]],2,FALSE),0))</f>
        <v>18.2</v>
      </c>
      <c r="AQ444" s="5" t="s">
        <v>179</v>
      </c>
      <c r="AR444" s="6">
        <v>3</v>
      </c>
      <c r="AS444" s="6">
        <f>(IFERROR(VLOOKUP(AQ444,Components[[Name]:[Price]],2,FALSE),0))</f>
        <v>19.166666666666668</v>
      </c>
      <c r="AT444" s="5" t="s">
        <v>197</v>
      </c>
      <c r="AU444" s="6">
        <v>2</v>
      </c>
      <c r="AV444" s="6">
        <f>(IFERROR(VLOOKUP(AT444,Components[[Name]:[Price]],2,FALSE),0))</f>
        <v>58.916666666666664</v>
      </c>
      <c r="AW444" s="5"/>
      <c r="AX444" s="6"/>
      <c r="AY444" s="6">
        <f>(IFERROR(VLOOKUP(AW444,Components[[Name]:[Price]],2,FALSE),0))</f>
        <v>0</v>
      </c>
      <c r="AZ444" s="5"/>
      <c r="BA444" s="6"/>
      <c r="BB444" s="6">
        <f>(IFERROR(VLOOKUP(AZ444,Components[[Name]:[Price]],2,FALSE),0))</f>
        <v>0</v>
      </c>
    </row>
    <row r="445" spans="1:54" x14ac:dyDescent="0.2">
      <c r="A445" s="6">
        <v>881</v>
      </c>
      <c r="B445" s="6" t="s">
        <v>599</v>
      </c>
      <c r="C445" s="6" t="s">
        <v>643</v>
      </c>
      <c r="D445" s="6" t="s">
        <v>643</v>
      </c>
      <c r="E445" s="6">
        <v>10</v>
      </c>
      <c r="F445" s="6">
        <v>35</v>
      </c>
      <c r="G445" s="6">
        <v>35</v>
      </c>
      <c r="H445" s="6" t="s">
        <v>646</v>
      </c>
      <c r="I445" s="7">
        <f>Fullmath[[#This Row],[Total CP]]/Fullmath[[#This Row],[Quantity]]</f>
        <v>3.6</v>
      </c>
      <c r="J4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</v>
      </c>
      <c r="K445" s="6">
        <f>Fullmath[[#This Row],[Mat Cost]]/Fullmath[[#This Row],[Quantity]]</f>
        <v>48.801666666666662</v>
      </c>
      <c r="L4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488.01666666666659</v>
      </c>
      <c r="M445" s="5" t="s">
        <v>644</v>
      </c>
      <c r="N445" s="14">
        <v>1</v>
      </c>
      <c r="O445" s="15">
        <f>IFERROR(_xlfn.IFNA(VLOOKUP(Fullmath[[#This Row],[M1]],$H$2:$L444,2,FALSE),VLOOKUP(Fullmath[[#This Row],[M1]],$H446:$L$2227,2,FALSE)),0)</f>
        <v>1</v>
      </c>
      <c r="P445" s="16">
        <f>IFERROR(_xlfn.IFNA(VLOOKUP(Fullmath[[#This Row],[M1]],$H$2:$L444,4,FALSE),VLOOKUP(Fullmath[[#This Row],[M1]],$H446:$L$2227,4,FALSE)),0)</f>
        <v>120.33333333333333</v>
      </c>
      <c r="Q445" s="5"/>
      <c r="R445" s="6"/>
      <c r="S445" s="15">
        <f>IFERROR(_xlfn.IFNA(VLOOKUP(Fullmath[[#This Row],[M2]],$H$2:$L444,2,FALSE),VLOOKUP(Fullmath[[#This Row],[M2]],$H446:$L$2227,2,FALSE)),0)</f>
        <v>0</v>
      </c>
      <c r="T445" s="16">
        <f>IFERROR(_xlfn.IFNA(VLOOKUP(Fullmath[[#This Row],[M2]],$H$2:$L444,4,FALSE),VLOOKUP(Fullmath[[#This Row],[M2]],$H446:$L$2227,4,FALSE)),0)</f>
        <v>0</v>
      </c>
      <c r="U445" s="5"/>
      <c r="V445" s="6"/>
      <c r="W445" s="15">
        <f>IFERROR(_xlfn.IFNA(VLOOKUP(Fullmath[[#This Row],[M3]],$H$2:$L444,2,FALSE),VLOOKUP(Fullmath[[#This Row],[M3]],$H446:$L$2227,2,FALSE)),0)</f>
        <v>0</v>
      </c>
      <c r="X445" s="16">
        <f>IFERROR(_xlfn.IFNA(VLOOKUP(Fullmath[[#This Row],[M3]],$H$2:$L444,4,FALSE),VLOOKUP(Fullmath[[#This Row],[M3]],$H446:$L$2227,4,FALSE)),0)</f>
        <v>0</v>
      </c>
      <c r="Y445" s="5"/>
      <c r="Z445" s="6"/>
      <c r="AA445" s="15">
        <f>IFERROR(_xlfn.IFNA(VLOOKUP(Fullmath[[#This Row],[M4]],$H$2:$L444,2,FALSE),VLOOKUP(Fullmath[[#This Row],[M4]],$H446:$L$2227,2,FALSE)),0)</f>
        <v>0</v>
      </c>
      <c r="AB445" s="16">
        <f>IFERROR(_xlfn.IFNA(VLOOKUP(Fullmath[[#This Row],[M4]],$H$2:$L444,4,FALSE),VLOOKUP(Fullmath[[#This Row],[M4]],$H446:$L$2227,4,FALSE)),0)</f>
        <v>0</v>
      </c>
      <c r="AC445" s="5"/>
      <c r="AD445" s="6"/>
      <c r="AE445" s="15">
        <f>IFERROR(_xlfn.IFNA(VLOOKUP(Fullmath[[#This Row],[M5]],$H$2:$L444,2,FALSE),VLOOKUP(Fullmath[[#This Row],[M5]],$H446:$L$2227,2,FALSE)),0)</f>
        <v>0</v>
      </c>
      <c r="AF445" s="16">
        <f>IFERROR(_xlfn.IFNA(VLOOKUP(Fullmath[[#This Row],[M5]],$H$2:$L444,4,FALSE),VLOOKUP(Fullmath[[#This Row],[M5]],$H446:$L$2227,4,FALSE)),0)</f>
        <v>0</v>
      </c>
      <c r="AG445" s="5"/>
      <c r="AH445" s="6"/>
      <c r="AI445" s="15">
        <f>IFERROR(_xlfn.IFNA(VLOOKUP(Fullmath[[#This Row],[M6]],$H$2:$L444,2,FALSE),VLOOKUP(Fullmath[[#This Row],[M6]],$H446:$L$2227,2,FALSE)),0)</f>
        <v>0</v>
      </c>
      <c r="AJ445" s="16">
        <f>IFERROR(_xlfn.IFNA(VLOOKUP(Fullmath[[#This Row],[M6]],$H$2:$L444,4,FALSE),VLOOKUP(Fullmath[[#This Row],[M6]],$H446:$L$2227,4,FALSE)),0)</f>
        <v>0</v>
      </c>
      <c r="AK445" s="5" t="s">
        <v>209</v>
      </c>
      <c r="AL445" s="6">
        <v>2</v>
      </c>
      <c r="AM445" s="6">
        <f>(IFERROR(VLOOKUP(AK445,Components[[Name]:[Price]],2,FALSE),0))</f>
        <v>68.875</v>
      </c>
      <c r="AN445" s="5" t="s">
        <v>229</v>
      </c>
      <c r="AO445" s="6">
        <v>3</v>
      </c>
      <c r="AP445" s="6">
        <f>(IFERROR(VLOOKUP(AN445,Components[[Name]:[Price]],2,FALSE),0))</f>
        <v>18.2</v>
      </c>
      <c r="AQ445" s="5" t="s">
        <v>179</v>
      </c>
      <c r="AR445" s="6">
        <v>3</v>
      </c>
      <c r="AS445" s="6">
        <f>(IFERROR(VLOOKUP(AQ445,Components[[Name]:[Price]],2,FALSE),0))</f>
        <v>19.166666666666668</v>
      </c>
      <c r="AT445" s="5" t="s">
        <v>197</v>
      </c>
      <c r="AU445" s="6">
        <v>2</v>
      </c>
      <c r="AV445" s="6">
        <f>(IFERROR(VLOOKUP(AT445,Components[[Name]:[Price]],2,FALSE),0))</f>
        <v>58.916666666666664</v>
      </c>
      <c r="AW445" s="5"/>
      <c r="AX445" s="6"/>
      <c r="AY445" s="6">
        <f>(IFERROR(VLOOKUP(AW445,Components[[Name]:[Price]],2,FALSE),0))</f>
        <v>0</v>
      </c>
      <c r="AZ445" s="5"/>
      <c r="BA445" s="6"/>
      <c r="BB445" s="6">
        <f>(IFERROR(VLOOKUP(AZ445,Components[[Name]:[Price]],2,FALSE),0))</f>
        <v>0</v>
      </c>
    </row>
    <row r="446" spans="1:54" x14ac:dyDescent="0.2">
      <c r="A446" s="2">
        <v>1720</v>
      </c>
      <c r="B446" s="2" t="s">
        <v>958</v>
      </c>
      <c r="C446" s="6" t="s">
        <v>142</v>
      </c>
      <c r="D446" s="2" t="s">
        <v>142</v>
      </c>
      <c r="E446" s="2">
        <v>1</v>
      </c>
      <c r="F446" s="2">
        <v>20</v>
      </c>
      <c r="G446" s="2">
        <v>40</v>
      </c>
      <c r="H446" s="2" t="s">
        <v>966</v>
      </c>
      <c r="I446" s="7">
        <f>Fullmath[[#This Row],[Total CP]]/Fullmath[[#This Row],[Quantity]]</f>
        <v>45</v>
      </c>
      <c r="J4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</v>
      </c>
      <c r="K446" s="6">
        <f>Fullmath[[#This Row],[Mat Cost]]/Fullmath[[#This Row],[Quantity]]</f>
        <v>1342.7166666666667</v>
      </c>
      <c r="L4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1342.7166666666667</v>
      </c>
      <c r="M446" s="5" t="s">
        <v>325</v>
      </c>
      <c r="N446" s="14">
        <v>2</v>
      </c>
      <c r="O446" s="15">
        <f>IFERROR(_xlfn.IFNA(VLOOKUP(Fullmath[[#This Row],[M1]],$H$2:$L445,2,FALSE),VLOOKUP(Fullmath[[#This Row],[M1]],$H447:$L$2227,2,FALSE)),0)</f>
        <v>1</v>
      </c>
      <c r="P446" s="16">
        <f>IFERROR(_xlfn.IFNA(VLOOKUP(Fullmath[[#This Row],[M1]],$H$2:$L445,4,FALSE),VLOOKUP(Fullmath[[#This Row],[M1]],$H447:$L$2227,4,FALSE)),0)</f>
        <v>48.608333333333334</v>
      </c>
      <c r="Q446" s="5" t="s">
        <v>295</v>
      </c>
      <c r="R446" s="6">
        <v>1</v>
      </c>
      <c r="S446" s="15">
        <f>IFERROR(_xlfn.IFNA(VLOOKUP(Fullmath[[#This Row],[M2]],$H$2:$L445,2,FALSE),VLOOKUP(Fullmath[[#This Row],[M2]],$H447:$L$2227,2,FALSE)),0)</f>
        <v>1</v>
      </c>
      <c r="T446" s="16">
        <f>IFERROR(_xlfn.IFNA(VLOOKUP(Fullmath[[#This Row],[M2]],$H$2:$L445,4,FALSE),VLOOKUP(Fullmath[[#This Row],[M2]],$H447:$L$2227,4,FALSE)),0)</f>
        <v>49.583333333333336</v>
      </c>
      <c r="U446" s="5" t="s">
        <v>324</v>
      </c>
      <c r="V446" s="6">
        <v>1</v>
      </c>
      <c r="W446" s="15">
        <f>IFERROR(_xlfn.IFNA(VLOOKUP(Fullmath[[#This Row],[M3]],$H$2:$L445,2,FALSE),VLOOKUP(Fullmath[[#This Row],[M3]],$H447:$L$2227,2,FALSE)),0)</f>
        <v>2</v>
      </c>
      <c r="X446" s="16">
        <f>IFERROR(_xlfn.IFNA(VLOOKUP(Fullmath[[#This Row],[M3]],$H$2:$L445,4,FALSE),VLOOKUP(Fullmath[[#This Row],[M3]],$H447:$L$2227,4,FALSE)),0)</f>
        <v>500.25</v>
      </c>
      <c r="Y446" s="5"/>
      <c r="Z446" s="6"/>
      <c r="AA446" s="15">
        <f>IFERROR(_xlfn.IFNA(VLOOKUP(Fullmath[[#This Row],[M4]],$H$2:$L445,2,FALSE),VLOOKUP(Fullmath[[#This Row],[M4]],$H447:$L$2227,2,FALSE)),0)</f>
        <v>0</v>
      </c>
      <c r="AB446" s="16">
        <f>IFERROR(_xlfn.IFNA(VLOOKUP(Fullmath[[#This Row],[M4]],$H$2:$L445,4,FALSE),VLOOKUP(Fullmath[[#This Row],[M4]],$H447:$L$2227,4,FALSE)),0)</f>
        <v>0</v>
      </c>
      <c r="AC446" s="5"/>
      <c r="AD446" s="6"/>
      <c r="AE446" s="15">
        <f>IFERROR(_xlfn.IFNA(VLOOKUP(Fullmath[[#This Row],[M5]],$H$2:$L445,2,FALSE),VLOOKUP(Fullmath[[#This Row],[M5]],$H447:$L$2227,2,FALSE)),0)</f>
        <v>0</v>
      </c>
      <c r="AF446" s="16">
        <f>IFERROR(_xlfn.IFNA(VLOOKUP(Fullmath[[#This Row],[M5]],$H$2:$L445,4,FALSE),VLOOKUP(Fullmath[[#This Row],[M5]],$H447:$L$2227,4,FALSE)),0)</f>
        <v>0</v>
      </c>
      <c r="AG446" s="5"/>
      <c r="AH446" s="6"/>
      <c r="AI446" s="15">
        <f>IFERROR(_xlfn.IFNA(VLOOKUP(Fullmath[[#This Row],[M6]],$H$2:$L445,2,FALSE),VLOOKUP(Fullmath[[#This Row],[M6]],$H447:$L$2227,2,FALSE)),0)</f>
        <v>0</v>
      </c>
      <c r="AJ446" s="16">
        <f>IFERROR(_xlfn.IFNA(VLOOKUP(Fullmath[[#This Row],[M6]],$H$2:$L445,4,FALSE),VLOOKUP(Fullmath[[#This Row],[M6]],$H447:$L$2227,4,FALSE)),0)</f>
        <v>0</v>
      </c>
      <c r="AK446" s="5" t="s">
        <v>230</v>
      </c>
      <c r="AL446" s="6">
        <v>2</v>
      </c>
      <c r="AM446" s="6">
        <f>(IFERROR(VLOOKUP(AK446,Components[[Name]:[Price]],2,FALSE),0))</f>
        <v>347.83333333333331</v>
      </c>
      <c r="AN446" s="5"/>
      <c r="AO446" s="6"/>
      <c r="AP446" s="6">
        <f>(IFERROR(VLOOKUP(AN446,Components[[Name]:[Price]],2,FALSE),0))</f>
        <v>0</v>
      </c>
      <c r="AQ446" s="5"/>
      <c r="AR446" s="6"/>
      <c r="AS446" s="6">
        <f>(IFERROR(VLOOKUP(AQ446,Components[[Name]:[Price]],2,FALSE),0))</f>
        <v>0</v>
      </c>
      <c r="AT446" s="5"/>
      <c r="AU446" s="6"/>
      <c r="AV446" s="6">
        <f>(IFERROR(VLOOKUP(AT446,Components[[Name]:[Price]],2,FALSE),0))</f>
        <v>0</v>
      </c>
      <c r="AW446" s="5"/>
      <c r="AX446" s="6"/>
      <c r="AY446" s="6">
        <f>(IFERROR(VLOOKUP(AW446,Components[[Name]:[Price]],2,FALSE),0))</f>
        <v>0</v>
      </c>
      <c r="AZ446" s="5"/>
      <c r="BA446" s="6"/>
      <c r="BB446" s="2">
        <f>(IFERROR(VLOOKUP(AZ446,Components[[Name]:[Price]],2,FALSE),0))</f>
        <v>0</v>
      </c>
    </row>
    <row r="447" spans="1:54" x14ac:dyDescent="0.2">
      <c r="A447" s="2">
        <v>1147</v>
      </c>
      <c r="B447" s="2" t="s">
        <v>958</v>
      </c>
      <c r="C447" s="6" t="s">
        <v>142</v>
      </c>
      <c r="D447" s="2" t="s">
        <v>142</v>
      </c>
      <c r="E447" s="2">
        <v>1</v>
      </c>
      <c r="F447" s="2">
        <v>22</v>
      </c>
      <c r="G447" s="2">
        <v>30</v>
      </c>
      <c r="H447" s="2" t="s">
        <v>968</v>
      </c>
      <c r="I447" s="7">
        <f>Fullmath[[#This Row],[Total CP]]/Fullmath[[#This Row],[Quantity]]</f>
        <v>47</v>
      </c>
      <c r="J4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47</v>
      </c>
      <c r="K447" s="6">
        <f>Fullmath[[#This Row],[Mat Cost]]/Fullmath[[#This Row],[Quantity]]</f>
        <v>864.69333333333338</v>
      </c>
      <c r="L4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864.69333333333338</v>
      </c>
      <c r="M447" s="5" t="s">
        <v>300</v>
      </c>
      <c r="N447" s="14">
        <v>1</v>
      </c>
      <c r="O447" s="15">
        <f>IFERROR(_xlfn.IFNA(VLOOKUP(Fullmath[[#This Row],[M1]],$H$2:$L446,2,FALSE),VLOOKUP(Fullmath[[#This Row],[M1]],$H448:$L$2227,2,FALSE)),0)</f>
        <v>13.4</v>
      </c>
      <c r="P447" s="16">
        <f>IFERROR(_xlfn.IFNA(VLOOKUP(Fullmath[[#This Row],[M1]],$H$2:$L446,4,FALSE),VLOOKUP(Fullmath[[#This Row],[M1]],$H448:$L$2227,4,FALSE)),0)</f>
        <v>663.14333333333332</v>
      </c>
      <c r="Q447" s="5" t="s">
        <v>325</v>
      </c>
      <c r="R447" s="6">
        <v>2</v>
      </c>
      <c r="S447" s="15">
        <f>IFERROR(_xlfn.IFNA(VLOOKUP(Fullmath[[#This Row],[M2]],$H$2:$L446,2,FALSE),VLOOKUP(Fullmath[[#This Row],[M2]],$H448:$L$2227,2,FALSE)),0)</f>
        <v>1</v>
      </c>
      <c r="T447" s="16">
        <f>IFERROR(_xlfn.IFNA(VLOOKUP(Fullmath[[#This Row],[M2]],$H$2:$L446,4,FALSE),VLOOKUP(Fullmath[[#This Row],[M2]],$H448:$L$2227,4,FALSE)),0)</f>
        <v>48.608333333333334</v>
      </c>
      <c r="U447" s="5" t="s">
        <v>358</v>
      </c>
      <c r="V447" s="6">
        <v>2</v>
      </c>
      <c r="W447" s="15">
        <f>IFERROR(_xlfn.IFNA(VLOOKUP(Fullmath[[#This Row],[M3]],$H$2:$L446,2,FALSE),VLOOKUP(Fullmath[[#This Row],[M3]],$H448:$L$2227,2,FALSE)),0)</f>
        <v>0.8</v>
      </c>
      <c r="X447" s="16">
        <f>IFERROR(_xlfn.IFNA(VLOOKUP(Fullmath[[#This Row],[M3]],$H$2:$L446,4,FALSE),VLOOKUP(Fullmath[[#This Row],[M3]],$H448:$L$2227,4,FALSE)),0)</f>
        <v>52.166666666666664</v>
      </c>
      <c r="Y447" s="5"/>
      <c r="Z447" s="6"/>
      <c r="AA447" s="15">
        <f>IFERROR(_xlfn.IFNA(VLOOKUP(Fullmath[[#This Row],[M4]],$H$2:$L446,2,FALSE),VLOOKUP(Fullmath[[#This Row],[M4]],$H448:$L$2227,2,FALSE)),0)</f>
        <v>0</v>
      </c>
      <c r="AB447" s="16">
        <f>IFERROR(_xlfn.IFNA(VLOOKUP(Fullmath[[#This Row],[M4]],$H$2:$L446,4,FALSE),VLOOKUP(Fullmath[[#This Row],[M4]],$H448:$L$2227,4,FALSE)),0)</f>
        <v>0</v>
      </c>
      <c r="AC447" s="5"/>
      <c r="AD447" s="6"/>
      <c r="AE447" s="15">
        <f>IFERROR(_xlfn.IFNA(VLOOKUP(Fullmath[[#This Row],[M5]],$H$2:$L446,2,FALSE),VLOOKUP(Fullmath[[#This Row],[M5]],$H448:$L$2227,2,FALSE)),0)</f>
        <v>0</v>
      </c>
      <c r="AF447" s="16">
        <f>IFERROR(_xlfn.IFNA(VLOOKUP(Fullmath[[#This Row],[M5]],$H$2:$L446,4,FALSE),VLOOKUP(Fullmath[[#This Row],[M5]],$H448:$L$2227,4,FALSE)),0)</f>
        <v>0</v>
      </c>
      <c r="AG447" s="5"/>
      <c r="AH447" s="6"/>
      <c r="AI447" s="15">
        <f>IFERROR(_xlfn.IFNA(VLOOKUP(Fullmath[[#This Row],[M6]],$H$2:$L446,2,FALSE),VLOOKUP(Fullmath[[#This Row],[M6]],$H448:$L$2227,2,FALSE)),0)</f>
        <v>0</v>
      </c>
      <c r="AJ447" s="16">
        <f>IFERROR(_xlfn.IFNA(VLOOKUP(Fullmath[[#This Row],[M6]],$H$2:$L446,4,FALSE),VLOOKUP(Fullmath[[#This Row],[M6]],$H448:$L$2227,4,FALSE)),0)</f>
        <v>0</v>
      </c>
      <c r="AK447" s="5"/>
      <c r="AL447" s="6"/>
      <c r="AM447" s="6">
        <f>(IFERROR(VLOOKUP(AK447,Components[[Name]:[Price]],2,FALSE),0))</f>
        <v>0</v>
      </c>
      <c r="AN447" s="5"/>
      <c r="AO447" s="6"/>
      <c r="AP447" s="6">
        <f>(IFERROR(VLOOKUP(AN447,Components[[Name]:[Price]],2,FALSE),0))</f>
        <v>0</v>
      </c>
      <c r="AQ447" s="5"/>
      <c r="AR447" s="6"/>
      <c r="AS447" s="6">
        <f>(IFERROR(VLOOKUP(AQ447,Components[[Name]:[Price]],2,FALSE),0))</f>
        <v>0</v>
      </c>
      <c r="AT447" s="5"/>
      <c r="AU447" s="6"/>
      <c r="AV447" s="6">
        <f>(IFERROR(VLOOKUP(AT447,Components[[Name]:[Price]],2,FALSE),0))</f>
        <v>0</v>
      </c>
      <c r="AW447" s="5"/>
      <c r="AX447" s="6"/>
      <c r="AY447" s="6">
        <f>(IFERROR(VLOOKUP(AW447,Components[[Name]:[Price]],2,FALSE),0))</f>
        <v>0</v>
      </c>
      <c r="AZ447" s="5"/>
      <c r="BA447" s="6"/>
      <c r="BB447" s="2">
        <f>(IFERROR(VLOOKUP(AZ447,Components[[Name]:[Price]],2,FALSE),0))</f>
        <v>0</v>
      </c>
    </row>
    <row r="448" spans="1:54" x14ac:dyDescent="0.2">
      <c r="A448" s="2">
        <v>1719</v>
      </c>
      <c r="B448" s="2" t="s">
        <v>958</v>
      </c>
      <c r="C448" s="6" t="s">
        <v>142</v>
      </c>
      <c r="D448" s="2" t="s">
        <v>142</v>
      </c>
      <c r="E448" s="2">
        <v>1</v>
      </c>
      <c r="F448" s="2">
        <v>25</v>
      </c>
      <c r="G448" s="2">
        <v>50</v>
      </c>
      <c r="H448" s="2" t="s">
        <v>967</v>
      </c>
      <c r="I448" s="7">
        <f>Fullmath[[#This Row],[Total CP]]/Fullmath[[#This Row],[Quantity]]</f>
        <v>94.2</v>
      </c>
      <c r="J4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94.2</v>
      </c>
      <c r="K448" s="6">
        <f>Fullmath[[#This Row],[Mat Cost]]/Fullmath[[#This Row],[Quantity]]</f>
        <v>2989.93</v>
      </c>
      <c r="L4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2989.93</v>
      </c>
      <c r="M448" s="5" t="s">
        <v>300</v>
      </c>
      <c r="N448" s="14">
        <v>3</v>
      </c>
      <c r="O448" s="15">
        <f>IFERROR(_xlfn.IFNA(VLOOKUP(Fullmath[[#This Row],[M1]],$H$2:$L447,2,FALSE),VLOOKUP(Fullmath[[#This Row],[M1]],$H449:$L$2227,2,FALSE)),0)</f>
        <v>13.4</v>
      </c>
      <c r="P448" s="16">
        <f>IFERROR(_xlfn.IFNA(VLOOKUP(Fullmath[[#This Row],[M1]],$H$2:$L447,4,FALSE),VLOOKUP(Fullmath[[#This Row],[M1]],$H449:$L$2227,4,FALSE)),0)</f>
        <v>663.14333333333332</v>
      </c>
      <c r="Q448" s="5" t="s">
        <v>324</v>
      </c>
      <c r="R448" s="6">
        <v>2</v>
      </c>
      <c r="S448" s="15">
        <f>IFERROR(_xlfn.IFNA(VLOOKUP(Fullmath[[#This Row],[M2]],$H$2:$L447,2,FALSE),VLOOKUP(Fullmath[[#This Row],[M2]],$H449:$L$2227,2,FALSE)),0)</f>
        <v>2</v>
      </c>
      <c r="T448" s="16">
        <f>IFERROR(_xlfn.IFNA(VLOOKUP(Fullmath[[#This Row],[M2]],$H$2:$L447,4,FALSE),VLOOKUP(Fullmath[[#This Row],[M2]],$H449:$L$2227,4,FALSE)),0)</f>
        <v>500.25</v>
      </c>
      <c r="U448" s="5"/>
      <c r="V448" s="6"/>
      <c r="W448" s="15">
        <f>IFERROR(_xlfn.IFNA(VLOOKUP(Fullmath[[#This Row],[M3]],$H$2:$L447,2,FALSE),VLOOKUP(Fullmath[[#This Row],[M3]],$H449:$L$2227,2,FALSE)),0)</f>
        <v>0</v>
      </c>
      <c r="X448" s="16">
        <f>IFERROR(_xlfn.IFNA(VLOOKUP(Fullmath[[#This Row],[M3]],$H$2:$L447,4,FALSE),VLOOKUP(Fullmath[[#This Row],[M3]],$H449:$L$2227,4,FALSE)),0)</f>
        <v>0</v>
      </c>
      <c r="Y448" s="5"/>
      <c r="Z448" s="6"/>
      <c r="AA448" s="15">
        <f>IFERROR(_xlfn.IFNA(VLOOKUP(Fullmath[[#This Row],[M4]],$H$2:$L447,2,FALSE),VLOOKUP(Fullmath[[#This Row],[M4]],$H449:$L$2227,2,FALSE)),0)</f>
        <v>0</v>
      </c>
      <c r="AB448" s="16">
        <f>IFERROR(_xlfn.IFNA(VLOOKUP(Fullmath[[#This Row],[M4]],$H$2:$L447,4,FALSE),VLOOKUP(Fullmath[[#This Row],[M4]],$H449:$L$2227,4,FALSE)),0)</f>
        <v>0</v>
      </c>
      <c r="AC448" s="5"/>
      <c r="AD448" s="6"/>
      <c r="AE448" s="15">
        <f>IFERROR(_xlfn.IFNA(VLOOKUP(Fullmath[[#This Row],[M5]],$H$2:$L447,2,FALSE),VLOOKUP(Fullmath[[#This Row],[M5]],$H449:$L$2227,2,FALSE)),0)</f>
        <v>0</v>
      </c>
      <c r="AF448" s="16">
        <f>IFERROR(_xlfn.IFNA(VLOOKUP(Fullmath[[#This Row],[M5]],$H$2:$L447,4,FALSE),VLOOKUP(Fullmath[[#This Row],[M5]],$H449:$L$2227,4,FALSE)),0)</f>
        <v>0</v>
      </c>
      <c r="AG448" s="5"/>
      <c r="AH448" s="6"/>
      <c r="AI448" s="15">
        <f>IFERROR(_xlfn.IFNA(VLOOKUP(Fullmath[[#This Row],[M6]],$H$2:$L447,2,FALSE),VLOOKUP(Fullmath[[#This Row],[M6]],$H449:$L$2227,2,FALSE)),0)</f>
        <v>0</v>
      </c>
      <c r="AJ448" s="16">
        <f>IFERROR(_xlfn.IFNA(VLOOKUP(Fullmath[[#This Row],[M6]],$H$2:$L447,4,FALSE),VLOOKUP(Fullmath[[#This Row],[M6]],$H449:$L$2227,4,FALSE)),0)</f>
        <v>0</v>
      </c>
      <c r="AK448" s="5"/>
      <c r="AL448" s="6"/>
      <c r="AM448" s="6">
        <f>(IFERROR(VLOOKUP(AK448,Components[[Name]:[Price]],2,FALSE),0))</f>
        <v>0</v>
      </c>
      <c r="AN448" s="5"/>
      <c r="AO448" s="6"/>
      <c r="AP448" s="6">
        <f>(IFERROR(VLOOKUP(AN448,Components[[Name]:[Price]],2,FALSE),0))</f>
        <v>0</v>
      </c>
      <c r="AQ448" s="5"/>
      <c r="AR448" s="6"/>
      <c r="AS448" s="6">
        <f>(IFERROR(VLOOKUP(AQ448,Components[[Name]:[Price]],2,FALSE),0))</f>
        <v>0</v>
      </c>
      <c r="AT448" s="5"/>
      <c r="AU448" s="6"/>
      <c r="AV448" s="6">
        <f>(IFERROR(VLOOKUP(AT448,Components[[Name]:[Price]],2,FALSE),0))</f>
        <v>0</v>
      </c>
      <c r="AW448" s="5"/>
      <c r="AX448" s="6"/>
      <c r="AY448" s="6">
        <f>(IFERROR(VLOOKUP(AW448,Components[[Name]:[Price]],2,FALSE),0))</f>
        <v>0</v>
      </c>
      <c r="AZ448" s="5"/>
      <c r="BA448" s="6"/>
      <c r="BB448" s="2">
        <f>(IFERROR(VLOOKUP(AZ448,Components[[Name]:[Price]],2,FALSE),0))</f>
        <v>0</v>
      </c>
    </row>
    <row r="449" spans="1:54" x14ac:dyDescent="0.2">
      <c r="A449" s="2">
        <v>832</v>
      </c>
      <c r="B449" s="2" t="s">
        <v>958</v>
      </c>
      <c r="C449" s="6" t="s">
        <v>142</v>
      </c>
      <c r="D449" s="2" t="s">
        <v>142</v>
      </c>
      <c r="E449" s="2">
        <v>1</v>
      </c>
      <c r="F449" s="2">
        <v>32</v>
      </c>
      <c r="G449" s="2">
        <v>145</v>
      </c>
      <c r="H449" s="2" t="s">
        <v>969</v>
      </c>
      <c r="I449" s="7">
        <f>Fullmath[[#This Row],[Total CP]]/Fullmath[[#This Row],[Quantity]]</f>
        <v>145.19999999999999</v>
      </c>
      <c r="J4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145.19999999999999</v>
      </c>
      <c r="K449" s="6">
        <f>Fullmath[[#This Row],[Mat Cost]]/Fullmath[[#This Row],[Quantity]]</f>
        <v>2013.4666666666667</v>
      </c>
      <c r="L4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2013.4666666666667</v>
      </c>
      <c r="M449" s="5" t="s">
        <v>651</v>
      </c>
      <c r="N449" s="14">
        <v>2</v>
      </c>
      <c r="O449" s="15">
        <f>IFERROR(_xlfn.IFNA(VLOOKUP(Fullmath[[#This Row],[M1]],$H$2:$L448,2,FALSE),VLOOKUP(Fullmath[[#This Row],[M1]],$H450:$L$2227,2,FALSE)),0)</f>
        <v>0.1</v>
      </c>
      <c r="P449" s="16">
        <f>IFERROR(_xlfn.IFNA(VLOOKUP(Fullmath[[#This Row],[M1]],$H$2:$L448,4,FALSE),VLOOKUP(Fullmath[[#This Row],[M1]],$H450:$L$2227,4,FALSE)),0)</f>
        <v>7.4833333333333325</v>
      </c>
      <c r="Q449" s="5"/>
      <c r="R449" s="6"/>
      <c r="S449" s="15">
        <f>IFERROR(_xlfn.IFNA(VLOOKUP(Fullmath[[#This Row],[M2]],$H$2:$L448,2,FALSE),VLOOKUP(Fullmath[[#This Row],[M2]],$H450:$L$2227,2,FALSE)),0)</f>
        <v>0</v>
      </c>
      <c r="T449" s="16">
        <f>IFERROR(_xlfn.IFNA(VLOOKUP(Fullmath[[#This Row],[M2]],$H$2:$L448,4,FALSE),VLOOKUP(Fullmath[[#This Row],[M2]],$H450:$L$2227,4,FALSE)),0)</f>
        <v>0</v>
      </c>
      <c r="U449" s="5"/>
      <c r="V449" s="6"/>
      <c r="W449" s="15">
        <f>IFERROR(_xlfn.IFNA(VLOOKUP(Fullmath[[#This Row],[M3]],$H$2:$L448,2,FALSE),VLOOKUP(Fullmath[[#This Row],[M3]],$H450:$L$2227,2,FALSE)),0)</f>
        <v>0</v>
      </c>
      <c r="X449" s="16">
        <f>IFERROR(_xlfn.IFNA(VLOOKUP(Fullmath[[#This Row],[M3]],$H$2:$L448,4,FALSE),VLOOKUP(Fullmath[[#This Row],[M3]],$H450:$L$2227,4,FALSE)),0)</f>
        <v>0</v>
      </c>
      <c r="Y449" s="5"/>
      <c r="Z449" s="6"/>
      <c r="AA449" s="15">
        <f>IFERROR(_xlfn.IFNA(VLOOKUP(Fullmath[[#This Row],[M4]],$H$2:$L448,2,FALSE),VLOOKUP(Fullmath[[#This Row],[M4]],$H450:$L$2227,2,FALSE)),0)</f>
        <v>0</v>
      </c>
      <c r="AB449" s="16">
        <f>IFERROR(_xlfn.IFNA(VLOOKUP(Fullmath[[#This Row],[M4]],$H$2:$L448,4,FALSE),VLOOKUP(Fullmath[[#This Row],[M4]],$H450:$L$2227,4,FALSE)),0)</f>
        <v>0</v>
      </c>
      <c r="AC449" s="5"/>
      <c r="AD449" s="6"/>
      <c r="AE449" s="15">
        <f>IFERROR(_xlfn.IFNA(VLOOKUP(Fullmath[[#This Row],[M5]],$H$2:$L448,2,FALSE),VLOOKUP(Fullmath[[#This Row],[M5]],$H450:$L$2227,2,FALSE)),0)</f>
        <v>0</v>
      </c>
      <c r="AF449" s="16">
        <f>IFERROR(_xlfn.IFNA(VLOOKUP(Fullmath[[#This Row],[M5]],$H$2:$L448,4,FALSE),VLOOKUP(Fullmath[[#This Row],[M5]],$H450:$L$2227,4,FALSE)),0)</f>
        <v>0</v>
      </c>
      <c r="AG449" s="5"/>
      <c r="AH449" s="6"/>
      <c r="AI449" s="15">
        <f>IFERROR(_xlfn.IFNA(VLOOKUP(Fullmath[[#This Row],[M6]],$H$2:$L448,2,FALSE),VLOOKUP(Fullmath[[#This Row],[M6]],$H450:$L$2227,2,FALSE)),0)</f>
        <v>0</v>
      </c>
      <c r="AJ449" s="16">
        <f>IFERROR(_xlfn.IFNA(VLOOKUP(Fullmath[[#This Row],[M6]],$H$2:$L448,4,FALSE),VLOOKUP(Fullmath[[#This Row],[M6]],$H450:$L$2227,4,FALSE)),0)</f>
        <v>0</v>
      </c>
      <c r="AK449" s="5" t="s">
        <v>587</v>
      </c>
      <c r="AL449" s="6">
        <v>2</v>
      </c>
      <c r="AM449" s="6">
        <f>(IFERROR(VLOOKUP(AK449,Components[[Name]:[Price]],2,FALSE),0))</f>
        <v>0</v>
      </c>
      <c r="AN449" s="5" t="s">
        <v>900</v>
      </c>
      <c r="AO449" s="6">
        <v>1</v>
      </c>
      <c r="AP449" s="6">
        <f>(IFERROR(VLOOKUP(AN449,Components[[Name]:[Price]],2,FALSE),0))</f>
        <v>0</v>
      </c>
      <c r="AQ449" s="5" t="s">
        <v>240</v>
      </c>
      <c r="AR449" s="6">
        <v>5</v>
      </c>
      <c r="AS449" s="6">
        <f>(IFERROR(VLOOKUP(AQ449,Components[[Name]:[Price]],2,FALSE),0))</f>
        <v>199.7</v>
      </c>
      <c r="AT449" s="5" t="s">
        <v>264</v>
      </c>
      <c r="AU449" s="6">
        <v>1</v>
      </c>
      <c r="AV449" s="6">
        <f>(IFERROR(VLOOKUP(AT449,Components[[Name]:[Price]],2,FALSE),0))</f>
        <v>1000</v>
      </c>
      <c r="AW449" s="5"/>
      <c r="AX449" s="6"/>
      <c r="AY449" s="6">
        <f>(IFERROR(VLOOKUP(AW449,Components[[Name]:[Price]],2,FALSE),0))</f>
        <v>0</v>
      </c>
      <c r="AZ449" s="5"/>
      <c r="BA449" s="6"/>
      <c r="BB449" s="2">
        <f>(IFERROR(VLOOKUP(AZ449,Components[[Name]:[Price]],2,FALSE),0))</f>
        <v>0</v>
      </c>
    </row>
    <row r="450" spans="1:54" x14ac:dyDescent="0.2">
      <c r="A450" s="6">
        <v>46</v>
      </c>
      <c r="B450" s="6" t="s">
        <v>527</v>
      </c>
      <c r="C450" s="6" t="s">
        <v>142</v>
      </c>
      <c r="D450" s="6" t="s">
        <v>142</v>
      </c>
      <c r="E450" s="6">
        <v>1</v>
      </c>
      <c r="F450" s="6">
        <v>21</v>
      </c>
      <c r="G450" s="6">
        <v>16</v>
      </c>
      <c r="H450" s="6" t="s">
        <v>145</v>
      </c>
      <c r="I450" s="7">
        <f>Fullmath[[#This Row],[Total CP]]/Fullmath[[#This Row],[Quantity]]</f>
        <v>16</v>
      </c>
      <c r="J4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450" s="6">
        <f>Fullmath[[#This Row],[Mat Cost]]/Fullmath[[#This Row],[Quantity]]</f>
        <v>861.33333333333326</v>
      </c>
      <c r="L4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861.33333333333326</v>
      </c>
      <c r="M450" s="5"/>
      <c r="N450" s="14"/>
      <c r="O450" s="15">
        <f>IFERROR(_xlfn.IFNA(VLOOKUP(Fullmath[[#This Row],[M1]],$H$2:$L449,2,FALSE),VLOOKUP(Fullmath[[#This Row],[M1]],$H451:$L$2227,2,FALSE)),0)</f>
        <v>0</v>
      </c>
      <c r="P450" s="16">
        <f>IFERROR(_xlfn.IFNA(VLOOKUP(Fullmath[[#This Row],[M1]],$H$2:$L449,4,FALSE),VLOOKUP(Fullmath[[#This Row],[M1]],$H451:$L$2227,4,FALSE)),0)</f>
        <v>0</v>
      </c>
      <c r="Q450" s="5"/>
      <c r="R450" s="6"/>
      <c r="S450" s="15">
        <f>IFERROR(_xlfn.IFNA(VLOOKUP(Fullmath[[#This Row],[M2]],$H$2:$L449,2,FALSE),VLOOKUP(Fullmath[[#This Row],[M2]],$H451:$L$2227,2,FALSE)),0)</f>
        <v>0</v>
      </c>
      <c r="T450" s="16">
        <f>IFERROR(_xlfn.IFNA(VLOOKUP(Fullmath[[#This Row],[M2]],$H$2:$L449,4,FALSE),VLOOKUP(Fullmath[[#This Row],[M2]],$H451:$L$2227,4,FALSE)),0)</f>
        <v>0</v>
      </c>
      <c r="U450" s="5"/>
      <c r="V450" s="6"/>
      <c r="W450" s="15">
        <f>IFERROR(_xlfn.IFNA(VLOOKUP(Fullmath[[#This Row],[M3]],$H$2:$L449,2,FALSE),VLOOKUP(Fullmath[[#This Row],[M3]],$H451:$L$2227,2,FALSE)),0)</f>
        <v>0</v>
      </c>
      <c r="X450" s="16">
        <f>IFERROR(_xlfn.IFNA(VLOOKUP(Fullmath[[#This Row],[M3]],$H$2:$L449,4,FALSE),VLOOKUP(Fullmath[[#This Row],[M3]],$H451:$L$2227,4,FALSE)),0)</f>
        <v>0</v>
      </c>
      <c r="Y450" s="5"/>
      <c r="Z450" s="6"/>
      <c r="AA450" s="15">
        <f>IFERROR(_xlfn.IFNA(VLOOKUP(Fullmath[[#This Row],[M4]],$H$2:$L449,2,FALSE),VLOOKUP(Fullmath[[#This Row],[M4]],$H451:$L$2227,2,FALSE)),0)</f>
        <v>0</v>
      </c>
      <c r="AB450" s="16">
        <f>IFERROR(_xlfn.IFNA(VLOOKUP(Fullmath[[#This Row],[M4]],$H$2:$L449,4,FALSE),VLOOKUP(Fullmath[[#This Row],[M4]],$H451:$L$2227,4,FALSE)),0)</f>
        <v>0</v>
      </c>
      <c r="AC450" s="5"/>
      <c r="AD450" s="6"/>
      <c r="AE450" s="15">
        <f>IFERROR(_xlfn.IFNA(VLOOKUP(Fullmath[[#This Row],[M5]],$H$2:$L449,2,FALSE),VLOOKUP(Fullmath[[#This Row],[M5]],$H451:$L$2227,2,FALSE)),0)</f>
        <v>0</v>
      </c>
      <c r="AF450" s="16">
        <f>IFERROR(_xlfn.IFNA(VLOOKUP(Fullmath[[#This Row],[M5]],$H$2:$L449,4,FALSE),VLOOKUP(Fullmath[[#This Row],[M5]],$H451:$L$2227,4,FALSE)),0)</f>
        <v>0</v>
      </c>
      <c r="AG450" s="5"/>
      <c r="AH450" s="6"/>
      <c r="AI450" s="15">
        <f>IFERROR(_xlfn.IFNA(VLOOKUP(Fullmath[[#This Row],[M6]],$H$2:$L449,2,FALSE),VLOOKUP(Fullmath[[#This Row],[M6]],$H451:$L$2227,2,FALSE)),0)</f>
        <v>0</v>
      </c>
      <c r="AJ450" s="16">
        <f>IFERROR(_xlfn.IFNA(VLOOKUP(Fullmath[[#This Row],[M6]],$H$2:$L449,4,FALSE),VLOOKUP(Fullmath[[#This Row],[M6]],$H451:$L$2227,4,FALSE)),0)</f>
        <v>0</v>
      </c>
      <c r="AK450" s="5" t="s">
        <v>156</v>
      </c>
      <c r="AL450" s="6">
        <v>2</v>
      </c>
      <c r="AM450" s="6">
        <f>(IFERROR(VLOOKUP(AK450,Components[[Name]:[Price]],2,FALSE),0))</f>
        <v>82.833333333333329</v>
      </c>
      <c r="AN450" s="5" t="s">
        <v>230</v>
      </c>
      <c r="AO450" s="6">
        <v>2</v>
      </c>
      <c r="AP450" s="6">
        <f>(IFERROR(VLOOKUP(AN450,Components[[Name]:[Price]],2,FALSE),0))</f>
        <v>347.83333333333331</v>
      </c>
      <c r="AQ450" s="5"/>
      <c r="AR450" s="6"/>
      <c r="AS450" s="6">
        <f>(IFERROR(VLOOKUP(AQ450,Components[[Name]:[Price]],2,FALSE),0))</f>
        <v>0</v>
      </c>
      <c r="AT450" s="5"/>
      <c r="AU450" s="6"/>
      <c r="AV450" s="6">
        <f>(IFERROR(VLOOKUP(AT450,Components[[Name]:[Price]],2,FALSE),0))</f>
        <v>0</v>
      </c>
      <c r="AW450" s="5"/>
      <c r="AX450" s="6"/>
      <c r="AY450" s="6">
        <f>(IFERROR(VLOOKUP(AW450,Components[[Name]:[Price]],2,FALSE),0))</f>
        <v>0</v>
      </c>
      <c r="AZ450" s="5"/>
      <c r="BA450" s="6"/>
      <c r="BB450" s="6">
        <f>(IFERROR(VLOOKUP(AZ450,Components[[Name]:[Price]],2,FALSE),0))</f>
        <v>0</v>
      </c>
    </row>
    <row r="451" spans="1:54" x14ac:dyDescent="0.2">
      <c r="A451" s="6">
        <v>828</v>
      </c>
      <c r="B451" s="6" t="s">
        <v>527</v>
      </c>
      <c r="C451" s="6" t="s">
        <v>142</v>
      </c>
      <c r="D451" s="6" t="s">
        <v>142</v>
      </c>
      <c r="E451" s="6">
        <v>1</v>
      </c>
      <c r="F451" s="6">
        <v>22</v>
      </c>
      <c r="G451" s="6">
        <v>92</v>
      </c>
      <c r="H451" s="6" t="s">
        <v>147</v>
      </c>
      <c r="I451" s="7">
        <f>Fullmath[[#This Row],[Total CP]]/Fullmath[[#This Row],[Quantity]]</f>
        <v>93.9</v>
      </c>
      <c r="J4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93.9</v>
      </c>
      <c r="K451" s="6">
        <f>Fullmath[[#This Row],[Mat Cost]]/Fullmath[[#This Row],[Quantity]]</f>
        <v>843.11666666666656</v>
      </c>
      <c r="L4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843.11666666666656</v>
      </c>
      <c r="M451" s="5" t="s">
        <v>304</v>
      </c>
      <c r="N451" s="14">
        <v>1</v>
      </c>
      <c r="O451" s="15">
        <f>IFERROR(_xlfn.IFNA(VLOOKUP(Fullmath[[#This Row],[M1]],$H$2:$L450,2,FALSE),VLOOKUP(Fullmath[[#This Row],[M1]],$H452:$L$2227,2,FALSE)),0)</f>
        <v>1</v>
      </c>
      <c r="P451" s="16">
        <f>IFERROR(_xlfn.IFNA(VLOOKUP(Fullmath[[#This Row],[M1]],$H$2:$L450,4,FALSE),VLOOKUP(Fullmath[[#This Row],[M1]],$H452:$L$2227,4,FALSE)),0)</f>
        <v>65.833333333333329</v>
      </c>
      <c r="Q451" s="5" t="s">
        <v>357</v>
      </c>
      <c r="R451" s="6">
        <v>1</v>
      </c>
      <c r="S451" s="15">
        <f>IFERROR(_xlfn.IFNA(VLOOKUP(Fullmath[[#This Row],[M2]],$H$2:$L450,2,FALSE),VLOOKUP(Fullmath[[#This Row],[M2]],$H452:$L$2227,2,FALSE)),0)</f>
        <v>0.1</v>
      </c>
      <c r="T451" s="16">
        <f>IFERROR(_xlfn.IFNA(VLOOKUP(Fullmath[[#This Row],[M2]],$H$2:$L450,4,FALSE),VLOOKUP(Fullmath[[#This Row],[M2]],$H452:$L$2227,4,FALSE)),0)</f>
        <v>5.7833333333333332</v>
      </c>
      <c r="U451" s="5" t="s">
        <v>358</v>
      </c>
      <c r="V451" s="6">
        <v>1</v>
      </c>
      <c r="W451" s="15">
        <f>IFERROR(_xlfn.IFNA(VLOOKUP(Fullmath[[#This Row],[M3]],$H$2:$L450,2,FALSE),VLOOKUP(Fullmath[[#This Row],[M3]],$H452:$L$2227,2,FALSE)),0)</f>
        <v>0.8</v>
      </c>
      <c r="X451" s="16">
        <f>IFERROR(_xlfn.IFNA(VLOOKUP(Fullmath[[#This Row],[M3]],$H$2:$L450,4,FALSE),VLOOKUP(Fullmath[[#This Row],[M3]],$H452:$L$2227,4,FALSE)),0)</f>
        <v>52.166666666666664</v>
      </c>
      <c r="Y451" s="5"/>
      <c r="Z451" s="6"/>
      <c r="AA451" s="15">
        <f>IFERROR(_xlfn.IFNA(VLOOKUP(Fullmath[[#This Row],[M4]],$H$2:$L450,2,FALSE),VLOOKUP(Fullmath[[#This Row],[M4]],$H452:$L$2227,2,FALSE)),0)</f>
        <v>0</v>
      </c>
      <c r="AB451" s="16">
        <f>IFERROR(_xlfn.IFNA(VLOOKUP(Fullmath[[#This Row],[M4]],$H$2:$L450,4,FALSE),VLOOKUP(Fullmath[[#This Row],[M4]],$H452:$L$2227,4,FALSE)),0)</f>
        <v>0</v>
      </c>
      <c r="AC451" s="5"/>
      <c r="AD451" s="6"/>
      <c r="AE451" s="15">
        <f>IFERROR(_xlfn.IFNA(VLOOKUP(Fullmath[[#This Row],[M5]],$H$2:$L450,2,FALSE),VLOOKUP(Fullmath[[#This Row],[M5]],$H452:$L$2227,2,FALSE)),0)</f>
        <v>0</v>
      </c>
      <c r="AF451" s="16">
        <f>IFERROR(_xlfn.IFNA(VLOOKUP(Fullmath[[#This Row],[M5]],$H$2:$L450,4,FALSE),VLOOKUP(Fullmath[[#This Row],[M5]],$H452:$L$2227,4,FALSE)),0)</f>
        <v>0</v>
      </c>
      <c r="AG451" s="5"/>
      <c r="AH451" s="6"/>
      <c r="AI451" s="15">
        <f>IFERROR(_xlfn.IFNA(VLOOKUP(Fullmath[[#This Row],[M6]],$H$2:$L450,2,FALSE),VLOOKUP(Fullmath[[#This Row],[M6]],$H452:$L$2227,2,FALSE)),0)</f>
        <v>0</v>
      </c>
      <c r="AJ451" s="16">
        <f>IFERROR(_xlfn.IFNA(VLOOKUP(Fullmath[[#This Row],[M6]],$H$2:$L450,4,FALSE),VLOOKUP(Fullmath[[#This Row],[M6]],$H452:$L$2227,4,FALSE)),0)</f>
        <v>0</v>
      </c>
      <c r="AK451" s="5" t="s">
        <v>156</v>
      </c>
      <c r="AL451" s="6">
        <v>5</v>
      </c>
      <c r="AM451" s="6">
        <f>(IFERROR(VLOOKUP(AK451,Components[[Name]:[Price]],2,FALSE),0))</f>
        <v>82.833333333333329</v>
      </c>
      <c r="AN451" s="5" t="s">
        <v>231</v>
      </c>
      <c r="AO451" s="6">
        <v>1</v>
      </c>
      <c r="AP451" s="6">
        <f>(IFERROR(VLOOKUP(AN451,Components[[Name]:[Price]],2,FALSE),0))</f>
        <v>305.16666666666669</v>
      </c>
      <c r="AR451" s="6"/>
      <c r="AS451" s="6">
        <f>(IFERROR(VLOOKUP(AQ451,Components[[Name]:[Price]],2,FALSE),0))</f>
        <v>0</v>
      </c>
      <c r="AT451" s="5"/>
      <c r="AU451" s="6"/>
      <c r="AV451" s="6">
        <f>(IFERROR(VLOOKUP(AT451,Components[[Name]:[Price]],2,FALSE),0))</f>
        <v>0</v>
      </c>
      <c r="AW451" s="5"/>
      <c r="AX451" s="6"/>
      <c r="AY451" s="6">
        <f>(IFERROR(VLOOKUP(AW451,Components[[Name]:[Price]],2,FALSE),0))</f>
        <v>0</v>
      </c>
      <c r="AZ451" s="5"/>
      <c r="BA451" s="6"/>
      <c r="BB451" s="6">
        <f>(IFERROR(VLOOKUP(AZ451,Components[[Name]:[Price]],2,FALSE),0))</f>
        <v>0</v>
      </c>
    </row>
    <row r="452" spans="1:54" x14ac:dyDescent="0.2">
      <c r="A452" s="6">
        <v>830</v>
      </c>
      <c r="B452" s="6" t="s">
        <v>527</v>
      </c>
      <c r="C452" s="6" t="s">
        <v>142</v>
      </c>
      <c r="D452" s="6" t="s">
        <v>142</v>
      </c>
      <c r="E452" s="6">
        <v>1</v>
      </c>
      <c r="F452" s="6">
        <v>22</v>
      </c>
      <c r="G452" s="6">
        <v>148</v>
      </c>
      <c r="H452" s="6" t="s">
        <v>149</v>
      </c>
      <c r="I452" s="7">
        <f>Fullmath[[#This Row],[Total CP]]/Fullmath[[#This Row],[Quantity]]</f>
        <v>150.30000000000001</v>
      </c>
      <c r="J4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150.30000000000001</v>
      </c>
      <c r="K452" s="6">
        <f>Fullmath[[#This Row],[Mat Cost]]/Fullmath[[#This Row],[Quantity]]</f>
        <v>1155.8333333333333</v>
      </c>
      <c r="L4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1155.8333333333333</v>
      </c>
      <c r="M452" s="5" t="s">
        <v>360</v>
      </c>
      <c r="N452" s="14">
        <v>1</v>
      </c>
      <c r="O452" s="15">
        <f>IFERROR(_xlfn.IFNA(VLOOKUP(Fullmath[[#This Row],[M1]],$H$2:$L451,2,FALSE),VLOOKUP(Fullmath[[#This Row],[M1]],$H453:$L$2227,2,FALSE)),0)</f>
        <v>0.1</v>
      </c>
      <c r="P452" s="16">
        <f>IFERROR(_xlfn.IFNA(VLOOKUP(Fullmath[[#This Row],[M1]],$H$2:$L451,4,FALSE),VLOOKUP(Fullmath[[#This Row],[M1]],$H453:$L$2227,4,FALSE)),0)</f>
        <v>19.05</v>
      </c>
      <c r="Q452" s="5" t="s">
        <v>361</v>
      </c>
      <c r="R452" s="6">
        <v>1</v>
      </c>
      <c r="S452" s="15">
        <f>IFERROR(_xlfn.IFNA(VLOOKUP(Fullmath[[#This Row],[M2]],$H$2:$L451,2,FALSE),VLOOKUP(Fullmath[[#This Row],[M2]],$H453:$L$2227,2,FALSE)),0)</f>
        <v>0.1</v>
      </c>
      <c r="T452" s="16">
        <f>IFERROR(_xlfn.IFNA(VLOOKUP(Fullmath[[#This Row],[M2]],$H$2:$L451,4,FALSE),VLOOKUP(Fullmath[[#This Row],[M2]],$H453:$L$2227,4,FALSE)),0)</f>
        <v>5.6166666666666663</v>
      </c>
      <c r="U452" s="5" t="s">
        <v>362</v>
      </c>
      <c r="V452" s="6">
        <v>1</v>
      </c>
      <c r="W452" s="15">
        <f>IFERROR(_xlfn.IFNA(VLOOKUP(Fullmath[[#This Row],[M3]],$H$2:$L451,2,FALSE),VLOOKUP(Fullmath[[#This Row],[M3]],$H453:$L$2227,2,FALSE)),0)</f>
        <v>0.1</v>
      </c>
      <c r="X452" s="16">
        <f>IFERROR(_xlfn.IFNA(VLOOKUP(Fullmath[[#This Row],[M3]],$H$2:$L451,4,FALSE),VLOOKUP(Fullmath[[#This Row],[M3]],$H453:$L$2227,4,FALSE)),0)</f>
        <v>13.166666666666666</v>
      </c>
      <c r="Y452" s="5" t="s">
        <v>355</v>
      </c>
      <c r="Z452" s="6">
        <v>1</v>
      </c>
      <c r="AA452" s="15">
        <f>IFERROR(_xlfn.IFNA(VLOOKUP(Fullmath[[#This Row],[M4]],$H$2:$L451,2,FALSE),VLOOKUP(Fullmath[[#This Row],[M4]],$H453:$L$2227,2,FALSE)),0)</f>
        <v>2</v>
      </c>
      <c r="AB452" s="16">
        <f>IFERROR(_xlfn.IFNA(VLOOKUP(Fullmath[[#This Row],[M4]],$H$2:$L451,4,FALSE),VLOOKUP(Fullmath[[#This Row],[M4]],$H453:$L$2227,4,FALSE)),0)</f>
        <v>74.5</v>
      </c>
      <c r="AC452" s="5"/>
      <c r="AD452" s="6"/>
      <c r="AE452" s="15">
        <f>IFERROR(_xlfn.IFNA(VLOOKUP(Fullmath[[#This Row],[M5]],$H$2:$L451,2,FALSE),VLOOKUP(Fullmath[[#This Row],[M5]],$H453:$L$2227,2,FALSE)),0)</f>
        <v>0</v>
      </c>
      <c r="AF452" s="16">
        <f>IFERROR(_xlfn.IFNA(VLOOKUP(Fullmath[[#This Row],[M5]],$H$2:$L451,4,FALSE),VLOOKUP(Fullmath[[#This Row],[M5]],$H453:$L$2227,4,FALSE)),0)</f>
        <v>0</v>
      </c>
      <c r="AG452" s="5"/>
      <c r="AH452" s="6"/>
      <c r="AI452" s="15">
        <f>IFERROR(_xlfn.IFNA(VLOOKUP(Fullmath[[#This Row],[M6]],$H$2:$L451,2,FALSE),VLOOKUP(Fullmath[[#This Row],[M6]],$H453:$L$2227,2,FALSE)),0)</f>
        <v>0</v>
      </c>
      <c r="AJ452" s="16">
        <f>IFERROR(_xlfn.IFNA(VLOOKUP(Fullmath[[#This Row],[M6]],$H$2:$L451,4,FALSE),VLOOKUP(Fullmath[[#This Row],[M6]],$H453:$L$2227,4,FALSE)),0)</f>
        <v>0</v>
      </c>
      <c r="AK452" s="5" t="s">
        <v>230</v>
      </c>
      <c r="AL452" s="6">
        <v>3</v>
      </c>
      <c r="AM452" s="6">
        <f>(IFERROR(VLOOKUP(AK452,Components[[Name]:[Price]],2,FALSE),0))</f>
        <v>347.83333333333331</v>
      </c>
      <c r="AN452" s="5"/>
      <c r="AO452" s="6"/>
      <c r="AP452" s="6">
        <f>(IFERROR(VLOOKUP(AN452,Components[[Name]:[Price]],2,FALSE),0))</f>
        <v>0</v>
      </c>
      <c r="AQ452" s="5"/>
      <c r="AR452" s="6"/>
      <c r="AS452" s="6">
        <f>(IFERROR(VLOOKUP(AQ452,Components[[Name]:[Price]],2,FALSE),0))</f>
        <v>0</v>
      </c>
      <c r="AT452" s="5"/>
      <c r="AU452" s="6"/>
      <c r="AV452" s="6">
        <f>(IFERROR(VLOOKUP(AT452,Components[[Name]:[Price]],2,FALSE),0))</f>
        <v>0</v>
      </c>
      <c r="AW452" s="5"/>
      <c r="AX452" s="6"/>
      <c r="AY452" s="6">
        <f>(IFERROR(VLOOKUP(AW452,Components[[Name]:[Price]],2,FALSE),0))</f>
        <v>0</v>
      </c>
      <c r="AZ452" s="5"/>
      <c r="BA452" s="6"/>
      <c r="BB452" s="6">
        <f>(IFERROR(VLOOKUP(AZ452,Components[[Name]:[Price]],2,FALSE),0))</f>
        <v>0</v>
      </c>
    </row>
    <row r="453" spans="1:54" x14ac:dyDescent="0.2">
      <c r="A453" s="6">
        <v>44</v>
      </c>
      <c r="B453" s="6" t="s">
        <v>527</v>
      </c>
      <c r="C453" s="6" t="s">
        <v>142</v>
      </c>
      <c r="D453" s="6" t="s">
        <v>142</v>
      </c>
      <c r="E453" s="6">
        <v>1</v>
      </c>
      <c r="F453" s="6">
        <v>23</v>
      </c>
      <c r="G453" s="6">
        <v>57</v>
      </c>
      <c r="H453" s="6" t="s">
        <v>143</v>
      </c>
      <c r="I453" s="7">
        <f>Fullmath[[#This Row],[Total CP]]/Fullmath[[#This Row],[Quantity]]</f>
        <v>57</v>
      </c>
      <c r="J4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57</v>
      </c>
      <c r="K453" s="6">
        <f>Fullmath[[#This Row],[Mat Cost]]/Fullmath[[#This Row],[Quantity]]</f>
        <v>944.16666666666663</v>
      </c>
      <c r="L4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944.16666666666663</v>
      </c>
      <c r="M453" s="5" t="s">
        <v>293</v>
      </c>
      <c r="N453" s="14">
        <v>1</v>
      </c>
      <c r="O453" s="15">
        <f>IFERROR(_xlfn.IFNA(VLOOKUP(Fullmath[[#This Row],[M1]],$H$2:$L452,2,FALSE),VLOOKUP(Fullmath[[#This Row],[M1]],$H454:$L$2227,2,FALSE)),0)</f>
        <v>0</v>
      </c>
      <c r="P453" s="16">
        <f>IFERROR(_xlfn.IFNA(VLOOKUP(Fullmath[[#This Row],[M1]],$H$2:$L452,4,FALSE),VLOOKUP(Fullmath[[#This Row],[M1]],$H454:$L$2227,4,FALSE)),0)</f>
        <v>0</v>
      </c>
      <c r="Q453" s="5"/>
      <c r="R453" s="6"/>
      <c r="S453" s="15">
        <f>IFERROR(_xlfn.IFNA(VLOOKUP(Fullmath[[#This Row],[M2]],$H$2:$L452,2,FALSE),VLOOKUP(Fullmath[[#This Row],[M2]],$H454:$L$2227,2,FALSE)),0)</f>
        <v>0</v>
      </c>
      <c r="T453" s="16">
        <f>IFERROR(_xlfn.IFNA(VLOOKUP(Fullmath[[#This Row],[M2]],$H$2:$L452,4,FALSE),VLOOKUP(Fullmath[[#This Row],[M2]],$H454:$L$2227,4,FALSE)),0)</f>
        <v>0</v>
      </c>
      <c r="U453" s="5"/>
      <c r="V453" s="6"/>
      <c r="W453" s="15">
        <f>IFERROR(_xlfn.IFNA(VLOOKUP(Fullmath[[#This Row],[M3]],$H$2:$L452,2,FALSE),VLOOKUP(Fullmath[[#This Row],[M3]],$H454:$L$2227,2,FALSE)),0)</f>
        <v>0</v>
      </c>
      <c r="X453" s="16">
        <f>IFERROR(_xlfn.IFNA(VLOOKUP(Fullmath[[#This Row],[M3]],$H$2:$L452,4,FALSE),VLOOKUP(Fullmath[[#This Row],[M3]],$H454:$L$2227,4,FALSE)),0)</f>
        <v>0</v>
      </c>
      <c r="Y453" s="5"/>
      <c r="Z453" s="6"/>
      <c r="AA453" s="15">
        <f>IFERROR(_xlfn.IFNA(VLOOKUP(Fullmath[[#This Row],[M4]],$H$2:$L452,2,FALSE),VLOOKUP(Fullmath[[#This Row],[M4]],$H454:$L$2227,2,FALSE)),0)</f>
        <v>0</v>
      </c>
      <c r="AB453" s="16">
        <f>IFERROR(_xlfn.IFNA(VLOOKUP(Fullmath[[#This Row],[M4]],$H$2:$L452,4,FALSE),VLOOKUP(Fullmath[[#This Row],[M4]],$H454:$L$2227,4,FALSE)),0)</f>
        <v>0</v>
      </c>
      <c r="AC453" s="5"/>
      <c r="AD453" s="6"/>
      <c r="AE453" s="15">
        <f>IFERROR(_xlfn.IFNA(VLOOKUP(Fullmath[[#This Row],[M5]],$H$2:$L452,2,FALSE),VLOOKUP(Fullmath[[#This Row],[M5]],$H454:$L$2227,2,FALSE)),0)</f>
        <v>0</v>
      </c>
      <c r="AF453" s="16">
        <f>IFERROR(_xlfn.IFNA(VLOOKUP(Fullmath[[#This Row],[M5]],$H$2:$L452,4,FALSE),VLOOKUP(Fullmath[[#This Row],[M5]],$H454:$L$2227,4,FALSE)),0)</f>
        <v>0</v>
      </c>
      <c r="AG453" s="5"/>
      <c r="AH453" s="6"/>
      <c r="AI453" s="15">
        <f>IFERROR(_xlfn.IFNA(VLOOKUP(Fullmath[[#This Row],[M6]],$H$2:$L452,2,FALSE),VLOOKUP(Fullmath[[#This Row],[M6]],$H454:$L$2227,2,FALSE)),0)</f>
        <v>0</v>
      </c>
      <c r="AJ453" s="16">
        <f>IFERROR(_xlfn.IFNA(VLOOKUP(Fullmath[[#This Row],[M6]],$H$2:$L452,4,FALSE),VLOOKUP(Fullmath[[#This Row],[M6]],$H454:$L$2227,4,FALSE)),0)</f>
        <v>0</v>
      </c>
      <c r="AK453" s="5" t="s">
        <v>156</v>
      </c>
      <c r="AL453" s="6">
        <v>3</v>
      </c>
      <c r="AM453" s="6">
        <f>(IFERROR(VLOOKUP(AK453,Components[[Name]:[Price]],2,FALSE),0))</f>
        <v>82.833333333333329</v>
      </c>
      <c r="AN453" s="5" t="s">
        <v>230</v>
      </c>
      <c r="AO453" s="6">
        <v>2</v>
      </c>
      <c r="AP453" s="6">
        <f>(IFERROR(VLOOKUP(AN453,Components[[Name]:[Price]],2,FALSE),0))</f>
        <v>347.83333333333331</v>
      </c>
      <c r="AQ453" s="5"/>
      <c r="AR453" s="6"/>
      <c r="AS453" s="6">
        <f>(IFERROR(VLOOKUP(AQ453,Components[[Name]:[Price]],2,FALSE),0))</f>
        <v>0</v>
      </c>
      <c r="AT453" s="5"/>
      <c r="AU453" s="6"/>
      <c r="AV453" s="6">
        <f>(IFERROR(VLOOKUP(AT453,Components[[Name]:[Price]],2,FALSE),0))</f>
        <v>0</v>
      </c>
      <c r="AW453" s="5"/>
      <c r="AX453" s="6"/>
      <c r="AY453" s="6">
        <f>(IFERROR(VLOOKUP(AW453,Components[[Name]:[Price]],2,FALSE),0))</f>
        <v>0</v>
      </c>
      <c r="AZ453" s="5"/>
      <c r="BA453" s="6"/>
      <c r="BB453" s="6">
        <f>(IFERROR(VLOOKUP(AZ453,Components[[Name]:[Price]],2,FALSE),0))</f>
        <v>0</v>
      </c>
    </row>
    <row r="454" spans="1:54" x14ac:dyDescent="0.2">
      <c r="A454" s="6">
        <v>829</v>
      </c>
      <c r="B454" s="6" t="s">
        <v>527</v>
      </c>
      <c r="C454" s="6" t="s">
        <v>142</v>
      </c>
      <c r="D454" s="6" t="s">
        <v>142</v>
      </c>
      <c r="E454" s="6">
        <v>1</v>
      </c>
      <c r="F454" s="6">
        <v>24</v>
      </c>
      <c r="G454" s="6">
        <v>142</v>
      </c>
      <c r="H454" s="6" t="s">
        <v>148</v>
      </c>
      <c r="I454" s="7">
        <f>Fullmath[[#This Row],[Total CP]]/Fullmath[[#This Row],[Quantity]]</f>
        <v>150.1</v>
      </c>
      <c r="J4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150.1</v>
      </c>
      <c r="K454" s="6">
        <f>Fullmath[[#This Row],[Mat Cost]]/Fullmath[[#This Row],[Quantity]]</f>
        <v>2012.7533333333333</v>
      </c>
      <c r="L4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2012.7533333333333</v>
      </c>
      <c r="M454" s="5" t="s">
        <v>359</v>
      </c>
      <c r="N454" s="14">
        <v>1</v>
      </c>
      <c r="O454" s="15">
        <f>IFERROR(_xlfn.IFNA(VLOOKUP(Fullmath[[#This Row],[M1]],$H$2:$L453,2,FALSE),VLOOKUP(Fullmath[[#This Row],[M1]],$H455:$L$2227,2,FALSE)),0)</f>
        <v>0.1</v>
      </c>
      <c r="P454" s="16">
        <f>IFERROR(_xlfn.IFNA(VLOOKUP(Fullmath[[#This Row],[M1]],$H$2:$L453,4,FALSE),VLOOKUP(Fullmath[[#This Row],[M1]],$H455:$L$2227,4,FALSE)),0)</f>
        <v>27.419999999999998</v>
      </c>
      <c r="Q454" s="5" t="s">
        <v>306</v>
      </c>
      <c r="R454" s="6">
        <v>1</v>
      </c>
      <c r="S454" s="15">
        <f>IFERROR(_xlfn.IFNA(VLOOKUP(Fullmath[[#This Row],[M2]],$H$2:$L453,2,FALSE),VLOOKUP(Fullmath[[#This Row],[M2]],$H455:$L$2227,2,FALSE)),0)</f>
        <v>8</v>
      </c>
      <c r="T454" s="16">
        <f>IFERROR(_xlfn.IFNA(VLOOKUP(Fullmath[[#This Row],[M2]],$H$2:$L453,4,FALSE),VLOOKUP(Fullmath[[#This Row],[M2]],$H455:$L$2227,4,FALSE)),0)</f>
        <v>260.83333333333331</v>
      </c>
      <c r="U454" s="5"/>
      <c r="V454" s="6"/>
      <c r="W454" s="15">
        <f>IFERROR(_xlfn.IFNA(VLOOKUP(Fullmath[[#This Row],[M3]],$H$2:$L453,2,FALSE),VLOOKUP(Fullmath[[#This Row],[M3]],$H455:$L$2227,2,FALSE)),0)</f>
        <v>0</v>
      </c>
      <c r="X454" s="16">
        <f>IFERROR(_xlfn.IFNA(VLOOKUP(Fullmath[[#This Row],[M3]],$H$2:$L453,4,FALSE),VLOOKUP(Fullmath[[#This Row],[M3]],$H455:$L$2227,4,FALSE)),0)</f>
        <v>0</v>
      </c>
      <c r="Y454" s="5"/>
      <c r="Z454" s="6"/>
      <c r="AA454" s="15">
        <f>IFERROR(_xlfn.IFNA(VLOOKUP(Fullmath[[#This Row],[M4]],$H$2:$L453,2,FALSE),VLOOKUP(Fullmath[[#This Row],[M4]],$H455:$L$2227,2,FALSE)),0)</f>
        <v>0</v>
      </c>
      <c r="AB454" s="16">
        <f>IFERROR(_xlfn.IFNA(VLOOKUP(Fullmath[[#This Row],[M4]],$H$2:$L453,4,FALSE),VLOOKUP(Fullmath[[#This Row],[M4]],$H455:$L$2227,4,FALSE)),0)</f>
        <v>0</v>
      </c>
      <c r="AC454" s="5"/>
      <c r="AD454" s="6"/>
      <c r="AE454" s="15">
        <f>IFERROR(_xlfn.IFNA(VLOOKUP(Fullmath[[#This Row],[M5]],$H$2:$L453,2,FALSE),VLOOKUP(Fullmath[[#This Row],[M5]],$H455:$L$2227,2,FALSE)),0)</f>
        <v>0</v>
      </c>
      <c r="AF454" s="16">
        <f>IFERROR(_xlfn.IFNA(VLOOKUP(Fullmath[[#This Row],[M5]],$H$2:$L453,4,FALSE),VLOOKUP(Fullmath[[#This Row],[M5]],$H455:$L$2227,4,FALSE)),0)</f>
        <v>0</v>
      </c>
      <c r="AG454" s="5"/>
      <c r="AH454" s="6"/>
      <c r="AI454" s="15">
        <f>IFERROR(_xlfn.IFNA(VLOOKUP(Fullmath[[#This Row],[M6]],$H$2:$L453,2,FALSE),VLOOKUP(Fullmath[[#This Row],[M6]],$H455:$L$2227,2,FALSE)),0)</f>
        <v>0</v>
      </c>
      <c r="AJ454" s="16">
        <f>IFERROR(_xlfn.IFNA(VLOOKUP(Fullmath[[#This Row],[M6]],$H$2:$L453,4,FALSE),VLOOKUP(Fullmath[[#This Row],[M6]],$H455:$L$2227,4,FALSE)),0)</f>
        <v>0</v>
      </c>
      <c r="AK454" s="5" t="s">
        <v>156</v>
      </c>
      <c r="AL454" s="6">
        <v>5</v>
      </c>
      <c r="AM454" s="6">
        <f>(IFERROR(VLOOKUP(AK454,Components[[Name]:[Price]],2,FALSE),0))</f>
        <v>82.833333333333329</v>
      </c>
      <c r="AN454" s="5" t="s">
        <v>231</v>
      </c>
      <c r="AO454" s="6">
        <v>2</v>
      </c>
      <c r="AP454" s="6">
        <f>(IFERROR(VLOOKUP(AN454,Components[[Name]:[Price]],2,FALSE),0))</f>
        <v>305.16666666666669</v>
      </c>
      <c r="AQ454" s="5" t="s">
        <v>260</v>
      </c>
      <c r="AR454" s="6">
        <v>1</v>
      </c>
      <c r="AS454" s="6">
        <f>(IFERROR(VLOOKUP(AQ454,Components[[Name]:[Price]],2,FALSE),0))</f>
        <v>700</v>
      </c>
      <c r="AT454" s="5"/>
      <c r="AU454" s="6"/>
      <c r="AV454" s="6">
        <f>(IFERROR(VLOOKUP(AT454,Components[[Name]:[Price]],2,FALSE),0))</f>
        <v>0</v>
      </c>
      <c r="AW454" s="5"/>
      <c r="AX454" s="6"/>
      <c r="AY454" s="6">
        <f>(IFERROR(VLOOKUP(AW454,Components[[Name]:[Price]],2,FALSE),0))</f>
        <v>0</v>
      </c>
      <c r="AZ454" s="5"/>
      <c r="BA454" s="6"/>
      <c r="BB454" s="6">
        <f>(IFERROR(VLOOKUP(AZ454,Components[[Name]:[Price]],2,FALSE),0))</f>
        <v>0</v>
      </c>
    </row>
    <row r="455" spans="1:54" x14ac:dyDescent="0.2">
      <c r="A455" s="6">
        <v>827</v>
      </c>
      <c r="B455" s="6" t="s">
        <v>527</v>
      </c>
      <c r="C455" s="6" t="s">
        <v>142</v>
      </c>
      <c r="D455" s="6" t="s">
        <v>142</v>
      </c>
      <c r="E455" s="6">
        <v>1</v>
      </c>
      <c r="F455" s="6">
        <v>25</v>
      </c>
      <c r="G455" s="6">
        <v>152</v>
      </c>
      <c r="H455" s="6" t="s">
        <v>146</v>
      </c>
      <c r="I455" s="7">
        <f>Fullmath[[#This Row],[Total CP]]/Fullmath[[#This Row],[Quantity]]</f>
        <v>152.4</v>
      </c>
      <c r="J4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152.4</v>
      </c>
      <c r="K455" s="6">
        <f>Fullmath[[#This Row],[Mat Cost]]/Fullmath[[#This Row],[Quantity]]</f>
        <v>2271.4666666666667</v>
      </c>
      <c r="L4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2271.4666666666667</v>
      </c>
      <c r="M455" s="5" t="s">
        <v>356</v>
      </c>
      <c r="N455" s="14">
        <v>2</v>
      </c>
      <c r="O455" s="15">
        <f>IFERROR(_xlfn.IFNA(VLOOKUP(Fullmath[[#This Row],[M1]],$H$2:$L454,2,FALSE),VLOOKUP(Fullmath[[#This Row],[M1]],$H456:$L$2227,2,FALSE)),0)</f>
        <v>0.2</v>
      </c>
      <c r="P455" s="16">
        <f>IFERROR(_xlfn.IFNA(VLOOKUP(Fullmath[[#This Row],[M1]],$H$2:$L454,4,FALSE),VLOOKUP(Fullmath[[#This Row],[M1]],$H456:$L$2227,4,FALSE)),0)</f>
        <v>14.9</v>
      </c>
      <c r="Q455" s="5"/>
      <c r="R455" s="6"/>
      <c r="S455" s="15">
        <f>IFERROR(_xlfn.IFNA(VLOOKUP(Fullmath[[#This Row],[M2]],$H$2:$L454,2,FALSE),VLOOKUP(Fullmath[[#This Row],[M2]],$H456:$L$2227,2,FALSE)),0)</f>
        <v>0</v>
      </c>
      <c r="T455" s="16">
        <f>IFERROR(_xlfn.IFNA(VLOOKUP(Fullmath[[#This Row],[M2]],$H$2:$L454,4,FALSE),VLOOKUP(Fullmath[[#This Row],[M2]],$H456:$L$2227,4,FALSE)),0)</f>
        <v>0</v>
      </c>
      <c r="U455" s="5"/>
      <c r="V455" s="6"/>
      <c r="W455" s="15">
        <f>IFERROR(_xlfn.IFNA(VLOOKUP(Fullmath[[#This Row],[M3]],$H$2:$L454,2,FALSE),VLOOKUP(Fullmath[[#This Row],[M3]],$H456:$L$2227,2,FALSE)),0)</f>
        <v>0</v>
      </c>
      <c r="X455" s="16">
        <f>IFERROR(_xlfn.IFNA(VLOOKUP(Fullmath[[#This Row],[M3]],$H$2:$L454,4,FALSE),VLOOKUP(Fullmath[[#This Row],[M3]],$H456:$L$2227,4,FALSE)),0)</f>
        <v>0</v>
      </c>
      <c r="Y455" s="5"/>
      <c r="Z455" s="6"/>
      <c r="AA455" s="15">
        <f>IFERROR(_xlfn.IFNA(VLOOKUP(Fullmath[[#This Row],[M4]],$H$2:$L454,2,FALSE),VLOOKUP(Fullmath[[#This Row],[M4]],$H456:$L$2227,2,FALSE)),0)</f>
        <v>0</v>
      </c>
      <c r="AB455" s="16">
        <f>IFERROR(_xlfn.IFNA(VLOOKUP(Fullmath[[#This Row],[M4]],$H$2:$L454,4,FALSE),VLOOKUP(Fullmath[[#This Row],[M4]],$H456:$L$2227,4,FALSE)),0)</f>
        <v>0</v>
      </c>
      <c r="AC455" s="5"/>
      <c r="AD455" s="6"/>
      <c r="AE455" s="15">
        <f>IFERROR(_xlfn.IFNA(VLOOKUP(Fullmath[[#This Row],[M5]],$H$2:$L454,2,FALSE),VLOOKUP(Fullmath[[#This Row],[M5]],$H456:$L$2227,2,FALSE)),0)</f>
        <v>0</v>
      </c>
      <c r="AF455" s="16">
        <f>IFERROR(_xlfn.IFNA(VLOOKUP(Fullmath[[#This Row],[M5]],$H$2:$L454,4,FALSE),VLOOKUP(Fullmath[[#This Row],[M5]],$H456:$L$2227,4,FALSE)),0)</f>
        <v>0</v>
      </c>
      <c r="AG455" s="5"/>
      <c r="AH455" s="6"/>
      <c r="AI455" s="15">
        <f>IFERROR(_xlfn.IFNA(VLOOKUP(Fullmath[[#This Row],[M6]],$H$2:$L454,2,FALSE),VLOOKUP(Fullmath[[#This Row],[M6]],$H456:$L$2227,2,FALSE)),0)</f>
        <v>0</v>
      </c>
      <c r="AJ455" s="16">
        <f>IFERROR(_xlfn.IFNA(VLOOKUP(Fullmath[[#This Row],[M6]],$H$2:$L454,4,FALSE),VLOOKUP(Fullmath[[#This Row],[M6]],$H456:$L$2227,4,FALSE)),0)</f>
        <v>0</v>
      </c>
      <c r="AK455" s="5" t="s">
        <v>156</v>
      </c>
      <c r="AL455" s="6">
        <v>4</v>
      </c>
      <c r="AM455" s="6">
        <f>(IFERROR(VLOOKUP(AK455,Components[[Name]:[Price]],2,FALSE),0))</f>
        <v>82.833333333333329</v>
      </c>
      <c r="AN455" s="5" t="s">
        <v>231</v>
      </c>
      <c r="AO455" s="6">
        <v>2</v>
      </c>
      <c r="AP455" s="6">
        <f>(IFERROR(VLOOKUP(AN455,Components[[Name]:[Price]],2,FALSE),0))</f>
        <v>305.16666666666669</v>
      </c>
      <c r="AQ455" s="5" t="s">
        <v>263</v>
      </c>
      <c r="AR455" s="6">
        <v>1</v>
      </c>
      <c r="AS455" s="6">
        <f>(IFERROR(VLOOKUP(AQ455,Components[[Name]:[Price]],2,FALSE),0))</f>
        <v>600</v>
      </c>
      <c r="AT455" s="5" t="s">
        <v>260</v>
      </c>
      <c r="AU455" s="6">
        <v>1</v>
      </c>
      <c r="AV455" s="6">
        <f>(IFERROR(VLOOKUP(AT455,Components[[Name]:[Price]],2,FALSE),0))</f>
        <v>700</v>
      </c>
      <c r="AW455" s="5"/>
      <c r="AX455" s="6"/>
      <c r="AY455" s="6">
        <f>(IFERROR(VLOOKUP(AW455,Components[[Name]:[Price]],2,FALSE),0))</f>
        <v>0</v>
      </c>
      <c r="AZ455" s="5"/>
      <c r="BA455" s="6"/>
      <c r="BB455" s="6">
        <f>(IFERROR(VLOOKUP(AZ455,Components[[Name]:[Price]],2,FALSE),0))</f>
        <v>0</v>
      </c>
    </row>
    <row r="456" spans="1:54" x14ac:dyDescent="0.2">
      <c r="A456" s="6">
        <v>45</v>
      </c>
      <c r="B456" s="6" t="s">
        <v>527</v>
      </c>
      <c r="C456" s="6" t="s">
        <v>142</v>
      </c>
      <c r="D456" s="6" t="s">
        <v>142</v>
      </c>
      <c r="E456" s="6">
        <v>1</v>
      </c>
      <c r="F456" s="6">
        <v>25</v>
      </c>
      <c r="G456" s="6">
        <v>82</v>
      </c>
      <c r="H456" s="6" t="s">
        <v>144</v>
      </c>
      <c r="I456" s="7">
        <f>Fullmath[[#This Row],[Total CP]]/Fullmath[[#This Row],[Quantity]]</f>
        <v>86</v>
      </c>
      <c r="J4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86</v>
      </c>
      <c r="K456" s="6">
        <f>Fullmath[[#This Row],[Mat Cost]]/Fullmath[[#This Row],[Quantity]]</f>
        <v>1443.7666666666664</v>
      </c>
      <c r="L4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1443.7666666666664</v>
      </c>
      <c r="M456" s="5" t="s">
        <v>293</v>
      </c>
      <c r="N456" s="14">
        <v>1</v>
      </c>
      <c r="O456" s="15">
        <f>IFERROR(_xlfn.IFNA(VLOOKUP(Fullmath[[#This Row],[M1]],$H$2:$L455,2,FALSE),VLOOKUP(Fullmath[[#This Row],[M1]],$H457:$L$2227,2,FALSE)),0)</f>
        <v>0</v>
      </c>
      <c r="P456" s="16">
        <f>IFERROR(_xlfn.IFNA(VLOOKUP(Fullmath[[#This Row],[M1]],$H$2:$L455,4,FALSE),VLOOKUP(Fullmath[[#This Row],[M1]],$H457:$L$2227,4,FALSE)),0)</f>
        <v>0</v>
      </c>
      <c r="Q456" s="5" t="s">
        <v>355</v>
      </c>
      <c r="R456" s="6">
        <v>2</v>
      </c>
      <c r="S456" s="15">
        <f>IFERROR(_xlfn.IFNA(VLOOKUP(Fullmath[[#This Row],[M2]],$H$2:$L455,2,FALSE),VLOOKUP(Fullmath[[#This Row],[M2]],$H457:$L$2227,2,FALSE)),0)</f>
        <v>2</v>
      </c>
      <c r="T456" s="16">
        <f>IFERROR(_xlfn.IFNA(VLOOKUP(Fullmath[[#This Row],[M2]],$H$2:$L455,4,FALSE),VLOOKUP(Fullmath[[#This Row],[M2]],$H457:$L$2227,4,FALSE)),0)</f>
        <v>74.5</v>
      </c>
      <c r="U456" s="5"/>
      <c r="V456" s="6"/>
      <c r="W456" s="15">
        <f>IFERROR(_xlfn.IFNA(VLOOKUP(Fullmath[[#This Row],[M3]],$H$2:$L455,2,FALSE),VLOOKUP(Fullmath[[#This Row],[M3]],$H457:$L$2227,2,FALSE)),0)</f>
        <v>0</v>
      </c>
      <c r="X456" s="16">
        <f>IFERROR(_xlfn.IFNA(VLOOKUP(Fullmath[[#This Row],[M3]],$H$2:$L455,4,FALSE),VLOOKUP(Fullmath[[#This Row],[M3]],$H457:$L$2227,4,FALSE)),0)</f>
        <v>0</v>
      </c>
      <c r="Y456" s="5"/>
      <c r="Z456" s="6"/>
      <c r="AA456" s="15">
        <f>IFERROR(_xlfn.IFNA(VLOOKUP(Fullmath[[#This Row],[M4]],$H$2:$L455,2,FALSE),VLOOKUP(Fullmath[[#This Row],[M4]],$H457:$L$2227,2,FALSE)),0)</f>
        <v>0</v>
      </c>
      <c r="AB456" s="16">
        <f>IFERROR(_xlfn.IFNA(VLOOKUP(Fullmath[[#This Row],[M4]],$H$2:$L455,4,FALSE),VLOOKUP(Fullmath[[#This Row],[M4]],$H457:$L$2227,4,FALSE)),0)</f>
        <v>0</v>
      </c>
      <c r="AC456" s="5"/>
      <c r="AD456" s="6"/>
      <c r="AE456" s="15">
        <f>IFERROR(_xlfn.IFNA(VLOOKUP(Fullmath[[#This Row],[M5]],$H$2:$L455,2,FALSE),VLOOKUP(Fullmath[[#This Row],[M5]],$H457:$L$2227,2,FALSE)),0)</f>
        <v>0</v>
      </c>
      <c r="AF456" s="16">
        <f>IFERROR(_xlfn.IFNA(VLOOKUP(Fullmath[[#This Row],[M5]],$H$2:$L455,4,FALSE),VLOOKUP(Fullmath[[#This Row],[M5]],$H457:$L$2227,4,FALSE)),0)</f>
        <v>0</v>
      </c>
      <c r="AG456" s="5"/>
      <c r="AH456" s="6"/>
      <c r="AI456" s="15">
        <f>IFERROR(_xlfn.IFNA(VLOOKUP(Fullmath[[#This Row],[M6]],$H$2:$L455,2,FALSE),VLOOKUP(Fullmath[[#This Row],[M6]],$H457:$L$2227,2,FALSE)),0)</f>
        <v>0</v>
      </c>
      <c r="AJ456" s="16">
        <f>IFERROR(_xlfn.IFNA(VLOOKUP(Fullmath[[#This Row],[M6]],$H$2:$L455,4,FALSE),VLOOKUP(Fullmath[[#This Row],[M6]],$H457:$L$2227,4,FALSE)),0)</f>
        <v>0</v>
      </c>
      <c r="AK456" s="5" t="s">
        <v>240</v>
      </c>
      <c r="AL456" s="6">
        <v>3</v>
      </c>
      <c r="AM456" s="6">
        <f>(IFERROR(VLOOKUP(AK456,Components[[Name]:[Price]],2,FALSE),0))</f>
        <v>199.7</v>
      </c>
      <c r="AN456" s="5" t="s">
        <v>230</v>
      </c>
      <c r="AO456" s="6">
        <v>2</v>
      </c>
      <c r="AP456" s="6">
        <f>(IFERROR(VLOOKUP(AN456,Components[[Name]:[Price]],2,FALSE),0))</f>
        <v>347.83333333333331</v>
      </c>
      <c r="AQ456" s="5"/>
      <c r="AR456" s="6"/>
      <c r="AS456" s="6">
        <f>(IFERROR(VLOOKUP(AQ456,Components[[Name]:[Price]],2,FALSE),0))</f>
        <v>0</v>
      </c>
      <c r="AT456" s="5"/>
      <c r="AU456" s="6"/>
      <c r="AV456" s="6">
        <f>(IFERROR(VLOOKUP(AT456,Components[[Name]:[Price]],2,FALSE),0))</f>
        <v>0</v>
      </c>
      <c r="AW456" s="5"/>
      <c r="AX456" s="6"/>
      <c r="AY456" s="6">
        <f>(IFERROR(VLOOKUP(AW456,Components[[Name]:[Price]],2,FALSE),0))</f>
        <v>0</v>
      </c>
      <c r="AZ456" s="5"/>
      <c r="BA456" s="6"/>
      <c r="BB456" s="6">
        <f>(IFERROR(VLOOKUP(AZ456,Components[[Name]:[Price]],2,FALSE),0))</f>
        <v>0</v>
      </c>
    </row>
    <row r="457" spans="1:54" x14ac:dyDescent="0.2">
      <c r="A457" s="6">
        <v>43</v>
      </c>
      <c r="B457" s="6" t="s">
        <v>527</v>
      </c>
      <c r="C457" s="6" t="s">
        <v>142</v>
      </c>
      <c r="D457" s="6" t="s">
        <v>142</v>
      </c>
      <c r="E457" s="6">
        <v>1</v>
      </c>
      <c r="F457" s="6">
        <v>28</v>
      </c>
      <c r="G457" s="6">
        <v>54</v>
      </c>
      <c r="H457" s="6" t="s">
        <v>143</v>
      </c>
      <c r="I457" s="7">
        <f>Fullmath[[#This Row],[Total CP]]/Fullmath[[#This Row],[Quantity]]</f>
        <v>62</v>
      </c>
      <c r="J4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62</v>
      </c>
      <c r="K457" s="6">
        <f>Fullmath[[#This Row],[Mat Cost]]/Fullmath[[#This Row],[Quantity]]</f>
        <v>1313.2333333333333</v>
      </c>
      <c r="L4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1313.2333333333333</v>
      </c>
      <c r="M457" s="5" t="s">
        <v>306</v>
      </c>
      <c r="N457" s="14">
        <v>1</v>
      </c>
      <c r="O457" s="15">
        <f>IFERROR(_xlfn.IFNA(VLOOKUP(Fullmath[[#This Row],[M1]],$H$2:$L456,2,FALSE),VLOOKUP(Fullmath[[#This Row],[M1]],$H458:$L$2227,2,FALSE)),0)</f>
        <v>8</v>
      </c>
      <c r="P457" s="16">
        <f>IFERROR(_xlfn.IFNA(VLOOKUP(Fullmath[[#This Row],[M1]],$H$2:$L456,4,FALSE),VLOOKUP(Fullmath[[#This Row],[M1]],$H458:$L$2227,4,FALSE)),0)</f>
        <v>260.83333333333331</v>
      </c>
      <c r="Q457" s="5"/>
      <c r="R457" s="6"/>
      <c r="S457" s="15">
        <f>IFERROR(_xlfn.IFNA(VLOOKUP(Fullmath[[#This Row],[M2]],$H$2:$L456,2,FALSE),VLOOKUP(Fullmath[[#This Row],[M2]],$H458:$L$2227,2,FALSE)),0)</f>
        <v>0</v>
      </c>
      <c r="T457" s="16">
        <f>IFERROR(_xlfn.IFNA(VLOOKUP(Fullmath[[#This Row],[M2]],$H$2:$L456,4,FALSE),VLOOKUP(Fullmath[[#This Row],[M2]],$H458:$L$2227,4,FALSE)),0)</f>
        <v>0</v>
      </c>
      <c r="U457" s="5"/>
      <c r="V457" s="6"/>
      <c r="W457" s="15">
        <f>IFERROR(_xlfn.IFNA(VLOOKUP(Fullmath[[#This Row],[M3]],$H$2:$L456,2,FALSE),VLOOKUP(Fullmath[[#This Row],[M3]],$H458:$L$2227,2,FALSE)),0)</f>
        <v>0</v>
      </c>
      <c r="X457" s="16">
        <f>IFERROR(_xlfn.IFNA(VLOOKUP(Fullmath[[#This Row],[M3]],$H$2:$L456,4,FALSE),VLOOKUP(Fullmath[[#This Row],[M3]],$H458:$L$2227,4,FALSE)),0)</f>
        <v>0</v>
      </c>
      <c r="Y457" s="5"/>
      <c r="Z457" s="6"/>
      <c r="AA457" s="15">
        <f>IFERROR(_xlfn.IFNA(VLOOKUP(Fullmath[[#This Row],[M4]],$H$2:$L456,2,FALSE),VLOOKUP(Fullmath[[#This Row],[M4]],$H458:$L$2227,2,FALSE)),0)</f>
        <v>0</v>
      </c>
      <c r="AB457" s="16">
        <f>IFERROR(_xlfn.IFNA(VLOOKUP(Fullmath[[#This Row],[M4]],$H$2:$L456,4,FALSE),VLOOKUP(Fullmath[[#This Row],[M4]],$H458:$L$2227,4,FALSE)),0)</f>
        <v>0</v>
      </c>
      <c r="AC457" s="5"/>
      <c r="AD457" s="6"/>
      <c r="AE457" s="15">
        <f>IFERROR(_xlfn.IFNA(VLOOKUP(Fullmath[[#This Row],[M5]],$H$2:$L456,2,FALSE),VLOOKUP(Fullmath[[#This Row],[M5]],$H458:$L$2227,2,FALSE)),0)</f>
        <v>0</v>
      </c>
      <c r="AF457" s="16">
        <f>IFERROR(_xlfn.IFNA(VLOOKUP(Fullmath[[#This Row],[M5]],$H$2:$L456,4,FALSE),VLOOKUP(Fullmath[[#This Row],[M5]],$H458:$L$2227,4,FALSE)),0)</f>
        <v>0</v>
      </c>
      <c r="AG457" s="5"/>
      <c r="AH457" s="6"/>
      <c r="AI457" s="15">
        <f>IFERROR(_xlfn.IFNA(VLOOKUP(Fullmath[[#This Row],[M6]],$H$2:$L456,2,FALSE),VLOOKUP(Fullmath[[#This Row],[M6]],$H458:$L$2227,2,FALSE)),0)</f>
        <v>0</v>
      </c>
      <c r="AJ457" s="16">
        <f>IFERROR(_xlfn.IFNA(VLOOKUP(Fullmath[[#This Row],[M6]],$H$2:$L456,4,FALSE),VLOOKUP(Fullmath[[#This Row],[M6]],$H458:$L$2227,4,FALSE)),0)</f>
        <v>0</v>
      </c>
      <c r="AK457" s="5" t="s">
        <v>240</v>
      </c>
      <c r="AL457" s="6">
        <v>2</v>
      </c>
      <c r="AM457" s="6">
        <f>(IFERROR(VLOOKUP(AK457,Components[[Name]:[Price]],2,FALSE),0))</f>
        <v>199.7</v>
      </c>
      <c r="AN457" s="5" t="s">
        <v>230</v>
      </c>
      <c r="AO457" s="6">
        <v>1</v>
      </c>
      <c r="AP457" s="6">
        <f>(IFERROR(VLOOKUP(AN457,Components[[Name]:[Price]],2,FALSE),0))</f>
        <v>347.83333333333331</v>
      </c>
      <c r="AQ457" s="5" t="s">
        <v>231</v>
      </c>
      <c r="AR457" s="6">
        <v>1</v>
      </c>
      <c r="AS457" s="6">
        <f>(IFERROR(VLOOKUP(AQ457,Components[[Name]:[Price]],2,FALSE),0))</f>
        <v>305.16666666666669</v>
      </c>
      <c r="AT457" s="5"/>
      <c r="AU457" s="6"/>
      <c r="AV457" s="6">
        <f>(IFERROR(VLOOKUP(AT457,Components[[Name]:[Price]],2,FALSE),0))</f>
        <v>0</v>
      </c>
      <c r="AW457" s="5"/>
      <c r="AX457" s="6"/>
      <c r="AY457" s="6">
        <f>(IFERROR(VLOOKUP(AW457,Components[[Name]:[Price]],2,FALSE),0))</f>
        <v>0</v>
      </c>
      <c r="AZ457" s="5"/>
      <c r="BA457" s="6"/>
      <c r="BB457" s="6">
        <f>(IFERROR(VLOOKUP(AZ457,Components[[Name]:[Price]],2,FALSE),0))</f>
        <v>0</v>
      </c>
    </row>
    <row r="458" spans="1:54" x14ac:dyDescent="0.2">
      <c r="A458" s="6">
        <v>831</v>
      </c>
      <c r="B458" s="6" t="s">
        <v>527</v>
      </c>
      <c r="C458" s="6" t="s">
        <v>142</v>
      </c>
      <c r="D458" s="6" t="s">
        <v>142</v>
      </c>
      <c r="E458" s="6">
        <v>1</v>
      </c>
      <c r="F458" s="6">
        <v>28</v>
      </c>
      <c r="G458" s="6">
        <v>235</v>
      </c>
      <c r="H458" s="6" t="s">
        <v>150</v>
      </c>
      <c r="I458" s="7">
        <f>Fullmath[[#This Row],[Total CP]]/Fullmath[[#This Row],[Quantity]]</f>
        <v>239.1</v>
      </c>
      <c r="J4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239.1</v>
      </c>
      <c r="K458" s="6">
        <f>Fullmath[[#This Row],[Mat Cost]]/Fullmath[[#This Row],[Quantity]]</f>
        <v>4540.8666666666668</v>
      </c>
      <c r="L4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4540.8666666666668</v>
      </c>
      <c r="M458" s="5" t="s">
        <v>363</v>
      </c>
      <c r="N458" s="14">
        <v>1</v>
      </c>
      <c r="O458" s="15">
        <f>IFERROR(_xlfn.IFNA(VLOOKUP(Fullmath[[#This Row],[M1]],$H$2:$L457,2,FALSE),VLOOKUP(Fullmath[[#This Row],[M1]],$H459:$L$2227,2,FALSE)),0)</f>
        <v>0.1</v>
      </c>
      <c r="P458" s="16">
        <f>IFERROR(_xlfn.IFNA(VLOOKUP(Fullmath[[#This Row],[M1]],$H$2:$L457,4,FALSE),VLOOKUP(Fullmath[[#This Row],[M1]],$H459:$L$2227,4,FALSE)),0)</f>
        <v>26.2</v>
      </c>
      <c r="Q458" s="5" t="s">
        <v>324</v>
      </c>
      <c r="R458" s="6">
        <v>2</v>
      </c>
      <c r="S458" s="15">
        <f>IFERROR(_xlfn.IFNA(VLOOKUP(Fullmath[[#This Row],[M2]],$H$2:$L457,2,FALSE),VLOOKUP(Fullmath[[#This Row],[M2]],$H459:$L$2227,2,FALSE)),0)</f>
        <v>2</v>
      </c>
      <c r="T458" s="16">
        <f>IFERROR(_xlfn.IFNA(VLOOKUP(Fullmath[[#This Row],[M2]],$H$2:$L457,4,FALSE),VLOOKUP(Fullmath[[#This Row],[M2]],$H459:$L$2227,4,FALSE)),0)</f>
        <v>500.25</v>
      </c>
      <c r="U458" s="5"/>
      <c r="V458" s="6"/>
      <c r="W458" s="15">
        <f>IFERROR(_xlfn.IFNA(VLOOKUP(Fullmath[[#This Row],[M3]],$H$2:$L457,2,FALSE),VLOOKUP(Fullmath[[#This Row],[M3]],$H459:$L$2227,2,FALSE)),0)</f>
        <v>0</v>
      </c>
      <c r="X458" s="16">
        <f>IFERROR(_xlfn.IFNA(VLOOKUP(Fullmath[[#This Row],[M3]],$H$2:$L457,4,FALSE),VLOOKUP(Fullmath[[#This Row],[M3]],$H459:$L$2227,4,FALSE)),0)</f>
        <v>0</v>
      </c>
      <c r="Y458" s="5"/>
      <c r="Z458" s="6"/>
      <c r="AA458" s="15">
        <f>IFERROR(_xlfn.IFNA(VLOOKUP(Fullmath[[#This Row],[M4]],$H$2:$L457,2,FALSE),VLOOKUP(Fullmath[[#This Row],[M4]],$H459:$L$2227,2,FALSE)),0)</f>
        <v>0</v>
      </c>
      <c r="AB458" s="16">
        <f>IFERROR(_xlfn.IFNA(VLOOKUP(Fullmath[[#This Row],[M4]],$H$2:$L457,4,FALSE),VLOOKUP(Fullmath[[#This Row],[M4]],$H459:$L$2227,4,FALSE)),0)</f>
        <v>0</v>
      </c>
      <c r="AC458" s="5"/>
      <c r="AD458" s="6"/>
      <c r="AE458" s="15">
        <f>IFERROR(_xlfn.IFNA(VLOOKUP(Fullmath[[#This Row],[M5]],$H$2:$L457,2,FALSE),VLOOKUP(Fullmath[[#This Row],[M5]],$H459:$L$2227,2,FALSE)),0)</f>
        <v>0</v>
      </c>
      <c r="AF458" s="16">
        <f>IFERROR(_xlfn.IFNA(VLOOKUP(Fullmath[[#This Row],[M5]],$H$2:$L457,4,FALSE),VLOOKUP(Fullmath[[#This Row],[M5]],$H459:$L$2227,4,FALSE)),0)</f>
        <v>0</v>
      </c>
      <c r="AG458" s="5"/>
      <c r="AH458" s="6"/>
      <c r="AI458" s="15">
        <f>IFERROR(_xlfn.IFNA(VLOOKUP(Fullmath[[#This Row],[M6]],$H$2:$L457,2,FALSE),VLOOKUP(Fullmath[[#This Row],[M6]],$H459:$L$2227,2,FALSE)),0)</f>
        <v>0</v>
      </c>
      <c r="AJ458" s="16">
        <f>IFERROR(_xlfn.IFNA(VLOOKUP(Fullmath[[#This Row],[M6]],$H$2:$L457,4,FALSE),VLOOKUP(Fullmath[[#This Row],[M6]],$H459:$L$2227,4,FALSE)),0)</f>
        <v>0</v>
      </c>
      <c r="AK458" s="5" t="s">
        <v>156</v>
      </c>
      <c r="AL458" s="6">
        <v>5</v>
      </c>
      <c r="AM458" s="6">
        <f>(IFERROR(VLOOKUP(AK458,Components[[Name]:[Price]],2,FALSE),0))</f>
        <v>82.833333333333329</v>
      </c>
      <c r="AN458" s="5" t="s">
        <v>260</v>
      </c>
      <c r="AO458" s="6">
        <v>3</v>
      </c>
      <c r="AP458" s="6">
        <f>(IFERROR(VLOOKUP(AN458,Components[[Name]:[Price]],2,FALSE),0))</f>
        <v>700</v>
      </c>
      <c r="AQ458" s="5" t="s">
        <v>264</v>
      </c>
      <c r="AR458" s="6">
        <v>1</v>
      </c>
      <c r="AS458" s="6">
        <f>(IFERROR(VLOOKUP(AQ458,Components[[Name]:[Price]],2,FALSE),0))</f>
        <v>1000</v>
      </c>
      <c r="AT458" s="5"/>
      <c r="AU458" s="6"/>
      <c r="AV458" s="6">
        <f>(IFERROR(VLOOKUP(AT458,Components[[Name]:[Price]],2,FALSE),0))</f>
        <v>0</v>
      </c>
      <c r="AW458" s="5"/>
      <c r="AX458" s="6"/>
      <c r="AY458" s="6">
        <f>(IFERROR(VLOOKUP(AW458,Components[[Name]:[Price]],2,FALSE),0))</f>
        <v>0</v>
      </c>
      <c r="AZ458" s="5"/>
      <c r="BA458" s="6"/>
      <c r="BB458" s="6">
        <f>(IFERROR(VLOOKUP(AZ458,Components[[Name]:[Price]],2,FALSE),0))</f>
        <v>0</v>
      </c>
    </row>
    <row r="459" spans="1:54" x14ac:dyDescent="0.2">
      <c r="A459" s="2">
        <v>1606</v>
      </c>
      <c r="B459" s="2" t="s">
        <v>958</v>
      </c>
      <c r="C459" s="6" t="s">
        <v>963</v>
      </c>
      <c r="D459" s="2" t="s">
        <v>963</v>
      </c>
      <c r="E459" s="2">
        <v>1</v>
      </c>
      <c r="F459" s="2">
        <v>42</v>
      </c>
      <c r="G459" s="2">
        <v>108</v>
      </c>
      <c r="H459" s="2" t="s">
        <v>975</v>
      </c>
      <c r="I459" s="7">
        <f>Fullmath[[#This Row],[Total CP]]/Fullmath[[#This Row],[Quantity]]</f>
        <v>197.4</v>
      </c>
      <c r="J4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197.4</v>
      </c>
      <c r="K459" s="6">
        <f>Fullmath[[#This Row],[Mat Cost]]/Fullmath[[#This Row],[Quantity]]</f>
        <v>1883.8933333333332</v>
      </c>
      <c r="L4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1883.8933333333332</v>
      </c>
      <c r="M459" s="5" t="s">
        <v>429</v>
      </c>
      <c r="N459" s="14">
        <v>1</v>
      </c>
      <c r="O459" s="15">
        <f>IFERROR(_xlfn.IFNA(VLOOKUP(Fullmath[[#This Row],[M1]],$H$2:$L458,2,FALSE),VLOOKUP(Fullmath[[#This Row],[M1]],$H460:$L$2227,2,FALSE)),0)</f>
        <v>84.4</v>
      </c>
      <c r="P459" s="16">
        <f>IFERROR(_xlfn.IFNA(VLOOKUP(Fullmath[[#This Row],[M1]],$H$2:$L458,4,FALSE),VLOOKUP(Fullmath[[#This Row],[M1]],$H460:$L$2227,4,FALSE)),0)</f>
        <v>1173.4766666666667</v>
      </c>
      <c r="Q459" s="5" t="s">
        <v>295</v>
      </c>
      <c r="R459" s="6">
        <v>1</v>
      </c>
      <c r="S459" s="15">
        <f>IFERROR(_xlfn.IFNA(VLOOKUP(Fullmath[[#This Row],[M2]],$H$2:$L458,2,FALSE),VLOOKUP(Fullmath[[#This Row],[M2]],$H460:$L$2227,2,FALSE)),0)</f>
        <v>1</v>
      </c>
      <c r="T459" s="16">
        <f>IFERROR(_xlfn.IFNA(VLOOKUP(Fullmath[[#This Row],[M2]],$H$2:$L458,4,FALSE),VLOOKUP(Fullmath[[#This Row],[M2]],$H460:$L$2227,4,FALSE)),0)</f>
        <v>49.583333333333336</v>
      </c>
      <c r="U459" s="5" t="s">
        <v>358</v>
      </c>
      <c r="V459" s="6">
        <v>5</v>
      </c>
      <c r="W459" s="15">
        <f>IFERROR(_xlfn.IFNA(VLOOKUP(Fullmath[[#This Row],[M3]],$H$2:$L458,2,FALSE),VLOOKUP(Fullmath[[#This Row],[M3]],$H460:$L$2227,2,FALSE)),0)</f>
        <v>0.8</v>
      </c>
      <c r="X459" s="16">
        <f>IFERROR(_xlfn.IFNA(VLOOKUP(Fullmath[[#This Row],[M3]],$H$2:$L458,4,FALSE),VLOOKUP(Fullmath[[#This Row],[M3]],$H460:$L$2227,4,FALSE)),0)</f>
        <v>52.166666666666664</v>
      </c>
      <c r="Y459" s="5"/>
      <c r="Z459" s="6"/>
      <c r="AA459" s="15">
        <f>IFERROR(_xlfn.IFNA(VLOOKUP(Fullmath[[#This Row],[M4]],$H$2:$L458,2,FALSE),VLOOKUP(Fullmath[[#This Row],[M4]],$H460:$L$2227,2,FALSE)),0)</f>
        <v>0</v>
      </c>
      <c r="AB459" s="16">
        <f>IFERROR(_xlfn.IFNA(VLOOKUP(Fullmath[[#This Row],[M4]],$H$2:$L458,4,FALSE),VLOOKUP(Fullmath[[#This Row],[M4]],$H460:$L$2227,4,FALSE)),0)</f>
        <v>0</v>
      </c>
      <c r="AC459" s="5"/>
      <c r="AD459" s="6"/>
      <c r="AE459" s="15">
        <f>IFERROR(_xlfn.IFNA(VLOOKUP(Fullmath[[#This Row],[M5]],$H$2:$L458,2,FALSE),VLOOKUP(Fullmath[[#This Row],[M5]],$H460:$L$2227,2,FALSE)),0)</f>
        <v>0</v>
      </c>
      <c r="AF459" s="16">
        <f>IFERROR(_xlfn.IFNA(VLOOKUP(Fullmath[[#This Row],[M5]],$H$2:$L458,4,FALSE),VLOOKUP(Fullmath[[#This Row],[M5]],$H460:$L$2227,4,FALSE)),0)</f>
        <v>0</v>
      </c>
      <c r="AG459" s="5"/>
      <c r="AH459" s="6"/>
      <c r="AI459" s="15">
        <f>IFERROR(_xlfn.IFNA(VLOOKUP(Fullmath[[#This Row],[M6]],$H$2:$L458,2,FALSE),VLOOKUP(Fullmath[[#This Row],[M6]],$H460:$L$2227,2,FALSE)),0)</f>
        <v>0</v>
      </c>
      <c r="AJ459" s="16">
        <f>IFERROR(_xlfn.IFNA(VLOOKUP(Fullmath[[#This Row],[M6]],$H$2:$L458,4,FALSE),VLOOKUP(Fullmath[[#This Row],[M6]],$H460:$L$2227,4,FALSE)),0)</f>
        <v>0</v>
      </c>
      <c r="AK459" s="5" t="s">
        <v>470</v>
      </c>
      <c r="AL459" s="6">
        <v>2</v>
      </c>
      <c r="AM459" s="6">
        <f>(IFERROR(VLOOKUP(AK459,Components[[Name]:[Price]],2,FALSE),0))</f>
        <v>200</v>
      </c>
      <c r="AN459" s="5"/>
      <c r="AO459" s="6"/>
      <c r="AP459" s="6">
        <f>(IFERROR(VLOOKUP(AN459,Components[[Name]:[Price]],2,FALSE),0))</f>
        <v>0</v>
      </c>
      <c r="AQ459" s="5"/>
      <c r="AR459" s="6"/>
      <c r="AS459" s="6">
        <f>(IFERROR(VLOOKUP(AQ459,Components[[Name]:[Price]],2,FALSE),0))</f>
        <v>0</v>
      </c>
      <c r="AT459" s="5"/>
      <c r="AU459" s="6"/>
      <c r="AV459" s="6">
        <f>(IFERROR(VLOOKUP(AT459,Components[[Name]:[Price]],2,FALSE),0))</f>
        <v>0</v>
      </c>
      <c r="AW459" s="5"/>
      <c r="AX459" s="6"/>
      <c r="AY459" s="6">
        <f>(IFERROR(VLOOKUP(AW459,Components[[Name]:[Price]],2,FALSE),0))</f>
        <v>0</v>
      </c>
      <c r="AZ459" s="5"/>
      <c r="BA459" s="6"/>
      <c r="BB459" s="2">
        <f>(IFERROR(VLOOKUP(AZ459,Components[[Name]:[Price]],2,FALSE),0))</f>
        <v>0</v>
      </c>
    </row>
    <row r="460" spans="1:54" x14ac:dyDescent="0.2">
      <c r="A460" s="2">
        <v>1610</v>
      </c>
      <c r="B460" s="2" t="s">
        <v>958</v>
      </c>
      <c r="C460" s="6" t="s">
        <v>963</v>
      </c>
      <c r="D460" s="2" t="s">
        <v>963</v>
      </c>
      <c r="E460" s="2">
        <v>1</v>
      </c>
      <c r="F460" s="2">
        <v>42</v>
      </c>
      <c r="G460" s="2">
        <v>108</v>
      </c>
      <c r="H460" s="2" t="s">
        <v>578</v>
      </c>
      <c r="I460" s="7">
        <f>Fullmath[[#This Row],[Total CP]]/Fullmath[[#This Row],[Quantity]]</f>
        <v>193.9</v>
      </c>
      <c r="J4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193.9</v>
      </c>
      <c r="K460" s="6">
        <f>Fullmath[[#This Row],[Mat Cost]]/Fullmath[[#This Row],[Quantity]]</f>
        <v>1688.8933333333332</v>
      </c>
      <c r="L4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1688.8933333333332</v>
      </c>
      <c r="M460" s="5" t="s">
        <v>429</v>
      </c>
      <c r="N460" s="14">
        <v>1</v>
      </c>
      <c r="O460" s="15">
        <f>IFERROR(_xlfn.IFNA(VLOOKUP(Fullmath[[#This Row],[M1]],$H$2:$L459,2,FALSE),VLOOKUP(Fullmath[[#This Row],[M1]],$H461:$L$2227,2,FALSE)),0)</f>
        <v>84.4</v>
      </c>
      <c r="P460" s="16">
        <f>IFERROR(_xlfn.IFNA(VLOOKUP(Fullmath[[#This Row],[M1]],$H$2:$L459,4,FALSE),VLOOKUP(Fullmath[[#This Row],[M1]],$H461:$L$2227,4,FALSE)),0)</f>
        <v>1173.4766666666667</v>
      </c>
      <c r="Q460" s="5" t="s">
        <v>295</v>
      </c>
      <c r="R460" s="6">
        <v>1</v>
      </c>
      <c r="S460" s="15">
        <f>IFERROR(_xlfn.IFNA(VLOOKUP(Fullmath[[#This Row],[M2]],$H$2:$L459,2,FALSE),VLOOKUP(Fullmath[[#This Row],[M2]],$H461:$L$2227,2,FALSE)),0)</f>
        <v>1</v>
      </c>
      <c r="T460" s="16">
        <f>IFERROR(_xlfn.IFNA(VLOOKUP(Fullmath[[#This Row],[M2]],$H$2:$L459,4,FALSE),VLOOKUP(Fullmath[[#This Row],[M2]],$H461:$L$2227,4,FALSE)),0)</f>
        <v>49.583333333333336</v>
      </c>
      <c r="U460" s="5" t="s">
        <v>362</v>
      </c>
      <c r="V460" s="6">
        <v>5</v>
      </c>
      <c r="W460" s="15">
        <f>IFERROR(_xlfn.IFNA(VLOOKUP(Fullmath[[#This Row],[M3]],$H$2:$L459,2,FALSE),VLOOKUP(Fullmath[[#This Row],[M3]],$H461:$L$2227,2,FALSE)),0)</f>
        <v>0.1</v>
      </c>
      <c r="X460" s="16">
        <f>IFERROR(_xlfn.IFNA(VLOOKUP(Fullmath[[#This Row],[M3]],$H$2:$L459,4,FALSE),VLOOKUP(Fullmath[[#This Row],[M3]],$H461:$L$2227,4,FALSE)),0)</f>
        <v>13.166666666666666</v>
      </c>
      <c r="Y460" s="5"/>
      <c r="Z460" s="6"/>
      <c r="AA460" s="15">
        <f>IFERROR(_xlfn.IFNA(VLOOKUP(Fullmath[[#This Row],[M4]],$H$2:$L459,2,FALSE),VLOOKUP(Fullmath[[#This Row],[M4]],$H461:$L$2227,2,FALSE)),0)</f>
        <v>0</v>
      </c>
      <c r="AB460" s="16">
        <f>IFERROR(_xlfn.IFNA(VLOOKUP(Fullmath[[#This Row],[M4]],$H$2:$L459,4,FALSE),VLOOKUP(Fullmath[[#This Row],[M4]],$H461:$L$2227,4,FALSE)),0)</f>
        <v>0</v>
      </c>
      <c r="AC460" s="5"/>
      <c r="AD460" s="6"/>
      <c r="AE460" s="15">
        <f>IFERROR(_xlfn.IFNA(VLOOKUP(Fullmath[[#This Row],[M5]],$H$2:$L459,2,FALSE),VLOOKUP(Fullmath[[#This Row],[M5]],$H461:$L$2227,2,FALSE)),0)</f>
        <v>0</v>
      </c>
      <c r="AF460" s="16">
        <f>IFERROR(_xlfn.IFNA(VLOOKUP(Fullmath[[#This Row],[M5]],$H$2:$L459,4,FALSE),VLOOKUP(Fullmath[[#This Row],[M5]],$H461:$L$2227,4,FALSE)),0)</f>
        <v>0</v>
      </c>
      <c r="AG460" s="5"/>
      <c r="AH460" s="6"/>
      <c r="AI460" s="15">
        <f>IFERROR(_xlfn.IFNA(VLOOKUP(Fullmath[[#This Row],[M6]],$H$2:$L459,2,FALSE),VLOOKUP(Fullmath[[#This Row],[M6]],$H461:$L$2227,2,FALSE)),0)</f>
        <v>0</v>
      </c>
      <c r="AJ460" s="16">
        <f>IFERROR(_xlfn.IFNA(VLOOKUP(Fullmath[[#This Row],[M6]],$H$2:$L459,4,FALSE),VLOOKUP(Fullmath[[#This Row],[M6]],$H461:$L$2227,4,FALSE)),0)</f>
        <v>0</v>
      </c>
      <c r="AK460" s="5" t="s">
        <v>470</v>
      </c>
      <c r="AL460" s="6">
        <v>2</v>
      </c>
      <c r="AM460" s="6">
        <f>(IFERROR(VLOOKUP(AK460,Components[[Name]:[Price]],2,FALSE),0))</f>
        <v>200</v>
      </c>
      <c r="AN460" s="5"/>
      <c r="AO460" s="6"/>
      <c r="AP460" s="6">
        <f>(IFERROR(VLOOKUP(AN460,Components[[Name]:[Price]],2,FALSE),0))</f>
        <v>0</v>
      </c>
      <c r="AQ460" s="5"/>
      <c r="AR460" s="6"/>
      <c r="AS460" s="6">
        <f>(IFERROR(VLOOKUP(AQ460,Components[[Name]:[Price]],2,FALSE),0))</f>
        <v>0</v>
      </c>
      <c r="AT460" s="5"/>
      <c r="AU460" s="6"/>
      <c r="AV460" s="6">
        <f>(IFERROR(VLOOKUP(AT460,Components[[Name]:[Price]],2,FALSE),0))</f>
        <v>0</v>
      </c>
      <c r="AW460" s="5"/>
      <c r="AX460" s="6"/>
      <c r="AY460" s="6">
        <f>(IFERROR(VLOOKUP(AW460,Components[[Name]:[Price]],2,FALSE),0))</f>
        <v>0</v>
      </c>
      <c r="AZ460" s="5"/>
      <c r="BA460" s="6"/>
      <c r="BB460" s="2">
        <f>(IFERROR(VLOOKUP(AZ460,Components[[Name]:[Price]],2,FALSE),0))</f>
        <v>0</v>
      </c>
    </row>
    <row r="461" spans="1:54" x14ac:dyDescent="0.2">
      <c r="A461" s="2">
        <v>1611</v>
      </c>
      <c r="B461" s="2" t="s">
        <v>958</v>
      </c>
      <c r="C461" s="6" t="s">
        <v>963</v>
      </c>
      <c r="D461" s="2" t="s">
        <v>963</v>
      </c>
      <c r="E461" s="2">
        <v>1</v>
      </c>
      <c r="F461" s="2">
        <v>42</v>
      </c>
      <c r="G461" s="2">
        <v>108</v>
      </c>
      <c r="H461" s="2" t="s">
        <v>971</v>
      </c>
      <c r="I461" s="7">
        <f>Fullmath[[#This Row],[Total CP]]/Fullmath[[#This Row],[Quantity]]</f>
        <v>193.9</v>
      </c>
      <c r="J4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193.9</v>
      </c>
      <c r="K461" s="6">
        <f>Fullmath[[#This Row],[Mat Cost]]/Fullmath[[#This Row],[Quantity]]</f>
        <v>1651.1433333333332</v>
      </c>
      <c r="L4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1651.1433333333332</v>
      </c>
      <c r="M461" s="5" t="s">
        <v>429</v>
      </c>
      <c r="N461" s="14">
        <v>1</v>
      </c>
      <c r="O461" s="15">
        <f>IFERROR(_xlfn.IFNA(VLOOKUP(Fullmath[[#This Row],[M1]],$H$2:$L460,2,FALSE),VLOOKUP(Fullmath[[#This Row],[M1]],$H462:$L$2227,2,FALSE)),0)</f>
        <v>84.4</v>
      </c>
      <c r="P461" s="16">
        <f>IFERROR(_xlfn.IFNA(VLOOKUP(Fullmath[[#This Row],[M1]],$H$2:$L460,4,FALSE),VLOOKUP(Fullmath[[#This Row],[M1]],$H462:$L$2227,4,FALSE)),0)</f>
        <v>1173.4766666666667</v>
      </c>
      <c r="Q461" s="5" t="s">
        <v>295</v>
      </c>
      <c r="R461" s="6">
        <v>1</v>
      </c>
      <c r="S461" s="15">
        <f>IFERROR(_xlfn.IFNA(VLOOKUP(Fullmath[[#This Row],[M2]],$H$2:$L460,2,FALSE),VLOOKUP(Fullmath[[#This Row],[M2]],$H462:$L$2227,2,FALSE)),0)</f>
        <v>1</v>
      </c>
      <c r="T461" s="16">
        <f>IFERROR(_xlfn.IFNA(VLOOKUP(Fullmath[[#This Row],[M2]],$H$2:$L460,4,FALSE),VLOOKUP(Fullmath[[#This Row],[M2]],$H462:$L$2227,4,FALSE)),0)</f>
        <v>49.583333333333336</v>
      </c>
      <c r="U461" s="5" t="s">
        <v>361</v>
      </c>
      <c r="V461" s="6">
        <v>5</v>
      </c>
      <c r="W461" s="15">
        <f>IFERROR(_xlfn.IFNA(VLOOKUP(Fullmath[[#This Row],[M3]],$H$2:$L460,2,FALSE),VLOOKUP(Fullmath[[#This Row],[M3]],$H462:$L$2227,2,FALSE)),0)</f>
        <v>0.1</v>
      </c>
      <c r="X461" s="16">
        <f>IFERROR(_xlfn.IFNA(VLOOKUP(Fullmath[[#This Row],[M3]],$H$2:$L460,4,FALSE),VLOOKUP(Fullmath[[#This Row],[M3]],$H462:$L$2227,4,FALSE)),0)</f>
        <v>5.6166666666666663</v>
      </c>
      <c r="Y461" s="5"/>
      <c r="Z461" s="6"/>
      <c r="AA461" s="15">
        <f>IFERROR(_xlfn.IFNA(VLOOKUP(Fullmath[[#This Row],[M4]],$H$2:$L460,2,FALSE),VLOOKUP(Fullmath[[#This Row],[M4]],$H462:$L$2227,2,FALSE)),0)</f>
        <v>0</v>
      </c>
      <c r="AB461" s="16">
        <f>IFERROR(_xlfn.IFNA(VLOOKUP(Fullmath[[#This Row],[M4]],$H$2:$L460,4,FALSE),VLOOKUP(Fullmath[[#This Row],[M4]],$H462:$L$2227,4,FALSE)),0)</f>
        <v>0</v>
      </c>
      <c r="AC461" s="5"/>
      <c r="AD461" s="6"/>
      <c r="AE461" s="15">
        <f>IFERROR(_xlfn.IFNA(VLOOKUP(Fullmath[[#This Row],[M5]],$H$2:$L460,2,FALSE),VLOOKUP(Fullmath[[#This Row],[M5]],$H462:$L$2227,2,FALSE)),0)</f>
        <v>0</v>
      </c>
      <c r="AF461" s="16">
        <f>IFERROR(_xlfn.IFNA(VLOOKUP(Fullmath[[#This Row],[M5]],$H$2:$L460,4,FALSE),VLOOKUP(Fullmath[[#This Row],[M5]],$H462:$L$2227,4,FALSE)),0)</f>
        <v>0</v>
      </c>
      <c r="AG461" s="5"/>
      <c r="AH461" s="6"/>
      <c r="AI461" s="15">
        <f>IFERROR(_xlfn.IFNA(VLOOKUP(Fullmath[[#This Row],[M6]],$H$2:$L460,2,FALSE),VLOOKUP(Fullmath[[#This Row],[M6]],$H462:$L$2227,2,FALSE)),0)</f>
        <v>0</v>
      </c>
      <c r="AJ461" s="16">
        <f>IFERROR(_xlfn.IFNA(VLOOKUP(Fullmath[[#This Row],[M6]],$H$2:$L460,4,FALSE),VLOOKUP(Fullmath[[#This Row],[M6]],$H462:$L$2227,4,FALSE)),0)</f>
        <v>0</v>
      </c>
      <c r="AK461" s="5" t="s">
        <v>470</v>
      </c>
      <c r="AL461" s="6">
        <v>2</v>
      </c>
      <c r="AM461" s="6">
        <f>(IFERROR(VLOOKUP(AK461,Components[[Name]:[Price]],2,FALSE),0))</f>
        <v>200</v>
      </c>
      <c r="AN461" s="5"/>
      <c r="AO461" s="6"/>
      <c r="AP461" s="6">
        <f>(IFERROR(VLOOKUP(AN461,Components[[Name]:[Price]],2,FALSE),0))</f>
        <v>0</v>
      </c>
      <c r="AQ461" s="5"/>
      <c r="AR461" s="6"/>
      <c r="AS461" s="6">
        <f>(IFERROR(VLOOKUP(AQ461,Components[[Name]:[Price]],2,FALSE),0))</f>
        <v>0</v>
      </c>
      <c r="AT461" s="5"/>
      <c r="AU461" s="6"/>
      <c r="AV461" s="6">
        <f>(IFERROR(VLOOKUP(AT461,Components[[Name]:[Price]],2,FALSE),0))</f>
        <v>0</v>
      </c>
      <c r="AW461" s="5"/>
      <c r="AX461" s="6"/>
      <c r="AY461" s="6">
        <f>(IFERROR(VLOOKUP(AW461,Components[[Name]:[Price]],2,FALSE),0))</f>
        <v>0</v>
      </c>
      <c r="AZ461" s="5"/>
      <c r="BA461" s="6"/>
      <c r="BB461" s="2">
        <f>(IFERROR(VLOOKUP(AZ461,Components[[Name]:[Price]],2,FALSE),0))</f>
        <v>0</v>
      </c>
    </row>
    <row r="462" spans="1:54" x14ac:dyDescent="0.2">
      <c r="A462" s="2">
        <v>1607</v>
      </c>
      <c r="B462" s="2" t="s">
        <v>958</v>
      </c>
      <c r="C462" s="6" t="s">
        <v>963</v>
      </c>
      <c r="D462" s="2" t="s">
        <v>963</v>
      </c>
      <c r="E462" s="2">
        <v>1</v>
      </c>
      <c r="F462" s="2">
        <v>42</v>
      </c>
      <c r="G462" s="2">
        <v>108</v>
      </c>
      <c r="H462" s="2" t="s">
        <v>974</v>
      </c>
      <c r="I462" s="7">
        <f>Fullmath[[#This Row],[Total CP]]/Fullmath[[#This Row],[Quantity]]</f>
        <v>193.9</v>
      </c>
      <c r="J4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193.9</v>
      </c>
      <c r="K462" s="6">
        <f>Fullmath[[#This Row],[Mat Cost]]/Fullmath[[#This Row],[Quantity]]</f>
        <v>1660.4766666666667</v>
      </c>
      <c r="L4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1660.4766666666667</v>
      </c>
      <c r="M462" s="5" t="s">
        <v>429</v>
      </c>
      <c r="N462" s="14">
        <v>1</v>
      </c>
      <c r="O462" s="15">
        <f>IFERROR(_xlfn.IFNA(VLOOKUP(Fullmath[[#This Row],[M1]],$H$2:$L461,2,FALSE),VLOOKUP(Fullmath[[#This Row],[M1]],$H463:$L$2227,2,FALSE)),0)</f>
        <v>84.4</v>
      </c>
      <c r="P462" s="16">
        <f>IFERROR(_xlfn.IFNA(VLOOKUP(Fullmath[[#This Row],[M1]],$H$2:$L461,4,FALSE),VLOOKUP(Fullmath[[#This Row],[M1]],$H463:$L$2227,4,FALSE)),0)</f>
        <v>1173.4766666666667</v>
      </c>
      <c r="Q462" s="5" t="s">
        <v>295</v>
      </c>
      <c r="R462" s="6">
        <v>1</v>
      </c>
      <c r="S462" s="15">
        <f>IFERROR(_xlfn.IFNA(VLOOKUP(Fullmath[[#This Row],[M2]],$H$2:$L461,2,FALSE),VLOOKUP(Fullmath[[#This Row],[M2]],$H463:$L$2227,2,FALSE)),0)</f>
        <v>1</v>
      </c>
      <c r="T462" s="16">
        <f>IFERROR(_xlfn.IFNA(VLOOKUP(Fullmath[[#This Row],[M2]],$H$2:$L461,4,FALSE),VLOOKUP(Fullmath[[#This Row],[M2]],$H463:$L$2227,4,FALSE)),0)</f>
        <v>49.583333333333336</v>
      </c>
      <c r="U462" s="5" t="s">
        <v>651</v>
      </c>
      <c r="V462" s="6">
        <v>5</v>
      </c>
      <c r="W462" s="15">
        <f>IFERROR(_xlfn.IFNA(VLOOKUP(Fullmath[[#This Row],[M3]],$H$2:$L461,2,FALSE),VLOOKUP(Fullmath[[#This Row],[M3]],$H463:$L$2227,2,FALSE)),0)</f>
        <v>0.1</v>
      </c>
      <c r="X462" s="16">
        <f>IFERROR(_xlfn.IFNA(VLOOKUP(Fullmath[[#This Row],[M3]],$H$2:$L461,4,FALSE),VLOOKUP(Fullmath[[#This Row],[M3]],$H463:$L$2227,4,FALSE)),0)</f>
        <v>7.4833333333333325</v>
      </c>
      <c r="Y462" s="5"/>
      <c r="Z462" s="6"/>
      <c r="AA462" s="15">
        <f>IFERROR(_xlfn.IFNA(VLOOKUP(Fullmath[[#This Row],[M4]],$H$2:$L461,2,FALSE),VLOOKUP(Fullmath[[#This Row],[M4]],$H463:$L$2227,2,FALSE)),0)</f>
        <v>0</v>
      </c>
      <c r="AB462" s="16">
        <f>IFERROR(_xlfn.IFNA(VLOOKUP(Fullmath[[#This Row],[M4]],$H$2:$L461,4,FALSE),VLOOKUP(Fullmath[[#This Row],[M4]],$H463:$L$2227,4,FALSE)),0)</f>
        <v>0</v>
      </c>
      <c r="AC462" s="5"/>
      <c r="AD462" s="6"/>
      <c r="AE462" s="15">
        <f>IFERROR(_xlfn.IFNA(VLOOKUP(Fullmath[[#This Row],[M5]],$H$2:$L461,2,FALSE),VLOOKUP(Fullmath[[#This Row],[M5]],$H463:$L$2227,2,FALSE)),0)</f>
        <v>0</v>
      </c>
      <c r="AF462" s="16">
        <f>IFERROR(_xlfn.IFNA(VLOOKUP(Fullmath[[#This Row],[M5]],$H$2:$L461,4,FALSE),VLOOKUP(Fullmath[[#This Row],[M5]],$H463:$L$2227,4,FALSE)),0)</f>
        <v>0</v>
      </c>
      <c r="AG462" s="5"/>
      <c r="AH462" s="6"/>
      <c r="AI462" s="15">
        <f>IFERROR(_xlfn.IFNA(VLOOKUP(Fullmath[[#This Row],[M6]],$H$2:$L461,2,FALSE),VLOOKUP(Fullmath[[#This Row],[M6]],$H463:$L$2227,2,FALSE)),0)</f>
        <v>0</v>
      </c>
      <c r="AJ462" s="16">
        <f>IFERROR(_xlfn.IFNA(VLOOKUP(Fullmath[[#This Row],[M6]],$H$2:$L461,4,FALSE),VLOOKUP(Fullmath[[#This Row],[M6]],$H463:$L$2227,4,FALSE)),0)</f>
        <v>0</v>
      </c>
      <c r="AK462" s="5" t="s">
        <v>470</v>
      </c>
      <c r="AL462" s="6">
        <v>2</v>
      </c>
      <c r="AM462" s="6">
        <f>(IFERROR(VLOOKUP(AK462,Components[[Name]:[Price]],2,FALSE),0))</f>
        <v>200</v>
      </c>
      <c r="AN462" s="5"/>
      <c r="AO462" s="6"/>
      <c r="AP462" s="6">
        <f>(IFERROR(VLOOKUP(AN462,Components[[Name]:[Price]],2,FALSE),0))</f>
        <v>0</v>
      </c>
      <c r="AQ462" s="5"/>
      <c r="AR462" s="6"/>
      <c r="AS462" s="6">
        <f>(IFERROR(VLOOKUP(AQ462,Components[[Name]:[Price]],2,FALSE),0))</f>
        <v>0</v>
      </c>
      <c r="AT462" s="5"/>
      <c r="AU462" s="6"/>
      <c r="AV462" s="6">
        <f>(IFERROR(VLOOKUP(AT462,Components[[Name]:[Price]],2,FALSE),0))</f>
        <v>0</v>
      </c>
      <c r="AW462" s="5"/>
      <c r="AX462" s="6"/>
      <c r="AY462" s="6">
        <f>(IFERROR(VLOOKUP(AW462,Components[[Name]:[Price]],2,FALSE),0))</f>
        <v>0</v>
      </c>
      <c r="AZ462" s="5"/>
      <c r="BA462" s="6"/>
      <c r="BB462" s="2">
        <f>(IFERROR(VLOOKUP(AZ462,Components[[Name]:[Price]],2,FALSE),0))</f>
        <v>0</v>
      </c>
    </row>
    <row r="463" spans="1:54" x14ac:dyDescent="0.2">
      <c r="A463" s="2">
        <v>1608</v>
      </c>
      <c r="B463" s="2" t="s">
        <v>958</v>
      </c>
      <c r="C463" s="6" t="s">
        <v>963</v>
      </c>
      <c r="D463" s="2" t="s">
        <v>963</v>
      </c>
      <c r="E463" s="2">
        <v>1</v>
      </c>
      <c r="F463" s="2">
        <v>42</v>
      </c>
      <c r="G463" s="2">
        <v>108</v>
      </c>
      <c r="H463" s="2" t="s">
        <v>973</v>
      </c>
      <c r="I463" s="7">
        <f>Fullmath[[#This Row],[Total CP]]/Fullmath[[#This Row],[Quantity]]</f>
        <v>194.4</v>
      </c>
      <c r="J4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194.4</v>
      </c>
      <c r="K463" s="6">
        <f>Fullmath[[#This Row],[Mat Cost]]/Fullmath[[#This Row],[Quantity]]</f>
        <v>1697.56</v>
      </c>
      <c r="L4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1697.56</v>
      </c>
      <c r="M463" s="5" t="s">
        <v>429</v>
      </c>
      <c r="N463" s="14">
        <v>1</v>
      </c>
      <c r="O463" s="15">
        <f>IFERROR(_xlfn.IFNA(VLOOKUP(Fullmath[[#This Row],[M1]],$H$2:$L462,2,FALSE),VLOOKUP(Fullmath[[#This Row],[M1]],$H464:$L$2227,2,FALSE)),0)</f>
        <v>84.4</v>
      </c>
      <c r="P463" s="16">
        <f>IFERROR(_xlfn.IFNA(VLOOKUP(Fullmath[[#This Row],[M1]],$H$2:$L462,4,FALSE),VLOOKUP(Fullmath[[#This Row],[M1]],$H464:$L$2227,4,FALSE)),0)</f>
        <v>1173.4766666666667</v>
      </c>
      <c r="Q463" s="5" t="s">
        <v>295</v>
      </c>
      <c r="R463" s="6">
        <v>1</v>
      </c>
      <c r="S463" s="15">
        <f>IFERROR(_xlfn.IFNA(VLOOKUP(Fullmath[[#This Row],[M2]],$H$2:$L462,2,FALSE),VLOOKUP(Fullmath[[#This Row],[M2]],$H464:$L$2227,2,FALSE)),0)</f>
        <v>1</v>
      </c>
      <c r="T463" s="16">
        <f>IFERROR(_xlfn.IFNA(VLOOKUP(Fullmath[[#This Row],[M2]],$H$2:$L462,4,FALSE),VLOOKUP(Fullmath[[#This Row],[M2]],$H464:$L$2227,4,FALSE)),0)</f>
        <v>49.583333333333336</v>
      </c>
      <c r="U463" s="5" t="s">
        <v>356</v>
      </c>
      <c r="V463" s="6">
        <v>5</v>
      </c>
      <c r="W463" s="15">
        <f>IFERROR(_xlfn.IFNA(VLOOKUP(Fullmath[[#This Row],[M3]],$H$2:$L462,2,FALSE),VLOOKUP(Fullmath[[#This Row],[M3]],$H464:$L$2227,2,FALSE)),0)</f>
        <v>0.2</v>
      </c>
      <c r="X463" s="16">
        <f>IFERROR(_xlfn.IFNA(VLOOKUP(Fullmath[[#This Row],[M3]],$H$2:$L462,4,FALSE),VLOOKUP(Fullmath[[#This Row],[M3]],$H464:$L$2227,4,FALSE)),0)</f>
        <v>14.9</v>
      </c>
      <c r="Y463" s="5"/>
      <c r="Z463" s="6"/>
      <c r="AA463" s="15">
        <f>IFERROR(_xlfn.IFNA(VLOOKUP(Fullmath[[#This Row],[M4]],$H$2:$L462,2,FALSE),VLOOKUP(Fullmath[[#This Row],[M4]],$H464:$L$2227,2,FALSE)),0)</f>
        <v>0</v>
      </c>
      <c r="AB463" s="16">
        <f>IFERROR(_xlfn.IFNA(VLOOKUP(Fullmath[[#This Row],[M4]],$H$2:$L462,4,FALSE),VLOOKUP(Fullmath[[#This Row],[M4]],$H464:$L$2227,4,FALSE)),0)</f>
        <v>0</v>
      </c>
      <c r="AC463" s="5"/>
      <c r="AD463" s="6"/>
      <c r="AE463" s="15">
        <f>IFERROR(_xlfn.IFNA(VLOOKUP(Fullmath[[#This Row],[M5]],$H$2:$L462,2,FALSE),VLOOKUP(Fullmath[[#This Row],[M5]],$H464:$L$2227,2,FALSE)),0)</f>
        <v>0</v>
      </c>
      <c r="AF463" s="16">
        <f>IFERROR(_xlfn.IFNA(VLOOKUP(Fullmath[[#This Row],[M5]],$H$2:$L462,4,FALSE),VLOOKUP(Fullmath[[#This Row],[M5]],$H464:$L$2227,4,FALSE)),0)</f>
        <v>0</v>
      </c>
      <c r="AG463" s="5"/>
      <c r="AH463" s="6"/>
      <c r="AI463" s="15">
        <f>IFERROR(_xlfn.IFNA(VLOOKUP(Fullmath[[#This Row],[M6]],$H$2:$L462,2,FALSE),VLOOKUP(Fullmath[[#This Row],[M6]],$H464:$L$2227,2,FALSE)),0)</f>
        <v>0</v>
      </c>
      <c r="AJ463" s="16">
        <f>IFERROR(_xlfn.IFNA(VLOOKUP(Fullmath[[#This Row],[M6]],$H$2:$L462,4,FALSE),VLOOKUP(Fullmath[[#This Row],[M6]],$H464:$L$2227,4,FALSE)),0)</f>
        <v>0</v>
      </c>
      <c r="AK463" s="5" t="s">
        <v>470</v>
      </c>
      <c r="AL463" s="6">
        <v>2</v>
      </c>
      <c r="AM463" s="6">
        <f>(IFERROR(VLOOKUP(AK463,Components[[Name]:[Price]],2,FALSE),0))</f>
        <v>200</v>
      </c>
      <c r="AN463" s="5"/>
      <c r="AO463" s="6"/>
      <c r="AP463" s="6">
        <f>(IFERROR(VLOOKUP(AN463,Components[[Name]:[Price]],2,FALSE),0))</f>
        <v>0</v>
      </c>
      <c r="AQ463" s="5"/>
      <c r="AR463" s="6"/>
      <c r="AS463" s="6">
        <f>(IFERROR(VLOOKUP(AQ463,Components[[Name]:[Price]],2,FALSE),0))</f>
        <v>0</v>
      </c>
      <c r="AT463" s="5"/>
      <c r="AU463" s="6"/>
      <c r="AV463" s="6">
        <f>(IFERROR(VLOOKUP(AT463,Components[[Name]:[Price]],2,FALSE),0))</f>
        <v>0</v>
      </c>
      <c r="AW463" s="5"/>
      <c r="AX463" s="6"/>
      <c r="AY463" s="6">
        <f>(IFERROR(VLOOKUP(AW463,Components[[Name]:[Price]],2,FALSE),0))</f>
        <v>0</v>
      </c>
      <c r="AZ463" s="5"/>
      <c r="BA463" s="6"/>
      <c r="BB463" s="2">
        <f>(IFERROR(VLOOKUP(AZ463,Components[[Name]:[Price]],2,FALSE),0))</f>
        <v>0</v>
      </c>
    </row>
    <row r="464" spans="1:54" x14ac:dyDescent="0.2">
      <c r="A464" s="2">
        <v>1609</v>
      </c>
      <c r="B464" s="2" t="s">
        <v>958</v>
      </c>
      <c r="C464" s="6" t="s">
        <v>963</v>
      </c>
      <c r="D464" s="2" t="s">
        <v>963</v>
      </c>
      <c r="E464" s="2">
        <v>1</v>
      </c>
      <c r="F464" s="2">
        <v>42</v>
      </c>
      <c r="G464" s="2">
        <v>108</v>
      </c>
      <c r="H464" s="2" t="s">
        <v>972</v>
      </c>
      <c r="I464" s="7">
        <f>Fullmath[[#This Row],[Total CP]]/Fullmath[[#This Row],[Quantity]]</f>
        <v>199.4</v>
      </c>
      <c r="J4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199.4</v>
      </c>
      <c r="K464" s="6">
        <f>Fullmath[[#This Row],[Mat Cost]]/Fullmath[[#This Row],[Quantity]]</f>
        <v>2336.3933333333334</v>
      </c>
      <c r="L4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2336.3933333333334</v>
      </c>
      <c r="M464" s="5" t="s">
        <v>429</v>
      </c>
      <c r="N464" s="14">
        <v>1</v>
      </c>
      <c r="O464" s="15">
        <f>IFERROR(_xlfn.IFNA(VLOOKUP(Fullmath[[#This Row],[M1]],$H$2:$L463,2,FALSE),VLOOKUP(Fullmath[[#This Row],[M1]],$H465:$L$2227,2,FALSE)),0)</f>
        <v>84.4</v>
      </c>
      <c r="P464" s="16">
        <f>IFERROR(_xlfn.IFNA(VLOOKUP(Fullmath[[#This Row],[M1]],$H$2:$L463,4,FALSE),VLOOKUP(Fullmath[[#This Row],[M1]],$H465:$L$2227,4,FALSE)),0)</f>
        <v>1173.4766666666667</v>
      </c>
      <c r="Q464" s="5" t="s">
        <v>295</v>
      </c>
      <c r="R464" s="6">
        <v>1</v>
      </c>
      <c r="S464" s="15">
        <f>IFERROR(_xlfn.IFNA(VLOOKUP(Fullmath[[#This Row],[M2]],$H$2:$L463,2,FALSE),VLOOKUP(Fullmath[[#This Row],[M2]],$H465:$L$2227,2,FALSE)),0)</f>
        <v>1</v>
      </c>
      <c r="T464" s="16">
        <f>IFERROR(_xlfn.IFNA(VLOOKUP(Fullmath[[#This Row],[M2]],$H$2:$L463,4,FALSE),VLOOKUP(Fullmath[[#This Row],[M2]],$H465:$L$2227,4,FALSE)),0)</f>
        <v>49.583333333333336</v>
      </c>
      <c r="U464" s="5" t="s">
        <v>724</v>
      </c>
      <c r="V464" s="6">
        <v>5</v>
      </c>
      <c r="W464" s="15">
        <f>IFERROR(_xlfn.IFNA(VLOOKUP(Fullmath[[#This Row],[M3]],$H$2:$L463,2,FALSE),VLOOKUP(Fullmath[[#This Row],[M3]],$H465:$L$2227,2,FALSE)),0)</f>
        <v>1.2</v>
      </c>
      <c r="X464" s="16">
        <f>IFERROR(_xlfn.IFNA(VLOOKUP(Fullmath[[#This Row],[M3]],$H$2:$L463,4,FALSE),VLOOKUP(Fullmath[[#This Row],[M3]],$H465:$L$2227,4,FALSE)),0)</f>
        <v>142.66666666666669</v>
      </c>
      <c r="Y464" s="5"/>
      <c r="Z464" s="6"/>
      <c r="AA464" s="15">
        <f>IFERROR(_xlfn.IFNA(VLOOKUP(Fullmath[[#This Row],[M4]],$H$2:$L463,2,FALSE),VLOOKUP(Fullmath[[#This Row],[M4]],$H465:$L$2227,2,FALSE)),0)</f>
        <v>0</v>
      </c>
      <c r="AB464" s="16">
        <f>IFERROR(_xlfn.IFNA(VLOOKUP(Fullmath[[#This Row],[M4]],$H$2:$L463,4,FALSE),VLOOKUP(Fullmath[[#This Row],[M4]],$H465:$L$2227,4,FALSE)),0)</f>
        <v>0</v>
      </c>
      <c r="AC464" s="5"/>
      <c r="AD464" s="6"/>
      <c r="AE464" s="15">
        <f>IFERROR(_xlfn.IFNA(VLOOKUP(Fullmath[[#This Row],[M5]],$H$2:$L463,2,FALSE),VLOOKUP(Fullmath[[#This Row],[M5]],$H465:$L$2227,2,FALSE)),0)</f>
        <v>0</v>
      </c>
      <c r="AF464" s="16">
        <f>IFERROR(_xlfn.IFNA(VLOOKUP(Fullmath[[#This Row],[M5]],$H$2:$L463,4,FALSE),VLOOKUP(Fullmath[[#This Row],[M5]],$H465:$L$2227,4,FALSE)),0)</f>
        <v>0</v>
      </c>
      <c r="AG464" s="5"/>
      <c r="AH464" s="6"/>
      <c r="AI464" s="15">
        <f>IFERROR(_xlfn.IFNA(VLOOKUP(Fullmath[[#This Row],[M6]],$H$2:$L463,2,FALSE),VLOOKUP(Fullmath[[#This Row],[M6]],$H465:$L$2227,2,FALSE)),0)</f>
        <v>0</v>
      </c>
      <c r="AJ464" s="16">
        <f>IFERROR(_xlfn.IFNA(VLOOKUP(Fullmath[[#This Row],[M6]],$H$2:$L463,4,FALSE),VLOOKUP(Fullmath[[#This Row],[M6]],$H465:$L$2227,4,FALSE)),0)</f>
        <v>0</v>
      </c>
      <c r="AK464" s="5" t="s">
        <v>470</v>
      </c>
      <c r="AL464" s="6">
        <v>2</v>
      </c>
      <c r="AM464" s="6">
        <f>(IFERROR(VLOOKUP(AK464,Components[[Name]:[Price]],2,FALSE),0))</f>
        <v>200</v>
      </c>
      <c r="AN464" s="5"/>
      <c r="AO464" s="6"/>
      <c r="AP464" s="6">
        <f>(IFERROR(VLOOKUP(AN464,Components[[Name]:[Price]],2,FALSE),0))</f>
        <v>0</v>
      </c>
      <c r="AQ464" s="5"/>
      <c r="AR464" s="6"/>
      <c r="AS464" s="6">
        <f>(IFERROR(VLOOKUP(AQ464,Components[[Name]:[Price]],2,FALSE),0))</f>
        <v>0</v>
      </c>
      <c r="AT464" s="5"/>
      <c r="AU464" s="6"/>
      <c r="AV464" s="6">
        <f>(IFERROR(VLOOKUP(AT464,Components[[Name]:[Price]],2,FALSE),0))</f>
        <v>0</v>
      </c>
      <c r="AW464" s="5"/>
      <c r="AX464" s="6"/>
      <c r="AY464" s="6">
        <f>(IFERROR(VLOOKUP(AW464,Components[[Name]:[Price]],2,FALSE),0))</f>
        <v>0</v>
      </c>
      <c r="AZ464" s="5"/>
      <c r="BA464" s="6"/>
      <c r="BB464" s="2">
        <f>(IFERROR(VLOOKUP(AZ464,Components[[Name]:[Price]],2,FALSE),0))</f>
        <v>0</v>
      </c>
    </row>
    <row r="465" spans="1:54" x14ac:dyDescent="0.2">
      <c r="A465" s="2">
        <v>1612</v>
      </c>
      <c r="B465" s="2" t="s">
        <v>958</v>
      </c>
      <c r="C465" s="6" t="s">
        <v>963</v>
      </c>
      <c r="D465" s="2" t="s">
        <v>963</v>
      </c>
      <c r="E465" s="2">
        <v>1</v>
      </c>
      <c r="F465" s="2">
        <v>42</v>
      </c>
      <c r="G465" s="2">
        <v>108</v>
      </c>
      <c r="H465" s="2" t="s">
        <v>970</v>
      </c>
      <c r="I465" s="7">
        <f>Fullmath[[#This Row],[Total CP]]/Fullmath[[#This Row],[Quantity]]</f>
        <v>193.9</v>
      </c>
      <c r="J4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193.9</v>
      </c>
      <c r="K465" s="6">
        <f>Fullmath[[#This Row],[Mat Cost]]/Fullmath[[#This Row],[Quantity]]</f>
        <v>1661.4766666666667</v>
      </c>
      <c r="L4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1661.4766666666667</v>
      </c>
      <c r="M465" s="5" t="s">
        <v>429</v>
      </c>
      <c r="N465" s="14">
        <v>1</v>
      </c>
      <c r="O465" s="15">
        <f>IFERROR(_xlfn.IFNA(VLOOKUP(Fullmath[[#This Row],[M1]],$H$2:$L464,2,FALSE),VLOOKUP(Fullmath[[#This Row],[M1]],$H466:$L$2227,2,FALSE)),0)</f>
        <v>84.4</v>
      </c>
      <c r="P465" s="16">
        <f>IFERROR(_xlfn.IFNA(VLOOKUP(Fullmath[[#This Row],[M1]],$H$2:$L464,4,FALSE),VLOOKUP(Fullmath[[#This Row],[M1]],$H466:$L$2227,4,FALSE)),0)</f>
        <v>1173.4766666666667</v>
      </c>
      <c r="Q465" s="5" t="s">
        <v>295</v>
      </c>
      <c r="R465" s="6">
        <v>1</v>
      </c>
      <c r="S465" s="15">
        <f>IFERROR(_xlfn.IFNA(VLOOKUP(Fullmath[[#This Row],[M2]],$H$2:$L464,2,FALSE),VLOOKUP(Fullmath[[#This Row],[M2]],$H466:$L$2227,2,FALSE)),0)</f>
        <v>1</v>
      </c>
      <c r="T465" s="16">
        <f>IFERROR(_xlfn.IFNA(VLOOKUP(Fullmath[[#This Row],[M2]],$H$2:$L464,4,FALSE),VLOOKUP(Fullmath[[#This Row],[M2]],$H466:$L$2227,4,FALSE)),0)</f>
        <v>49.583333333333336</v>
      </c>
      <c r="U465" s="5" t="s">
        <v>654</v>
      </c>
      <c r="V465" s="6">
        <v>5</v>
      </c>
      <c r="W465" s="15">
        <f>IFERROR(_xlfn.IFNA(VLOOKUP(Fullmath[[#This Row],[M3]],$H$2:$L464,2,FALSE),VLOOKUP(Fullmath[[#This Row],[M3]],$H466:$L$2227,2,FALSE)),0)</f>
        <v>0.1</v>
      </c>
      <c r="X465" s="16">
        <f>IFERROR(_xlfn.IFNA(VLOOKUP(Fullmath[[#This Row],[M3]],$H$2:$L464,4,FALSE),VLOOKUP(Fullmath[[#This Row],[M3]],$H466:$L$2227,4,FALSE)),0)</f>
        <v>7.6833333333333327</v>
      </c>
      <c r="Y465" s="5"/>
      <c r="Z465" s="6"/>
      <c r="AA465" s="15">
        <f>IFERROR(_xlfn.IFNA(VLOOKUP(Fullmath[[#This Row],[M4]],$H$2:$L464,2,FALSE),VLOOKUP(Fullmath[[#This Row],[M4]],$H466:$L$2227,2,FALSE)),0)</f>
        <v>0</v>
      </c>
      <c r="AB465" s="16">
        <f>IFERROR(_xlfn.IFNA(VLOOKUP(Fullmath[[#This Row],[M4]],$H$2:$L464,4,FALSE),VLOOKUP(Fullmath[[#This Row],[M4]],$H466:$L$2227,4,FALSE)),0)</f>
        <v>0</v>
      </c>
      <c r="AC465" s="5"/>
      <c r="AD465" s="6"/>
      <c r="AE465" s="15">
        <f>IFERROR(_xlfn.IFNA(VLOOKUP(Fullmath[[#This Row],[M5]],$H$2:$L464,2,FALSE),VLOOKUP(Fullmath[[#This Row],[M5]],$H466:$L$2227,2,FALSE)),0)</f>
        <v>0</v>
      </c>
      <c r="AF465" s="16">
        <f>IFERROR(_xlfn.IFNA(VLOOKUP(Fullmath[[#This Row],[M5]],$H$2:$L464,4,FALSE),VLOOKUP(Fullmath[[#This Row],[M5]],$H466:$L$2227,4,FALSE)),0)</f>
        <v>0</v>
      </c>
      <c r="AG465" s="5"/>
      <c r="AH465" s="6"/>
      <c r="AI465" s="15">
        <f>IFERROR(_xlfn.IFNA(VLOOKUP(Fullmath[[#This Row],[M6]],$H$2:$L464,2,FALSE),VLOOKUP(Fullmath[[#This Row],[M6]],$H466:$L$2227,2,FALSE)),0)</f>
        <v>0</v>
      </c>
      <c r="AJ465" s="16">
        <f>IFERROR(_xlfn.IFNA(VLOOKUP(Fullmath[[#This Row],[M6]],$H$2:$L464,4,FALSE),VLOOKUP(Fullmath[[#This Row],[M6]],$H466:$L$2227,4,FALSE)),0)</f>
        <v>0</v>
      </c>
      <c r="AK465" s="5" t="s">
        <v>470</v>
      </c>
      <c r="AL465" s="6">
        <v>2</v>
      </c>
      <c r="AM465" s="6">
        <f>(IFERROR(VLOOKUP(AK465,Components[[Name]:[Price]],2,FALSE),0))</f>
        <v>200</v>
      </c>
      <c r="AN465" s="5"/>
      <c r="AO465" s="6"/>
      <c r="AP465" s="6">
        <f>(IFERROR(VLOOKUP(AN465,Components[[Name]:[Price]],2,FALSE),0))</f>
        <v>0</v>
      </c>
      <c r="AQ465" s="5"/>
      <c r="AR465" s="6"/>
      <c r="AS465" s="6">
        <f>(IFERROR(VLOOKUP(AQ465,Components[[Name]:[Price]],2,FALSE),0))</f>
        <v>0</v>
      </c>
      <c r="AT465" s="5"/>
      <c r="AU465" s="6"/>
      <c r="AV465" s="6">
        <f>(IFERROR(VLOOKUP(AT465,Components[[Name]:[Price]],2,FALSE),0))</f>
        <v>0</v>
      </c>
      <c r="AW465" s="5"/>
      <c r="AX465" s="6"/>
      <c r="AY465" s="6">
        <f>(IFERROR(VLOOKUP(AW465,Components[[Name]:[Price]],2,FALSE),0))</f>
        <v>0</v>
      </c>
      <c r="AZ465" s="5"/>
      <c r="BA465" s="6"/>
      <c r="BB465" s="2">
        <f>(IFERROR(VLOOKUP(AZ465,Components[[Name]:[Price]],2,FALSE),0))</f>
        <v>0</v>
      </c>
    </row>
    <row r="466" spans="1:54" x14ac:dyDescent="0.2">
      <c r="A466" s="2">
        <v>174</v>
      </c>
      <c r="B466" s="2" t="s">
        <v>958</v>
      </c>
      <c r="C466" s="6" t="s">
        <v>984</v>
      </c>
      <c r="D466" s="2" t="s">
        <v>783</v>
      </c>
      <c r="E466" s="2">
        <v>1</v>
      </c>
      <c r="F466" s="2">
        <v>3</v>
      </c>
      <c r="G466" s="2">
        <v>1</v>
      </c>
      <c r="H466" s="2" t="s">
        <v>783</v>
      </c>
      <c r="I466" s="7">
        <f>Fullmath[[#This Row],[Total CP]]/Fullmath[[#This Row],[Quantity]]</f>
        <v>1</v>
      </c>
      <c r="J4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66" s="6">
        <f>Fullmath[[#This Row],[Mat Cost]]/Fullmath[[#This Row],[Quantity]]</f>
        <v>108.625</v>
      </c>
      <c r="L4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108.625</v>
      </c>
      <c r="M466" s="5" t="s">
        <v>801</v>
      </c>
      <c r="N466" s="14">
        <v>1</v>
      </c>
      <c r="O466" s="15">
        <f>IFERROR(_xlfn.IFNA(VLOOKUP(Fullmath[[#This Row],[M1]],$H$2:$L465,2,FALSE),VLOOKUP(Fullmath[[#This Row],[M1]],$H467:$L$2227,2,FALSE)),0)</f>
        <v>0</v>
      </c>
      <c r="P466" s="16">
        <f>IFERROR(_xlfn.IFNA(VLOOKUP(Fullmath[[#This Row],[M1]],$H$2:$L465,4,FALSE),VLOOKUP(Fullmath[[#This Row],[M1]],$H467:$L$2227,4,FALSE)),0)</f>
        <v>0</v>
      </c>
      <c r="Q466" s="5"/>
      <c r="R466" s="6"/>
      <c r="S466" s="15">
        <f>IFERROR(_xlfn.IFNA(VLOOKUP(Fullmath[[#This Row],[M2]],$H$2:$L465,2,FALSE),VLOOKUP(Fullmath[[#This Row],[M2]],$H467:$L$2227,2,FALSE)),0)</f>
        <v>0</v>
      </c>
      <c r="T466" s="16">
        <f>IFERROR(_xlfn.IFNA(VLOOKUP(Fullmath[[#This Row],[M2]],$H$2:$L465,4,FALSE),VLOOKUP(Fullmath[[#This Row],[M2]],$H467:$L$2227,4,FALSE)),0)</f>
        <v>0</v>
      </c>
      <c r="U466" s="5"/>
      <c r="V466" s="6"/>
      <c r="W466" s="15">
        <f>IFERROR(_xlfn.IFNA(VLOOKUP(Fullmath[[#This Row],[M3]],$H$2:$L465,2,FALSE),VLOOKUP(Fullmath[[#This Row],[M3]],$H467:$L$2227,2,FALSE)),0)</f>
        <v>0</v>
      </c>
      <c r="X466" s="16">
        <f>IFERROR(_xlfn.IFNA(VLOOKUP(Fullmath[[#This Row],[M3]],$H$2:$L465,4,FALSE),VLOOKUP(Fullmath[[#This Row],[M3]],$H467:$L$2227,4,FALSE)),0)</f>
        <v>0</v>
      </c>
      <c r="Y466" s="5"/>
      <c r="Z466" s="6"/>
      <c r="AA466" s="15">
        <f>IFERROR(_xlfn.IFNA(VLOOKUP(Fullmath[[#This Row],[M4]],$H$2:$L465,2,FALSE),VLOOKUP(Fullmath[[#This Row],[M4]],$H467:$L$2227,2,FALSE)),0)</f>
        <v>0</v>
      </c>
      <c r="AB466" s="16">
        <f>IFERROR(_xlfn.IFNA(VLOOKUP(Fullmath[[#This Row],[M4]],$H$2:$L465,4,FALSE),VLOOKUP(Fullmath[[#This Row],[M4]],$H467:$L$2227,4,FALSE)),0)</f>
        <v>0</v>
      </c>
      <c r="AC466" s="5"/>
      <c r="AD466" s="6"/>
      <c r="AE466" s="15">
        <f>IFERROR(_xlfn.IFNA(VLOOKUP(Fullmath[[#This Row],[M5]],$H$2:$L465,2,FALSE),VLOOKUP(Fullmath[[#This Row],[M5]],$H467:$L$2227,2,FALSE)),0)</f>
        <v>0</v>
      </c>
      <c r="AF466" s="16">
        <f>IFERROR(_xlfn.IFNA(VLOOKUP(Fullmath[[#This Row],[M5]],$H$2:$L465,4,FALSE),VLOOKUP(Fullmath[[#This Row],[M5]],$H467:$L$2227,4,FALSE)),0)</f>
        <v>0</v>
      </c>
      <c r="AG466" s="5"/>
      <c r="AH466" s="6"/>
      <c r="AI466" s="15">
        <f>IFERROR(_xlfn.IFNA(VLOOKUP(Fullmath[[#This Row],[M6]],$H$2:$L465,2,FALSE),VLOOKUP(Fullmath[[#This Row],[M6]],$H467:$L$2227,2,FALSE)),0)</f>
        <v>0</v>
      </c>
      <c r="AJ466" s="16">
        <f>IFERROR(_xlfn.IFNA(VLOOKUP(Fullmath[[#This Row],[M6]],$H$2:$L465,4,FALSE),VLOOKUP(Fullmath[[#This Row],[M6]],$H467:$L$2227,4,FALSE)),0)</f>
        <v>0</v>
      </c>
      <c r="AK466" s="5" t="s">
        <v>159</v>
      </c>
      <c r="AL466" s="6">
        <v>1</v>
      </c>
      <c r="AM466" s="6">
        <f>(IFERROR(VLOOKUP(AK466,Components[[Name]:[Price]],2,FALSE),0))</f>
        <v>108.625</v>
      </c>
      <c r="AN466" s="5"/>
      <c r="AO466" s="6"/>
      <c r="AP466" s="6">
        <f>(IFERROR(VLOOKUP(AN466,Components[[Name]:[Price]],2,FALSE),0))</f>
        <v>0</v>
      </c>
      <c r="AQ466" s="5"/>
      <c r="AR466" s="6"/>
      <c r="AS466" s="6">
        <f>(IFERROR(VLOOKUP(AQ466,Components[[Name]:[Price]],2,FALSE),0))</f>
        <v>0</v>
      </c>
      <c r="AT466" s="5"/>
      <c r="AU466" s="6"/>
      <c r="AV466" s="6">
        <f>(IFERROR(VLOOKUP(AT466,Components[[Name]:[Price]],2,FALSE),0))</f>
        <v>0</v>
      </c>
      <c r="AW466" s="5"/>
      <c r="AX466" s="6"/>
      <c r="AY466" s="6">
        <f>(IFERROR(VLOOKUP(AW466,Components[[Name]:[Price]],2,FALSE),0))</f>
        <v>0</v>
      </c>
      <c r="AZ466" s="5"/>
      <c r="BA466" s="6"/>
      <c r="BB466" s="6">
        <f>(IFERROR(VLOOKUP(AZ466,Components[[Name]:[Price]],2,FALSE),0))</f>
        <v>0</v>
      </c>
    </row>
    <row r="467" spans="1:54" x14ac:dyDescent="0.2">
      <c r="A467" s="2">
        <v>1717</v>
      </c>
      <c r="B467" s="2" t="s">
        <v>958</v>
      </c>
      <c r="C467" s="6" t="s">
        <v>984</v>
      </c>
      <c r="D467" s="2" t="s">
        <v>783</v>
      </c>
      <c r="E467" s="2">
        <v>1</v>
      </c>
      <c r="F467" s="2">
        <v>13</v>
      </c>
      <c r="G467" s="2">
        <v>10</v>
      </c>
      <c r="H467" s="2" t="s">
        <v>804</v>
      </c>
      <c r="I467" s="7">
        <f>Fullmath[[#This Row],[Total CP]]/Fullmath[[#This Row],[Quantity]]</f>
        <v>13.4</v>
      </c>
      <c r="J4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13.4</v>
      </c>
      <c r="K467" s="6">
        <f>Fullmath[[#This Row],[Mat Cost]]/Fullmath[[#This Row],[Quantity]]</f>
        <v>5247.46</v>
      </c>
      <c r="L4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5247.46</v>
      </c>
      <c r="M467" s="5" t="s">
        <v>457</v>
      </c>
      <c r="N467" s="14">
        <v>1</v>
      </c>
      <c r="O467" s="15">
        <f>IFERROR(_xlfn.IFNA(VLOOKUP(Fullmath[[#This Row],[M1]],$H$2:$L466,2,FALSE),VLOOKUP(Fullmath[[#This Row],[M1]],$H468:$L$2227,2,FALSE)),0)</f>
        <v>3.4</v>
      </c>
      <c r="P467" s="16">
        <f>IFERROR(_xlfn.IFNA(VLOOKUP(Fullmath[[#This Row],[M1]],$H$2:$L466,4,FALSE),VLOOKUP(Fullmath[[#This Row],[M1]],$H468:$L$2227,4,FALSE)),0)</f>
        <v>247.46</v>
      </c>
      <c r="Q467" s="5"/>
      <c r="R467" s="6"/>
      <c r="S467" s="15">
        <f>IFERROR(_xlfn.IFNA(VLOOKUP(Fullmath[[#This Row],[M2]],$H$2:$L466,2,FALSE),VLOOKUP(Fullmath[[#This Row],[M2]],$H468:$L$2227,2,FALSE)),0)</f>
        <v>0</v>
      </c>
      <c r="T467" s="16">
        <f>IFERROR(_xlfn.IFNA(VLOOKUP(Fullmath[[#This Row],[M2]],$H$2:$L466,4,FALSE),VLOOKUP(Fullmath[[#This Row],[M2]],$H468:$L$2227,4,FALSE)),0)</f>
        <v>0</v>
      </c>
      <c r="U467" s="5"/>
      <c r="V467" s="6"/>
      <c r="W467" s="15">
        <f>IFERROR(_xlfn.IFNA(VLOOKUP(Fullmath[[#This Row],[M3]],$H$2:$L466,2,FALSE),VLOOKUP(Fullmath[[#This Row],[M3]],$H468:$L$2227,2,FALSE)),0)</f>
        <v>0</v>
      </c>
      <c r="X467" s="16">
        <f>IFERROR(_xlfn.IFNA(VLOOKUP(Fullmath[[#This Row],[M3]],$H$2:$L466,4,FALSE),VLOOKUP(Fullmath[[#This Row],[M3]],$H468:$L$2227,4,FALSE)),0)</f>
        <v>0</v>
      </c>
      <c r="Y467" s="5"/>
      <c r="Z467" s="6"/>
      <c r="AA467" s="15">
        <f>IFERROR(_xlfn.IFNA(VLOOKUP(Fullmath[[#This Row],[M4]],$H$2:$L466,2,FALSE),VLOOKUP(Fullmath[[#This Row],[M4]],$H468:$L$2227,2,FALSE)),0)</f>
        <v>0</v>
      </c>
      <c r="AB467" s="16">
        <f>IFERROR(_xlfn.IFNA(VLOOKUP(Fullmath[[#This Row],[M4]],$H$2:$L466,4,FALSE),VLOOKUP(Fullmath[[#This Row],[M4]],$H468:$L$2227,4,FALSE)),0)</f>
        <v>0</v>
      </c>
      <c r="AC467" s="5"/>
      <c r="AD467" s="6"/>
      <c r="AE467" s="15">
        <f>IFERROR(_xlfn.IFNA(VLOOKUP(Fullmath[[#This Row],[M5]],$H$2:$L466,2,FALSE),VLOOKUP(Fullmath[[#This Row],[M5]],$H468:$L$2227,2,FALSE)),0)</f>
        <v>0</v>
      </c>
      <c r="AF467" s="16">
        <f>IFERROR(_xlfn.IFNA(VLOOKUP(Fullmath[[#This Row],[M5]],$H$2:$L466,4,FALSE),VLOOKUP(Fullmath[[#This Row],[M5]],$H468:$L$2227,4,FALSE)),0)</f>
        <v>0</v>
      </c>
      <c r="AG467" s="5"/>
      <c r="AH467" s="6"/>
      <c r="AI467" s="15">
        <f>IFERROR(_xlfn.IFNA(VLOOKUP(Fullmath[[#This Row],[M6]],$H$2:$L466,2,FALSE),VLOOKUP(Fullmath[[#This Row],[M6]],$H468:$L$2227,2,FALSE)),0)</f>
        <v>0</v>
      </c>
      <c r="AJ467" s="16">
        <f>IFERROR(_xlfn.IFNA(VLOOKUP(Fullmath[[#This Row],[M6]],$H$2:$L466,4,FALSE),VLOOKUP(Fullmath[[#This Row],[M6]],$H468:$L$2227,4,FALSE)),0)</f>
        <v>0</v>
      </c>
      <c r="AK467" s="5" t="s">
        <v>586</v>
      </c>
      <c r="AL467" s="6">
        <v>10</v>
      </c>
      <c r="AM467" s="6">
        <f>(IFERROR(VLOOKUP(AK467,Components[[Name]:[Price]],2,FALSE),0))</f>
        <v>500</v>
      </c>
      <c r="AN467" s="5"/>
      <c r="AO467" s="6"/>
      <c r="AP467" s="6">
        <f>(IFERROR(VLOOKUP(AN467,Components[[Name]:[Price]],2,FALSE),0))</f>
        <v>0</v>
      </c>
      <c r="AQ467" s="5"/>
      <c r="AR467" s="6"/>
      <c r="AS467" s="6">
        <f>(IFERROR(VLOOKUP(AQ467,Components[[Name]:[Price]],2,FALSE),0))</f>
        <v>0</v>
      </c>
      <c r="AT467" s="5"/>
      <c r="AU467" s="6"/>
      <c r="AV467" s="6">
        <f>(IFERROR(VLOOKUP(AT467,Components[[Name]:[Price]],2,FALSE),0))</f>
        <v>0</v>
      </c>
      <c r="AW467" s="5"/>
      <c r="AX467" s="6"/>
      <c r="AY467" s="6">
        <f>(IFERROR(VLOOKUP(AW467,Components[[Name]:[Price]],2,FALSE),0))</f>
        <v>0</v>
      </c>
      <c r="AZ467" s="5"/>
      <c r="BA467" s="6"/>
      <c r="BB467" s="2">
        <f>(IFERROR(VLOOKUP(AZ467,Components[[Name]:[Price]],2,FALSE),0))</f>
        <v>0</v>
      </c>
    </row>
    <row r="468" spans="1:54" x14ac:dyDescent="0.2">
      <c r="A468" s="2">
        <v>1721</v>
      </c>
      <c r="B468" s="2" t="s">
        <v>958</v>
      </c>
      <c r="C468" s="6" t="s">
        <v>984</v>
      </c>
      <c r="D468" s="2" t="s">
        <v>783</v>
      </c>
      <c r="E468" s="2">
        <v>1</v>
      </c>
      <c r="F468" s="2">
        <v>15</v>
      </c>
      <c r="G468" s="2">
        <v>40</v>
      </c>
      <c r="H468" s="2" t="s">
        <v>805</v>
      </c>
      <c r="I468" s="7">
        <f>Fullmath[[#This Row],[Total CP]]/Fullmath[[#This Row],[Quantity]]</f>
        <v>46.4</v>
      </c>
      <c r="J4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46.4</v>
      </c>
      <c r="K468" s="6">
        <f>Fullmath[[#This Row],[Mat Cost]]/Fullmath[[#This Row],[Quantity]]</f>
        <v>2281.96</v>
      </c>
      <c r="L4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2281.96</v>
      </c>
      <c r="M468" s="5" t="s">
        <v>457</v>
      </c>
      <c r="N468" s="14">
        <v>1</v>
      </c>
      <c r="O468" s="15">
        <f>IFERROR(_xlfn.IFNA(VLOOKUP(Fullmath[[#This Row],[M1]],$H$2:$L467,2,FALSE),VLOOKUP(Fullmath[[#This Row],[M1]],$H469:$L$2227,2,FALSE)),0)</f>
        <v>3.4</v>
      </c>
      <c r="P468" s="16">
        <f>IFERROR(_xlfn.IFNA(VLOOKUP(Fullmath[[#This Row],[M1]],$H$2:$L467,4,FALSE),VLOOKUP(Fullmath[[#This Row],[M1]],$H469:$L$2227,4,FALSE)),0)</f>
        <v>247.46</v>
      </c>
      <c r="Q468" s="5" t="s">
        <v>323</v>
      </c>
      <c r="R468" s="6">
        <v>1</v>
      </c>
      <c r="S468" s="15">
        <f>IFERROR(_xlfn.IFNA(VLOOKUP(Fullmath[[#This Row],[M2]],$H$2:$L467,2,FALSE),VLOOKUP(Fullmath[[#This Row],[M2]],$H469:$L$2227,2,FALSE)),0)</f>
        <v>3</v>
      </c>
      <c r="T468" s="16">
        <f>IFERROR(_xlfn.IFNA(VLOOKUP(Fullmath[[#This Row],[M2]],$H$2:$L467,4,FALSE),VLOOKUP(Fullmath[[#This Row],[M2]],$H469:$L$2227,4,FALSE)),0)</f>
        <v>1034.5</v>
      </c>
      <c r="U468" s="5"/>
      <c r="V468" s="6"/>
      <c r="W468" s="15">
        <f>IFERROR(_xlfn.IFNA(VLOOKUP(Fullmath[[#This Row],[M3]],$H$2:$L467,2,FALSE),VLOOKUP(Fullmath[[#This Row],[M3]],$H469:$L$2227,2,FALSE)),0)</f>
        <v>0</v>
      </c>
      <c r="X468" s="16">
        <f>IFERROR(_xlfn.IFNA(VLOOKUP(Fullmath[[#This Row],[M3]],$H$2:$L467,4,FALSE),VLOOKUP(Fullmath[[#This Row],[M3]],$H469:$L$2227,4,FALSE)),0)</f>
        <v>0</v>
      </c>
      <c r="Y468" s="5"/>
      <c r="Z468" s="6"/>
      <c r="AA468" s="15">
        <f>IFERROR(_xlfn.IFNA(VLOOKUP(Fullmath[[#This Row],[M4]],$H$2:$L467,2,FALSE),VLOOKUP(Fullmath[[#This Row],[M4]],$H469:$L$2227,2,FALSE)),0)</f>
        <v>0</v>
      </c>
      <c r="AB468" s="16">
        <f>IFERROR(_xlfn.IFNA(VLOOKUP(Fullmath[[#This Row],[M4]],$H$2:$L467,4,FALSE),VLOOKUP(Fullmath[[#This Row],[M4]],$H469:$L$2227,4,FALSE)),0)</f>
        <v>0</v>
      </c>
      <c r="AC468" s="5"/>
      <c r="AD468" s="6"/>
      <c r="AE468" s="15">
        <f>IFERROR(_xlfn.IFNA(VLOOKUP(Fullmath[[#This Row],[M5]],$H$2:$L467,2,FALSE),VLOOKUP(Fullmath[[#This Row],[M5]],$H469:$L$2227,2,FALSE)),0)</f>
        <v>0</v>
      </c>
      <c r="AF468" s="16">
        <f>IFERROR(_xlfn.IFNA(VLOOKUP(Fullmath[[#This Row],[M5]],$H$2:$L467,4,FALSE),VLOOKUP(Fullmath[[#This Row],[M5]],$H469:$L$2227,4,FALSE)),0)</f>
        <v>0</v>
      </c>
      <c r="AG468" s="5"/>
      <c r="AH468" s="6"/>
      <c r="AI468" s="15">
        <f>IFERROR(_xlfn.IFNA(VLOOKUP(Fullmath[[#This Row],[M6]],$H$2:$L467,2,FALSE),VLOOKUP(Fullmath[[#This Row],[M6]],$H469:$L$2227,2,FALSE)),0)</f>
        <v>0</v>
      </c>
      <c r="AJ468" s="16">
        <f>IFERROR(_xlfn.IFNA(VLOOKUP(Fullmath[[#This Row],[M6]],$H$2:$L467,4,FALSE),VLOOKUP(Fullmath[[#This Row],[M6]],$H469:$L$2227,4,FALSE)),0)</f>
        <v>0</v>
      </c>
      <c r="AK468" s="5" t="s">
        <v>806</v>
      </c>
      <c r="AL468" s="6">
        <v>2</v>
      </c>
      <c r="AM468" s="6">
        <f>(IFERROR(VLOOKUP(AK468,Components[[Name]:[Price]],2,FALSE),0))</f>
        <v>500</v>
      </c>
      <c r="AN468" s="5"/>
      <c r="AO468" s="6"/>
      <c r="AP468" s="6">
        <f>(IFERROR(VLOOKUP(AN468,Components[[Name]:[Price]],2,FALSE),0))</f>
        <v>0</v>
      </c>
      <c r="AQ468" s="5"/>
      <c r="AR468" s="6"/>
      <c r="AS468" s="6">
        <f>(IFERROR(VLOOKUP(AQ468,Components[[Name]:[Price]],2,FALSE),0))</f>
        <v>0</v>
      </c>
      <c r="AT468" s="5"/>
      <c r="AU468" s="6"/>
      <c r="AV468" s="6">
        <f>(IFERROR(VLOOKUP(AT468,Components[[Name]:[Price]],2,FALSE),0))</f>
        <v>0</v>
      </c>
      <c r="AW468" s="5"/>
      <c r="AX468" s="6"/>
      <c r="AY468" s="6">
        <f>(IFERROR(VLOOKUP(AW468,Components[[Name]:[Price]],2,FALSE),0))</f>
        <v>0</v>
      </c>
      <c r="AZ468" s="5"/>
      <c r="BA468" s="6"/>
      <c r="BB468" s="2">
        <f>(IFERROR(VLOOKUP(AZ468,Components[[Name]:[Price]],2,FALSE),0))</f>
        <v>0</v>
      </c>
    </row>
    <row r="469" spans="1:54" x14ac:dyDescent="0.2">
      <c r="A469" s="2">
        <v>167</v>
      </c>
      <c r="B469" s="2" t="s">
        <v>958</v>
      </c>
      <c r="C469" s="6" t="s">
        <v>984</v>
      </c>
      <c r="D469" s="2" t="s">
        <v>783</v>
      </c>
      <c r="E469" s="2">
        <v>1</v>
      </c>
      <c r="F469" s="2">
        <v>22</v>
      </c>
      <c r="G469" s="2">
        <v>22</v>
      </c>
      <c r="H469" s="2" t="s">
        <v>796</v>
      </c>
      <c r="I469" s="7">
        <f>Fullmath[[#This Row],[Total CP]]/Fullmath[[#This Row],[Quantity]]</f>
        <v>22.2</v>
      </c>
      <c r="J4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22.2</v>
      </c>
      <c r="K469" s="6">
        <f>Fullmath[[#This Row],[Mat Cost]]/Fullmath[[#This Row],[Quantity]]</f>
        <v>5</v>
      </c>
      <c r="L4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</v>
      </c>
      <c r="M469" s="5" t="s">
        <v>293</v>
      </c>
      <c r="N469" s="14">
        <v>1</v>
      </c>
      <c r="O469" s="15">
        <f>IFERROR(_xlfn.IFNA(VLOOKUP(Fullmath[[#This Row],[M1]],$H$2:$L468,2,FALSE),VLOOKUP(Fullmath[[#This Row],[M1]],$H470:$L$2227,2,FALSE)),0)</f>
        <v>0</v>
      </c>
      <c r="P469" s="16">
        <f>IFERROR(_xlfn.IFNA(VLOOKUP(Fullmath[[#This Row],[M1]],$H$2:$L468,4,FALSE),VLOOKUP(Fullmath[[#This Row],[M1]],$H470:$L$2227,4,FALSE)),0)</f>
        <v>0</v>
      </c>
      <c r="Q469" s="5" t="s">
        <v>466</v>
      </c>
      <c r="R469" s="6">
        <v>1</v>
      </c>
      <c r="S469" s="15">
        <f>IFERROR(_xlfn.IFNA(VLOOKUP(Fullmath[[#This Row],[M2]],$H$2:$L468,2,FALSE),VLOOKUP(Fullmath[[#This Row],[M2]],$H470:$L$2227,2,FALSE)),0)</f>
        <v>0.2</v>
      </c>
      <c r="T469" s="16">
        <f>IFERROR(_xlfn.IFNA(VLOOKUP(Fullmath[[#This Row],[M2]],$H$2:$L468,4,FALSE),VLOOKUP(Fullmath[[#This Row],[M2]],$H470:$L$2227,4,FALSE)),0)</f>
        <v>5</v>
      </c>
      <c r="U469" s="5"/>
      <c r="V469" s="6"/>
      <c r="W469" s="15">
        <f>IFERROR(_xlfn.IFNA(VLOOKUP(Fullmath[[#This Row],[M3]],$H$2:$L468,2,FALSE),VLOOKUP(Fullmath[[#This Row],[M3]],$H470:$L$2227,2,FALSE)),0)</f>
        <v>0</v>
      </c>
      <c r="X469" s="16">
        <f>IFERROR(_xlfn.IFNA(VLOOKUP(Fullmath[[#This Row],[M3]],$H$2:$L468,4,FALSE),VLOOKUP(Fullmath[[#This Row],[M3]],$H470:$L$2227,4,FALSE)),0)</f>
        <v>0</v>
      </c>
      <c r="Y469" s="5"/>
      <c r="Z469" s="6"/>
      <c r="AA469" s="15">
        <f>IFERROR(_xlfn.IFNA(VLOOKUP(Fullmath[[#This Row],[M4]],$H$2:$L468,2,FALSE),VLOOKUP(Fullmath[[#This Row],[M4]],$H470:$L$2227,2,FALSE)),0)</f>
        <v>0</v>
      </c>
      <c r="AB469" s="16">
        <f>IFERROR(_xlfn.IFNA(VLOOKUP(Fullmath[[#This Row],[M4]],$H$2:$L468,4,FALSE),VLOOKUP(Fullmath[[#This Row],[M4]],$H470:$L$2227,4,FALSE)),0)</f>
        <v>0</v>
      </c>
      <c r="AC469" s="5"/>
      <c r="AD469" s="6"/>
      <c r="AE469" s="15">
        <f>IFERROR(_xlfn.IFNA(VLOOKUP(Fullmath[[#This Row],[M5]],$H$2:$L468,2,FALSE),VLOOKUP(Fullmath[[#This Row],[M5]],$H470:$L$2227,2,FALSE)),0)</f>
        <v>0</v>
      </c>
      <c r="AF469" s="16">
        <f>IFERROR(_xlfn.IFNA(VLOOKUP(Fullmath[[#This Row],[M5]],$H$2:$L468,4,FALSE),VLOOKUP(Fullmath[[#This Row],[M5]],$H470:$L$2227,4,FALSE)),0)</f>
        <v>0</v>
      </c>
      <c r="AG469" s="5"/>
      <c r="AH469" s="6"/>
      <c r="AI469" s="15">
        <f>IFERROR(_xlfn.IFNA(VLOOKUP(Fullmath[[#This Row],[M6]],$H$2:$L468,2,FALSE),VLOOKUP(Fullmath[[#This Row],[M6]],$H470:$L$2227,2,FALSE)),0)</f>
        <v>0</v>
      </c>
      <c r="AJ469" s="16">
        <f>IFERROR(_xlfn.IFNA(VLOOKUP(Fullmath[[#This Row],[M6]],$H$2:$L468,4,FALSE),VLOOKUP(Fullmath[[#This Row],[M6]],$H470:$L$2227,4,FALSE)),0)</f>
        <v>0</v>
      </c>
      <c r="AK469" s="5"/>
      <c r="AL469" s="6"/>
      <c r="AM469" s="6">
        <f>(IFERROR(VLOOKUP(AK469,Components[[Name]:[Price]],2,FALSE),0))</f>
        <v>0</v>
      </c>
      <c r="AN469" s="5"/>
      <c r="AO469" s="6"/>
      <c r="AP469" s="6">
        <f>(IFERROR(VLOOKUP(AN469,Components[[Name]:[Price]],2,FALSE),0))</f>
        <v>0</v>
      </c>
      <c r="AQ469" s="5"/>
      <c r="AR469" s="6"/>
      <c r="AS469" s="6">
        <f>(IFERROR(VLOOKUP(AQ469,Components[[Name]:[Price]],2,FALSE),0))</f>
        <v>0</v>
      </c>
      <c r="AT469" s="5"/>
      <c r="AU469" s="6"/>
      <c r="AV469" s="6">
        <f>(IFERROR(VLOOKUP(AT469,Components[[Name]:[Price]],2,FALSE),0))</f>
        <v>0</v>
      </c>
      <c r="AW469" s="5"/>
      <c r="AX469" s="6"/>
      <c r="AY469" s="6">
        <f>(IFERROR(VLOOKUP(AW469,Components[[Name]:[Price]],2,FALSE),0))</f>
        <v>0</v>
      </c>
      <c r="AZ469" s="5"/>
      <c r="BA469" s="6"/>
      <c r="BB469" s="2">
        <f>(IFERROR(VLOOKUP(AZ469,Components[[Name]:[Price]],2,FALSE),0))</f>
        <v>0</v>
      </c>
    </row>
    <row r="470" spans="1:54" x14ac:dyDescent="0.2">
      <c r="A470" s="2">
        <v>164</v>
      </c>
      <c r="B470" s="2" t="s">
        <v>958</v>
      </c>
      <c r="C470" s="6" t="s">
        <v>984</v>
      </c>
      <c r="D470" s="2" t="s">
        <v>783</v>
      </c>
      <c r="E470" s="2">
        <v>1</v>
      </c>
      <c r="F470" s="2">
        <v>22</v>
      </c>
      <c r="G470" s="2">
        <v>29</v>
      </c>
      <c r="H470" s="2" t="s">
        <v>792</v>
      </c>
      <c r="I470" s="7">
        <f>Fullmath[[#This Row],[Total CP]]/Fullmath[[#This Row],[Quantity]]</f>
        <v>37</v>
      </c>
      <c r="J4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37</v>
      </c>
      <c r="K470" s="6">
        <f>Fullmath[[#This Row],[Mat Cost]]/Fullmath[[#This Row],[Quantity]]</f>
        <v>660.23333333333335</v>
      </c>
      <c r="L4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660.23333333333335</v>
      </c>
      <c r="M470" s="5" t="s">
        <v>293</v>
      </c>
      <c r="N470" s="14">
        <v>2</v>
      </c>
      <c r="O470" s="15">
        <f>IFERROR(_xlfn.IFNA(VLOOKUP(Fullmath[[#This Row],[M1]],$H$2:$L469,2,FALSE),VLOOKUP(Fullmath[[#This Row],[M1]],$H471:$L$2227,2,FALSE)),0)</f>
        <v>0</v>
      </c>
      <c r="P470" s="16">
        <f>IFERROR(_xlfn.IFNA(VLOOKUP(Fullmath[[#This Row],[M1]],$H$2:$L469,4,FALSE),VLOOKUP(Fullmath[[#This Row],[M1]],$H471:$L$2227,4,FALSE)),0)</f>
        <v>0</v>
      </c>
      <c r="Q470" s="5" t="s">
        <v>306</v>
      </c>
      <c r="R470" s="6">
        <v>1</v>
      </c>
      <c r="S470" s="15">
        <f>IFERROR(_xlfn.IFNA(VLOOKUP(Fullmath[[#This Row],[M2]],$H$2:$L469,2,FALSE),VLOOKUP(Fullmath[[#This Row],[M2]],$H471:$L$2227,2,FALSE)),0)</f>
        <v>8</v>
      </c>
      <c r="T470" s="16">
        <f>IFERROR(_xlfn.IFNA(VLOOKUP(Fullmath[[#This Row],[M2]],$H$2:$L469,4,FALSE),VLOOKUP(Fullmath[[#This Row],[M2]],$H471:$L$2227,4,FALSE)),0)</f>
        <v>260.83333333333331</v>
      </c>
      <c r="U470" s="5"/>
      <c r="V470" s="6"/>
      <c r="W470" s="15">
        <f>IFERROR(_xlfn.IFNA(VLOOKUP(Fullmath[[#This Row],[M3]],$H$2:$L469,2,FALSE),VLOOKUP(Fullmath[[#This Row],[M3]],$H471:$L$2227,2,FALSE)),0)</f>
        <v>0</v>
      </c>
      <c r="X470" s="16">
        <f>IFERROR(_xlfn.IFNA(VLOOKUP(Fullmath[[#This Row],[M3]],$H$2:$L469,4,FALSE),VLOOKUP(Fullmath[[#This Row],[M3]],$H471:$L$2227,4,FALSE)),0)</f>
        <v>0</v>
      </c>
      <c r="Y470" s="5"/>
      <c r="Z470" s="6"/>
      <c r="AA470" s="15">
        <f>IFERROR(_xlfn.IFNA(VLOOKUP(Fullmath[[#This Row],[M4]],$H$2:$L469,2,FALSE),VLOOKUP(Fullmath[[#This Row],[M4]],$H471:$L$2227,2,FALSE)),0)</f>
        <v>0</v>
      </c>
      <c r="AB470" s="16">
        <f>IFERROR(_xlfn.IFNA(VLOOKUP(Fullmath[[#This Row],[M4]],$H$2:$L469,4,FALSE),VLOOKUP(Fullmath[[#This Row],[M4]],$H471:$L$2227,4,FALSE)),0)</f>
        <v>0</v>
      </c>
      <c r="AC470" s="5"/>
      <c r="AD470" s="6"/>
      <c r="AE470" s="15">
        <f>IFERROR(_xlfn.IFNA(VLOOKUP(Fullmath[[#This Row],[M5]],$H$2:$L469,2,FALSE),VLOOKUP(Fullmath[[#This Row],[M5]],$H471:$L$2227,2,FALSE)),0)</f>
        <v>0</v>
      </c>
      <c r="AF470" s="16">
        <f>IFERROR(_xlfn.IFNA(VLOOKUP(Fullmath[[#This Row],[M5]],$H$2:$L469,4,FALSE),VLOOKUP(Fullmath[[#This Row],[M5]],$H471:$L$2227,4,FALSE)),0)</f>
        <v>0</v>
      </c>
      <c r="AG470" s="5"/>
      <c r="AH470" s="6"/>
      <c r="AI470" s="15">
        <f>IFERROR(_xlfn.IFNA(VLOOKUP(Fullmath[[#This Row],[M6]],$H$2:$L469,2,FALSE),VLOOKUP(Fullmath[[#This Row],[M6]],$H471:$L$2227,2,FALSE)),0)</f>
        <v>0</v>
      </c>
      <c r="AJ470" s="16">
        <f>IFERROR(_xlfn.IFNA(VLOOKUP(Fullmath[[#This Row],[M6]],$H$2:$L469,4,FALSE),VLOOKUP(Fullmath[[#This Row],[M6]],$H471:$L$2227,4,FALSE)),0)</f>
        <v>0</v>
      </c>
      <c r="AK470" s="5" t="s">
        <v>240</v>
      </c>
      <c r="AL470" s="6">
        <v>2</v>
      </c>
      <c r="AM470" s="6">
        <f>(IFERROR(VLOOKUP(AK470,Components[[Name]:[Price]],2,FALSE),0))</f>
        <v>199.7</v>
      </c>
      <c r="AN470" s="5"/>
      <c r="AO470" s="6"/>
      <c r="AP470" s="6">
        <f>(IFERROR(VLOOKUP(AN470,Components[[Name]:[Price]],2,FALSE),0))</f>
        <v>0</v>
      </c>
      <c r="AQ470" s="5"/>
      <c r="AR470" s="6"/>
      <c r="AS470" s="6">
        <f>(IFERROR(VLOOKUP(AQ470,Components[[Name]:[Price]],2,FALSE),0))</f>
        <v>0</v>
      </c>
      <c r="AT470" s="5"/>
      <c r="AU470" s="6"/>
      <c r="AV470" s="6">
        <f>(IFERROR(VLOOKUP(AT470,Components[[Name]:[Price]],2,FALSE),0))</f>
        <v>0</v>
      </c>
      <c r="AW470" s="5"/>
      <c r="AX470" s="6"/>
      <c r="AY470" s="6">
        <f>(IFERROR(VLOOKUP(AW470,Components[[Name]:[Price]],2,FALSE),0))</f>
        <v>0</v>
      </c>
      <c r="AZ470" s="5"/>
      <c r="BA470" s="6"/>
      <c r="BB470" s="2">
        <f>(IFERROR(VLOOKUP(AZ470,Components[[Name]:[Price]],2,FALSE),0))</f>
        <v>0</v>
      </c>
    </row>
    <row r="471" spans="1:54" x14ac:dyDescent="0.2">
      <c r="A471" s="2">
        <v>161</v>
      </c>
      <c r="B471" s="2" t="s">
        <v>958</v>
      </c>
      <c r="C471" s="6" t="s">
        <v>984</v>
      </c>
      <c r="D471" s="2" t="s">
        <v>783</v>
      </c>
      <c r="E471" s="2">
        <v>1</v>
      </c>
      <c r="F471" s="2">
        <v>22</v>
      </c>
      <c r="G471" s="2">
        <v>27</v>
      </c>
      <c r="H471" s="2" t="s">
        <v>787</v>
      </c>
      <c r="I471" s="7">
        <f>Fullmath[[#This Row],[Total CP]]/Fullmath[[#This Row],[Quantity]]</f>
        <v>27</v>
      </c>
      <c r="J4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</v>
      </c>
      <c r="K471" s="6">
        <f>Fullmath[[#This Row],[Mat Cost]]/Fullmath[[#This Row],[Quantity]]</f>
        <v>70</v>
      </c>
      <c r="L4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</v>
      </c>
      <c r="M471" s="5"/>
      <c r="N471" s="14"/>
      <c r="O471" s="15">
        <f>IFERROR(_xlfn.IFNA(VLOOKUP(Fullmath[[#This Row],[M1]],$H$2:$L470,2,FALSE),VLOOKUP(Fullmath[[#This Row],[M1]],$H472:$L$2227,2,FALSE)),0)</f>
        <v>0</v>
      </c>
      <c r="P471" s="16">
        <f>IFERROR(_xlfn.IFNA(VLOOKUP(Fullmath[[#This Row],[M1]],$H$2:$L470,4,FALSE),VLOOKUP(Fullmath[[#This Row],[M1]],$H472:$L$2227,4,FALSE)),0)</f>
        <v>0</v>
      </c>
      <c r="Q471" s="5"/>
      <c r="R471" s="6"/>
      <c r="S471" s="15">
        <f>IFERROR(_xlfn.IFNA(VLOOKUP(Fullmath[[#This Row],[M2]],$H$2:$L470,2,FALSE),VLOOKUP(Fullmath[[#This Row],[M2]],$H472:$L$2227,2,FALSE)),0)</f>
        <v>0</v>
      </c>
      <c r="T471" s="16">
        <f>IFERROR(_xlfn.IFNA(VLOOKUP(Fullmath[[#This Row],[M2]],$H$2:$L470,4,FALSE),VLOOKUP(Fullmath[[#This Row],[M2]],$H472:$L$2227,4,FALSE)),0)</f>
        <v>0</v>
      </c>
      <c r="U471" s="5"/>
      <c r="V471" s="6"/>
      <c r="W471" s="15">
        <f>IFERROR(_xlfn.IFNA(VLOOKUP(Fullmath[[#This Row],[M3]],$H$2:$L470,2,FALSE),VLOOKUP(Fullmath[[#This Row],[M3]],$H472:$L$2227,2,FALSE)),0)</f>
        <v>0</v>
      </c>
      <c r="X471" s="16">
        <f>IFERROR(_xlfn.IFNA(VLOOKUP(Fullmath[[#This Row],[M3]],$H$2:$L470,4,FALSE),VLOOKUP(Fullmath[[#This Row],[M3]],$H472:$L$2227,4,FALSE)),0)</f>
        <v>0</v>
      </c>
      <c r="Y471" s="5"/>
      <c r="Z471" s="6"/>
      <c r="AA471" s="15">
        <f>IFERROR(_xlfn.IFNA(VLOOKUP(Fullmath[[#This Row],[M4]],$H$2:$L470,2,FALSE),VLOOKUP(Fullmath[[#This Row],[M4]],$H472:$L$2227,2,FALSE)),0)</f>
        <v>0</v>
      </c>
      <c r="AB471" s="16">
        <f>IFERROR(_xlfn.IFNA(VLOOKUP(Fullmath[[#This Row],[M4]],$H$2:$L470,4,FALSE),VLOOKUP(Fullmath[[#This Row],[M4]],$H472:$L$2227,4,FALSE)),0)</f>
        <v>0</v>
      </c>
      <c r="AC471" s="5"/>
      <c r="AD471" s="6"/>
      <c r="AE471" s="15">
        <f>IFERROR(_xlfn.IFNA(VLOOKUP(Fullmath[[#This Row],[M5]],$H$2:$L470,2,FALSE),VLOOKUP(Fullmath[[#This Row],[M5]],$H472:$L$2227,2,FALSE)),0)</f>
        <v>0</v>
      </c>
      <c r="AF471" s="16">
        <f>IFERROR(_xlfn.IFNA(VLOOKUP(Fullmath[[#This Row],[M5]],$H$2:$L470,4,FALSE),VLOOKUP(Fullmath[[#This Row],[M5]],$H472:$L$2227,4,FALSE)),0)</f>
        <v>0</v>
      </c>
      <c r="AG471" s="5"/>
      <c r="AH471" s="6"/>
      <c r="AI471" s="15">
        <f>IFERROR(_xlfn.IFNA(VLOOKUP(Fullmath[[#This Row],[M6]],$H$2:$L470,2,FALSE),VLOOKUP(Fullmath[[#This Row],[M6]],$H472:$L$2227,2,FALSE)),0)</f>
        <v>0</v>
      </c>
      <c r="AJ471" s="16">
        <f>IFERROR(_xlfn.IFNA(VLOOKUP(Fullmath[[#This Row],[M6]],$H$2:$L470,4,FALSE),VLOOKUP(Fullmath[[#This Row],[M6]],$H472:$L$2227,4,FALSE)),0)</f>
        <v>0</v>
      </c>
      <c r="AK471" s="5" t="s">
        <v>788</v>
      </c>
      <c r="AL471" s="6">
        <v>2</v>
      </c>
      <c r="AM471" s="6">
        <f>(IFERROR(VLOOKUP(AK471,Components[[Name]:[Price]],2,FALSE),0))</f>
        <v>25</v>
      </c>
      <c r="AN471" s="5" t="s">
        <v>479</v>
      </c>
      <c r="AO471" s="6">
        <v>4</v>
      </c>
      <c r="AP471" s="6">
        <f>(IFERROR(VLOOKUP(AN471,Components[[Name]:[Price]],2,FALSE),0))</f>
        <v>5</v>
      </c>
      <c r="AQ471" s="5"/>
      <c r="AR471" s="6"/>
      <c r="AS471" s="6">
        <f>(IFERROR(VLOOKUP(AQ471,Components[[Name]:[Price]],2,FALSE),0))</f>
        <v>0</v>
      </c>
      <c r="AT471" s="5"/>
      <c r="AU471" s="6"/>
      <c r="AV471" s="6">
        <f>(IFERROR(VLOOKUP(AT471,Components[[Name]:[Price]],2,FALSE),0))</f>
        <v>0</v>
      </c>
      <c r="AW471" s="5"/>
      <c r="AX471" s="6"/>
      <c r="AY471" s="6">
        <f>(IFERROR(VLOOKUP(AW471,Components[[Name]:[Price]],2,FALSE),0))</f>
        <v>0</v>
      </c>
      <c r="AZ471" s="5"/>
      <c r="BA471" s="6"/>
      <c r="BB471" s="2">
        <f>(IFERROR(VLOOKUP(AZ471,Components[[Name]:[Price]],2,FALSE),0))</f>
        <v>0</v>
      </c>
    </row>
    <row r="472" spans="1:54" x14ac:dyDescent="0.2">
      <c r="A472" s="2">
        <v>168</v>
      </c>
      <c r="B472" s="2" t="s">
        <v>958</v>
      </c>
      <c r="C472" s="6" t="s">
        <v>984</v>
      </c>
      <c r="D472" s="2" t="s">
        <v>783</v>
      </c>
      <c r="E472" s="2">
        <v>1</v>
      </c>
      <c r="F472" s="2">
        <v>24</v>
      </c>
      <c r="G472" s="2">
        <v>62</v>
      </c>
      <c r="H472" s="2" t="s">
        <v>797</v>
      </c>
      <c r="I472" s="7">
        <f>Fullmath[[#This Row],[Total CP]]/Fullmath[[#This Row],[Quantity]]</f>
        <v>66.2</v>
      </c>
      <c r="J4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66.2</v>
      </c>
      <c r="K472" s="6">
        <f>Fullmath[[#This Row],[Mat Cost]]/Fullmath[[#This Row],[Quantity]]</f>
        <v>1005.5</v>
      </c>
      <c r="L4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1005.5</v>
      </c>
      <c r="M472" s="5" t="s">
        <v>324</v>
      </c>
      <c r="N472" s="14">
        <v>2</v>
      </c>
      <c r="O472" s="15">
        <f>IFERROR(_xlfn.IFNA(VLOOKUP(Fullmath[[#This Row],[M1]],$H$2:$L471,2,FALSE),VLOOKUP(Fullmath[[#This Row],[M1]],$H473:$L$2227,2,FALSE)),0)</f>
        <v>2</v>
      </c>
      <c r="P472" s="16">
        <f>IFERROR(_xlfn.IFNA(VLOOKUP(Fullmath[[#This Row],[M1]],$H$2:$L471,4,FALSE),VLOOKUP(Fullmath[[#This Row],[M1]],$H473:$L$2227,4,FALSE)),0)</f>
        <v>500.25</v>
      </c>
      <c r="Q472" s="5" t="s">
        <v>466</v>
      </c>
      <c r="R472" s="6">
        <v>1</v>
      </c>
      <c r="S472" s="15">
        <f>IFERROR(_xlfn.IFNA(VLOOKUP(Fullmath[[#This Row],[M2]],$H$2:$L471,2,FALSE),VLOOKUP(Fullmath[[#This Row],[M2]],$H473:$L$2227,2,FALSE)),0)</f>
        <v>0.2</v>
      </c>
      <c r="T472" s="16">
        <f>IFERROR(_xlfn.IFNA(VLOOKUP(Fullmath[[#This Row],[M2]],$H$2:$L471,4,FALSE),VLOOKUP(Fullmath[[#This Row],[M2]],$H473:$L$2227,4,FALSE)),0)</f>
        <v>5</v>
      </c>
      <c r="U472" s="5"/>
      <c r="V472" s="6"/>
      <c r="W472" s="15">
        <f>IFERROR(_xlfn.IFNA(VLOOKUP(Fullmath[[#This Row],[M3]],$H$2:$L471,2,FALSE),VLOOKUP(Fullmath[[#This Row],[M3]],$H473:$L$2227,2,FALSE)),0)</f>
        <v>0</v>
      </c>
      <c r="X472" s="16">
        <f>IFERROR(_xlfn.IFNA(VLOOKUP(Fullmath[[#This Row],[M3]],$H$2:$L471,4,FALSE),VLOOKUP(Fullmath[[#This Row],[M3]],$H473:$L$2227,4,FALSE)),0)</f>
        <v>0</v>
      </c>
      <c r="Y472" s="5"/>
      <c r="Z472" s="6"/>
      <c r="AA472" s="15">
        <f>IFERROR(_xlfn.IFNA(VLOOKUP(Fullmath[[#This Row],[M4]],$H$2:$L471,2,FALSE),VLOOKUP(Fullmath[[#This Row],[M4]],$H473:$L$2227,2,FALSE)),0)</f>
        <v>0</v>
      </c>
      <c r="AB472" s="16">
        <f>IFERROR(_xlfn.IFNA(VLOOKUP(Fullmath[[#This Row],[M4]],$H$2:$L471,4,FALSE),VLOOKUP(Fullmath[[#This Row],[M4]],$H473:$L$2227,4,FALSE)),0)</f>
        <v>0</v>
      </c>
      <c r="AC472" s="5"/>
      <c r="AD472" s="6"/>
      <c r="AE472" s="15">
        <f>IFERROR(_xlfn.IFNA(VLOOKUP(Fullmath[[#This Row],[M5]],$H$2:$L471,2,FALSE),VLOOKUP(Fullmath[[#This Row],[M5]],$H473:$L$2227,2,FALSE)),0)</f>
        <v>0</v>
      </c>
      <c r="AF472" s="16">
        <f>IFERROR(_xlfn.IFNA(VLOOKUP(Fullmath[[#This Row],[M5]],$H$2:$L471,4,FALSE),VLOOKUP(Fullmath[[#This Row],[M5]],$H473:$L$2227,4,FALSE)),0)</f>
        <v>0</v>
      </c>
      <c r="AG472" s="5"/>
      <c r="AH472" s="6"/>
      <c r="AI472" s="15">
        <f>IFERROR(_xlfn.IFNA(VLOOKUP(Fullmath[[#This Row],[M6]],$H$2:$L471,2,FALSE),VLOOKUP(Fullmath[[#This Row],[M6]],$H473:$L$2227,2,FALSE)),0)</f>
        <v>0</v>
      </c>
      <c r="AJ472" s="16">
        <f>IFERROR(_xlfn.IFNA(VLOOKUP(Fullmath[[#This Row],[M6]],$H$2:$L471,4,FALSE),VLOOKUP(Fullmath[[#This Row],[M6]],$H473:$L$2227,4,FALSE)),0)</f>
        <v>0</v>
      </c>
      <c r="AK472" s="5"/>
      <c r="AL472" s="6"/>
      <c r="AM472" s="6">
        <f>(IFERROR(VLOOKUP(AK472,Components[[Name]:[Price]],2,FALSE),0))</f>
        <v>0</v>
      </c>
      <c r="AN472" s="5"/>
      <c r="AO472" s="6"/>
      <c r="AP472" s="6">
        <f>(IFERROR(VLOOKUP(AN472,Components[[Name]:[Price]],2,FALSE),0))</f>
        <v>0</v>
      </c>
      <c r="AQ472" s="5"/>
      <c r="AR472" s="6"/>
      <c r="AS472" s="6">
        <f>(IFERROR(VLOOKUP(AQ472,Components[[Name]:[Price]],2,FALSE),0))</f>
        <v>0</v>
      </c>
      <c r="AT472" s="5"/>
      <c r="AU472" s="6"/>
      <c r="AV472" s="6">
        <f>(IFERROR(VLOOKUP(AT472,Components[[Name]:[Price]],2,FALSE),0))</f>
        <v>0</v>
      </c>
      <c r="AW472" s="5"/>
      <c r="AX472" s="6"/>
      <c r="AY472" s="6">
        <f>(IFERROR(VLOOKUP(AW472,Components[[Name]:[Price]],2,FALSE),0))</f>
        <v>0</v>
      </c>
      <c r="AZ472" s="5"/>
      <c r="BA472" s="6"/>
      <c r="BB472" s="2">
        <f>(IFERROR(VLOOKUP(AZ472,Components[[Name]:[Price]],2,FALSE),0))</f>
        <v>0</v>
      </c>
    </row>
    <row r="473" spans="1:54" x14ac:dyDescent="0.2">
      <c r="A473" s="2">
        <v>163</v>
      </c>
      <c r="B473" s="2" t="s">
        <v>958</v>
      </c>
      <c r="C473" s="6" t="s">
        <v>984</v>
      </c>
      <c r="D473" s="2" t="s">
        <v>783</v>
      </c>
      <c r="E473" s="2">
        <v>1</v>
      </c>
      <c r="F473" s="2">
        <v>24</v>
      </c>
      <c r="G473" s="2">
        <v>73</v>
      </c>
      <c r="H473" s="2" t="s">
        <v>791</v>
      </c>
      <c r="I473" s="7">
        <f>Fullmath[[#This Row],[Total CP]]/Fullmath[[#This Row],[Quantity]]</f>
        <v>73</v>
      </c>
      <c r="J4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73</v>
      </c>
      <c r="K473" s="6">
        <f>Fullmath[[#This Row],[Mat Cost]]/Fullmath[[#This Row],[Quantity]]</f>
        <v>70</v>
      </c>
      <c r="L4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</v>
      </c>
      <c r="M473" s="5"/>
      <c r="N473" s="14"/>
      <c r="O473" s="15">
        <f>IFERROR(_xlfn.IFNA(VLOOKUP(Fullmath[[#This Row],[M1]],$H$2:$L472,2,FALSE),VLOOKUP(Fullmath[[#This Row],[M1]],$H474:$L$2227,2,FALSE)),0)</f>
        <v>0</v>
      </c>
      <c r="P473" s="16">
        <f>IFERROR(_xlfn.IFNA(VLOOKUP(Fullmath[[#This Row],[M1]],$H$2:$L472,4,FALSE),VLOOKUP(Fullmath[[#This Row],[M1]],$H474:$L$2227,4,FALSE)),0)</f>
        <v>0</v>
      </c>
      <c r="Q473" s="5"/>
      <c r="R473" s="6"/>
      <c r="S473" s="15">
        <f>IFERROR(_xlfn.IFNA(VLOOKUP(Fullmath[[#This Row],[M2]],$H$2:$L472,2,FALSE),VLOOKUP(Fullmath[[#This Row],[M2]],$H474:$L$2227,2,FALSE)),0)</f>
        <v>0</v>
      </c>
      <c r="T473" s="16">
        <f>IFERROR(_xlfn.IFNA(VLOOKUP(Fullmath[[#This Row],[M2]],$H$2:$L472,4,FALSE),VLOOKUP(Fullmath[[#This Row],[M2]],$H474:$L$2227,4,FALSE)),0)</f>
        <v>0</v>
      </c>
      <c r="U473" s="5"/>
      <c r="V473" s="6"/>
      <c r="W473" s="15">
        <f>IFERROR(_xlfn.IFNA(VLOOKUP(Fullmath[[#This Row],[M3]],$H$2:$L472,2,FALSE),VLOOKUP(Fullmath[[#This Row],[M3]],$H474:$L$2227,2,FALSE)),0)</f>
        <v>0</v>
      </c>
      <c r="X473" s="16">
        <f>IFERROR(_xlfn.IFNA(VLOOKUP(Fullmath[[#This Row],[M3]],$H$2:$L472,4,FALSE),VLOOKUP(Fullmath[[#This Row],[M3]],$H474:$L$2227,4,FALSE)),0)</f>
        <v>0</v>
      </c>
      <c r="Y473" s="5"/>
      <c r="Z473" s="6"/>
      <c r="AA473" s="15">
        <f>IFERROR(_xlfn.IFNA(VLOOKUP(Fullmath[[#This Row],[M4]],$H$2:$L472,2,FALSE),VLOOKUP(Fullmath[[#This Row],[M4]],$H474:$L$2227,2,FALSE)),0)</f>
        <v>0</v>
      </c>
      <c r="AB473" s="16">
        <f>IFERROR(_xlfn.IFNA(VLOOKUP(Fullmath[[#This Row],[M4]],$H$2:$L472,4,FALSE),VLOOKUP(Fullmath[[#This Row],[M4]],$H474:$L$2227,4,FALSE)),0)</f>
        <v>0</v>
      </c>
      <c r="AC473" s="5"/>
      <c r="AD473" s="6"/>
      <c r="AE473" s="15">
        <f>IFERROR(_xlfn.IFNA(VLOOKUP(Fullmath[[#This Row],[M5]],$H$2:$L472,2,FALSE),VLOOKUP(Fullmath[[#This Row],[M5]],$H474:$L$2227,2,FALSE)),0)</f>
        <v>0</v>
      </c>
      <c r="AF473" s="16">
        <f>IFERROR(_xlfn.IFNA(VLOOKUP(Fullmath[[#This Row],[M5]],$H$2:$L472,4,FALSE),VLOOKUP(Fullmath[[#This Row],[M5]],$H474:$L$2227,4,FALSE)),0)</f>
        <v>0</v>
      </c>
      <c r="AG473" s="5"/>
      <c r="AH473" s="6"/>
      <c r="AI473" s="15">
        <f>IFERROR(_xlfn.IFNA(VLOOKUP(Fullmath[[#This Row],[M6]],$H$2:$L472,2,FALSE),VLOOKUP(Fullmath[[#This Row],[M6]],$H474:$L$2227,2,FALSE)),0)</f>
        <v>0</v>
      </c>
      <c r="AJ473" s="16">
        <f>IFERROR(_xlfn.IFNA(VLOOKUP(Fullmath[[#This Row],[M6]],$H$2:$L472,4,FALSE),VLOOKUP(Fullmath[[#This Row],[M6]],$H474:$L$2227,4,FALSE)),0)</f>
        <v>0</v>
      </c>
      <c r="AK473" s="5" t="s">
        <v>789</v>
      </c>
      <c r="AL473" s="6">
        <v>2</v>
      </c>
      <c r="AM473" s="6">
        <f>(IFERROR(VLOOKUP(AK473,Components[[Name]:[Price]],2,FALSE),0))</f>
        <v>25</v>
      </c>
      <c r="AN473" s="5" t="s">
        <v>479</v>
      </c>
      <c r="AO473" s="6">
        <v>4</v>
      </c>
      <c r="AP473" s="6">
        <f>(IFERROR(VLOOKUP(AN473,Components[[Name]:[Price]],2,FALSE),0))</f>
        <v>5</v>
      </c>
      <c r="AQ473" s="5"/>
      <c r="AR473" s="6"/>
      <c r="AS473" s="6">
        <f>(IFERROR(VLOOKUP(AQ473,Components[[Name]:[Price]],2,FALSE),0))</f>
        <v>0</v>
      </c>
      <c r="AT473" s="5"/>
      <c r="AU473" s="6"/>
      <c r="AV473" s="6">
        <f>(IFERROR(VLOOKUP(AT473,Components[[Name]:[Price]],2,FALSE),0))</f>
        <v>0</v>
      </c>
      <c r="AW473" s="5"/>
      <c r="AX473" s="6"/>
      <c r="AY473" s="6">
        <f>(IFERROR(VLOOKUP(AW473,Components[[Name]:[Price]],2,FALSE),0))</f>
        <v>0</v>
      </c>
      <c r="AZ473" s="5"/>
      <c r="BA473" s="6"/>
      <c r="BB473" s="2">
        <f>(IFERROR(VLOOKUP(AZ473,Components[[Name]:[Price]],2,FALSE),0))</f>
        <v>0</v>
      </c>
    </row>
    <row r="474" spans="1:54" x14ac:dyDescent="0.2">
      <c r="A474" s="2">
        <v>170</v>
      </c>
      <c r="B474" s="2" t="s">
        <v>958</v>
      </c>
      <c r="C474" s="6" t="s">
        <v>984</v>
      </c>
      <c r="D474" s="2" t="s">
        <v>783</v>
      </c>
      <c r="E474" s="2">
        <v>1</v>
      </c>
      <c r="F474" s="2">
        <v>25</v>
      </c>
      <c r="G474" s="2">
        <v>83</v>
      </c>
      <c r="H474" s="2" t="s">
        <v>799</v>
      </c>
      <c r="I474" s="7">
        <f>Fullmath[[#This Row],[Total CP]]/Fullmath[[#This Row],[Quantity]]</f>
        <v>83</v>
      </c>
      <c r="J4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83</v>
      </c>
      <c r="K474" s="6">
        <f>Fullmath[[#This Row],[Mat Cost]]/Fullmath[[#This Row],[Quantity]]</f>
        <v>1586.3333333333335</v>
      </c>
      <c r="L4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1586.3333333333335</v>
      </c>
      <c r="M474" s="5"/>
      <c r="N474" s="14"/>
      <c r="O474" s="15">
        <f>IFERROR(_xlfn.IFNA(VLOOKUP(Fullmath[[#This Row],[M1]],$H$2:$L473,2,FALSE),VLOOKUP(Fullmath[[#This Row],[M1]],$H475:$L$2227,2,FALSE)),0)</f>
        <v>0</v>
      </c>
      <c r="P474" s="16">
        <f>IFERROR(_xlfn.IFNA(VLOOKUP(Fullmath[[#This Row],[M1]],$H$2:$L473,4,FALSE),VLOOKUP(Fullmath[[#This Row],[M1]],$H475:$L$2227,4,FALSE)),0)</f>
        <v>0</v>
      </c>
      <c r="Q474" s="5"/>
      <c r="R474" s="6"/>
      <c r="S474" s="15">
        <f>IFERROR(_xlfn.IFNA(VLOOKUP(Fullmath[[#This Row],[M2]],$H$2:$L473,2,FALSE),VLOOKUP(Fullmath[[#This Row],[M2]],$H475:$L$2227,2,FALSE)),0)</f>
        <v>0</v>
      </c>
      <c r="T474" s="16">
        <f>IFERROR(_xlfn.IFNA(VLOOKUP(Fullmath[[#This Row],[M2]],$H$2:$L473,4,FALSE),VLOOKUP(Fullmath[[#This Row],[M2]],$H475:$L$2227,4,FALSE)),0)</f>
        <v>0</v>
      </c>
      <c r="U474" s="5"/>
      <c r="V474" s="6"/>
      <c r="W474" s="15">
        <f>IFERROR(_xlfn.IFNA(VLOOKUP(Fullmath[[#This Row],[M3]],$H$2:$L473,2,FALSE),VLOOKUP(Fullmath[[#This Row],[M3]],$H475:$L$2227,2,FALSE)),0)</f>
        <v>0</v>
      </c>
      <c r="X474" s="16">
        <f>IFERROR(_xlfn.IFNA(VLOOKUP(Fullmath[[#This Row],[M3]],$H$2:$L473,4,FALSE),VLOOKUP(Fullmath[[#This Row],[M3]],$H475:$L$2227,4,FALSE)),0)</f>
        <v>0</v>
      </c>
      <c r="Y474" s="5"/>
      <c r="Z474" s="6"/>
      <c r="AA474" s="15">
        <f>IFERROR(_xlfn.IFNA(VLOOKUP(Fullmath[[#This Row],[M4]],$H$2:$L473,2,FALSE),VLOOKUP(Fullmath[[#This Row],[M4]],$H475:$L$2227,2,FALSE)),0)</f>
        <v>0</v>
      </c>
      <c r="AB474" s="16">
        <f>IFERROR(_xlfn.IFNA(VLOOKUP(Fullmath[[#This Row],[M4]],$H$2:$L473,4,FALSE),VLOOKUP(Fullmath[[#This Row],[M4]],$H475:$L$2227,4,FALSE)),0)</f>
        <v>0</v>
      </c>
      <c r="AC474" s="5"/>
      <c r="AD474" s="6"/>
      <c r="AE474" s="15">
        <f>IFERROR(_xlfn.IFNA(VLOOKUP(Fullmath[[#This Row],[M5]],$H$2:$L473,2,FALSE),VLOOKUP(Fullmath[[#This Row],[M5]],$H475:$L$2227,2,FALSE)),0)</f>
        <v>0</v>
      </c>
      <c r="AF474" s="16">
        <f>IFERROR(_xlfn.IFNA(VLOOKUP(Fullmath[[#This Row],[M5]],$H$2:$L473,4,FALSE),VLOOKUP(Fullmath[[#This Row],[M5]],$H475:$L$2227,4,FALSE)),0)</f>
        <v>0</v>
      </c>
      <c r="AG474" s="5"/>
      <c r="AH474" s="6"/>
      <c r="AI474" s="15">
        <f>IFERROR(_xlfn.IFNA(VLOOKUP(Fullmath[[#This Row],[M6]],$H$2:$L473,2,FALSE),VLOOKUP(Fullmath[[#This Row],[M6]],$H475:$L$2227,2,FALSE)),0)</f>
        <v>0</v>
      </c>
      <c r="AJ474" s="16">
        <f>IFERROR(_xlfn.IFNA(VLOOKUP(Fullmath[[#This Row],[M6]],$H$2:$L473,4,FALSE),VLOOKUP(Fullmath[[#This Row],[M6]],$H475:$L$2227,4,FALSE)),0)</f>
        <v>0</v>
      </c>
      <c r="AK474" s="5" t="s">
        <v>789</v>
      </c>
      <c r="AL474" s="6">
        <v>2</v>
      </c>
      <c r="AM474" s="6">
        <f>(IFERROR(VLOOKUP(AK474,Components[[Name]:[Price]],2,FALSE),0))</f>
        <v>25</v>
      </c>
      <c r="AN474" s="5" t="s">
        <v>240</v>
      </c>
      <c r="AO474" s="6">
        <v>2</v>
      </c>
      <c r="AP474" s="6">
        <f>(IFERROR(VLOOKUP(AN474,Components[[Name]:[Price]],2,FALSE),0))</f>
        <v>199.7</v>
      </c>
      <c r="AQ474" s="5" t="s">
        <v>208</v>
      </c>
      <c r="AR474" s="6">
        <v>1</v>
      </c>
      <c r="AS474" s="6">
        <f>(IFERROR(VLOOKUP(AQ474,Components[[Name]:[Price]],2,FALSE),0))</f>
        <v>526.6</v>
      </c>
      <c r="AT474" s="5" t="s">
        <v>231</v>
      </c>
      <c r="AU474" s="6">
        <v>2</v>
      </c>
      <c r="AV474" s="6">
        <f>(IFERROR(VLOOKUP(AT474,Components[[Name]:[Price]],2,FALSE),0))</f>
        <v>305.16666666666669</v>
      </c>
      <c r="AW474" s="5"/>
      <c r="AX474" s="6"/>
      <c r="AY474" s="6">
        <f>(IFERROR(VLOOKUP(AW474,Components[[Name]:[Price]],2,FALSE),0))</f>
        <v>0</v>
      </c>
      <c r="AZ474" s="5"/>
      <c r="BA474" s="6"/>
      <c r="BB474" s="2">
        <f>(IFERROR(VLOOKUP(AZ474,Components[[Name]:[Price]],2,FALSE),0))</f>
        <v>0</v>
      </c>
    </row>
    <row r="475" spans="1:54" x14ac:dyDescent="0.2">
      <c r="A475" s="2">
        <v>165</v>
      </c>
      <c r="B475" s="2" t="s">
        <v>958</v>
      </c>
      <c r="C475" s="6" t="s">
        <v>984</v>
      </c>
      <c r="D475" s="2" t="s">
        <v>783</v>
      </c>
      <c r="E475" s="2">
        <v>1</v>
      </c>
      <c r="F475" s="2">
        <v>26</v>
      </c>
      <c r="G475" s="2">
        <v>103</v>
      </c>
      <c r="H475" s="2" t="s">
        <v>793</v>
      </c>
      <c r="I475" s="7">
        <f>Fullmath[[#This Row],[Total CP]]/Fullmath[[#This Row],[Quantity]]</f>
        <v>133</v>
      </c>
      <c r="J4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133</v>
      </c>
      <c r="K475" s="6">
        <f>Fullmath[[#This Row],[Mat Cost]]/Fullmath[[#This Row],[Quantity]]</f>
        <v>2868.4</v>
      </c>
      <c r="L4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2868.4</v>
      </c>
      <c r="M475" s="5" t="s">
        <v>323</v>
      </c>
      <c r="N475" s="14">
        <v>2</v>
      </c>
      <c r="O475" s="15">
        <f>IFERROR(_xlfn.IFNA(VLOOKUP(Fullmath[[#This Row],[M1]],$H$2:$L474,2,FALSE),VLOOKUP(Fullmath[[#This Row],[M1]],$H476:$L$2227,2,FALSE)),0)</f>
        <v>3</v>
      </c>
      <c r="P475" s="16">
        <f>IFERROR(_xlfn.IFNA(VLOOKUP(Fullmath[[#This Row],[M1]],$H$2:$L474,4,FALSE),VLOOKUP(Fullmath[[#This Row],[M1]],$H476:$L$2227,4,FALSE)),0)</f>
        <v>1034.5</v>
      </c>
      <c r="Q475" s="5" t="s">
        <v>464</v>
      </c>
      <c r="R475" s="6">
        <v>1</v>
      </c>
      <c r="S475" s="15">
        <f>IFERROR(_xlfn.IFNA(VLOOKUP(Fullmath[[#This Row],[M2]],$H$2:$L474,2,FALSE),VLOOKUP(Fullmath[[#This Row],[M2]],$H476:$L$2227,2,FALSE)),0)</f>
        <v>24</v>
      </c>
      <c r="T475" s="16">
        <f>IFERROR(_xlfn.IFNA(VLOOKUP(Fullmath[[#This Row],[M2]],$H$2:$L474,4,FALSE),VLOOKUP(Fullmath[[#This Row],[M2]],$H476:$L$2227,4,FALSE)),0)</f>
        <v>400</v>
      </c>
      <c r="U475" s="5"/>
      <c r="V475" s="6"/>
      <c r="W475" s="15">
        <f>IFERROR(_xlfn.IFNA(VLOOKUP(Fullmath[[#This Row],[M3]],$H$2:$L474,2,FALSE),VLOOKUP(Fullmath[[#This Row],[M3]],$H476:$L$2227,2,FALSE)),0)</f>
        <v>0</v>
      </c>
      <c r="X475" s="16">
        <f>IFERROR(_xlfn.IFNA(VLOOKUP(Fullmath[[#This Row],[M3]],$H$2:$L474,4,FALSE),VLOOKUP(Fullmath[[#This Row],[M3]],$H476:$L$2227,4,FALSE)),0)</f>
        <v>0</v>
      </c>
      <c r="Y475" s="5"/>
      <c r="Z475" s="6"/>
      <c r="AA475" s="15">
        <f>IFERROR(_xlfn.IFNA(VLOOKUP(Fullmath[[#This Row],[M4]],$H$2:$L474,2,FALSE),VLOOKUP(Fullmath[[#This Row],[M4]],$H476:$L$2227,2,FALSE)),0)</f>
        <v>0</v>
      </c>
      <c r="AB475" s="16">
        <f>IFERROR(_xlfn.IFNA(VLOOKUP(Fullmath[[#This Row],[M4]],$H$2:$L474,4,FALSE),VLOOKUP(Fullmath[[#This Row],[M4]],$H476:$L$2227,4,FALSE)),0)</f>
        <v>0</v>
      </c>
      <c r="AC475" s="5"/>
      <c r="AD475" s="6"/>
      <c r="AE475" s="15">
        <f>IFERROR(_xlfn.IFNA(VLOOKUP(Fullmath[[#This Row],[M5]],$H$2:$L474,2,FALSE),VLOOKUP(Fullmath[[#This Row],[M5]],$H476:$L$2227,2,FALSE)),0)</f>
        <v>0</v>
      </c>
      <c r="AF475" s="16">
        <f>IFERROR(_xlfn.IFNA(VLOOKUP(Fullmath[[#This Row],[M5]],$H$2:$L474,4,FALSE),VLOOKUP(Fullmath[[#This Row],[M5]],$H476:$L$2227,4,FALSE)),0)</f>
        <v>0</v>
      </c>
      <c r="AG475" s="5"/>
      <c r="AH475" s="6"/>
      <c r="AI475" s="15">
        <f>IFERROR(_xlfn.IFNA(VLOOKUP(Fullmath[[#This Row],[M6]],$H$2:$L474,2,FALSE),VLOOKUP(Fullmath[[#This Row],[M6]],$H476:$L$2227,2,FALSE)),0)</f>
        <v>0</v>
      </c>
      <c r="AJ475" s="16">
        <f>IFERROR(_xlfn.IFNA(VLOOKUP(Fullmath[[#This Row],[M6]],$H$2:$L474,4,FALSE),VLOOKUP(Fullmath[[#This Row],[M6]],$H476:$L$2227,4,FALSE)),0)</f>
        <v>0</v>
      </c>
      <c r="AK475" s="5" t="s">
        <v>240</v>
      </c>
      <c r="AL475" s="6">
        <v>2</v>
      </c>
      <c r="AM475" s="6">
        <f>(IFERROR(VLOOKUP(AK475,Components[[Name]:[Price]],2,FALSE),0))</f>
        <v>199.7</v>
      </c>
      <c r="AN475" s="5"/>
      <c r="AO475" s="6"/>
      <c r="AP475" s="6">
        <f>(IFERROR(VLOOKUP(AN475,Components[[Name]:[Price]],2,FALSE),0))</f>
        <v>0</v>
      </c>
      <c r="AQ475" s="5"/>
      <c r="AR475" s="6"/>
      <c r="AS475" s="6">
        <f>(IFERROR(VLOOKUP(AQ475,Components[[Name]:[Price]],2,FALSE),0))</f>
        <v>0</v>
      </c>
      <c r="AT475" s="5"/>
      <c r="AU475" s="6"/>
      <c r="AV475" s="6">
        <f>(IFERROR(VLOOKUP(AT475,Components[[Name]:[Price]],2,FALSE),0))</f>
        <v>0</v>
      </c>
      <c r="AW475" s="5"/>
      <c r="AX475" s="6"/>
      <c r="AY475" s="6">
        <f>(IFERROR(VLOOKUP(AW475,Components[[Name]:[Price]],2,FALSE),0))</f>
        <v>0</v>
      </c>
      <c r="AZ475" s="5"/>
      <c r="BA475" s="6"/>
      <c r="BB475" s="2">
        <f>(IFERROR(VLOOKUP(AZ475,Components[[Name]:[Price]],2,FALSE),0))</f>
        <v>0</v>
      </c>
    </row>
    <row r="476" spans="1:54" x14ac:dyDescent="0.2">
      <c r="A476" s="2">
        <v>162</v>
      </c>
      <c r="B476" s="2" t="s">
        <v>958</v>
      </c>
      <c r="C476" s="6" t="s">
        <v>984</v>
      </c>
      <c r="D476" s="2" t="s">
        <v>783</v>
      </c>
      <c r="E476" s="2">
        <v>1</v>
      </c>
      <c r="F476" s="2">
        <v>26</v>
      </c>
      <c r="G476" s="2">
        <v>105</v>
      </c>
      <c r="H476" s="2" t="s">
        <v>790</v>
      </c>
      <c r="I476" s="7">
        <f>Fullmath[[#This Row],[Total CP]]/Fullmath[[#This Row],[Quantity]]</f>
        <v>105</v>
      </c>
      <c r="J4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105</v>
      </c>
      <c r="K476" s="6">
        <f>Fullmath[[#This Row],[Mat Cost]]/Fullmath[[#This Row],[Quantity]]</f>
        <v>70</v>
      </c>
      <c r="L4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</v>
      </c>
      <c r="M476" s="5"/>
      <c r="N476" s="14"/>
      <c r="O476" s="15">
        <f>IFERROR(_xlfn.IFNA(VLOOKUP(Fullmath[[#This Row],[M1]],$H$2:$L475,2,FALSE),VLOOKUP(Fullmath[[#This Row],[M1]],$H477:$L$2227,2,FALSE)),0)</f>
        <v>0</v>
      </c>
      <c r="P476" s="16">
        <f>IFERROR(_xlfn.IFNA(VLOOKUP(Fullmath[[#This Row],[M1]],$H$2:$L475,4,FALSE),VLOOKUP(Fullmath[[#This Row],[M1]],$H477:$L$2227,4,FALSE)),0)</f>
        <v>0</v>
      </c>
      <c r="Q476" s="5"/>
      <c r="R476" s="6"/>
      <c r="S476" s="15">
        <f>IFERROR(_xlfn.IFNA(VLOOKUP(Fullmath[[#This Row],[M2]],$H$2:$L475,2,FALSE),VLOOKUP(Fullmath[[#This Row],[M2]],$H477:$L$2227,2,FALSE)),0)</f>
        <v>0</v>
      </c>
      <c r="T476" s="16">
        <f>IFERROR(_xlfn.IFNA(VLOOKUP(Fullmath[[#This Row],[M2]],$H$2:$L475,4,FALSE),VLOOKUP(Fullmath[[#This Row],[M2]],$H477:$L$2227,4,FALSE)),0)</f>
        <v>0</v>
      </c>
      <c r="U476" s="5"/>
      <c r="V476" s="6"/>
      <c r="W476" s="15">
        <f>IFERROR(_xlfn.IFNA(VLOOKUP(Fullmath[[#This Row],[M3]],$H$2:$L475,2,FALSE),VLOOKUP(Fullmath[[#This Row],[M3]],$H477:$L$2227,2,FALSE)),0)</f>
        <v>0</v>
      </c>
      <c r="X476" s="16">
        <f>IFERROR(_xlfn.IFNA(VLOOKUP(Fullmath[[#This Row],[M3]],$H$2:$L475,4,FALSE),VLOOKUP(Fullmath[[#This Row],[M3]],$H477:$L$2227,4,FALSE)),0)</f>
        <v>0</v>
      </c>
      <c r="Y476" s="5"/>
      <c r="Z476" s="6"/>
      <c r="AA476" s="15">
        <f>IFERROR(_xlfn.IFNA(VLOOKUP(Fullmath[[#This Row],[M4]],$H$2:$L475,2,FALSE),VLOOKUP(Fullmath[[#This Row],[M4]],$H477:$L$2227,2,FALSE)),0)</f>
        <v>0</v>
      </c>
      <c r="AB476" s="16">
        <f>IFERROR(_xlfn.IFNA(VLOOKUP(Fullmath[[#This Row],[M4]],$H$2:$L475,4,FALSE),VLOOKUP(Fullmath[[#This Row],[M4]],$H477:$L$2227,4,FALSE)),0)</f>
        <v>0</v>
      </c>
      <c r="AC476" s="5"/>
      <c r="AD476" s="6"/>
      <c r="AE476" s="15">
        <f>IFERROR(_xlfn.IFNA(VLOOKUP(Fullmath[[#This Row],[M5]],$H$2:$L475,2,FALSE),VLOOKUP(Fullmath[[#This Row],[M5]],$H477:$L$2227,2,FALSE)),0)</f>
        <v>0</v>
      </c>
      <c r="AF476" s="16">
        <f>IFERROR(_xlfn.IFNA(VLOOKUP(Fullmath[[#This Row],[M5]],$H$2:$L475,4,FALSE),VLOOKUP(Fullmath[[#This Row],[M5]],$H477:$L$2227,4,FALSE)),0)</f>
        <v>0</v>
      </c>
      <c r="AG476" s="5"/>
      <c r="AH476" s="6"/>
      <c r="AI476" s="15">
        <f>IFERROR(_xlfn.IFNA(VLOOKUP(Fullmath[[#This Row],[M6]],$H$2:$L475,2,FALSE),VLOOKUP(Fullmath[[#This Row],[M6]],$H477:$L$2227,2,FALSE)),0)</f>
        <v>0</v>
      </c>
      <c r="AJ476" s="16">
        <f>IFERROR(_xlfn.IFNA(VLOOKUP(Fullmath[[#This Row],[M6]],$H$2:$L475,4,FALSE),VLOOKUP(Fullmath[[#This Row],[M6]],$H477:$L$2227,4,FALSE)),0)</f>
        <v>0</v>
      </c>
      <c r="AK476" s="5" t="s">
        <v>789</v>
      </c>
      <c r="AL476" s="6">
        <v>2</v>
      </c>
      <c r="AM476" s="6">
        <f>(IFERROR(VLOOKUP(AK476,Components[[Name]:[Price]],2,FALSE),0))</f>
        <v>25</v>
      </c>
      <c r="AN476" s="5" t="s">
        <v>479</v>
      </c>
      <c r="AO476" s="6">
        <v>4</v>
      </c>
      <c r="AP476" s="6">
        <f>(IFERROR(VLOOKUP(AN476,Components[[Name]:[Price]],2,FALSE),0))</f>
        <v>5</v>
      </c>
      <c r="AQ476" s="5"/>
      <c r="AR476" s="6"/>
      <c r="AS476" s="6">
        <f>(IFERROR(VLOOKUP(AQ476,Components[[Name]:[Price]],2,FALSE),0))</f>
        <v>0</v>
      </c>
      <c r="AT476" s="5"/>
      <c r="AU476" s="6"/>
      <c r="AV476" s="6">
        <f>(IFERROR(VLOOKUP(AT476,Components[[Name]:[Price]],2,FALSE),0))</f>
        <v>0</v>
      </c>
      <c r="AW476" s="5"/>
      <c r="AX476" s="6"/>
      <c r="AY476" s="6">
        <f>(IFERROR(VLOOKUP(AW476,Components[[Name]:[Price]],2,FALSE),0))</f>
        <v>0</v>
      </c>
      <c r="AZ476" s="5"/>
      <c r="BA476" s="6"/>
      <c r="BB476" s="2">
        <f>(IFERROR(VLOOKUP(AZ476,Components[[Name]:[Price]],2,FALSE),0))</f>
        <v>0</v>
      </c>
    </row>
    <row r="477" spans="1:54" x14ac:dyDescent="0.2">
      <c r="A477" s="2">
        <v>166</v>
      </c>
      <c r="B477" s="2" t="s">
        <v>958</v>
      </c>
      <c r="C477" s="6" t="s">
        <v>984</v>
      </c>
      <c r="D477" s="2" t="s">
        <v>783</v>
      </c>
      <c r="E477" s="2">
        <v>1</v>
      </c>
      <c r="F477" s="2">
        <v>27</v>
      </c>
      <c r="G477" s="2">
        <v>125</v>
      </c>
      <c r="H477" s="2" t="s">
        <v>795</v>
      </c>
      <c r="I477" s="7">
        <f>Fullmath[[#This Row],[Total CP]]/Fullmath[[#This Row],[Quantity]]</f>
        <v>125</v>
      </c>
      <c r="J4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125</v>
      </c>
      <c r="K477" s="6">
        <f>Fullmath[[#This Row],[Mat Cost]]/Fullmath[[#This Row],[Quantity]]</f>
        <v>70</v>
      </c>
      <c r="L4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</v>
      </c>
      <c r="M477" s="5"/>
      <c r="N477" s="14"/>
      <c r="O477" s="15">
        <f>IFERROR(_xlfn.IFNA(VLOOKUP(Fullmath[[#This Row],[M1]],$H$2:$L476,2,FALSE),VLOOKUP(Fullmath[[#This Row],[M1]],$H478:$L$2227,2,FALSE)),0)</f>
        <v>0</v>
      </c>
      <c r="P477" s="16">
        <f>IFERROR(_xlfn.IFNA(VLOOKUP(Fullmath[[#This Row],[M1]],$H$2:$L476,4,FALSE),VLOOKUP(Fullmath[[#This Row],[M1]],$H478:$L$2227,4,FALSE)),0)</f>
        <v>0</v>
      </c>
      <c r="Q477" s="5"/>
      <c r="R477" s="6"/>
      <c r="S477" s="15">
        <f>IFERROR(_xlfn.IFNA(VLOOKUP(Fullmath[[#This Row],[M2]],$H$2:$L476,2,FALSE),VLOOKUP(Fullmath[[#This Row],[M2]],$H478:$L$2227,2,FALSE)),0)</f>
        <v>0</v>
      </c>
      <c r="T477" s="16">
        <f>IFERROR(_xlfn.IFNA(VLOOKUP(Fullmath[[#This Row],[M2]],$H$2:$L476,4,FALSE),VLOOKUP(Fullmath[[#This Row],[M2]],$H478:$L$2227,4,FALSE)),0)</f>
        <v>0</v>
      </c>
      <c r="U477" s="5"/>
      <c r="V477" s="6"/>
      <c r="W477" s="15">
        <f>IFERROR(_xlfn.IFNA(VLOOKUP(Fullmath[[#This Row],[M3]],$H$2:$L476,2,FALSE),VLOOKUP(Fullmath[[#This Row],[M3]],$H478:$L$2227,2,FALSE)),0)</f>
        <v>0</v>
      </c>
      <c r="X477" s="16">
        <f>IFERROR(_xlfn.IFNA(VLOOKUP(Fullmath[[#This Row],[M3]],$H$2:$L476,4,FALSE),VLOOKUP(Fullmath[[#This Row],[M3]],$H478:$L$2227,4,FALSE)),0)</f>
        <v>0</v>
      </c>
      <c r="Y477" s="5"/>
      <c r="Z477" s="6"/>
      <c r="AA477" s="15">
        <f>IFERROR(_xlfn.IFNA(VLOOKUP(Fullmath[[#This Row],[M4]],$H$2:$L476,2,FALSE),VLOOKUP(Fullmath[[#This Row],[M4]],$H478:$L$2227,2,FALSE)),0)</f>
        <v>0</v>
      </c>
      <c r="AB477" s="16">
        <f>IFERROR(_xlfn.IFNA(VLOOKUP(Fullmath[[#This Row],[M4]],$H$2:$L476,4,FALSE),VLOOKUP(Fullmath[[#This Row],[M4]],$H478:$L$2227,4,FALSE)),0)</f>
        <v>0</v>
      </c>
      <c r="AC477" s="5"/>
      <c r="AD477" s="6"/>
      <c r="AE477" s="15">
        <f>IFERROR(_xlfn.IFNA(VLOOKUP(Fullmath[[#This Row],[M5]],$H$2:$L476,2,FALSE),VLOOKUP(Fullmath[[#This Row],[M5]],$H478:$L$2227,2,FALSE)),0)</f>
        <v>0</v>
      </c>
      <c r="AF477" s="16">
        <f>IFERROR(_xlfn.IFNA(VLOOKUP(Fullmath[[#This Row],[M5]],$H$2:$L476,4,FALSE),VLOOKUP(Fullmath[[#This Row],[M5]],$H478:$L$2227,4,FALSE)),0)</f>
        <v>0</v>
      </c>
      <c r="AG477" s="5"/>
      <c r="AH477" s="6"/>
      <c r="AI477" s="15">
        <f>IFERROR(_xlfn.IFNA(VLOOKUP(Fullmath[[#This Row],[M6]],$H$2:$L476,2,FALSE),VLOOKUP(Fullmath[[#This Row],[M6]],$H478:$L$2227,2,FALSE)),0)</f>
        <v>0</v>
      </c>
      <c r="AJ477" s="16">
        <f>IFERROR(_xlfn.IFNA(VLOOKUP(Fullmath[[#This Row],[M6]],$H$2:$L476,4,FALSE),VLOOKUP(Fullmath[[#This Row],[M6]],$H478:$L$2227,4,FALSE)),0)</f>
        <v>0</v>
      </c>
      <c r="AK477" s="5" t="s">
        <v>794</v>
      </c>
      <c r="AL477" s="6">
        <v>2</v>
      </c>
      <c r="AM477" s="6">
        <f>(IFERROR(VLOOKUP(AK477,Components[[Name]:[Price]],2,FALSE),0))</f>
        <v>25</v>
      </c>
      <c r="AN477" s="5" t="s">
        <v>479</v>
      </c>
      <c r="AO477" s="6">
        <v>4</v>
      </c>
      <c r="AP477" s="6">
        <f>(IFERROR(VLOOKUP(AN477,Components[[Name]:[Price]],2,FALSE),0))</f>
        <v>5</v>
      </c>
      <c r="AQ477" s="5"/>
      <c r="AR477" s="6"/>
      <c r="AS477" s="6">
        <f>(IFERROR(VLOOKUP(AQ477,Components[[Name]:[Price]],2,FALSE),0))</f>
        <v>0</v>
      </c>
      <c r="AT477" s="5"/>
      <c r="AU477" s="6"/>
      <c r="AV477" s="6">
        <f>(IFERROR(VLOOKUP(AT477,Components[[Name]:[Price]],2,FALSE),0))</f>
        <v>0</v>
      </c>
      <c r="AW477" s="5"/>
      <c r="AX477" s="6"/>
      <c r="AY477" s="6">
        <f>(IFERROR(VLOOKUP(AW477,Components[[Name]:[Price]],2,FALSE),0))</f>
        <v>0</v>
      </c>
      <c r="AZ477" s="5"/>
      <c r="BA477" s="6"/>
      <c r="BB477" s="2">
        <f>(IFERROR(VLOOKUP(AZ477,Components[[Name]:[Price]],2,FALSE),0))</f>
        <v>0</v>
      </c>
    </row>
    <row r="478" spans="1:54" x14ac:dyDescent="0.2">
      <c r="A478" s="2">
        <v>171</v>
      </c>
      <c r="B478" s="2" t="s">
        <v>958</v>
      </c>
      <c r="C478" s="6" t="s">
        <v>984</v>
      </c>
      <c r="D478" s="2" t="s">
        <v>783</v>
      </c>
      <c r="E478" s="2">
        <v>1</v>
      </c>
      <c r="F478" s="2">
        <v>29</v>
      </c>
      <c r="G478" s="2">
        <v>150</v>
      </c>
      <c r="H478" s="2" t="s">
        <v>800</v>
      </c>
      <c r="I478" s="7">
        <f>Fullmath[[#This Row],[Total CP]]/Fullmath[[#This Row],[Quantity]]</f>
        <v>162</v>
      </c>
      <c r="J4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162</v>
      </c>
      <c r="K478" s="6">
        <f>Fullmath[[#This Row],[Mat Cost]]/Fullmath[[#This Row],[Quantity]]</f>
        <v>2299.666666666667</v>
      </c>
      <c r="L4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2299.666666666667</v>
      </c>
      <c r="M478" s="5" t="s">
        <v>462</v>
      </c>
      <c r="N478" s="14">
        <v>1</v>
      </c>
      <c r="O478" s="15">
        <f>IFERROR(_xlfn.IFNA(VLOOKUP(Fullmath[[#This Row],[M1]],$H$2:$L477,2,FALSE),VLOOKUP(Fullmath[[#This Row],[M1]],$H479:$L$2227,2,FALSE)),0)</f>
        <v>12</v>
      </c>
      <c r="P478" s="16">
        <f>IFERROR(_xlfn.IFNA(VLOOKUP(Fullmath[[#This Row],[M1]],$H$2:$L477,4,FALSE),VLOOKUP(Fullmath[[#This Row],[M1]],$H479:$L$2227,4,FALSE)),0)</f>
        <v>713.33333333333337</v>
      </c>
      <c r="Q478" s="5"/>
      <c r="R478" s="6"/>
      <c r="S478" s="15">
        <f>IFERROR(_xlfn.IFNA(VLOOKUP(Fullmath[[#This Row],[M2]],$H$2:$L477,2,FALSE),VLOOKUP(Fullmath[[#This Row],[M2]],$H479:$L$2227,2,FALSE)),0)</f>
        <v>0</v>
      </c>
      <c r="T478" s="16">
        <f>IFERROR(_xlfn.IFNA(VLOOKUP(Fullmath[[#This Row],[M2]],$H$2:$L477,4,FALSE),VLOOKUP(Fullmath[[#This Row],[M2]],$H479:$L$2227,4,FALSE)),0)</f>
        <v>0</v>
      </c>
      <c r="U478" s="5"/>
      <c r="V478" s="6"/>
      <c r="W478" s="15">
        <f>IFERROR(_xlfn.IFNA(VLOOKUP(Fullmath[[#This Row],[M3]],$H$2:$L477,2,FALSE),VLOOKUP(Fullmath[[#This Row],[M3]],$H479:$L$2227,2,FALSE)),0)</f>
        <v>0</v>
      </c>
      <c r="X478" s="16">
        <f>IFERROR(_xlfn.IFNA(VLOOKUP(Fullmath[[#This Row],[M3]],$H$2:$L477,4,FALSE),VLOOKUP(Fullmath[[#This Row],[M3]],$H479:$L$2227,4,FALSE)),0)</f>
        <v>0</v>
      </c>
      <c r="Y478" s="5"/>
      <c r="Z478" s="6"/>
      <c r="AA478" s="15">
        <f>IFERROR(_xlfn.IFNA(VLOOKUP(Fullmath[[#This Row],[M4]],$H$2:$L477,2,FALSE),VLOOKUP(Fullmath[[#This Row],[M4]],$H479:$L$2227,2,FALSE)),0)</f>
        <v>0</v>
      </c>
      <c r="AB478" s="16">
        <f>IFERROR(_xlfn.IFNA(VLOOKUP(Fullmath[[#This Row],[M4]],$H$2:$L477,4,FALSE),VLOOKUP(Fullmath[[#This Row],[M4]],$H479:$L$2227,4,FALSE)),0)</f>
        <v>0</v>
      </c>
      <c r="AC478" s="5"/>
      <c r="AD478" s="6"/>
      <c r="AE478" s="15">
        <f>IFERROR(_xlfn.IFNA(VLOOKUP(Fullmath[[#This Row],[M5]],$H$2:$L477,2,FALSE),VLOOKUP(Fullmath[[#This Row],[M5]],$H479:$L$2227,2,FALSE)),0)</f>
        <v>0</v>
      </c>
      <c r="AF478" s="16">
        <f>IFERROR(_xlfn.IFNA(VLOOKUP(Fullmath[[#This Row],[M5]],$H$2:$L477,4,FALSE),VLOOKUP(Fullmath[[#This Row],[M5]],$H479:$L$2227,4,FALSE)),0)</f>
        <v>0</v>
      </c>
      <c r="AG478" s="5"/>
      <c r="AH478" s="6"/>
      <c r="AI478" s="15">
        <f>IFERROR(_xlfn.IFNA(VLOOKUP(Fullmath[[#This Row],[M6]],$H$2:$L477,2,FALSE),VLOOKUP(Fullmath[[#This Row],[M6]],$H479:$L$2227,2,FALSE)),0)</f>
        <v>0</v>
      </c>
      <c r="AJ478" s="16">
        <f>IFERROR(_xlfn.IFNA(VLOOKUP(Fullmath[[#This Row],[M6]],$H$2:$L477,4,FALSE),VLOOKUP(Fullmath[[#This Row],[M6]],$H479:$L$2227,4,FALSE)),0)</f>
        <v>0</v>
      </c>
      <c r="AK478" s="5" t="s">
        <v>794</v>
      </c>
      <c r="AL478" s="6">
        <v>2</v>
      </c>
      <c r="AM478" s="6">
        <f>(IFERROR(VLOOKUP(AK478,Components[[Name]:[Price]],2,FALSE),0))</f>
        <v>25</v>
      </c>
      <c r="AN478" s="5" t="s">
        <v>240</v>
      </c>
      <c r="AO478" s="6">
        <v>2</v>
      </c>
      <c r="AP478" s="6">
        <f>(IFERROR(VLOOKUP(AN478,Components[[Name]:[Price]],2,FALSE),0))</f>
        <v>199.7</v>
      </c>
      <c r="AQ478" s="5" t="s">
        <v>208</v>
      </c>
      <c r="AR478" s="6">
        <v>1</v>
      </c>
      <c r="AS478" s="6">
        <f>(IFERROR(VLOOKUP(AQ478,Components[[Name]:[Price]],2,FALSE),0))</f>
        <v>526.6</v>
      </c>
      <c r="AT478" s="5" t="s">
        <v>231</v>
      </c>
      <c r="AU478" s="6">
        <v>2</v>
      </c>
      <c r="AV478" s="6">
        <f>(IFERROR(VLOOKUP(AT478,Components[[Name]:[Price]],2,FALSE),0))</f>
        <v>305.16666666666669</v>
      </c>
      <c r="AW478" s="5"/>
      <c r="AX478" s="6"/>
      <c r="AY478" s="6">
        <f>(IFERROR(VLOOKUP(AW478,Components[[Name]:[Price]],2,FALSE),0))</f>
        <v>0</v>
      </c>
      <c r="AZ478" s="5"/>
      <c r="BA478" s="6"/>
      <c r="BB478" s="2">
        <f>(IFERROR(VLOOKUP(AZ478,Components[[Name]:[Price]],2,FALSE),0))</f>
        <v>0</v>
      </c>
    </row>
    <row r="479" spans="1:54" x14ac:dyDescent="0.2">
      <c r="A479" s="2">
        <v>1558</v>
      </c>
      <c r="B479" s="2" t="s">
        <v>958</v>
      </c>
      <c r="C479" s="6" t="s">
        <v>984</v>
      </c>
      <c r="D479" s="2" t="s">
        <v>783</v>
      </c>
      <c r="E479" s="2">
        <v>1</v>
      </c>
      <c r="F479" s="2">
        <v>30</v>
      </c>
      <c r="G479" s="2">
        <v>160</v>
      </c>
      <c r="H479" s="2" t="s">
        <v>803</v>
      </c>
      <c r="I479" s="7">
        <f>Fullmath[[#This Row],[Total CP]]/Fullmath[[#This Row],[Quantity]]</f>
        <v>175</v>
      </c>
      <c r="J4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175</v>
      </c>
      <c r="K479" s="6">
        <f>Fullmath[[#This Row],[Mat Cost]]/Fullmath[[#This Row],[Quantity]]</f>
        <v>2653.0833333333335</v>
      </c>
      <c r="L4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2653.0833333333335</v>
      </c>
      <c r="M479" s="5" t="s">
        <v>323</v>
      </c>
      <c r="N479" s="14">
        <v>1</v>
      </c>
      <c r="O479" s="15">
        <f>IFERROR(_xlfn.IFNA(VLOOKUP(Fullmath[[#This Row],[M1]],$H$2:$L478,2,FALSE),VLOOKUP(Fullmath[[#This Row],[M1]],$H480:$L$2227,2,FALSE)),0)</f>
        <v>3</v>
      </c>
      <c r="P479" s="16">
        <f>IFERROR(_xlfn.IFNA(VLOOKUP(Fullmath[[#This Row],[M1]],$H$2:$L478,4,FALSE),VLOOKUP(Fullmath[[#This Row],[M1]],$H480:$L$2227,4,FALSE)),0)</f>
        <v>1034.5</v>
      </c>
      <c r="Q479" s="5" t="s">
        <v>324</v>
      </c>
      <c r="R479" s="6">
        <v>2</v>
      </c>
      <c r="S479" s="15">
        <f>IFERROR(_xlfn.IFNA(VLOOKUP(Fullmath[[#This Row],[M2]],$H$2:$L478,2,FALSE),VLOOKUP(Fullmath[[#This Row],[M2]],$H480:$L$2227,2,FALSE)),0)</f>
        <v>2</v>
      </c>
      <c r="T479" s="16">
        <f>IFERROR(_xlfn.IFNA(VLOOKUP(Fullmath[[#This Row],[M2]],$H$2:$L478,4,FALSE),VLOOKUP(Fullmath[[#This Row],[M2]],$H480:$L$2227,4,FALSE)),0)</f>
        <v>500.25</v>
      </c>
      <c r="U479" s="5" t="s">
        <v>306</v>
      </c>
      <c r="V479" s="6">
        <v>1</v>
      </c>
      <c r="W479" s="15">
        <f>IFERROR(_xlfn.IFNA(VLOOKUP(Fullmath[[#This Row],[M3]],$H$2:$L478,2,FALSE),VLOOKUP(Fullmath[[#This Row],[M3]],$H480:$L$2227,2,FALSE)),0)</f>
        <v>8</v>
      </c>
      <c r="X479" s="16">
        <f>IFERROR(_xlfn.IFNA(VLOOKUP(Fullmath[[#This Row],[M3]],$H$2:$L478,4,FALSE),VLOOKUP(Fullmath[[#This Row],[M3]],$H480:$L$2227,4,FALSE)),0)</f>
        <v>260.83333333333331</v>
      </c>
      <c r="Y479" s="5"/>
      <c r="Z479" s="6"/>
      <c r="AA479" s="15">
        <f>IFERROR(_xlfn.IFNA(VLOOKUP(Fullmath[[#This Row],[M4]],$H$2:$L478,2,FALSE),VLOOKUP(Fullmath[[#This Row],[M4]],$H480:$L$2227,2,FALSE)),0)</f>
        <v>0</v>
      </c>
      <c r="AB479" s="16">
        <f>IFERROR(_xlfn.IFNA(VLOOKUP(Fullmath[[#This Row],[M4]],$H$2:$L478,4,FALSE),VLOOKUP(Fullmath[[#This Row],[M4]],$H480:$L$2227,4,FALSE)),0)</f>
        <v>0</v>
      </c>
      <c r="AC479" s="5"/>
      <c r="AD479" s="6"/>
      <c r="AE479" s="15">
        <f>IFERROR(_xlfn.IFNA(VLOOKUP(Fullmath[[#This Row],[M5]],$H$2:$L478,2,FALSE),VLOOKUP(Fullmath[[#This Row],[M5]],$H480:$L$2227,2,FALSE)),0)</f>
        <v>0</v>
      </c>
      <c r="AF479" s="16">
        <f>IFERROR(_xlfn.IFNA(VLOOKUP(Fullmath[[#This Row],[M5]],$H$2:$L478,4,FALSE),VLOOKUP(Fullmath[[#This Row],[M5]],$H480:$L$2227,4,FALSE)),0)</f>
        <v>0</v>
      </c>
      <c r="AG479" s="5"/>
      <c r="AH479" s="6"/>
      <c r="AI479" s="15">
        <f>IFERROR(_xlfn.IFNA(VLOOKUP(Fullmath[[#This Row],[M6]],$H$2:$L478,2,FALSE),VLOOKUP(Fullmath[[#This Row],[M6]],$H480:$L$2227,2,FALSE)),0)</f>
        <v>0</v>
      </c>
      <c r="AJ479" s="16">
        <f>IFERROR(_xlfn.IFNA(VLOOKUP(Fullmath[[#This Row],[M6]],$H$2:$L478,4,FALSE),VLOOKUP(Fullmath[[#This Row],[M6]],$H480:$L$2227,4,FALSE)),0)</f>
        <v>0</v>
      </c>
      <c r="AK479" s="5" t="s">
        <v>159</v>
      </c>
      <c r="AL479" s="6">
        <v>2</v>
      </c>
      <c r="AM479" s="6">
        <f>(IFERROR(VLOOKUP(AK479,Components[[Name]:[Price]],2,FALSE),0))</f>
        <v>108.625</v>
      </c>
      <c r="AN479" s="5" t="s">
        <v>162</v>
      </c>
      <c r="AO479" s="6">
        <v>1</v>
      </c>
      <c r="AP479" s="6">
        <f>(IFERROR(VLOOKUP(AN479,Components[[Name]:[Price]],2,FALSE),0))</f>
        <v>140</v>
      </c>
      <c r="AQ479" s="5"/>
      <c r="AR479" s="6"/>
      <c r="AS479" s="6">
        <f>(IFERROR(VLOOKUP(AQ479,Components[[Name]:[Price]],2,FALSE),0))</f>
        <v>0</v>
      </c>
      <c r="AT479" s="5"/>
      <c r="AU479" s="6"/>
      <c r="AV479" s="6">
        <f>(IFERROR(VLOOKUP(AT479,Components[[Name]:[Price]],2,FALSE),0))</f>
        <v>0</v>
      </c>
      <c r="AW479" s="5"/>
      <c r="AX479" s="6"/>
      <c r="AY479" s="6">
        <f>(IFERROR(VLOOKUP(AW479,Components[[Name]:[Price]],2,FALSE),0))</f>
        <v>0</v>
      </c>
      <c r="AZ479" s="5"/>
      <c r="BA479" s="6"/>
      <c r="BB479" s="2">
        <f>(IFERROR(VLOOKUP(AZ479,Components[[Name]:[Price]],2,FALSE),0))</f>
        <v>0</v>
      </c>
    </row>
    <row r="480" spans="1:54" x14ac:dyDescent="0.2">
      <c r="A480" s="2">
        <v>169</v>
      </c>
      <c r="B480" s="2" t="s">
        <v>958</v>
      </c>
      <c r="C480" s="6" t="s">
        <v>984</v>
      </c>
      <c r="D480" s="2" t="s">
        <v>783</v>
      </c>
      <c r="E480" s="2">
        <v>1</v>
      </c>
      <c r="F480" s="2">
        <v>30</v>
      </c>
      <c r="G480" s="2">
        <v>167</v>
      </c>
      <c r="H480" s="2" t="s">
        <v>798</v>
      </c>
      <c r="I480" s="7">
        <f>Fullmath[[#This Row],[Total CP]]/Fullmath[[#This Row],[Quantity]]</f>
        <v>173.4</v>
      </c>
      <c r="J4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173.4</v>
      </c>
      <c r="K480" s="6">
        <f>Fullmath[[#This Row],[Mat Cost]]/Fullmath[[#This Row],[Quantity]]</f>
        <v>2079</v>
      </c>
      <c r="L4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2079</v>
      </c>
      <c r="M480" s="5" t="s">
        <v>323</v>
      </c>
      <c r="N480" s="14">
        <v>2</v>
      </c>
      <c r="O480" s="15">
        <f>IFERROR(_xlfn.IFNA(VLOOKUP(Fullmath[[#This Row],[M1]],$H$2:$L479,2,FALSE),VLOOKUP(Fullmath[[#This Row],[M1]],$H481:$L$2227,2,FALSE)),0)</f>
        <v>3</v>
      </c>
      <c r="P480" s="16">
        <f>IFERROR(_xlfn.IFNA(VLOOKUP(Fullmath[[#This Row],[M1]],$H$2:$L479,4,FALSE),VLOOKUP(Fullmath[[#This Row],[M1]],$H481:$L$2227,4,FALSE)),0)</f>
        <v>1034.5</v>
      </c>
      <c r="Q480" s="5" t="s">
        <v>466</v>
      </c>
      <c r="R480" s="6">
        <v>2</v>
      </c>
      <c r="S480" s="15">
        <f>IFERROR(_xlfn.IFNA(VLOOKUP(Fullmath[[#This Row],[M2]],$H$2:$L479,2,FALSE),VLOOKUP(Fullmath[[#This Row],[M2]],$H481:$L$2227,2,FALSE)),0)</f>
        <v>0.2</v>
      </c>
      <c r="T480" s="16">
        <f>IFERROR(_xlfn.IFNA(VLOOKUP(Fullmath[[#This Row],[M2]],$H$2:$L479,4,FALSE),VLOOKUP(Fullmath[[#This Row],[M2]],$H481:$L$2227,4,FALSE)),0)</f>
        <v>5</v>
      </c>
      <c r="U480" s="5"/>
      <c r="V480" s="6"/>
      <c r="W480" s="15">
        <f>IFERROR(_xlfn.IFNA(VLOOKUP(Fullmath[[#This Row],[M3]],$H$2:$L479,2,FALSE),VLOOKUP(Fullmath[[#This Row],[M3]],$H481:$L$2227,2,FALSE)),0)</f>
        <v>0</v>
      </c>
      <c r="X480" s="16">
        <f>IFERROR(_xlfn.IFNA(VLOOKUP(Fullmath[[#This Row],[M3]],$H$2:$L479,4,FALSE),VLOOKUP(Fullmath[[#This Row],[M3]],$H481:$L$2227,4,FALSE)),0)</f>
        <v>0</v>
      </c>
      <c r="Y480" s="5"/>
      <c r="Z480" s="6"/>
      <c r="AA480" s="15">
        <f>IFERROR(_xlfn.IFNA(VLOOKUP(Fullmath[[#This Row],[M4]],$H$2:$L479,2,FALSE),VLOOKUP(Fullmath[[#This Row],[M4]],$H481:$L$2227,2,FALSE)),0)</f>
        <v>0</v>
      </c>
      <c r="AB480" s="16">
        <f>IFERROR(_xlfn.IFNA(VLOOKUP(Fullmath[[#This Row],[M4]],$H$2:$L479,4,FALSE),VLOOKUP(Fullmath[[#This Row],[M4]],$H481:$L$2227,4,FALSE)),0)</f>
        <v>0</v>
      </c>
      <c r="AC480" s="5"/>
      <c r="AD480" s="6"/>
      <c r="AE480" s="15">
        <f>IFERROR(_xlfn.IFNA(VLOOKUP(Fullmath[[#This Row],[M5]],$H$2:$L479,2,FALSE),VLOOKUP(Fullmath[[#This Row],[M5]],$H481:$L$2227,2,FALSE)),0)</f>
        <v>0</v>
      </c>
      <c r="AF480" s="16">
        <f>IFERROR(_xlfn.IFNA(VLOOKUP(Fullmath[[#This Row],[M5]],$H$2:$L479,4,FALSE),VLOOKUP(Fullmath[[#This Row],[M5]],$H481:$L$2227,4,FALSE)),0)</f>
        <v>0</v>
      </c>
      <c r="AG480" s="5"/>
      <c r="AH480" s="6"/>
      <c r="AI480" s="15">
        <f>IFERROR(_xlfn.IFNA(VLOOKUP(Fullmath[[#This Row],[M6]],$H$2:$L479,2,FALSE),VLOOKUP(Fullmath[[#This Row],[M6]],$H481:$L$2227,2,FALSE)),0)</f>
        <v>0</v>
      </c>
      <c r="AJ480" s="16">
        <f>IFERROR(_xlfn.IFNA(VLOOKUP(Fullmath[[#This Row],[M6]],$H$2:$L479,4,FALSE),VLOOKUP(Fullmath[[#This Row],[M6]],$H481:$L$2227,4,FALSE)),0)</f>
        <v>0</v>
      </c>
      <c r="AK480" s="5"/>
      <c r="AL480" s="6"/>
      <c r="AM480" s="6">
        <f>(IFERROR(VLOOKUP(AK480,Components[[Name]:[Price]],2,FALSE),0))</f>
        <v>0</v>
      </c>
      <c r="AN480" s="5"/>
      <c r="AO480" s="6"/>
      <c r="AP480" s="6">
        <f>(IFERROR(VLOOKUP(AN480,Components[[Name]:[Price]],2,FALSE),0))</f>
        <v>0</v>
      </c>
      <c r="AQ480" s="5"/>
      <c r="AR480" s="6"/>
      <c r="AS480" s="6">
        <f>(IFERROR(VLOOKUP(AQ480,Components[[Name]:[Price]],2,FALSE),0))</f>
        <v>0</v>
      </c>
      <c r="AT480" s="5"/>
      <c r="AU480" s="6"/>
      <c r="AV480" s="6">
        <f>(IFERROR(VLOOKUP(AT480,Components[[Name]:[Price]],2,FALSE),0))</f>
        <v>0</v>
      </c>
      <c r="AW480" s="5"/>
      <c r="AX480" s="6"/>
      <c r="AY480" s="6">
        <f>(IFERROR(VLOOKUP(AW480,Components[[Name]:[Price]],2,FALSE),0))</f>
        <v>0</v>
      </c>
      <c r="AZ480" s="5"/>
      <c r="BA480" s="6"/>
      <c r="BB480" s="2">
        <f>(IFERROR(VLOOKUP(AZ480,Components[[Name]:[Price]],2,FALSE),0))</f>
        <v>0</v>
      </c>
    </row>
    <row r="481" spans="1:54" x14ac:dyDescent="0.2">
      <c r="A481" s="2">
        <v>1550</v>
      </c>
      <c r="B481" s="2" t="s">
        <v>958</v>
      </c>
      <c r="C481" s="6" t="s">
        <v>984</v>
      </c>
      <c r="D481" s="2" t="s">
        <v>783</v>
      </c>
      <c r="E481" s="2">
        <v>1</v>
      </c>
      <c r="F481" s="2">
        <v>32</v>
      </c>
      <c r="G481" s="2">
        <v>80</v>
      </c>
      <c r="H481" s="2" t="s">
        <v>802</v>
      </c>
      <c r="I481" s="7">
        <f>Fullmath[[#This Row],[Total CP]]/Fullmath[[#This Row],[Quantity]]</f>
        <v>86</v>
      </c>
      <c r="J4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86</v>
      </c>
      <c r="K481" s="6">
        <f>Fullmath[[#This Row],[Mat Cost]]/Fullmath[[#This Row],[Quantity]]</f>
        <v>3469</v>
      </c>
      <c r="L4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3469</v>
      </c>
      <c r="M481" s="5" t="s">
        <v>323</v>
      </c>
      <c r="N481" s="14">
        <v>2</v>
      </c>
      <c r="O481" s="15">
        <f>IFERROR(_xlfn.IFNA(VLOOKUP(Fullmath[[#This Row],[M1]],$H$2:$L480,2,FALSE),VLOOKUP(Fullmath[[#This Row],[M1]],$H482:$L$2227,2,FALSE)),0)</f>
        <v>3</v>
      </c>
      <c r="P481" s="16">
        <f>IFERROR(_xlfn.IFNA(VLOOKUP(Fullmath[[#This Row],[M1]],$H$2:$L480,4,FALSE),VLOOKUP(Fullmath[[#This Row],[M1]],$H482:$L$2227,4,FALSE)),0)</f>
        <v>1034.5</v>
      </c>
      <c r="Q481" s="5" t="s">
        <v>293</v>
      </c>
      <c r="R481" s="6">
        <v>2</v>
      </c>
      <c r="S481" s="15">
        <f>IFERROR(_xlfn.IFNA(VLOOKUP(Fullmath[[#This Row],[M2]],$H$2:$L480,2,FALSE),VLOOKUP(Fullmath[[#This Row],[M2]],$H482:$L$2227,2,FALSE)),0)</f>
        <v>0</v>
      </c>
      <c r="T481" s="16">
        <f>IFERROR(_xlfn.IFNA(VLOOKUP(Fullmath[[#This Row],[M2]],$H$2:$L480,4,FALSE),VLOOKUP(Fullmath[[#This Row],[M2]],$H482:$L$2227,4,FALSE)),0)</f>
        <v>0</v>
      </c>
      <c r="U481" s="5"/>
      <c r="V481" s="6"/>
      <c r="W481" s="15">
        <f>IFERROR(_xlfn.IFNA(VLOOKUP(Fullmath[[#This Row],[M3]],$H$2:$L480,2,FALSE),VLOOKUP(Fullmath[[#This Row],[M3]],$H482:$L$2227,2,FALSE)),0)</f>
        <v>0</v>
      </c>
      <c r="X481" s="16">
        <f>IFERROR(_xlfn.IFNA(VLOOKUP(Fullmath[[#This Row],[M3]],$H$2:$L480,4,FALSE),VLOOKUP(Fullmath[[#This Row],[M3]],$H482:$L$2227,4,FALSE)),0)</f>
        <v>0</v>
      </c>
      <c r="Y481" s="5"/>
      <c r="Z481" s="6"/>
      <c r="AA481" s="15">
        <f>IFERROR(_xlfn.IFNA(VLOOKUP(Fullmath[[#This Row],[M4]],$H$2:$L480,2,FALSE),VLOOKUP(Fullmath[[#This Row],[M4]],$H482:$L$2227,2,FALSE)),0)</f>
        <v>0</v>
      </c>
      <c r="AB481" s="16">
        <f>IFERROR(_xlfn.IFNA(VLOOKUP(Fullmath[[#This Row],[M4]],$H$2:$L480,4,FALSE),VLOOKUP(Fullmath[[#This Row],[M4]],$H482:$L$2227,4,FALSE)),0)</f>
        <v>0</v>
      </c>
      <c r="AC481" s="5"/>
      <c r="AD481" s="6"/>
      <c r="AE481" s="15">
        <f>IFERROR(_xlfn.IFNA(VLOOKUP(Fullmath[[#This Row],[M5]],$H$2:$L480,2,FALSE),VLOOKUP(Fullmath[[#This Row],[M5]],$H482:$L$2227,2,FALSE)),0)</f>
        <v>0</v>
      </c>
      <c r="AF481" s="16">
        <f>IFERROR(_xlfn.IFNA(VLOOKUP(Fullmath[[#This Row],[M5]],$H$2:$L480,4,FALSE),VLOOKUP(Fullmath[[#This Row],[M5]],$H482:$L$2227,4,FALSE)),0)</f>
        <v>0</v>
      </c>
      <c r="AG481" s="5"/>
      <c r="AH481" s="6"/>
      <c r="AI481" s="15">
        <f>IFERROR(_xlfn.IFNA(VLOOKUP(Fullmath[[#This Row],[M6]],$H$2:$L480,2,FALSE),VLOOKUP(Fullmath[[#This Row],[M6]],$H482:$L$2227,2,FALSE)),0)</f>
        <v>0</v>
      </c>
      <c r="AJ481" s="16">
        <f>IFERROR(_xlfn.IFNA(VLOOKUP(Fullmath[[#This Row],[M6]],$H$2:$L480,4,FALSE),VLOOKUP(Fullmath[[#This Row],[M6]],$H482:$L$2227,4,FALSE)),0)</f>
        <v>0</v>
      </c>
      <c r="AK481" s="5" t="s">
        <v>472</v>
      </c>
      <c r="AL481" s="6">
        <v>3</v>
      </c>
      <c r="AM481" s="6">
        <f>(IFERROR(VLOOKUP(AK481,Components[[Name]:[Price]],2,FALSE),0))</f>
        <v>200</v>
      </c>
      <c r="AN481" s="5" t="s">
        <v>497</v>
      </c>
      <c r="AO481" s="6">
        <v>1</v>
      </c>
      <c r="AP481" s="6">
        <f>(IFERROR(VLOOKUP(AN481,Components[[Name]:[Price]],2,FALSE),0))</f>
        <v>100</v>
      </c>
      <c r="AQ481" s="5" t="s">
        <v>260</v>
      </c>
      <c r="AR481" s="6">
        <v>1</v>
      </c>
      <c r="AS481" s="6">
        <f>(IFERROR(VLOOKUP(AQ481,Components[[Name]:[Price]],2,FALSE),0))</f>
        <v>700</v>
      </c>
      <c r="AT481" s="5"/>
      <c r="AU481" s="6"/>
      <c r="AV481" s="6">
        <f>(IFERROR(VLOOKUP(AT481,Components[[Name]:[Price]],2,FALSE),0))</f>
        <v>0</v>
      </c>
      <c r="AW481" s="5"/>
      <c r="AX481" s="6"/>
      <c r="AY481" s="6">
        <f>(IFERROR(VLOOKUP(AW481,Components[[Name]:[Price]],2,FALSE),0))</f>
        <v>0</v>
      </c>
      <c r="AZ481" s="5"/>
      <c r="BA481" s="6"/>
      <c r="BB481" s="2">
        <f>(IFERROR(VLOOKUP(AZ481,Components[[Name]:[Price]],2,FALSE),0))</f>
        <v>0</v>
      </c>
    </row>
    <row r="482" spans="1:54" x14ac:dyDescent="0.2">
      <c r="A482" s="2">
        <v>173</v>
      </c>
      <c r="B482" s="2" t="s">
        <v>958</v>
      </c>
      <c r="C482" s="6" t="s">
        <v>984</v>
      </c>
      <c r="D482" s="2" t="s">
        <v>964</v>
      </c>
      <c r="E482" s="2">
        <v>1</v>
      </c>
      <c r="F482" s="2">
        <v>2</v>
      </c>
      <c r="G482" s="2">
        <v>1</v>
      </c>
      <c r="H482" s="2" t="s">
        <v>964</v>
      </c>
      <c r="I482" s="7">
        <f>Fullmath[[#This Row],[Total CP]]/Fullmath[[#This Row],[Quantity]]</f>
        <v>1</v>
      </c>
      <c r="J4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82" s="6">
        <f>Fullmath[[#This Row],[Mat Cost]]/Fullmath[[#This Row],[Quantity]]</f>
        <v>108.625</v>
      </c>
      <c r="L4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108.625</v>
      </c>
      <c r="M482" s="5" t="s">
        <v>801</v>
      </c>
      <c r="N482" s="14">
        <v>1</v>
      </c>
      <c r="O482" s="15">
        <f>IFERROR(_xlfn.IFNA(VLOOKUP(Fullmath[[#This Row],[M1]],$H$2:$L481,2,FALSE),VLOOKUP(Fullmath[[#This Row],[M1]],$H483:$L$2227,2,FALSE)),0)</f>
        <v>0</v>
      </c>
      <c r="P482" s="16">
        <f>IFERROR(_xlfn.IFNA(VLOOKUP(Fullmath[[#This Row],[M1]],$H$2:$L481,4,FALSE),VLOOKUP(Fullmath[[#This Row],[M1]],$H483:$L$2227,4,FALSE)),0)</f>
        <v>0</v>
      </c>
      <c r="Q482" s="5"/>
      <c r="R482" s="6"/>
      <c r="S482" s="15">
        <f>IFERROR(_xlfn.IFNA(VLOOKUP(Fullmath[[#This Row],[M2]],$H$2:$L481,2,FALSE),VLOOKUP(Fullmath[[#This Row],[M2]],$H483:$L$2227,2,FALSE)),0)</f>
        <v>0</v>
      </c>
      <c r="T482" s="16">
        <f>IFERROR(_xlfn.IFNA(VLOOKUP(Fullmath[[#This Row],[M2]],$H$2:$L481,4,FALSE),VLOOKUP(Fullmath[[#This Row],[M2]],$H483:$L$2227,4,FALSE)),0)</f>
        <v>0</v>
      </c>
      <c r="U482" s="5"/>
      <c r="V482" s="6"/>
      <c r="W482" s="15">
        <f>IFERROR(_xlfn.IFNA(VLOOKUP(Fullmath[[#This Row],[M3]],$H$2:$L481,2,FALSE),VLOOKUP(Fullmath[[#This Row],[M3]],$H483:$L$2227,2,FALSE)),0)</f>
        <v>0</v>
      </c>
      <c r="X482" s="16">
        <f>IFERROR(_xlfn.IFNA(VLOOKUP(Fullmath[[#This Row],[M3]],$H$2:$L481,4,FALSE),VLOOKUP(Fullmath[[#This Row],[M3]],$H483:$L$2227,4,FALSE)),0)</f>
        <v>0</v>
      </c>
      <c r="Y482" s="5"/>
      <c r="Z482" s="6"/>
      <c r="AA482" s="15">
        <f>IFERROR(_xlfn.IFNA(VLOOKUP(Fullmath[[#This Row],[M4]],$H$2:$L481,2,FALSE),VLOOKUP(Fullmath[[#This Row],[M4]],$H483:$L$2227,2,FALSE)),0)</f>
        <v>0</v>
      </c>
      <c r="AB482" s="16">
        <f>IFERROR(_xlfn.IFNA(VLOOKUP(Fullmath[[#This Row],[M4]],$H$2:$L481,4,FALSE),VLOOKUP(Fullmath[[#This Row],[M4]],$H483:$L$2227,4,FALSE)),0)</f>
        <v>0</v>
      </c>
      <c r="AC482" s="5"/>
      <c r="AD482" s="6"/>
      <c r="AE482" s="15">
        <f>IFERROR(_xlfn.IFNA(VLOOKUP(Fullmath[[#This Row],[M5]],$H$2:$L481,2,FALSE),VLOOKUP(Fullmath[[#This Row],[M5]],$H483:$L$2227,2,FALSE)),0)</f>
        <v>0</v>
      </c>
      <c r="AF482" s="16">
        <f>IFERROR(_xlfn.IFNA(VLOOKUP(Fullmath[[#This Row],[M5]],$H$2:$L481,4,FALSE),VLOOKUP(Fullmath[[#This Row],[M5]],$H483:$L$2227,4,FALSE)),0)</f>
        <v>0</v>
      </c>
      <c r="AG482" s="5"/>
      <c r="AH482" s="6"/>
      <c r="AI482" s="15">
        <f>IFERROR(_xlfn.IFNA(VLOOKUP(Fullmath[[#This Row],[M6]],$H$2:$L481,2,FALSE),VLOOKUP(Fullmath[[#This Row],[M6]],$H483:$L$2227,2,FALSE)),0)</f>
        <v>0</v>
      </c>
      <c r="AJ482" s="16">
        <f>IFERROR(_xlfn.IFNA(VLOOKUP(Fullmath[[#This Row],[M6]],$H$2:$L481,4,FALSE),VLOOKUP(Fullmath[[#This Row],[M6]],$H483:$L$2227,4,FALSE)),0)</f>
        <v>0</v>
      </c>
      <c r="AK482" s="5" t="s">
        <v>159</v>
      </c>
      <c r="AL482" s="6">
        <v>1</v>
      </c>
      <c r="AM482" s="6">
        <f>(IFERROR(VLOOKUP(AK482,Components[[Name]:[Price]],2,FALSE),0))</f>
        <v>108.625</v>
      </c>
      <c r="AN482" s="5"/>
      <c r="AO482" s="6"/>
      <c r="AP482" s="6">
        <f>(IFERROR(VLOOKUP(AN482,Components[[Name]:[Price]],2,FALSE),0))</f>
        <v>0</v>
      </c>
      <c r="AQ482" s="5"/>
      <c r="AR482" s="6"/>
      <c r="AS482" s="6">
        <f>(IFERROR(VLOOKUP(AQ482,Components[[Name]:[Price]],2,FALSE),0))</f>
        <v>0</v>
      </c>
      <c r="AT482" s="5"/>
      <c r="AU482" s="6"/>
      <c r="AV482" s="6">
        <f>(IFERROR(VLOOKUP(AT482,Components[[Name]:[Price]],2,FALSE),0))</f>
        <v>0</v>
      </c>
      <c r="AW482" s="5"/>
      <c r="AX482" s="6"/>
      <c r="AY482" s="6">
        <f>(IFERROR(VLOOKUP(AW482,Components[[Name]:[Price]],2,FALSE),0))</f>
        <v>0</v>
      </c>
      <c r="AZ482" s="5"/>
      <c r="BA482" s="6"/>
      <c r="BB482" s="2">
        <f>(IFERROR(VLOOKUP(AZ482,Components[[Name]:[Price]],2,FALSE),0))</f>
        <v>0</v>
      </c>
    </row>
    <row r="483" spans="1:54" x14ac:dyDescent="0.2">
      <c r="A483" s="2">
        <v>1551</v>
      </c>
      <c r="B483" s="2" t="s">
        <v>958</v>
      </c>
      <c r="C483" s="6" t="s">
        <v>984</v>
      </c>
      <c r="D483" s="2" t="s">
        <v>964</v>
      </c>
      <c r="E483" s="2">
        <v>1</v>
      </c>
      <c r="F483" s="2">
        <v>20</v>
      </c>
      <c r="G483" s="2">
        <v>53</v>
      </c>
      <c r="H483" s="2" t="s">
        <v>978</v>
      </c>
      <c r="I483" s="7">
        <f>Fullmath[[#This Row],[Total CP]]/Fullmath[[#This Row],[Quantity]]</f>
        <v>53</v>
      </c>
      <c r="J4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</v>
      </c>
      <c r="K483" s="6">
        <f>Fullmath[[#This Row],[Mat Cost]]/Fullmath[[#This Row],[Quantity]]</f>
        <v>3381.1666666666665</v>
      </c>
      <c r="L4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3381.1666666666665</v>
      </c>
      <c r="M483" s="5" t="s">
        <v>293</v>
      </c>
      <c r="N483" s="14">
        <v>1</v>
      </c>
      <c r="O483" s="15">
        <f>IFERROR(_xlfn.IFNA(VLOOKUP(Fullmath[[#This Row],[M1]],$H$2:$L482,2,FALSE),VLOOKUP(Fullmath[[#This Row],[M1]],$H484:$L$2227,2,FALSE)),0)</f>
        <v>0</v>
      </c>
      <c r="P483" s="16">
        <f>IFERROR(_xlfn.IFNA(VLOOKUP(Fullmath[[#This Row],[M1]],$H$2:$L482,4,FALSE),VLOOKUP(Fullmath[[#This Row],[M1]],$H484:$L$2227,4,FALSE)),0)</f>
        <v>0</v>
      </c>
      <c r="Q483" s="5"/>
      <c r="R483" s="6"/>
      <c r="S483" s="15">
        <f>IFERROR(_xlfn.IFNA(VLOOKUP(Fullmath[[#This Row],[M2]],$H$2:$L482,2,FALSE),VLOOKUP(Fullmath[[#This Row],[M2]],$H484:$L$2227,2,FALSE)),0)</f>
        <v>0</v>
      </c>
      <c r="T483" s="16">
        <f>IFERROR(_xlfn.IFNA(VLOOKUP(Fullmath[[#This Row],[M2]],$H$2:$L482,4,FALSE),VLOOKUP(Fullmath[[#This Row],[M2]],$H484:$L$2227,4,FALSE)),0)</f>
        <v>0</v>
      </c>
      <c r="U483" s="5"/>
      <c r="V483" s="6"/>
      <c r="W483" s="15">
        <f>IFERROR(_xlfn.IFNA(VLOOKUP(Fullmath[[#This Row],[M3]],$H$2:$L482,2,FALSE),VLOOKUP(Fullmath[[#This Row],[M3]],$H484:$L$2227,2,FALSE)),0)</f>
        <v>0</v>
      </c>
      <c r="X483" s="16">
        <f>IFERROR(_xlfn.IFNA(VLOOKUP(Fullmath[[#This Row],[M3]],$H$2:$L482,4,FALSE),VLOOKUP(Fullmath[[#This Row],[M3]],$H484:$L$2227,4,FALSE)),0)</f>
        <v>0</v>
      </c>
      <c r="Y483" s="5"/>
      <c r="Z483" s="6"/>
      <c r="AA483" s="15">
        <f>IFERROR(_xlfn.IFNA(VLOOKUP(Fullmath[[#This Row],[M4]],$H$2:$L482,2,FALSE),VLOOKUP(Fullmath[[#This Row],[M4]],$H484:$L$2227,2,FALSE)),0)</f>
        <v>0</v>
      </c>
      <c r="AB483" s="16">
        <f>IFERROR(_xlfn.IFNA(VLOOKUP(Fullmath[[#This Row],[M4]],$H$2:$L482,4,FALSE),VLOOKUP(Fullmath[[#This Row],[M4]],$H484:$L$2227,4,FALSE)),0)</f>
        <v>0</v>
      </c>
      <c r="AC483" s="5"/>
      <c r="AD483" s="6"/>
      <c r="AE483" s="15">
        <f>IFERROR(_xlfn.IFNA(VLOOKUP(Fullmath[[#This Row],[M5]],$H$2:$L482,2,FALSE),VLOOKUP(Fullmath[[#This Row],[M5]],$H484:$L$2227,2,FALSE)),0)</f>
        <v>0</v>
      </c>
      <c r="AF483" s="16">
        <f>IFERROR(_xlfn.IFNA(VLOOKUP(Fullmath[[#This Row],[M5]],$H$2:$L482,4,FALSE),VLOOKUP(Fullmath[[#This Row],[M5]],$H484:$L$2227,4,FALSE)),0)</f>
        <v>0</v>
      </c>
      <c r="AG483" s="5"/>
      <c r="AH483" s="6"/>
      <c r="AI483" s="15">
        <f>IFERROR(_xlfn.IFNA(VLOOKUP(Fullmath[[#This Row],[M6]],$H$2:$L482,2,FALSE),VLOOKUP(Fullmath[[#This Row],[M6]],$H484:$L$2227,2,FALSE)),0)</f>
        <v>0</v>
      </c>
      <c r="AJ483" s="16">
        <f>IFERROR(_xlfn.IFNA(VLOOKUP(Fullmath[[#This Row],[M6]],$H$2:$L482,4,FALSE),VLOOKUP(Fullmath[[#This Row],[M6]],$H484:$L$2227,4,FALSE)),0)</f>
        <v>0</v>
      </c>
      <c r="AK483" s="5" t="s">
        <v>239</v>
      </c>
      <c r="AL483" s="6">
        <v>2</v>
      </c>
      <c r="AM483" s="6">
        <f>(IFERROR(VLOOKUP(AK483,Components[[Name]:[Price]],2,FALSE),0))</f>
        <v>76.083333333333329</v>
      </c>
      <c r="AN483" s="5" t="s">
        <v>260</v>
      </c>
      <c r="AO483" s="6">
        <v>1</v>
      </c>
      <c r="AP483" s="6">
        <f>(IFERROR(VLOOKUP(AN483,Components[[Name]:[Price]],2,FALSE),0))</f>
        <v>700</v>
      </c>
      <c r="AQ483" s="5" t="s">
        <v>173</v>
      </c>
      <c r="AR483" s="6">
        <v>3</v>
      </c>
      <c r="AS483" s="6">
        <f>(IFERROR(VLOOKUP(AQ483,Components[[Name]:[Price]],2,FALSE),0))</f>
        <v>843</v>
      </c>
      <c r="AT483" s="5"/>
      <c r="AU483" s="6"/>
      <c r="AV483" s="6">
        <f>(IFERROR(VLOOKUP(AT483,Components[[Name]:[Price]],2,FALSE),0))</f>
        <v>0</v>
      </c>
      <c r="AW483" s="5"/>
      <c r="AX483" s="6"/>
      <c r="AY483" s="6">
        <f>(IFERROR(VLOOKUP(AW483,Components[[Name]:[Price]],2,FALSE),0))</f>
        <v>0</v>
      </c>
      <c r="AZ483" s="5"/>
      <c r="BA483" s="6"/>
      <c r="BB483" s="2">
        <f>(IFERROR(VLOOKUP(AZ483,Components[[Name]:[Price]],2,FALSE),0))</f>
        <v>0</v>
      </c>
    </row>
    <row r="484" spans="1:54" x14ac:dyDescent="0.2">
      <c r="A484" s="2">
        <v>1559</v>
      </c>
      <c r="B484" s="2" t="s">
        <v>958</v>
      </c>
      <c r="C484" s="6" t="s">
        <v>984</v>
      </c>
      <c r="D484" s="2" t="s">
        <v>964</v>
      </c>
      <c r="E484" s="2">
        <v>1</v>
      </c>
      <c r="F484" s="2">
        <v>20</v>
      </c>
      <c r="G484" s="2">
        <v>53</v>
      </c>
      <c r="H484" s="2" t="s">
        <v>977</v>
      </c>
      <c r="I484" s="7">
        <f>Fullmath[[#This Row],[Total CP]]/Fullmath[[#This Row],[Quantity]]</f>
        <v>61</v>
      </c>
      <c r="J4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61</v>
      </c>
      <c r="K484" s="6">
        <f>Fullmath[[#This Row],[Mat Cost]]/Fullmath[[#This Row],[Quantity]]</f>
        <v>1622.75</v>
      </c>
      <c r="L4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1622.75</v>
      </c>
      <c r="M484" s="5" t="s">
        <v>324</v>
      </c>
      <c r="N484" s="14">
        <v>1</v>
      </c>
      <c r="O484" s="15">
        <f>IFERROR(_xlfn.IFNA(VLOOKUP(Fullmath[[#This Row],[M1]],$H$2:$L483,2,FALSE),VLOOKUP(Fullmath[[#This Row],[M1]],$H485:$L$2227,2,FALSE)),0)</f>
        <v>2</v>
      </c>
      <c r="P484" s="16">
        <f>IFERROR(_xlfn.IFNA(VLOOKUP(Fullmath[[#This Row],[M1]],$H$2:$L483,4,FALSE),VLOOKUP(Fullmath[[#This Row],[M1]],$H485:$L$2227,4,FALSE)),0)</f>
        <v>500.25</v>
      </c>
      <c r="Q484" s="5" t="s">
        <v>355</v>
      </c>
      <c r="R484" s="6">
        <v>3</v>
      </c>
      <c r="S484" s="15">
        <f>IFERROR(_xlfn.IFNA(VLOOKUP(Fullmath[[#This Row],[M2]],$H$2:$L483,2,FALSE),VLOOKUP(Fullmath[[#This Row],[M2]],$H485:$L$2227,2,FALSE)),0)</f>
        <v>2</v>
      </c>
      <c r="T484" s="16">
        <f>IFERROR(_xlfn.IFNA(VLOOKUP(Fullmath[[#This Row],[M2]],$H$2:$L483,4,FALSE),VLOOKUP(Fullmath[[#This Row],[M2]],$H485:$L$2227,4,FALSE)),0)</f>
        <v>74.5</v>
      </c>
      <c r="U484" s="5"/>
      <c r="V484" s="6"/>
      <c r="W484" s="15">
        <f>IFERROR(_xlfn.IFNA(VLOOKUP(Fullmath[[#This Row],[M3]],$H$2:$L483,2,FALSE),VLOOKUP(Fullmath[[#This Row],[M3]],$H485:$L$2227,2,FALSE)),0)</f>
        <v>0</v>
      </c>
      <c r="X484" s="16">
        <f>IFERROR(_xlfn.IFNA(VLOOKUP(Fullmath[[#This Row],[M3]],$H$2:$L483,4,FALSE),VLOOKUP(Fullmath[[#This Row],[M3]],$H485:$L$2227,4,FALSE)),0)</f>
        <v>0</v>
      </c>
      <c r="Y484" s="5"/>
      <c r="Z484" s="6"/>
      <c r="AA484" s="15">
        <f>IFERROR(_xlfn.IFNA(VLOOKUP(Fullmath[[#This Row],[M4]],$H$2:$L483,2,FALSE),VLOOKUP(Fullmath[[#This Row],[M4]],$H485:$L$2227,2,FALSE)),0)</f>
        <v>0</v>
      </c>
      <c r="AB484" s="16">
        <f>IFERROR(_xlfn.IFNA(VLOOKUP(Fullmath[[#This Row],[M4]],$H$2:$L483,4,FALSE),VLOOKUP(Fullmath[[#This Row],[M4]],$H485:$L$2227,4,FALSE)),0)</f>
        <v>0</v>
      </c>
      <c r="AC484" s="5"/>
      <c r="AD484" s="6"/>
      <c r="AE484" s="15">
        <f>IFERROR(_xlfn.IFNA(VLOOKUP(Fullmath[[#This Row],[M5]],$H$2:$L483,2,FALSE),VLOOKUP(Fullmath[[#This Row],[M5]],$H485:$L$2227,2,FALSE)),0)</f>
        <v>0</v>
      </c>
      <c r="AF484" s="16">
        <f>IFERROR(_xlfn.IFNA(VLOOKUP(Fullmath[[#This Row],[M5]],$H$2:$L483,4,FALSE),VLOOKUP(Fullmath[[#This Row],[M5]],$H485:$L$2227,4,FALSE)),0)</f>
        <v>0</v>
      </c>
      <c r="AG484" s="5"/>
      <c r="AH484" s="6"/>
      <c r="AI484" s="15">
        <f>IFERROR(_xlfn.IFNA(VLOOKUP(Fullmath[[#This Row],[M6]],$H$2:$L483,2,FALSE),VLOOKUP(Fullmath[[#This Row],[M6]],$H485:$L$2227,2,FALSE)),0)</f>
        <v>0</v>
      </c>
      <c r="AJ484" s="16">
        <f>IFERROR(_xlfn.IFNA(VLOOKUP(Fullmath[[#This Row],[M6]],$H$2:$L483,4,FALSE),VLOOKUP(Fullmath[[#This Row],[M6]],$H485:$L$2227,4,FALSE)),0)</f>
        <v>0</v>
      </c>
      <c r="AK484" s="5" t="s">
        <v>172</v>
      </c>
      <c r="AL484" s="6">
        <v>1</v>
      </c>
      <c r="AM484" s="6">
        <f>(IFERROR(VLOOKUP(AK484,Components[[Name]:[Price]],2,FALSE),0))</f>
        <v>843</v>
      </c>
      <c r="AN484" s="5" t="s">
        <v>158</v>
      </c>
      <c r="AO484" s="6">
        <v>1</v>
      </c>
      <c r="AP484" s="6">
        <f>(IFERROR(VLOOKUP(AN484,Components[[Name]:[Price]],2,FALSE),0))</f>
        <v>56</v>
      </c>
      <c r="AQ484" s="5"/>
      <c r="AR484" s="6"/>
      <c r="AS484" s="6">
        <f>(IFERROR(VLOOKUP(AQ484,Components[[Name]:[Price]],2,FALSE),0))</f>
        <v>0</v>
      </c>
      <c r="AT484" s="5"/>
      <c r="AU484" s="6"/>
      <c r="AV484" s="6">
        <f>(IFERROR(VLOOKUP(AT484,Components[[Name]:[Price]],2,FALSE),0))</f>
        <v>0</v>
      </c>
      <c r="AW484" s="5"/>
      <c r="AX484" s="6"/>
      <c r="AY484" s="6">
        <f>(IFERROR(VLOOKUP(AW484,Components[[Name]:[Price]],2,FALSE),0))</f>
        <v>0</v>
      </c>
      <c r="AZ484" s="5"/>
      <c r="BA484" s="6"/>
      <c r="BB484" s="2">
        <f>(IFERROR(VLOOKUP(AZ484,Components[[Name]:[Price]],2,FALSE),0))</f>
        <v>0</v>
      </c>
    </row>
    <row r="485" spans="1:54" x14ac:dyDescent="0.2">
      <c r="A485" s="2">
        <v>138</v>
      </c>
      <c r="B485" s="2" t="s">
        <v>958</v>
      </c>
      <c r="C485" s="6" t="s">
        <v>529</v>
      </c>
      <c r="D485" s="2" t="s">
        <v>699</v>
      </c>
      <c r="E485" s="2">
        <v>1</v>
      </c>
      <c r="F485" s="2">
        <v>2</v>
      </c>
      <c r="G485" s="2">
        <v>1</v>
      </c>
      <c r="H485" s="2" t="s">
        <v>303</v>
      </c>
      <c r="I485" s="7">
        <f>Fullmath[[#This Row],[Total CP]]/Fullmath[[#This Row],[Quantity]]</f>
        <v>1</v>
      </c>
      <c r="J4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85" s="6">
        <f>Fullmath[[#This Row],[Mat Cost]]/Fullmath[[#This Row],[Quantity]]</f>
        <v>28.083333333333332</v>
      </c>
      <c r="L4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28.083333333333332</v>
      </c>
      <c r="M485" s="5"/>
      <c r="N485" s="14"/>
      <c r="O485" s="15">
        <f>IFERROR(_xlfn.IFNA(VLOOKUP(Fullmath[[#This Row],[M1]],$H$2:$L484,2,FALSE),VLOOKUP(Fullmath[[#This Row],[M1]],$H486:$L$2227,2,FALSE)),0)</f>
        <v>0</v>
      </c>
      <c r="P485" s="16">
        <f>IFERROR(_xlfn.IFNA(VLOOKUP(Fullmath[[#This Row],[M1]],$H$2:$L484,4,FALSE),VLOOKUP(Fullmath[[#This Row],[M1]],$H486:$L$2227,4,FALSE)),0)</f>
        <v>0</v>
      </c>
      <c r="Q485" s="5"/>
      <c r="R485" s="6"/>
      <c r="S485" s="15">
        <f>IFERROR(_xlfn.IFNA(VLOOKUP(Fullmath[[#This Row],[M2]],$H$2:$L484,2,FALSE),VLOOKUP(Fullmath[[#This Row],[M2]],$H486:$L$2227,2,FALSE)),0)</f>
        <v>0</v>
      </c>
      <c r="T485" s="16">
        <f>IFERROR(_xlfn.IFNA(VLOOKUP(Fullmath[[#This Row],[M2]],$H$2:$L484,4,FALSE),VLOOKUP(Fullmath[[#This Row],[M2]],$H486:$L$2227,4,FALSE)),0)</f>
        <v>0</v>
      </c>
      <c r="U485" s="5"/>
      <c r="V485" s="6"/>
      <c r="W485" s="15">
        <f>IFERROR(_xlfn.IFNA(VLOOKUP(Fullmath[[#This Row],[M3]],$H$2:$L484,2,FALSE),VLOOKUP(Fullmath[[#This Row],[M3]],$H486:$L$2227,2,FALSE)),0)</f>
        <v>0</v>
      </c>
      <c r="X485" s="16">
        <f>IFERROR(_xlfn.IFNA(VLOOKUP(Fullmath[[#This Row],[M3]],$H$2:$L484,4,FALSE),VLOOKUP(Fullmath[[#This Row],[M3]],$H486:$L$2227,4,FALSE)),0)</f>
        <v>0</v>
      </c>
      <c r="Y485" s="5"/>
      <c r="Z485" s="6"/>
      <c r="AA485" s="15">
        <f>IFERROR(_xlfn.IFNA(VLOOKUP(Fullmath[[#This Row],[M4]],$H$2:$L484,2,FALSE),VLOOKUP(Fullmath[[#This Row],[M4]],$H486:$L$2227,2,FALSE)),0)</f>
        <v>0</v>
      </c>
      <c r="AB485" s="16">
        <f>IFERROR(_xlfn.IFNA(VLOOKUP(Fullmath[[#This Row],[M4]],$H$2:$L484,4,FALSE),VLOOKUP(Fullmath[[#This Row],[M4]],$H486:$L$2227,4,FALSE)),0)</f>
        <v>0</v>
      </c>
      <c r="AC485" s="5"/>
      <c r="AD485" s="6"/>
      <c r="AE485" s="15">
        <f>IFERROR(_xlfn.IFNA(VLOOKUP(Fullmath[[#This Row],[M5]],$H$2:$L484,2,FALSE),VLOOKUP(Fullmath[[#This Row],[M5]],$H486:$L$2227,2,FALSE)),0)</f>
        <v>0</v>
      </c>
      <c r="AF485" s="16">
        <f>IFERROR(_xlfn.IFNA(VLOOKUP(Fullmath[[#This Row],[M5]],$H$2:$L484,4,FALSE),VLOOKUP(Fullmath[[#This Row],[M5]],$H486:$L$2227,4,FALSE)),0)</f>
        <v>0</v>
      </c>
      <c r="AG485" s="5"/>
      <c r="AH485" s="6"/>
      <c r="AI485" s="15">
        <f>IFERROR(_xlfn.IFNA(VLOOKUP(Fullmath[[#This Row],[M6]],$H$2:$L484,2,FALSE),VLOOKUP(Fullmath[[#This Row],[M6]],$H486:$L$2227,2,FALSE)),0)</f>
        <v>0</v>
      </c>
      <c r="AJ485" s="16">
        <f>IFERROR(_xlfn.IFNA(VLOOKUP(Fullmath[[#This Row],[M6]],$H$2:$L484,4,FALSE),VLOOKUP(Fullmath[[#This Row],[M6]],$H486:$L$2227,4,FALSE)),0)</f>
        <v>0</v>
      </c>
      <c r="AK485" s="5" t="s">
        <v>219</v>
      </c>
      <c r="AL485" s="6">
        <v>1</v>
      </c>
      <c r="AM485" s="6">
        <f>(IFERROR(VLOOKUP(AK485,Components[[Name]:[Price]],2,FALSE),0))</f>
        <v>28.083333333333332</v>
      </c>
      <c r="AN485" s="5"/>
      <c r="AO485" s="6"/>
      <c r="AP485" s="6">
        <f>(IFERROR(VLOOKUP(AN485,Components[[Name]:[Price]],2,FALSE),0))</f>
        <v>0</v>
      </c>
      <c r="AQ485" s="5"/>
      <c r="AR485" s="6"/>
      <c r="AS485" s="6">
        <f>(IFERROR(VLOOKUP(AQ485,Components[[Name]:[Price]],2,FALSE),0))</f>
        <v>0</v>
      </c>
      <c r="AT485" s="5"/>
      <c r="AU485" s="6"/>
      <c r="AV485" s="6">
        <f>(IFERROR(VLOOKUP(AT485,Components[[Name]:[Price]],2,FALSE),0))</f>
        <v>0</v>
      </c>
      <c r="AW485" s="5"/>
      <c r="AX485" s="6"/>
      <c r="AY485" s="6">
        <f>(IFERROR(VLOOKUP(AW485,Components[[Name]:[Price]],2,FALSE),0))</f>
        <v>0</v>
      </c>
      <c r="AZ485" s="5"/>
      <c r="BA485" s="6"/>
      <c r="BB485" s="2">
        <f>(IFERROR(VLOOKUP(AZ485,Components[[Name]:[Price]],2,FALSE),0))</f>
        <v>0</v>
      </c>
    </row>
    <row r="486" spans="1:54" x14ac:dyDescent="0.2">
      <c r="A486" s="2">
        <v>1359</v>
      </c>
      <c r="B486" s="2" t="s">
        <v>958</v>
      </c>
      <c r="C486" s="6" t="s">
        <v>529</v>
      </c>
      <c r="D486" s="2" t="s">
        <v>699</v>
      </c>
      <c r="E486" s="2">
        <v>10</v>
      </c>
      <c r="F486" s="2">
        <v>2</v>
      </c>
      <c r="G486" s="2">
        <v>1</v>
      </c>
      <c r="H486" s="2" t="s">
        <v>361</v>
      </c>
      <c r="I486" s="7">
        <f>Fullmath[[#This Row],[Total CP]]/Fullmath[[#This Row],[Quantity]]</f>
        <v>0.1</v>
      </c>
      <c r="J4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86" s="6">
        <f>Fullmath[[#This Row],[Mat Cost]]/Fullmath[[#This Row],[Quantity]]</f>
        <v>5.6166666666666663</v>
      </c>
      <c r="L4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56.166666666666664</v>
      </c>
      <c r="M486" s="5"/>
      <c r="N486" s="14"/>
      <c r="O486" s="15">
        <f>IFERROR(_xlfn.IFNA(VLOOKUP(Fullmath[[#This Row],[M1]],$H$2:$L485,2,FALSE),VLOOKUP(Fullmath[[#This Row],[M1]],$H487:$L$2227,2,FALSE)),0)</f>
        <v>0</v>
      </c>
      <c r="P486" s="16">
        <f>IFERROR(_xlfn.IFNA(VLOOKUP(Fullmath[[#This Row],[M1]],$H$2:$L485,4,FALSE),VLOOKUP(Fullmath[[#This Row],[M1]],$H487:$L$2227,4,FALSE)),0)</f>
        <v>0</v>
      </c>
      <c r="Q486" s="5"/>
      <c r="R486" s="6"/>
      <c r="S486" s="15">
        <f>IFERROR(_xlfn.IFNA(VLOOKUP(Fullmath[[#This Row],[M2]],$H$2:$L485,2,FALSE),VLOOKUP(Fullmath[[#This Row],[M2]],$H487:$L$2227,2,FALSE)),0)</f>
        <v>0</v>
      </c>
      <c r="T486" s="16">
        <f>IFERROR(_xlfn.IFNA(VLOOKUP(Fullmath[[#This Row],[M2]],$H$2:$L485,4,FALSE),VLOOKUP(Fullmath[[#This Row],[M2]],$H487:$L$2227,4,FALSE)),0)</f>
        <v>0</v>
      </c>
      <c r="U486" s="5"/>
      <c r="V486" s="6"/>
      <c r="W486" s="15">
        <f>IFERROR(_xlfn.IFNA(VLOOKUP(Fullmath[[#This Row],[M3]],$H$2:$L485,2,FALSE),VLOOKUP(Fullmath[[#This Row],[M3]],$H487:$L$2227,2,FALSE)),0)</f>
        <v>0</v>
      </c>
      <c r="X486" s="16">
        <f>IFERROR(_xlfn.IFNA(VLOOKUP(Fullmath[[#This Row],[M3]],$H$2:$L485,4,FALSE),VLOOKUP(Fullmath[[#This Row],[M3]],$H487:$L$2227,4,FALSE)),0)</f>
        <v>0</v>
      </c>
      <c r="Y486" s="5"/>
      <c r="Z486" s="6"/>
      <c r="AA486" s="15">
        <f>IFERROR(_xlfn.IFNA(VLOOKUP(Fullmath[[#This Row],[M4]],$H$2:$L485,2,FALSE),VLOOKUP(Fullmath[[#This Row],[M4]],$H487:$L$2227,2,FALSE)),0)</f>
        <v>0</v>
      </c>
      <c r="AB486" s="16">
        <f>IFERROR(_xlfn.IFNA(VLOOKUP(Fullmath[[#This Row],[M4]],$H$2:$L485,4,FALSE),VLOOKUP(Fullmath[[#This Row],[M4]],$H487:$L$2227,4,FALSE)),0)</f>
        <v>0</v>
      </c>
      <c r="AC486" s="5"/>
      <c r="AD486" s="6"/>
      <c r="AE486" s="15">
        <f>IFERROR(_xlfn.IFNA(VLOOKUP(Fullmath[[#This Row],[M5]],$H$2:$L485,2,FALSE),VLOOKUP(Fullmath[[#This Row],[M5]],$H487:$L$2227,2,FALSE)),0)</f>
        <v>0</v>
      </c>
      <c r="AF486" s="16">
        <f>IFERROR(_xlfn.IFNA(VLOOKUP(Fullmath[[#This Row],[M5]],$H$2:$L485,4,FALSE),VLOOKUP(Fullmath[[#This Row],[M5]],$H487:$L$2227,4,FALSE)),0)</f>
        <v>0</v>
      </c>
      <c r="AG486" s="5"/>
      <c r="AH486" s="6"/>
      <c r="AI486" s="15">
        <f>IFERROR(_xlfn.IFNA(VLOOKUP(Fullmath[[#This Row],[M6]],$H$2:$L485,2,FALSE),VLOOKUP(Fullmath[[#This Row],[M6]],$H487:$L$2227,2,FALSE)),0)</f>
        <v>0</v>
      </c>
      <c r="AJ486" s="16">
        <f>IFERROR(_xlfn.IFNA(VLOOKUP(Fullmath[[#This Row],[M6]],$H$2:$L485,4,FALSE),VLOOKUP(Fullmath[[#This Row],[M6]],$H487:$L$2227,4,FALSE)),0)</f>
        <v>0</v>
      </c>
      <c r="AK486" s="5" t="s">
        <v>219</v>
      </c>
      <c r="AL486" s="6">
        <v>2</v>
      </c>
      <c r="AM486" s="6">
        <f>(IFERROR(VLOOKUP(AK486,Components[[Name]:[Price]],2,FALSE),0))</f>
        <v>28.083333333333332</v>
      </c>
      <c r="AN486" s="5"/>
      <c r="AO486" s="6"/>
      <c r="AP486" s="6">
        <f>(IFERROR(VLOOKUP(AN486,Components[[Name]:[Price]],2,FALSE),0))</f>
        <v>0</v>
      </c>
      <c r="AQ486" s="5"/>
      <c r="AR486" s="6"/>
      <c r="AS486" s="6">
        <f>(IFERROR(VLOOKUP(AQ486,Components[[Name]:[Price]],2,FALSE),0))</f>
        <v>0</v>
      </c>
      <c r="AT486" s="5"/>
      <c r="AU486" s="6"/>
      <c r="AV486" s="6">
        <f>(IFERROR(VLOOKUP(AT486,Components[[Name]:[Price]],2,FALSE),0))</f>
        <v>0</v>
      </c>
      <c r="AW486" s="5"/>
      <c r="AX486" s="6"/>
      <c r="AY486" s="6">
        <f>(IFERROR(VLOOKUP(AW486,Components[[Name]:[Price]],2,FALSE),0))</f>
        <v>0</v>
      </c>
      <c r="AZ486" s="5"/>
      <c r="BA486" s="6"/>
      <c r="BB486" s="2">
        <f>(IFERROR(VLOOKUP(AZ486,Components[[Name]:[Price]],2,FALSE),0))</f>
        <v>0</v>
      </c>
    </row>
    <row r="487" spans="1:54" x14ac:dyDescent="0.2">
      <c r="A487" s="2">
        <v>1357</v>
      </c>
      <c r="B487" s="2" t="s">
        <v>958</v>
      </c>
      <c r="C487" s="6" t="s">
        <v>529</v>
      </c>
      <c r="D487" s="2" t="s">
        <v>699</v>
      </c>
      <c r="E487" s="2">
        <v>10</v>
      </c>
      <c r="F487" s="2">
        <v>2</v>
      </c>
      <c r="G487" s="2">
        <v>1</v>
      </c>
      <c r="H487" s="2" t="s">
        <v>359</v>
      </c>
      <c r="I487" s="7">
        <f>Fullmath[[#This Row],[Total CP]]/Fullmath[[#This Row],[Quantity]]</f>
        <v>0.1</v>
      </c>
      <c r="J4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87" s="6">
        <f>Fullmath[[#This Row],[Mat Cost]]/Fullmath[[#This Row],[Quantity]]</f>
        <v>27.419999999999998</v>
      </c>
      <c r="L4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274.2</v>
      </c>
      <c r="M487" s="5"/>
      <c r="N487" s="14"/>
      <c r="O487" s="15">
        <f>IFERROR(_xlfn.IFNA(VLOOKUP(Fullmath[[#This Row],[M1]],$H$2:$L486,2,FALSE),VLOOKUP(Fullmath[[#This Row],[M1]],$H488:$L$2227,2,FALSE)),0)</f>
        <v>0</v>
      </c>
      <c r="P487" s="16">
        <f>IFERROR(_xlfn.IFNA(VLOOKUP(Fullmath[[#This Row],[M1]],$H$2:$L486,4,FALSE),VLOOKUP(Fullmath[[#This Row],[M1]],$H488:$L$2227,4,FALSE)),0)</f>
        <v>0</v>
      </c>
      <c r="Q487" s="5"/>
      <c r="R487" s="6"/>
      <c r="S487" s="15">
        <f>IFERROR(_xlfn.IFNA(VLOOKUP(Fullmath[[#This Row],[M2]],$H$2:$L486,2,FALSE),VLOOKUP(Fullmath[[#This Row],[M2]],$H488:$L$2227,2,FALSE)),0)</f>
        <v>0</v>
      </c>
      <c r="T487" s="16">
        <f>IFERROR(_xlfn.IFNA(VLOOKUP(Fullmath[[#This Row],[M2]],$H$2:$L486,4,FALSE),VLOOKUP(Fullmath[[#This Row],[M2]],$H488:$L$2227,4,FALSE)),0)</f>
        <v>0</v>
      </c>
      <c r="U487" s="5"/>
      <c r="V487" s="6"/>
      <c r="W487" s="15">
        <f>IFERROR(_xlfn.IFNA(VLOOKUP(Fullmath[[#This Row],[M3]],$H$2:$L486,2,FALSE),VLOOKUP(Fullmath[[#This Row],[M3]],$H488:$L$2227,2,FALSE)),0)</f>
        <v>0</v>
      </c>
      <c r="X487" s="16">
        <f>IFERROR(_xlfn.IFNA(VLOOKUP(Fullmath[[#This Row],[M3]],$H$2:$L486,4,FALSE),VLOOKUP(Fullmath[[#This Row],[M3]],$H488:$L$2227,4,FALSE)),0)</f>
        <v>0</v>
      </c>
      <c r="Y487" s="5"/>
      <c r="Z487" s="6"/>
      <c r="AA487" s="15">
        <f>IFERROR(_xlfn.IFNA(VLOOKUP(Fullmath[[#This Row],[M4]],$H$2:$L486,2,FALSE),VLOOKUP(Fullmath[[#This Row],[M4]],$H488:$L$2227,2,FALSE)),0)</f>
        <v>0</v>
      </c>
      <c r="AB487" s="16">
        <f>IFERROR(_xlfn.IFNA(VLOOKUP(Fullmath[[#This Row],[M4]],$H$2:$L486,4,FALSE),VLOOKUP(Fullmath[[#This Row],[M4]],$H488:$L$2227,4,FALSE)),0)</f>
        <v>0</v>
      </c>
      <c r="AC487" s="5"/>
      <c r="AD487" s="6"/>
      <c r="AE487" s="15">
        <f>IFERROR(_xlfn.IFNA(VLOOKUP(Fullmath[[#This Row],[M5]],$H$2:$L486,2,FALSE),VLOOKUP(Fullmath[[#This Row],[M5]],$H488:$L$2227,2,FALSE)),0)</f>
        <v>0</v>
      </c>
      <c r="AF487" s="16">
        <f>IFERROR(_xlfn.IFNA(VLOOKUP(Fullmath[[#This Row],[M5]],$H$2:$L486,4,FALSE),VLOOKUP(Fullmath[[#This Row],[M5]],$H488:$L$2227,4,FALSE)),0)</f>
        <v>0</v>
      </c>
      <c r="AG487" s="5"/>
      <c r="AH487" s="6"/>
      <c r="AI487" s="15">
        <f>IFERROR(_xlfn.IFNA(VLOOKUP(Fullmath[[#This Row],[M6]],$H$2:$L486,2,FALSE),VLOOKUP(Fullmath[[#This Row],[M6]],$H488:$L$2227,2,FALSE)),0)</f>
        <v>0</v>
      </c>
      <c r="AJ487" s="16">
        <f>IFERROR(_xlfn.IFNA(VLOOKUP(Fullmath[[#This Row],[M6]],$H$2:$L486,4,FALSE),VLOOKUP(Fullmath[[#This Row],[M6]],$H488:$L$2227,4,FALSE)),0)</f>
        <v>0</v>
      </c>
      <c r="AK487" s="5" t="s">
        <v>242</v>
      </c>
      <c r="AL487" s="6">
        <v>2</v>
      </c>
      <c r="AM487" s="6">
        <f>(IFERROR(VLOOKUP(AK487,Components[[Name]:[Price]],2,FALSE),0))</f>
        <v>137.1</v>
      </c>
      <c r="AN487" s="5"/>
      <c r="AO487" s="6"/>
      <c r="AP487" s="6">
        <f>(IFERROR(VLOOKUP(AN487,Components[[Name]:[Price]],2,FALSE),0))</f>
        <v>0</v>
      </c>
      <c r="AQ487" s="5"/>
      <c r="AR487" s="6"/>
      <c r="AS487" s="6">
        <f>(IFERROR(VLOOKUP(AQ487,Components[[Name]:[Price]],2,FALSE),0))</f>
        <v>0</v>
      </c>
      <c r="AT487" s="5"/>
      <c r="AU487" s="6"/>
      <c r="AV487" s="6">
        <f>(IFERROR(VLOOKUP(AT487,Components[[Name]:[Price]],2,FALSE),0))</f>
        <v>0</v>
      </c>
      <c r="AW487" s="5"/>
      <c r="AX487" s="6"/>
      <c r="AY487" s="6">
        <f>(IFERROR(VLOOKUP(AW487,Components[[Name]:[Price]],2,FALSE),0))</f>
        <v>0</v>
      </c>
      <c r="AZ487" s="5"/>
      <c r="BA487" s="6"/>
      <c r="BB487" s="2">
        <f>(IFERROR(VLOOKUP(AZ487,Components[[Name]:[Price]],2,FALSE),0))</f>
        <v>0</v>
      </c>
    </row>
    <row r="488" spans="1:54" x14ac:dyDescent="0.2">
      <c r="A488" s="2">
        <v>1358</v>
      </c>
      <c r="B488" s="2" t="s">
        <v>958</v>
      </c>
      <c r="C488" s="6" t="s">
        <v>529</v>
      </c>
      <c r="D488" s="2" t="s">
        <v>699</v>
      </c>
      <c r="E488" s="2">
        <v>10</v>
      </c>
      <c r="F488" s="2">
        <v>2</v>
      </c>
      <c r="G488" s="2">
        <v>1</v>
      </c>
      <c r="H488" s="2" t="s">
        <v>363</v>
      </c>
      <c r="I488" s="7">
        <f>Fullmath[[#This Row],[Total CP]]/Fullmath[[#This Row],[Quantity]]</f>
        <v>0.1</v>
      </c>
      <c r="J4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88" s="6">
        <f>Fullmath[[#This Row],[Mat Cost]]/Fullmath[[#This Row],[Quantity]]</f>
        <v>26.2</v>
      </c>
      <c r="L4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262</v>
      </c>
      <c r="M488" s="5"/>
      <c r="N488" s="14"/>
      <c r="O488" s="15">
        <f>IFERROR(_xlfn.IFNA(VLOOKUP(Fullmath[[#This Row],[M1]],$H$2:$L487,2,FALSE),VLOOKUP(Fullmath[[#This Row],[M1]],$H489:$L$2227,2,FALSE)),0)</f>
        <v>0</v>
      </c>
      <c r="P488" s="16">
        <f>IFERROR(_xlfn.IFNA(VLOOKUP(Fullmath[[#This Row],[M1]],$H$2:$L487,4,FALSE),VLOOKUP(Fullmath[[#This Row],[M1]],$H489:$L$2227,4,FALSE)),0)</f>
        <v>0</v>
      </c>
      <c r="Q488" s="5"/>
      <c r="R488" s="6"/>
      <c r="S488" s="15">
        <f>IFERROR(_xlfn.IFNA(VLOOKUP(Fullmath[[#This Row],[M2]],$H$2:$L487,2,FALSE),VLOOKUP(Fullmath[[#This Row],[M2]],$H489:$L$2227,2,FALSE)),0)</f>
        <v>0</v>
      </c>
      <c r="T488" s="16">
        <f>IFERROR(_xlfn.IFNA(VLOOKUP(Fullmath[[#This Row],[M2]],$H$2:$L487,4,FALSE),VLOOKUP(Fullmath[[#This Row],[M2]],$H489:$L$2227,4,FALSE)),0)</f>
        <v>0</v>
      </c>
      <c r="U488" s="5"/>
      <c r="V488" s="6"/>
      <c r="W488" s="15">
        <f>IFERROR(_xlfn.IFNA(VLOOKUP(Fullmath[[#This Row],[M3]],$H$2:$L487,2,FALSE),VLOOKUP(Fullmath[[#This Row],[M3]],$H489:$L$2227,2,FALSE)),0)</f>
        <v>0</v>
      </c>
      <c r="X488" s="16">
        <f>IFERROR(_xlfn.IFNA(VLOOKUP(Fullmath[[#This Row],[M3]],$H$2:$L487,4,FALSE),VLOOKUP(Fullmath[[#This Row],[M3]],$H489:$L$2227,4,FALSE)),0)</f>
        <v>0</v>
      </c>
      <c r="Y488" s="5"/>
      <c r="Z488" s="6"/>
      <c r="AA488" s="15">
        <f>IFERROR(_xlfn.IFNA(VLOOKUP(Fullmath[[#This Row],[M4]],$H$2:$L487,2,FALSE),VLOOKUP(Fullmath[[#This Row],[M4]],$H489:$L$2227,2,FALSE)),0)</f>
        <v>0</v>
      </c>
      <c r="AB488" s="16">
        <f>IFERROR(_xlfn.IFNA(VLOOKUP(Fullmath[[#This Row],[M4]],$H$2:$L487,4,FALSE),VLOOKUP(Fullmath[[#This Row],[M4]],$H489:$L$2227,4,FALSE)),0)</f>
        <v>0</v>
      </c>
      <c r="AC488" s="5"/>
      <c r="AD488" s="6"/>
      <c r="AE488" s="15">
        <f>IFERROR(_xlfn.IFNA(VLOOKUP(Fullmath[[#This Row],[M5]],$H$2:$L487,2,FALSE),VLOOKUP(Fullmath[[#This Row],[M5]],$H489:$L$2227,2,FALSE)),0)</f>
        <v>0</v>
      </c>
      <c r="AF488" s="16">
        <f>IFERROR(_xlfn.IFNA(VLOOKUP(Fullmath[[#This Row],[M5]],$H$2:$L487,4,FALSE),VLOOKUP(Fullmath[[#This Row],[M5]],$H489:$L$2227,4,FALSE)),0)</f>
        <v>0</v>
      </c>
      <c r="AG488" s="5"/>
      <c r="AH488" s="6"/>
      <c r="AI488" s="15">
        <f>IFERROR(_xlfn.IFNA(VLOOKUP(Fullmath[[#This Row],[M6]],$H$2:$L487,2,FALSE),VLOOKUP(Fullmath[[#This Row],[M6]],$H489:$L$2227,2,FALSE)),0)</f>
        <v>0</v>
      </c>
      <c r="AJ488" s="16">
        <f>IFERROR(_xlfn.IFNA(VLOOKUP(Fullmath[[#This Row],[M6]],$H$2:$L487,4,FALSE),VLOOKUP(Fullmath[[#This Row],[M6]],$H489:$L$2227,4,FALSE)),0)</f>
        <v>0</v>
      </c>
      <c r="AK488" s="5" t="s">
        <v>243</v>
      </c>
      <c r="AL488" s="6">
        <v>2</v>
      </c>
      <c r="AM488" s="6">
        <f>(IFERROR(VLOOKUP(AK488,Components[[Name]:[Price]],2,FALSE),0))</f>
        <v>131</v>
      </c>
      <c r="AN488" s="5"/>
      <c r="AO488" s="6"/>
      <c r="AP488" s="6">
        <f>(IFERROR(VLOOKUP(AN488,Components[[Name]:[Price]],2,FALSE),0))</f>
        <v>0</v>
      </c>
      <c r="AQ488" s="5"/>
      <c r="AR488" s="6"/>
      <c r="AS488" s="6">
        <f>(IFERROR(VLOOKUP(AQ488,Components[[Name]:[Price]],2,FALSE),0))</f>
        <v>0</v>
      </c>
      <c r="AT488" s="5"/>
      <c r="AU488" s="6"/>
      <c r="AV488" s="6">
        <f>(IFERROR(VLOOKUP(AT488,Components[[Name]:[Price]],2,FALSE),0))</f>
        <v>0</v>
      </c>
      <c r="AW488" s="5"/>
      <c r="AX488" s="6"/>
      <c r="AY488" s="6">
        <f>(IFERROR(VLOOKUP(AW488,Components[[Name]:[Price]],2,FALSE),0))</f>
        <v>0</v>
      </c>
      <c r="AZ488" s="5"/>
      <c r="BA488" s="6"/>
      <c r="BB488" s="2">
        <f>(IFERROR(VLOOKUP(AZ488,Components[[Name]:[Price]],2,FALSE),0))</f>
        <v>0</v>
      </c>
    </row>
    <row r="489" spans="1:54" x14ac:dyDescent="0.2">
      <c r="A489" s="2">
        <v>139</v>
      </c>
      <c r="B489" s="2" t="s">
        <v>958</v>
      </c>
      <c r="C489" s="6" t="s">
        <v>529</v>
      </c>
      <c r="D489" s="2" t="s">
        <v>699</v>
      </c>
      <c r="E489" s="2">
        <v>1</v>
      </c>
      <c r="F489" s="2">
        <v>2</v>
      </c>
      <c r="G489" s="2">
        <v>1</v>
      </c>
      <c r="H489" s="2" t="s">
        <v>309</v>
      </c>
      <c r="I489" s="7">
        <f>Fullmath[[#This Row],[Total CP]]/Fullmath[[#This Row],[Quantity]]</f>
        <v>1</v>
      </c>
      <c r="J4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89" s="6">
        <f>Fullmath[[#This Row],[Mat Cost]]/Fullmath[[#This Row],[Quantity]]</f>
        <v>137.1</v>
      </c>
      <c r="L4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137.1</v>
      </c>
      <c r="M489" s="5"/>
      <c r="N489" s="14"/>
      <c r="O489" s="15">
        <f>IFERROR(_xlfn.IFNA(VLOOKUP(Fullmath[[#This Row],[M1]],$H$2:$L488,2,FALSE),VLOOKUP(Fullmath[[#This Row],[M1]],$H490:$L$2227,2,FALSE)),0)</f>
        <v>0</v>
      </c>
      <c r="P489" s="16">
        <f>IFERROR(_xlfn.IFNA(VLOOKUP(Fullmath[[#This Row],[M1]],$H$2:$L488,4,FALSE),VLOOKUP(Fullmath[[#This Row],[M1]],$H490:$L$2227,4,FALSE)),0)</f>
        <v>0</v>
      </c>
      <c r="Q489" s="5"/>
      <c r="R489" s="6"/>
      <c r="S489" s="15">
        <f>IFERROR(_xlfn.IFNA(VLOOKUP(Fullmath[[#This Row],[M2]],$H$2:$L488,2,FALSE),VLOOKUP(Fullmath[[#This Row],[M2]],$H490:$L$2227,2,FALSE)),0)</f>
        <v>0</v>
      </c>
      <c r="T489" s="16">
        <f>IFERROR(_xlfn.IFNA(VLOOKUP(Fullmath[[#This Row],[M2]],$H$2:$L488,4,FALSE),VLOOKUP(Fullmath[[#This Row],[M2]],$H490:$L$2227,4,FALSE)),0)</f>
        <v>0</v>
      </c>
      <c r="U489" s="5"/>
      <c r="V489" s="6"/>
      <c r="W489" s="15">
        <f>IFERROR(_xlfn.IFNA(VLOOKUP(Fullmath[[#This Row],[M3]],$H$2:$L488,2,FALSE),VLOOKUP(Fullmath[[#This Row],[M3]],$H490:$L$2227,2,FALSE)),0)</f>
        <v>0</v>
      </c>
      <c r="X489" s="16">
        <f>IFERROR(_xlfn.IFNA(VLOOKUP(Fullmath[[#This Row],[M3]],$H$2:$L488,4,FALSE),VLOOKUP(Fullmath[[#This Row],[M3]],$H490:$L$2227,4,FALSE)),0)</f>
        <v>0</v>
      </c>
      <c r="Y489" s="5"/>
      <c r="Z489" s="6"/>
      <c r="AA489" s="15">
        <f>IFERROR(_xlfn.IFNA(VLOOKUP(Fullmath[[#This Row],[M4]],$H$2:$L488,2,FALSE),VLOOKUP(Fullmath[[#This Row],[M4]],$H490:$L$2227,2,FALSE)),0)</f>
        <v>0</v>
      </c>
      <c r="AB489" s="16">
        <f>IFERROR(_xlfn.IFNA(VLOOKUP(Fullmath[[#This Row],[M4]],$H$2:$L488,4,FALSE),VLOOKUP(Fullmath[[#This Row],[M4]],$H490:$L$2227,4,FALSE)),0)</f>
        <v>0</v>
      </c>
      <c r="AC489" s="5"/>
      <c r="AD489" s="6"/>
      <c r="AE489" s="15">
        <f>IFERROR(_xlfn.IFNA(VLOOKUP(Fullmath[[#This Row],[M5]],$H$2:$L488,2,FALSE),VLOOKUP(Fullmath[[#This Row],[M5]],$H490:$L$2227,2,FALSE)),0)</f>
        <v>0</v>
      </c>
      <c r="AF489" s="16">
        <f>IFERROR(_xlfn.IFNA(VLOOKUP(Fullmath[[#This Row],[M5]],$H$2:$L488,4,FALSE),VLOOKUP(Fullmath[[#This Row],[M5]],$H490:$L$2227,4,FALSE)),0)</f>
        <v>0</v>
      </c>
      <c r="AG489" s="5"/>
      <c r="AH489" s="6"/>
      <c r="AI489" s="15">
        <f>IFERROR(_xlfn.IFNA(VLOOKUP(Fullmath[[#This Row],[M6]],$H$2:$L488,2,FALSE),VLOOKUP(Fullmath[[#This Row],[M6]],$H490:$L$2227,2,FALSE)),0)</f>
        <v>0</v>
      </c>
      <c r="AJ489" s="16">
        <f>IFERROR(_xlfn.IFNA(VLOOKUP(Fullmath[[#This Row],[M6]],$H$2:$L488,4,FALSE),VLOOKUP(Fullmath[[#This Row],[M6]],$H490:$L$2227,4,FALSE)),0)</f>
        <v>0</v>
      </c>
      <c r="AK489" s="5" t="s">
        <v>242</v>
      </c>
      <c r="AL489" s="6">
        <v>1</v>
      </c>
      <c r="AM489" s="6">
        <f>(IFERROR(VLOOKUP(AK489,Components[[Name]:[Price]],2,FALSE),0))</f>
        <v>137.1</v>
      </c>
      <c r="AN489" s="5"/>
      <c r="AO489" s="6"/>
      <c r="AP489" s="6">
        <f>(IFERROR(VLOOKUP(AN489,Components[[Name]:[Price]],2,FALSE),0))</f>
        <v>0</v>
      </c>
      <c r="AQ489" s="5"/>
      <c r="AR489" s="6"/>
      <c r="AS489" s="6">
        <f>(IFERROR(VLOOKUP(AQ489,Components[[Name]:[Price]],2,FALSE),0))</f>
        <v>0</v>
      </c>
      <c r="AT489" s="5"/>
      <c r="AU489" s="6"/>
      <c r="AV489" s="6">
        <f>(IFERROR(VLOOKUP(AT489,Components[[Name]:[Price]],2,FALSE),0))</f>
        <v>0</v>
      </c>
      <c r="AW489" s="5"/>
      <c r="AX489" s="6"/>
      <c r="AY489" s="6">
        <f>(IFERROR(VLOOKUP(AW489,Components[[Name]:[Price]],2,FALSE),0))</f>
        <v>0</v>
      </c>
      <c r="AZ489" s="5"/>
      <c r="BA489" s="6"/>
      <c r="BB489" s="2">
        <f>(IFERROR(VLOOKUP(AZ489,Components[[Name]:[Price]],2,FALSE),0))</f>
        <v>0</v>
      </c>
    </row>
    <row r="490" spans="1:54" x14ac:dyDescent="0.2">
      <c r="A490" s="2">
        <v>142</v>
      </c>
      <c r="B490" s="2" t="s">
        <v>958</v>
      </c>
      <c r="C490" s="6" t="s">
        <v>529</v>
      </c>
      <c r="D490" s="2" t="s">
        <v>699</v>
      </c>
      <c r="E490" s="2">
        <v>1</v>
      </c>
      <c r="F490" s="2">
        <v>2</v>
      </c>
      <c r="G490" s="2">
        <v>1</v>
      </c>
      <c r="H490" s="2" t="s">
        <v>833</v>
      </c>
      <c r="I490" s="7">
        <f>Fullmath[[#This Row],[Total CP]]/Fullmath[[#This Row],[Quantity]]</f>
        <v>1</v>
      </c>
      <c r="J4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0" s="6">
        <f>Fullmath[[#This Row],[Mat Cost]]/Fullmath[[#This Row],[Quantity]]</f>
        <v>131</v>
      </c>
      <c r="L4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</v>
      </c>
      <c r="M490" s="5"/>
      <c r="N490" s="14"/>
      <c r="O490" s="15">
        <f>IFERROR(_xlfn.IFNA(VLOOKUP(Fullmath[[#This Row],[M1]],$H$2:$L489,2,FALSE),VLOOKUP(Fullmath[[#This Row],[M1]],$H491:$L$2227,2,FALSE)),0)</f>
        <v>0</v>
      </c>
      <c r="P490" s="16">
        <f>IFERROR(_xlfn.IFNA(VLOOKUP(Fullmath[[#This Row],[M1]],$H$2:$L489,4,FALSE),VLOOKUP(Fullmath[[#This Row],[M1]],$H491:$L$2227,4,FALSE)),0)</f>
        <v>0</v>
      </c>
      <c r="Q490" s="5"/>
      <c r="R490" s="6"/>
      <c r="S490" s="15">
        <f>IFERROR(_xlfn.IFNA(VLOOKUP(Fullmath[[#This Row],[M2]],$H$2:$L489,2,FALSE),VLOOKUP(Fullmath[[#This Row],[M2]],$H491:$L$2227,2,FALSE)),0)</f>
        <v>0</v>
      </c>
      <c r="T490" s="16">
        <f>IFERROR(_xlfn.IFNA(VLOOKUP(Fullmath[[#This Row],[M2]],$H$2:$L489,4,FALSE),VLOOKUP(Fullmath[[#This Row],[M2]],$H491:$L$2227,4,FALSE)),0)</f>
        <v>0</v>
      </c>
      <c r="U490" s="5"/>
      <c r="V490" s="6"/>
      <c r="W490" s="15">
        <f>IFERROR(_xlfn.IFNA(VLOOKUP(Fullmath[[#This Row],[M3]],$H$2:$L489,2,FALSE),VLOOKUP(Fullmath[[#This Row],[M3]],$H491:$L$2227,2,FALSE)),0)</f>
        <v>0</v>
      </c>
      <c r="X490" s="16">
        <f>IFERROR(_xlfn.IFNA(VLOOKUP(Fullmath[[#This Row],[M3]],$H$2:$L489,4,FALSE),VLOOKUP(Fullmath[[#This Row],[M3]],$H491:$L$2227,4,FALSE)),0)</f>
        <v>0</v>
      </c>
      <c r="Y490" s="5"/>
      <c r="Z490" s="6"/>
      <c r="AA490" s="15">
        <f>IFERROR(_xlfn.IFNA(VLOOKUP(Fullmath[[#This Row],[M4]],$H$2:$L489,2,FALSE),VLOOKUP(Fullmath[[#This Row],[M4]],$H491:$L$2227,2,FALSE)),0)</f>
        <v>0</v>
      </c>
      <c r="AB490" s="16">
        <f>IFERROR(_xlfn.IFNA(VLOOKUP(Fullmath[[#This Row],[M4]],$H$2:$L489,4,FALSE),VLOOKUP(Fullmath[[#This Row],[M4]],$H491:$L$2227,4,FALSE)),0)</f>
        <v>0</v>
      </c>
      <c r="AC490" s="5"/>
      <c r="AD490" s="6"/>
      <c r="AE490" s="15">
        <f>IFERROR(_xlfn.IFNA(VLOOKUP(Fullmath[[#This Row],[M5]],$H$2:$L489,2,FALSE),VLOOKUP(Fullmath[[#This Row],[M5]],$H491:$L$2227,2,FALSE)),0)</f>
        <v>0</v>
      </c>
      <c r="AF490" s="16">
        <f>IFERROR(_xlfn.IFNA(VLOOKUP(Fullmath[[#This Row],[M5]],$H$2:$L489,4,FALSE),VLOOKUP(Fullmath[[#This Row],[M5]],$H491:$L$2227,4,FALSE)),0)</f>
        <v>0</v>
      </c>
      <c r="AG490" s="5"/>
      <c r="AH490" s="6"/>
      <c r="AI490" s="15">
        <f>IFERROR(_xlfn.IFNA(VLOOKUP(Fullmath[[#This Row],[M6]],$H$2:$L489,2,FALSE),VLOOKUP(Fullmath[[#This Row],[M6]],$H491:$L$2227,2,FALSE)),0)</f>
        <v>0</v>
      </c>
      <c r="AJ490" s="16">
        <f>IFERROR(_xlfn.IFNA(VLOOKUP(Fullmath[[#This Row],[M6]],$H$2:$L489,4,FALSE),VLOOKUP(Fullmath[[#This Row],[M6]],$H491:$L$2227,4,FALSE)),0)</f>
        <v>0</v>
      </c>
      <c r="AK490" s="5" t="s">
        <v>243</v>
      </c>
      <c r="AL490" s="6">
        <v>1</v>
      </c>
      <c r="AM490" s="6">
        <f>(IFERROR(VLOOKUP(AK490,Components[[Name]:[Price]],2,FALSE),0))</f>
        <v>131</v>
      </c>
      <c r="AN490" s="5"/>
      <c r="AO490" s="6"/>
      <c r="AP490" s="6">
        <f>(IFERROR(VLOOKUP(AN490,Components[[Name]:[Price]],2,FALSE),0))</f>
        <v>0</v>
      </c>
      <c r="AQ490" s="5"/>
      <c r="AR490" s="6"/>
      <c r="AS490" s="6">
        <f>(IFERROR(VLOOKUP(AQ490,Components[[Name]:[Price]],2,FALSE),0))</f>
        <v>0</v>
      </c>
      <c r="AT490" s="5"/>
      <c r="AU490" s="6"/>
      <c r="AV490" s="6">
        <f>(IFERROR(VLOOKUP(AT490,Components[[Name]:[Price]],2,FALSE),0))</f>
        <v>0</v>
      </c>
      <c r="AW490" s="5"/>
      <c r="AX490" s="6"/>
      <c r="AY490" s="6">
        <f>(IFERROR(VLOOKUP(AW490,Components[[Name]:[Price]],2,FALSE),0))</f>
        <v>0</v>
      </c>
      <c r="AZ490" s="5"/>
      <c r="BA490" s="6"/>
      <c r="BB490" s="2">
        <f>(IFERROR(VLOOKUP(AZ490,Components[[Name]:[Price]],2,FALSE),0))</f>
        <v>0</v>
      </c>
    </row>
    <row r="491" spans="1:54" x14ac:dyDescent="0.2">
      <c r="A491" s="2">
        <v>147</v>
      </c>
      <c r="B491" s="2" t="s">
        <v>958</v>
      </c>
      <c r="C491" s="6" t="s">
        <v>529</v>
      </c>
      <c r="D491" s="2" t="s">
        <v>699</v>
      </c>
      <c r="E491" s="2">
        <v>1</v>
      </c>
      <c r="F491" s="2">
        <v>3</v>
      </c>
      <c r="G491" s="2">
        <v>1</v>
      </c>
      <c r="H491" s="2" t="s">
        <v>299</v>
      </c>
      <c r="I491" s="7">
        <f>Fullmath[[#This Row],[Total CP]]/Fullmath[[#This Row],[Quantity]]</f>
        <v>1</v>
      </c>
      <c r="J4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1" s="6">
        <f>Fullmath[[#This Row],[Mat Cost]]/Fullmath[[#This Row],[Quantity]]</f>
        <v>52.916666666666664</v>
      </c>
      <c r="L4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52.916666666666664</v>
      </c>
      <c r="M491" s="5"/>
      <c r="N491" s="14"/>
      <c r="O491" s="15">
        <f>IFERROR(_xlfn.IFNA(VLOOKUP(Fullmath[[#This Row],[M1]],$H$2:$L490,2,FALSE),VLOOKUP(Fullmath[[#This Row],[M1]],$H492:$L$2227,2,FALSE)),0)</f>
        <v>0</v>
      </c>
      <c r="P491" s="16">
        <f>IFERROR(_xlfn.IFNA(VLOOKUP(Fullmath[[#This Row],[M1]],$H$2:$L490,4,FALSE),VLOOKUP(Fullmath[[#This Row],[M1]],$H492:$L$2227,4,FALSE)),0)</f>
        <v>0</v>
      </c>
      <c r="Q491" s="5"/>
      <c r="R491" s="6"/>
      <c r="S491" s="15">
        <f>IFERROR(_xlfn.IFNA(VLOOKUP(Fullmath[[#This Row],[M2]],$H$2:$L490,2,FALSE),VLOOKUP(Fullmath[[#This Row],[M2]],$H492:$L$2227,2,FALSE)),0)</f>
        <v>0</v>
      </c>
      <c r="T491" s="16">
        <f>IFERROR(_xlfn.IFNA(VLOOKUP(Fullmath[[#This Row],[M2]],$H$2:$L490,4,FALSE),VLOOKUP(Fullmath[[#This Row],[M2]],$H492:$L$2227,4,FALSE)),0)</f>
        <v>0</v>
      </c>
      <c r="U491" s="5"/>
      <c r="V491" s="6"/>
      <c r="W491" s="15">
        <f>IFERROR(_xlfn.IFNA(VLOOKUP(Fullmath[[#This Row],[M3]],$H$2:$L490,2,FALSE),VLOOKUP(Fullmath[[#This Row],[M3]],$H492:$L$2227,2,FALSE)),0)</f>
        <v>0</v>
      </c>
      <c r="X491" s="16">
        <f>IFERROR(_xlfn.IFNA(VLOOKUP(Fullmath[[#This Row],[M3]],$H$2:$L490,4,FALSE),VLOOKUP(Fullmath[[#This Row],[M3]],$H492:$L$2227,4,FALSE)),0)</f>
        <v>0</v>
      </c>
      <c r="Y491" s="5"/>
      <c r="Z491" s="6"/>
      <c r="AA491" s="15">
        <f>IFERROR(_xlfn.IFNA(VLOOKUP(Fullmath[[#This Row],[M4]],$H$2:$L490,2,FALSE),VLOOKUP(Fullmath[[#This Row],[M4]],$H492:$L$2227,2,FALSE)),0)</f>
        <v>0</v>
      </c>
      <c r="AB491" s="16">
        <f>IFERROR(_xlfn.IFNA(VLOOKUP(Fullmath[[#This Row],[M4]],$H$2:$L490,4,FALSE),VLOOKUP(Fullmath[[#This Row],[M4]],$H492:$L$2227,4,FALSE)),0)</f>
        <v>0</v>
      </c>
      <c r="AC491" s="5"/>
      <c r="AD491" s="6"/>
      <c r="AE491" s="15">
        <f>IFERROR(_xlfn.IFNA(VLOOKUP(Fullmath[[#This Row],[M5]],$H$2:$L490,2,FALSE),VLOOKUP(Fullmath[[#This Row],[M5]],$H492:$L$2227,2,FALSE)),0)</f>
        <v>0</v>
      </c>
      <c r="AF491" s="16">
        <f>IFERROR(_xlfn.IFNA(VLOOKUP(Fullmath[[#This Row],[M5]],$H$2:$L490,4,FALSE),VLOOKUP(Fullmath[[#This Row],[M5]],$H492:$L$2227,4,FALSE)),0)</f>
        <v>0</v>
      </c>
      <c r="AG491" s="5"/>
      <c r="AH491" s="6"/>
      <c r="AI491" s="15">
        <f>IFERROR(_xlfn.IFNA(VLOOKUP(Fullmath[[#This Row],[M6]],$H$2:$L490,2,FALSE),VLOOKUP(Fullmath[[#This Row],[M6]],$H492:$L$2227,2,FALSE)),0)</f>
        <v>0</v>
      </c>
      <c r="AJ491" s="16">
        <f>IFERROR(_xlfn.IFNA(VLOOKUP(Fullmath[[#This Row],[M6]],$H$2:$L490,4,FALSE),VLOOKUP(Fullmath[[#This Row],[M6]],$H492:$L$2227,4,FALSE)),0)</f>
        <v>0</v>
      </c>
      <c r="AK491" s="5" t="s">
        <v>218</v>
      </c>
      <c r="AL491" s="6">
        <v>1</v>
      </c>
      <c r="AM491" s="6">
        <f>(IFERROR(VLOOKUP(AK491,Components[[Name]:[Price]],2,FALSE),0))</f>
        <v>52.916666666666664</v>
      </c>
      <c r="AN491" s="5"/>
      <c r="AO491" s="6"/>
      <c r="AP491" s="6">
        <f>(IFERROR(VLOOKUP(AN491,Components[[Name]:[Price]],2,FALSE),0))</f>
        <v>0</v>
      </c>
      <c r="AQ491" s="5"/>
      <c r="AR491" s="6"/>
      <c r="AS491" s="6">
        <f>(IFERROR(VLOOKUP(AQ491,Components[[Name]:[Price]],2,FALSE),0))</f>
        <v>0</v>
      </c>
      <c r="AT491" s="5"/>
      <c r="AU491" s="6"/>
      <c r="AV491" s="6">
        <f>(IFERROR(VLOOKUP(AT491,Components[[Name]:[Price]],2,FALSE),0))</f>
        <v>0</v>
      </c>
      <c r="AW491" s="5"/>
      <c r="AX491" s="6"/>
      <c r="AY491" s="6">
        <f>(IFERROR(VLOOKUP(AW491,Components[[Name]:[Price]],2,FALSE),0))</f>
        <v>0</v>
      </c>
      <c r="AZ491" s="5"/>
      <c r="BA491" s="6"/>
      <c r="BB491" s="2">
        <f>(IFERROR(VLOOKUP(AZ491,Components[[Name]:[Price]],2,FALSE),0))</f>
        <v>0</v>
      </c>
    </row>
    <row r="492" spans="1:54" x14ac:dyDescent="0.2">
      <c r="A492" s="2">
        <v>1360</v>
      </c>
      <c r="B492" s="2" t="s">
        <v>958</v>
      </c>
      <c r="C492" s="6" t="s">
        <v>529</v>
      </c>
      <c r="D492" s="2" t="s">
        <v>699</v>
      </c>
      <c r="E492" s="2">
        <v>10</v>
      </c>
      <c r="F492" s="2">
        <v>3</v>
      </c>
      <c r="G492" s="2">
        <v>1</v>
      </c>
      <c r="H492" s="2" t="s">
        <v>743</v>
      </c>
      <c r="I492" s="7">
        <f>Fullmath[[#This Row],[Total CP]]/Fullmath[[#This Row],[Quantity]]</f>
        <v>0.1</v>
      </c>
      <c r="J4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2" s="6">
        <f>Fullmath[[#This Row],[Mat Cost]]/Fullmath[[#This Row],[Quantity]]</f>
        <v>10.583333333333332</v>
      </c>
      <c r="L4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105.83333333333333</v>
      </c>
      <c r="M492" s="5"/>
      <c r="N492" s="14"/>
      <c r="O492" s="15">
        <f>IFERROR(_xlfn.IFNA(VLOOKUP(Fullmath[[#This Row],[M1]],$H$2:$L491,2,FALSE),VLOOKUP(Fullmath[[#This Row],[M1]],$H493:$L$2227,2,FALSE)),0)</f>
        <v>0</v>
      </c>
      <c r="P492" s="16">
        <f>IFERROR(_xlfn.IFNA(VLOOKUP(Fullmath[[#This Row],[M1]],$H$2:$L491,4,FALSE),VLOOKUP(Fullmath[[#This Row],[M1]],$H493:$L$2227,4,FALSE)),0)</f>
        <v>0</v>
      </c>
      <c r="Q492" s="5"/>
      <c r="R492" s="6"/>
      <c r="S492" s="15">
        <f>IFERROR(_xlfn.IFNA(VLOOKUP(Fullmath[[#This Row],[M2]],$H$2:$L491,2,FALSE),VLOOKUP(Fullmath[[#This Row],[M2]],$H493:$L$2227,2,FALSE)),0)</f>
        <v>0</v>
      </c>
      <c r="T492" s="16">
        <f>IFERROR(_xlfn.IFNA(VLOOKUP(Fullmath[[#This Row],[M2]],$H$2:$L491,4,FALSE),VLOOKUP(Fullmath[[#This Row],[M2]],$H493:$L$2227,4,FALSE)),0)</f>
        <v>0</v>
      </c>
      <c r="U492" s="5"/>
      <c r="V492" s="6"/>
      <c r="W492" s="15">
        <f>IFERROR(_xlfn.IFNA(VLOOKUP(Fullmath[[#This Row],[M3]],$H$2:$L491,2,FALSE),VLOOKUP(Fullmath[[#This Row],[M3]],$H493:$L$2227,2,FALSE)),0)</f>
        <v>0</v>
      </c>
      <c r="X492" s="16">
        <f>IFERROR(_xlfn.IFNA(VLOOKUP(Fullmath[[#This Row],[M3]],$H$2:$L491,4,FALSE),VLOOKUP(Fullmath[[#This Row],[M3]],$H493:$L$2227,4,FALSE)),0)</f>
        <v>0</v>
      </c>
      <c r="Y492" s="5"/>
      <c r="Z492" s="6"/>
      <c r="AA492" s="15">
        <f>IFERROR(_xlfn.IFNA(VLOOKUP(Fullmath[[#This Row],[M4]],$H$2:$L491,2,FALSE),VLOOKUP(Fullmath[[#This Row],[M4]],$H493:$L$2227,2,FALSE)),0)</f>
        <v>0</v>
      </c>
      <c r="AB492" s="16">
        <f>IFERROR(_xlfn.IFNA(VLOOKUP(Fullmath[[#This Row],[M4]],$H$2:$L491,4,FALSE),VLOOKUP(Fullmath[[#This Row],[M4]],$H493:$L$2227,4,FALSE)),0)</f>
        <v>0</v>
      </c>
      <c r="AC492" s="5"/>
      <c r="AD492" s="6"/>
      <c r="AE492" s="15">
        <f>IFERROR(_xlfn.IFNA(VLOOKUP(Fullmath[[#This Row],[M5]],$H$2:$L491,2,FALSE),VLOOKUP(Fullmath[[#This Row],[M5]],$H493:$L$2227,2,FALSE)),0)</f>
        <v>0</v>
      </c>
      <c r="AF492" s="16">
        <f>IFERROR(_xlfn.IFNA(VLOOKUP(Fullmath[[#This Row],[M5]],$H$2:$L491,4,FALSE),VLOOKUP(Fullmath[[#This Row],[M5]],$H493:$L$2227,4,FALSE)),0)</f>
        <v>0</v>
      </c>
      <c r="AG492" s="5"/>
      <c r="AH492" s="6"/>
      <c r="AI492" s="15">
        <f>IFERROR(_xlfn.IFNA(VLOOKUP(Fullmath[[#This Row],[M6]],$H$2:$L491,2,FALSE),VLOOKUP(Fullmath[[#This Row],[M6]],$H493:$L$2227,2,FALSE)),0)</f>
        <v>0</v>
      </c>
      <c r="AJ492" s="16">
        <f>IFERROR(_xlfn.IFNA(VLOOKUP(Fullmath[[#This Row],[M6]],$H$2:$L491,4,FALSE),VLOOKUP(Fullmath[[#This Row],[M6]],$H493:$L$2227,4,FALSE)),0)</f>
        <v>0</v>
      </c>
      <c r="AK492" s="5" t="s">
        <v>218</v>
      </c>
      <c r="AL492" s="6">
        <v>2</v>
      </c>
      <c r="AM492" s="6">
        <f>(IFERROR(VLOOKUP(AK492,Components[[Name]:[Price]],2,FALSE),0))</f>
        <v>52.916666666666664</v>
      </c>
      <c r="AN492" s="5"/>
      <c r="AO492" s="6"/>
      <c r="AP492" s="6">
        <f>(IFERROR(VLOOKUP(AN492,Components[[Name]:[Price]],2,FALSE),0))</f>
        <v>0</v>
      </c>
      <c r="AQ492" s="5"/>
      <c r="AR492" s="6"/>
      <c r="AS492" s="6">
        <f>(IFERROR(VLOOKUP(AQ492,Components[[Name]:[Price]],2,FALSE),0))</f>
        <v>0</v>
      </c>
      <c r="AT492" s="5"/>
      <c r="AU492" s="6"/>
      <c r="AV492" s="6">
        <f>(IFERROR(VLOOKUP(AT492,Components[[Name]:[Price]],2,FALSE),0))</f>
        <v>0</v>
      </c>
      <c r="AW492" s="5"/>
      <c r="AX492" s="6"/>
      <c r="AY492" s="6">
        <f>(IFERROR(VLOOKUP(AW492,Components[[Name]:[Price]],2,FALSE),0))</f>
        <v>0</v>
      </c>
      <c r="AZ492" s="5"/>
      <c r="BA492" s="6"/>
      <c r="BB492" s="2">
        <f>(IFERROR(VLOOKUP(AZ492,Components[[Name]:[Price]],2,FALSE),0))</f>
        <v>0</v>
      </c>
    </row>
    <row r="493" spans="1:54" x14ac:dyDescent="0.2">
      <c r="A493" s="2">
        <v>1361</v>
      </c>
      <c r="B493" s="2" t="s">
        <v>958</v>
      </c>
      <c r="C493" s="6" t="s">
        <v>529</v>
      </c>
      <c r="D493" s="2" t="s">
        <v>699</v>
      </c>
      <c r="E493" s="2">
        <v>10</v>
      </c>
      <c r="F493" s="2">
        <v>3</v>
      </c>
      <c r="G493" s="2">
        <v>1</v>
      </c>
      <c r="H493" s="2" t="s">
        <v>357</v>
      </c>
      <c r="I493" s="7">
        <f>Fullmath[[#This Row],[Total CP]]/Fullmath[[#This Row],[Quantity]]</f>
        <v>0.1</v>
      </c>
      <c r="J4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3" s="6">
        <f>Fullmath[[#This Row],[Mat Cost]]/Fullmath[[#This Row],[Quantity]]</f>
        <v>5.7833333333333332</v>
      </c>
      <c r="L4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57.833333333333336</v>
      </c>
      <c r="M493" s="5"/>
      <c r="N493" s="14"/>
      <c r="O493" s="15">
        <f>IFERROR(_xlfn.IFNA(VLOOKUP(Fullmath[[#This Row],[M1]],$H$2:$L492,2,FALSE),VLOOKUP(Fullmath[[#This Row],[M1]],$H494:$L$2227,2,FALSE)),0)</f>
        <v>0</v>
      </c>
      <c r="P493" s="16">
        <f>IFERROR(_xlfn.IFNA(VLOOKUP(Fullmath[[#This Row],[M1]],$H$2:$L492,4,FALSE),VLOOKUP(Fullmath[[#This Row],[M1]],$H494:$L$2227,4,FALSE)),0)</f>
        <v>0</v>
      </c>
      <c r="Q493" s="5"/>
      <c r="R493" s="6"/>
      <c r="S493" s="15">
        <f>IFERROR(_xlfn.IFNA(VLOOKUP(Fullmath[[#This Row],[M2]],$H$2:$L492,2,FALSE),VLOOKUP(Fullmath[[#This Row],[M2]],$H494:$L$2227,2,FALSE)),0)</f>
        <v>0</v>
      </c>
      <c r="T493" s="16">
        <f>IFERROR(_xlfn.IFNA(VLOOKUP(Fullmath[[#This Row],[M2]],$H$2:$L492,4,FALSE),VLOOKUP(Fullmath[[#This Row],[M2]],$H494:$L$2227,4,FALSE)),0)</f>
        <v>0</v>
      </c>
      <c r="U493" s="5"/>
      <c r="V493" s="6"/>
      <c r="W493" s="15">
        <f>IFERROR(_xlfn.IFNA(VLOOKUP(Fullmath[[#This Row],[M3]],$H$2:$L492,2,FALSE),VLOOKUP(Fullmath[[#This Row],[M3]],$H494:$L$2227,2,FALSE)),0)</f>
        <v>0</v>
      </c>
      <c r="X493" s="16">
        <f>IFERROR(_xlfn.IFNA(VLOOKUP(Fullmath[[#This Row],[M3]],$H$2:$L492,4,FALSE),VLOOKUP(Fullmath[[#This Row],[M3]],$H494:$L$2227,4,FALSE)),0)</f>
        <v>0</v>
      </c>
      <c r="Y493" s="5"/>
      <c r="Z493" s="6"/>
      <c r="AA493" s="15">
        <f>IFERROR(_xlfn.IFNA(VLOOKUP(Fullmath[[#This Row],[M4]],$H$2:$L492,2,FALSE),VLOOKUP(Fullmath[[#This Row],[M4]],$H494:$L$2227,2,FALSE)),0)</f>
        <v>0</v>
      </c>
      <c r="AB493" s="16">
        <f>IFERROR(_xlfn.IFNA(VLOOKUP(Fullmath[[#This Row],[M4]],$H$2:$L492,4,FALSE),VLOOKUP(Fullmath[[#This Row],[M4]],$H494:$L$2227,4,FALSE)),0)</f>
        <v>0</v>
      </c>
      <c r="AC493" s="5"/>
      <c r="AD493" s="6"/>
      <c r="AE493" s="15">
        <f>IFERROR(_xlfn.IFNA(VLOOKUP(Fullmath[[#This Row],[M5]],$H$2:$L492,2,FALSE),VLOOKUP(Fullmath[[#This Row],[M5]],$H494:$L$2227,2,FALSE)),0)</f>
        <v>0</v>
      </c>
      <c r="AF493" s="16">
        <f>IFERROR(_xlfn.IFNA(VLOOKUP(Fullmath[[#This Row],[M5]],$H$2:$L492,4,FALSE),VLOOKUP(Fullmath[[#This Row],[M5]],$H494:$L$2227,4,FALSE)),0)</f>
        <v>0</v>
      </c>
      <c r="AG493" s="5"/>
      <c r="AH493" s="6"/>
      <c r="AI493" s="15">
        <f>IFERROR(_xlfn.IFNA(VLOOKUP(Fullmath[[#This Row],[M6]],$H$2:$L492,2,FALSE),VLOOKUP(Fullmath[[#This Row],[M6]],$H494:$L$2227,2,FALSE)),0)</f>
        <v>0</v>
      </c>
      <c r="AJ493" s="16">
        <f>IFERROR(_xlfn.IFNA(VLOOKUP(Fullmath[[#This Row],[M6]],$H$2:$L492,4,FALSE),VLOOKUP(Fullmath[[#This Row],[M6]],$H494:$L$2227,4,FALSE)),0)</f>
        <v>0</v>
      </c>
      <c r="AK493" s="5" t="s">
        <v>222</v>
      </c>
      <c r="AL493" s="6">
        <v>2</v>
      </c>
      <c r="AM493" s="6">
        <f>(IFERROR(VLOOKUP(AK493,Components[[Name]:[Price]],2,FALSE),0))</f>
        <v>28.916666666666668</v>
      </c>
      <c r="AN493" s="5"/>
      <c r="AO493" s="6"/>
      <c r="AP493" s="6">
        <f>(IFERROR(VLOOKUP(AN493,Components[[Name]:[Price]],2,FALSE),0))</f>
        <v>0</v>
      </c>
      <c r="AQ493" s="5"/>
      <c r="AR493" s="6"/>
      <c r="AS493" s="6">
        <f>(IFERROR(VLOOKUP(AQ493,Components[[Name]:[Price]],2,FALSE),0))</f>
        <v>0</v>
      </c>
      <c r="AT493" s="5"/>
      <c r="AU493" s="6"/>
      <c r="AV493" s="6">
        <f>(IFERROR(VLOOKUP(AT493,Components[[Name]:[Price]],2,FALSE),0))</f>
        <v>0</v>
      </c>
      <c r="AW493" s="5"/>
      <c r="AX493" s="6"/>
      <c r="AY493" s="6">
        <f>(IFERROR(VLOOKUP(AW493,Components[[Name]:[Price]],2,FALSE),0))</f>
        <v>0</v>
      </c>
      <c r="AZ493" s="5"/>
      <c r="BA493" s="6"/>
      <c r="BB493" s="2">
        <f>(IFERROR(VLOOKUP(AZ493,Components[[Name]:[Price]],2,FALSE),0))</f>
        <v>0</v>
      </c>
    </row>
    <row r="494" spans="1:54" x14ac:dyDescent="0.2">
      <c r="A494" s="2">
        <v>140</v>
      </c>
      <c r="B494" s="2" t="s">
        <v>958</v>
      </c>
      <c r="C494" s="6" t="s">
        <v>529</v>
      </c>
      <c r="D494" s="2" t="s">
        <v>699</v>
      </c>
      <c r="E494" s="2">
        <v>1</v>
      </c>
      <c r="F494" s="2">
        <v>3</v>
      </c>
      <c r="G494" s="2">
        <v>1</v>
      </c>
      <c r="H494" s="2" t="s">
        <v>744</v>
      </c>
      <c r="I494" s="7">
        <f>Fullmath[[#This Row],[Total CP]]/Fullmath[[#This Row],[Quantity]]</f>
        <v>1</v>
      </c>
      <c r="J4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4" s="6">
        <f>Fullmath[[#This Row],[Mat Cost]]/Fullmath[[#This Row],[Quantity]]</f>
        <v>28.916666666666668</v>
      </c>
      <c r="L4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28.916666666666668</v>
      </c>
      <c r="M494" s="5"/>
      <c r="N494" s="14"/>
      <c r="O494" s="15">
        <f>IFERROR(_xlfn.IFNA(VLOOKUP(Fullmath[[#This Row],[M1]],$H$2:$L493,2,FALSE),VLOOKUP(Fullmath[[#This Row],[M1]],$H495:$L$2227,2,FALSE)),0)</f>
        <v>0</v>
      </c>
      <c r="P494" s="16">
        <f>IFERROR(_xlfn.IFNA(VLOOKUP(Fullmath[[#This Row],[M1]],$H$2:$L493,4,FALSE),VLOOKUP(Fullmath[[#This Row],[M1]],$H495:$L$2227,4,FALSE)),0)</f>
        <v>0</v>
      </c>
      <c r="Q494" s="5"/>
      <c r="R494" s="6"/>
      <c r="S494" s="15">
        <f>IFERROR(_xlfn.IFNA(VLOOKUP(Fullmath[[#This Row],[M2]],$H$2:$L493,2,FALSE),VLOOKUP(Fullmath[[#This Row],[M2]],$H495:$L$2227,2,FALSE)),0)</f>
        <v>0</v>
      </c>
      <c r="T494" s="16">
        <f>IFERROR(_xlfn.IFNA(VLOOKUP(Fullmath[[#This Row],[M2]],$H$2:$L493,4,FALSE),VLOOKUP(Fullmath[[#This Row],[M2]],$H495:$L$2227,4,FALSE)),0)</f>
        <v>0</v>
      </c>
      <c r="U494" s="5"/>
      <c r="V494" s="6"/>
      <c r="W494" s="15">
        <f>IFERROR(_xlfn.IFNA(VLOOKUP(Fullmath[[#This Row],[M3]],$H$2:$L493,2,FALSE),VLOOKUP(Fullmath[[#This Row],[M3]],$H495:$L$2227,2,FALSE)),0)</f>
        <v>0</v>
      </c>
      <c r="X494" s="16">
        <f>IFERROR(_xlfn.IFNA(VLOOKUP(Fullmath[[#This Row],[M3]],$H$2:$L493,4,FALSE),VLOOKUP(Fullmath[[#This Row],[M3]],$H495:$L$2227,4,FALSE)),0)</f>
        <v>0</v>
      </c>
      <c r="Y494" s="5"/>
      <c r="Z494" s="6"/>
      <c r="AA494" s="15">
        <f>IFERROR(_xlfn.IFNA(VLOOKUP(Fullmath[[#This Row],[M4]],$H$2:$L493,2,FALSE),VLOOKUP(Fullmath[[#This Row],[M4]],$H495:$L$2227,2,FALSE)),0)</f>
        <v>0</v>
      </c>
      <c r="AB494" s="16">
        <f>IFERROR(_xlfn.IFNA(VLOOKUP(Fullmath[[#This Row],[M4]],$H$2:$L493,4,FALSE),VLOOKUP(Fullmath[[#This Row],[M4]],$H495:$L$2227,4,FALSE)),0)</f>
        <v>0</v>
      </c>
      <c r="AC494" s="5"/>
      <c r="AD494" s="6"/>
      <c r="AE494" s="15">
        <f>IFERROR(_xlfn.IFNA(VLOOKUP(Fullmath[[#This Row],[M5]],$H$2:$L493,2,FALSE),VLOOKUP(Fullmath[[#This Row],[M5]],$H495:$L$2227,2,FALSE)),0)</f>
        <v>0</v>
      </c>
      <c r="AF494" s="16">
        <f>IFERROR(_xlfn.IFNA(VLOOKUP(Fullmath[[#This Row],[M5]],$H$2:$L493,4,FALSE),VLOOKUP(Fullmath[[#This Row],[M5]],$H495:$L$2227,4,FALSE)),0)</f>
        <v>0</v>
      </c>
      <c r="AG494" s="5"/>
      <c r="AH494" s="6"/>
      <c r="AI494" s="15">
        <f>IFERROR(_xlfn.IFNA(VLOOKUP(Fullmath[[#This Row],[M6]],$H$2:$L493,2,FALSE),VLOOKUP(Fullmath[[#This Row],[M6]],$H495:$L$2227,2,FALSE)),0)</f>
        <v>0</v>
      </c>
      <c r="AJ494" s="16">
        <f>IFERROR(_xlfn.IFNA(VLOOKUP(Fullmath[[#This Row],[M6]],$H$2:$L493,4,FALSE),VLOOKUP(Fullmath[[#This Row],[M6]],$H495:$L$2227,4,FALSE)),0)</f>
        <v>0</v>
      </c>
      <c r="AK494" s="5" t="s">
        <v>222</v>
      </c>
      <c r="AL494" s="6">
        <v>1</v>
      </c>
      <c r="AM494" s="6">
        <f>(IFERROR(VLOOKUP(AK494,Components[[Name]:[Price]],2,FALSE),0))</f>
        <v>28.916666666666668</v>
      </c>
      <c r="AN494" s="5"/>
      <c r="AO494" s="6"/>
      <c r="AP494" s="6">
        <f>(IFERROR(VLOOKUP(AN494,Components[[Name]:[Price]],2,FALSE),0))</f>
        <v>0</v>
      </c>
      <c r="AQ494" s="5"/>
      <c r="AR494" s="6"/>
      <c r="AS494" s="6">
        <f>(IFERROR(VLOOKUP(AQ494,Components[[Name]:[Price]],2,FALSE),0))</f>
        <v>0</v>
      </c>
      <c r="AT494" s="5"/>
      <c r="AU494" s="6"/>
      <c r="AV494" s="6">
        <f>(IFERROR(VLOOKUP(AT494,Components[[Name]:[Price]],2,FALSE),0))</f>
        <v>0</v>
      </c>
      <c r="AW494" s="5"/>
      <c r="AX494" s="6"/>
      <c r="AY494" s="6">
        <f>(IFERROR(VLOOKUP(AW494,Components[[Name]:[Price]],2,FALSE),0))</f>
        <v>0</v>
      </c>
      <c r="AZ494" s="5"/>
      <c r="BA494" s="6"/>
      <c r="BB494" s="2">
        <f>(IFERROR(VLOOKUP(AZ494,Components[[Name]:[Price]],2,FALSE),0))</f>
        <v>0</v>
      </c>
    </row>
    <row r="495" spans="1:54" x14ac:dyDescent="0.2">
      <c r="A495" s="2">
        <v>145</v>
      </c>
      <c r="B495" s="2" t="s">
        <v>958</v>
      </c>
      <c r="C495" s="6" t="s">
        <v>529</v>
      </c>
      <c r="D495" s="2" t="s">
        <v>699</v>
      </c>
      <c r="E495" s="2">
        <v>1</v>
      </c>
      <c r="F495" s="2">
        <v>5</v>
      </c>
      <c r="G495" s="2">
        <v>1</v>
      </c>
      <c r="H495" s="2" t="s">
        <v>302</v>
      </c>
      <c r="I495" s="7">
        <f>Fullmath[[#This Row],[Total CP]]/Fullmath[[#This Row],[Quantity]]</f>
        <v>1</v>
      </c>
      <c r="J4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5" s="6">
        <f>Fullmath[[#This Row],[Mat Cost]]/Fullmath[[#This Row],[Quantity]]</f>
        <v>38.416666666666664</v>
      </c>
      <c r="L4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38.416666666666664</v>
      </c>
      <c r="M495" s="5"/>
      <c r="N495" s="14"/>
      <c r="O495" s="15">
        <f>IFERROR(_xlfn.IFNA(VLOOKUP(Fullmath[[#This Row],[M1]],$H$2:$L494,2,FALSE),VLOOKUP(Fullmath[[#This Row],[M1]],$H496:$L$2227,2,FALSE)),0)</f>
        <v>0</v>
      </c>
      <c r="P495" s="16">
        <f>IFERROR(_xlfn.IFNA(VLOOKUP(Fullmath[[#This Row],[M1]],$H$2:$L494,4,FALSE),VLOOKUP(Fullmath[[#This Row],[M1]],$H496:$L$2227,4,FALSE)),0)</f>
        <v>0</v>
      </c>
      <c r="Q495" s="5"/>
      <c r="R495" s="6"/>
      <c r="S495" s="15">
        <f>IFERROR(_xlfn.IFNA(VLOOKUP(Fullmath[[#This Row],[M2]],$H$2:$L494,2,FALSE),VLOOKUP(Fullmath[[#This Row],[M2]],$H496:$L$2227,2,FALSE)),0)</f>
        <v>0</v>
      </c>
      <c r="T495" s="16">
        <f>IFERROR(_xlfn.IFNA(VLOOKUP(Fullmath[[#This Row],[M2]],$H$2:$L494,4,FALSE),VLOOKUP(Fullmath[[#This Row],[M2]],$H496:$L$2227,4,FALSE)),0)</f>
        <v>0</v>
      </c>
      <c r="U495" s="5"/>
      <c r="V495" s="6"/>
      <c r="W495" s="15">
        <f>IFERROR(_xlfn.IFNA(VLOOKUP(Fullmath[[#This Row],[M3]],$H$2:$L494,2,FALSE),VLOOKUP(Fullmath[[#This Row],[M3]],$H496:$L$2227,2,FALSE)),0)</f>
        <v>0</v>
      </c>
      <c r="X495" s="16">
        <f>IFERROR(_xlfn.IFNA(VLOOKUP(Fullmath[[#This Row],[M3]],$H$2:$L494,4,FALSE),VLOOKUP(Fullmath[[#This Row],[M3]],$H496:$L$2227,4,FALSE)),0)</f>
        <v>0</v>
      </c>
      <c r="Y495" s="5"/>
      <c r="Z495" s="6"/>
      <c r="AA495" s="15">
        <f>IFERROR(_xlfn.IFNA(VLOOKUP(Fullmath[[#This Row],[M4]],$H$2:$L494,2,FALSE),VLOOKUP(Fullmath[[#This Row],[M4]],$H496:$L$2227,2,FALSE)),0)</f>
        <v>0</v>
      </c>
      <c r="AB495" s="16">
        <f>IFERROR(_xlfn.IFNA(VLOOKUP(Fullmath[[#This Row],[M4]],$H$2:$L494,4,FALSE),VLOOKUP(Fullmath[[#This Row],[M4]],$H496:$L$2227,4,FALSE)),0)</f>
        <v>0</v>
      </c>
      <c r="AC495" s="5"/>
      <c r="AD495" s="6"/>
      <c r="AE495" s="15">
        <f>IFERROR(_xlfn.IFNA(VLOOKUP(Fullmath[[#This Row],[M5]],$H$2:$L494,2,FALSE),VLOOKUP(Fullmath[[#This Row],[M5]],$H496:$L$2227,2,FALSE)),0)</f>
        <v>0</v>
      </c>
      <c r="AF495" s="16">
        <f>IFERROR(_xlfn.IFNA(VLOOKUP(Fullmath[[#This Row],[M5]],$H$2:$L494,4,FALSE),VLOOKUP(Fullmath[[#This Row],[M5]],$H496:$L$2227,4,FALSE)),0)</f>
        <v>0</v>
      </c>
      <c r="AG495" s="5"/>
      <c r="AH495" s="6"/>
      <c r="AI495" s="15">
        <f>IFERROR(_xlfn.IFNA(VLOOKUP(Fullmath[[#This Row],[M6]],$H$2:$L494,2,FALSE),VLOOKUP(Fullmath[[#This Row],[M6]],$H496:$L$2227,2,FALSE)),0)</f>
        <v>0</v>
      </c>
      <c r="AJ495" s="16">
        <f>IFERROR(_xlfn.IFNA(VLOOKUP(Fullmath[[#This Row],[M6]],$H$2:$L494,4,FALSE),VLOOKUP(Fullmath[[#This Row],[M6]],$H496:$L$2227,4,FALSE)),0)</f>
        <v>0</v>
      </c>
      <c r="AK495" s="5" t="s">
        <v>217</v>
      </c>
      <c r="AL495" s="6">
        <v>1</v>
      </c>
      <c r="AM495" s="6">
        <f>(IFERROR(VLOOKUP(AK495,Components[[Name]:[Price]],2,FALSE),0))</f>
        <v>38.416666666666664</v>
      </c>
      <c r="AN495" s="5"/>
      <c r="AO495" s="6"/>
      <c r="AP495" s="6">
        <f>(IFERROR(VLOOKUP(AN495,Components[[Name]:[Price]],2,FALSE),0))</f>
        <v>0</v>
      </c>
      <c r="AQ495" s="5"/>
      <c r="AR495" s="6"/>
      <c r="AS495" s="6">
        <f>(IFERROR(VLOOKUP(AQ495,Components[[Name]:[Price]],2,FALSE),0))</f>
        <v>0</v>
      </c>
      <c r="AT495" s="5"/>
      <c r="AU495" s="6"/>
      <c r="AV495" s="6">
        <f>(IFERROR(VLOOKUP(AT495,Components[[Name]:[Price]],2,FALSE),0))</f>
        <v>0</v>
      </c>
      <c r="AW495" s="5"/>
      <c r="AX495" s="6"/>
      <c r="AY495" s="6">
        <f>(IFERROR(VLOOKUP(AW495,Components[[Name]:[Price]],2,FALSE),0))</f>
        <v>0</v>
      </c>
      <c r="AZ495" s="5"/>
      <c r="BA495" s="6"/>
      <c r="BB495" s="2">
        <f>(IFERROR(VLOOKUP(AZ495,Components[[Name]:[Price]],2,FALSE),0))</f>
        <v>0</v>
      </c>
    </row>
    <row r="496" spans="1:54" x14ac:dyDescent="0.2">
      <c r="A496" s="2">
        <v>1362</v>
      </c>
      <c r="B496" s="2" t="s">
        <v>958</v>
      </c>
      <c r="C496" s="6" t="s">
        <v>529</v>
      </c>
      <c r="D496" s="2" t="s">
        <v>699</v>
      </c>
      <c r="E496" s="2">
        <v>10</v>
      </c>
      <c r="F496" s="2">
        <v>5</v>
      </c>
      <c r="G496" s="2">
        <v>1</v>
      </c>
      <c r="H496" s="2" t="s">
        <v>654</v>
      </c>
      <c r="I496" s="7">
        <f>Fullmath[[#This Row],[Total CP]]/Fullmath[[#This Row],[Quantity]]</f>
        <v>0.1</v>
      </c>
      <c r="J4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6" s="6">
        <f>Fullmath[[#This Row],[Mat Cost]]/Fullmath[[#This Row],[Quantity]]</f>
        <v>7.6833333333333327</v>
      </c>
      <c r="L4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76.833333333333329</v>
      </c>
      <c r="M496" s="5"/>
      <c r="N496" s="14"/>
      <c r="O496" s="15">
        <f>IFERROR(_xlfn.IFNA(VLOOKUP(Fullmath[[#This Row],[M1]],$H$2:$L495,2,FALSE),VLOOKUP(Fullmath[[#This Row],[M1]],$H497:$L$2227,2,FALSE)),0)</f>
        <v>0</v>
      </c>
      <c r="P496" s="16">
        <f>IFERROR(_xlfn.IFNA(VLOOKUP(Fullmath[[#This Row],[M1]],$H$2:$L495,4,FALSE),VLOOKUP(Fullmath[[#This Row],[M1]],$H497:$L$2227,4,FALSE)),0)</f>
        <v>0</v>
      </c>
      <c r="Q496" s="5"/>
      <c r="R496" s="6"/>
      <c r="S496" s="15">
        <f>IFERROR(_xlfn.IFNA(VLOOKUP(Fullmath[[#This Row],[M2]],$H$2:$L495,2,FALSE),VLOOKUP(Fullmath[[#This Row],[M2]],$H497:$L$2227,2,FALSE)),0)</f>
        <v>0</v>
      </c>
      <c r="T496" s="16">
        <f>IFERROR(_xlfn.IFNA(VLOOKUP(Fullmath[[#This Row],[M2]],$H$2:$L495,4,FALSE),VLOOKUP(Fullmath[[#This Row],[M2]],$H497:$L$2227,4,FALSE)),0)</f>
        <v>0</v>
      </c>
      <c r="U496" s="5"/>
      <c r="V496" s="6"/>
      <c r="W496" s="15">
        <f>IFERROR(_xlfn.IFNA(VLOOKUP(Fullmath[[#This Row],[M3]],$H$2:$L495,2,FALSE),VLOOKUP(Fullmath[[#This Row],[M3]],$H497:$L$2227,2,FALSE)),0)</f>
        <v>0</v>
      </c>
      <c r="X496" s="16">
        <f>IFERROR(_xlfn.IFNA(VLOOKUP(Fullmath[[#This Row],[M3]],$H$2:$L495,4,FALSE),VLOOKUP(Fullmath[[#This Row],[M3]],$H497:$L$2227,4,FALSE)),0)</f>
        <v>0</v>
      </c>
      <c r="Y496" s="5"/>
      <c r="Z496" s="6"/>
      <c r="AA496" s="15">
        <f>IFERROR(_xlfn.IFNA(VLOOKUP(Fullmath[[#This Row],[M4]],$H$2:$L495,2,FALSE),VLOOKUP(Fullmath[[#This Row],[M4]],$H497:$L$2227,2,FALSE)),0)</f>
        <v>0</v>
      </c>
      <c r="AB496" s="16">
        <f>IFERROR(_xlfn.IFNA(VLOOKUP(Fullmath[[#This Row],[M4]],$H$2:$L495,4,FALSE),VLOOKUP(Fullmath[[#This Row],[M4]],$H497:$L$2227,4,FALSE)),0)</f>
        <v>0</v>
      </c>
      <c r="AC496" s="5"/>
      <c r="AD496" s="6"/>
      <c r="AE496" s="15">
        <f>IFERROR(_xlfn.IFNA(VLOOKUP(Fullmath[[#This Row],[M5]],$H$2:$L495,2,FALSE),VLOOKUP(Fullmath[[#This Row],[M5]],$H497:$L$2227,2,FALSE)),0)</f>
        <v>0</v>
      </c>
      <c r="AF496" s="16">
        <f>IFERROR(_xlfn.IFNA(VLOOKUP(Fullmath[[#This Row],[M5]],$H$2:$L495,4,FALSE),VLOOKUP(Fullmath[[#This Row],[M5]],$H497:$L$2227,4,FALSE)),0)</f>
        <v>0</v>
      </c>
      <c r="AG496" s="5"/>
      <c r="AH496" s="6"/>
      <c r="AI496" s="15">
        <f>IFERROR(_xlfn.IFNA(VLOOKUP(Fullmath[[#This Row],[M6]],$H$2:$L495,2,FALSE),VLOOKUP(Fullmath[[#This Row],[M6]],$H497:$L$2227,2,FALSE)),0)</f>
        <v>0</v>
      </c>
      <c r="AJ496" s="16">
        <f>IFERROR(_xlfn.IFNA(VLOOKUP(Fullmath[[#This Row],[M6]],$H$2:$L495,4,FALSE),VLOOKUP(Fullmath[[#This Row],[M6]],$H497:$L$2227,4,FALSE)),0)</f>
        <v>0</v>
      </c>
      <c r="AK496" s="5" t="s">
        <v>217</v>
      </c>
      <c r="AL496" s="6">
        <v>2</v>
      </c>
      <c r="AM496" s="6">
        <f>(IFERROR(VLOOKUP(AK496,Components[[Name]:[Price]],2,FALSE),0))</f>
        <v>38.416666666666664</v>
      </c>
      <c r="AN496" s="5"/>
      <c r="AO496" s="6"/>
      <c r="AP496" s="6">
        <f>(IFERROR(VLOOKUP(AN496,Components[[Name]:[Price]],2,FALSE),0))</f>
        <v>0</v>
      </c>
      <c r="AQ496" s="5"/>
      <c r="AR496" s="6"/>
      <c r="AS496" s="6">
        <f>(IFERROR(VLOOKUP(AQ496,Components[[Name]:[Price]],2,FALSE),0))</f>
        <v>0</v>
      </c>
      <c r="AT496" s="5"/>
      <c r="AU496" s="6"/>
      <c r="AV496" s="6">
        <f>(IFERROR(VLOOKUP(AT496,Components[[Name]:[Price]],2,FALSE),0))</f>
        <v>0</v>
      </c>
      <c r="AW496" s="5"/>
      <c r="AX496" s="6"/>
      <c r="AY496" s="6">
        <f>(IFERROR(VLOOKUP(AW496,Components[[Name]:[Price]],2,FALSE),0))</f>
        <v>0</v>
      </c>
      <c r="AZ496" s="5"/>
      <c r="BA496" s="6"/>
      <c r="BB496" s="2">
        <f>(IFERROR(VLOOKUP(AZ496,Components[[Name]:[Price]],2,FALSE),0))</f>
        <v>0</v>
      </c>
    </row>
    <row r="497" spans="1:54" x14ac:dyDescent="0.2">
      <c r="A497" s="2">
        <v>1363</v>
      </c>
      <c r="B497" s="2" t="s">
        <v>958</v>
      </c>
      <c r="C497" s="6" t="s">
        <v>529</v>
      </c>
      <c r="D497" s="2" t="s">
        <v>699</v>
      </c>
      <c r="E497" s="2">
        <v>10</v>
      </c>
      <c r="F497" s="2">
        <v>5</v>
      </c>
      <c r="G497" s="2">
        <v>1</v>
      </c>
      <c r="H497" s="2" t="s">
        <v>651</v>
      </c>
      <c r="I497" s="7">
        <f>Fullmath[[#This Row],[Total CP]]/Fullmath[[#This Row],[Quantity]]</f>
        <v>0.1</v>
      </c>
      <c r="J4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7" s="6">
        <f>Fullmath[[#This Row],[Mat Cost]]/Fullmath[[#This Row],[Quantity]]</f>
        <v>7.4833333333333325</v>
      </c>
      <c r="L4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74.833333333333329</v>
      </c>
      <c r="M497" s="5"/>
      <c r="N497" s="14"/>
      <c r="O497" s="15">
        <f>IFERROR(_xlfn.IFNA(VLOOKUP(Fullmath[[#This Row],[M1]],$H$2:$L496,2,FALSE),VLOOKUP(Fullmath[[#This Row],[M1]],$H498:$L$2227,2,FALSE)),0)</f>
        <v>0</v>
      </c>
      <c r="P497" s="16">
        <f>IFERROR(_xlfn.IFNA(VLOOKUP(Fullmath[[#This Row],[M1]],$H$2:$L496,4,FALSE),VLOOKUP(Fullmath[[#This Row],[M1]],$H498:$L$2227,4,FALSE)),0)</f>
        <v>0</v>
      </c>
      <c r="Q497" s="5"/>
      <c r="R497" s="6"/>
      <c r="S497" s="15">
        <f>IFERROR(_xlfn.IFNA(VLOOKUP(Fullmath[[#This Row],[M2]],$H$2:$L496,2,FALSE),VLOOKUP(Fullmath[[#This Row],[M2]],$H498:$L$2227,2,FALSE)),0)</f>
        <v>0</v>
      </c>
      <c r="T497" s="16">
        <f>IFERROR(_xlfn.IFNA(VLOOKUP(Fullmath[[#This Row],[M2]],$H$2:$L496,4,FALSE),VLOOKUP(Fullmath[[#This Row],[M2]],$H498:$L$2227,4,FALSE)),0)</f>
        <v>0</v>
      </c>
      <c r="U497" s="5"/>
      <c r="V497" s="6"/>
      <c r="W497" s="15">
        <f>IFERROR(_xlfn.IFNA(VLOOKUP(Fullmath[[#This Row],[M3]],$H$2:$L496,2,FALSE),VLOOKUP(Fullmath[[#This Row],[M3]],$H498:$L$2227,2,FALSE)),0)</f>
        <v>0</v>
      </c>
      <c r="X497" s="16">
        <f>IFERROR(_xlfn.IFNA(VLOOKUP(Fullmath[[#This Row],[M3]],$H$2:$L496,4,FALSE),VLOOKUP(Fullmath[[#This Row],[M3]],$H498:$L$2227,4,FALSE)),0)</f>
        <v>0</v>
      </c>
      <c r="Y497" s="5"/>
      <c r="Z497" s="6"/>
      <c r="AA497" s="15">
        <f>IFERROR(_xlfn.IFNA(VLOOKUP(Fullmath[[#This Row],[M4]],$H$2:$L496,2,FALSE),VLOOKUP(Fullmath[[#This Row],[M4]],$H498:$L$2227,2,FALSE)),0)</f>
        <v>0</v>
      </c>
      <c r="AB497" s="16">
        <f>IFERROR(_xlfn.IFNA(VLOOKUP(Fullmath[[#This Row],[M4]],$H$2:$L496,4,FALSE),VLOOKUP(Fullmath[[#This Row],[M4]],$H498:$L$2227,4,FALSE)),0)</f>
        <v>0</v>
      </c>
      <c r="AC497" s="5"/>
      <c r="AD497" s="6"/>
      <c r="AE497" s="15">
        <f>IFERROR(_xlfn.IFNA(VLOOKUP(Fullmath[[#This Row],[M5]],$H$2:$L496,2,FALSE),VLOOKUP(Fullmath[[#This Row],[M5]],$H498:$L$2227,2,FALSE)),0)</f>
        <v>0</v>
      </c>
      <c r="AF497" s="16">
        <f>IFERROR(_xlfn.IFNA(VLOOKUP(Fullmath[[#This Row],[M5]],$H$2:$L496,4,FALSE),VLOOKUP(Fullmath[[#This Row],[M5]],$H498:$L$2227,4,FALSE)),0)</f>
        <v>0</v>
      </c>
      <c r="AG497" s="5"/>
      <c r="AH497" s="6"/>
      <c r="AI497" s="15">
        <f>IFERROR(_xlfn.IFNA(VLOOKUP(Fullmath[[#This Row],[M6]],$H$2:$L496,2,FALSE),VLOOKUP(Fullmath[[#This Row],[M6]],$H498:$L$2227,2,FALSE)),0)</f>
        <v>0</v>
      </c>
      <c r="AJ497" s="16">
        <f>IFERROR(_xlfn.IFNA(VLOOKUP(Fullmath[[#This Row],[M6]],$H$2:$L496,4,FALSE),VLOOKUP(Fullmath[[#This Row],[M6]],$H498:$L$2227,4,FALSE)),0)</f>
        <v>0</v>
      </c>
      <c r="AK497" s="5" t="s">
        <v>220</v>
      </c>
      <c r="AL497" s="6">
        <v>2</v>
      </c>
      <c r="AM497" s="6">
        <f>(IFERROR(VLOOKUP(AK497,Components[[Name]:[Price]],2,FALSE),0))</f>
        <v>37.416666666666664</v>
      </c>
      <c r="AN497" s="5"/>
      <c r="AO497" s="6"/>
      <c r="AP497" s="6">
        <f>(IFERROR(VLOOKUP(AN497,Components[[Name]:[Price]],2,FALSE),0))</f>
        <v>0</v>
      </c>
      <c r="AQ497" s="5"/>
      <c r="AR497" s="6"/>
      <c r="AS497" s="6">
        <f>(IFERROR(VLOOKUP(AQ497,Components[[Name]:[Price]],2,FALSE),0))</f>
        <v>0</v>
      </c>
      <c r="AT497" s="5"/>
      <c r="AU497" s="6"/>
      <c r="AV497" s="6">
        <f>(IFERROR(VLOOKUP(AT497,Components[[Name]:[Price]],2,FALSE),0))</f>
        <v>0</v>
      </c>
      <c r="AW497" s="5"/>
      <c r="AX497" s="6"/>
      <c r="AY497" s="6">
        <f>(IFERROR(VLOOKUP(AW497,Components[[Name]:[Price]],2,FALSE),0))</f>
        <v>0</v>
      </c>
      <c r="AZ497" s="5"/>
      <c r="BA497" s="6"/>
      <c r="BB497" s="2">
        <f>(IFERROR(VLOOKUP(AZ497,Components[[Name]:[Price]],2,FALSE),0))</f>
        <v>0</v>
      </c>
    </row>
    <row r="498" spans="1:54" x14ac:dyDescent="0.2">
      <c r="A498" s="2">
        <v>141</v>
      </c>
      <c r="B498" s="2" t="s">
        <v>958</v>
      </c>
      <c r="C498" s="6" t="s">
        <v>529</v>
      </c>
      <c r="D498" s="2" t="s">
        <v>699</v>
      </c>
      <c r="E498" s="2">
        <v>1</v>
      </c>
      <c r="F498" s="2">
        <v>6</v>
      </c>
      <c r="G498" s="2">
        <v>1</v>
      </c>
      <c r="H498" s="2" t="s">
        <v>939</v>
      </c>
      <c r="I498" s="7">
        <f>Fullmath[[#This Row],[Total CP]]/Fullmath[[#This Row],[Quantity]]</f>
        <v>1</v>
      </c>
      <c r="J4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8" s="6">
        <f>Fullmath[[#This Row],[Mat Cost]]/Fullmath[[#This Row],[Quantity]]</f>
        <v>37.416666666666664</v>
      </c>
      <c r="L4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37.416666666666664</v>
      </c>
      <c r="M498" s="5"/>
      <c r="N498" s="14"/>
      <c r="O498" s="15">
        <f>IFERROR(_xlfn.IFNA(VLOOKUP(Fullmath[[#This Row],[M1]],$H$2:$L497,2,FALSE),VLOOKUP(Fullmath[[#This Row],[M1]],$H499:$L$2227,2,FALSE)),0)</f>
        <v>0</v>
      </c>
      <c r="P498" s="16">
        <f>IFERROR(_xlfn.IFNA(VLOOKUP(Fullmath[[#This Row],[M1]],$H$2:$L497,4,FALSE),VLOOKUP(Fullmath[[#This Row],[M1]],$H499:$L$2227,4,FALSE)),0)</f>
        <v>0</v>
      </c>
      <c r="Q498" s="5"/>
      <c r="R498" s="6"/>
      <c r="S498" s="15">
        <f>IFERROR(_xlfn.IFNA(VLOOKUP(Fullmath[[#This Row],[M2]],$H$2:$L497,2,FALSE),VLOOKUP(Fullmath[[#This Row],[M2]],$H499:$L$2227,2,FALSE)),0)</f>
        <v>0</v>
      </c>
      <c r="T498" s="16">
        <f>IFERROR(_xlfn.IFNA(VLOOKUP(Fullmath[[#This Row],[M2]],$H$2:$L497,4,FALSE),VLOOKUP(Fullmath[[#This Row],[M2]],$H499:$L$2227,4,FALSE)),0)</f>
        <v>0</v>
      </c>
      <c r="U498" s="5"/>
      <c r="V498" s="6"/>
      <c r="W498" s="15">
        <f>IFERROR(_xlfn.IFNA(VLOOKUP(Fullmath[[#This Row],[M3]],$H$2:$L497,2,FALSE),VLOOKUP(Fullmath[[#This Row],[M3]],$H499:$L$2227,2,FALSE)),0)</f>
        <v>0</v>
      </c>
      <c r="X498" s="16">
        <f>IFERROR(_xlfn.IFNA(VLOOKUP(Fullmath[[#This Row],[M3]],$H$2:$L497,4,FALSE),VLOOKUP(Fullmath[[#This Row],[M3]],$H499:$L$2227,4,FALSE)),0)</f>
        <v>0</v>
      </c>
      <c r="Y498" s="5"/>
      <c r="Z498" s="6"/>
      <c r="AA498" s="15">
        <f>IFERROR(_xlfn.IFNA(VLOOKUP(Fullmath[[#This Row],[M4]],$H$2:$L497,2,FALSE),VLOOKUP(Fullmath[[#This Row],[M4]],$H499:$L$2227,2,FALSE)),0)</f>
        <v>0</v>
      </c>
      <c r="AB498" s="16">
        <f>IFERROR(_xlfn.IFNA(VLOOKUP(Fullmath[[#This Row],[M4]],$H$2:$L497,4,FALSE),VLOOKUP(Fullmath[[#This Row],[M4]],$H499:$L$2227,4,FALSE)),0)</f>
        <v>0</v>
      </c>
      <c r="AC498" s="5"/>
      <c r="AD498" s="6"/>
      <c r="AE498" s="15">
        <f>IFERROR(_xlfn.IFNA(VLOOKUP(Fullmath[[#This Row],[M5]],$H$2:$L497,2,FALSE),VLOOKUP(Fullmath[[#This Row],[M5]],$H499:$L$2227,2,FALSE)),0)</f>
        <v>0</v>
      </c>
      <c r="AF498" s="16">
        <f>IFERROR(_xlfn.IFNA(VLOOKUP(Fullmath[[#This Row],[M5]],$H$2:$L497,4,FALSE),VLOOKUP(Fullmath[[#This Row],[M5]],$H499:$L$2227,4,FALSE)),0)</f>
        <v>0</v>
      </c>
      <c r="AG498" s="5"/>
      <c r="AH498" s="6"/>
      <c r="AI498" s="15">
        <f>IFERROR(_xlfn.IFNA(VLOOKUP(Fullmath[[#This Row],[M6]],$H$2:$L497,2,FALSE),VLOOKUP(Fullmath[[#This Row],[M6]],$H499:$L$2227,2,FALSE)),0)</f>
        <v>0</v>
      </c>
      <c r="AJ498" s="16">
        <f>IFERROR(_xlfn.IFNA(VLOOKUP(Fullmath[[#This Row],[M6]],$H$2:$L497,4,FALSE),VLOOKUP(Fullmath[[#This Row],[M6]],$H499:$L$2227,4,FALSE)),0)</f>
        <v>0</v>
      </c>
      <c r="AK498" s="5" t="s">
        <v>220</v>
      </c>
      <c r="AL498" s="6">
        <v>1</v>
      </c>
      <c r="AM498" s="6">
        <f>(IFERROR(VLOOKUP(AK498,Components[[Name]:[Price]],2,FALSE),0))</f>
        <v>37.416666666666664</v>
      </c>
      <c r="AN498" s="5"/>
      <c r="AO498" s="6"/>
      <c r="AP498" s="6">
        <f>(IFERROR(VLOOKUP(AN498,Components[[Name]:[Price]],2,FALSE),0))</f>
        <v>0</v>
      </c>
      <c r="AQ498" s="5"/>
      <c r="AR498" s="6"/>
      <c r="AS498" s="6">
        <f>(IFERROR(VLOOKUP(AQ498,Components[[Name]:[Price]],2,FALSE),0))</f>
        <v>0</v>
      </c>
      <c r="AT498" s="5"/>
      <c r="AU498" s="6"/>
      <c r="AV498" s="6">
        <f>(IFERROR(VLOOKUP(AT498,Components[[Name]:[Price]],2,FALSE),0))</f>
        <v>0</v>
      </c>
      <c r="AW498" s="5"/>
      <c r="AX498" s="6"/>
      <c r="AY498" s="6">
        <f>(IFERROR(VLOOKUP(AW498,Components[[Name]:[Price]],2,FALSE),0))</f>
        <v>0</v>
      </c>
      <c r="AZ498" s="5"/>
      <c r="BA498" s="6"/>
      <c r="BB498" s="2">
        <f>(IFERROR(VLOOKUP(AZ498,Components[[Name]:[Price]],2,FALSE),0))</f>
        <v>0</v>
      </c>
    </row>
    <row r="499" spans="1:54" x14ac:dyDescent="0.2">
      <c r="A499" s="2">
        <v>1364</v>
      </c>
      <c r="B499" s="2" t="s">
        <v>958</v>
      </c>
      <c r="C499" s="6" t="s">
        <v>529</v>
      </c>
      <c r="D499" s="2" t="s">
        <v>699</v>
      </c>
      <c r="E499" s="2">
        <v>10</v>
      </c>
      <c r="F499" s="2">
        <v>8</v>
      </c>
      <c r="G499" s="2">
        <v>1</v>
      </c>
      <c r="H499" s="2" t="s">
        <v>362</v>
      </c>
      <c r="I499" s="7">
        <f>Fullmath[[#This Row],[Total CP]]/Fullmath[[#This Row],[Quantity]]</f>
        <v>0.1</v>
      </c>
      <c r="J4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499" s="6">
        <f>Fullmath[[#This Row],[Mat Cost]]/Fullmath[[#This Row],[Quantity]]</f>
        <v>13.166666666666666</v>
      </c>
      <c r="L4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131.66666666666666</v>
      </c>
      <c r="M499" s="5"/>
      <c r="N499" s="14"/>
      <c r="O499" s="15">
        <f>IFERROR(_xlfn.IFNA(VLOOKUP(Fullmath[[#This Row],[M1]],$H$2:$L498,2,FALSE),VLOOKUP(Fullmath[[#This Row],[M1]],$H500:$L$2227,2,FALSE)),0)</f>
        <v>0</v>
      </c>
      <c r="P499" s="16">
        <f>IFERROR(_xlfn.IFNA(VLOOKUP(Fullmath[[#This Row],[M1]],$H$2:$L498,4,FALSE),VLOOKUP(Fullmath[[#This Row],[M1]],$H500:$L$2227,4,FALSE)),0)</f>
        <v>0</v>
      </c>
      <c r="Q499" s="5"/>
      <c r="R499" s="6"/>
      <c r="S499" s="15">
        <f>IFERROR(_xlfn.IFNA(VLOOKUP(Fullmath[[#This Row],[M2]],$H$2:$L498,2,FALSE),VLOOKUP(Fullmath[[#This Row],[M2]],$H500:$L$2227,2,FALSE)),0)</f>
        <v>0</v>
      </c>
      <c r="T499" s="16">
        <f>IFERROR(_xlfn.IFNA(VLOOKUP(Fullmath[[#This Row],[M2]],$H$2:$L498,4,FALSE),VLOOKUP(Fullmath[[#This Row],[M2]],$H500:$L$2227,4,FALSE)),0)</f>
        <v>0</v>
      </c>
      <c r="U499" s="5"/>
      <c r="V499" s="6"/>
      <c r="W499" s="15">
        <f>IFERROR(_xlfn.IFNA(VLOOKUP(Fullmath[[#This Row],[M3]],$H$2:$L498,2,FALSE),VLOOKUP(Fullmath[[#This Row],[M3]],$H500:$L$2227,2,FALSE)),0)</f>
        <v>0</v>
      </c>
      <c r="X499" s="16">
        <f>IFERROR(_xlfn.IFNA(VLOOKUP(Fullmath[[#This Row],[M3]],$H$2:$L498,4,FALSE),VLOOKUP(Fullmath[[#This Row],[M3]],$H500:$L$2227,4,FALSE)),0)</f>
        <v>0</v>
      </c>
      <c r="Y499" s="5"/>
      <c r="Z499" s="6"/>
      <c r="AA499" s="15">
        <f>IFERROR(_xlfn.IFNA(VLOOKUP(Fullmath[[#This Row],[M4]],$H$2:$L498,2,FALSE),VLOOKUP(Fullmath[[#This Row],[M4]],$H500:$L$2227,2,FALSE)),0)</f>
        <v>0</v>
      </c>
      <c r="AB499" s="16">
        <f>IFERROR(_xlfn.IFNA(VLOOKUP(Fullmath[[#This Row],[M4]],$H$2:$L498,4,FALSE),VLOOKUP(Fullmath[[#This Row],[M4]],$H500:$L$2227,4,FALSE)),0)</f>
        <v>0</v>
      </c>
      <c r="AC499" s="5"/>
      <c r="AD499" s="6"/>
      <c r="AE499" s="15">
        <f>IFERROR(_xlfn.IFNA(VLOOKUP(Fullmath[[#This Row],[M5]],$H$2:$L498,2,FALSE),VLOOKUP(Fullmath[[#This Row],[M5]],$H500:$L$2227,2,FALSE)),0)</f>
        <v>0</v>
      </c>
      <c r="AF499" s="16">
        <f>IFERROR(_xlfn.IFNA(VLOOKUP(Fullmath[[#This Row],[M5]],$H$2:$L498,4,FALSE),VLOOKUP(Fullmath[[#This Row],[M5]],$H500:$L$2227,4,FALSE)),0)</f>
        <v>0</v>
      </c>
      <c r="AG499" s="5"/>
      <c r="AH499" s="6"/>
      <c r="AI499" s="15">
        <f>IFERROR(_xlfn.IFNA(VLOOKUP(Fullmath[[#This Row],[M6]],$H$2:$L498,2,FALSE),VLOOKUP(Fullmath[[#This Row],[M6]],$H500:$L$2227,2,FALSE)),0)</f>
        <v>0</v>
      </c>
      <c r="AJ499" s="16">
        <f>IFERROR(_xlfn.IFNA(VLOOKUP(Fullmath[[#This Row],[M6]],$H$2:$L498,4,FALSE),VLOOKUP(Fullmath[[#This Row],[M6]],$H500:$L$2227,4,FALSE)),0)</f>
        <v>0</v>
      </c>
      <c r="AK499" s="5" t="s">
        <v>221</v>
      </c>
      <c r="AL499" s="6">
        <v>2</v>
      </c>
      <c r="AM499" s="6">
        <f>(IFERROR(VLOOKUP(AK499,Components[[Name]:[Price]],2,FALSE),0))</f>
        <v>65.833333333333329</v>
      </c>
      <c r="AN499" s="5"/>
      <c r="AO499" s="6"/>
      <c r="AP499" s="6">
        <f>(IFERROR(VLOOKUP(AN499,Components[[Name]:[Price]],2,FALSE),0))</f>
        <v>0</v>
      </c>
      <c r="AQ499" s="5"/>
      <c r="AR499" s="6"/>
      <c r="AS499" s="6">
        <f>(IFERROR(VLOOKUP(AQ499,Components[[Name]:[Price]],2,FALSE),0))</f>
        <v>0</v>
      </c>
      <c r="AT499" s="5"/>
      <c r="AU499" s="6"/>
      <c r="AV499" s="6">
        <f>(IFERROR(VLOOKUP(AT499,Components[[Name]:[Price]],2,FALSE),0))</f>
        <v>0</v>
      </c>
      <c r="AW499" s="5"/>
      <c r="AX499" s="6"/>
      <c r="AY499" s="6">
        <f>(IFERROR(VLOOKUP(AW499,Components[[Name]:[Price]],2,FALSE),0))</f>
        <v>0</v>
      </c>
      <c r="AZ499" s="5"/>
      <c r="BA499" s="6"/>
      <c r="BB499" s="2">
        <f>(IFERROR(VLOOKUP(AZ499,Components[[Name]:[Price]],2,FALSE),0))</f>
        <v>0</v>
      </c>
    </row>
    <row r="500" spans="1:54" x14ac:dyDescent="0.2">
      <c r="A500" s="2">
        <v>144</v>
      </c>
      <c r="B500" s="2" t="s">
        <v>958</v>
      </c>
      <c r="C500" s="6" t="s">
        <v>529</v>
      </c>
      <c r="D500" s="2" t="s">
        <v>699</v>
      </c>
      <c r="E500" s="2">
        <v>1</v>
      </c>
      <c r="F500" s="2">
        <v>9</v>
      </c>
      <c r="G500" s="2">
        <v>1</v>
      </c>
      <c r="H500" s="2" t="s">
        <v>943</v>
      </c>
      <c r="I500" s="7">
        <f>Fullmath[[#This Row],[Total CP]]/Fullmath[[#This Row],[Quantity]]</f>
        <v>1</v>
      </c>
      <c r="J5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00" s="6">
        <f>Fullmath[[#This Row],[Mat Cost]]/Fullmath[[#This Row],[Quantity]]</f>
        <v>95.25</v>
      </c>
      <c r="L5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95.25</v>
      </c>
      <c r="M500" s="5"/>
      <c r="N500" s="14"/>
      <c r="O500" s="15">
        <f>IFERROR(_xlfn.IFNA(VLOOKUP(Fullmath[[#This Row],[M1]],$H$2:$L499,2,FALSE),VLOOKUP(Fullmath[[#This Row],[M1]],$H501:$L$2227,2,FALSE)),0)</f>
        <v>0</v>
      </c>
      <c r="P500" s="16">
        <f>IFERROR(_xlfn.IFNA(VLOOKUP(Fullmath[[#This Row],[M1]],$H$2:$L499,4,FALSE),VLOOKUP(Fullmath[[#This Row],[M1]],$H501:$L$2227,4,FALSE)),0)</f>
        <v>0</v>
      </c>
      <c r="Q500" s="5"/>
      <c r="R500" s="6"/>
      <c r="S500" s="15">
        <f>IFERROR(_xlfn.IFNA(VLOOKUP(Fullmath[[#This Row],[M2]],$H$2:$L499,2,FALSE),VLOOKUP(Fullmath[[#This Row],[M2]],$H501:$L$2227,2,FALSE)),0)</f>
        <v>0</v>
      </c>
      <c r="T500" s="16">
        <f>IFERROR(_xlfn.IFNA(VLOOKUP(Fullmath[[#This Row],[M2]],$H$2:$L499,4,FALSE),VLOOKUP(Fullmath[[#This Row],[M2]],$H501:$L$2227,4,FALSE)),0)</f>
        <v>0</v>
      </c>
      <c r="U500" s="5"/>
      <c r="V500" s="6"/>
      <c r="W500" s="15">
        <f>IFERROR(_xlfn.IFNA(VLOOKUP(Fullmath[[#This Row],[M3]],$H$2:$L499,2,FALSE),VLOOKUP(Fullmath[[#This Row],[M3]],$H501:$L$2227,2,FALSE)),0)</f>
        <v>0</v>
      </c>
      <c r="X500" s="16">
        <f>IFERROR(_xlfn.IFNA(VLOOKUP(Fullmath[[#This Row],[M3]],$H$2:$L499,4,FALSE),VLOOKUP(Fullmath[[#This Row],[M3]],$H501:$L$2227,4,FALSE)),0)</f>
        <v>0</v>
      </c>
      <c r="Y500" s="5"/>
      <c r="Z500" s="6"/>
      <c r="AA500" s="15">
        <f>IFERROR(_xlfn.IFNA(VLOOKUP(Fullmath[[#This Row],[M4]],$H$2:$L499,2,FALSE),VLOOKUP(Fullmath[[#This Row],[M4]],$H501:$L$2227,2,FALSE)),0)</f>
        <v>0</v>
      </c>
      <c r="AB500" s="16">
        <f>IFERROR(_xlfn.IFNA(VLOOKUP(Fullmath[[#This Row],[M4]],$H$2:$L499,4,FALSE),VLOOKUP(Fullmath[[#This Row],[M4]],$H501:$L$2227,4,FALSE)),0)</f>
        <v>0</v>
      </c>
      <c r="AC500" s="5"/>
      <c r="AD500" s="6"/>
      <c r="AE500" s="15">
        <f>IFERROR(_xlfn.IFNA(VLOOKUP(Fullmath[[#This Row],[M5]],$H$2:$L499,2,FALSE),VLOOKUP(Fullmath[[#This Row],[M5]],$H501:$L$2227,2,FALSE)),0)</f>
        <v>0</v>
      </c>
      <c r="AF500" s="16">
        <f>IFERROR(_xlfn.IFNA(VLOOKUP(Fullmath[[#This Row],[M5]],$H$2:$L499,4,FALSE),VLOOKUP(Fullmath[[#This Row],[M5]],$H501:$L$2227,4,FALSE)),0)</f>
        <v>0</v>
      </c>
      <c r="AG500" s="5"/>
      <c r="AH500" s="6"/>
      <c r="AI500" s="15">
        <f>IFERROR(_xlfn.IFNA(VLOOKUP(Fullmath[[#This Row],[M6]],$H$2:$L499,2,FALSE),VLOOKUP(Fullmath[[#This Row],[M6]],$H501:$L$2227,2,FALSE)),0)</f>
        <v>0</v>
      </c>
      <c r="AJ500" s="16">
        <f>IFERROR(_xlfn.IFNA(VLOOKUP(Fullmath[[#This Row],[M6]],$H$2:$L499,4,FALSE),VLOOKUP(Fullmath[[#This Row],[M6]],$H501:$L$2227,4,FALSE)),0)</f>
        <v>0</v>
      </c>
      <c r="AK500" s="5" t="s">
        <v>216</v>
      </c>
      <c r="AL500" s="6">
        <v>1</v>
      </c>
      <c r="AM500" s="6">
        <f>(IFERROR(VLOOKUP(AK500,Components[[Name]:[Price]],2,FALSE),0))</f>
        <v>95.25</v>
      </c>
      <c r="AN500" s="5"/>
      <c r="AO500" s="6"/>
      <c r="AP500" s="6">
        <f>(IFERROR(VLOOKUP(AN500,Components[[Name]:[Price]],2,FALSE),0))</f>
        <v>0</v>
      </c>
      <c r="AQ500" s="5"/>
      <c r="AR500" s="6"/>
      <c r="AS500" s="6">
        <f>(IFERROR(VLOOKUP(AQ500,Components[[Name]:[Price]],2,FALSE),0))</f>
        <v>0</v>
      </c>
      <c r="AT500" s="5"/>
      <c r="AU500" s="6"/>
      <c r="AV500" s="6">
        <f>(IFERROR(VLOOKUP(AT500,Components[[Name]:[Price]],2,FALSE),0))</f>
        <v>0</v>
      </c>
      <c r="AW500" s="5"/>
      <c r="AX500" s="6"/>
      <c r="AY500" s="6">
        <f>(IFERROR(VLOOKUP(AW500,Components[[Name]:[Price]],2,FALSE),0))</f>
        <v>0</v>
      </c>
      <c r="AZ500" s="5"/>
      <c r="BA500" s="6"/>
      <c r="BB500" s="2">
        <f>(IFERROR(VLOOKUP(AZ500,Components[[Name]:[Price]],2,FALSE),0))</f>
        <v>0</v>
      </c>
    </row>
    <row r="501" spans="1:54" x14ac:dyDescent="0.2">
      <c r="A501" s="2">
        <v>137</v>
      </c>
      <c r="B501" s="2" t="s">
        <v>958</v>
      </c>
      <c r="C501" s="6" t="s">
        <v>529</v>
      </c>
      <c r="D501" s="2" t="s">
        <v>699</v>
      </c>
      <c r="E501" s="2">
        <v>1</v>
      </c>
      <c r="F501" s="2">
        <v>9</v>
      </c>
      <c r="G501" s="2">
        <v>1</v>
      </c>
      <c r="H501" s="2" t="s">
        <v>304</v>
      </c>
      <c r="I501" s="7">
        <f>Fullmath[[#This Row],[Total CP]]/Fullmath[[#This Row],[Quantity]]</f>
        <v>1</v>
      </c>
      <c r="J5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01" s="6">
        <f>Fullmath[[#This Row],[Mat Cost]]/Fullmath[[#This Row],[Quantity]]</f>
        <v>65.833333333333329</v>
      </c>
      <c r="L5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65.833333333333329</v>
      </c>
      <c r="M501" s="5"/>
      <c r="N501" s="14"/>
      <c r="O501" s="15">
        <f>IFERROR(_xlfn.IFNA(VLOOKUP(Fullmath[[#This Row],[M1]],$H$2:$L500,2,FALSE),VLOOKUP(Fullmath[[#This Row],[M1]],$H502:$L$2227,2,FALSE)),0)</f>
        <v>0</v>
      </c>
      <c r="P501" s="16">
        <f>IFERROR(_xlfn.IFNA(VLOOKUP(Fullmath[[#This Row],[M1]],$H$2:$L500,4,FALSE),VLOOKUP(Fullmath[[#This Row],[M1]],$H502:$L$2227,4,FALSE)),0)</f>
        <v>0</v>
      </c>
      <c r="Q501" s="5"/>
      <c r="R501" s="6"/>
      <c r="S501" s="15">
        <f>IFERROR(_xlfn.IFNA(VLOOKUP(Fullmath[[#This Row],[M2]],$H$2:$L500,2,FALSE),VLOOKUP(Fullmath[[#This Row],[M2]],$H502:$L$2227,2,FALSE)),0)</f>
        <v>0</v>
      </c>
      <c r="T501" s="16">
        <f>IFERROR(_xlfn.IFNA(VLOOKUP(Fullmath[[#This Row],[M2]],$H$2:$L500,4,FALSE),VLOOKUP(Fullmath[[#This Row],[M2]],$H502:$L$2227,4,FALSE)),0)</f>
        <v>0</v>
      </c>
      <c r="U501" s="5"/>
      <c r="V501" s="6"/>
      <c r="W501" s="15">
        <f>IFERROR(_xlfn.IFNA(VLOOKUP(Fullmath[[#This Row],[M3]],$H$2:$L500,2,FALSE),VLOOKUP(Fullmath[[#This Row],[M3]],$H502:$L$2227,2,FALSE)),0)</f>
        <v>0</v>
      </c>
      <c r="X501" s="16">
        <f>IFERROR(_xlfn.IFNA(VLOOKUP(Fullmath[[#This Row],[M3]],$H$2:$L500,4,FALSE),VLOOKUP(Fullmath[[#This Row],[M3]],$H502:$L$2227,4,FALSE)),0)</f>
        <v>0</v>
      </c>
      <c r="Y501" s="5"/>
      <c r="Z501" s="6"/>
      <c r="AA501" s="15">
        <f>IFERROR(_xlfn.IFNA(VLOOKUP(Fullmath[[#This Row],[M4]],$H$2:$L500,2,FALSE),VLOOKUP(Fullmath[[#This Row],[M4]],$H502:$L$2227,2,FALSE)),0)</f>
        <v>0</v>
      </c>
      <c r="AB501" s="16">
        <f>IFERROR(_xlfn.IFNA(VLOOKUP(Fullmath[[#This Row],[M4]],$H$2:$L500,4,FALSE),VLOOKUP(Fullmath[[#This Row],[M4]],$H502:$L$2227,4,FALSE)),0)</f>
        <v>0</v>
      </c>
      <c r="AC501" s="5"/>
      <c r="AD501" s="6"/>
      <c r="AE501" s="15">
        <f>IFERROR(_xlfn.IFNA(VLOOKUP(Fullmath[[#This Row],[M5]],$H$2:$L500,2,FALSE),VLOOKUP(Fullmath[[#This Row],[M5]],$H502:$L$2227,2,FALSE)),0)</f>
        <v>0</v>
      </c>
      <c r="AF501" s="16">
        <f>IFERROR(_xlfn.IFNA(VLOOKUP(Fullmath[[#This Row],[M5]],$H$2:$L500,4,FALSE),VLOOKUP(Fullmath[[#This Row],[M5]],$H502:$L$2227,4,FALSE)),0)</f>
        <v>0</v>
      </c>
      <c r="AG501" s="5"/>
      <c r="AH501" s="6"/>
      <c r="AI501" s="15">
        <f>IFERROR(_xlfn.IFNA(VLOOKUP(Fullmath[[#This Row],[M6]],$H$2:$L500,2,FALSE),VLOOKUP(Fullmath[[#This Row],[M6]],$H502:$L$2227,2,FALSE)),0)</f>
        <v>0</v>
      </c>
      <c r="AJ501" s="16">
        <f>IFERROR(_xlfn.IFNA(VLOOKUP(Fullmath[[#This Row],[M6]],$H$2:$L500,4,FALSE),VLOOKUP(Fullmath[[#This Row],[M6]],$H502:$L$2227,4,FALSE)),0)</f>
        <v>0</v>
      </c>
      <c r="AK501" s="5" t="s">
        <v>221</v>
      </c>
      <c r="AL501" s="6">
        <v>1</v>
      </c>
      <c r="AM501" s="6">
        <f>(IFERROR(VLOOKUP(AK501,Components[[Name]:[Price]],2,FALSE),0))</f>
        <v>65.833333333333329</v>
      </c>
      <c r="AN501" s="5"/>
      <c r="AO501" s="6"/>
      <c r="AP501" s="6">
        <f>(IFERROR(VLOOKUP(AN501,Components[[Name]:[Price]],2,FALSE),0))</f>
        <v>0</v>
      </c>
      <c r="AQ501" s="5"/>
      <c r="AR501" s="6"/>
      <c r="AS501" s="6">
        <f>(IFERROR(VLOOKUP(AQ501,Components[[Name]:[Price]],2,FALSE),0))</f>
        <v>0</v>
      </c>
      <c r="AT501" s="5"/>
      <c r="AU501" s="6"/>
      <c r="AV501" s="6">
        <f>(IFERROR(VLOOKUP(AT501,Components[[Name]:[Price]],2,FALSE),0))</f>
        <v>0</v>
      </c>
      <c r="AW501" s="5"/>
      <c r="AX501" s="6"/>
      <c r="AY501" s="6">
        <f>(IFERROR(VLOOKUP(AW501,Components[[Name]:[Price]],2,FALSE),0))</f>
        <v>0</v>
      </c>
      <c r="AZ501" s="5"/>
      <c r="BA501" s="6"/>
      <c r="BB501" s="2">
        <f>(IFERROR(VLOOKUP(AZ501,Components[[Name]:[Price]],2,FALSE),0))</f>
        <v>0</v>
      </c>
    </row>
    <row r="502" spans="1:54" x14ac:dyDescent="0.2">
      <c r="A502" s="2">
        <v>1365</v>
      </c>
      <c r="B502" s="2" t="s">
        <v>958</v>
      </c>
      <c r="C502" s="6" t="s">
        <v>529</v>
      </c>
      <c r="D502" s="2" t="s">
        <v>699</v>
      </c>
      <c r="E502" s="2">
        <v>10</v>
      </c>
      <c r="F502" s="2">
        <v>9</v>
      </c>
      <c r="G502" s="2">
        <v>1</v>
      </c>
      <c r="H502" s="2" t="s">
        <v>360</v>
      </c>
      <c r="I502" s="7">
        <f>Fullmath[[#This Row],[Total CP]]/Fullmath[[#This Row],[Quantity]]</f>
        <v>0.1</v>
      </c>
      <c r="J5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02" s="6">
        <f>Fullmath[[#This Row],[Mat Cost]]/Fullmath[[#This Row],[Quantity]]</f>
        <v>19.05</v>
      </c>
      <c r="L5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190.5</v>
      </c>
      <c r="M502" s="5"/>
      <c r="N502" s="14"/>
      <c r="O502" s="15">
        <f>IFERROR(_xlfn.IFNA(VLOOKUP(Fullmath[[#This Row],[M1]],$H$2:$L501,2,FALSE),VLOOKUP(Fullmath[[#This Row],[M1]],$H503:$L$2227,2,FALSE)),0)</f>
        <v>0</v>
      </c>
      <c r="P502" s="16">
        <f>IFERROR(_xlfn.IFNA(VLOOKUP(Fullmath[[#This Row],[M1]],$H$2:$L501,4,FALSE),VLOOKUP(Fullmath[[#This Row],[M1]],$H503:$L$2227,4,FALSE)),0)</f>
        <v>0</v>
      </c>
      <c r="Q502" s="5"/>
      <c r="R502" s="6"/>
      <c r="S502" s="15">
        <f>IFERROR(_xlfn.IFNA(VLOOKUP(Fullmath[[#This Row],[M2]],$H$2:$L501,2,FALSE),VLOOKUP(Fullmath[[#This Row],[M2]],$H503:$L$2227,2,FALSE)),0)</f>
        <v>0</v>
      </c>
      <c r="T502" s="16">
        <f>IFERROR(_xlfn.IFNA(VLOOKUP(Fullmath[[#This Row],[M2]],$H$2:$L501,4,FALSE),VLOOKUP(Fullmath[[#This Row],[M2]],$H503:$L$2227,4,FALSE)),0)</f>
        <v>0</v>
      </c>
      <c r="U502" s="5"/>
      <c r="V502" s="6"/>
      <c r="W502" s="15">
        <f>IFERROR(_xlfn.IFNA(VLOOKUP(Fullmath[[#This Row],[M3]],$H$2:$L501,2,FALSE),VLOOKUP(Fullmath[[#This Row],[M3]],$H503:$L$2227,2,FALSE)),0)</f>
        <v>0</v>
      </c>
      <c r="X502" s="16">
        <f>IFERROR(_xlfn.IFNA(VLOOKUP(Fullmath[[#This Row],[M3]],$H$2:$L501,4,FALSE),VLOOKUP(Fullmath[[#This Row],[M3]],$H503:$L$2227,4,FALSE)),0)</f>
        <v>0</v>
      </c>
      <c r="Y502" s="5"/>
      <c r="Z502" s="6"/>
      <c r="AA502" s="15">
        <f>IFERROR(_xlfn.IFNA(VLOOKUP(Fullmath[[#This Row],[M4]],$H$2:$L501,2,FALSE),VLOOKUP(Fullmath[[#This Row],[M4]],$H503:$L$2227,2,FALSE)),0)</f>
        <v>0</v>
      </c>
      <c r="AB502" s="16">
        <f>IFERROR(_xlfn.IFNA(VLOOKUP(Fullmath[[#This Row],[M4]],$H$2:$L501,4,FALSE),VLOOKUP(Fullmath[[#This Row],[M4]],$H503:$L$2227,4,FALSE)),0)</f>
        <v>0</v>
      </c>
      <c r="AC502" s="5"/>
      <c r="AD502" s="6"/>
      <c r="AE502" s="15">
        <f>IFERROR(_xlfn.IFNA(VLOOKUP(Fullmath[[#This Row],[M5]],$H$2:$L501,2,FALSE),VLOOKUP(Fullmath[[#This Row],[M5]],$H503:$L$2227,2,FALSE)),0)</f>
        <v>0</v>
      </c>
      <c r="AF502" s="16">
        <f>IFERROR(_xlfn.IFNA(VLOOKUP(Fullmath[[#This Row],[M5]],$H$2:$L501,4,FALSE),VLOOKUP(Fullmath[[#This Row],[M5]],$H503:$L$2227,4,FALSE)),0)</f>
        <v>0</v>
      </c>
      <c r="AG502" s="5"/>
      <c r="AH502" s="6"/>
      <c r="AI502" s="15">
        <f>IFERROR(_xlfn.IFNA(VLOOKUP(Fullmath[[#This Row],[M6]],$H$2:$L501,2,FALSE),VLOOKUP(Fullmath[[#This Row],[M6]],$H503:$L$2227,2,FALSE)),0)</f>
        <v>0</v>
      </c>
      <c r="AJ502" s="16">
        <f>IFERROR(_xlfn.IFNA(VLOOKUP(Fullmath[[#This Row],[M6]],$H$2:$L501,4,FALSE),VLOOKUP(Fullmath[[#This Row],[M6]],$H503:$L$2227,4,FALSE)),0)</f>
        <v>0</v>
      </c>
      <c r="AK502" s="5" t="s">
        <v>216</v>
      </c>
      <c r="AL502" s="6">
        <v>2</v>
      </c>
      <c r="AM502" s="6">
        <f>(IFERROR(VLOOKUP(AK502,Components[[Name]:[Price]],2,FALSE),0))</f>
        <v>95.25</v>
      </c>
      <c r="AN502" s="5"/>
      <c r="AO502" s="6"/>
      <c r="AP502" s="6">
        <f>(IFERROR(VLOOKUP(AN502,Components[[Name]:[Price]],2,FALSE),0))</f>
        <v>0</v>
      </c>
      <c r="AQ502" s="5"/>
      <c r="AR502" s="6"/>
      <c r="AS502" s="6">
        <f>(IFERROR(VLOOKUP(AQ502,Components[[Name]:[Price]],2,FALSE),0))</f>
        <v>0</v>
      </c>
      <c r="AT502" s="5"/>
      <c r="AU502" s="6"/>
      <c r="AV502" s="6">
        <f>(IFERROR(VLOOKUP(AT502,Components[[Name]:[Price]],2,FALSE),0))</f>
        <v>0</v>
      </c>
      <c r="AW502" s="5"/>
      <c r="AX502" s="6"/>
      <c r="AY502" s="6">
        <f>(IFERROR(VLOOKUP(AW502,Components[[Name]:[Price]],2,FALSE),0))</f>
        <v>0</v>
      </c>
      <c r="AZ502" s="5"/>
      <c r="BA502" s="6"/>
      <c r="BB502" s="2">
        <f>(IFERROR(VLOOKUP(AZ502,Components[[Name]:[Price]],2,FALSE),0))</f>
        <v>0</v>
      </c>
    </row>
    <row r="503" spans="1:54" x14ac:dyDescent="0.2">
      <c r="A503" s="2">
        <v>1366</v>
      </c>
      <c r="B503" s="2" t="s">
        <v>958</v>
      </c>
      <c r="C503" s="6" t="s">
        <v>529</v>
      </c>
      <c r="D503" s="2" t="s">
        <v>699</v>
      </c>
      <c r="E503" s="2">
        <v>10</v>
      </c>
      <c r="F503" s="2">
        <v>11</v>
      </c>
      <c r="G503" s="2">
        <v>2</v>
      </c>
      <c r="H503" s="2" t="s">
        <v>356</v>
      </c>
      <c r="I503" s="7">
        <f>Fullmath[[#This Row],[Total CP]]/Fullmath[[#This Row],[Quantity]]</f>
        <v>0.2</v>
      </c>
      <c r="J5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503" s="6">
        <f>Fullmath[[#This Row],[Mat Cost]]/Fullmath[[#This Row],[Quantity]]</f>
        <v>14.9</v>
      </c>
      <c r="L5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149</v>
      </c>
      <c r="M503" s="5"/>
      <c r="N503" s="14"/>
      <c r="O503" s="15">
        <f>IFERROR(_xlfn.IFNA(VLOOKUP(Fullmath[[#This Row],[M1]],$H$2:$L502,2,FALSE),VLOOKUP(Fullmath[[#This Row],[M1]],$H504:$L$2227,2,FALSE)),0)</f>
        <v>0</v>
      </c>
      <c r="P503" s="16">
        <f>IFERROR(_xlfn.IFNA(VLOOKUP(Fullmath[[#This Row],[M1]],$H$2:$L502,4,FALSE),VLOOKUP(Fullmath[[#This Row],[M1]],$H504:$L$2227,4,FALSE)),0)</f>
        <v>0</v>
      </c>
      <c r="Q503" s="5"/>
      <c r="R503" s="6"/>
      <c r="S503" s="15">
        <f>IFERROR(_xlfn.IFNA(VLOOKUP(Fullmath[[#This Row],[M2]],$H$2:$L502,2,FALSE),VLOOKUP(Fullmath[[#This Row],[M2]],$H504:$L$2227,2,FALSE)),0)</f>
        <v>0</v>
      </c>
      <c r="T503" s="16">
        <f>IFERROR(_xlfn.IFNA(VLOOKUP(Fullmath[[#This Row],[M2]],$H$2:$L502,4,FALSE),VLOOKUP(Fullmath[[#This Row],[M2]],$H504:$L$2227,4,FALSE)),0)</f>
        <v>0</v>
      </c>
      <c r="U503" s="5"/>
      <c r="V503" s="6"/>
      <c r="W503" s="15">
        <f>IFERROR(_xlfn.IFNA(VLOOKUP(Fullmath[[#This Row],[M3]],$H$2:$L502,2,FALSE),VLOOKUP(Fullmath[[#This Row],[M3]],$H504:$L$2227,2,FALSE)),0)</f>
        <v>0</v>
      </c>
      <c r="X503" s="16">
        <f>IFERROR(_xlfn.IFNA(VLOOKUP(Fullmath[[#This Row],[M3]],$H$2:$L502,4,FALSE),VLOOKUP(Fullmath[[#This Row],[M3]],$H504:$L$2227,4,FALSE)),0)</f>
        <v>0</v>
      </c>
      <c r="Y503" s="5"/>
      <c r="Z503" s="6"/>
      <c r="AA503" s="15">
        <f>IFERROR(_xlfn.IFNA(VLOOKUP(Fullmath[[#This Row],[M4]],$H$2:$L502,2,FALSE),VLOOKUP(Fullmath[[#This Row],[M4]],$H504:$L$2227,2,FALSE)),0)</f>
        <v>0</v>
      </c>
      <c r="AB503" s="16">
        <f>IFERROR(_xlfn.IFNA(VLOOKUP(Fullmath[[#This Row],[M4]],$H$2:$L502,4,FALSE),VLOOKUP(Fullmath[[#This Row],[M4]],$H504:$L$2227,4,FALSE)),0)</f>
        <v>0</v>
      </c>
      <c r="AC503" s="5"/>
      <c r="AD503" s="6"/>
      <c r="AE503" s="15">
        <f>IFERROR(_xlfn.IFNA(VLOOKUP(Fullmath[[#This Row],[M5]],$H$2:$L502,2,FALSE),VLOOKUP(Fullmath[[#This Row],[M5]],$H504:$L$2227,2,FALSE)),0)</f>
        <v>0</v>
      </c>
      <c r="AF503" s="16">
        <f>IFERROR(_xlfn.IFNA(VLOOKUP(Fullmath[[#This Row],[M5]],$H$2:$L502,4,FALSE),VLOOKUP(Fullmath[[#This Row],[M5]],$H504:$L$2227,4,FALSE)),0)</f>
        <v>0</v>
      </c>
      <c r="AG503" s="5"/>
      <c r="AH503" s="6"/>
      <c r="AI503" s="15">
        <f>IFERROR(_xlfn.IFNA(VLOOKUP(Fullmath[[#This Row],[M6]],$H$2:$L502,2,FALSE),VLOOKUP(Fullmath[[#This Row],[M6]],$H504:$L$2227,2,FALSE)),0)</f>
        <v>0</v>
      </c>
      <c r="AJ503" s="16">
        <f>IFERROR(_xlfn.IFNA(VLOOKUP(Fullmath[[#This Row],[M6]],$H$2:$L502,4,FALSE),VLOOKUP(Fullmath[[#This Row],[M6]],$H504:$L$2227,4,FALSE)),0)</f>
        <v>0</v>
      </c>
      <c r="AK503" s="5" t="s">
        <v>223</v>
      </c>
      <c r="AL503" s="6">
        <v>2</v>
      </c>
      <c r="AM503" s="6">
        <f>(IFERROR(VLOOKUP(AK503,Components[[Name]:[Price]],2,FALSE),0))</f>
        <v>74.5</v>
      </c>
      <c r="AN503" s="5"/>
      <c r="AO503" s="6"/>
      <c r="AP503" s="6">
        <f>(IFERROR(VLOOKUP(AN503,Components[[Name]:[Price]],2,FALSE),0))</f>
        <v>0</v>
      </c>
      <c r="AQ503" s="5"/>
      <c r="AR503" s="6"/>
      <c r="AS503" s="6">
        <f>(IFERROR(VLOOKUP(AQ503,Components[[Name]:[Price]],2,FALSE),0))</f>
        <v>0</v>
      </c>
      <c r="AT503" s="5"/>
      <c r="AU503" s="6"/>
      <c r="AV503" s="6">
        <f>(IFERROR(VLOOKUP(AT503,Components[[Name]:[Price]],2,FALSE),0))</f>
        <v>0</v>
      </c>
      <c r="AW503" s="5"/>
      <c r="AX503" s="6"/>
      <c r="AY503" s="6">
        <f>(IFERROR(VLOOKUP(AW503,Components[[Name]:[Price]],2,FALSE),0))</f>
        <v>0</v>
      </c>
      <c r="AZ503" s="5"/>
      <c r="BA503" s="6"/>
      <c r="BB503" s="2">
        <f>(IFERROR(VLOOKUP(AZ503,Components[[Name]:[Price]],2,FALSE),0))</f>
        <v>0</v>
      </c>
    </row>
    <row r="504" spans="1:54" x14ac:dyDescent="0.2">
      <c r="A504" s="2">
        <v>135</v>
      </c>
      <c r="B504" s="2" t="s">
        <v>958</v>
      </c>
      <c r="C504" s="6" t="s">
        <v>529</v>
      </c>
      <c r="D504" s="2" t="s">
        <v>699</v>
      </c>
      <c r="E504" s="2">
        <v>1</v>
      </c>
      <c r="F504" s="2">
        <v>12</v>
      </c>
      <c r="G504" s="2">
        <v>2</v>
      </c>
      <c r="H504" s="2" t="s">
        <v>355</v>
      </c>
      <c r="I504" s="7">
        <f>Fullmath[[#This Row],[Total CP]]/Fullmath[[#This Row],[Quantity]]</f>
        <v>2</v>
      </c>
      <c r="J5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504" s="6">
        <f>Fullmath[[#This Row],[Mat Cost]]/Fullmath[[#This Row],[Quantity]]</f>
        <v>74.5</v>
      </c>
      <c r="L5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74.5</v>
      </c>
      <c r="M504" s="5"/>
      <c r="N504" s="14"/>
      <c r="O504" s="15">
        <f>IFERROR(_xlfn.IFNA(VLOOKUP(Fullmath[[#This Row],[M1]],$H$2:$L503,2,FALSE),VLOOKUP(Fullmath[[#This Row],[M1]],$H505:$L$2227,2,FALSE)),0)</f>
        <v>0</v>
      </c>
      <c r="P504" s="16">
        <f>IFERROR(_xlfn.IFNA(VLOOKUP(Fullmath[[#This Row],[M1]],$H$2:$L503,4,FALSE),VLOOKUP(Fullmath[[#This Row],[M1]],$H505:$L$2227,4,FALSE)),0)</f>
        <v>0</v>
      </c>
      <c r="Q504" s="5"/>
      <c r="R504" s="6"/>
      <c r="S504" s="15">
        <f>IFERROR(_xlfn.IFNA(VLOOKUP(Fullmath[[#This Row],[M2]],$H$2:$L503,2,FALSE),VLOOKUP(Fullmath[[#This Row],[M2]],$H505:$L$2227,2,FALSE)),0)</f>
        <v>0</v>
      </c>
      <c r="T504" s="16">
        <f>IFERROR(_xlfn.IFNA(VLOOKUP(Fullmath[[#This Row],[M2]],$H$2:$L503,4,FALSE),VLOOKUP(Fullmath[[#This Row],[M2]],$H505:$L$2227,4,FALSE)),0)</f>
        <v>0</v>
      </c>
      <c r="U504" s="5"/>
      <c r="V504" s="6"/>
      <c r="W504" s="15">
        <f>IFERROR(_xlfn.IFNA(VLOOKUP(Fullmath[[#This Row],[M3]],$H$2:$L503,2,FALSE),VLOOKUP(Fullmath[[#This Row],[M3]],$H505:$L$2227,2,FALSE)),0)</f>
        <v>0</v>
      </c>
      <c r="X504" s="16">
        <f>IFERROR(_xlfn.IFNA(VLOOKUP(Fullmath[[#This Row],[M3]],$H$2:$L503,4,FALSE),VLOOKUP(Fullmath[[#This Row],[M3]],$H505:$L$2227,4,FALSE)),0)</f>
        <v>0</v>
      </c>
      <c r="Y504" s="5"/>
      <c r="Z504" s="6"/>
      <c r="AA504" s="15">
        <f>IFERROR(_xlfn.IFNA(VLOOKUP(Fullmath[[#This Row],[M4]],$H$2:$L503,2,FALSE),VLOOKUP(Fullmath[[#This Row],[M4]],$H505:$L$2227,2,FALSE)),0)</f>
        <v>0</v>
      </c>
      <c r="AB504" s="16">
        <f>IFERROR(_xlfn.IFNA(VLOOKUP(Fullmath[[#This Row],[M4]],$H$2:$L503,4,FALSE),VLOOKUP(Fullmath[[#This Row],[M4]],$H505:$L$2227,4,FALSE)),0)</f>
        <v>0</v>
      </c>
      <c r="AC504" s="5"/>
      <c r="AD504" s="6"/>
      <c r="AE504" s="15">
        <f>IFERROR(_xlfn.IFNA(VLOOKUP(Fullmath[[#This Row],[M5]],$H$2:$L503,2,FALSE),VLOOKUP(Fullmath[[#This Row],[M5]],$H505:$L$2227,2,FALSE)),0)</f>
        <v>0</v>
      </c>
      <c r="AF504" s="16">
        <f>IFERROR(_xlfn.IFNA(VLOOKUP(Fullmath[[#This Row],[M5]],$H$2:$L503,4,FALSE),VLOOKUP(Fullmath[[#This Row],[M5]],$H505:$L$2227,4,FALSE)),0)</f>
        <v>0</v>
      </c>
      <c r="AG504" s="5"/>
      <c r="AH504" s="6"/>
      <c r="AI504" s="15">
        <f>IFERROR(_xlfn.IFNA(VLOOKUP(Fullmath[[#This Row],[M6]],$H$2:$L503,2,FALSE),VLOOKUP(Fullmath[[#This Row],[M6]],$H505:$L$2227,2,FALSE)),0)</f>
        <v>0</v>
      </c>
      <c r="AJ504" s="16">
        <f>IFERROR(_xlfn.IFNA(VLOOKUP(Fullmath[[#This Row],[M6]],$H$2:$L503,4,FALSE),VLOOKUP(Fullmath[[#This Row],[M6]],$H505:$L$2227,4,FALSE)),0)</f>
        <v>0</v>
      </c>
      <c r="AK504" s="5" t="s">
        <v>223</v>
      </c>
      <c r="AL504" s="6">
        <v>1</v>
      </c>
      <c r="AM504" s="6">
        <f>(IFERROR(VLOOKUP(AK504,Components[[Name]:[Price]],2,FALSE),0))</f>
        <v>74.5</v>
      </c>
      <c r="AN504" s="5"/>
      <c r="AO504" s="6"/>
      <c r="AP504" s="6">
        <f>(IFERROR(VLOOKUP(AN504,Components[[Name]:[Price]],2,FALSE),0))</f>
        <v>0</v>
      </c>
      <c r="AQ504" s="5"/>
      <c r="AR504" s="6"/>
      <c r="AS504" s="6">
        <f>(IFERROR(VLOOKUP(AQ504,Components[[Name]:[Price]],2,FALSE),0))</f>
        <v>0</v>
      </c>
      <c r="AT504" s="5"/>
      <c r="AU504" s="6"/>
      <c r="AV504" s="6">
        <f>(IFERROR(VLOOKUP(AT504,Components[[Name]:[Price]],2,FALSE),0))</f>
        <v>0</v>
      </c>
      <c r="AW504" s="5"/>
      <c r="AX504" s="6"/>
      <c r="AY504" s="6">
        <f>(IFERROR(VLOOKUP(AW504,Components[[Name]:[Price]],2,FALSE),0))</f>
        <v>0</v>
      </c>
      <c r="AZ504" s="5"/>
      <c r="BA504" s="6"/>
      <c r="BB504" s="2">
        <f>(IFERROR(VLOOKUP(AZ504,Components[[Name]:[Price]],2,FALSE),0))</f>
        <v>0</v>
      </c>
    </row>
    <row r="505" spans="1:54" x14ac:dyDescent="0.2">
      <c r="A505" s="2">
        <v>1367</v>
      </c>
      <c r="B505" s="2" t="s">
        <v>958</v>
      </c>
      <c r="C505" s="6" t="s">
        <v>529</v>
      </c>
      <c r="D505" s="2" t="s">
        <v>699</v>
      </c>
      <c r="E505" s="2">
        <v>10</v>
      </c>
      <c r="F505" s="2">
        <v>19</v>
      </c>
      <c r="G505" s="2">
        <v>8</v>
      </c>
      <c r="H505" s="2" t="s">
        <v>358</v>
      </c>
      <c r="I505" s="7">
        <f>Fullmath[[#This Row],[Total CP]]/Fullmath[[#This Row],[Quantity]]</f>
        <v>0.8</v>
      </c>
      <c r="J5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</v>
      </c>
      <c r="K505" s="6">
        <f>Fullmath[[#This Row],[Mat Cost]]/Fullmath[[#This Row],[Quantity]]</f>
        <v>52.166666666666664</v>
      </c>
      <c r="L5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521.66666666666663</v>
      </c>
      <c r="M505" s="5"/>
      <c r="N505" s="14"/>
      <c r="O505" s="15">
        <f>IFERROR(_xlfn.IFNA(VLOOKUP(Fullmath[[#This Row],[M1]],$H$2:$L504,2,FALSE),VLOOKUP(Fullmath[[#This Row],[M1]],$H506:$L$2227,2,FALSE)),0)</f>
        <v>0</v>
      </c>
      <c r="P505" s="16">
        <f>IFERROR(_xlfn.IFNA(VLOOKUP(Fullmath[[#This Row],[M1]],$H$2:$L504,4,FALSE),VLOOKUP(Fullmath[[#This Row],[M1]],$H506:$L$2227,4,FALSE)),0)</f>
        <v>0</v>
      </c>
      <c r="Q505" s="5"/>
      <c r="R505" s="6"/>
      <c r="S505" s="15">
        <f>IFERROR(_xlfn.IFNA(VLOOKUP(Fullmath[[#This Row],[M2]],$H$2:$L504,2,FALSE),VLOOKUP(Fullmath[[#This Row],[M2]],$H506:$L$2227,2,FALSE)),0)</f>
        <v>0</v>
      </c>
      <c r="T505" s="16">
        <f>IFERROR(_xlfn.IFNA(VLOOKUP(Fullmath[[#This Row],[M2]],$H$2:$L504,4,FALSE),VLOOKUP(Fullmath[[#This Row],[M2]],$H506:$L$2227,4,FALSE)),0)</f>
        <v>0</v>
      </c>
      <c r="U505" s="5"/>
      <c r="V505" s="6"/>
      <c r="W505" s="15">
        <f>IFERROR(_xlfn.IFNA(VLOOKUP(Fullmath[[#This Row],[M3]],$H$2:$L504,2,FALSE),VLOOKUP(Fullmath[[#This Row],[M3]],$H506:$L$2227,2,FALSE)),0)</f>
        <v>0</v>
      </c>
      <c r="X505" s="16">
        <f>IFERROR(_xlfn.IFNA(VLOOKUP(Fullmath[[#This Row],[M3]],$H$2:$L504,4,FALSE),VLOOKUP(Fullmath[[#This Row],[M3]],$H506:$L$2227,4,FALSE)),0)</f>
        <v>0</v>
      </c>
      <c r="Y505" s="5"/>
      <c r="Z505" s="6"/>
      <c r="AA505" s="15">
        <f>IFERROR(_xlfn.IFNA(VLOOKUP(Fullmath[[#This Row],[M4]],$H$2:$L504,2,FALSE),VLOOKUP(Fullmath[[#This Row],[M4]],$H506:$L$2227,2,FALSE)),0)</f>
        <v>0</v>
      </c>
      <c r="AB505" s="16">
        <f>IFERROR(_xlfn.IFNA(VLOOKUP(Fullmath[[#This Row],[M4]],$H$2:$L504,4,FALSE),VLOOKUP(Fullmath[[#This Row],[M4]],$H506:$L$2227,4,FALSE)),0)</f>
        <v>0</v>
      </c>
      <c r="AC505" s="5"/>
      <c r="AD505" s="6"/>
      <c r="AE505" s="15">
        <f>IFERROR(_xlfn.IFNA(VLOOKUP(Fullmath[[#This Row],[M5]],$H$2:$L504,2,FALSE),VLOOKUP(Fullmath[[#This Row],[M5]],$H506:$L$2227,2,FALSE)),0)</f>
        <v>0</v>
      </c>
      <c r="AF505" s="16">
        <f>IFERROR(_xlfn.IFNA(VLOOKUP(Fullmath[[#This Row],[M5]],$H$2:$L504,4,FALSE),VLOOKUP(Fullmath[[#This Row],[M5]],$H506:$L$2227,4,FALSE)),0)</f>
        <v>0</v>
      </c>
      <c r="AG505" s="5"/>
      <c r="AH505" s="6"/>
      <c r="AI505" s="15">
        <f>IFERROR(_xlfn.IFNA(VLOOKUP(Fullmath[[#This Row],[M6]],$H$2:$L504,2,FALSE),VLOOKUP(Fullmath[[#This Row],[M6]],$H506:$L$2227,2,FALSE)),0)</f>
        <v>0</v>
      </c>
      <c r="AJ505" s="16">
        <f>IFERROR(_xlfn.IFNA(VLOOKUP(Fullmath[[#This Row],[M6]],$H$2:$L504,4,FALSE),VLOOKUP(Fullmath[[#This Row],[M6]],$H506:$L$2227,4,FALSE)),0)</f>
        <v>0</v>
      </c>
      <c r="AK505" s="5" t="s">
        <v>246</v>
      </c>
      <c r="AL505" s="6">
        <v>2</v>
      </c>
      <c r="AM505" s="6">
        <f>(IFERROR(VLOOKUP(AK505,Components[[Name]:[Price]],2,FALSE),0))</f>
        <v>260.83333333333331</v>
      </c>
      <c r="AN505" s="5"/>
      <c r="AO505" s="6"/>
      <c r="AP505" s="6">
        <f>(IFERROR(VLOOKUP(AN505,Components[[Name]:[Price]],2,FALSE),0))</f>
        <v>0</v>
      </c>
      <c r="AQ505" s="5"/>
      <c r="AR505" s="6"/>
      <c r="AS505" s="6">
        <f>(IFERROR(VLOOKUP(AQ505,Components[[Name]:[Price]],2,FALSE),0))</f>
        <v>0</v>
      </c>
      <c r="AT505" s="5"/>
      <c r="AU505" s="6"/>
      <c r="AV505" s="6">
        <f>(IFERROR(VLOOKUP(AT505,Components[[Name]:[Price]],2,FALSE),0))</f>
        <v>0</v>
      </c>
      <c r="AW505" s="5"/>
      <c r="AX505" s="6"/>
      <c r="AY505" s="6">
        <f>(IFERROR(VLOOKUP(AW505,Components[[Name]:[Price]],2,FALSE),0))</f>
        <v>0</v>
      </c>
      <c r="AZ505" s="5"/>
      <c r="BA505" s="6"/>
      <c r="BB505" s="2">
        <f>(IFERROR(VLOOKUP(AZ505,Components[[Name]:[Price]],2,FALSE),0))</f>
        <v>0</v>
      </c>
    </row>
    <row r="506" spans="1:54" x14ac:dyDescent="0.2">
      <c r="A506" s="2">
        <v>146</v>
      </c>
      <c r="B506" s="2" t="s">
        <v>958</v>
      </c>
      <c r="C506" s="6" t="s">
        <v>529</v>
      </c>
      <c r="D506" s="2" t="s">
        <v>699</v>
      </c>
      <c r="E506" s="2">
        <v>1</v>
      </c>
      <c r="F506" s="2">
        <v>19</v>
      </c>
      <c r="G506" s="2">
        <v>8</v>
      </c>
      <c r="H506" s="2" t="s">
        <v>306</v>
      </c>
      <c r="I506" s="7">
        <f>Fullmath[[#This Row],[Total CP]]/Fullmath[[#This Row],[Quantity]]</f>
        <v>8</v>
      </c>
      <c r="J5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</v>
      </c>
      <c r="K506" s="6">
        <f>Fullmath[[#This Row],[Mat Cost]]/Fullmath[[#This Row],[Quantity]]</f>
        <v>260.83333333333331</v>
      </c>
      <c r="L5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260.83333333333331</v>
      </c>
      <c r="M506" s="5"/>
      <c r="N506" s="14"/>
      <c r="O506" s="15">
        <f>IFERROR(_xlfn.IFNA(VLOOKUP(Fullmath[[#This Row],[M1]],$H$2:$L505,2,FALSE),VLOOKUP(Fullmath[[#This Row],[M1]],$H507:$L$2227,2,FALSE)),0)</f>
        <v>0</v>
      </c>
      <c r="P506" s="16">
        <f>IFERROR(_xlfn.IFNA(VLOOKUP(Fullmath[[#This Row],[M1]],$H$2:$L505,4,FALSE),VLOOKUP(Fullmath[[#This Row],[M1]],$H507:$L$2227,4,FALSE)),0)</f>
        <v>0</v>
      </c>
      <c r="Q506" s="5"/>
      <c r="R506" s="6"/>
      <c r="S506" s="15">
        <f>IFERROR(_xlfn.IFNA(VLOOKUP(Fullmath[[#This Row],[M2]],$H$2:$L505,2,FALSE),VLOOKUP(Fullmath[[#This Row],[M2]],$H507:$L$2227,2,FALSE)),0)</f>
        <v>0</v>
      </c>
      <c r="T506" s="16">
        <f>IFERROR(_xlfn.IFNA(VLOOKUP(Fullmath[[#This Row],[M2]],$H$2:$L505,4,FALSE),VLOOKUP(Fullmath[[#This Row],[M2]],$H507:$L$2227,4,FALSE)),0)</f>
        <v>0</v>
      </c>
      <c r="U506" s="5"/>
      <c r="V506" s="6"/>
      <c r="W506" s="15">
        <f>IFERROR(_xlfn.IFNA(VLOOKUP(Fullmath[[#This Row],[M3]],$H$2:$L505,2,FALSE),VLOOKUP(Fullmath[[#This Row],[M3]],$H507:$L$2227,2,FALSE)),0)</f>
        <v>0</v>
      </c>
      <c r="X506" s="16">
        <f>IFERROR(_xlfn.IFNA(VLOOKUP(Fullmath[[#This Row],[M3]],$H$2:$L505,4,FALSE),VLOOKUP(Fullmath[[#This Row],[M3]],$H507:$L$2227,4,FALSE)),0)</f>
        <v>0</v>
      </c>
      <c r="Y506" s="5"/>
      <c r="Z506" s="6"/>
      <c r="AA506" s="15">
        <f>IFERROR(_xlfn.IFNA(VLOOKUP(Fullmath[[#This Row],[M4]],$H$2:$L505,2,FALSE),VLOOKUP(Fullmath[[#This Row],[M4]],$H507:$L$2227,2,FALSE)),0)</f>
        <v>0</v>
      </c>
      <c r="AB506" s="16">
        <f>IFERROR(_xlfn.IFNA(VLOOKUP(Fullmath[[#This Row],[M4]],$H$2:$L505,4,FALSE),VLOOKUP(Fullmath[[#This Row],[M4]],$H507:$L$2227,4,FALSE)),0)</f>
        <v>0</v>
      </c>
      <c r="AC506" s="5"/>
      <c r="AD506" s="6"/>
      <c r="AE506" s="15">
        <f>IFERROR(_xlfn.IFNA(VLOOKUP(Fullmath[[#This Row],[M5]],$H$2:$L505,2,FALSE),VLOOKUP(Fullmath[[#This Row],[M5]],$H507:$L$2227,2,FALSE)),0)</f>
        <v>0</v>
      </c>
      <c r="AF506" s="16">
        <f>IFERROR(_xlfn.IFNA(VLOOKUP(Fullmath[[#This Row],[M5]],$H$2:$L505,4,FALSE),VLOOKUP(Fullmath[[#This Row],[M5]],$H507:$L$2227,4,FALSE)),0)</f>
        <v>0</v>
      </c>
      <c r="AG506" s="5"/>
      <c r="AH506" s="6"/>
      <c r="AI506" s="15">
        <f>IFERROR(_xlfn.IFNA(VLOOKUP(Fullmath[[#This Row],[M6]],$H$2:$L505,2,FALSE),VLOOKUP(Fullmath[[#This Row],[M6]],$H507:$L$2227,2,FALSE)),0)</f>
        <v>0</v>
      </c>
      <c r="AJ506" s="16">
        <f>IFERROR(_xlfn.IFNA(VLOOKUP(Fullmath[[#This Row],[M6]],$H$2:$L505,4,FALSE),VLOOKUP(Fullmath[[#This Row],[M6]],$H507:$L$2227,4,FALSE)),0)</f>
        <v>0</v>
      </c>
      <c r="AK506" s="5" t="s">
        <v>246</v>
      </c>
      <c r="AL506" s="6">
        <v>1</v>
      </c>
      <c r="AM506" s="6">
        <f>(IFERROR(VLOOKUP(AK506,Components[[Name]:[Price]],2,FALSE),0))</f>
        <v>260.83333333333331</v>
      </c>
      <c r="AN506" s="5"/>
      <c r="AO506" s="6"/>
      <c r="AP506" s="6">
        <f>(IFERROR(VLOOKUP(AN506,Components[[Name]:[Price]],2,FALSE),0))</f>
        <v>0</v>
      </c>
      <c r="AQ506" s="5"/>
      <c r="AR506" s="6"/>
      <c r="AS506" s="6">
        <f>(IFERROR(VLOOKUP(AQ506,Components[[Name]:[Price]],2,FALSE),0))</f>
        <v>0</v>
      </c>
      <c r="AT506" s="5"/>
      <c r="AU506" s="6"/>
      <c r="AV506" s="6">
        <f>(IFERROR(VLOOKUP(AT506,Components[[Name]:[Price]],2,FALSE),0))</f>
        <v>0</v>
      </c>
      <c r="AW506" s="5"/>
      <c r="AX506" s="6"/>
      <c r="AY506" s="6">
        <f>(IFERROR(VLOOKUP(AW506,Components[[Name]:[Price]],2,FALSE),0))</f>
        <v>0</v>
      </c>
      <c r="AZ506" s="5"/>
      <c r="BA506" s="6"/>
      <c r="BB506" s="2">
        <f>(IFERROR(VLOOKUP(AZ506,Components[[Name]:[Price]],2,FALSE),0))</f>
        <v>0</v>
      </c>
    </row>
    <row r="507" spans="1:54" x14ac:dyDescent="0.2">
      <c r="A507" s="2">
        <v>148</v>
      </c>
      <c r="B507" s="2" t="s">
        <v>958</v>
      </c>
      <c r="C507" s="6" t="s">
        <v>529</v>
      </c>
      <c r="D507" s="2" t="s">
        <v>699</v>
      </c>
      <c r="E507" s="2">
        <v>1</v>
      </c>
      <c r="F507" s="2">
        <v>21</v>
      </c>
      <c r="G507" s="2">
        <v>16</v>
      </c>
      <c r="H507" s="2" t="s">
        <v>463</v>
      </c>
      <c r="I507" s="7">
        <f>Fullmath[[#This Row],[Total CP]]/Fullmath[[#This Row],[Quantity]]</f>
        <v>16</v>
      </c>
      <c r="J5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507" s="6">
        <f>Fullmath[[#This Row],[Mat Cost]]/Fullmath[[#This Row],[Quantity]]</f>
        <v>300</v>
      </c>
      <c r="L5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300</v>
      </c>
      <c r="M507" s="5"/>
      <c r="N507" s="14"/>
      <c r="O507" s="15">
        <f>IFERROR(_xlfn.IFNA(VLOOKUP(Fullmath[[#This Row],[M1]],$H$2:$L506,2,FALSE),VLOOKUP(Fullmath[[#This Row],[M1]],$H508:$L$2227,2,FALSE)),0)</f>
        <v>0</v>
      </c>
      <c r="P507" s="16">
        <f>IFERROR(_xlfn.IFNA(VLOOKUP(Fullmath[[#This Row],[M1]],$H$2:$L506,4,FALSE),VLOOKUP(Fullmath[[#This Row],[M1]],$H508:$L$2227,4,FALSE)),0)</f>
        <v>0</v>
      </c>
      <c r="Q507" s="5"/>
      <c r="R507" s="6"/>
      <c r="S507" s="15">
        <f>IFERROR(_xlfn.IFNA(VLOOKUP(Fullmath[[#This Row],[M2]],$H$2:$L506,2,FALSE),VLOOKUP(Fullmath[[#This Row],[M2]],$H508:$L$2227,2,FALSE)),0)</f>
        <v>0</v>
      </c>
      <c r="T507" s="16">
        <f>IFERROR(_xlfn.IFNA(VLOOKUP(Fullmath[[#This Row],[M2]],$H$2:$L506,4,FALSE),VLOOKUP(Fullmath[[#This Row],[M2]],$H508:$L$2227,4,FALSE)),0)</f>
        <v>0</v>
      </c>
      <c r="U507" s="5"/>
      <c r="V507" s="6"/>
      <c r="W507" s="15">
        <f>IFERROR(_xlfn.IFNA(VLOOKUP(Fullmath[[#This Row],[M3]],$H$2:$L506,2,FALSE),VLOOKUP(Fullmath[[#This Row],[M3]],$H508:$L$2227,2,FALSE)),0)</f>
        <v>0</v>
      </c>
      <c r="X507" s="16">
        <f>IFERROR(_xlfn.IFNA(VLOOKUP(Fullmath[[#This Row],[M3]],$H$2:$L506,4,FALSE),VLOOKUP(Fullmath[[#This Row],[M3]],$H508:$L$2227,4,FALSE)),0)</f>
        <v>0</v>
      </c>
      <c r="Y507" s="5"/>
      <c r="Z507" s="6"/>
      <c r="AA507" s="15">
        <f>IFERROR(_xlfn.IFNA(VLOOKUP(Fullmath[[#This Row],[M4]],$H$2:$L506,2,FALSE),VLOOKUP(Fullmath[[#This Row],[M4]],$H508:$L$2227,2,FALSE)),0)</f>
        <v>0</v>
      </c>
      <c r="AB507" s="16">
        <f>IFERROR(_xlfn.IFNA(VLOOKUP(Fullmath[[#This Row],[M4]],$H$2:$L506,4,FALSE),VLOOKUP(Fullmath[[#This Row],[M4]],$H508:$L$2227,4,FALSE)),0)</f>
        <v>0</v>
      </c>
      <c r="AC507" s="5"/>
      <c r="AD507" s="6"/>
      <c r="AE507" s="15">
        <f>IFERROR(_xlfn.IFNA(VLOOKUP(Fullmath[[#This Row],[M5]],$H$2:$L506,2,FALSE),VLOOKUP(Fullmath[[#This Row],[M5]],$H508:$L$2227,2,FALSE)),0)</f>
        <v>0</v>
      </c>
      <c r="AF507" s="16">
        <f>IFERROR(_xlfn.IFNA(VLOOKUP(Fullmath[[#This Row],[M5]],$H$2:$L506,4,FALSE),VLOOKUP(Fullmath[[#This Row],[M5]],$H508:$L$2227,4,FALSE)),0)</f>
        <v>0</v>
      </c>
      <c r="AG507" s="5"/>
      <c r="AH507" s="6"/>
      <c r="AI507" s="15">
        <f>IFERROR(_xlfn.IFNA(VLOOKUP(Fullmath[[#This Row],[M6]],$H$2:$L506,2,FALSE),VLOOKUP(Fullmath[[#This Row],[M6]],$H508:$L$2227,2,FALSE)),0)</f>
        <v>0</v>
      </c>
      <c r="AJ507" s="16">
        <f>IFERROR(_xlfn.IFNA(VLOOKUP(Fullmath[[#This Row],[M6]],$H$2:$L506,4,FALSE),VLOOKUP(Fullmath[[#This Row],[M6]],$H508:$L$2227,4,FALSE)),0)</f>
        <v>0</v>
      </c>
      <c r="AK507" s="5" t="s">
        <v>485</v>
      </c>
      <c r="AL507" s="6">
        <v>1</v>
      </c>
      <c r="AM507" s="6">
        <f>(IFERROR(VLOOKUP(AK507,Components[[Name]:[Price]],2,FALSE),0))</f>
        <v>300</v>
      </c>
      <c r="AN507" s="5"/>
      <c r="AO507" s="6"/>
      <c r="AP507" s="6">
        <f>(IFERROR(VLOOKUP(AN507,Components[[Name]:[Price]],2,FALSE),0))</f>
        <v>0</v>
      </c>
      <c r="AQ507" s="5"/>
      <c r="AR507" s="6"/>
      <c r="AS507" s="6">
        <f>(IFERROR(VLOOKUP(AQ507,Components[[Name]:[Price]],2,FALSE),0))</f>
        <v>0</v>
      </c>
      <c r="AT507" s="5"/>
      <c r="AU507" s="6"/>
      <c r="AV507" s="6">
        <f>(IFERROR(VLOOKUP(AT507,Components[[Name]:[Price]],2,FALSE),0))</f>
        <v>0</v>
      </c>
      <c r="AW507" s="5"/>
      <c r="AX507" s="6"/>
      <c r="AY507" s="6">
        <f>(IFERROR(VLOOKUP(AW507,Components[[Name]:[Price]],2,FALSE),0))</f>
        <v>0</v>
      </c>
      <c r="AZ507" s="5"/>
      <c r="BA507" s="6"/>
      <c r="BB507" s="2">
        <f>(IFERROR(VLOOKUP(AZ507,Components[[Name]:[Price]],2,FALSE),0))</f>
        <v>0</v>
      </c>
    </row>
    <row r="508" spans="1:54" x14ac:dyDescent="0.2">
      <c r="A508" s="2">
        <v>134</v>
      </c>
      <c r="B508" s="2" t="s">
        <v>958</v>
      </c>
      <c r="C508" s="6" t="s">
        <v>529</v>
      </c>
      <c r="D508" s="2" t="s">
        <v>699</v>
      </c>
      <c r="E508" s="2">
        <v>1</v>
      </c>
      <c r="F508" s="2">
        <v>21</v>
      </c>
      <c r="G508" s="2">
        <v>12</v>
      </c>
      <c r="H508" s="2" t="s">
        <v>462</v>
      </c>
      <c r="I508" s="7">
        <f>Fullmath[[#This Row],[Total CP]]/Fullmath[[#This Row],[Quantity]]</f>
        <v>12</v>
      </c>
      <c r="J5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508" s="6">
        <f>Fullmath[[#This Row],[Mat Cost]]/Fullmath[[#This Row],[Quantity]]</f>
        <v>713.33333333333337</v>
      </c>
      <c r="L5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713.33333333333337</v>
      </c>
      <c r="M508" s="5"/>
      <c r="N508" s="14"/>
      <c r="O508" s="15">
        <f>IFERROR(_xlfn.IFNA(VLOOKUP(Fullmath[[#This Row],[M1]],$H$2:$L507,2,FALSE),VLOOKUP(Fullmath[[#This Row],[M1]],$H509:$L$2227,2,FALSE)),0)</f>
        <v>0</v>
      </c>
      <c r="P508" s="16">
        <f>IFERROR(_xlfn.IFNA(VLOOKUP(Fullmath[[#This Row],[M1]],$H$2:$L507,4,FALSE),VLOOKUP(Fullmath[[#This Row],[M1]],$H509:$L$2227,4,FALSE)),0)</f>
        <v>0</v>
      </c>
      <c r="Q508" s="5"/>
      <c r="R508" s="6"/>
      <c r="S508" s="15">
        <f>IFERROR(_xlfn.IFNA(VLOOKUP(Fullmath[[#This Row],[M2]],$H$2:$L507,2,FALSE),VLOOKUP(Fullmath[[#This Row],[M2]],$H509:$L$2227,2,FALSE)),0)</f>
        <v>0</v>
      </c>
      <c r="T508" s="16">
        <f>IFERROR(_xlfn.IFNA(VLOOKUP(Fullmath[[#This Row],[M2]],$H$2:$L507,4,FALSE),VLOOKUP(Fullmath[[#This Row],[M2]],$H509:$L$2227,4,FALSE)),0)</f>
        <v>0</v>
      </c>
      <c r="U508" s="5"/>
      <c r="V508" s="6"/>
      <c r="W508" s="15">
        <f>IFERROR(_xlfn.IFNA(VLOOKUP(Fullmath[[#This Row],[M3]],$H$2:$L507,2,FALSE),VLOOKUP(Fullmath[[#This Row],[M3]],$H509:$L$2227,2,FALSE)),0)</f>
        <v>0</v>
      </c>
      <c r="X508" s="16">
        <f>IFERROR(_xlfn.IFNA(VLOOKUP(Fullmath[[#This Row],[M3]],$H$2:$L507,4,FALSE),VLOOKUP(Fullmath[[#This Row],[M3]],$H509:$L$2227,4,FALSE)),0)</f>
        <v>0</v>
      </c>
      <c r="Y508" s="5"/>
      <c r="Z508" s="6"/>
      <c r="AA508" s="15">
        <f>IFERROR(_xlfn.IFNA(VLOOKUP(Fullmath[[#This Row],[M4]],$H$2:$L507,2,FALSE),VLOOKUP(Fullmath[[#This Row],[M4]],$H509:$L$2227,2,FALSE)),0)</f>
        <v>0</v>
      </c>
      <c r="AB508" s="16">
        <f>IFERROR(_xlfn.IFNA(VLOOKUP(Fullmath[[#This Row],[M4]],$H$2:$L507,4,FALSE),VLOOKUP(Fullmath[[#This Row],[M4]],$H509:$L$2227,4,FALSE)),0)</f>
        <v>0</v>
      </c>
      <c r="AC508" s="5"/>
      <c r="AD508" s="6"/>
      <c r="AE508" s="15">
        <f>IFERROR(_xlfn.IFNA(VLOOKUP(Fullmath[[#This Row],[M5]],$H$2:$L507,2,FALSE),VLOOKUP(Fullmath[[#This Row],[M5]],$H509:$L$2227,2,FALSE)),0)</f>
        <v>0</v>
      </c>
      <c r="AF508" s="16">
        <f>IFERROR(_xlfn.IFNA(VLOOKUP(Fullmath[[#This Row],[M5]],$H$2:$L507,4,FALSE),VLOOKUP(Fullmath[[#This Row],[M5]],$H509:$L$2227,4,FALSE)),0)</f>
        <v>0</v>
      </c>
      <c r="AG508" s="5"/>
      <c r="AH508" s="6"/>
      <c r="AI508" s="15">
        <f>IFERROR(_xlfn.IFNA(VLOOKUP(Fullmath[[#This Row],[M6]],$H$2:$L507,2,FALSE),VLOOKUP(Fullmath[[#This Row],[M6]],$H509:$L$2227,2,FALSE)),0)</f>
        <v>0</v>
      </c>
      <c r="AJ508" s="16">
        <f>IFERROR(_xlfn.IFNA(VLOOKUP(Fullmath[[#This Row],[M6]],$H$2:$L507,4,FALSE),VLOOKUP(Fullmath[[#This Row],[M6]],$H509:$L$2227,4,FALSE)),0)</f>
        <v>0</v>
      </c>
      <c r="AK508" s="5" t="s">
        <v>245</v>
      </c>
      <c r="AL508" s="6">
        <v>1</v>
      </c>
      <c r="AM508" s="6">
        <f>(IFERROR(VLOOKUP(AK508,Components[[Name]:[Price]],2,FALSE),0))</f>
        <v>713.33333333333337</v>
      </c>
      <c r="AN508" s="5"/>
      <c r="AO508" s="6"/>
      <c r="AP508" s="6">
        <f>(IFERROR(VLOOKUP(AN508,Components[[Name]:[Price]],2,FALSE),0))</f>
        <v>0</v>
      </c>
      <c r="AQ508" s="5"/>
      <c r="AR508" s="6"/>
      <c r="AS508" s="6">
        <f>(IFERROR(VLOOKUP(AQ508,Components[[Name]:[Price]],2,FALSE),0))</f>
        <v>0</v>
      </c>
      <c r="AT508" s="5"/>
      <c r="AU508" s="6"/>
      <c r="AV508" s="6">
        <f>(IFERROR(VLOOKUP(AT508,Components[[Name]:[Price]],2,FALSE),0))</f>
        <v>0</v>
      </c>
      <c r="AW508" s="5"/>
      <c r="AX508" s="6"/>
      <c r="AY508" s="6">
        <f>(IFERROR(VLOOKUP(AW508,Components[[Name]:[Price]],2,FALSE),0))</f>
        <v>0</v>
      </c>
      <c r="AZ508" s="5"/>
      <c r="BA508" s="6"/>
      <c r="BB508" s="2">
        <f>(IFERROR(VLOOKUP(AZ508,Components[[Name]:[Price]],2,FALSE),0))</f>
        <v>0</v>
      </c>
    </row>
    <row r="509" spans="1:54" x14ac:dyDescent="0.2">
      <c r="A509" s="2">
        <v>1368</v>
      </c>
      <c r="B509" s="2" t="s">
        <v>958</v>
      </c>
      <c r="C509" s="6" t="s">
        <v>529</v>
      </c>
      <c r="D509" s="2" t="s">
        <v>699</v>
      </c>
      <c r="E509" s="2">
        <v>10</v>
      </c>
      <c r="F509" s="2">
        <v>21</v>
      </c>
      <c r="G509" s="2">
        <v>16</v>
      </c>
      <c r="H509" s="2" t="s">
        <v>307</v>
      </c>
      <c r="I509" s="7">
        <f>Fullmath[[#This Row],[Total CP]]/Fullmath[[#This Row],[Quantity]]</f>
        <v>1.6</v>
      </c>
      <c r="J5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509" s="6">
        <f>Fullmath[[#This Row],[Mat Cost]]/Fullmath[[#This Row],[Quantity]]</f>
        <v>60</v>
      </c>
      <c r="L5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600</v>
      </c>
      <c r="M509" s="5"/>
      <c r="N509" s="14"/>
      <c r="O509" s="15">
        <f>IFERROR(_xlfn.IFNA(VLOOKUP(Fullmath[[#This Row],[M1]],$H$2:$L508,2,FALSE),VLOOKUP(Fullmath[[#This Row],[M1]],$H510:$L$2227,2,FALSE)),0)</f>
        <v>0</v>
      </c>
      <c r="P509" s="16">
        <f>IFERROR(_xlfn.IFNA(VLOOKUP(Fullmath[[#This Row],[M1]],$H$2:$L508,4,FALSE),VLOOKUP(Fullmath[[#This Row],[M1]],$H510:$L$2227,4,FALSE)),0)</f>
        <v>0</v>
      </c>
      <c r="Q509" s="5"/>
      <c r="R509" s="6"/>
      <c r="S509" s="15">
        <f>IFERROR(_xlfn.IFNA(VLOOKUP(Fullmath[[#This Row],[M2]],$H$2:$L508,2,FALSE),VLOOKUP(Fullmath[[#This Row],[M2]],$H510:$L$2227,2,FALSE)),0)</f>
        <v>0</v>
      </c>
      <c r="T509" s="16">
        <f>IFERROR(_xlfn.IFNA(VLOOKUP(Fullmath[[#This Row],[M2]],$H$2:$L508,4,FALSE),VLOOKUP(Fullmath[[#This Row],[M2]],$H510:$L$2227,4,FALSE)),0)</f>
        <v>0</v>
      </c>
      <c r="U509" s="5"/>
      <c r="V509" s="6"/>
      <c r="W509" s="15">
        <f>IFERROR(_xlfn.IFNA(VLOOKUP(Fullmath[[#This Row],[M3]],$H$2:$L508,2,FALSE),VLOOKUP(Fullmath[[#This Row],[M3]],$H510:$L$2227,2,FALSE)),0)</f>
        <v>0</v>
      </c>
      <c r="X509" s="16">
        <f>IFERROR(_xlfn.IFNA(VLOOKUP(Fullmath[[#This Row],[M3]],$H$2:$L508,4,FALSE),VLOOKUP(Fullmath[[#This Row],[M3]],$H510:$L$2227,4,FALSE)),0)</f>
        <v>0</v>
      </c>
      <c r="Y509" s="5"/>
      <c r="Z509" s="6"/>
      <c r="AA509" s="15">
        <f>IFERROR(_xlfn.IFNA(VLOOKUP(Fullmath[[#This Row],[M4]],$H$2:$L508,2,FALSE),VLOOKUP(Fullmath[[#This Row],[M4]],$H510:$L$2227,2,FALSE)),0)</f>
        <v>0</v>
      </c>
      <c r="AB509" s="16">
        <f>IFERROR(_xlfn.IFNA(VLOOKUP(Fullmath[[#This Row],[M4]],$H$2:$L508,4,FALSE),VLOOKUP(Fullmath[[#This Row],[M4]],$H510:$L$2227,4,FALSE)),0)</f>
        <v>0</v>
      </c>
      <c r="AC509" s="5"/>
      <c r="AD509" s="6"/>
      <c r="AE509" s="15">
        <f>IFERROR(_xlfn.IFNA(VLOOKUP(Fullmath[[#This Row],[M5]],$H$2:$L508,2,FALSE),VLOOKUP(Fullmath[[#This Row],[M5]],$H510:$L$2227,2,FALSE)),0)</f>
        <v>0</v>
      </c>
      <c r="AF509" s="16">
        <f>IFERROR(_xlfn.IFNA(VLOOKUP(Fullmath[[#This Row],[M5]],$H$2:$L508,4,FALSE),VLOOKUP(Fullmath[[#This Row],[M5]],$H510:$L$2227,4,FALSE)),0)</f>
        <v>0</v>
      </c>
      <c r="AG509" s="5"/>
      <c r="AH509" s="6"/>
      <c r="AI509" s="15">
        <f>IFERROR(_xlfn.IFNA(VLOOKUP(Fullmath[[#This Row],[M6]],$H$2:$L508,2,FALSE),VLOOKUP(Fullmath[[#This Row],[M6]],$H510:$L$2227,2,FALSE)),0)</f>
        <v>0</v>
      </c>
      <c r="AJ509" s="16">
        <f>IFERROR(_xlfn.IFNA(VLOOKUP(Fullmath[[#This Row],[M6]],$H$2:$L508,4,FALSE),VLOOKUP(Fullmath[[#This Row],[M6]],$H510:$L$2227,4,FALSE)),0)</f>
        <v>0</v>
      </c>
      <c r="AK509" s="5" t="s">
        <v>485</v>
      </c>
      <c r="AL509" s="6">
        <v>2</v>
      </c>
      <c r="AM509" s="6">
        <f>(IFERROR(VLOOKUP(AK509,Components[[Name]:[Price]],2,FALSE),0))</f>
        <v>300</v>
      </c>
      <c r="AN509" s="5"/>
      <c r="AO509" s="6"/>
      <c r="AP509" s="6">
        <f>(IFERROR(VLOOKUP(AN509,Components[[Name]:[Price]],2,FALSE),0))</f>
        <v>0</v>
      </c>
      <c r="AQ509" s="5"/>
      <c r="AR509" s="6"/>
      <c r="AS509" s="6">
        <f>(IFERROR(VLOOKUP(AQ509,Components[[Name]:[Price]],2,FALSE),0))</f>
        <v>0</v>
      </c>
      <c r="AT509" s="5"/>
      <c r="AU509" s="6"/>
      <c r="AV509" s="6">
        <f>(IFERROR(VLOOKUP(AT509,Components[[Name]:[Price]],2,FALSE),0))</f>
        <v>0</v>
      </c>
      <c r="AW509" s="5"/>
      <c r="AX509" s="6"/>
      <c r="AY509" s="6">
        <f>(IFERROR(VLOOKUP(AW509,Components[[Name]:[Price]],2,FALSE),0))</f>
        <v>0</v>
      </c>
      <c r="AZ509" s="5"/>
      <c r="BA509" s="6"/>
      <c r="BB509" s="2">
        <f>(IFERROR(VLOOKUP(AZ509,Components[[Name]:[Price]],2,FALSE),0))</f>
        <v>0</v>
      </c>
    </row>
    <row r="510" spans="1:54" x14ac:dyDescent="0.2">
      <c r="A510" s="2">
        <v>1356</v>
      </c>
      <c r="B510" s="2" t="s">
        <v>958</v>
      </c>
      <c r="C510" s="6" t="s">
        <v>529</v>
      </c>
      <c r="D510" s="2" t="s">
        <v>699</v>
      </c>
      <c r="E510" s="2">
        <v>10</v>
      </c>
      <c r="F510" s="2">
        <v>21</v>
      </c>
      <c r="G510" s="2">
        <v>12</v>
      </c>
      <c r="H510" s="2" t="s">
        <v>724</v>
      </c>
      <c r="I510" s="7">
        <f>Fullmath[[#This Row],[Total CP]]/Fullmath[[#This Row],[Quantity]]</f>
        <v>1.2</v>
      </c>
      <c r="J5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510" s="6">
        <f>Fullmath[[#This Row],[Mat Cost]]/Fullmath[[#This Row],[Quantity]]</f>
        <v>142.66666666666669</v>
      </c>
      <c r="L5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1426.6666666666667</v>
      </c>
      <c r="M510" s="5"/>
      <c r="N510" s="14"/>
      <c r="O510" s="15">
        <f>IFERROR(_xlfn.IFNA(VLOOKUP(Fullmath[[#This Row],[M1]],$H$2:$L509,2,FALSE),VLOOKUP(Fullmath[[#This Row],[M1]],$H511:$L$2227,2,FALSE)),0)</f>
        <v>0</v>
      </c>
      <c r="P510" s="16">
        <f>IFERROR(_xlfn.IFNA(VLOOKUP(Fullmath[[#This Row],[M1]],$H$2:$L509,4,FALSE),VLOOKUP(Fullmath[[#This Row],[M1]],$H511:$L$2227,4,FALSE)),0)</f>
        <v>0</v>
      </c>
      <c r="Q510" s="5"/>
      <c r="R510" s="6"/>
      <c r="S510" s="15">
        <f>IFERROR(_xlfn.IFNA(VLOOKUP(Fullmath[[#This Row],[M2]],$H$2:$L509,2,FALSE),VLOOKUP(Fullmath[[#This Row],[M2]],$H511:$L$2227,2,FALSE)),0)</f>
        <v>0</v>
      </c>
      <c r="T510" s="16">
        <f>IFERROR(_xlfn.IFNA(VLOOKUP(Fullmath[[#This Row],[M2]],$H$2:$L509,4,FALSE),VLOOKUP(Fullmath[[#This Row],[M2]],$H511:$L$2227,4,FALSE)),0)</f>
        <v>0</v>
      </c>
      <c r="U510" s="5"/>
      <c r="V510" s="6"/>
      <c r="W510" s="15">
        <f>IFERROR(_xlfn.IFNA(VLOOKUP(Fullmath[[#This Row],[M3]],$H$2:$L509,2,FALSE),VLOOKUP(Fullmath[[#This Row],[M3]],$H511:$L$2227,2,FALSE)),0)</f>
        <v>0</v>
      </c>
      <c r="X510" s="16">
        <f>IFERROR(_xlfn.IFNA(VLOOKUP(Fullmath[[#This Row],[M3]],$H$2:$L509,4,FALSE),VLOOKUP(Fullmath[[#This Row],[M3]],$H511:$L$2227,4,FALSE)),0)</f>
        <v>0</v>
      </c>
      <c r="Y510" s="5"/>
      <c r="Z510" s="6"/>
      <c r="AA510" s="15">
        <f>IFERROR(_xlfn.IFNA(VLOOKUP(Fullmath[[#This Row],[M4]],$H$2:$L509,2,FALSE),VLOOKUP(Fullmath[[#This Row],[M4]],$H511:$L$2227,2,FALSE)),0)</f>
        <v>0</v>
      </c>
      <c r="AB510" s="16">
        <f>IFERROR(_xlfn.IFNA(VLOOKUP(Fullmath[[#This Row],[M4]],$H$2:$L509,4,FALSE),VLOOKUP(Fullmath[[#This Row],[M4]],$H511:$L$2227,4,FALSE)),0)</f>
        <v>0</v>
      </c>
      <c r="AC510" s="5"/>
      <c r="AD510" s="6"/>
      <c r="AE510" s="15">
        <f>IFERROR(_xlfn.IFNA(VLOOKUP(Fullmath[[#This Row],[M5]],$H$2:$L509,2,FALSE),VLOOKUP(Fullmath[[#This Row],[M5]],$H511:$L$2227,2,FALSE)),0)</f>
        <v>0</v>
      </c>
      <c r="AF510" s="16">
        <f>IFERROR(_xlfn.IFNA(VLOOKUP(Fullmath[[#This Row],[M5]],$H$2:$L509,4,FALSE),VLOOKUP(Fullmath[[#This Row],[M5]],$H511:$L$2227,4,FALSE)),0)</f>
        <v>0</v>
      </c>
      <c r="AG510" s="5"/>
      <c r="AH510" s="6"/>
      <c r="AI510" s="15">
        <f>IFERROR(_xlfn.IFNA(VLOOKUP(Fullmath[[#This Row],[M6]],$H$2:$L509,2,FALSE),VLOOKUP(Fullmath[[#This Row],[M6]],$H511:$L$2227,2,FALSE)),0)</f>
        <v>0</v>
      </c>
      <c r="AJ510" s="16">
        <f>IFERROR(_xlfn.IFNA(VLOOKUP(Fullmath[[#This Row],[M6]],$H$2:$L509,4,FALSE),VLOOKUP(Fullmath[[#This Row],[M6]],$H511:$L$2227,4,FALSE)),0)</f>
        <v>0</v>
      </c>
      <c r="AK510" s="5" t="s">
        <v>245</v>
      </c>
      <c r="AL510" s="6">
        <v>2</v>
      </c>
      <c r="AM510" s="6">
        <f>(IFERROR(VLOOKUP(AK510,Components[[Name]:[Price]],2,FALSE),0))</f>
        <v>713.33333333333337</v>
      </c>
      <c r="AN510" s="5"/>
      <c r="AO510" s="6"/>
      <c r="AP510" s="6">
        <f>(IFERROR(VLOOKUP(AN510,Components[[Name]:[Price]],2,FALSE),0))</f>
        <v>0</v>
      </c>
      <c r="AQ510" s="5"/>
      <c r="AR510" s="6"/>
      <c r="AS510" s="6">
        <f>(IFERROR(VLOOKUP(AQ510,Components[[Name]:[Price]],2,FALSE),0))</f>
        <v>0</v>
      </c>
      <c r="AT510" s="5"/>
      <c r="AU510" s="6"/>
      <c r="AV510" s="6">
        <f>(IFERROR(VLOOKUP(AT510,Components[[Name]:[Price]],2,FALSE),0))</f>
        <v>0</v>
      </c>
      <c r="AW510" s="5"/>
      <c r="AX510" s="6"/>
      <c r="AY510" s="6">
        <f>(IFERROR(VLOOKUP(AW510,Components[[Name]:[Price]],2,FALSE),0))</f>
        <v>0</v>
      </c>
      <c r="AZ510" s="5"/>
      <c r="BA510" s="6"/>
      <c r="BB510" s="2">
        <f>(IFERROR(VLOOKUP(AZ510,Components[[Name]:[Price]],2,FALSE),0))</f>
        <v>0</v>
      </c>
    </row>
    <row r="511" spans="1:54" x14ac:dyDescent="0.2">
      <c r="A511" s="2">
        <v>136</v>
      </c>
      <c r="B511" s="2" t="s">
        <v>958</v>
      </c>
      <c r="C511" s="6" t="s">
        <v>529</v>
      </c>
      <c r="D511" s="2" t="s">
        <v>699</v>
      </c>
      <c r="E511" s="2">
        <v>1</v>
      </c>
      <c r="F511" s="2">
        <v>22</v>
      </c>
      <c r="G511" s="2">
        <v>32</v>
      </c>
      <c r="H511" s="2" t="s">
        <v>465</v>
      </c>
      <c r="I511" s="7">
        <f>Fullmath[[#This Row],[Total CP]]/Fullmath[[#This Row],[Quantity]]</f>
        <v>32</v>
      </c>
      <c r="J5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</v>
      </c>
      <c r="K511" s="6">
        <f>Fullmath[[#This Row],[Mat Cost]]/Fullmath[[#This Row],[Quantity]]</f>
        <v>1000</v>
      </c>
      <c r="L5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1000</v>
      </c>
      <c r="M511" s="5"/>
      <c r="N511" s="14"/>
      <c r="O511" s="15">
        <f>IFERROR(_xlfn.IFNA(VLOOKUP(Fullmath[[#This Row],[M1]],$H$2:$L510,2,FALSE),VLOOKUP(Fullmath[[#This Row],[M1]],$H512:$L$2227,2,FALSE)),0)</f>
        <v>0</v>
      </c>
      <c r="P511" s="16">
        <f>IFERROR(_xlfn.IFNA(VLOOKUP(Fullmath[[#This Row],[M1]],$H$2:$L510,4,FALSE),VLOOKUP(Fullmath[[#This Row],[M1]],$H512:$L$2227,4,FALSE)),0)</f>
        <v>0</v>
      </c>
      <c r="Q511" s="5"/>
      <c r="R511" s="6"/>
      <c r="S511" s="15">
        <f>IFERROR(_xlfn.IFNA(VLOOKUP(Fullmath[[#This Row],[M2]],$H$2:$L510,2,FALSE),VLOOKUP(Fullmath[[#This Row],[M2]],$H512:$L$2227,2,FALSE)),0)</f>
        <v>0</v>
      </c>
      <c r="T511" s="16">
        <f>IFERROR(_xlfn.IFNA(VLOOKUP(Fullmath[[#This Row],[M2]],$H$2:$L510,4,FALSE),VLOOKUP(Fullmath[[#This Row],[M2]],$H512:$L$2227,4,FALSE)),0)</f>
        <v>0</v>
      </c>
      <c r="U511" s="5"/>
      <c r="V511" s="6"/>
      <c r="W511" s="15">
        <f>IFERROR(_xlfn.IFNA(VLOOKUP(Fullmath[[#This Row],[M3]],$H$2:$L510,2,FALSE),VLOOKUP(Fullmath[[#This Row],[M3]],$H512:$L$2227,2,FALSE)),0)</f>
        <v>0</v>
      </c>
      <c r="X511" s="16">
        <f>IFERROR(_xlfn.IFNA(VLOOKUP(Fullmath[[#This Row],[M3]],$H$2:$L510,4,FALSE),VLOOKUP(Fullmath[[#This Row],[M3]],$H512:$L$2227,4,FALSE)),0)</f>
        <v>0</v>
      </c>
      <c r="Y511" s="5"/>
      <c r="Z511" s="6"/>
      <c r="AA511" s="15">
        <f>IFERROR(_xlfn.IFNA(VLOOKUP(Fullmath[[#This Row],[M4]],$H$2:$L510,2,FALSE),VLOOKUP(Fullmath[[#This Row],[M4]],$H512:$L$2227,2,FALSE)),0)</f>
        <v>0</v>
      </c>
      <c r="AB511" s="16">
        <f>IFERROR(_xlfn.IFNA(VLOOKUP(Fullmath[[#This Row],[M4]],$H$2:$L510,4,FALSE),VLOOKUP(Fullmath[[#This Row],[M4]],$H512:$L$2227,4,FALSE)),0)</f>
        <v>0</v>
      </c>
      <c r="AC511" s="5"/>
      <c r="AD511" s="6"/>
      <c r="AE511" s="15">
        <f>IFERROR(_xlfn.IFNA(VLOOKUP(Fullmath[[#This Row],[M5]],$H$2:$L510,2,FALSE),VLOOKUP(Fullmath[[#This Row],[M5]],$H512:$L$2227,2,FALSE)),0)</f>
        <v>0</v>
      </c>
      <c r="AF511" s="16">
        <f>IFERROR(_xlfn.IFNA(VLOOKUP(Fullmath[[#This Row],[M5]],$H$2:$L510,4,FALSE),VLOOKUP(Fullmath[[#This Row],[M5]],$H512:$L$2227,4,FALSE)),0)</f>
        <v>0</v>
      </c>
      <c r="AG511" s="5"/>
      <c r="AH511" s="6"/>
      <c r="AI511" s="15">
        <f>IFERROR(_xlfn.IFNA(VLOOKUP(Fullmath[[#This Row],[M6]],$H$2:$L510,2,FALSE),VLOOKUP(Fullmath[[#This Row],[M6]],$H512:$L$2227,2,FALSE)),0)</f>
        <v>0</v>
      </c>
      <c r="AJ511" s="16">
        <f>IFERROR(_xlfn.IFNA(VLOOKUP(Fullmath[[#This Row],[M6]],$H$2:$L510,4,FALSE),VLOOKUP(Fullmath[[#This Row],[M6]],$H512:$L$2227,4,FALSE)),0)</f>
        <v>0</v>
      </c>
      <c r="AK511" s="5" t="s">
        <v>487</v>
      </c>
      <c r="AL511" s="6">
        <v>1</v>
      </c>
      <c r="AM511" s="6">
        <f>(IFERROR(VLOOKUP(AK511,Components[[Name]:[Price]],2,FALSE),0))</f>
        <v>1000</v>
      </c>
      <c r="AN511" s="5"/>
      <c r="AO511" s="6"/>
      <c r="AP511" s="6">
        <f>(IFERROR(VLOOKUP(AN511,Components[[Name]:[Price]],2,FALSE),0))</f>
        <v>0</v>
      </c>
      <c r="AQ511" s="5"/>
      <c r="AR511" s="6"/>
      <c r="AS511" s="6">
        <f>(IFERROR(VLOOKUP(AQ511,Components[[Name]:[Price]],2,FALSE),0))</f>
        <v>0</v>
      </c>
      <c r="AT511" s="5"/>
      <c r="AU511" s="6"/>
      <c r="AV511" s="6">
        <f>(IFERROR(VLOOKUP(AT511,Components[[Name]:[Price]],2,FALSE),0))</f>
        <v>0</v>
      </c>
      <c r="AW511" s="5"/>
      <c r="AX511" s="6"/>
      <c r="AY511" s="6">
        <f>(IFERROR(VLOOKUP(AW511,Components[[Name]:[Price]],2,FALSE),0))</f>
        <v>0</v>
      </c>
      <c r="AZ511" s="5"/>
      <c r="BA511" s="6"/>
      <c r="BB511" s="2">
        <f>(IFERROR(VLOOKUP(AZ511,Components[[Name]:[Price]],2,FALSE),0))</f>
        <v>0</v>
      </c>
    </row>
    <row r="512" spans="1:54" x14ac:dyDescent="0.2">
      <c r="A512" s="2">
        <v>1370</v>
      </c>
      <c r="B512" s="2" t="s">
        <v>958</v>
      </c>
      <c r="C512" s="6" t="s">
        <v>529</v>
      </c>
      <c r="D512" s="2" t="s">
        <v>699</v>
      </c>
      <c r="E512" s="2">
        <v>10</v>
      </c>
      <c r="F512" s="2">
        <v>22</v>
      </c>
      <c r="G512" s="2">
        <v>32</v>
      </c>
      <c r="H512" s="2" t="s">
        <v>864</v>
      </c>
      <c r="I512" s="7">
        <f>Fullmath[[#This Row],[Total CP]]/Fullmath[[#This Row],[Quantity]]</f>
        <v>3.2</v>
      </c>
      <c r="J5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</v>
      </c>
      <c r="K512" s="6">
        <f>Fullmath[[#This Row],[Mat Cost]]/Fullmath[[#This Row],[Quantity]]</f>
        <v>200</v>
      </c>
      <c r="L5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2000</v>
      </c>
      <c r="M512" s="5"/>
      <c r="N512" s="14"/>
      <c r="O512" s="15">
        <f>IFERROR(_xlfn.IFNA(VLOOKUP(Fullmath[[#This Row],[M1]],$H$2:$L511,2,FALSE),VLOOKUP(Fullmath[[#This Row],[M1]],$H513:$L$2227,2,FALSE)),0)</f>
        <v>0</v>
      </c>
      <c r="P512" s="16">
        <f>IFERROR(_xlfn.IFNA(VLOOKUP(Fullmath[[#This Row],[M1]],$H$2:$L511,4,FALSE),VLOOKUP(Fullmath[[#This Row],[M1]],$H513:$L$2227,4,FALSE)),0)</f>
        <v>0</v>
      </c>
      <c r="Q512" s="5"/>
      <c r="R512" s="6"/>
      <c r="S512" s="15">
        <f>IFERROR(_xlfn.IFNA(VLOOKUP(Fullmath[[#This Row],[M2]],$H$2:$L511,2,FALSE),VLOOKUP(Fullmath[[#This Row],[M2]],$H513:$L$2227,2,FALSE)),0)</f>
        <v>0</v>
      </c>
      <c r="T512" s="16">
        <f>IFERROR(_xlfn.IFNA(VLOOKUP(Fullmath[[#This Row],[M2]],$H$2:$L511,4,FALSE),VLOOKUP(Fullmath[[#This Row],[M2]],$H513:$L$2227,4,FALSE)),0)</f>
        <v>0</v>
      </c>
      <c r="U512" s="5"/>
      <c r="V512" s="6"/>
      <c r="W512" s="15">
        <f>IFERROR(_xlfn.IFNA(VLOOKUP(Fullmath[[#This Row],[M3]],$H$2:$L511,2,FALSE),VLOOKUP(Fullmath[[#This Row],[M3]],$H513:$L$2227,2,FALSE)),0)</f>
        <v>0</v>
      </c>
      <c r="X512" s="16">
        <f>IFERROR(_xlfn.IFNA(VLOOKUP(Fullmath[[#This Row],[M3]],$H$2:$L511,4,FALSE),VLOOKUP(Fullmath[[#This Row],[M3]],$H513:$L$2227,4,FALSE)),0)</f>
        <v>0</v>
      </c>
      <c r="Y512" s="5"/>
      <c r="Z512" s="6"/>
      <c r="AA512" s="15">
        <f>IFERROR(_xlfn.IFNA(VLOOKUP(Fullmath[[#This Row],[M4]],$H$2:$L511,2,FALSE),VLOOKUP(Fullmath[[#This Row],[M4]],$H513:$L$2227,2,FALSE)),0)</f>
        <v>0</v>
      </c>
      <c r="AB512" s="16">
        <f>IFERROR(_xlfn.IFNA(VLOOKUP(Fullmath[[#This Row],[M4]],$H$2:$L511,4,FALSE),VLOOKUP(Fullmath[[#This Row],[M4]],$H513:$L$2227,4,FALSE)),0)</f>
        <v>0</v>
      </c>
      <c r="AC512" s="5"/>
      <c r="AD512" s="6"/>
      <c r="AE512" s="15">
        <f>IFERROR(_xlfn.IFNA(VLOOKUP(Fullmath[[#This Row],[M5]],$H$2:$L511,2,FALSE),VLOOKUP(Fullmath[[#This Row],[M5]],$H513:$L$2227,2,FALSE)),0)</f>
        <v>0</v>
      </c>
      <c r="AF512" s="16">
        <f>IFERROR(_xlfn.IFNA(VLOOKUP(Fullmath[[#This Row],[M5]],$H$2:$L511,4,FALSE),VLOOKUP(Fullmath[[#This Row],[M5]],$H513:$L$2227,4,FALSE)),0)</f>
        <v>0</v>
      </c>
      <c r="AG512" s="5"/>
      <c r="AH512" s="6"/>
      <c r="AI512" s="15">
        <f>IFERROR(_xlfn.IFNA(VLOOKUP(Fullmath[[#This Row],[M6]],$H$2:$L511,2,FALSE),VLOOKUP(Fullmath[[#This Row],[M6]],$H513:$L$2227,2,FALSE)),0)</f>
        <v>0</v>
      </c>
      <c r="AJ512" s="16">
        <f>IFERROR(_xlfn.IFNA(VLOOKUP(Fullmath[[#This Row],[M6]],$H$2:$L511,4,FALSE),VLOOKUP(Fullmath[[#This Row],[M6]],$H513:$L$2227,4,FALSE)),0)</f>
        <v>0</v>
      </c>
      <c r="AK512" s="5" t="s">
        <v>487</v>
      </c>
      <c r="AL512" s="6">
        <v>2</v>
      </c>
      <c r="AM512" s="6">
        <f>(IFERROR(VLOOKUP(AK512,Components[[Name]:[Price]],2,FALSE),0))</f>
        <v>1000</v>
      </c>
      <c r="AN512" s="5"/>
      <c r="AO512" s="6"/>
      <c r="AP512" s="6">
        <f>(IFERROR(VLOOKUP(AN512,Components[[Name]:[Price]],2,FALSE),0))</f>
        <v>0</v>
      </c>
      <c r="AQ512" s="5"/>
      <c r="AR512" s="6"/>
      <c r="AS512" s="6">
        <f>(IFERROR(VLOOKUP(AQ512,Components[[Name]:[Price]],2,FALSE),0))</f>
        <v>0</v>
      </c>
      <c r="AT512" s="5"/>
      <c r="AU512" s="6"/>
      <c r="AV512" s="6">
        <f>(IFERROR(VLOOKUP(AT512,Components[[Name]:[Price]],2,FALSE),0))</f>
        <v>0</v>
      </c>
      <c r="AW512" s="5"/>
      <c r="AX512" s="6"/>
      <c r="AY512" s="6">
        <f>(IFERROR(VLOOKUP(AW512,Components[[Name]:[Price]],2,FALSE),0))</f>
        <v>0</v>
      </c>
      <c r="AZ512" s="5"/>
      <c r="BA512" s="6"/>
      <c r="BB512" s="2">
        <f>(IFERROR(VLOOKUP(AZ512,Components[[Name]:[Price]],2,FALSE),0))</f>
        <v>0</v>
      </c>
    </row>
    <row r="513" spans="1:54" x14ac:dyDescent="0.2">
      <c r="A513" s="2">
        <v>1369</v>
      </c>
      <c r="B513" s="2" t="s">
        <v>958</v>
      </c>
      <c r="C513" s="6" t="s">
        <v>529</v>
      </c>
      <c r="D513" s="2" t="s">
        <v>699</v>
      </c>
      <c r="E513" s="2">
        <v>10</v>
      </c>
      <c r="F513" s="2">
        <v>22</v>
      </c>
      <c r="G513" s="2">
        <v>24</v>
      </c>
      <c r="H513" s="2" t="s">
        <v>871</v>
      </c>
      <c r="I513" s="7">
        <f>Fullmath[[#This Row],[Total CP]]/Fullmath[[#This Row],[Quantity]]</f>
        <v>2.4</v>
      </c>
      <c r="J5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513" s="6">
        <f>Fullmath[[#This Row],[Mat Cost]]/Fullmath[[#This Row],[Quantity]]</f>
        <v>80</v>
      </c>
      <c r="L5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800</v>
      </c>
      <c r="M513" s="5"/>
      <c r="N513" s="14"/>
      <c r="O513" s="15">
        <f>IFERROR(_xlfn.IFNA(VLOOKUP(Fullmath[[#This Row],[M1]],$H$2:$L512,2,FALSE),VLOOKUP(Fullmath[[#This Row],[M1]],$H514:$L$2227,2,FALSE)),0)</f>
        <v>0</v>
      </c>
      <c r="P513" s="16">
        <f>IFERROR(_xlfn.IFNA(VLOOKUP(Fullmath[[#This Row],[M1]],$H$2:$L512,4,FALSE),VLOOKUP(Fullmath[[#This Row],[M1]],$H514:$L$2227,4,FALSE)),0)</f>
        <v>0</v>
      </c>
      <c r="Q513" s="5"/>
      <c r="R513" s="6"/>
      <c r="S513" s="15">
        <f>IFERROR(_xlfn.IFNA(VLOOKUP(Fullmath[[#This Row],[M2]],$H$2:$L512,2,FALSE),VLOOKUP(Fullmath[[#This Row],[M2]],$H514:$L$2227,2,FALSE)),0)</f>
        <v>0</v>
      </c>
      <c r="T513" s="16">
        <f>IFERROR(_xlfn.IFNA(VLOOKUP(Fullmath[[#This Row],[M2]],$H$2:$L512,4,FALSE),VLOOKUP(Fullmath[[#This Row],[M2]],$H514:$L$2227,4,FALSE)),0)</f>
        <v>0</v>
      </c>
      <c r="U513" s="5"/>
      <c r="V513" s="6"/>
      <c r="W513" s="15">
        <f>IFERROR(_xlfn.IFNA(VLOOKUP(Fullmath[[#This Row],[M3]],$H$2:$L512,2,FALSE),VLOOKUP(Fullmath[[#This Row],[M3]],$H514:$L$2227,2,FALSE)),0)</f>
        <v>0</v>
      </c>
      <c r="X513" s="16">
        <f>IFERROR(_xlfn.IFNA(VLOOKUP(Fullmath[[#This Row],[M3]],$H$2:$L512,4,FALSE),VLOOKUP(Fullmath[[#This Row],[M3]],$H514:$L$2227,4,FALSE)),0)</f>
        <v>0</v>
      </c>
      <c r="Y513" s="5"/>
      <c r="Z513" s="6"/>
      <c r="AA513" s="15">
        <f>IFERROR(_xlfn.IFNA(VLOOKUP(Fullmath[[#This Row],[M4]],$H$2:$L512,2,FALSE),VLOOKUP(Fullmath[[#This Row],[M4]],$H514:$L$2227,2,FALSE)),0)</f>
        <v>0</v>
      </c>
      <c r="AB513" s="16">
        <f>IFERROR(_xlfn.IFNA(VLOOKUP(Fullmath[[#This Row],[M4]],$H$2:$L512,4,FALSE),VLOOKUP(Fullmath[[#This Row],[M4]],$H514:$L$2227,4,FALSE)),0)</f>
        <v>0</v>
      </c>
      <c r="AC513" s="5"/>
      <c r="AD513" s="6"/>
      <c r="AE513" s="15">
        <f>IFERROR(_xlfn.IFNA(VLOOKUP(Fullmath[[#This Row],[M5]],$H$2:$L512,2,FALSE),VLOOKUP(Fullmath[[#This Row],[M5]],$H514:$L$2227,2,FALSE)),0)</f>
        <v>0</v>
      </c>
      <c r="AF513" s="16">
        <f>IFERROR(_xlfn.IFNA(VLOOKUP(Fullmath[[#This Row],[M5]],$H$2:$L512,4,FALSE),VLOOKUP(Fullmath[[#This Row],[M5]],$H514:$L$2227,4,FALSE)),0)</f>
        <v>0</v>
      </c>
      <c r="AG513" s="5"/>
      <c r="AH513" s="6"/>
      <c r="AI513" s="15">
        <f>IFERROR(_xlfn.IFNA(VLOOKUP(Fullmath[[#This Row],[M6]],$H$2:$L512,2,FALSE),VLOOKUP(Fullmath[[#This Row],[M6]],$H514:$L$2227,2,FALSE)),0)</f>
        <v>0</v>
      </c>
      <c r="AJ513" s="16">
        <f>IFERROR(_xlfn.IFNA(VLOOKUP(Fullmath[[#This Row],[M6]],$H$2:$L512,4,FALSE),VLOOKUP(Fullmath[[#This Row],[M6]],$H514:$L$2227,4,FALSE)),0)</f>
        <v>0</v>
      </c>
      <c r="AK513" s="5" t="s">
        <v>486</v>
      </c>
      <c r="AL513" s="6">
        <v>2</v>
      </c>
      <c r="AM513" s="6">
        <f>(IFERROR(VLOOKUP(AK513,Components[[Name]:[Price]],2,FALSE),0))</f>
        <v>400</v>
      </c>
      <c r="AN513" s="5"/>
      <c r="AO513" s="6"/>
      <c r="AP513" s="6">
        <f>(IFERROR(VLOOKUP(AN513,Components[[Name]:[Price]],2,FALSE),0))</f>
        <v>0</v>
      </c>
      <c r="AQ513" s="5"/>
      <c r="AR513" s="6"/>
      <c r="AS513" s="6">
        <f>(IFERROR(VLOOKUP(AQ513,Components[[Name]:[Price]],2,FALSE),0))</f>
        <v>0</v>
      </c>
      <c r="AT513" s="5"/>
      <c r="AU513" s="6"/>
      <c r="AV513" s="6">
        <f>(IFERROR(VLOOKUP(AT513,Components[[Name]:[Price]],2,FALSE),0))</f>
        <v>0</v>
      </c>
      <c r="AW513" s="5"/>
      <c r="AX513" s="6"/>
      <c r="AY513" s="6">
        <f>(IFERROR(VLOOKUP(AW513,Components[[Name]:[Price]],2,FALSE),0))</f>
        <v>0</v>
      </c>
      <c r="AZ513" s="5"/>
      <c r="BA513" s="6"/>
      <c r="BB513" s="2">
        <f>(IFERROR(VLOOKUP(AZ513,Components[[Name]:[Price]],2,FALSE),0))</f>
        <v>0</v>
      </c>
    </row>
    <row r="514" spans="1:54" x14ac:dyDescent="0.2">
      <c r="A514" s="2">
        <v>143</v>
      </c>
      <c r="B514" s="2" t="s">
        <v>958</v>
      </c>
      <c r="C514" s="6" t="s">
        <v>529</v>
      </c>
      <c r="D514" s="2" t="s">
        <v>699</v>
      </c>
      <c r="E514" s="2">
        <v>1</v>
      </c>
      <c r="F514" s="2">
        <v>22</v>
      </c>
      <c r="G514" s="2">
        <v>24</v>
      </c>
      <c r="H514" s="2" t="s">
        <v>464</v>
      </c>
      <c r="I514" s="7">
        <f>Fullmath[[#This Row],[Total CP]]/Fullmath[[#This Row],[Quantity]]</f>
        <v>24</v>
      </c>
      <c r="J5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514" s="6">
        <f>Fullmath[[#This Row],[Mat Cost]]/Fullmath[[#This Row],[Quantity]]</f>
        <v>400</v>
      </c>
      <c r="L5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400</v>
      </c>
      <c r="M514" s="5"/>
      <c r="N514" s="14"/>
      <c r="O514" s="15">
        <f>IFERROR(_xlfn.IFNA(VLOOKUP(Fullmath[[#This Row],[M1]],$H$2:$L513,2,FALSE),VLOOKUP(Fullmath[[#This Row],[M1]],$H515:$L$2227,2,FALSE)),0)</f>
        <v>0</v>
      </c>
      <c r="P514" s="16">
        <f>IFERROR(_xlfn.IFNA(VLOOKUP(Fullmath[[#This Row],[M1]],$H$2:$L513,4,FALSE),VLOOKUP(Fullmath[[#This Row],[M1]],$H515:$L$2227,4,FALSE)),0)</f>
        <v>0</v>
      </c>
      <c r="Q514" s="5"/>
      <c r="R514" s="6"/>
      <c r="S514" s="15">
        <f>IFERROR(_xlfn.IFNA(VLOOKUP(Fullmath[[#This Row],[M2]],$H$2:$L513,2,FALSE),VLOOKUP(Fullmath[[#This Row],[M2]],$H515:$L$2227,2,FALSE)),0)</f>
        <v>0</v>
      </c>
      <c r="T514" s="16">
        <f>IFERROR(_xlfn.IFNA(VLOOKUP(Fullmath[[#This Row],[M2]],$H$2:$L513,4,FALSE),VLOOKUP(Fullmath[[#This Row],[M2]],$H515:$L$2227,4,FALSE)),0)</f>
        <v>0</v>
      </c>
      <c r="U514" s="5"/>
      <c r="V514" s="6"/>
      <c r="W514" s="15">
        <f>IFERROR(_xlfn.IFNA(VLOOKUP(Fullmath[[#This Row],[M3]],$H$2:$L513,2,FALSE),VLOOKUP(Fullmath[[#This Row],[M3]],$H515:$L$2227,2,FALSE)),0)</f>
        <v>0</v>
      </c>
      <c r="X514" s="16">
        <f>IFERROR(_xlfn.IFNA(VLOOKUP(Fullmath[[#This Row],[M3]],$H$2:$L513,4,FALSE),VLOOKUP(Fullmath[[#This Row],[M3]],$H515:$L$2227,4,FALSE)),0)</f>
        <v>0</v>
      </c>
      <c r="Y514" s="5"/>
      <c r="Z514" s="6"/>
      <c r="AA514" s="15">
        <f>IFERROR(_xlfn.IFNA(VLOOKUP(Fullmath[[#This Row],[M4]],$H$2:$L513,2,FALSE),VLOOKUP(Fullmath[[#This Row],[M4]],$H515:$L$2227,2,FALSE)),0)</f>
        <v>0</v>
      </c>
      <c r="AB514" s="16">
        <f>IFERROR(_xlfn.IFNA(VLOOKUP(Fullmath[[#This Row],[M4]],$H$2:$L513,4,FALSE),VLOOKUP(Fullmath[[#This Row],[M4]],$H515:$L$2227,4,FALSE)),0)</f>
        <v>0</v>
      </c>
      <c r="AC514" s="5"/>
      <c r="AD514" s="6"/>
      <c r="AE514" s="15">
        <f>IFERROR(_xlfn.IFNA(VLOOKUP(Fullmath[[#This Row],[M5]],$H$2:$L513,2,FALSE),VLOOKUP(Fullmath[[#This Row],[M5]],$H515:$L$2227,2,FALSE)),0)</f>
        <v>0</v>
      </c>
      <c r="AF514" s="16">
        <f>IFERROR(_xlfn.IFNA(VLOOKUP(Fullmath[[#This Row],[M5]],$H$2:$L513,4,FALSE),VLOOKUP(Fullmath[[#This Row],[M5]],$H515:$L$2227,4,FALSE)),0)</f>
        <v>0</v>
      </c>
      <c r="AG514" s="5"/>
      <c r="AH514" s="6"/>
      <c r="AI514" s="15">
        <f>IFERROR(_xlfn.IFNA(VLOOKUP(Fullmath[[#This Row],[M6]],$H$2:$L513,2,FALSE),VLOOKUP(Fullmath[[#This Row],[M6]],$H515:$L$2227,2,FALSE)),0)</f>
        <v>0</v>
      </c>
      <c r="AJ514" s="16">
        <f>IFERROR(_xlfn.IFNA(VLOOKUP(Fullmath[[#This Row],[M6]],$H$2:$L513,4,FALSE),VLOOKUP(Fullmath[[#This Row],[M6]],$H515:$L$2227,4,FALSE)),0)</f>
        <v>0</v>
      </c>
      <c r="AK514" s="5" t="s">
        <v>486</v>
      </c>
      <c r="AL514" s="6">
        <v>1</v>
      </c>
      <c r="AM514" s="6">
        <f>(IFERROR(VLOOKUP(AK514,Components[[Name]:[Price]],2,FALSE),0))</f>
        <v>400</v>
      </c>
      <c r="AN514" s="5"/>
      <c r="AO514" s="6"/>
      <c r="AP514" s="6">
        <f>(IFERROR(VLOOKUP(AN514,Components[[Name]:[Price]],2,FALSE),0))</f>
        <v>0</v>
      </c>
      <c r="AQ514" s="5"/>
      <c r="AR514" s="6"/>
      <c r="AS514" s="6">
        <f>(IFERROR(VLOOKUP(AQ514,Components[[Name]:[Price]],2,FALSE),0))</f>
        <v>0</v>
      </c>
      <c r="AT514" s="5"/>
      <c r="AU514" s="6"/>
      <c r="AV514" s="6">
        <f>(IFERROR(VLOOKUP(AT514,Components[[Name]:[Price]],2,FALSE),0))</f>
        <v>0</v>
      </c>
      <c r="AW514" s="5"/>
      <c r="AX514" s="6"/>
      <c r="AY514" s="6">
        <f>(IFERROR(VLOOKUP(AW514,Components[[Name]:[Price]],2,FALSE),0))</f>
        <v>0</v>
      </c>
      <c r="AZ514" s="5"/>
      <c r="BA514" s="6"/>
      <c r="BB514" s="2">
        <f>(IFERROR(VLOOKUP(AZ514,Components[[Name]:[Price]],2,FALSE),0))</f>
        <v>0</v>
      </c>
    </row>
    <row r="515" spans="1:54" x14ac:dyDescent="0.2">
      <c r="A515" s="2">
        <v>946</v>
      </c>
      <c r="B515" s="2" t="s">
        <v>1169</v>
      </c>
      <c r="C515" s="2" t="s">
        <v>529</v>
      </c>
      <c r="D515" s="2" t="s">
        <v>529</v>
      </c>
      <c r="E515" s="2">
        <v>1</v>
      </c>
      <c r="F515" s="2">
        <v>2</v>
      </c>
      <c r="G515" s="2">
        <v>1</v>
      </c>
      <c r="H515" s="2" t="s">
        <v>649</v>
      </c>
      <c r="I515" s="7">
        <f>Fullmath[[#This Row],[Total CP]]/Fullmath[[#This Row],[Quantity]]</f>
        <v>10.4</v>
      </c>
      <c r="J51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10.4</v>
      </c>
      <c r="K515" s="2">
        <f>Fullmath[[#This Row],[Mat Cost]]/Fullmath[[#This Row],[Quantity]]</f>
        <v>148.97666666666666</v>
      </c>
      <c r="L51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148.97666666666666</v>
      </c>
      <c r="M515" s="5" t="s">
        <v>582</v>
      </c>
      <c r="N515" s="14">
        <v>1</v>
      </c>
      <c r="O515" s="15">
        <f>IFERROR(_xlfn.IFNA(VLOOKUP(Fullmath[[#This Row],[M1]],$H$2:$L514,2,FALSE),VLOOKUP(Fullmath[[#This Row],[M1]],$H516:$L$2227,2,FALSE)),0)</f>
        <v>9.4</v>
      </c>
      <c r="P515" s="16">
        <f>IFERROR(_xlfn.IFNA(VLOOKUP(Fullmath[[#This Row],[M1]],$H$2:$L514,4,FALSE),VLOOKUP(Fullmath[[#This Row],[M1]],$H516:$L$2227,4,FALSE)),0)</f>
        <v>138.97666666666666</v>
      </c>
      <c r="Q515" s="5"/>
      <c r="R515" s="6"/>
      <c r="S515" s="15">
        <f>IFERROR(_xlfn.IFNA(VLOOKUP(Fullmath[[#This Row],[M2]],$H$2:$L514,2,FALSE),VLOOKUP(Fullmath[[#This Row],[M2]],$H516:$L$2227,2,FALSE)),0)</f>
        <v>0</v>
      </c>
      <c r="T515" s="16">
        <f>IFERROR(_xlfn.IFNA(VLOOKUP(Fullmath[[#This Row],[M2]],$H$2:$L514,4,FALSE),VLOOKUP(Fullmath[[#This Row],[M2]],$H516:$L$2227,4,FALSE)),0)</f>
        <v>0</v>
      </c>
      <c r="U515" s="5"/>
      <c r="V515" s="6"/>
      <c r="W515" s="15">
        <f>IFERROR(_xlfn.IFNA(VLOOKUP(Fullmath[[#This Row],[M3]],$H$2:$L514,2,FALSE),VLOOKUP(Fullmath[[#This Row],[M3]],$H516:$L$2227,2,FALSE)),0)</f>
        <v>0</v>
      </c>
      <c r="X515" s="16">
        <f>IFERROR(_xlfn.IFNA(VLOOKUP(Fullmath[[#This Row],[M3]],$H$2:$L514,4,FALSE),VLOOKUP(Fullmath[[#This Row],[M3]],$H516:$L$2227,4,FALSE)),0)</f>
        <v>0</v>
      </c>
      <c r="Y515" s="5"/>
      <c r="Z515" s="6"/>
      <c r="AA515" s="15">
        <f>IFERROR(_xlfn.IFNA(VLOOKUP(Fullmath[[#This Row],[M4]],$H$2:$L514,2,FALSE),VLOOKUP(Fullmath[[#This Row],[M4]],$H516:$L$2227,2,FALSE)),0)</f>
        <v>0</v>
      </c>
      <c r="AB515" s="16">
        <f>IFERROR(_xlfn.IFNA(VLOOKUP(Fullmath[[#This Row],[M4]],$H$2:$L514,4,FALSE),VLOOKUP(Fullmath[[#This Row],[M4]],$H516:$L$2227,4,FALSE)),0)</f>
        <v>0</v>
      </c>
      <c r="AC515" s="5"/>
      <c r="AD515" s="6"/>
      <c r="AE515" s="15">
        <f>IFERROR(_xlfn.IFNA(VLOOKUP(Fullmath[[#This Row],[M5]],$H$2:$L514,2,FALSE),VLOOKUP(Fullmath[[#This Row],[M5]],$H516:$L$2227,2,FALSE)),0)</f>
        <v>0</v>
      </c>
      <c r="AF515" s="16">
        <f>IFERROR(_xlfn.IFNA(VLOOKUP(Fullmath[[#This Row],[M5]],$H$2:$L514,4,FALSE),VLOOKUP(Fullmath[[#This Row],[M5]],$H516:$L$2227,4,FALSE)),0)</f>
        <v>0</v>
      </c>
      <c r="AG515" s="5"/>
      <c r="AH515" s="6"/>
      <c r="AI515" s="15">
        <f>IFERROR(_xlfn.IFNA(VLOOKUP(Fullmath[[#This Row],[M6]],$H$2:$L514,2,FALSE),VLOOKUP(Fullmath[[#This Row],[M6]],$H516:$L$2227,2,FALSE)),0)</f>
        <v>0</v>
      </c>
      <c r="AJ515" s="16">
        <f>IFERROR(_xlfn.IFNA(VLOOKUP(Fullmath[[#This Row],[M6]],$H$2:$L514,4,FALSE),VLOOKUP(Fullmath[[#This Row],[M6]],$H516:$L$2227,4,FALSE)),0)</f>
        <v>0</v>
      </c>
      <c r="AK515" s="5" t="s">
        <v>588</v>
      </c>
      <c r="AL515" s="6">
        <v>1</v>
      </c>
      <c r="AM515" s="2">
        <f>(IFERROR(VLOOKUP(AK515,Components[[Name]:[Price]],2,FALSE),0))</f>
        <v>10</v>
      </c>
      <c r="AN515" s="5"/>
      <c r="AO515" s="6"/>
      <c r="AP515" s="2">
        <f>(IFERROR(VLOOKUP(AN515,Components[[Name]:[Price]],2,FALSE),0))</f>
        <v>0</v>
      </c>
      <c r="AQ515" s="5"/>
      <c r="AR515" s="6"/>
      <c r="AS515" s="2">
        <f>(IFERROR(VLOOKUP(AQ515,Components[[Name]:[Price]],2,FALSE),0))</f>
        <v>0</v>
      </c>
      <c r="AT515" s="5"/>
      <c r="AU515" s="6"/>
      <c r="AV515" s="2">
        <f>(IFERROR(VLOOKUP(AT515,Components[[Name]:[Price]],2,FALSE),0))</f>
        <v>0</v>
      </c>
      <c r="AW515" s="5"/>
      <c r="AX515" s="6"/>
      <c r="AY515" s="2">
        <f>(IFERROR(VLOOKUP(AW515,Components[[Name]:[Price]],2,FALSE),0))</f>
        <v>0</v>
      </c>
      <c r="AZ515" s="5"/>
      <c r="BA515" s="6"/>
      <c r="BB515" s="6">
        <f>(IFERROR(VLOOKUP(AZ515,Components[[Name]:[Price]],2,FALSE),0))</f>
        <v>0</v>
      </c>
    </row>
    <row r="516" spans="1:54" x14ac:dyDescent="0.2">
      <c r="A516" s="2">
        <v>1009</v>
      </c>
      <c r="B516" s="2" t="s">
        <v>1169</v>
      </c>
      <c r="C516" s="2" t="s">
        <v>529</v>
      </c>
      <c r="D516" s="2" t="s">
        <v>529</v>
      </c>
      <c r="E516" s="2">
        <v>1</v>
      </c>
      <c r="F516" s="2">
        <v>16</v>
      </c>
      <c r="G516" s="2">
        <v>20</v>
      </c>
      <c r="H516" s="2" t="s">
        <v>320</v>
      </c>
      <c r="I516" s="7">
        <f>Fullmath[[#This Row],[Total CP]]/Fullmath[[#This Row],[Quantity]]</f>
        <v>24</v>
      </c>
      <c r="J51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516" s="2">
        <f>Fullmath[[#This Row],[Mat Cost]]/Fullmath[[#This Row],[Quantity]]</f>
        <v>479.36666666666662</v>
      </c>
      <c r="L51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479.36666666666662</v>
      </c>
      <c r="M516" s="5" t="s">
        <v>533</v>
      </c>
      <c r="N516" s="14">
        <v>2</v>
      </c>
      <c r="O516" s="15">
        <f>IFERROR(_xlfn.IFNA(VLOOKUP(Fullmath[[#This Row],[M1]],$H$2:$L515,2,FALSE),VLOOKUP(Fullmath[[#This Row],[M1]],$H517:$L$2227,2,FALSE)),0)</f>
        <v>0.33333333333333331</v>
      </c>
      <c r="P516" s="16">
        <f>IFERROR(_xlfn.IFNA(VLOOKUP(Fullmath[[#This Row],[M1]],$H$2:$L515,4,FALSE),VLOOKUP(Fullmath[[#This Row],[M1]],$H517:$L$2227,4,FALSE)),0)</f>
        <v>0</v>
      </c>
      <c r="Q516" s="5" t="s">
        <v>305</v>
      </c>
      <c r="R516" s="6">
        <v>1</v>
      </c>
      <c r="S516" s="15">
        <f>IFERROR(_xlfn.IFNA(VLOOKUP(Fullmath[[#This Row],[M2]],$H$2:$L515,2,FALSE),VLOOKUP(Fullmath[[#This Row],[M2]],$H517:$L$2227,2,FALSE)),0)</f>
        <v>3.3333333333333335</v>
      </c>
      <c r="T516" s="16">
        <f>IFERROR(_xlfn.IFNA(VLOOKUP(Fullmath[[#This Row],[M2]],$H$2:$L515,4,FALSE),VLOOKUP(Fullmath[[#This Row],[M2]],$H517:$L$2227,4,FALSE)),0)</f>
        <v>175.66666666666666</v>
      </c>
      <c r="U516" s="5"/>
      <c r="V516" s="6"/>
      <c r="W516" s="15">
        <f>IFERROR(_xlfn.IFNA(VLOOKUP(Fullmath[[#This Row],[M3]],$H$2:$L515,2,FALSE),VLOOKUP(Fullmath[[#This Row],[M3]],$H517:$L$2227,2,FALSE)),0)</f>
        <v>0</v>
      </c>
      <c r="X516" s="16">
        <f>IFERROR(_xlfn.IFNA(VLOOKUP(Fullmath[[#This Row],[M3]],$H$2:$L515,4,FALSE),VLOOKUP(Fullmath[[#This Row],[M3]],$H517:$L$2227,4,FALSE)),0)</f>
        <v>0</v>
      </c>
      <c r="Y516" s="5"/>
      <c r="Z516" s="6"/>
      <c r="AA516" s="15">
        <f>IFERROR(_xlfn.IFNA(VLOOKUP(Fullmath[[#This Row],[M4]],$H$2:$L515,2,FALSE),VLOOKUP(Fullmath[[#This Row],[M4]],$H517:$L$2227,2,FALSE)),0)</f>
        <v>0</v>
      </c>
      <c r="AB516" s="16">
        <f>IFERROR(_xlfn.IFNA(VLOOKUP(Fullmath[[#This Row],[M4]],$H$2:$L515,4,FALSE),VLOOKUP(Fullmath[[#This Row],[M4]],$H517:$L$2227,4,FALSE)),0)</f>
        <v>0</v>
      </c>
      <c r="AC516" s="5"/>
      <c r="AD516" s="6"/>
      <c r="AE516" s="15">
        <f>IFERROR(_xlfn.IFNA(VLOOKUP(Fullmath[[#This Row],[M5]],$H$2:$L515,2,FALSE),VLOOKUP(Fullmath[[#This Row],[M5]],$H517:$L$2227,2,FALSE)),0)</f>
        <v>0</v>
      </c>
      <c r="AF516" s="16">
        <f>IFERROR(_xlfn.IFNA(VLOOKUP(Fullmath[[#This Row],[M5]],$H$2:$L515,4,FALSE),VLOOKUP(Fullmath[[#This Row],[M5]],$H517:$L$2227,4,FALSE)),0)</f>
        <v>0</v>
      </c>
      <c r="AG516" s="5"/>
      <c r="AH516" s="6"/>
      <c r="AI516" s="15">
        <f>IFERROR(_xlfn.IFNA(VLOOKUP(Fullmath[[#This Row],[M6]],$H$2:$L515,2,FALSE),VLOOKUP(Fullmath[[#This Row],[M6]],$H517:$L$2227,2,FALSE)),0)</f>
        <v>0</v>
      </c>
      <c r="AJ516" s="16">
        <f>IFERROR(_xlfn.IFNA(VLOOKUP(Fullmath[[#This Row],[M6]],$H$2:$L515,4,FALSE),VLOOKUP(Fullmath[[#This Row],[M6]],$H517:$L$2227,4,FALSE)),0)</f>
        <v>0</v>
      </c>
      <c r="AK516" s="5" t="s">
        <v>488</v>
      </c>
      <c r="AL516" s="6">
        <v>4</v>
      </c>
      <c r="AM516" s="2">
        <f>(IFERROR(VLOOKUP(AK516,Components[[Name]:[Price]],2,FALSE),0))</f>
        <v>50</v>
      </c>
      <c r="AN516" s="5" t="s">
        <v>225</v>
      </c>
      <c r="AO516" s="6">
        <v>1</v>
      </c>
      <c r="AP516" s="2">
        <f>(IFERROR(VLOOKUP(AN516,Components[[Name]:[Price]],2,FALSE),0))</f>
        <v>103.7</v>
      </c>
      <c r="AQ516" s="5"/>
      <c r="AR516" s="6"/>
      <c r="AS516" s="2">
        <f>(IFERROR(VLOOKUP(AQ516,Components[[Name]:[Price]],2,FALSE),0))</f>
        <v>0</v>
      </c>
      <c r="AT516" s="5"/>
      <c r="AU516" s="6"/>
      <c r="AV516" s="2">
        <f>(IFERROR(VLOOKUP(AT516,Components[[Name]:[Price]],2,FALSE),0))</f>
        <v>0</v>
      </c>
      <c r="AW516" s="5"/>
      <c r="AX516" s="6"/>
      <c r="AY516" s="2">
        <f>(IFERROR(VLOOKUP(AW516,Components[[Name]:[Price]],2,FALSE),0))</f>
        <v>0</v>
      </c>
      <c r="AZ516" s="5"/>
      <c r="BA516" s="6"/>
      <c r="BB516" s="6">
        <f>(IFERROR(VLOOKUP(AZ516,Components[[Name]:[Price]],2,FALSE),0))</f>
        <v>0</v>
      </c>
    </row>
    <row r="517" spans="1:54" x14ac:dyDescent="0.2">
      <c r="A517" s="2">
        <v>561</v>
      </c>
      <c r="B517" s="2" t="s">
        <v>1169</v>
      </c>
      <c r="C517" s="2" t="s">
        <v>529</v>
      </c>
      <c r="D517" s="2" t="s">
        <v>529</v>
      </c>
      <c r="E517" s="2">
        <v>1</v>
      </c>
      <c r="F517" s="2">
        <v>19</v>
      </c>
      <c r="G517" s="2">
        <v>8</v>
      </c>
      <c r="H517" s="2" t="s">
        <v>582</v>
      </c>
      <c r="I517" s="7">
        <f>Fullmath[[#This Row],[Total CP]]/Fullmath[[#This Row],[Quantity]]</f>
        <v>9.4</v>
      </c>
      <c r="J51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9.4</v>
      </c>
      <c r="K517" s="2">
        <f>Fullmath[[#This Row],[Mat Cost]]/Fullmath[[#This Row],[Quantity]]</f>
        <v>138.97666666666666</v>
      </c>
      <c r="L51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138.97666666666666</v>
      </c>
      <c r="M517" s="5" t="s">
        <v>579</v>
      </c>
      <c r="N517" s="14">
        <v>1</v>
      </c>
      <c r="O517" s="15">
        <f>IFERROR(_xlfn.IFNA(VLOOKUP(Fullmath[[#This Row],[M1]],$H$2:$L516,2,FALSE),VLOOKUP(Fullmath[[#This Row],[M1]],$H518:$L$2227,2,FALSE)),0)</f>
        <v>1.4</v>
      </c>
      <c r="P517" s="16">
        <f>IFERROR(_xlfn.IFNA(VLOOKUP(Fullmath[[#This Row],[M1]],$H$2:$L516,4,FALSE),VLOOKUP(Fullmath[[#This Row],[M1]],$H518:$L$2227,4,FALSE)),0)</f>
        <v>62.893333333333338</v>
      </c>
      <c r="Q517" s="5" t="s">
        <v>801</v>
      </c>
      <c r="R517" s="6">
        <v>1</v>
      </c>
      <c r="S517" s="15">
        <f>IFERROR(_xlfn.IFNA(VLOOKUP(Fullmath[[#This Row],[M2]],$H$2:$L516,2,FALSE),VLOOKUP(Fullmath[[#This Row],[M2]],$H518:$L$2227,2,FALSE)),0)</f>
        <v>0</v>
      </c>
      <c r="T517" s="16">
        <f>IFERROR(_xlfn.IFNA(VLOOKUP(Fullmath[[#This Row],[M2]],$H$2:$L516,4,FALSE),VLOOKUP(Fullmath[[#This Row],[M2]],$H518:$L$2227,4,FALSE)),0)</f>
        <v>0</v>
      </c>
      <c r="U517" s="5"/>
      <c r="V517" s="6"/>
      <c r="W517" s="15">
        <f>IFERROR(_xlfn.IFNA(VLOOKUP(Fullmath[[#This Row],[M3]],$H$2:$L516,2,FALSE),VLOOKUP(Fullmath[[#This Row],[M3]],$H518:$L$2227,2,FALSE)),0)</f>
        <v>0</v>
      </c>
      <c r="X517" s="16">
        <f>IFERROR(_xlfn.IFNA(VLOOKUP(Fullmath[[#This Row],[M3]],$H$2:$L516,4,FALSE),VLOOKUP(Fullmath[[#This Row],[M3]],$H518:$L$2227,4,FALSE)),0)</f>
        <v>0</v>
      </c>
      <c r="Y517" s="5"/>
      <c r="Z517" s="6"/>
      <c r="AA517" s="15">
        <f>IFERROR(_xlfn.IFNA(VLOOKUP(Fullmath[[#This Row],[M4]],$H$2:$L516,2,FALSE),VLOOKUP(Fullmath[[#This Row],[M4]],$H518:$L$2227,2,FALSE)),0)</f>
        <v>0</v>
      </c>
      <c r="AB517" s="16">
        <f>IFERROR(_xlfn.IFNA(VLOOKUP(Fullmath[[#This Row],[M4]],$H$2:$L516,4,FALSE),VLOOKUP(Fullmath[[#This Row],[M4]],$H518:$L$2227,4,FALSE)),0)</f>
        <v>0</v>
      </c>
      <c r="AC517" s="5"/>
      <c r="AD517" s="6"/>
      <c r="AE517" s="15">
        <f>IFERROR(_xlfn.IFNA(VLOOKUP(Fullmath[[#This Row],[M5]],$H$2:$L516,2,FALSE),VLOOKUP(Fullmath[[#This Row],[M5]],$H518:$L$2227,2,FALSE)),0)</f>
        <v>0</v>
      </c>
      <c r="AF517" s="16">
        <f>IFERROR(_xlfn.IFNA(VLOOKUP(Fullmath[[#This Row],[M5]],$H$2:$L516,4,FALSE),VLOOKUP(Fullmath[[#This Row],[M5]],$H518:$L$2227,4,FALSE)),0)</f>
        <v>0</v>
      </c>
      <c r="AG517" s="5"/>
      <c r="AH517" s="6"/>
      <c r="AI517" s="15">
        <f>IFERROR(_xlfn.IFNA(VLOOKUP(Fullmath[[#This Row],[M6]],$H$2:$L516,2,FALSE),VLOOKUP(Fullmath[[#This Row],[M6]],$H518:$L$2227,2,FALSE)),0)</f>
        <v>0</v>
      </c>
      <c r="AJ517" s="16">
        <f>IFERROR(_xlfn.IFNA(VLOOKUP(Fullmath[[#This Row],[M6]],$H$2:$L516,4,FALSE),VLOOKUP(Fullmath[[#This Row],[M6]],$H518:$L$2227,4,FALSE)),0)</f>
        <v>0</v>
      </c>
      <c r="AK517" s="5" t="s">
        <v>239</v>
      </c>
      <c r="AL517" s="6">
        <v>1</v>
      </c>
      <c r="AM517" s="2">
        <f>(IFERROR(VLOOKUP(AK517,Components[[Name]:[Price]],2,FALSE),0))</f>
        <v>76.083333333333329</v>
      </c>
      <c r="AN517" s="5"/>
      <c r="AO517" s="6"/>
      <c r="AP517" s="2">
        <f>(IFERROR(VLOOKUP(AN517,Components[[Name]:[Price]],2,FALSE),0))</f>
        <v>0</v>
      </c>
      <c r="AQ517" s="5"/>
      <c r="AR517" s="6"/>
      <c r="AS517" s="2">
        <f>(IFERROR(VLOOKUP(AQ517,Components[[Name]:[Price]],2,FALSE),0))</f>
        <v>0</v>
      </c>
      <c r="AT517" s="5"/>
      <c r="AU517" s="6"/>
      <c r="AV517" s="2">
        <f>(IFERROR(VLOOKUP(AT517,Components[[Name]:[Price]],2,FALSE),0))</f>
        <v>0</v>
      </c>
      <c r="AW517" s="5"/>
      <c r="AX517" s="6"/>
      <c r="AY517" s="2">
        <f>(IFERROR(VLOOKUP(AW517,Components[[Name]:[Price]],2,FALSE),0))</f>
        <v>0</v>
      </c>
      <c r="AZ517" s="5"/>
      <c r="BA517" s="6"/>
      <c r="BB517" s="6">
        <f>(IFERROR(VLOOKUP(AZ517,Components[[Name]:[Price]],2,FALSE),0))</f>
        <v>0</v>
      </c>
    </row>
    <row r="518" spans="1:54" x14ac:dyDescent="0.2">
      <c r="A518" s="2">
        <v>618</v>
      </c>
      <c r="B518" s="2" t="s">
        <v>1169</v>
      </c>
      <c r="C518" s="2" t="s">
        <v>529</v>
      </c>
      <c r="D518" s="2" t="s">
        <v>529</v>
      </c>
      <c r="E518" s="2">
        <v>1</v>
      </c>
      <c r="F518" s="2">
        <v>19</v>
      </c>
      <c r="G518" s="2">
        <v>8</v>
      </c>
      <c r="H518" s="2" t="s">
        <v>834</v>
      </c>
      <c r="I518" s="7">
        <f>Fullmath[[#This Row],[Total CP]]/Fullmath[[#This Row],[Quantity]]</f>
        <v>10</v>
      </c>
      <c r="J51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18" s="2">
        <f>Fullmath[[#This Row],[Mat Cost]]/Fullmath[[#This Row],[Quantity]]</f>
        <v>185.70833333333331</v>
      </c>
      <c r="L51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185.70833333333331</v>
      </c>
      <c r="M518" s="5" t="s">
        <v>325</v>
      </c>
      <c r="N518" s="14">
        <v>1</v>
      </c>
      <c r="O518" s="15">
        <f>IFERROR(_xlfn.IFNA(VLOOKUP(Fullmath[[#This Row],[M1]],$H$2:$L517,2,FALSE),VLOOKUP(Fullmath[[#This Row],[M1]],$H519:$L$2227,2,FALSE)),0)</f>
        <v>1</v>
      </c>
      <c r="P518" s="16">
        <f>IFERROR(_xlfn.IFNA(VLOOKUP(Fullmath[[#This Row],[M1]],$H$2:$L517,4,FALSE),VLOOKUP(Fullmath[[#This Row],[M1]],$H519:$L$2227,4,FALSE)),0)</f>
        <v>48.608333333333334</v>
      </c>
      <c r="Q518" s="5" t="s">
        <v>309</v>
      </c>
      <c r="R518" s="6">
        <v>1</v>
      </c>
      <c r="S518" s="15">
        <f>IFERROR(_xlfn.IFNA(VLOOKUP(Fullmath[[#This Row],[M2]],$H$2:$L517,2,FALSE),VLOOKUP(Fullmath[[#This Row],[M2]],$H519:$L$2227,2,FALSE)),0)</f>
        <v>1</v>
      </c>
      <c r="T518" s="16">
        <f>IFERROR(_xlfn.IFNA(VLOOKUP(Fullmath[[#This Row],[M2]],$H$2:$L517,4,FALSE),VLOOKUP(Fullmath[[#This Row],[M2]],$H519:$L$2227,4,FALSE)),0)</f>
        <v>137.1</v>
      </c>
      <c r="U518" s="5"/>
      <c r="V518" s="6"/>
      <c r="W518" s="15">
        <f>IFERROR(_xlfn.IFNA(VLOOKUP(Fullmath[[#This Row],[M3]],$H$2:$L517,2,FALSE),VLOOKUP(Fullmath[[#This Row],[M3]],$H519:$L$2227,2,FALSE)),0)</f>
        <v>0</v>
      </c>
      <c r="X518" s="16">
        <f>IFERROR(_xlfn.IFNA(VLOOKUP(Fullmath[[#This Row],[M3]],$H$2:$L517,4,FALSE),VLOOKUP(Fullmath[[#This Row],[M3]],$H519:$L$2227,4,FALSE)),0)</f>
        <v>0</v>
      </c>
      <c r="Y518" s="5"/>
      <c r="Z518" s="6"/>
      <c r="AA518" s="15">
        <f>IFERROR(_xlfn.IFNA(VLOOKUP(Fullmath[[#This Row],[M4]],$H$2:$L517,2,FALSE),VLOOKUP(Fullmath[[#This Row],[M4]],$H519:$L$2227,2,FALSE)),0)</f>
        <v>0</v>
      </c>
      <c r="AB518" s="16">
        <f>IFERROR(_xlfn.IFNA(VLOOKUP(Fullmath[[#This Row],[M4]],$H$2:$L517,4,FALSE),VLOOKUP(Fullmath[[#This Row],[M4]],$H519:$L$2227,4,FALSE)),0)</f>
        <v>0</v>
      </c>
      <c r="AC518" s="5"/>
      <c r="AD518" s="6"/>
      <c r="AE518" s="15">
        <f>IFERROR(_xlfn.IFNA(VLOOKUP(Fullmath[[#This Row],[M5]],$H$2:$L517,2,FALSE),VLOOKUP(Fullmath[[#This Row],[M5]],$H519:$L$2227,2,FALSE)),0)</f>
        <v>0</v>
      </c>
      <c r="AF518" s="16">
        <f>IFERROR(_xlfn.IFNA(VLOOKUP(Fullmath[[#This Row],[M5]],$H$2:$L517,4,FALSE),VLOOKUP(Fullmath[[#This Row],[M5]],$H519:$L$2227,4,FALSE)),0)</f>
        <v>0</v>
      </c>
      <c r="AG518" s="5"/>
      <c r="AH518" s="6"/>
      <c r="AI518" s="15">
        <f>IFERROR(_xlfn.IFNA(VLOOKUP(Fullmath[[#This Row],[M6]],$H$2:$L517,2,FALSE),VLOOKUP(Fullmath[[#This Row],[M6]],$H519:$L$2227,2,FALSE)),0)</f>
        <v>0</v>
      </c>
      <c r="AJ518" s="16">
        <f>IFERROR(_xlfn.IFNA(VLOOKUP(Fullmath[[#This Row],[M6]],$H$2:$L517,4,FALSE),VLOOKUP(Fullmath[[#This Row],[M6]],$H519:$L$2227,4,FALSE)),0)</f>
        <v>0</v>
      </c>
      <c r="AK518" s="5"/>
      <c r="AL518" s="6"/>
      <c r="AM518" s="2">
        <f>(IFERROR(VLOOKUP(AK518,Components[[Name]:[Price]],2,FALSE),0))</f>
        <v>0</v>
      </c>
      <c r="AN518" s="5"/>
      <c r="AO518" s="6"/>
      <c r="AP518" s="2">
        <f>(IFERROR(VLOOKUP(AN518,Components[[Name]:[Price]],2,FALSE),0))</f>
        <v>0</v>
      </c>
      <c r="AQ518" s="5"/>
      <c r="AR518" s="6"/>
      <c r="AS518" s="2">
        <f>(IFERROR(VLOOKUP(AQ518,Components[[Name]:[Price]],2,FALSE),0))</f>
        <v>0</v>
      </c>
      <c r="AT518" s="5"/>
      <c r="AU518" s="6"/>
      <c r="AV518" s="2">
        <f>(IFERROR(VLOOKUP(AT518,Components[[Name]:[Price]],2,FALSE),0))</f>
        <v>0</v>
      </c>
      <c r="AW518" s="5"/>
      <c r="AX518" s="6"/>
      <c r="AY518" s="2">
        <f>(IFERROR(VLOOKUP(AW518,Components[[Name]:[Price]],2,FALSE),0))</f>
        <v>0</v>
      </c>
      <c r="AZ518" s="5"/>
      <c r="BA518" s="6"/>
      <c r="BB518" s="6">
        <f>(IFERROR(VLOOKUP(AZ518,Components[[Name]:[Price]],2,FALSE),0))</f>
        <v>0</v>
      </c>
    </row>
    <row r="519" spans="1:54" x14ac:dyDescent="0.2">
      <c r="A519" s="2">
        <v>1116</v>
      </c>
      <c r="B519" s="2" t="s">
        <v>1169</v>
      </c>
      <c r="C519" s="2" t="s">
        <v>529</v>
      </c>
      <c r="D519" s="2" t="s">
        <v>529</v>
      </c>
      <c r="E519" s="2">
        <v>3</v>
      </c>
      <c r="F519" s="2">
        <v>20</v>
      </c>
      <c r="G519" s="2">
        <v>10</v>
      </c>
      <c r="H519" s="2" t="s">
        <v>511</v>
      </c>
      <c r="I519" s="7">
        <f>Fullmath[[#This Row],[Total CP]]/Fullmath[[#This Row],[Quantity]]</f>
        <v>6.4666666666666659</v>
      </c>
      <c r="J51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19.399999999999999</v>
      </c>
      <c r="K519" s="2">
        <f>Fullmath[[#This Row],[Mat Cost]]/Fullmath[[#This Row],[Quantity]]</f>
        <v>33379.658888888887</v>
      </c>
      <c r="L51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100138.97666666667</v>
      </c>
      <c r="M519" s="5" t="s">
        <v>582</v>
      </c>
      <c r="N519" s="14">
        <v>1</v>
      </c>
      <c r="O519" s="15">
        <f>IFERROR(_xlfn.IFNA(VLOOKUP(Fullmath[[#This Row],[M1]],$H$2:$L518,2,FALSE),VLOOKUP(Fullmath[[#This Row],[M1]],$H520:$L$2227,2,FALSE)),0)</f>
        <v>9.4</v>
      </c>
      <c r="P519" s="16">
        <f>IFERROR(_xlfn.IFNA(VLOOKUP(Fullmath[[#This Row],[M1]],$H$2:$L518,4,FALSE),VLOOKUP(Fullmath[[#This Row],[M1]],$H520:$L$2227,4,FALSE)),0)</f>
        <v>138.97666666666666</v>
      </c>
      <c r="Q519" s="5"/>
      <c r="R519" s="6"/>
      <c r="S519" s="15">
        <f>IFERROR(_xlfn.IFNA(VLOOKUP(Fullmath[[#This Row],[M2]],$H$2:$L518,2,FALSE),VLOOKUP(Fullmath[[#This Row],[M2]],$H520:$L$2227,2,FALSE)),0)</f>
        <v>0</v>
      </c>
      <c r="T519" s="16">
        <f>IFERROR(_xlfn.IFNA(VLOOKUP(Fullmath[[#This Row],[M2]],$H$2:$L518,4,FALSE),VLOOKUP(Fullmath[[#This Row],[M2]],$H520:$L$2227,4,FALSE)),0)</f>
        <v>0</v>
      </c>
      <c r="U519" s="5"/>
      <c r="V519" s="6"/>
      <c r="W519" s="15">
        <f>IFERROR(_xlfn.IFNA(VLOOKUP(Fullmath[[#This Row],[M3]],$H$2:$L518,2,FALSE),VLOOKUP(Fullmath[[#This Row],[M3]],$H520:$L$2227,2,FALSE)),0)</f>
        <v>0</v>
      </c>
      <c r="X519" s="16">
        <f>IFERROR(_xlfn.IFNA(VLOOKUP(Fullmath[[#This Row],[M3]],$H$2:$L518,4,FALSE),VLOOKUP(Fullmath[[#This Row],[M3]],$H520:$L$2227,4,FALSE)),0)</f>
        <v>0</v>
      </c>
      <c r="Y519" s="5"/>
      <c r="Z519" s="6"/>
      <c r="AA519" s="15">
        <f>IFERROR(_xlfn.IFNA(VLOOKUP(Fullmath[[#This Row],[M4]],$H$2:$L518,2,FALSE),VLOOKUP(Fullmath[[#This Row],[M4]],$H520:$L$2227,2,FALSE)),0)</f>
        <v>0</v>
      </c>
      <c r="AB519" s="16">
        <f>IFERROR(_xlfn.IFNA(VLOOKUP(Fullmath[[#This Row],[M4]],$H$2:$L518,4,FALSE),VLOOKUP(Fullmath[[#This Row],[M4]],$H520:$L$2227,4,FALSE)),0)</f>
        <v>0</v>
      </c>
      <c r="AC519" s="5"/>
      <c r="AD519" s="6"/>
      <c r="AE519" s="15">
        <f>IFERROR(_xlfn.IFNA(VLOOKUP(Fullmath[[#This Row],[M5]],$H$2:$L518,2,FALSE),VLOOKUP(Fullmath[[#This Row],[M5]],$H520:$L$2227,2,FALSE)),0)</f>
        <v>0</v>
      </c>
      <c r="AF519" s="16">
        <f>IFERROR(_xlfn.IFNA(VLOOKUP(Fullmath[[#This Row],[M5]],$H$2:$L518,4,FALSE),VLOOKUP(Fullmath[[#This Row],[M5]],$H520:$L$2227,4,FALSE)),0)</f>
        <v>0</v>
      </c>
      <c r="AG519" s="5"/>
      <c r="AH519" s="6"/>
      <c r="AI519" s="15">
        <f>IFERROR(_xlfn.IFNA(VLOOKUP(Fullmath[[#This Row],[M6]],$H$2:$L518,2,FALSE),VLOOKUP(Fullmath[[#This Row],[M6]],$H520:$L$2227,2,FALSE)),0)</f>
        <v>0</v>
      </c>
      <c r="AJ519" s="16">
        <f>IFERROR(_xlfn.IFNA(VLOOKUP(Fullmath[[#This Row],[M6]],$H$2:$L518,4,FALSE),VLOOKUP(Fullmath[[#This Row],[M6]],$H520:$L$2227,4,FALSE)),0)</f>
        <v>0</v>
      </c>
      <c r="AK519" s="5" t="s">
        <v>510</v>
      </c>
      <c r="AL519" s="6">
        <v>1</v>
      </c>
      <c r="AM519" s="2">
        <f>(IFERROR(VLOOKUP(AK519,Components[[Name]:[Price]],2,FALSE),0))</f>
        <v>100000</v>
      </c>
      <c r="AN519" s="5"/>
      <c r="AO519" s="6"/>
      <c r="AP519" s="2">
        <f>(IFERROR(VLOOKUP(AN519,Components[[Name]:[Price]],2,FALSE),0))</f>
        <v>0</v>
      </c>
      <c r="AQ519" s="5"/>
      <c r="AR519" s="6"/>
      <c r="AS519" s="2">
        <f>(IFERROR(VLOOKUP(AQ519,Components[[Name]:[Price]],2,FALSE),0))</f>
        <v>0</v>
      </c>
      <c r="AT519" s="5"/>
      <c r="AU519" s="6"/>
      <c r="AV519" s="2">
        <f>(IFERROR(VLOOKUP(AT519,Components[[Name]:[Price]],2,FALSE),0))</f>
        <v>0</v>
      </c>
      <c r="AW519" s="5"/>
      <c r="AX519" s="6"/>
      <c r="AY519" s="2">
        <f>(IFERROR(VLOOKUP(AW519,Components[[Name]:[Price]],2,FALSE),0))</f>
        <v>0</v>
      </c>
      <c r="AZ519" s="5"/>
      <c r="BA519" s="6"/>
      <c r="BB519" s="6">
        <f>(IFERROR(VLOOKUP(AZ519,Components[[Name]:[Price]],2,FALSE),0))</f>
        <v>0</v>
      </c>
    </row>
    <row r="520" spans="1:54" x14ac:dyDescent="0.2">
      <c r="A520" s="2">
        <v>1114</v>
      </c>
      <c r="B520" s="2" t="s">
        <v>1169</v>
      </c>
      <c r="C520" s="2" t="s">
        <v>529</v>
      </c>
      <c r="D520" s="2" t="s">
        <v>529</v>
      </c>
      <c r="E520" s="2">
        <v>3</v>
      </c>
      <c r="F520" s="2">
        <v>20</v>
      </c>
      <c r="G520" s="2">
        <v>10</v>
      </c>
      <c r="H520" s="2" t="s">
        <v>520</v>
      </c>
      <c r="I520" s="7">
        <f>Fullmath[[#This Row],[Total CP]]/Fullmath[[#This Row],[Quantity]]</f>
        <v>6.4666666666666659</v>
      </c>
      <c r="J52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19.399999999999999</v>
      </c>
      <c r="K520" s="2">
        <f>Fullmath[[#This Row],[Mat Cost]]/Fullmath[[#This Row],[Quantity]]</f>
        <v>133379.65888888889</v>
      </c>
      <c r="L52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400138.97666666668</v>
      </c>
      <c r="M520" s="5" t="s">
        <v>582</v>
      </c>
      <c r="N520" s="14">
        <v>1</v>
      </c>
      <c r="O520" s="15">
        <f>IFERROR(_xlfn.IFNA(VLOOKUP(Fullmath[[#This Row],[M1]],$H$2:$L519,2,FALSE),VLOOKUP(Fullmath[[#This Row],[M1]],$H521:$L$2227,2,FALSE)),0)</f>
        <v>9.4</v>
      </c>
      <c r="P520" s="16">
        <f>IFERROR(_xlfn.IFNA(VLOOKUP(Fullmath[[#This Row],[M1]],$H$2:$L519,4,FALSE),VLOOKUP(Fullmath[[#This Row],[M1]],$H521:$L$2227,4,FALSE)),0)</f>
        <v>138.97666666666666</v>
      </c>
      <c r="Q520" s="5"/>
      <c r="R520" s="6"/>
      <c r="S520" s="15">
        <f>IFERROR(_xlfn.IFNA(VLOOKUP(Fullmath[[#This Row],[M2]],$H$2:$L519,2,FALSE),VLOOKUP(Fullmath[[#This Row],[M2]],$H521:$L$2227,2,FALSE)),0)</f>
        <v>0</v>
      </c>
      <c r="T520" s="16">
        <f>IFERROR(_xlfn.IFNA(VLOOKUP(Fullmath[[#This Row],[M2]],$H$2:$L519,4,FALSE),VLOOKUP(Fullmath[[#This Row],[M2]],$H521:$L$2227,4,FALSE)),0)</f>
        <v>0</v>
      </c>
      <c r="U520" s="5"/>
      <c r="V520" s="6"/>
      <c r="W520" s="15">
        <f>IFERROR(_xlfn.IFNA(VLOOKUP(Fullmath[[#This Row],[M3]],$H$2:$L519,2,FALSE),VLOOKUP(Fullmath[[#This Row],[M3]],$H521:$L$2227,2,FALSE)),0)</f>
        <v>0</v>
      </c>
      <c r="X520" s="16">
        <f>IFERROR(_xlfn.IFNA(VLOOKUP(Fullmath[[#This Row],[M3]],$H$2:$L519,4,FALSE),VLOOKUP(Fullmath[[#This Row],[M3]],$H521:$L$2227,4,FALSE)),0)</f>
        <v>0</v>
      </c>
      <c r="Y520" s="5"/>
      <c r="Z520" s="6"/>
      <c r="AA520" s="15">
        <f>IFERROR(_xlfn.IFNA(VLOOKUP(Fullmath[[#This Row],[M4]],$H$2:$L519,2,FALSE),VLOOKUP(Fullmath[[#This Row],[M4]],$H521:$L$2227,2,FALSE)),0)</f>
        <v>0</v>
      </c>
      <c r="AB520" s="16">
        <f>IFERROR(_xlfn.IFNA(VLOOKUP(Fullmath[[#This Row],[M4]],$H$2:$L519,4,FALSE),VLOOKUP(Fullmath[[#This Row],[M4]],$H521:$L$2227,4,FALSE)),0)</f>
        <v>0</v>
      </c>
      <c r="AC520" s="5"/>
      <c r="AD520" s="6"/>
      <c r="AE520" s="15">
        <f>IFERROR(_xlfn.IFNA(VLOOKUP(Fullmath[[#This Row],[M5]],$H$2:$L519,2,FALSE),VLOOKUP(Fullmath[[#This Row],[M5]],$H521:$L$2227,2,FALSE)),0)</f>
        <v>0</v>
      </c>
      <c r="AF520" s="16">
        <f>IFERROR(_xlfn.IFNA(VLOOKUP(Fullmath[[#This Row],[M5]],$H$2:$L519,4,FALSE),VLOOKUP(Fullmath[[#This Row],[M5]],$H521:$L$2227,4,FALSE)),0)</f>
        <v>0</v>
      </c>
      <c r="AG520" s="5"/>
      <c r="AH520" s="6"/>
      <c r="AI520" s="15">
        <f>IFERROR(_xlfn.IFNA(VLOOKUP(Fullmath[[#This Row],[M6]],$H$2:$L519,2,FALSE),VLOOKUP(Fullmath[[#This Row],[M6]],$H521:$L$2227,2,FALSE)),0)</f>
        <v>0</v>
      </c>
      <c r="AJ520" s="16">
        <f>IFERROR(_xlfn.IFNA(VLOOKUP(Fullmath[[#This Row],[M6]],$H$2:$L519,4,FALSE),VLOOKUP(Fullmath[[#This Row],[M6]],$H521:$L$2227,4,FALSE)),0)</f>
        <v>0</v>
      </c>
      <c r="AK520" s="5" t="s">
        <v>521</v>
      </c>
      <c r="AL520" s="6">
        <v>1</v>
      </c>
      <c r="AM520" s="2">
        <f>(IFERROR(VLOOKUP(AK520,Components[[Name]:[Price]],2,FALSE),0))</f>
        <v>400000</v>
      </c>
      <c r="AN520" s="5"/>
      <c r="AO520" s="6"/>
      <c r="AP520" s="2">
        <f>(IFERROR(VLOOKUP(AN520,Components[[Name]:[Price]],2,FALSE),0))</f>
        <v>0</v>
      </c>
      <c r="AQ520" s="5"/>
      <c r="AR520" s="6"/>
      <c r="AS520" s="2">
        <f>(IFERROR(VLOOKUP(AQ520,Components[[Name]:[Price]],2,FALSE),0))</f>
        <v>0</v>
      </c>
      <c r="AT520" s="5"/>
      <c r="AU520" s="6"/>
      <c r="AV520" s="2">
        <f>(IFERROR(VLOOKUP(AT520,Components[[Name]:[Price]],2,FALSE),0))</f>
        <v>0</v>
      </c>
      <c r="AW520" s="5"/>
      <c r="AX520" s="6"/>
      <c r="AY520" s="2">
        <f>(IFERROR(VLOOKUP(AW520,Components[[Name]:[Price]],2,FALSE),0))</f>
        <v>0</v>
      </c>
      <c r="AZ520" s="5"/>
      <c r="BA520" s="6"/>
      <c r="BB520" s="6">
        <f>(IFERROR(VLOOKUP(AZ520,Components[[Name]:[Price]],2,FALSE),0))</f>
        <v>0</v>
      </c>
    </row>
    <row r="521" spans="1:54" x14ac:dyDescent="0.2">
      <c r="A521" s="2">
        <v>1122</v>
      </c>
      <c r="B521" s="2" t="s">
        <v>1169</v>
      </c>
      <c r="C521" s="2" t="s">
        <v>529</v>
      </c>
      <c r="D521" s="2" t="s">
        <v>529</v>
      </c>
      <c r="E521" s="2">
        <v>3</v>
      </c>
      <c r="F521" s="2">
        <v>20</v>
      </c>
      <c r="G521" s="2">
        <v>10</v>
      </c>
      <c r="H521" s="2" t="s">
        <v>518</v>
      </c>
      <c r="I521" s="7">
        <f>Fullmath[[#This Row],[Total CP]]/Fullmath[[#This Row],[Quantity]]</f>
        <v>6.4666666666666659</v>
      </c>
      <c r="J52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19.399999999999999</v>
      </c>
      <c r="K521" s="2">
        <f>Fullmath[[#This Row],[Mat Cost]]/Fullmath[[#This Row],[Quantity]]</f>
        <v>23379.658888888891</v>
      </c>
      <c r="L52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70138.976666666669</v>
      </c>
      <c r="M521" s="5" t="s">
        <v>582</v>
      </c>
      <c r="N521" s="14">
        <v>1</v>
      </c>
      <c r="O521" s="15">
        <f>IFERROR(_xlfn.IFNA(VLOOKUP(Fullmath[[#This Row],[M1]],$H$2:$L520,2,FALSE),VLOOKUP(Fullmath[[#This Row],[M1]],$H522:$L$2227,2,FALSE)),0)</f>
        <v>9.4</v>
      </c>
      <c r="P521" s="16">
        <f>IFERROR(_xlfn.IFNA(VLOOKUP(Fullmath[[#This Row],[M1]],$H$2:$L520,4,FALSE),VLOOKUP(Fullmath[[#This Row],[M1]],$H522:$L$2227,4,FALSE)),0)</f>
        <v>138.97666666666666</v>
      </c>
      <c r="Q521" s="5"/>
      <c r="R521" s="6"/>
      <c r="S521" s="15">
        <f>IFERROR(_xlfn.IFNA(VLOOKUP(Fullmath[[#This Row],[M2]],$H$2:$L520,2,FALSE),VLOOKUP(Fullmath[[#This Row],[M2]],$H522:$L$2227,2,FALSE)),0)</f>
        <v>0</v>
      </c>
      <c r="T521" s="16">
        <f>IFERROR(_xlfn.IFNA(VLOOKUP(Fullmath[[#This Row],[M2]],$H$2:$L520,4,FALSE),VLOOKUP(Fullmath[[#This Row],[M2]],$H522:$L$2227,4,FALSE)),0)</f>
        <v>0</v>
      </c>
      <c r="U521" s="5"/>
      <c r="V521" s="6"/>
      <c r="W521" s="15">
        <f>IFERROR(_xlfn.IFNA(VLOOKUP(Fullmath[[#This Row],[M3]],$H$2:$L520,2,FALSE),VLOOKUP(Fullmath[[#This Row],[M3]],$H522:$L$2227,2,FALSE)),0)</f>
        <v>0</v>
      </c>
      <c r="X521" s="16">
        <f>IFERROR(_xlfn.IFNA(VLOOKUP(Fullmath[[#This Row],[M3]],$H$2:$L520,4,FALSE),VLOOKUP(Fullmath[[#This Row],[M3]],$H522:$L$2227,4,FALSE)),0)</f>
        <v>0</v>
      </c>
      <c r="Y521" s="5"/>
      <c r="Z521" s="6"/>
      <c r="AA521" s="15">
        <f>IFERROR(_xlfn.IFNA(VLOOKUP(Fullmath[[#This Row],[M4]],$H$2:$L520,2,FALSE),VLOOKUP(Fullmath[[#This Row],[M4]],$H522:$L$2227,2,FALSE)),0)</f>
        <v>0</v>
      </c>
      <c r="AB521" s="16">
        <f>IFERROR(_xlfn.IFNA(VLOOKUP(Fullmath[[#This Row],[M4]],$H$2:$L520,4,FALSE),VLOOKUP(Fullmath[[#This Row],[M4]],$H522:$L$2227,4,FALSE)),0)</f>
        <v>0</v>
      </c>
      <c r="AC521" s="5"/>
      <c r="AD521" s="6"/>
      <c r="AE521" s="15">
        <f>IFERROR(_xlfn.IFNA(VLOOKUP(Fullmath[[#This Row],[M5]],$H$2:$L520,2,FALSE),VLOOKUP(Fullmath[[#This Row],[M5]],$H522:$L$2227,2,FALSE)),0)</f>
        <v>0</v>
      </c>
      <c r="AF521" s="16">
        <f>IFERROR(_xlfn.IFNA(VLOOKUP(Fullmath[[#This Row],[M5]],$H$2:$L520,4,FALSE),VLOOKUP(Fullmath[[#This Row],[M5]],$H522:$L$2227,4,FALSE)),0)</f>
        <v>0</v>
      </c>
      <c r="AG521" s="5"/>
      <c r="AH521" s="6"/>
      <c r="AI521" s="15">
        <f>IFERROR(_xlfn.IFNA(VLOOKUP(Fullmath[[#This Row],[M6]],$H$2:$L520,2,FALSE),VLOOKUP(Fullmath[[#This Row],[M6]],$H522:$L$2227,2,FALSE)),0)</f>
        <v>0</v>
      </c>
      <c r="AJ521" s="16">
        <f>IFERROR(_xlfn.IFNA(VLOOKUP(Fullmath[[#This Row],[M6]],$H$2:$L520,4,FALSE),VLOOKUP(Fullmath[[#This Row],[M6]],$H522:$L$2227,4,FALSE)),0)</f>
        <v>0</v>
      </c>
      <c r="AK521" s="5" t="s">
        <v>519</v>
      </c>
      <c r="AL521" s="6">
        <v>1</v>
      </c>
      <c r="AM521" s="2">
        <f>(IFERROR(VLOOKUP(AK521,Components[[Name]:[Price]],2,FALSE),0))</f>
        <v>70000</v>
      </c>
      <c r="AN521" s="5"/>
      <c r="AO521" s="6"/>
      <c r="AP521" s="2">
        <f>(IFERROR(VLOOKUP(AN521,Components[[Name]:[Price]],2,FALSE),0))</f>
        <v>0</v>
      </c>
      <c r="AQ521" s="5"/>
      <c r="AR521" s="6"/>
      <c r="AS521" s="2">
        <f>(IFERROR(VLOOKUP(AQ521,Components[[Name]:[Price]],2,FALSE),0))</f>
        <v>0</v>
      </c>
      <c r="AT521" s="5"/>
      <c r="AU521" s="6"/>
      <c r="AV521" s="2">
        <f>(IFERROR(VLOOKUP(AT521,Components[[Name]:[Price]],2,FALSE),0))</f>
        <v>0</v>
      </c>
      <c r="AW521" s="5"/>
      <c r="AX521" s="6"/>
      <c r="AY521" s="2">
        <f>(IFERROR(VLOOKUP(AW521,Components[[Name]:[Price]],2,FALSE),0))</f>
        <v>0</v>
      </c>
      <c r="AZ521" s="5"/>
      <c r="BA521" s="6"/>
      <c r="BB521" s="6">
        <f>(IFERROR(VLOOKUP(AZ521,Components[[Name]:[Price]],2,FALSE),0))</f>
        <v>0</v>
      </c>
    </row>
    <row r="522" spans="1:54" x14ac:dyDescent="0.2">
      <c r="A522" s="2">
        <v>1117</v>
      </c>
      <c r="B522" s="2" t="s">
        <v>1169</v>
      </c>
      <c r="C522" s="2" t="s">
        <v>529</v>
      </c>
      <c r="D522" s="2" t="s">
        <v>529</v>
      </c>
      <c r="E522" s="2">
        <v>3</v>
      </c>
      <c r="F522" s="2">
        <v>20</v>
      </c>
      <c r="G522" s="2">
        <v>10</v>
      </c>
      <c r="H522" s="2" t="s">
        <v>256</v>
      </c>
      <c r="I522" s="7">
        <f>Fullmath[[#This Row],[Total CP]]/Fullmath[[#This Row],[Quantity]]</f>
        <v>6.4666666666666659</v>
      </c>
      <c r="J52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19.399999999999999</v>
      </c>
      <c r="K522" s="2">
        <f>Fullmath[[#This Row],[Mat Cost]]/Fullmath[[#This Row],[Quantity]]</f>
        <v>23379.658888888891</v>
      </c>
      <c r="L52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70138.976666666669</v>
      </c>
      <c r="M522" s="5" t="s">
        <v>582</v>
      </c>
      <c r="N522" s="14">
        <v>1</v>
      </c>
      <c r="O522" s="15">
        <f>IFERROR(_xlfn.IFNA(VLOOKUP(Fullmath[[#This Row],[M1]],$H$2:$L521,2,FALSE),VLOOKUP(Fullmath[[#This Row],[M1]],$H523:$L$2227,2,FALSE)),0)</f>
        <v>9.4</v>
      </c>
      <c r="P522" s="16">
        <f>IFERROR(_xlfn.IFNA(VLOOKUP(Fullmath[[#This Row],[M1]],$H$2:$L521,4,FALSE),VLOOKUP(Fullmath[[#This Row],[M1]],$H523:$L$2227,4,FALSE)),0)</f>
        <v>138.97666666666666</v>
      </c>
      <c r="Q522" s="5"/>
      <c r="R522" s="6"/>
      <c r="S522" s="15">
        <f>IFERROR(_xlfn.IFNA(VLOOKUP(Fullmath[[#This Row],[M2]],$H$2:$L521,2,FALSE),VLOOKUP(Fullmath[[#This Row],[M2]],$H523:$L$2227,2,FALSE)),0)</f>
        <v>0</v>
      </c>
      <c r="T522" s="16">
        <f>IFERROR(_xlfn.IFNA(VLOOKUP(Fullmath[[#This Row],[M2]],$H$2:$L521,4,FALSE),VLOOKUP(Fullmath[[#This Row],[M2]],$H523:$L$2227,4,FALSE)),0)</f>
        <v>0</v>
      </c>
      <c r="U522" s="5"/>
      <c r="V522" s="6"/>
      <c r="W522" s="15">
        <f>IFERROR(_xlfn.IFNA(VLOOKUP(Fullmath[[#This Row],[M3]],$H$2:$L521,2,FALSE),VLOOKUP(Fullmath[[#This Row],[M3]],$H523:$L$2227,2,FALSE)),0)</f>
        <v>0</v>
      </c>
      <c r="X522" s="16">
        <f>IFERROR(_xlfn.IFNA(VLOOKUP(Fullmath[[#This Row],[M3]],$H$2:$L521,4,FALSE),VLOOKUP(Fullmath[[#This Row],[M3]],$H523:$L$2227,4,FALSE)),0)</f>
        <v>0</v>
      </c>
      <c r="Y522" s="5"/>
      <c r="Z522" s="6"/>
      <c r="AA522" s="15">
        <f>IFERROR(_xlfn.IFNA(VLOOKUP(Fullmath[[#This Row],[M4]],$H$2:$L521,2,FALSE),VLOOKUP(Fullmath[[#This Row],[M4]],$H523:$L$2227,2,FALSE)),0)</f>
        <v>0</v>
      </c>
      <c r="AB522" s="16">
        <f>IFERROR(_xlfn.IFNA(VLOOKUP(Fullmath[[#This Row],[M4]],$H$2:$L521,4,FALSE),VLOOKUP(Fullmath[[#This Row],[M4]],$H523:$L$2227,4,FALSE)),0)</f>
        <v>0</v>
      </c>
      <c r="AC522" s="5"/>
      <c r="AD522" s="6"/>
      <c r="AE522" s="15">
        <f>IFERROR(_xlfn.IFNA(VLOOKUP(Fullmath[[#This Row],[M5]],$H$2:$L521,2,FALSE),VLOOKUP(Fullmath[[#This Row],[M5]],$H523:$L$2227,2,FALSE)),0)</f>
        <v>0</v>
      </c>
      <c r="AF522" s="16">
        <f>IFERROR(_xlfn.IFNA(VLOOKUP(Fullmath[[#This Row],[M5]],$H$2:$L521,4,FALSE),VLOOKUP(Fullmath[[#This Row],[M5]],$H523:$L$2227,4,FALSE)),0)</f>
        <v>0</v>
      </c>
      <c r="AG522" s="5"/>
      <c r="AH522" s="6"/>
      <c r="AI522" s="15">
        <f>IFERROR(_xlfn.IFNA(VLOOKUP(Fullmath[[#This Row],[M6]],$H$2:$L521,2,FALSE),VLOOKUP(Fullmath[[#This Row],[M6]],$H523:$L$2227,2,FALSE)),0)</f>
        <v>0</v>
      </c>
      <c r="AJ522" s="16">
        <f>IFERROR(_xlfn.IFNA(VLOOKUP(Fullmath[[#This Row],[M6]],$H$2:$L521,4,FALSE),VLOOKUP(Fullmath[[#This Row],[M6]],$H523:$L$2227,4,FALSE)),0)</f>
        <v>0</v>
      </c>
      <c r="AK522" s="5" t="s">
        <v>257</v>
      </c>
      <c r="AL522" s="6">
        <v>1</v>
      </c>
      <c r="AM522" s="2">
        <f>(IFERROR(VLOOKUP(AK522,Components[[Name]:[Price]],2,FALSE),0))</f>
        <v>70000</v>
      </c>
      <c r="AN522" s="5"/>
      <c r="AO522" s="6"/>
      <c r="AP522" s="2">
        <f>(IFERROR(VLOOKUP(AN522,Components[[Name]:[Price]],2,FALSE),0))</f>
        <v>0</v>
      </c>
      <c r="AQ522" s="5"/>
      <c r="AR522" s="6"/>
      <c r="AS522" s="2">
        <f>(IFERROR(VLOOKUP(AQ522,Components[[Name]:[Price]],2,FALSE),0))</f>
        <v>0</v>
      </c>
      <c r="AT522" s="5"/>
      <c r="AU522" s="6"/>
      <c r="AV522" s="2">
        <f>(IFERROR(VLOOKUP(AT522,Components[[Name]:[Price]],2,FALSE),0))</f>
        <v>0</v>
      </c>
      <c r="AW522" s="5"/>
      <c r="AX522" s="6"/>
      <c r="AY522" s="2">
        <f>(IFERROR(VLOOKUP(AW522,Components[[Name]:[Price]],2,FALSE),0))</f>
        <v>0</v>
      </c>
      <c r="AZ522" s="5"/>
      <c r="BA522" s="6"/>
      <c r="BB522" s="6">
        <f>(IFERROR(VLOOKUP(AZ522,Components[[Name]:[Price]],2,FALSE),0))</f>
        <v>0</v>
      </c>
    </row>
    <row r="523" spans="1:54" x14ac:dyDescent="0.2">
      <c r="A523" s="2">
        <v>1120</v>
      </c>
      <c r="B523" s="2" t="s">
        <v>1169</v>
      </c>
      <c r="C523" s="2" t="s">
        <v>529</v>
      </c>
      <c r="D523" s="2" t="s">
        <v>529</v>
      </c>
      <c r="E523" s="2">
        <v>3</v>
      </c>
      <c r="F523" s="2">
        <v>20</v>
      </c>
      <c r="G523" s="2">
        <v>10</v>
      </c>
      <c r="H523" s="2" t="s">
        <v>514</v>
      </c>
      <c r="I523" s="7">
        <f>Fullmath[[#This Row],[Total CP]]/Fullmath[[#This Row],[Quantity]]</f>
        <v>6.4666666666666659</v>
      </c>
      <c r="J52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19.399999999999999</v>
      </c>
      <c r="K523" s="2">
        <f>Fullmath[[#This Row],[Mat Cost]]/Fullmath[[#This Row],[Quantity]]</f>
        <v>23379.658888888891</v>
      </c>
      <c r="L52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70138.976666666669</v>
      </c>
      <c r="M523" s="5" t="s">
        <v>582</v>
      </c>
      <c r="N523" s="14">
        <v>1</v>
      </c>
      <c r="O523" s="15">
        <f>IFERROR(_xlfn.IFNA(VLOOKUP(Fullmath[[#This Row],[M1]],$H$2:$L522,2,FALSE),VLOOKUP(Fullmath[[#This Row],[M1]],$H524:$L$2227,2,FALSE)),0)</f>
        <v>9.4</v>
      </c>
      <c r="P523" s="16">
        <f>IFERROR(_xlfn.IFNA(VLOOKUP(Fullmath[[#This Row],[M1]],$H$2:$L522,4,FALSE),VLOOKUP(Fullmath[[#This Row],[M1]],$H524:$L$2227,4,FALSE)),0)</f>
        <v>138.97666666666666</v>
      </c>
      <c r="Q523" s="5"/>
      <c r="R523" s="6"/>
      <c r="S523" s="15">
        <f>IFERROR(_xlfn.IFNA(VLOOKUP(Fullmath[[#This Row],[M2]],$H$2:$L522,2,FALSE),VLOOKUP(Fullmath[[#This Row],[M2]],$H524:$L$2227,2,FALSE)),0)</f>
        <v>0</v>
      </c>
      <c r="T523" s="16">
        <f>IFERROR(_xlfn.IFNA(VLOOKUP(Fullmath[[#This Row],[M2]],$H$2:$L522,4,FALSE),VLOOKUP(Fullmath[[#This Row],[M2]],$H524:$L$2227,4,FALSE)),0)</f>
        <v>0</v>
      </c>
      <c r="U523" s="5"/>
      <c r="V523" s="6"/>
      <c r="W523" s="15">
        <f>IFERROR(_xlfn.IFNA(VLOOKUP(Fullmath[[#This Row],[M3]],$H$2:$L522,2,FALSE),VLOOKUP(Fullmath[[#This Row],[M3]],$H524:$L$2227,2,FALSE)),0)</f>
        <v>0</v>
      </c>
      <c r="X523" s="16">
        <f>IFERROR(_xlfn.IFNA(VLOOKUP(Fullmath[[#This Row],[M3]],$H$2:$L522,4,FALSE),VLOOKUP(Fullmath[[#This Row],[M3]],$H524:$L$2227,4,FALSE)),0)</f>
        <v>0</v>
      </c>
      <c r="Y523" s="5"/>
      <c r="Z523" s="6"/>
      <c r="AA523" s="15">
        <f>IFERROR(_xlfn.IFNA(VLOOKUP(Fullmath[[#This Row],[M4]],$H$2:$L522,2,FALSE),VLOOKUP(Fullmath[[#This Row],[M4]],$H524:$L$2227,2,FALSE)),0)</f>
        <v>0</v>
      </c>
      <c r="AB523" s="16">
        <f>IFERROR(_xlfn.IFNA(VLOOKUP(Fullmath[[#This Row],[M4]],$H$2:$L522,4,FALSE),VLOOKUP(Fullmath[[#This Row],[M4]],$H524:$L$2227,4,FALSE)),0)</f>
        <v>0</v>
      </c>
      <c r="AC523" s="5"/>
      <c r="AD523" s="6"/>
      <c r="AE523" s="15">
        <f>IFERROR(_xlfn.IFNA(VLOOKUP(Fullmath[[#This Row],[M5]],$H$2:$L522,2,FALSE),VLOOKUP(Fullmath[[#This Row],[M5]],$H524:$L$2227,2,FALSE)),0)</f>
        <v>0</v>
      </c>
      <c r="AF523" s="16">
        <f>IFERROR(_xlfn.IFNA(VLOOKUP(Fullmath[[#This Row],[M5]],$H$2:$L522,4,FALSE),VLOOKUP(Fullmath[[#This Row],[M5]],$H524:$L$2227,4,FALSE)),0)</f>
        <v>0</v>
      </c>
      <c r="AG523" s="5"/>
      <c r="AH523" s="6"/>
      <c r="AI523" s="15">
        <f>IFERROR(_xlfn.IFNA(VLOOKUP(Fullmath[[#This Row],[M6]],$H$2:$L522,2,FALSE),VLOOKUP(Fullmath[[#This Row],[M6]],$H524:$L$2227,2,FALSE)),0)</f>
        <v>0</v>
      </c>
      <c r="AJ523" s="16">
        <f>IFERROR(_xlfn.IFNA(VLOOKUP(Fullmath[[#This Row],[M6]],$H$2:$L522,4,FALSE),VLOOKUP(Fullmath[[#This Row],[M6]],$H524:$L$2227,4,FALSE)),0)</f>
        <v>0</v>
      </c>
      <c r="AK523" s="5" t="s">
        <v>515</v>
      </c>
      <c r="AL523" s="6">
        <v>1</v>
      </c>
      <c r="AM523" s="2">
        <f>(IFERROR(VLOOKUP(AK523,Components[[Name]:[Price]],2,FALSE),0))</f>
        <v>70000</v>
      </c>
      <c r="AN523" s="5"/>
      <c r="AO523" s="6"/>
      <c r="AP523" s="2">
        <f>(IFERROR(VLOOKUP(AN523,Components[[Name]:[Price]],2,FALSE),0))</f>
        <v>0</v>
      </c>
      <c r="AQ523" s="5"/>
      <c r="AR523" s="6"/>
      <c r="AS523" s="2">
        <f>(IFERROR(VLOOKUP(AQ523,Components[[Name]:[Price]],2,FALSE),0))</f>
        <v>0</v>
      </c>
      <c r="AT523" s="5"/>
      <c r="AU523" s="6"/>
      <c r="AV523" s="2">
        <f>(IFERROR(VLOOKUP(AT523,Components[[Name]:[Price]],2,FALSE),0))</f>
        <v>0</v>
      </c>
      <c r="AW523" s="5"/>
      <c r="AX523" s="6"/>
      <c r="AY523" s="2">
        <f>(IFERROR(VLOOKUP(AW523,Components[[Name]:[Price]],2,FALSE),0))</f>
        <v>0</v>
      </c>
      <c r="AZ523" s="5"/>
      <c r="BA523" s="6"/>
      <c r="BB523" s="6">
        <f>(IFERROR(VLOOKUP(AZ523,Components[[Name]:[Price]],2,FALSE),0))</f>
        <v>0</v>
      </c>
    </row>
    <row r="524" spans="1:54" x14ac:dyDescent="0.2">
      <c r="A524" s="2">
        <v>562</v>
      </c>
      <c r="B524" s="2" t="s">
        <v>1169</v>
      </c>
      <c r="C524" s="2" t="s">
        <v>529</v>
      </c>
      <c r="D524" s="2" t="s">
        <v>529</v>
      </c>
      <c r="E524" s="2">
        <v>1</v>
      </c>
      <c r="F524" s="2">
        <v>22</v>
      </c>
      <c r="G524" s="2">
        <v>40</v>
      </c>
      <c r="H524" s="2" t="s">
        <v>461</v>
      </c>
      <c r="I524" s="7">
        <f>Fullmath[[#This Row],[Total CP]]/Fullmath[[#This Row],[Quantity]]</f>
        <v>41.4</v>
      </c>
      <c r="J52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41.4</v>
      </c>
      <c r="K524" s="2">
        <f>Fullmath[[#This Row],[Mat Cost]]/Fullmath[[#This Row],[Quantity]]</f>
        <v>138.97666666666666</v>
      </c>
      <c r="L52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138.97666666666666</v>
      </c>
      <c r="M524" s="5" t="s">
        <v>579</v>
      </c>
      <c r="N524" s="14">
        <v>1</v>
      </c>
      <c r="O524" s="15">
        <f>IFERROR(_xlfn.IFNA(VLOOKUP(Fullmath[[#This Row],[M1]],$H$2:$L523,2,FALSE),VLOOKUP(Fullmath[[#This Row],[M1]],$H525:$L$2227,2,FALSE)),0)</f>
        <v>1.4</v>
      </c>
      <c r="P524" s="16">
        <f>IFERROR(_xlfn.IFNA(VLOOKUP(Fullmath[[#This Row],[M1]],$H$2:$L523,4,FALSE),VLOOKUP(Fullmath[[#This Row],[M1]],$H525:$L$2227,4,FALSE)),0)</f>
        <v>62.893333333333338</v>
      </c>
      <c r="Q524" s="5" t="s">
        <v>293</v>
      </c>
      <c r="R524" s="6">
        <v>1</v>
      </c>
      <c r="S524" s="15">
        <f>IFERROR(_xlfn.IFNA(VLOOKUP(Fullmath[[#This Row],[M2]],$H$2:$L523,2,FALSE),VLOOKUP(Fullmath[[#This Row],[M2]],$H525:$L$2227,2,FALSE)),0)</f>
        <v>0</v>
      </c>
      <c r="T524" s="16">
        <f>IFERROR(_xlfn.IFNA(VLOOKUP(Fullmath[[#This Row],[M2]],$H$2:$L523,4,FALSE),VLOOKUP(Fullmath[[#This Row],[M2]],$H525:$L$2227,4,FALSE)),0)</f>
        <v>0</v>
      </c>
      <c r="U524" s="5"/>
      <c r="V524" s="6"/>
      <c r="W524" s="15">
        <f>IFERROR(_xlfn.IFNA(VLOOKUP(Fullmath[[#This Row],[M3]],$H$2:$L523,2,FALSE),VLOOKUP(Fullmath[[#This Row],[M3]],$H525:$L$2227,2,FALSE)),0)</f>
        <v>0</v>
      </c>
      <c r="X524" s="16">
        <f>IFERROR(_xlfn.IFNA(VLOOKUP(Fullmath[[#This Row],[M3]],$H$2:$L523,4,FALSE),VLOOKUP(Fullmath[[#This Row],[M3]],$H525:$L$2227,4,FALSE)),0)</f>
        <v>0</v>
      </c>
      <c r="Y524" s="5"/>
      <c r="Z524" s="6"/>
      <c r="AA524" s="15">
        <f>IFERROR(_xlfn.IFNA(VLOOKUP(Fullmath[[#This Row],[M4]],$H$2:$L523,2,FALSE),VLOOKUP(Fullmath[[#This Row],[M4]],$H525:$L$2227,2,FALSE)),0)</f>
        <v>0</v>
      </c>
      <c r="AB524" s="16">
        <f>IFERROR(_xlfn.IFNA(VLOOKUP(Fullmath[[#This Row],[M4]],$H$2:$L523,4,FALSE),VLOOKUP(Fullmath[[#This Row],[M4]],$H525:$L$2227,4,FALSE)),0)</f>
        <v>0</v>
      </c>
      <c r="AC524" s="5"/>
      <c r="AD524" s="6"/>
      <c r="AE524" s="15">
        <f>IFERROR(_xlfn.IFNA(VLOOKUP(Fullmath[[#This Row],[M5]],$H$2:$L523,2,FALSE),VLOOKUP(Fullmath[[#This Row],[M5]],$H525:$L$2227,2,FALSE)),0)</f>
        <v>0</v>
      </c>
      <c r="AF524" s="16">
        <f>IFERROR(_xlfn.IFNA(VLOOKUP(Fullmath[[#This Row],[M5]],$H$2:$L523,4,FALSE),VLOOKUP(Fullmath[[#This Row],[M5]],$H525:$L$2227,4,FALSE)),0)</f>
        <v>0</v>
      </c>
      <c r="AG524" s="5"/>
      <c r="AH524" s="6"/>
      <c r="AI524" s="15">
        <f>IFERROR(_xlfn.IFNA(VLOOKUP(Fullmath[[#This Row],[M6]],$H$2:$L523,2,FALSE),VLOOKUP(Fullmath[[#This Row],[M6]],$H525:$L$2227,2,FALSE)),0)</f>
        <v>0</v>
      </c>
      <c r="AJ524" s="16">
        <f>IFERROR(_xlfn.IFNA(VLOOKUP(Fullmath[[#This Row],[M6]],$H$2:$L523,4,FALSE),VLOOKUP(Fullmath[[#This Row],[M6]],$H525:$L$2227,4,FALSE)),0)</f>
        <v>0</v>
      </c>
      <c r="AK524" s="5" t="s">
        <v>239</v>
      </c>
      <c r="AL524" s="6">
        <v>1</v>
      </c>
      <c r="AM524" s="6">
        <f>(IFERROR(VLOOKUP(AK524,Components[[Name]:[Price]],2,FALSE),0))</f>
        <v>76.083333333333329</v>
      </c>
      <c r="AN524" s="5"/>
      <c r="AO524" s="6"/>
      <c r="AP524" s="6">
        <f>(IFERROR(VLOOKUP(AN524,Components[[Name]:[Price]],2,FALSE),0))</f>
        <v>0</v>
      </c>
      <c r="AQ524" s="5"/>
      <c r="AR524" s="6"/>
      <c r="AS524" s="6">
        <f>(IFERROR(VLOOKUP(AQ524,Components[[Name]:[Price]],2,FALSE),0))</f>
        <v>0</v>
      </c>
      <c r="AT524" s="5"/>
      <c r="AU524" s="6"/>
      <c r="AV524" s="6">
        <f>(IFERROR(VLOOKUP(AT524,Components[[Name]:[Price]],2,FALSE),0))</f>
        <v>0</v>
      </c>
      <c r="AW524" s="5"/>
      <c r="AX524" s="6"/>
      <c r="AY524" s="6">
        <f>(IFERROR(VLOOKUP(AW524,Components[[Name]:[Price]],2,FALSE),0))</f>
        <v>0</v>
      </c>
      <c r="AZ524" s="5"/>
      <c r="BA524" s="6"/>
      <c r="BB524" s="6">
        <f>(IFERROR(VLOOKUP(AZ524,Components[[Name]:[Price]],2,FALSE),0))</f>
        <v>0</v>
      </c>
    </row>
    <row r="525" spans="1:54" x14ac:dyDescent="0.2">
      <c r="A525" s="2">
        <v>563</v>
      </c>
      <c r="B525" s="2" t="s">
        <v>1169</v>
      </c>
      <c r="C525" s="2" t="s">
        <v>529</v>
      </c>
      <c r="D525" s="2" t="s">
        <v>529</v>
      </c>
      <c r="E525" s="2">
        <v>1</v>
      </c>
      <c r="F525" s="2">
        <v>24</v>
      </c>
      <c r="G525" s="2">
        <v>80</v>
      </c>
      <c r="H525" s="2" t="s">
        <v>429</v>
      </c>
      <c r="I525" s="7">
        <f>Fullmath[[#This Row],[Total CP]]/Fullmath[[#This Row],[Quantity]]</f>
        <v>84.4</v>
      </c>
      <c r="J52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84.4</v>
      </c>
      <c r="K525" s="2">
        <f>Fullmath[[#This Row],[Mat Cost]]/Fullmath[[#This Row],[Quantity]]</f>
        <v>1173.4766666666667</v>
      </c>
      <c r="L52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1173.4766666666667</v>
      </c>
      <c r="M525" s="5" t="s">
        <v>579</v>
      </c>
      <c r="N525" s="14">
        <v>1</v>
      </c>
      <c r="O525" s="15">
        <f>IFERROR(_xlfn.IFNA(VLOOKUP(Fullmath[[#This Row],[M1]],$H$2:$L524,2,FALSE),VLOOKUP(Fullmath[[#This Row],[M1]],$H526:$L$2227,2,FALSE)),0)</f>
        <v>1.4</v>
      </c>
      <c r="P525" s="16">
        <f>IFERROR(_xlfn.IFNA(VLOOKUP(Fullmath[[#This Row],[M1]],$H$2:$L524,4,FALSE),VLOOKUP(Fullmath[[#This Row],[M1]],$H526:$L$2227,4,FALSE)),0)</f>
        <v>62.893333333333338</v>
      </c>
      <c r="Q525" s="5" t="s">
        <v>323</v>
      </c>
      <c r="R525" s="6">
        <v>1</v>
      </c>
      <c r="S525" s="15">
        <f>IFERROR(_xlfn.IFNA(VLOOKUP(Fullmath[[#This Row],[M2]],$H$2:$L524,2,FALSE),VLOOKUP(Fullmath[[#This Row],[M2]],$H526:$L$2227,2,FALSE)),0)</f>
        <v>3</v>
      </c>
      <c r="T525" s="16">
        <f>IFERROR(_xlfn.IFNA(VLOOKUP(Fullmath[[#This Row],[M2]],$H$2:$L524,4,FALSE),VLOOKUP(Fullmath[[#This Row],[M2]],$H526:$L$2227,4,FALSE)),0)</f>
        <v>1034.5</v>
      </c>
      <c r="U525" s="5"/>
      <c r="V525" s="6"/>
      <c r="W525" s="15">
        <f>IFERROR(_xlfn.IFNA(VLOOKUP(Fullmath[[#This Row],[M3]],$H$2:$L524,2,FALSE),VLOOKUP(Fullmath[[#This Row],[M3]],$H526:$L$2227,2,FALSE)),0)</f>
        <v>0</v>
      </c>
      <c r="X525" s="16">
        <f>IFERROR(_xlfn.IFNA(VLOOKUP(Fullmath[[#This Row],[M3]],$H$2:$L524,4,FALSE),VLOOKUP(Fullmath[[#This Row],[M3]],$H526:$L$2227,4,FALSE)),0)</f>
        <v>0</v>
      </c>
      <c r="Y525" s="5"/>
      <c r="Z525" s="6"/>
      <c r="AA525" s="15">
        <f>IFERROR(_xlfn.IFNA(VLOOKUP(Fullmath[[#This Row],[M4]],$H$2:$L524,2,FALSE),VLOOKUP(Fullmath[[#This Row],[M4]],$H526:$L$2227,2,FALSE)),0)</f>
        <v>0</v>
      </c>
      <c r="AB525" s="16">
        <f>IFERROR(_xlfn.IFNA(VLOOKUP(Fullmath[[#This Row],[M4]],$H$2:$L524,4,FALSE),VLOOKUP(Fullmath[[#This Row],[M4]],$H526:$L$2227,4,FALSE)),0)</f>
        <v>0</v>
      </c>
      <c r="AC525" s="5"/>
      <c r="AD525" s="6"/>
      <c r="AE525" s="15">
        <f>IFERROR(_xlfn.IFNA(VLOOKUP(Fullmath[[#This Row],[M5]],$H$2:$L524,2,FALSE),VLOOKUP(Fullmath[[#This Row],[M5]],$H526:$L$2227,2,FALSE)),0)</f>
        <v>0</v>
      </c>
      <c r="AF525" s="16">
        <f>IFERROR(_xlfn.IFNA(VLOOKUP(Fullmath[[#This Row],[M5]],$H$2:$L524,4,FALSE),VLOOKUP(Fullmath[[#This Row],[M5]],$H526:$L$2227,4,FALSE)),0)</f>
        <v>0</v>
      </c>
      <c r="AG525" s="5"/>
      <c r="AH525" s="6"/>
      <c r="AI525" s="15">
        <f>IFERROR(_xlfn.IFNA(VLOOKUP(Fullmath[[#This Row],[M6]],$H$2:$L524,2,FALSE),VLOOKUP(Fullmath[[#This Row],[M6]],$H526:$L$2227,2,FALSE)),0)</f>
        <v>0</v>
      </c>
      <c r="AJ525" s="16">
        <f>IFERROR(_xlfn.IFNA(VLOOKUP(Fullmath[[#This Row],[M6]],$H$2:$L524,4,FALSE),VLOOKUP(Fullmath[[#This Row],[M6]],$H526:$L$2227,4,FALSE)),0)</f>
        <v>0</v>
      </c>
      <c r="AK525" s="5" t="s">
        <v>239</v>
      </c>
      <c r="AL525" s="6">
        <v>1</v>
      </c>
      <c r="AM525" s="6">
        <f>(IFERROR(VLOOKUP(AK525,Components[[Name]:[Price]],2,FALSE),0))</f>
        <v>76.083333333333329</v>
      </c>
      <c r="AN525" s="5"/>
      <c r="AO525" s="6"/>
      <c r="AP525" s="6">
        <f>(IFERROR(VLOOKUP(AN525,Components[[Name]:[Price]],2,FALSE),0))</f>
        <v>0</v>
      </c>
      <c r="AQ525" s="5"/>
      <c r="AR525" s="6"/>
      <c r="AS525" s="6">
        <f>(IFERROR(VLOOKUP(AQ525,Components[[Name]:[Price]],2,FALSE),0))</f>
        <v>0</v>
      </c>
      <c r="AT525" s="5"/>
      <c r="AU525" s="6"/>
      <c r="AV525" s="6">
        <f>(IFERROR(VLOOKUP(AT525,Components[[Name]:[Price]],2,FALSE),0))</f>
        <v>0</v>
      </c>
      <c r="AW525" s="5"/>
      <c r="AX525" s="6"/>
      <c r="AY525" s="6">
        <f>(IFERROR(VLOOKUP(AW525,Components[[Name]:[Price]],2,FALSE),0))</f>
        <v>0</v>
      </c>
      <c r="AZ525" s="5"/>
      <c r="BA525" s="6"/>
      <c r="BB525" s="6">
        <f>(IFERROR(VLOOKUP(AZ525,Components[[Name]:[Price]],2,FALSE),0))</f>
        <v>0</v>
      </c>
    </row>
    <row r="526" spans="1:54" x14ac:dyDescent="0.2">
      <c r="A526" s="2">
        <v>1011</v>
      </c>
      <c r="B526" s="2" t="s">
        <v>1169</v>
      </c>
      <c r="C526" s="2" t="s">
        <v>529</v>
      </c>
      <c r="D526" s="2" t="s">
        <v>529</v>
      </c>
      <c r="E526" s="2">
        <v>1</v>
      </c>
      <c r="F526" s="2">
        <v>25</v>
      </c>
      <c r="G526" s="2">
        <v>40</v>
      </c>
      <c r="H526" s="2" t="s">
        <v>354</v>
      </c>
      <c r="I526" s="7">
        <f>Fullmath[[#This Row],[Total CP]]/Fullmath[[#This Row],[Quantity]]</f>
        <v>46.75</v>
      </c>
      <c r="J52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46.75</v>
      </c>
      <c r="K526" s="2">
        <f>Fullmath[[#This Row],[Mat Cost]]/Fullmath[[#This Row],[Quantity]]</f>
        <v>4795.8989583333332</v>
      </c>
      <c r="L52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4795.8989583333332</v>
      </c>
      <c r="M526" s="5" t="s">
        <v>530</v>
      </c>
      <c r="N526" s="14">
        <v>1</v>
      </c>
      <c r="O526" s="15">
        <f>IFERROR(_xlfn.IFNA(VLOOKUP(Fullmath[[#This Row],[M1]],$H$2:$L525,2,FALSE),VLOOKUP(Fullmath[[#This Row],[M1]],$H527:$L$2227,2,FALSE)),0)</f>
        <v>4.4000000000000004</v>
      </c>
      <c r="P526" s="16">
        <f>IFERROR(_xlfn.IFNA(VLOOKUP(Fullmath[[#This Row],[M1]],$H$2:$L525,4,FALSE),VLOOKUP(Fullmath[[#This Row],[M1]],$H527:$L$2227,4,FALSE)),0)</f>
        <v>410.72666666666663</v>
      </c>
      <c r="Q526" s="5" t="s">
        <v>328</v>
      </c>
      <c r="R526" s="6">
        <v>1</v>
      </c>
      <c r="S526" s="15">
        <f>IFERROR(_xlfn.IFNA(VLOOKUP(Fullmath[[#This Row],[M2]],$H$2:$L525,2,FALSE),VLOOKUP(Fullmath[[#This Row],[M2]],$H527:$L$2227,2,FALSE)),0)</f>
        <v>2.35</v>
      </c>
      <c r="T526" s="16">
        <f>IFERROR(_xlfn.IFNA(VLOOKUP(Fullmath[[#This Row],[M2]],$H$2:$L525,4,FALSE),VLOOKUP(Fullmath[[#This Row],[M2]],$H527:$L$2227,4,FALSE)),0)</f>
        <v>385.17229166666664</v>
      </c>
      <c r="U526" s="5"/>
      <c r="V526" s="6"/>
      <c r="W526" s="15">
        <f>IFERROR(_xlfn.IFNA(VLOOKUP(Fullmath[[#This Row],[M3]],$H$2:$L525,2,FALSE),VLOOKUP(Fullmath[[#This Row],[M3]],$H527:$L$2227,2,FALSE)),0)</f>
        <v>0</v>
      </c>
      <c r="X526" s="16">
        <f>IFERROR(_xlfn.IFNA(VLOOKUP(Fullmath[[#This Row],[M3]],$H$2:$L525,4,FALSE),VLOOKUP(Fullmath[[#This Row],[M3]],$H527:$L$2227,4,FALSE)),0)</f>
        <v>0</v>
      </c>
      <c r="Y526" s="5"/>
      <c r="Z526" s="6"/>
      <c r="AA526" s="15">
        <f>IFERROR(_xlfn.IFNA(VLOOKUP(Fullmath[[#This Row],[M4]],$H$2:$L525,2,FALSE),VLOOKUP(Fullmath[[#This Row],[M4]],$H527:$L$2227,2,FALSE)),0)</f>
        <v>0</v>
      </c>
      <c r="AB526" s="16">
        <f>IFERROR(_xlfn.IFNA(VLOOKUP(Fullmath[[#This Row],[M4]],$H$2:$L525,4,FALSE),VLOOKUP(Fullmath[[#This Row],[M4]],$H527:$L$2227,4,FALSE)),0)</f>
        <v>0</v>
      </c>
      <c r="AC526" s="5"/>
      <c r="AD526" s="6"/>
      <c r="AE526" s="15">
        <f>IFERROR(_xlfn.IFNA(VLOOKUP(Fullmath[[#This Row],[M5]],$H$2:$L525,2,FALSE),VLOOKUP(Fullmath[[#This Row],[M5]],$H527:$L$2227,2,FALSE)),0)</f>
        <v>0</v>
      </c>
      <c r="AF526" s="16">
        <f>IFERROR(_xlfn.IFNA(VLOOKUP(Fullmath[[#This Row],[M5]],$H$2:$L525,4,FALSE),VLOOKUP(Fullmath[[#This Row],[M5]],$H527:$L$2227,4,FALSE)),0)</f>
        <v>0</v>
      </c>
      <c r="AG526" s="5"/>
      <c r="AH526" s="6"/>
      <c r="AI526" s="15">
        <f>IFERROR(_xlfn.IFNA(VLOOKUP(Fullmath[[#This Row],[M6]],$H$2:$L525,2,FALSE),VLOOKUP(Fullmath[[#This Row],[M6]],$H527:$L$2227,2,FALSE)),0)</f>
        <v>0</v>
      </c>
      <c r="AJ526" s="16">
        <f>IFERROR(_xlfn.IFNA(VLOOKUP(Fullmath[[#This Row],[M6]],$H$2:$L525,4,FALSE),VLOOKUP(Fullmath[[#This Row],[M6]],$H527:$L$2227,4,FALSE)),0)</f>
        <v>0</v>
      </c>
      <c r="AK526" s="5" t="s">
        <v>483</v>
      </c>
      <c r="AL526" s="6">
        <v>1</v>
      </c>
      <c r="AM526" s="6">
        <f>(IFERROR(VLOOKUP(AK526,Components[[Name]:[Price]],2,FALSE),0))</f>
        <v>1000</v>
      </c>
      <c r="AN526" s="5" t="s">
        <v>508</v>
      </c>
      <c r="AO526" s="6">
        <v>1</v>
      </c>
      <c r="AP526" s="6">
        <f>(IFERROR(VLOOKUP(AN526,Components[[Name]:[Price]],2,FALSE),0))</f>
        <v>3000</v>
      </c>
      <c r="AQ526" s="5"/>
      <c r="AR526" s="6"/>
      <c r="AS526" s="6">
        <f>(IFERROR(VLOOKUP(AQ526,Components[[Name]:[Price]],2,FALSE),0))</f>
        <v>0</v>
      </c>
      <c r="AT526" s="5"/>
      <c r="AU526" s="6"/>
      <c r="AV526" s="6">
        <f>(IFERROR(VLOOKUP(AT526,Components[[Name]:[Price]],2,FALSE),0))</f>
        <v>0</v>
      </c>
      <c r="AW526" s="5"/>
      <c r="AX526" s="6"/>
      <c r="AY526" s="6">
        <f>(IFERROR(VLOOKUP(AW526,Components[[Name]:[Price]],2,FALSE),0))</f>
        <v>0</v>
      </c>
      <c r="AZ526" s="5"/>
      <c r="BA526" s="6"/>
      <c r="BB526" s="6">
        <f>(IFERROR(VLOOKUP(AZ526,Components[[Name]:[Price]],2,FALSE),0))</f>
        <v>0</v>
      </c>
    </row>
    <row r="527" spans="1:54" x14ac:dyDescent="0.2">
      <c r="A527" s="2">
        <v>952</v>
      </c>
      <c r="B527" s="2" t="s">
        <v>1169</v>
      </c>
      <c r="C527" s="2" t="s">
        <v>529</v>
      </c>
      <c r="D527" s="2" t="s">
        <v>529</v>
      </c>
      <c r="E527" s="2">
        <v>1</v>
      </c>
      <c r="F527" s="2">
        <v>30</v>
      </c>
      <c r="G527" s="2">
        <v>60</v>
      </c>
      <c r="H527" s="2" t="s">
        <v>297</v>
      </c>
      <c r="I527" s="7">
        <f>Fullmath[[#This Row],[Total CP]]/Fullmath[[#This Row],[Quantity]]</f>
        <v>60</v>
      </c>
      <c r="J52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60</v>
      </c>
      <c r="K527" s="2">
        <f>Fullmath[[#This Row],[Mat Cost]]/Fullmath[[#This Row],[Quantity]]</f>
        <v>42500</v>
      </c>
      <c r="L52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42500</v>
      </c>
      <c r="M527" s="5"/>
      <c r="N527" s="14"/>
      <c r="O527" s="15">
        <f>IFERROR(_xlfn.IFNA(VLOOKUP(Fullmath[[#This Row],[M1]],$H$2:$L526,2,FALSE),VLOOKUP(Fullmath[[#This Row],[M1]],$H528:$L$2227,2,FALSE)),0)</f>
        <v>0</v>
      </c>
      <c r="P527" s="16">
        <f>IFERROR(_xlfn.IFNA(VLOOKUP(Fullmath[[#This Row],[M1]],$H$2:$L526,4,FALSE),VLOOKUP(Fullmath[[#This Row],[M1]],$H528:$L$2227,4,FALSE)),0)</f>
        <v>0</v>
      </c>
      <c r="Q527" s="5"/>
      <c r="R527" s="6"/>
      <c r="S527" s="15">
        <f>IFERROR(_xlfn.IFNA(VLOOKUP(Fullmath[[#This Row],[M2]],$H$2:$L526,2,FALSE),VLOOKUP(Fullmath[[#This Row],[M2]],$H528:$L$2227,2,FALSE)),0)</f>
        <v>0</v>
      </c>
      <c r="T527" s="16">
        <f>IFERROR(_xlfn.IFNA(VLOOKUP(Fullmath[[#This Row],[M2]],$H$2:$L526,4,FALSE),VLOOKUP(Fullmath[[#This Row],[M2]],$H528:$L$2227,4,FALSE)),0)</f>
        <v>0</v>
      </c>
      <c r="U527" s="5"/>
      <c r="V527" s="6"/>
      <c r="W527" s="15">
        <f>IFERROR(_xlfn.IFNA(VLOOKUP(Fullmath[[#This Row],[M3]],$H$2:$L526,2,FALSE),VLOOKUP(Fullmath[[#This Row],[M3]],$H528:$L$2227,2,FALSE)),0)</f>
        <v>0</v>
      </c>
      <c r="X527" s="16">
        <f>IFERROR(_xlfn.IFNA(VLOOKUP(Fullmath[[#This Row],[M3]],$H$2:$L526,4,FALSE),VLOOKUP(Fullmath[[#This Row],[M3]],$H528:$L$2227,4,FALSE)),0)</f>
        <v>0</v>
      </c>
      <c r="Y527" s="5"/>
      <c r="Z527" s="6"/>
      <c r="AA527" s="15">
        <f>IFERROR(_xlfn.IFNA(VLOOKUP(Fullmath[[#This Row],[M4]],$H$2:$L526,2,FALSE),VLOOKUP(Fullmath[[#This Row],[M4]],$H528:$L$2227,2,FALSE)),0)</f>
        <v>0</v>
      </c>
      <c r="AB527" s="16">
        <f>IFERROR(_xlfn.IFNA(VLOOKUP(Fullmath[[#This Row],[M4]],$H$2:$L526,4,FALSE),VLOOKUP(Fullmath[[#This Row],[M4]],$H528:$L$2227,4,FALSE)),0)</f>
        <v>0</v>
      </c>
      <c r="AC527" s="5"/>
      <c r="AD527" s="6"/>
      <c r="AE527" s="15">
        <f>IFERROR(_xlfn.IFNA(VLOOKUP(Fullmath[[#This Row],[M5]],$H$2:$L526,2,FALSE),VLOOKUP(Fullmath[[#This Row],[M5]],$H528:$L$2227,2,FALSE)),0)</f>
        <v>0</v>
      </c>
      <c r="AF527" s="16">
        <f>IFERROR(_xlfn.IFNA(VLOOKUP(Fullmath[[#This Row],[M5]],$H$2:$L526,4,FALSE),VLOOKUP(Fullmath[[#This Row],[M5]],$H528:$L$2227,4,FALSE)),0)</f>
        <v>0</v>
      </c>
      <c r="AG527" s="5"/>
      <c r="AH527" s="6"/>
      <c r="AI527" s="15">
        <f>IFERROR(_xlfn.IFNA(VLOOKUP(Fullmath[[#This Row],[M6]],$H$2:$L526,2,FALSE),VLOOKUP(Fullmath[[#This Row],[M6]],$H528:$L$2227,2,FALSE)),0)</f>
        <v>0</v>
      </c>
      <c r="AJ527" s="16">
        <f>IFERROR(_xlfn.IFNA(VLOOKUP(Fullmath[[#This Row],[M6]],$H$2:$L526,4,FALSE),VLOOKUP(Fullmath[[#This Row],[M6]],$H528:$L$2227,4,FALSE)),0)</f>
        <v>0</v>
      </c>
      <c r="AK527" s="5" t="s">
        <v>513</v>
      </c>
      <c r="AL527" s="6">
        <v>1</v>
      </c>
      <c r="AM527" s="6">
        <f>(IFERROR(VLOOKUP(AK527,Components[[Name]:[Price]],2,FALSE),0))</f>
        <v>40000</v>
      </c>
      <c r="AN527" s="5" t="s">
        <v>495</v>
      </c>
      <c r="AO527" s="6">
        <v>5</v>
      </c>
      <c r="AP527" s="6">
        <f>(IFERROR(VLOOKUP(AN527,Components[[Name]:[Price]],2,FALSE),0))</f>
        <v>500</v>
      </c>
      <c r="AQ527" s="5"/>
      <c r="AR527" s="6"/>
      <c r="AS527" s="6">
        <f>(IFERROR(VLOOKUP(AQ527,Components[[Name]:[Price]],2,FALSE),0))</f>
        <v>0</v>
      </c>
      <c r="AT527" s="5"/>
      <c r="AU527" s="6"/>
      <c r="AV527" s="6">
        <f>(IFERROR(VLOOKUP(AT527,Components[[Name]:[Price]],2,FALSE),0))</f>
        <v>0</v>
      </c>
      <c r="AW527" s="5"/>
      <c r="AX527" s="6"/>
      <c r="AY527" s="6">
        <f>(IFERROR(VLOOKUP(AW527,Components[[Name]:[Price]],2,FALSE),0))</f>
        <v>0</v>
      </c>
      <c r="AZ527" s="5"/>
      <c r="BA527" s="6"/>
      <c r="BB527" s="6">
        <f>(IFERROR(VLOOKUP(AZ527,Components[[Name]:[Price]],2,FALSE),0))</f>
        <v>0</v>
      </c>
    </row>
    <row r="528" spans="1:54" x14ac:dyDescent="0.2">
      <c r="A528" s="2">
        <v>1115</v>
      </c>
      <c r="B528" s="2" t="s">
        <v>1169</v>
      </c>
      <c r="C528" s="2" t="s">
        <v>529</v>
      </c>
      <c r="D528" s="2" t="s">
        <v>529</v>
      </c>
      <c r="E528" s="2">
        <v>3</v>
      </c>
      <c r="F528" s="2">
        <v>30</v>
      </c>
      <c r="G528" s="2">
        <v>25</v>
      </c>
      <c r="H528" s="2" t="s">
        <v>510</v>
      </c>
      <c r="I528" s="7">
        <f>Fullmath[[#This Row],[Total CP]]/Fullmath[[#This Row],[Quantity]]</f>
        <v>22.133333333333336</v>
      </c>
      <c r="J52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66.400000000000006</v>
      </c>
      <c r="K528" s="2">
        <f>Fullmath[[#This Row],[Mat Cost]]/Fullmath[[#This Row],[Quantity]]</f>
        <v>133379.65888888889</v>
      </c>
      <c r="L52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400138.97666666668</v>
      </c>
      <c r="M528" s="5" t="s">
        <v>461</v>
      </c>
      <c r="N528" s="14">
        <v>1</v>
      </c>
      <c r="O528" s="15">
        <f>IFERROR(_xlfn.IFNA(VLOOKUP(Fullmath[[#This Row],[M1]],$H$2:$L527,2,FALSE),VLOOKUP(Fullmath[[#This Row],[M1]],$H529:$L$2227,2,FALSE)),0)</f>
        <v>41.4</v>
      </c>
      <c r="P528" s="16">
        <f>IFERROR(_xlfn.IFNA(VLOOKUP(Fullmath[[#This Row],[M1]],$H$2:$L527,4,FALSE),VLOOKUP(Fullmath[[#This Row],[M1]],$H529:$L$2227,4,FALSE)),0)</f>
        <v>138.97666666666666</v>
      </c>
      <c r="Q528" s="5"/>
      <c r="R528" s="6"/>
      <c r="S528" s="15">
        <f>IFERROR(_xlfn.IFNA(VLOOKUP(Fullmath[[#This Row],[M2]],$H$2:$L527,2,FALSE),VLOOKUP(Fullmath[[#This Row],[M2]],$H529:$L$2227,2,FALSE)),0)</f>
        <v>0</v>
      </c>
      <c r="T528" s="16">
        <f>IFERROR(_xlfn.IFNA(VLOOKUP(Fullmath[[#This Row],[M2]],$H$2:$L527,4,FALSE),VLOOKUP(Fullmath[[#This Row],[M2]],$H529:$L$2227,4,FALSE)),0)</f>
        <v>0</v>
      </c>
      <c r="U528" s="5"/>
      <c r="V528" s="6"/>
      <c r="W528" s="15">
        <f>IFERROR(_xlfn.IFNA(VLOOKUP(Fullmath[[#This Row],[M3]],$H$2:$L527,2,FALSE),VLOOKUP(Fullmath[[#This Row],[M3]],$H529:$L$2227,2,FALSE)),0)</f>
        <v>0</v>
      </c>
      <c r="X528" s="16">
        <f>IFERROR(_xlfn.IFNA(VLOOKUP(Fullmath[[#This Row],[M3]],$H$2:$L527,4,FALSE),VLOOKUP(Fullmath[[#This Row],[M3]],$H529:$L$2227,4,FALSE)),0)</f>
        <v>0</v>
      </c>
      <c r="Y528" s="5"/>
      <c r="Z528" s="6"/>
      <c r="AA528" s="15">
        <f>IFERROR(_xlfn.IFNA(VLOOKUP(Fullmath[[#This Row],[M4]],$H$2:$L527,2,FALSE),VLOOKUP(Fullmath[[#This Row],[M4]],$H529:$L$2227,2,FALSE)),0)</f>
        <v>0</v>
      </c>
      <c r="AB528" s="16">
        <f>IFERROR(_xlfn.IFNA(VLOOKUP(Fullmath[[#This Row],[M4]],$H$2:$L527,4,FALSE),VLOOKUP(Fullmath[[#This Row],[M4]],$H529:$L$2227,4,FALSE)),0)</f>
        <v>0</v>
      </c>
      <c r="AC528" s="5"/>
      <c r="AD528" s="6"/>
      <c r="AE528" s="15">
        <f>IFERROR(_xlfn.IFNA(VLOOKUP(Fullmath[[#This Row],[M5]],$H$2:$L527,2,FALSE),VLOOKUP(Fullmath[[#This Row],[M5]],$H529:$L$2227,2,FALSE)),0)</f>
        <v>0</v>
      </c>
      <c r="AF528" s="16">
        <f>IFERROR(_xlfn.IFNA(VLOOKUP(Fullmath[[#This Row],[M5]],$H$2:$L527,4,FALSE),VLOOKUP(Fullmath[[#This Row],[M5]],$H529:$L$2227,4,FALSE)),0)</f>
        <v>0</v>
      </c>
      <c r="AG528" s="5"/>
      <c r="AH528" s="6"/>
      <c r="AI528" s="15">
        <f>IFERROR(_xlfn.IFNA(VLOOKUP(Fullmath[[#This Row],[M6]],$H$2:$L527,2,FALSE),VLOOKUP(Fullmath[[#This Row],[M6]],$H529:$L$2227,2,FALSE)),0)</f>
        <v>0</v>
      </c>
      <c r="AJ528" s="16">
        <f>IFERROR(_xlfn.IFNA(VLOOKUP(Fullmath[[#This Row],[M6]],$H$2:$L527,4,FALSE),VLOOKUP(Fullmath[[#This Row],[M6]],$H529:$L$2227,4,FALSE)),0)</f>
        <v>0</v>
      </c>
      <c r="AK528" s="5" t="s">
        <v>512</v>
      </c>
      <c r="AL528" s="6">
        <v>1</v>
      </c>
      <c r="AM528" s="6">
        <f>(IFERROR(VLOOKUP(AK528,Components[[Name]:[Price]],2,FALSE),0))</f>
        <v>400000</v>
      </c>
      <c r="AN528" s="5"/>
      <c r="AO528" s="6"/>
      <c r="AP528" s="6">
        <f>(IFERROR(VLOOKUP(AN528,Components[[Name]:[Price]],2,FALSE),0))</f>
        <v>0</v>
      </c>
      <c r="AQ528" s="5"/>
      <c r="AR528" s="6"/>
      <c r="AS528" s="6">
        <f>(IFERROR(VLOOKUP(AQ528,Components[[Name]:[Price]],2,FALSE),0))</f>
        <v>0</v>
      </c>
      <c r="AT528" s="5"/>
      <c r="AU528" s="6"/>
      <c r="AV528" s="6">
        <f>(IFERROR(VLOOKUP(AT528,Components[[Name]:[Price]],2,FALSE),0))</f>
        <v>0</v>
      </c>
      <c r="AW528" s="5"/>
      <c r="AX528" s="6"/>
      <c r="AY528" s="6">
        <f>(IFERROR(VLOOKUP(AW528,Components[[Name]:[Price]],2,FALSE),0))</f>
        <v>0</v>
      </c>
      <c r="AZ528" s="5"/>
      <c r="BA528" s="6"/>
      <c r="BB528" s="6">
        <f>(IFERROR(VLOOKUP(AZ528,Components[[Name]:[Price]],2,FALSE),0))</f>
        <v>0</v>
      </c>
    </row>
    <row r="529" spans="1:54" x14ac:dyDescent="0.2">
      <c r="A529" s="2">
        <v>1113</v>
      </c>
      <c r="B529" s="2" t="s">
        <v>1169</v>
      </c>
      <c r="C529" s="2" t="s">
        <v>529</v>
      </c>
      <c r="D529" s="2" t="s">
        <v>529</v>
      </c>
      <c r="E529" s="2">
        <v>3</v>
      </c>
      <c r="F529" s="2">
        <v>30</v>
      </c>
      <c r="G529" s="2">
        <v>25</v>
      </c>
      <c r="H529" s="2" t="s">
        <v>521</v>
      </c>
      <c r="I529" s="7">
        <f>Fullmath[[#This Row],[Total CP]]/Fullmath[[#This Row],[Quantity]]</f>
        <v>22.133333333333336</v>
      </c>
      <c r="J52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66.400000000000006</v>
      </c>
      <c r="K529" s="2">
        <f>Fullmath[[#This Row],[Mat Cost]]/Fullmath[[#This Row],[Quantity]]</f>
        <v>333379.65888888889</v>
      </c>
      <c r="L52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1000138.9766666667</v>
      </c>
      <c r="M529" s="5" t="s">
        <v>461</v>
      </c>
      <c r="N529" s="14">
        <v>1</v>
      </c>
      <c r="O529" s="15">
        <f>IFERROR(_xlfn.IFNA(VLOOKUP(Fullmath[[#This Row],[M1]],$H$2:$L528,2,FALSE),VLOOKUP(Fullmath[[#This Row],[M1]],$H530:$L$2227,2,FALSE)),0)</f>
        <v>41.4</v>
      </c>
      <c r="P529" s="16">
        <f>IFERROR(_xlfn.IFNA(VLOOKUP(Fullmath[[#This Row],[M1]],$H$2:$L528,4,FALSE),VLOOKUP(Fullmath[[#This Row],[M1]],$H530:$L$2227,4,FALSE)),0)</f>
        <v>138.97666666666666</v>
      </c>
      <c r="Q529" s="5"/>
      <c r="R529" s="6"/>
      <c r="S529" s="15">
        <f>IFERROR(_xlfn.IFNA(VLOOKUP(Fullmath[[#This Row],[M2]],$H$2:$L528,2,FALSE),VLOOKUP(Fullmath[[#This Row],[M2]],$H530:$L$2227,2,FALSE)),0)</f>
        <v>0</v>
      </c>
      <c r="T529" s="16">
        <f>IFERROR(_xlfn.IFNA(VLOOKUP(Fullmath[[#This Row],[M2]],$H$2:$L528,4,FALSE),VLOOKUP(Fullmath[[#This Row],[M2]],$H530:$L$2227,4,FALSE)),0)</f>
        <v>0</v>
      </c>
      <c r="U529" s="5"/>
      <c r="V529" s="6"/>
      <c r="W529" s="15">
        <f>IFERROR(_xlfn.IFNA(VLOOKUP(Fullmath[[#This Row],[M3]],$H$2:$L528,2,FALSE),VLOOKUP(Fullmath[[#This Row],[M3]],$H530:$L$2227,2,FALSE)),0)</f>
        <v>0</v>
      </c>
      <c r="X529" s="16">
        <f>IFERROR(_xlfn.IFNA(VLOOKUP(Fullmath[[#This Row],[M3]],$H$2:$L528,4,FALSE),VLOOKUP(Fullmath[[#This Row],[M3]],$H530:$L$2227,4,FALSE)),0)</f>
        <v>0</v>
      </c>
      <c r="Y529" s="5"/>
      <c r="Z529" s="6"/>
      <c r="AA529" s="15">
        <f>IFERROR(_xlfn.IFNA(VLOOKUP(Fullmath[[#This Row],[M4]],$H$2:$L528,2,FALSE),VLOOKUP(Fullmath[[#This Row],[M4]],$H530:$L$2227,2,FALSE)),0)</f>
        <v>0</v>
      </c>
      <c r="AB529" s="16">
        <f>IFERROR(_xlfn.IFNA(VLOOKUP(Fullmath[[#This Row],[M4]],$H$2:$L528,4,FALSE),VLOOKUP(Fullmath[[#This Row],[M4]],$H530:$L$2227,4,FALSE)),0)</f>
        <v>0</v>
      </c>
      <c r="AC529" s="5"/>
      <c r="AD529" s="6"/>
      <c r="AE529" s="15">
        <f>IFERROR(_xlfn.IFNA(VLOOKUP(Fullmath[[#This Row],[M5]],$H$2:$L528,2,FALSE),VLOOKUP(Fullmath[[#This Row],[M5]],$H530:$L$2227,2,FALSE)),0)</f>
        <v>0</v>
      </c>
      <c r="AF529" s="16">
        <f>IFERROR(_xlfn.IFNA(VLOOKUP(Fullmath[[#This Row],[M5]],$H$2:$L528,4,FALSE),VLOOKUP(Fullmath[[#This Row],[M5]],$H530:$L$2227,4,FALSE)),0)</f>
        <v>0</v>
      </c>
      <c r="AG529" s="5"/>
      <c r="AH529" s="6"/>
      <c r="AI529" s="15">
        <f>IFERROR(_xlfn.IFNA(VLOOKUP(Fullmath[[#This Row],[M6]],$H$2:$L528,2,FALSE),VLOOKUP(Fullmath[[#This Row],[M6]],$H530:$L$2227,2,FALSE)),0)</f>
        <v>0</v>
      </c>
      <c r="AJ529" s="16">
        <f>IFERROR(_xlfn.IFNA(VLOOKUP(Fullmath[[#This Row],[M6]],$H$2:$L528,4,FALSE),VLOOKUP(Fullmath[[#This Row],[M6]],$H530:$L$2227,4,FALSE)),0)</f>
        <v>0</v>
      </c>
      <c r="AK529" s="5" t="s">
        <v>522</v>
      </c>
      <c r="AL529" s="6">
        <v>1</v>
      </c>
      <c r="AM529" s="6">
        <f>(IFERROR(VLOOKUP(AK529,Components[[Name]:[Price]],2,FALSE),0))</f>
        <v>1000000</v>
      </c>
      <c r="AN529" s="5"/>
      <c r="AO529" s="6"/>
      <c r="AP529" s="6">
        <f>(IFERROR(VLOOKUP(AN529,Components[[Name]:[Price]],2,FALSE),0))</f>
        <v>0</v>
      </c>
      <c r="AQ529" s="5"/>
      <c r="AR529" s="6"/>
      <c r="AS529" s="6">
        <f>(IFERROR(VLOOKUP(AQ529,Components[[Name]:[Price]],2,FALSE),0))</f>
        <v>0</v>
      </c>
      <c r="AT529" s="5"/>
      <c r="AU529" s="6"/>
      <c r="AV529" s="6">
        <f>(IFERROR(VLOOKUP(AT529,Components[[Name]:[Price]],2,FALSE),0))</f>
        <v>0</v>
      </c>
      <c r="AW529" s="5"/>
      <c r="AX529" s="6"/>
      <c r="AY529" s="6">
        <f>(IFERROR(VLOOKUP(AW529,Components[[Name]:[Price]],2,FALSE),0))</f>
        <v>0</v>
      </c>
      <c r="AZ529" s="5"/>
      <c r="BA529" s="6"/>
      <c r="BB529" s="6">
        <f>(IFERROR(VLOOKUP(AZ529,Components[[Name]:[Price]],2,FALSE),0))</f>
        <v>0</v>
      </c>
    </row>
    <row r="530" spans="1:54" x14ac:dyDescent="0.2">
      <c r="A530" s="2">
        <v>1119</v>
      </c>
      <c r="B530" s="2" t="s">
        <v>1169</v>
      </c>
      <c r="C530" s="2" t="s">
        <v>529</v>
      </c>
      <c r="D530" s="2" t="s">
        <v>529</v>
      </c>
      <c r="E530" s="2">
        <v>3</v>
      </c>
      <c r="F530" s="2">
        <v>30</v>
      </c>
      <c r="G530" s="2">
        <v>20</v>
      </c>
      <c r="H530" s="2" t="s">
        <v>515</v>
      </c>
      <c r="I530" s="7">
        <f>Fullmath[[#This Row],[Total CP]]/Fullmath[[#This Row],[Quantity]]</f>
        <v>20.466666666666665</v>
      </c>
      <c r="J53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61.4</v>
      </c>
      <c r="K530" s="2">
        <f>Fullmath[[#This Row],[Mat Cost]]/Fullmath[[#This Row],[Quantity]]</f>
        <v>100046.32555555557</v>
      </c>
      <c r="L53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300138.97666666668</v>
      </c>
      <c r="M530" s="5" t="s">
        <v>461</v>
      </c>
      <c r="N530" s="14">
        <v>1</v>
      </c>
      <c r="O530" s="15">
        <f>IFERROR(_xlfn.IFNA(VLOOKUP(Fullmath[[#This Row],[M1]],$H$2:$L529,2,FALSE),VLOOKUP(Fullmath[[#This Row],[M1]],$H531:$L$2227,2,FALSE)),0)</f>
        <v>41.4</v>
      </c>
      <c r="P530" s="16">
        <f>IFERROR(_xlfn.IFNA(VLOOKUP(Fullmath[[#This Row],[M1]],$H$2:$L529,4,FALSE),VLOOKUP(Fullmath[[#This Row],[M1]],$H531:$L$2227,4,FALSE)),0)</f>
        <v>138.97666666666666</v>
      </c>
      <c r="Q530" s="5"/>
      <c r="R530" s="6"/>
      <c r="S530" s="15">
        <f>IFERROR(_xlfn.IFNA(VLOOKUP(Fullmath[[#This Row],[M2]],$H$2:$L529,2,FALSE),VLOOKUP(Fullmath[[#This Row],[M2]],$H531:$L$2227,2,FALSE)),0)</f>
        <v>0</v>
      </c>
      <c r="T530" s="16">
        <f>IFERROR(_xlfn.IFNA(VLOOKUP(Fullmath[[#This Row],[M2]],$H$2:$L529,4,FALSE),VLOOKUP(Fullmath[[#This Row],[M2]],$H531:$L$2227,4,FALSE)),0)</f>
        <v>0</v>
      </c>
      <c r="U530" s="5"/>
      <c r="V530" s="6"/>
      <c r="W530" s="15">
        <f>IFERROR(_xlfn.IFNA(VLOOKUP(Fullmath[[#This Row],[M3]],$H$2:$L529,2,FALSE),VLOOKUP(Fullmath[[#This Row],[M3]],$H531:$L$2227,2,FALSE)),0)</f>
        <v>0</v>
      </c>
      <c r="X530" s="16">
        <f>IFERROR(_xlfn.IFNA(VLOOKUP(Fullmath[[#This Row],[M3]],$H$2:$L529,4,FALSE),VLOOKUP(Fullmath[[#This Row],[M3]],$H531:$L$2227,4,FALSE)),0)</f>
        <v>0</v>
      </c>
      <c r="Y530" s="5"/>
      <c r="Z530" s="6"/>
      <c r="AA530" s="15">
        <f>IFERROR(_xlfn.IFNA(VLOOKUP(Fullmath[[#This Row],[M4]],$H$2:$L529,2,FALSE),VLOOKUP(Fullmath[[#This Row],[M4]],$H531:$L$2227,2,FALSE)),0)</f>
        <v>0</v>
      </c>
      <c r="AB530" s="16">
        <f>IFERROR(_xlfn.IFNA(VLOOKUP(Fullmath[[#This Row],[M4]],$H$2:$L529,4,FALSE),VLOOKUP(Fullmath[[#This Row],[M4]],$H531:$L$2227,4,FALSE)),0)</f>
        <v>0</v>
      </c>
      <c r="AC530" s="5"/>
      <c r="AD530" s="6"/>
      <c r="AE530" s="15">
        <f>IFERROR(_xlfn.IFNA(VLOOKUP(Fullmath[[#This Row],[M5]],$H$2:$L529,2,FALSE),VLOOKUP(Fullmath[[#This Row],[M5]],$H531:$L$2227,2,FALSE)),0)</f>
        <v>0</v>
      </c>
      <c r="AF530" s="16">
        <f>IFERROR(_xlfn.IFNA(VLOOKUP(Fullmath[[#This Row],[M5]],$H$2:$L529,4,FALSE),VLOOKUP(Fullmath[[#This Row],[M5]],$H531:$L$2227,4,FALSE)),0)</f>
        <v>0</v>
      </c>
      <c r="AG530" s="5"/>
      <c r="AH530" s="6"/>
      <c r="AI530" s="15">
        <f>IFERROR(_xlfn.IFNA(VLOOKUP(Fullmath[[#This Row],[M6]],$H$2:$L529,2,FALSE),VLOOKUP(Fullmath[[#This Row],[M6]],$H531:$L$2227,2,FALSE)),0)</f>
        <v>0</v>
      </c>
      <c r="AJ530" s="16">
        <f>IFERROR(_xlfn.IFNA(VLOOKUP(Fullmath[[#This Row],[M6]],$H$2:$L529,4,FALSE),VLOOKUP(Fullmath[[#This Row],[M6]],$H531:$L$2227,4,FALSE)),0)</f>
        <v>0</v>
      </c>
      <c r="AK530" s="5" t="s">
        <v>516</v>
      </c>
      <c r="AL530" s="6">
        <v>1</v>
      </c>
      <c r="AM530" s="6">
        <f>(IFERROR(VLOOKUP(AK530,Components[[Name]:[Price]],2,FALSE),0))</f>
        <v>300000</v>
      </c>
      <c r="AN530" s="5"/>
      <c r="AO530" s="6"/>
      <c r="AP530" s="6">
        <f>(IFERROR(VLOOKUP(AN530,Components[[Name]:[Price]],2,FALSE),0))</f>
        <v>0</v>
      </c>
      <c r="AQ530" s="5"/>
      <c r="AR530" s="6"/>
      <c r="AS530" s="6">
        <f>(IFERROR(VLOOKUP(AQ530,Components[[Name]:[Price]],2,FALSE),0))</f>
        <v>0</v>
      </c>
      <c r="AT530" s="5"/>
      <c r="AU530" s="6"/>
      <c r="AV530" s="6">
        <f>(IFERROR(VLOOKUP(AT530,Components[[Name]:[Price]],2,FALSE),0))</f>
        <v>0</v>
      </c>
      <c r="AW530" s="5"/>
      <c r="AX530" s="6"/>
      <c r="AY530" s="6">
        <f>(IFERROR(VLOOKUP(AW530,Components[[Name]:[Price]],2,FALSE),0))</f>
        <v>0</v>
      </c>
      <c r="AZ530" s="5"/>
      <c r="BA530" s="6"/>
      <c r="BB530" s="6">
        <f>(IFERROR(VLOOKUP(AZ530,Components[[Name]:[Price]],2,FALSE),0))</f>
        <v>0</v>
      </c>
    </row>
    <row r="531" spans="1:54" x14ac:dyDescent="0.2">
      <c r="A531" s="6">
        <v>1121</v>
      </c>
      <c r="B531" s="2" t="s">
        <v>1169</v>
      </c>
      <c r="C531" s="2" t="s">
        <v>529</v>
      </c>
      <c r="D531" s="6" t="s">
        <v>529</v>
      </c>
      <c r="E531" s="2">
        <v>3</v>
      </c>
      <c r="F531" s="2">
        <v>30</v>
      </c>
      <c r="G531" s="2">
        <v>20</v>
      </c>
      <c r="H531" s="2" t="s">
        <v>519</v>
      </c>
      <c r="I531" s="7">
        <f>Fullmath[[#This Row],[Total CP]]/Fullmath[[#This Row],[Quantity]]</f>
        <v>20.466666666666665</v>
      </c>
      <c r="J53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61.4</v>
      </c>
      <c r="K531" s="2">
        <f>Fullmath[[#This Row],[Mat Cost]]/Fullmath[[#This Row],[Quantity]]</f>
        <v>100046.32555555557</v>
      </c>
      <c r="L53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300138.97666666668</v>
      </c>
      <c r="M531" s="5" t="s">
        <v>461</v>
      </c>
      <c r="N531" s="14">
        <v>1</v>
      </c>
      <c r="O531" s="15">
        <f>IFERROR(_xlfn.IFNA(VLOOKUP(Fullmath[[#This Row],[M1]],$H$2:$L530,2,FALSE),VLOOKUP(Fullmath[[#This Row],[M1]],$H532:$L$2227,2,FALSE)),0)</f>
        <v>41.4</v>
      </c>
      <c r="P531" s="16">
        <f>IFERROR(_xlfn.IFNA(VLOOKUP(Fullmath[[#This Row],[M1]],$H$2:$L530,4,FALSE),VLOOKUP(Fullmath[[#This Row],[M1]],$H532:$L$2227,4,FALSE)),0)</f>
        <v>138.97666666666666</v>
      </c>
      <c r="Q531" s="5"/>
      <c r="R531" s="6"/>
      <c r="S531" s="15">
        <f>IFERROR(_xlfn.IFNA(VLOOKUP(Fullmath[[#This Row],[M2]],$H$2:$L530,2,FALSE),VLOOKUP(Fullmath[[#This Row],[M2]],$H532:$L$2227,2,FALSE)),0)</f>
        <v>0</v>
      </c>
      <c r="T531" s="16">
        <f>IFERROR(_xlfn.IFNA(VLOOKUP(Fullmath[[#This Row],[M2]],$H$2:$L530,4,FALSE),VLOOKUP(Fullmath[[#This Row],[M2]],$H532:$L$2227,4,FALSE)),0)</f>
        <v>0</v>
      </c>
      <c r="U531" s="5"/>
      <c r="V531" s="6"/>
      <c r="W531" s="15">
        <f>IFERROR(_xlfn.IFNA(VLOOKUP(Fullmath[[#This Row],[M3]],$H$2:$L530,2,FALSE),VLOOKUP(Fullmath[[#This Row],[M3]],$H532:$L$2227,2,FALSE)),0)</f>
        <v>0</v>
      </c>
      <c r="X531" s="16">
        <f>IFERROR(_xlfn.IFNA(VLOOKUP(Fullmath[[#This Row],[M3]],$H$2:$L530,4,FALSE),VLOOKUP(Fullmath[[#This Row],[M3]],$H532:$L$2227,4,FALSE)),0)</f>
        <v>0</v>
      </c>
      <c r="Y531" s="5"/>
      <c r="Z531" s="6"/>
      <c r="AA531" s="15">
        <f>IFERROR(_xlfn.IFNA(VLOOKUP(Fullmath[[#This Row],[M4]],$H$2:$L530,2,FALSE),VLOOKUP(Fullmath[[#This Row],[M4]],$H532:$L$2227,2,FALSE)),0)</f>
        <v>0</v>
      </c>
      <c r="AB531" s="16">
        <f>IFERROR(_xlfn.IFNA(VLOOKUP(Fullmath[[#This Row],[M4]],$H$2:$L530,4,FALSE),VLOOKUP(Fullmath[[#This Row],[M4]],$H532:$L$2227,4,FALSE)),0)</f>
        <v>0</v>
      </c>
      <c r="AC531" s="5"/>
      <c r="AD531" s="6"/>
      <c r="AE531" s="15">
        <f>IFERROR(_xlfn.IFNA(VLOOKUP(Fullmath[[#This Row],[M5]],$H$2:$L530,2,FALSE),VLOOKUP(Fullmath[[#This Row],[M5]],$H532:$L$2227,2,FALSE)),0)</f>
        <v>0</v>
      </c>
      <c r="AF531" s="16">
        <f>IFERROR(_xlfn.IFNA(VLOOKUP(Fullmath[[#This Row],[M5]],$H$2:$L530,4,FALSE),VLOOKUP(Fullmath[[#This Row],[M5]],$H532:$L$2227,4,FALSE)),0)</f>
        <v>0</v>
      </c>
      <c r="AG531" s="5"/>
      <c r="AH531" s="6"/>
      <c r="AI531" s="15">
        <f>IFERROR(_xlfn.IFNA(VLOOKUP(Fullmath[[#This Row],[M6]],$H$2:$L530,2,FALSE),VLOOKUP(Fullmath[[#This Row],[M6]],$H532:$L$2227,2,FALSE)),0)</f>
        <v>0</v>
      </c>
      <c r="AJ531" s="16">
        <f>IFERROR(_xlfn.IFNA(VLOOKUP(Fullmath[[#This Row],[M6]],$H$2:$L530,4,FALSE),VLOOKUP(Fullmath[[#This Row],[M6]],$H532:$L$2227,4,FALSE)),0)</f>
        <v>0</v>
      </c>
      <c r="AK531" s="5" t="s">
        <v>810</v>
      </c>
      <c r="AL531" s="6">
        <v>1</v>
      </c>
      <c r="AM531" s="6">
        <f>(IFERROR(VLOOKUP(AK531,Components[[Name]:[Price]],2,FALSE),0))</f>
        <v>300000</v>
      </c>
      <c r="AN531" s="5"/>
      <c r="AO531" s="6"/>
      <c r="AP531" s="6">
        <f>(IFERROR(VLOOKUP(AN531,Components[[Name]:[Price]],2,FALSE),0))</f>
        <v>0</v>
      </c>
      <c r="AQ531" s="5"/>
      <c r="AR531" s="6"/>
      <c r="AS531" s="6">
        <f>(IFERROR(VLOOKUP(AQ531,Components[[Name]:[Price]],2,FALSE),0))</f>
        <v>0</v>
      </c>
      <c r="AT531" s="5"/>
      <c r="AU531" s="6"/>
      <c r="AV531" s="6">
        <f>(IFERROR(VLOOKUP(AT531,Components[[Name]:[Price]],2,FALSE),0))</f>
        <v>0</v>
      </c>
      <c r="AW531" s="5"/>
      <c r="AX531" s="6"/>
      <c r="AY531" s="6">
        <f>(IFERROR(VLOOKUP(AW531,Components[[Name]:[Price]],2,FALSE),0))</f>
        <v>0</v>
      </c>
      <c r="AZ531" s="5"/>
      <c r="BA531" s="6"/>
      <c r="BB531" s="6">
        <f>(IFERROR(VLOOKUP(AZ531,Components[[Name]:[Price]],2,FALSE),0))</f>
        <v>0</v>
      </c>
    </row>
    <row r="532" spans="1:54" x14ac:dyDescent="0.2">
      <c r="A532" s="2">
        <v>1118</v>
      </c>
      <c r="B532" s="2" t="s">
        <v>1169</v>
      </c>
      <c r="C532" s="2" t="s">
        <v>529</v>
      </c>
      <c r="D532" s="2" t="s">
        <v>529</v>
      </c>
      <c r="E532" s="2">
        <v>3</v>
      </c>
      <c r="F532" s="2">
        <v>30</v>
      </c>
      <c r="G532" s="2">
        <v>20</v>
      </c>
      <c r="H532" s="2" t="s">
        <v>257</v>
      </c>
      <c r="I532" s="7">
        <f>Fullmath[[#This Row],[Total CP]]/Fullmath[[#This Row],[Quantity]]</f>
        <v>20.466666666666665</v>
      </c>
      <c r="J53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61.4</v>
      </c>
      <c r="K532" s="2">
        <f>Fullmath[[#This Row],[Mat Cost]]/Fullmath[[#This Row],[Quantity]]</f>
        <v>100046.32555555557</v>
      </c>
      <c r="L53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300138.97666666668</v>
      </c>
      <c r="M532" s="5" t="s">
        <v>461</v>
      </c>
      <c r="N532" s="14">
        <v>1</v>
      </c>
      <c r="O532" s="15">
        <f>IFERROR(_xlfn.IFNA(VLOOKUP(Fullmath[[#This Row],[M1]],$H$2:$L531,2,FALSE),VLOOKUP(Fullmath[[#This Row],[M1]],$H533:$L$2227,2,FALSE)),0)</f>
        <v>41.4</v>
      </c>
      <c r="P532" s="16">
        <f>IFERROR(_xlfn.IFNA(VLOOKUP(Fullmath[[#This Row],[M1]],$H$2:$L531,4,FALSE),VLOOKUP(Fullmath[[#This Row],[M1]],$H533:$L$2227,4,FALSE)),0)</f>
        <v>138.97666666666666</v>
      </c>
      <c r="Q532" s="5"/>
      <c r="R532" s="6"/>
      <c r="S532" s="15">
        <f>IFERROR(_xlfn.IFNA(VLOOKUP(Fullmath[[#This Row],[M2]],$H$2:$L531,2,FALSE),VLOOKUP(Fullmath[[#This Row],[M2]],$H533:$L$2227,2,FALSE)),0)</f>
        <v>0</v>
      </c>
      <c r="T532" s="16">
        <f>IFERROR(_xlfn.IFNA(VLOOKUP(Fullmath[[#This Row],[M2]],$H$2:$L531,4,FALSE),VLOOKUP(Fullmath[[#This Row],[M2]],$H533:$L$2227,4,FALSE)),0)</f>
        <v>0</v>
      </c>
      <c r="U532" s="5"/>
      <c r="V532" s="6"/>
      <c r="W532" s="15">
        <f>IFERROR(_xlfn.IFNA(VLOOKUP(Fullmath[[#This Row],[M3]],$H$2:$L531,2,FALSE),VLOOKUP(Fullmath[[#This Row],[M3]],$H533:$L$2227,2,FALSE)),0)</f>
        <v>0</v>
      </c>
      <c r="X532" s="16">
        <f>IFERROR(_xlfn.IFNA(VLOOKUP(Fullmath[[#This Row],[M3]],$H$2:$L531,4,FALSE),VLOOKUP(Fullmath[[#This Row],[M3]],$H533:$L$2227,4,FALSE)),0)</f>
        <v>0</v>
      </c>
      <c r="Y532" s="5"/>
      <c r="Z532" s="6"/>
      <c r="AA532" s="15">
        <f>IFERROR(_xlfn.IFNA(VLOOKUP(Fullmath[[#This Row],[M4]],$H$2:$L531,2,FALSE),VLOOKUP(Fullmath[[#This Row],[M4]],$H533:$L$2227,2,FALSE)),0)</f>
        <v>0</v>
      </c>
      <c r="AB532" s="16">
        <f>IFERROR(_xlfn.IFNA(VLOOKUP(Fullmath[[#This Row],[M4]],$H$2:$L531,4,FALSE),VLOOKUP(Fullmath[[#This Row],[M4]],$H533:$L$2227,4,FALSE)),0)</f>
        <v>0</v>
      </c>
      <c r="AC532" s="5"/>
      <c r="AD532" s="6"/>
      <c r="AE532" s="15">
        <f>IFERROR(_xlfn.IFNA(VLOOKUP(Fullmath[[#This Row],[M5]],$H$2:$L531,2,FALSE),VLOOKUP(Fullmath[[#This Row],[M5]],$H533:$L$2227,2,FALSE)),0)</f>
        <v>0</v>
      </c>
      <c r="AF532" s="16">
        <f>IFERROR(_xlfn.IFNA(VLOOKUP(Fullmath[[#This Row],[M5]],$H$2:$L531,4,FALSE),VLOOKUP(Fullmath[[#This Row],[M5]],$H533:$L$2227,4,FALSE)),0)</f>
        <v>0</v>
      </c>
      <c r="AG532" s="5"/>
      <c r="AH532" s="6"/>
      <c r="AI532" s="15">
        <f>IFERROR(_xlfn.IFNA(VLOOKUP(Fullmath[[#This Row],[M6]],$H$2:$L531,2,FALSE),VLOOKUP(Fullmath[[#This Row],[M6]],$H533:$L$2227,2,FALSE)),0)</f>
        <v>0</v>
      </c>
      <c r="AJ532" s="16">
        <f>IFERROR(_xlfn.IFNA(VLOOKUP(Fullmath[[#This Row],[M6]],$H$2:$L531,4,FALSE),VLOOKUP(Fullmath[[#This Row],[M6]],$H533:$L$2227,4,FALSE)),0)</f>
        <v>0</v>
      </c>
      <c r="AK532" s="5" t="s">
        <v>258</v>
      </c>
      <c r="AL532" s="6">
        <v>1</v>
      </c>
      <c r="AM532" s="6">
        <f>(IFERROR(VLOOKUP(AK532,Components[[Name]:[Price]],2,FALSE),0))</f>
        <v>300000</v>
      </c>
      <c r="AN532" s="5"/>
      <c r="AO532" s="6"/>
      <c r="AP532" s="6">
        <f>(IFERROR(VLOOKUP(AN532,Components[[Name]:[Price]],2,FALSE),0))</f>
        <v>0</v>
      </c>
      <c r="AQ532" s="5"/>
      <c r="AR532" s="6"/>
      <c r="AS532" s="6">
        <f>(IFERROR(VLOOKUP(AQ532,Components[[Name]:[Price]],2,FALSE),0))</f>
        <v>0</v>
      </c>
      <c r="AT532" s="5"/>
      <c r="AU532" s="6"/>
      <c r="AV532" s="6">
        <f>(IFERROR(VLOOKUP(AT532,Components[[Name]:[Price]],2,FALSE),0))</f>
        <v>0</v>
      </c>
      <c r="AW532" s="5"/>
      <c r="AX532" s="6"/>
      <c r="AY532" s="6">
        <f>(IFERROR(VLOOKUP(AW532,Components[[Name]:[Price]],2,FALSE),0))</f>
        <v>0</v>
      </c>
      <c r="AZ532" s="5"/>
      <c r="BA532" s="6"/>
      <c r="BB532" s="6">
        <f>(IFERROR(VLOOKUP(AZ532,Components[[Name]:[Price]],2,FALSE),0))</f>
        <v>0</v>
      </c>
    </row>
    <row r="533" spans="1:54" x14ac:dyDescent="0.2">
      <c r="A533" s="2">
        <v>1013</v>
      </c>
      <c r="B533" s="2" t="s">
        <v>1169</v>
      </c>
      <c r="C533" s="2" t="s">
        <v>529</v>
      </c>
      <c r="D533" s="2" t="s">
        <v>529</v>
      </c>
      <c r="E533" s="2">
        <v>1</v>
      </c>
      <c r="F533" s="2">
        <v>35</v>
      </c>
      <c r="G533" s="2">
        <v>50</v>
      </c>
      <c r="H533" s="2" t="s">
        <v>352</v>
      </c>
      <c r="I533" s="7">
        <f>Fullmath[[#This Row],[Total CP]]/Fullmath[[#This Row],[Quantity]]</f>
        <v>56.416666666666664</v>
      </c>
      <c r="J53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56.416666666666664</v>
      </c>
      <c r="K533" s="2">
        <f>Fullmath[[#This Row],[Mat Cost]]/Fullmath[[#This Row],[Quantity]]</f>
        <v>20804.598958333332</v>
      </c>
      <c r="L53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20804.598958333332</v>
      </c>
      <c r="M533" s="5" t="s">
        <v>533</v>
      </c>
      <c r="N533" s="14">
        <v>2</v>
      </c>
      <c r="O533" s="15">
        <f>IFERROR(_xlfn.IFNA(VLOOKUP(Fullmath[[#This Row],[M1]],$H$2:$L532,2,FALSE),VLOOKUP(Fullmath[[#This Row],[M1]],$H534:$L$2227,2,FALSE)),0)</f>
        <v>0.33333333333333331</v>
      </c>
      <c r="P533" s="16">
        <f>IFERROR(_xlfn.IFNA(VLOOKUP(Fullmath[[#This Row],[M1]],$H$2:$L532,4,FALSE),VLOOKUP(Fullmath[[#This Row],[M1]],$H534:$L$2227,4,FALSE)),0)</f>
        <v>0</v>
      </c>
      <c r="Q533" s="5" t="s">
        <v>328</v>
      </c>
      <c r="R533" s="6">
        <v>1</v>
      </c>
      <c r="S533" s="15">
        <f>IFERROR(_xlfn.IFNA(VLOOKUP(Fullmath[[#This Row],[M2]],$H$2:$L532,2,FALSE),VLOOKUP(Fullmath[[#This Row],[M2]],$H534:$L$2227,2,FALSE)),0)</f>
        <v>2.35</v>
      </c>
      <c r="T533" s="16">
        <f>IFERROR(_xlfn.IFNA(VLOOKUP(Fullmath[[#This Row],[M2]],$H$2:$L532,4,FALSE),VLOOKUP(Fullmath[[#This Row],[M2]],$H534:$L$2227,4,FALSE)),0)</f>
        <v>385.17229166666664</v>
      </c>
      <c r="U533" s="5" t="s">
        <v>531</v>
      </c>
      <c r="V533" s="6">
        <v>1</v>
      </c>
      <c r="W533" s="15">
        <f>IFERROR(_xlfn.IFNA(VLOOKUP(Fullmath[[#This Row],[M3]],$H$2:$L532,2,FALSE),VLOOKUP(Fullmath[[#This Row],[M3]],$H534:$L$2227,2,FALSE)),0)</f>
        <v>3.4</v>
      </c>
      <c r="X533" s="16">
        <f>IFERROR(_xlfn.IFNA(VLOOKUP(Fullmath[[#This Row],[M3]],$H$2:$L532,4,FALSE),VLOOKUP(Fullmath[[#This Row],[M3]],$H534:$L$2227,4,FALSE)),0)</f>
        <v>419.42666666666662</v>
      </c>
      <c r="Y533" s="5"/>
      <c r="Z533" s="6"/>
      <c r="AA533" s="15">
        <f>IFERROR(_xlfn.IFNA(VLOOKUP(Fullmath[[#This Row],[M4]],$H$2:$L532,2,FALSE),VLOOKUP(Fullmath[[#This Row],[M4]],$H534:$L$2227,2,FALSE)),0)</f>
        <v>0</v>
      </c>
      <c r="AB533" s="16">
        <f>IFERROR(_xlfn.IFNA(VLOOKUP(Fullmath[[#This Row],[M4]],$H$2:$L532,4,FALSE),VLOOKUP(Fullmath[[#This Row],[M4]],$H534:$L$2227,4,FALSE)),0)</f>
        <v>0</v>
      </c>
      <c r="AC533" s="5"/>
      <c r="AD533" s="6"/>
      <c r="AE533" s="15">
        <f>IFERROR(_xlfn.IFNA(VLOOKUP(Fullmath[[#This Row],[M5]],$H$2:$L532,2,FALSE),VLOOKUP(Fullmath[[#This Row],[M5]],$H534:$L$2227,2,FALSE)),0)</f>
        <v>0</v>
      </c>
      <c r="AF533" s="16">
        <f>IFERROR(_xlfn.IFNA(VLOOKUP(Fullmath[[#This Row],[M5]],$H$2:$L532,4,FALSE),VLOOKUP(Fullmath[[#This Row],[M5]],$H534:$L$2227,4,FALSE)),0)</f>
        <v>0</v>
      </c>
      <c r="AG533" s="5"/>
      <c r="AH533" s="6"/>
      <c r="AI533" s="15">
        <f>IFERROR(_xlfn.IFNA(VLOOKUP(Fullmath[[#This Row],[M6]],$H$2:$L532,2,FALSE),VLOOKUP(Fullmath[[#This Row],[M6]],$H534:$L$2227,2,FALSE)),0)</f>
        <v>0</v>
      </c>
      <c r="AJ533" s="16">
        <f>IFERROR(_xlfn.IFNA(VLOOKUP(Fullmath[[#This Row],[M6]],$H$2:$L532,4,FALSE),VLOOKUP(Fullmath[[#This Row],[M6]],$H534:$L$2227,4,FALSE)),0)</f>
        <v>0</v>
      </c>
      <c r="AK533" s="5" t="s">
        <v>484</v>
      </c>
      <c r="AL533" s="6">
        <v>1</v>
      </c>
      <c r="AM533" s="6">
        <f>(IFERROR(VLOOKUP(AK533,Components[[Name]:[Price]],2,FALSE),0))</f>
        <v>20000</v>
      </c>
      <c r="AN533" s="5"/>
      <c r="AO533" s="6"/>
      <c r="AP533" s="6">
        <f>(IFERROR(VLOOKUP(AN533,Components[[Name]:[Price]],2,FALSE),0))</f>
        <v>0</v>
      </c>
      <c r="AQ533" s="5"/>
      <c r="AR533" s="6"/>
      <c r="AS533" s="6">
        <f>(IFERROR(VLOOKUP(AQ533,Components[[Name]:[Price]],2,FALSE),0))</f>
        <v>0</v>
      </c>
      <c r="AT533" s="5"/>
      <c r="AU533" s="6"/>
      <c r="AV533" s="6">
        <f>(IFERROR(VLOOKUP(AT533,Components[[Name]:[Price]],2,FALSE),0))</f>
        <v>0</v>
      </c>
      <c r="AW533" s="5"/>
      <c r="AX533" s="6"/>
      <c r="AY533" s="6">
        <f>(IFERROR(VLOOKUP(AW533,Components[[Name]:[Price]],2,FALSE),0))</f>
        <v>0</v>
      </c>
      <c r="AZ533" s="5"/>
      <c r="BA533" s="6"/>
      <c r="BB533" s="6">
        <f>(IFERROR(VLOOKUP(AZ533,Components[[Name]:[Price]],2,FALSE),0))</f>
        <v>0</v>
      </c>
    </row>
    <row r="534" spans="1:54" x14ac:dyDescent="0.2">
      <c r="A534" s="2">
        <v>1015</v>
      </c>
      <c r="B534" s="2" t="s">
        <v>1169</v>
      </c>
      <c r="C534" s="2" t="s">
        <v>529</v>
      </c>
      <c r="D534" s="2" t="s">
        <v>529</v>
      </c>
      <c r="E534" s="2">
        <v>1</v>
      </c>
      <c r="F534" s="2">
        <v>35</v>
      </c>
      <c r="G534" s="2">
        <v>80</v>
      </c>
      <c r="H534" s="2" t="s">
        <v>456</v>
      </c>
      <c r="I534" s="7">
        <f>Fullmath[[#This Row],[Total CP]]/Fullmath[[#This Row],[Quantity]]</f>
        <v>107</v>
      </c>
      <c r="J53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107</v>
      </c>
      <c r="K534" s="2">
        <f>Fullmath[[#This Row],[Mat Cost]]/Fullmath[[#This Row],[Quantity]]</f>
        <v>2314.4666666666667</v>
      </c>
      <c r="L53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2314.4666666666667</v>
      </c>
      <c r="M534" s="5" t="s">
        <v>602</v>
      </c>
      <c r="N534" s="14">
        <v>5</v>
      </c>
      <c r="O534" s="15">
        <f>IFERROR(_xlfn.IFNA(VLOOKUP(Fullmath[[#This Row],[M1]],$H$2:$L533,2,FALSE),VLOOKUP(Fullmath[[#This Row],[M1]],$H535:$L$2227,2,FALSE)),0)</f>
        <v>5.4</v>
      </c>
      <c r="P534" s="16">
        <f>IFERROR(_xlfn.IFNA(VLOOKUP(Fullmath[[#This Row],[M1]],$H$2:$L533,4,FALSE),VLOOKUP(Fullmath[[#This Row],[M1]],$H535:$L$2227,4,FALSE)),0)</f>
        <v>162.89333333333335</v>
      </c>
      <c r="Q534" s="5"/>
      <c r="R534" s="6"/>
      <c r="S534" s="15">
        <f>IFERROR(_xlfn.IFNA(VLOOKUP(Fullmath[[#This Row],[M2]],$H$2:$L533,2,FALSE),VLOOKUP(Fullmath[[#This Row],[M2]],$H535:$L$2227,2,FALSE)),0)</f>
        <v>0</v>
      </c>
      <c r="T534" s="16">
        <f>IFERROR(_xlfn.IFNA(VLOOKUP(Fullmath[[#This Row],[M2]],$H$2:$L533,4,FALSE),VLOOKUP(Fullmath[[#This Row],[M2]],$H535:$L$2227,4,FALSE)),0)</f>
        <v>0</v>
      </c>
      <c r="U534" s="5"/>
      <c r="V534" s="6"/>
      <c r="W534" s="15">
        <f>IFERROR(_xlfn.IFNA(VLOOKUP(Fullmath[[#This Row],[M3]],$H$2:$L533,2,FALSE),VLOOKUP(Fullmath[[#This Row],[M3]],$H535:$L$2227,2,FALSE)),0)</f>
        <v>0</v>
      </c>
      <c r="X534" s="16">
        <f>IFERROR(_xlfn.IFNA(VLOOKUP(Fullmath[[#This Row],[M3]],$H$2:$L533,4,FALSE),VLOOKUP(Fullmath[[#This Row],[M3]],$H535:$L$2227,4,FALSE)),0)</f>
        <v>0</v>
      </c>
      <c r="Y534" s="5"/>
      <c r="Z534" s="6"/>
      <c r="AA534" s="15">
        <f>IFERROR(_xlfn.IFNA(VLOOKUP(Fullmath[[#This Row],[M4]],$H$2:$L533,2,FALSE),VLOOKUP(Fullmath[[#This Row],[M4]],$H535:$L$2227,2,FALSE)),0)</f>
        <v>0</v>
      </c>
      <c r="AB534" s="16">
        <f>IFERROR(_xlfn.IFNA(VLOOKUP(Fullmath[[#This Row],[M4]],$H$2:$L533,4,FALSE),VLOOKUP(Fullmath[[#This Row],[M4]],$H535:$L$2227,4,FALSE)),0)</f>
        <v>0</v>
      </c>
      <c r="AC534" s="5"/>
      <c r="AD534" s="6"/>
      <c r="AE534" s="15">
        <f>IFERROR(_xlfn.IFNA(VLOOKUP(Fullmath[[#This Row],[M5]],$H$2:$L533,2,FALSE),VLOOKUP(Fullmath[[#This Row],[M5]],$H535:$L$2227,2,FALSE)),0)</f>
        <v>0</v>
      </c>
      <c r="AF534" s="16">
        <f>IFERROR(_xlfn.IFNA(VLOOKUP(Fullmath[[#This Row],[M5]],$H$2:$L533,4,FALSE),VLOOKUP(Fullmath[[#This Row],[M5]],$H535:$L$2227,4,FALSE)),0)</f>
        <v>0</v>
      </c>
      <c r="AG534" s="5"/>
      <c r="AH534" s="6"/>
      <c r="AI534" s="15">
        <f>IFERROR(_xlfn.IFNA(VLOOKUP(Fullmath[[#This Row],[M6]],$H$2:$L533,2,FALSE),VLOOKUP(Fullmath[[#This Row],[M6]],$H535:$L$2227,2,FALSE)),0)</f>
        <v>0</v>
      </c>
      <c r="AJ534" s="16">
        <f>IFERROR(_xlfn.IFNA(VLOOKUP(Fullmath[[#This Row],[M6]],$H$2:$L533,4,FALSE),VLOOKUP(Fullmath[[#This Row],[M6]],$H535:$L$2227,4,FALSE)),0)</f>
        <v>0</v>
      </c>
      <c r="AK534" s="5" t="s">
        <v>474</v>
      </c>
      <c r="AL534" s="6">
        <v>1</v>
      </c>
      <c r="AM534" s="6">
        <f>(IFERROR(VLOOKUP(AK534,Components[[Name]:[Price]],2,FALSE),0))</f>
        <v>1000</v>
      </c>
      <c r="AN534" s="5" t="s">
        <v>495</v>
      </c>
      <c r="AO534" s="6">
        <v>1</v>
      </c>
      <c r="AP534" s="6">
        <f>(IFERROR(VLOOKUP(AN534,Components[[Name]:[Price]],2,FALSE),0))</f>
        <v>500</v>
      </c>
      <c r="AQ534" s="5"/>
      <c r="AR534" s="6"/>
      <c r="AS534" s="6">
        <f>(IFERROR(VLOOKUP(AQ534,Components[[Name]:[Price]],2,FALSE),0))</f>
        <v>0</v>
      </c>
      <c r="AT534" s="5"/>
      <c r="AU534" s="6"/>
      <c r="AV534" s="6">
        <f>(IFERROR(VLOOKUP(AT534,Components[[Name]:[Price]],2,FALSE),0))</f>
        <v>0</v>
      </c>
      <c r="AW534" s="5"/>
      <c r="AX534" s="6"/>
      <c r="AY534" s="6">
        <f>(IFERROR(VLOOKUP(AW534,Components[[Name]:[Price]],2,FALSE),0))</f>
        <v>0</v>
      </c>
      <c r="AZ534" s="5"/>
      <c r="BA534" s="6"/>
      <c r="BB534" s="6">
        <f>(IFERROR(VLOOKUP(AZ534,Components[[Name]:[Price]],2,FALSE),0))</f>
        <v>0</v>
      </c>
    </row>
    <row r="535" spans="1:54" x14ac:dyDescent="0.2">
      <c r="A535" s="2">
        <v>192</v>
      </c>
      <c r="B535" s="2" t="s">
        <v>958</v>
      </c>
      <c r="C535" s="6" t="s">
        <v>529</v>
      </c>
      <c r="D535" s="2" t="s">
        <v>529</v>
      </c>
      <c r="E535" s="2">
        <v>1</v>
      </c>
      <c r="F535" s="2">
        <v>2</v>
      </c>
      <c r="G535" s="2">
        <v>1</v>
      </c>
      <c r="H535" s="2" t="s">
        <v>835</v>
      </c>
      <c r="I535" s="7">
        <f>Fullmath[[#This Row],[Total CP]]/Fullmath[[#This Row],[Quantity]]</f>
        <v>1</v>
      </c>
      <c r="J5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35" s="6">
        <f>Fullmath[[#This Row],[Mat Cost]]/Fullmath[[#This Row],[Quantity]]</f>
        <v>20</v>
      </c>
      <c r="L5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</v>
      </c>
      <c r="M535" s="5"/>
      <c r="N535" s="14"/>
      <c r="O535" s="15">
        <f>IFERROR(_xlfn.IFNA(VLOOKUP(Fullmath[[#This Row],[M1]],$H$2:$L534,2,FALSE),VLOOKUP(Fullmath[[#This Row],[M1]],$H536:$L$2227,2,FALSE)),0)</f>
        <v>0</v>
      </c>
      <c r="P535" s="16">
        <f>IFERROR(_xlfn.IFNA(VLOOKUP(Fullmath[[#This Row],[M1]],$H$2:$L534,4,FALSE),VLOOKUP(Fullmath[[#This Row],[M1]],$H536:$L$2227,4,FALSE)),0)</f>
        <v>0</v>
      </c>
      <c r="Q535" s="5"/>
      <c r="R535" s="6"/>
      <c r="S535" s="15">
        <f>IFERROR(_xlfn.IFNA(VLOOKUP(Fullmath[[#This Row],[M2]],$H$2:$L534,2,FALSE),VLOOKUP(Fullmath[[#This Row],[M2]],$H536:$L$2227,2,FALSE)),0)</f>
        <v>0</v>
      </c>
      <c r="T535" s="16">
        <f>IFERROR(_xlfn.IFNA(VLOOKUP(Fullmath[[#This Row],[M2]],$H$2:$L534,4,FALSE),VLOOKUP(Fullmath[[#This Row],[M2]],$H536:$L$2227,4,FALSE)),0)</f>
        <v>0</v>
      </c>
      <c r="U535" s="5"/>
      <c r="V535" s="6"/>
      <c r="W535" s="15">
        <f>IFERROR(_xlfn.IFNA(VLOOKUP(Fullmath[[#This Row],[M3]],$H$2:$L534,2,FALSE),VLOOKUP(Fullmath[[#This Row],[M3]],$H536:$L$2227,2,FALSE)),0)</f>
        <v>0</v>
      </c>
      <c r="X535" s="16">
        <f>IFERROR(_xlfn.IFNA(VLOOKUP(Fullmath[[#This Row],[M3]],$H$2:$L534,4,FALSE),VLOOKUP(Fullmath[[#This Row],[M3]],$H536:$L$2227,4,FALSE)),0)</f>
        <v>0</v>
      </c>
      <c r="Y535" s="5"/>
      <c r="Z535" s="6"/>
      <c r="AA535" s="15">
        <f>IFERROR(_xlfn.IFNA(VLOOKUP(Fullmath[[#This Row],[M4]],$H$2:$L534,2,FALSE),VLOOKUP(Fullmath[[#This Row],[M4]],$H536:$L$2227,2,FALSE)),0)</f>
        <v>0</v>
      </c>
      <c r="AB535" s="16">
        <f>IFERROR(_xlfn.IFNA(VLOOKUP(Fullmath[[#This Row],[M4]],$H$2:$L534,4,FALSE),VLOOKUP(Fullmath[[#This Row],[M4]],$H536:$L$2227,4,FALSE)),0)</f>
        <v>0</v>
      </c>
      <c r="AC535" s="5"/>
      <c r="AD535" s="6"/>
      <c r="AE535" s="15">
        <f>IFERROR(_xlfn.IFNA(VLOOKUP(Fullmath[[#This Row],[M5]],$H$2:$L534,2,FALSE),VLOOKUP(Fullmath[[#This Row],[M5]],$H536:$L$2227,2,FALSE)),0)</f>
        <v>0</v>
      </c>
      <c r="AF535" s="16">
        <f>IFERROR(_xlfn.IFNA(VLOOKUP(Fullmath[[#This Row],[M5]],$H$2:$L534,4,FALSE),VLOOKUP(Fullmath[[#This Row],[M5]],$H536:$L$2227,4,FALSE)),0)</f>
        <v>0</v>
      </c>
      <c r="AG535" s="5"/>
      <c r="AH535" s="6"/>
      <c r="AI535" s="15">
        <f>IFERROR(_xlfn.IFNA(VLOOKUP(Fullmath[[#This Row],[M6]],$H$2:$L534,2,FALSE),VLOOKUP(Fullmath[[#This Row],[M6]],$H536:$L$2227,2,FALSE)),0)</f>
        <v>0</v>
      </c>
      <c r="AJ535" s="16">
        <f>IFERROR(_xlfn.IFNA(VLOOKUP(Fullmath[[#This Row],[M6]],$H$2:$L534,4,FALSE),VLOOKUP(Fullmath[[#This Row],[M6]],$H536:$L$2227,4,FALSE)),0)</f>
        <v>0</v>
      </c>
      <c r="AK535" s="5" t="s">
        <v>166</v>
      </c>
      <c r="AL535" s="6">
        <v>1</v>
      </c>
      <c r="AM535" s="6">
        <f>(IFERROR(VLOOKUP(AK535,Components[[Name]:[Price]],2,FALSE),0))</f>
        <v>20</v>
      </c>
      <c r="AN535" s="5"/>
      <c r="AO535" s="6"/>
      <c r="AP535" s="6">
        <f>(IFERROR(VLOOKUP(AN535,Components[[Name]:[Price]],2,FALSE),0))</f>
        <v>0</v>
      </c>
      <c r="AQ535" s="5"/>
      <c r="AR535" s="6"/>
      <c r="AS535" s="6">
        <f>(IFERROR(VLOOKUP(AQ535,Components[[Name]:[Price]],2,FALSE),0))</f>
        <v>0</v>
      </c>
      <c r="AT535" s="5"/>
      <c r="AU535" s="6"/>
      <c r="AV535" s="6">
        <f>(IFERROR(VLOOKUP(AT535,Components[[Name]:[Price]],2,FALSE),0))</f>
        <v>0</v>
      </c>
      <c r="AW535" s="5"/>
      <c r="AX535" s="6"/>
      <c r="AY535" s="6">
        <f>(IFERROR(VLOOKUP(AW535,Components[[Name]:[Price]],2,FALSE),0))</f>
        <v>0</v>
      </c>
      <c r="AZ535" s="5"/>
      <c r="BA535" s="6"/>
      <c r="BB535" s="2">
        <f>(IFERROR(VLOOKUP(AZ535,Components[[Name]:[Price]],2,FALSE),0))</f>
        <v>0</v>
      </c>
    </row>
    <row r="536" spans="1:54" x14ac:dyDescent="0.2">
      <c r="A536" s="2">
        <v>150</v>
      </c>
      <c r="B536" s="2" t="s">
        <v>958</v>
      </c>
      <c r="C536" s="6" t="s">
        <v>529</v>
      </c>
      <c r="D536" s="2" t="s">
        <v>529</v>
      </c>
      <c r="E536" s="2">
        <v>1</v>
      </c>
      <c r="F536" s="2">
        <v>2</v>
      </c>
      <c r="G536" s="2">
        <v>1</v>
      </c>
      <c r="H536" s="2" t="s">
        <v>295</v>
      </c>
      <c r="I536" s="7">
        <f>Fullmath[[#This Row],[Total CP]]/Fullmath[[#This Row],[Quantity]]</f>
        <v>1</v>
      </c>
      <c r="J5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36" s="6">
        <f>Fullmath[[#This Row],[Mat Cost]]/Fullmath[[#This Row],[Quantity]]</f>
        <v>49.583333333333336</v>
      </c>
      <c r="L5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49.583333333333336</v>
      </c>
      <c r="M536" s="5"/>
      <c r="N536" s="14"/>
      <c r="O536" s="15">
        <f>IFERROR(_xlfn.IFNA(VLOOKUP(Fullmath[[#This Row],[M1]],$H$2:$L535,2,FALSE),VLOOKUP(Fullmath[[#This Row],[M1]],$H537:$L$2227,2,FALSE)),0)</f>
        <v>0</v>
      </c>
      <c r="P536" s="16">
        <f>IFERROR(_xlfn.IFNA(VLOOKUP(Fullmath[[#This Row],[M1]],$H$2:$L535,4,FALSE),VLOOKUP(Fullmath[[#This Row],[M1]],$H537:$L$2227,4,FALSE)),0)</f>
        <v>0</v>
      </c>
      <c r="Q536" s="5"/>
      <c r="R536" s="6"/>
      <c r="S536" s="15">
        <f>IFERROR(_xlfn.IFNA(VLOOKUP(Fullmath[[#This Row],[M2]],$H$2:$L535,2,FALSE),VLOOKUP(Fullmath[[#This Row],[M2]],$H537:$L$2227,2,FALSE)),0)</f>
        <v>0</v>
      </c>
      <c r="T536" s="16">
        <f>IFERROR(_xlfn.IFNA(VLOOKUP(Fullmath[[#This Row],[M2]],$H$2:$L535,4,FALSE),VLOOKUP(Fullmath[[#This Row],[M2]],$H537:$L$2227,4,FALSE)),0)</f>
        <v>0</v>
      </c>
      <c r="U536" s="5"/>
      <c r="V536" s="6"/>
      <c r="W536" s="15">
        <f>IFERROR(_xlfn.IFNA(VLOOKUP(Fullmath[[#This Row],[M3]],$H$2:$L535,2,FALSE),VLOOKUP(Fullmath[[#This Row],[M3]],$H537:$L$2227,2,FALSE)),0)</f>
        <v>0</v>
      </c>
      <c r="X536" s="16">
        <f>IFERROR(_xlfn.IFNA(VLOOKUP(Fullmath[[#This Row],[M3]],$H$2:$L535,4,FALSE),VLOOKUP(Fullmath[[#This Row],[M3]],$H537:$L$2227,4,FALSE)),0)</f>
        <v>0</v>
      </c>
      <c r="Y536" s="5"/>
      <c r="Z536" s="6"/>
      <c r="AA536" s="15">
        <f>IFERROR(_xlfn.IFNA(VLOOKUP(Fullmath[[#This Row],[M4]],$H$2:$L535,2,FALSE),VLOOKUP(Fullmath[[#This Row],[M4]],$H537:$L$2227,2,FALSE)),0)</f>
        <v>0</v>
      </c>
      <c r="AB536" s="16">
        <f>IFERROR(_xlfn.IFNA(VLOOKUP(Fullmath[[#This Row],[M4]],$H$2:$L535,4,FALSE),VLOOKUP(Fullmath[[#This Row],[M4]],$H537:$L$2227,4,FALSE)),0)</f>
        <v>0</v>
      </c>
      <c r="AC536" s="5"/>
      <c r="AD536" s="6"/>
      <c r="AE536" s="15">
        <f>IFERROR(_xlfn.IFNA(VLOOKUP(Fullmath[[#This Row],[M5]],$H$2:$L535,2,FALSE),VLOOKUP(Fullmath[[#This Row],[M5]],$H537:$L$2227,2,FALSE)),0)</f>
        <v>0</v>
      </c>
      <c r="AF536" s="16">
        <f>IFERROR(_xlfn.IFNA(VLOOKUP(Fullmath[[#This Row],[M5]],$H$2:$L535,4,FALSE),VLOOKUP(Fullmath[[#This Row],[M5]],$H537:$L$2227,4,FALSE)),0)</f>
        <v>0</v>
      </c>
      <c r="AG536" s="5"/>
      <c r="AH536" s="6"/>
      <c r="AI536" s="15">
        <f>IFERROR(_xlfn.IFNA(VLOOKUP(Fullmath[[#This Row],[M6]],$H$2:$L535,2,FALSE),VLOOKUP(Fullmath[[#This Row],[M6]],$H537:$L$2227,2,FALSE)),0)</f>
        <v>0</v>
      </c>
      <c r="AJ536" s="16">
        <f>IFERROR(_xlfn.IFNA(VLOOKUP(Fullmath[[#This Row],[M6]],$H$2:$L535,4,FALSE),VLOOKUP(Fullmath[[#This Row],[M6]],$H537:$L$2227,4,FALSE)),0)</f>
        <v>0</v>
      </c>
      <c r="AK536" s="5" t="s">
        <v>157</v>
      </c>
      <c r="AL536" s="6">
        <v>1</v>
      </c>
      <c r="AM536" s="6">
        <f>(IFERROR(VLOOKUP(AK536,Components[[Name]:[Price]],2,FALSE),0))</f>
        <v>49.583333333333336</v>
      </c>
      <c r="AN536" s="5"/>
      <c r="AO536" s="6"/>
      <c r="AP536" s="6">
        <f>(IFERROR(VLOOKUP(AN536,Components[[Name]:[Price]],2,FALSE),0))</f>
        <v>0</v>
      </c>
      <c r="AQ536" s="5"/>
      <c r="AR536" s="6"/>
      <c r="AS536" s="6">
        <f>(IFERROR(VLOOKUP(AQ536,Components[[Name]:[Price]],2,FALSE),0))</f>
        <v>0</v>
      </c>
      <c r="AT536" s="5"/>
      <c r="AU536" s="6"/>
      <c r="AV536" s="6">
        <f>(IFERROR(VLOOKUP(AT536,Components[[Name]:[Price]],2,FALSE),0))</f>
        <v>0</v>
      </c>
      <c r="AW536" s="5"/>
      <c r="AX536" s="6"/>
      <c r="AY536" s="6">
        <f>(IFERROR(VLOOKUP(AW536,Components[[Name]:[Price]],2,FALSE),0))</f>
        <v>0</v>
      </c>
      <c r="AZ536" s="5"/>
      <c r="BA536" s="6"/>
      <c r="BB536" s="2">
        <f>(IFERROR(VLOOKUP(AZ536,Components[[Name]:[Price]],2,FALSE),0))</f>
        <v>0</v>
      </c>
    </row>
    <row r="537" spans="1:54" x14ac:dyDescent="0.2">
      <c r="A537" s="2">
        <v>151</v>
      </c>
      <c r="B537" s="2" t="s">
        <v>958</v>
      </c>
      <c r="C537" s="6" t="s">
        <v>529</v>
      </c>
      <c r="D537" s="2" t="s">
        <v>529</v>
      </c>
      <c r="E537" s="2">
        <v>10</v>
      </c>
      <c r="F537" s="2">
        <v>2</v>
      </c>
      <c r="G537" s="2">
        <v>10</v>
      </c>
      <c r="H537" s="2" t="s">
        <v>325</v>
      </c>
      <c r="I537" s="7">
        <f>Fullmath[[#This Row],[Total CP]]/Fullmath[[#This Row],[Quantity]]</f>
        <v>1</v>
      </c>
      <c r="J5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37" s="6">
        <f>Fullmath[[#This Row],[Mat Cost]]/Fullmath[[#This Row],[Quantity]]</f>
        <v>48.608333333333334</v>
      </c>
      <c r="L5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486.08333333333331</v>
      </c>
      <c r="M537" s="5"/>
      <c r="N537" s="14"/>
      <c r="O537" s="15">
        <f>IFERROR(_xlfn.IFNA(VLOOKUP(Fullmath[[#This Row],[M1]],$H$2:$L536,2,FALSE),VLOOKUP(Fullmath[[#This Row],[M1]],$H538:$L$2227,2,FALSE)),0)</f>
        <v>0</v>
      </c>
      <c r="P537" s="16">
        <f>IFERROR(_xlfn.IFNA(VLOOKUP(Fullmath[[#This Row],[M1]],$H$2:$L536,4,FALSE),VLOOKUP(Fullmath[[#This Row],[M1]],$H538:$L$2227,4,FALSE)),0)</f>
        <v>0</v>
      </c>
      <c r="Q537" s="5"/>
      <c r="R537" s="6"/>
      <c r="S537" s="15">
        <f>IFERROR(_xlfn.IFNA(VLOOKUP(Fullmath[[#This Row],[M2]],$H$2:$L536,2,FALSE),VLOOKUP(Fullmath[[#This Row],[M2]],$H538:$L$2227,2,FALSE)),0)</f>
        <v>0</v>
      </c>
      <c r="T537" s="16">
        <f>IFERROR(_xlfn.IFNA(VLOOKUP(Fullmath[[#This Row],[M2]],$H$2:$L536,4,FALSE),VLOOKUP(Fullmath[[#This Row],[M2]],$H538:$L$2227,4,FALSE)),0)</f>
        <v>0</v>
      </c>
      <c r="U537" s="5"/>
      <c r="V537" s="6"/>
      <c r="W537" s="15">
        <f>IFERROR(_xlfn.IFNA(VLOOKUP(Fullmath[[#This Row],[M3]],$H$2:$L536,2,FALSE),VLOOKUP(Fullmath[[#This Row],[M3]],$H538:$L$2227,2,FALSE)),0)</f>
        <v>0</v>
      </c>
      <c r="X537" s="16">
        <f>IFERROR(_xlfn.IFNA(VLOOKUP(Fullmath[[#This Row],[M3]],$H$2:$L536,4,FALSE),VLOOKUP(Fullmath[[#This Row],[M3]],$H538:$L$2227,4,FALSE)),0)</f>
        <v>0</v>
      </c>
      <c r="Y537" s="5"/>
      <c r="Z537" s="6"/>
      <c r="AA537" s="15">
        <f>IFERROR(_xlfn.IFNA(VLOOKUP(Fullmath[[#This Row],[M4]],$H$2:$L536,2,FALSE),VLOOKUP(Fullmath[[#This Row],[M4]],$H538:$L$2227,2,FALSE)),0)</f>
        <v>0</v>
      </c>
      <c r="AB537" s="16">
        <f>IFERROR(_xlfn.IFNA(VLOOKUP(Fullmath[[#This Row],[M4]],$H$2:$L536,4,FALSE),VLOOKUP(Fullmath[[#This Row],[M4]],$H538:$L$2227,4,FALSE)),0)</f>
        <v>0</v>
      </c>
      <c r="AC537" s="5"/>
      <c r="AD537" s="6"/>
      <c r="AE537" s="15">
        <f>IFERROR(_xlfn.IFNA(VLOOKUP(Fullmath[[#This Row],[M5]],$H$2:$L536,2,FALSE),VLOOKUP(Fullmath[[#This Row],[M5]],$H538:$L$2227,2,FALSE)),0)</f>
        <v>0</v>
      </c>
      <c r="AF537" s="16">
        <f>IFERROR(_xlfn.IFNA(VLOOKUP(Fullmath[[#This Row],[M5]],$H$2:$L536,4,FALSE),VLOOKUP(Fullmath[[#This Row],[M5]],$H538:$L$2227,4,FALSE)),0)</f>
        <v>0</v>
      </c>
      <c r="AG537" s="5"/>
      <c r="AH537" s="6"/>
      <c r="AI537" s="15">
        <f>IFERROR(_xlfn.IFNA(VLOOKUP(Fullmath[[#This Row],[M6]],$H$2:$L536,2,FALSE),VLOOKUP(Fullmath[[#This Row],[M6]],$H538:$L$2227,2,FALSE)),0)</f>
        <v>0</v>
      </c>
      <c r="AJ537" s="16">
        <f>IFERROR(_xlfn.IFNA(VLOOKUP(Fullmath[[#This Row],[M6]],$H$2:$L536,4,FALSE),VLOOKUP(Fullmath[[#This Row],[M6]],$H538:$L$2227,4,FALSE)),0)</f>
        <v>0</v>
      </c>
      <c r="AK537" s="5" t="s">
        <v>199</v>
      </c>
      <c r="AL537" s="6">
        <v>2</v>
      </c>
      <c r="AM537" s="6">
        <f>(IFERROR(VLOOKUP(AK537,Components[[Name]:[Price]],2,FALSE),0))</f>
        <v>134.41666666666666</v>
      </c>
      <c r="AN537" s="5" t="s">
        <v>159</v>
      </c>
      <c r="AO537" s="6">
        <v>2</v>
      </c>
      <c r="AP537" s="6">
        <f>(IFERROR(VLOOKUP(AN537,Components[[Name]:[Price]],2,FALSE),0))</f>
        <v>108.625</v>
      </c>
      <c r="AQ537" s="5"/>
      <c r="AR537" s="6"/>
      <c r="AS537" s="6">
        <f>(IFERROR(VLOOKUP(AQ537,Components[[Name]:[Price]],2,FALSE),0))</f>
        <v>0</v>
      </c>
      <c r="AT537" s="5"/>
      <c r="AU537" s="6"/>
      <c r="AV537" s="6">
        <f>(IFERROR(VLOOKUP(AT537,Components[[Name]:[Price]],2,FALSE),0))</f>
        <v>0</v>
      </c>
      <c r="AW537" s="5"/>
      <c r="AX537" s="6"/>
      <c r="AY537" s="6">
        <f>(IFERROR(VLOOKUP(AW537,Components[[Name]:[Price]],2,FALSE),0))</f>
        <v>0</v>
      </c>
      <c r="AZ537" s="5"/>
      <c r="BA537" s="6"/>
      <c r="BB537" s="2">
        <f>(IFERROR(VLOOKUP(AZ537,Components[[Name]:[Price]],2,FALSE),0))</f>
        <v>0</v>
      </c>
    </row>
    <row r="538" spans="1:54" x14ac:dyDescent="0.2">
      <c r="A538" s="2">
        <v>149</v>
      </c>
      <c r="B538" s="2" t="s">
        <v>958</v>
      </c>
      <c r="C538" s="6" t="s">
        <v>529</v>
      </c>
      <c r="D538" s="2" t="s">
        <v>529</v>
      </c>
      <c r="E538" s="2">
        <v>5</v>
      </c>
      <c r="F538" s="2">
        <v>2</v>
      </c>
      <c r="G538" s="2">
        <v>5</v>
      </c>
      <c r="H538" s="2" t="s">
        <v>579</v>
      </c>
      <c r="I538" s="7">
        <f>Fullmath[[#This Row],[Total CP]]/Fullmath[[#This Row],[Quantity]]</f>
        <v>1.4</v>
      </c>
      <c r="J5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</v>
      </c>
      <c r="K538" s="6">
        <f>Fullmath[[#This Row],[Mat Cost]]/Fullmath[[#This Row],[Quantity]]</f>
        <v>62.893333333333338</v>
      </c>
      <c r="L5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314.4666666666667</v>
      </c>
      <c r="M538" s="5" t="s">
        <v>325</v>
      </c>
      <c r="N538" s="14">
        <v>2</v>
      </c>
      <c r="O538" s="15">
        <f>IFERROR(_xlfn.IFNA(VLOOKUP(Fullmath[[#This Row],[M1]],$H$2:$L537,2,FALSE),VLOOKUP(Fullmath[[#This Row],[M1]],$H539:$L$2227,2,FALSE)),0)</f>
        <v>1</v>
      </c>
      <c r="P538" s="16">
        <f>IFERROR(_xlfn.IFNA(VLOOKUP(Fullmath[[#This Row],[M1]],$H$2:$L537,4,FALSE),VLOOKUP(Fullmath[[#This Row],[M1]],$H539:$L$2227,4,FALSE)),0)</f>
        <v>48.608333333333334</v>
      </c>
      <c r="Q538" s="5"/>
      <c r="R538" s="6"/>
      <c r="S538" s="15">
        <f>IFERROR(_xlfn.IFNA(VLOOKUP(Fullmath[[#This Row],[M2]],$H$2:$L537,2,FALSE),VLOOKUP(Fullmath[[#This Row],[M2]],$H539:$L$2227,2,FALSE)),0)</f>
        <v>0</v>
      </c>
      <c r="T538" s="16">
        <f>IFERROR(_xlfn.IFNA(VLOOKUP(Fullmath[[#This Row],[M2]],$H$2:$L537,4,FALSE),VLOOKUP(Fullmath[[#This Row],[M2]],$H539:$L$2227,4,FALSE)),0)</f>
        <v>0</v>
      </c>
      <c r="U538" s="5"/>
      <c r="V538" s="6"/>
      <c r="W538" s="15">
        <f>IFERROR(_xlfn.IFNA(VLOOKUP(Fullmath[[#This Row],[M3]],$H$2:$L537,2,FALSE),VLOOKUP(Fullmath[[#This Row],[M3]],$H539:$L$2227,2,FALSE)),0)</f>
        <v>0</v>
      </c>
      <c r="X538" s="16">
        <f>IFERROR(_xlfn.IFNA(VLOOKUP(Fullmath[[#This Row],[M3]],$H$2:$L537,4,FALSE),VLOOKUP(Fullmath[[#This Row],[M3]],$H539:$L$2227,4,FALSE)),0)</f>
        <v>0</v>
      </c>
      <c r="Y538" s="5"/>
      <c r="Z538" s="6"/>
      <c r="AA538" s="15">
        <f>IFERROR(_xlfn.IFNA(VLOOKUP(Fullmath[[#This Row],[M4]],$H$2:$L537,2,FALSE),VLOOKUP(Fullmath[[#This Row],[M4]],$H539:$L$2227,2,FALSE)),0)</f>
        <v>0</v>
      </c>
      <c r="AB538" s="16">
        <f>IFERROR(_xlfn.IFNA(VLOOKUP(Fullmath[[#This Row],[M4]],$H$2:$L537,4,FALSE),VLOOKUP(Fullmath[[#This Row],[M4]],$H539:$L$2227,4,FALSE)),0)</f>
        <v>0</v>
      </c>
      <c r="AC538" s="5"/>
      <c r="AD538" s="6"/>
      <c r="AE538" s="15">
        <f>IFERROR(_xlfn.IFNA(VLOOKUP(Fullmath[[#This Row],[M5]],$H$2:$L537,2,FALSE),VLOOKUP(Fullmath[[#This Row],[M5]],$H539:$L$2227,2,FALSE)),0)</f>
        <v>0</v>
      </c>
      <c r="AF538" s="16">
        <f>IFERROR(_xlfn.IFNA(VLOOKUP(Fullmath[[#This Row],[M5]],$H$2:$L537,4,FALSE),VLOOKUP(Fullmath[[#This Row],[M5]],$H539:$L$2227,4,FALSE)),0)</f>
        <v>0</v>
      </c>
      <c r="AG538" s="5"/>
      <c r="AH538" s="6"/>
      <c r="AI538" s="15">
        <f>IFERROR(_xlfn.IFNA(VLOOKUP(Fullmath[[#This Row],[M6]],$H$2:$L537,2,FALSE),VLOOKUP(Fullmath[[#This Row],[M6]],$H539:$L$2227,2,FALSE)),0)</f>
        <v>0</v>
      </c>
      <c r="AJ538" s="16">
        <f>IFERROR(_xlfn.IFNA(VLOOKUP(Fullmath[[#This Row],[M6]],$H$2:$L537,4,FALSE),VLOOKUP(Fullmath[[#This Row],[M6]],$H539:$L$2227,4,FALSE)),0)</f>
        <v>0</v>
      </c>
      <c r="AK538" s="5" t="s">
        <v>159</v>
      </c>
      <c r="AL538" s="6">
        <v>2</v>
      </c>
      <c r="AM538" s="6">
        <f>(IFERROR(VLOOKUP(AK538,Components[[Name]:[Price]],2,FALSE),0))</f>
        <v>108.625</v>
      </c>
      <c r="AN538" s="5"/>
      <c r="AO538" s="6"/>
      <c r="AP538" s="6">
        <f>(IFERROR(VLOOKUP(AN538,Components[[Name]:[Price]],2,FALSE),0))</f>
        <v>0</v>
      </c>
      <c r="AQ538" s="5"/>
      <c r="AR538" s="6"/>
      <c r="AS538" s="6">
        <f>(IFERROR(VLOOKUP(AQ538,Components[[Name]:[Price]],2,FALSE),0))</f>
        <v>0</v>
      </c>
      <c r="AT538" s="5"/>
      <c r="AU538" s="6"/>
      <c r="AV538" s="6">
        <f>(IFERROR(VLOOKUP(AT538,Components[[Name]:[Price]],2,FALSE),0))</f>
        <v>0</v>
      </c>
      <c r="AW538" s="5"/>
      <c r="AX538" s="6"/>
      <c r="AY538" s="6">
        <f>(IFERROR(VLOOKUP(AW538,Components[[Name]:[Price]],2,FALSE),0))</f>
        <v>0</v>
      </c>
      <c r="AZ538" s="5"/>
      <c r="BA538" s="6"/>
      <c r="BB538" s="2">
        <f>(IFERROR(VLOOKUP(AZ538,Components[[Name]:[Price]],2,FALSE),0))</f>
        <v>0</v>
      </c>
    </row>
    <row r="539" spans="1:54" x14ac:dyDescent="0.2">
      <c r="A539" s="2">
        <v>189</v>
      </c>
      <c r="B539" s="2" t="s">
        <v>958</v>
      </c>
      <c r="C539" s="6" t="s">
        <v>529</v>
      </c>
      <c r="D539" s="2" t="s">
        <v>529</v>
      </c>
      <c r="E539" s="2">
        <v>10</v>
      </c>
      <c r="F539" s="2">
        <v>2</v>
      </c>
      <c r="G539" s="2">
        <v>1</v>
      </c>
      <c r="H539" s="2" t="s">
        <v>330</v>
      </c>
      <c r="I539" s="7">
        <f>Fullmath[[#This Row],[Total CP]]/Fullmath[[#This Row],[Quantity]]</f>
        <v>0.2</v>
      </c>
      <c r="J5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539" s="6">
        <f>Fullmath[[#This Row],[Mat Cost]]/Fullmath[[#This Row],[Quantity]]</f>
        <v>26.585833333333333</v>
      </c>
      <c r="L5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265.85833333333335</v>
      </c>
      <c r="M539" s="5" t="s">
        <v>325</v>
      </c>
      <c r="N539" s="14">
        <v>1</v>
      </c>
      <c r="O539" s="15">
        <f>IFERROR(_xlfn.IFNA(VLOOKUP(Fullmath[[#This Row],[M1]],$H$2:$L538,2,FALSE),VLOOKUP(Fullmath[[#This Row],[M1]],$H540:$L$2227,2,FALSE)),0)</f>
        <v>1</v>
      </c>
      <c r="P539" s="16">
        <f>IFERROR(_xlfn.IFNA(VLOOKUP(Fullmath[[#This Row],[M1]],$H$2:$L538,4,FALSE),VLOOKUP(Fullmath[[#This Row],[M1]],$H540:$L$2227,4,FALSE)),0)</f>
        <v>48.608333333333334</v>
      </c>
      <c r="Q539" s="5"/>
      <c r="R539" s="6"/>
      <c r="S539" s="15">
        <f>IFERROR(_xlfn.IFNA(VLOOKUP(Fullmath[[#This Row],[M2]],$H$2:$L538,2,FALSE),VLOOKUP(Fullmath[[#This Row],[M2]],$H540:$L$2227,2,FALSE)),0)</f>
        <v>0</v>
      </c>
      <c r="T539" s="16">
        <f>IFERROR(_xlfn.IFNA(VLOOKUP(Fullmath[[#This Row],[M2]],$H$2:$L538,4,FALSE),VLOOKUP(Fullmath[[#This Row],[M2]],$H540:$L$2227,4,FALSE)),0)</f>
        <v>0</v>
      </c>
      <c r="U539" s="5"/>
      <c r="V539" s="6"/>
      <c r="W539" s="15">
        <f>IFERROR(_xlfn.IFNA(VLOOKUP(Fullmath[[#This Row],[M3]],$H$2:$L538,2,FALSE),VLOOKUP(Fullmath[[#This Row],[M3]],$H540:$L$2227,2,FALSE)),0)</f>
        <v>0</v>
      </c>
      <c r="X539" s="16">
        <f>IFERROR(_xlfn.IFNA(VLOOKUP(Fullmath[[#This Row],[M3]],$H$2:$L538,4,FALSE),VLOOKUP(Fullmath[[#This Row],[M3]],$H540:$L$2227,4,FALSE)),0)</f>
        <v>0</v>
      </c>
      <c r="Y539" s="5"/>
      <c r="Z539" s="6"/>
      <c r="AA539" s="15">
        <f>IFERROR(_xlfn.IFNA(VLOOKUP(Fullmath[[#This Row],[M4]],$H$2:$L538,2,FALSE),VLOOKUP(Fullmath[[#This Row],[M4]],$H540:$L$2227,2,FALSE)),0)</f>
        <v>0</v>
      </c>
      <c r="AB539" s="16">
        <f>IFERROR(_xlfn.IFNA(VLOOKUP(Fullmath[[#This Row],[M4]],$H$2:$L538,4,FALSE),VLOOKUP(Fullmath[[#This Row],[M4]],$H540:$L$2227,4,FALSE)),0)</f>
        <v>0</v>
      </c>
      <c r="AC539" s="5"/>
      <c r="AD539" s="6"/>
      <c r="AE539" s="15">
        <f>IFERROR(_xlfn.IFNA(VLOOKUP(Fullmath[[#This Row],[M5]],$H$2:$L538,2,FALSE),VLOOKUP(Fullmath[[#This Row],[M5]],$H540:$L$2227,2,FALSE)),0)</f>
        <v>0</v>
      </c>
      <c r="AF539" s="16">
        <f>IFERROR(_xlfn.IFNA(VLOOKUP(Fullmath[[#This Row],[M5]],$H$2:$L538,4,FALSE),VLOOKUP(Fullmath[[#This Row],[M5]],$H540:$L$2227,4,FALSE)),0)</f>
        <v>0</v>
      </c>
      <c r="AG539" s="5"/>
      <c r="AH539" s="6"/>
      <c r="AI539" s="15">
        <f>IFERROR(_xlfn.IFNA(VLOOKUP(Fullmath[[#This Row],[M6]],$H$2:$L538,2,FALSE),VLOOKUP(Fullmath[[#This Row],[M6]],$H540:$L$2227,2,FALSE)),0)</f>
        <v>0</v>
      </c>
      <c r="AJ539" s="16">
        <f>IFERROR(_xlfn.IFNA(VLOOKUP(Fullmath[[#This Row],[M6]],$H$2:$L538,4,FALSE),VLOOKUP(Fullmath[[#This Row],[M6]],$H540:$L$2227,4,FALSE)),0)</f>
        <v>0</v>
      </c>
      <c r="AK539" s="5" t="s">
        <v>159</v>
      </c>
      <c r="AL539" s="6">
        <v>2</v>
      </c>
      <c r="AM539" s="6">
        <f>(IFERROR(VLOOKUP(AK539,Components[[Name]:[Price]],2,FALSE),0))</f>
        <v>108.625</v>
      </c>
      <c r="AN539" s="5"/>
      <c r="AO539" s="6"/>
      <c r="AP539" s="6">
        <f>(IFERROR(VLOOKUP(AN539,Components[[Name]:[Price]],2,FALSE),0))</f>
        <v>0</v>
      </c>
      <c r="AQ539" s="5"/>
      <c r="AR539" s="6"/>
      <c r="AS539" s="6">
        <f>(IFERROR(VLOOKUP(AQ539,Components[[Name]:[Price]],2,FALSE),0))</f>
        <v>0</v>
      </c>
      <c r="AT539" s="5"/>
      <c r="AU539" s="6"/>
      <c r="AV539" s="6">
        <f>(IFERROR(VLOOKUP(AT539,Components[[Name]:[Price]],2,FALSE),0))</f>
        <v>0</v>
      </c>
      <c r="AW539" s="5"/>
      <c r="AX539" s="6"/>
      <c r="AY539" s="6">
        <f>(IFERROR(VLOOKUP(AW539,Components[[Name]:[Price]],2,FALSE),0))</f>
        <v>0</v>
      </c>
      <c r="AZ539" s="5"/>
      <c r="BA539" s="6"/>
      <c r="BB539" s="2">
        <f>(IFERROR(VLOOKUP(AZ539,Components[[Name]:[Price]],2,FALSE),0))</f>
        <v>0</v>
      </c>
    </row>
    <row r="540" spans="1:54" x14ac:dyDescent="0.2">
      <c r="A540" s="2">
        <v>152</v>
      </c>
      <c r="B540" s="2" t="s">
        <v>958</v>
      </c>
      <c r="C540" s="6" t="s">
        <v>529</v>
      </c>
      <c r="D540" s="2" t="s">
        <v>529</v>
      </c>
      <c r="E540" s="2">
        <v>5</v>
      </c>
      <c r="F540" s="2">
        <v>3</v>
      </c>
      <c r="G540" s="2">
        <v>5</v>
      </c>
      <c r="H540" s="2" t="s">
        <v>301</v>
      </c>
      <c r="I540" s="7">
        <f>Fullmath[[#This Row],[Total CP]]/Fullmath[[#This Row],[Quantity]]</f>
        <v>1.4</v>
      </c>
      <c r="J5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</v>
      </c>
      <c r="K540" s="6">
        <f>Fullmath[[#This Row],[Mat Cost]]/Fullmath[[#This Row],[Quantity]]</f>
        <v>62.893333333333338</v>
      </c>
      <c r="L5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314.4666666666667</v>
      </c>
      <c r="M540" s="5" t="s">
        <v>325</v>
      </c>
      <c r="N540" s="14">
        <v>2</v>
      </c>
      <c r="O540" s="15">
        <f>IFERROR(_xlfn.IFNA(VLOOKUP(Fullmath[[#This Row],[M1]],$H$2:$L539,2,FALSE),VLOOKUP(Fullmath[[#This Row],[M1]],$H541:$L$2227,2,FALSE)),0)</f>
        <v>1</v>
      </c>
      <c r="P540" s="16">
        <f>IFERROR(_xlfn.IFNA(VLOOKUP(Fullmath[[#This Row],[M1]],$H$2:$L539,4,FALSE),VLOOKUP(Fullmath[[#This Row],[M1]],$H541:$L$2227,4,FALSE)),0)</f>
        <v>48.608333333333334</v>
      </c>
      <c r="Q540" s="5"/>
      <c r="R540" s="6"/>
      <c r="S540" s="15">
        <f>IFERROR(_xlfn.IFNA(VLOOKUP(Fullmath[[#This Row],[M2]],$H$2:$L539,2,FALSE),VLOOKUP(Fullmath[[#This Row],[M2]],$H541:$L$2227,2,FALSE)),0)</f>
        <v>0</v>
      </c>
      <c r="T540" s="16">
        <f>IFERROR(_xlfn.IFNA(VLOOKUP(Fullmath[[#This Row],[M2]],$H$2:$L539,4,FALSE),VLOOKUP(Fullmath[[#This Row],[M2]],$H541:$L$2227,4,FALSE)),0)</f>
        <v>0</v>
      </c>
      <c r="U540" s="5"/>
      <c r="V540" s="6"/>
      <c r="W540" s="15">
        <f>IFERROR(_xlfn.IFNA(VLOOKUP(Fullmath[[#This Row],[M3]],$H$2:$L539,2,FALSE),VLOOKUP(Fullmath[[#This Row],[M3]],$H541:$L$2227,2,FALSE)),0)</f>
        <v>0</v>
      </c>
      <c r="X540" s="16">
        <f>IFERROR(_xlfn.IFNA(VLOOKUP(Fullmath[[#This Row],[M3]],$H$2:$L539,4,FALSE),VLOOKUP(Fullmath[[#This Row],[M3]],$H541:$L$2227,4,FALSE)),0)</f>
        <v>0</v>
      </c>
      <c r="Y540" s="5"/>
      <c r="Z540" s="6"/>
      <c r="AA540" s="15">
        <f>IFERROR(_xlfn.IFNA(VLOOKUP(Fullmath[[#This Row],[M4]],$H$2:$L539,2,FALSE),VLOOKUP(Fullmath[[#This Row],[M4]],$H541:$L$2227,2,FALSE)),0)</f>
        <v>0</v>
      </c>
      <c r="AB540" s="16">
        <f>IFERROR(_xlfn.IFNA(VLOOKUP(Fullmath[[#This Row],[M4]],$H$2:$L539,4,FALSE),VLOOKUP(Fullmath[[#This Row],[M4]],$H541:$L$2227,4,FALSE)),0)</f>
        <v>0</v>
      </c>
      <c r="AC540" s="5"/>
      <c r="AD540" s="6"/>
      <c r="AE540" s="15">
        <f>IFERROR(_xlfn.IFNA(VLOOKUP(Fullmath[[#This Row],[M5]],$H$2:$L539,2,FALSE),VLOOKUP(Fullmath[[#This Row],[M5]],$H541:$L$2227,2,FALSE)),0)</f>
        <v>0</v>
      </c>
      <c r="AF540" s="16">
        <f>IFERROR(_xlfn.IFNA(VLOOKUP(Fullmath[[#This Row],[M5]],$H$2:$L539,4,FALSE),VLOOKUP(Fullmath[[#This Row],[M5]],$H541:$L$2227,4,FALSE)),0)</f>
        <v>0</v>
      </c>
      <c r="AG540" s="5"/>
      <c r="AH540" s="6"/>
      <c r="AI540" s="15">
        <f>IFERROR(_xlfn.IFNA(VLOOKUP(Fullmath[[#This Row],[M6]],$H$2:$L539,2,FALSE),VLOOKUP(Fullmath[[#This Row],[M6]],$H541:$L$2227,2,FALSE)),0)</f>
        <v>0</v>
      </c>
      <c r="AJ540" s="16">
        <f>IFERROR(_xlfn.IFNA(VLOOKUP(Fullmath[[#This Row],[M6]],$H$2:$L539,4,FALSE),VLOOKUP(Fullmath[[#This Row],[M6]],$H541:$L$2227,4,FALSE)),0)</f>
        <v>0</v>
      </c>
      <c r="AK540" s="5" t="s">
        <v>159</v>
      </c>
      <c r="AL540" s="6">
        <v>2</v>
      </c>
      <c r="AM540" s="6">
        <f>(IFERROR(VLOOKUP(AK540,Components[[Name]:[Price]],2,FALSE),0))</f>
        <v>108.625</v>
      </c>
      <c r="AN540" s="5"/>
      <c r="AO540" s="6"/>
      <c r="AP540" s="6">
        <f>(IFERROR(VLOOKUP(AN540,Components[[Name]:[Price]],2,FALSE),0))</f>
        <v>0</v>
      </c>
      <c r="AQ540" s="5"/>
      <c r="AR540" s="6"/>
      <c r="AS540" s="6">
        <f>(IFERROR(VLOOKUP(AQ540,Components[[Name]:[Price]],2,FALSE),0))</f>
        <v>0</v>
      </c>
      <c r="AT540" s="5"/>
      <c r="AU540" s="6"/>
      <c r="AV540" s="6">
        <f>(IFERROR(VLOOKUP(AT540,Components[[Name]:[Price]],2,FALSE),0))</f>
        <v>0</v>
      </c>
      <c r="AW540" s="5"/>
      <c r="AX540" s="6"/>
      <c r="AY540" s="6">
        <f>(IFERROR(VLOOKUP(AW540,Components[[Name]:[Price]],2,FALSE),0))</f>
        <v>0</v>
      </c>
      <c r="AZ540" s="5"/>
      <c r="BA540" s="6"/>
      <c r="BB540" s="2">
        <f>(IFERROR(VLOOKUP(AZ540,Components[[Name]:[Price]],2,FALSE),0))</f>
        <v>0</v>
      </c>
    </row>
    <row r="541" spans="1:54" x14ac:dyDescent="0.2">
      <c r="A541" s="2">
        <v>186</v>
      </c>
      <c r="B541" s="2" t="s">
        <v>958</v>
      </c>
      <c r="C541" s="6" t="s">
        <v>529</v>
      </c>
      <c r="D541" s="2" t="s">
        <v>529</v>
      </c>
      <c r="E541" s="2">
        <v>5</v>
      </c>
      <c r="F541" s="2">
        <v>12</v>
      </c>
      <c r="G541" s="2">
        <v>2</v>
      </c>
      <c r="H541" s="2" t="s">
        <v>832</v>
      </c>
      <c r="I541" s="7">
        <f>Fullmath[[#This Row],[Total CP]]/Fullmath[[#This Row],[Quantity]]</f>
        <v>0.4</v>
      </c>
      <c r="J5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541" s="6">
        <f>Fullmath[[#This Row],[Mat Cost]]/Fullmath[[#This Row],[Quantity]]</f>
        <v>124.675</v>
      </c>
      <c r="L5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623.375</v>
      </c>
      <c r="M541" s="5"/>
      <c r="N541" s="14"/>
      <c r="O541" s="15">
        <f>IFERROR(_xlfn.IFNA(VLOOKUP(Fullmath[[#This Row],[M1]],$H$2:$L540,2,FALSE),VLOOKUP(Fullmath[[#This Row],[M1]],$H542:$L$2227,2,FALSE)),0)</f>
        <v>0</v>
      </c>
      <c r="P541" s="16">
        <f>IFERROR(_xlfn.IFNA(VLOOKUP(Fullmath[[#This Row],[M1]],$H$2:$L540,4,FALSE),VLOOKUP(Fullmath[[#This Row],[M1]],$H542:$L$2227,4,FALSE)),0)</f>
        <v>0</v>
      </c>
      <c r="Q541" s="5"/>
      <c r="R541" s="6"/>
      <c r="S541" s="15">
        <f>IFERROR(_xlfn.IFNA(VLOOKUP(Fullmath[[#This Row],[M2]],$H$2:$L540,2,FALSE),VLOOKUP(Fullmath[[#This Row],[M2]],$H542:$L$2227,2,FALSE)),0)</f>
        <v>0</v>
      </c>
      <c r="T541" s="16">
        <f>IFERROR(_xlfn.IFNA(VLOOKUP(Fullmath[[#This Row],[M2]],$H$2:$L540,4,FALSE),VLOOKUP(Fullmath[[#This Row],[M2]],$H542:$L$2227,4,FALSE)),0)</f>
        <v>0</v>
      </c>
      <c r="U541" s="5"/>
      <c r="V541" s="6"/>
      <c r="W541" s="15">
        <f>IFERROR(_xlfn.IFNA(VLOOKUP(Fullmath[[#This Row],[M3]],$H$2:$L540,2,FALSE),VLOOKUP(Fullmath[[#This Row],[M3]],$H542:$L$2227,2,FALSE)),0)</f>
        <v>0</v>
      </c>
      <c r="X541" s="16">
        <f>IFERROR(_xlfn.IFNA(VLOOKUP(Fullmath[[#This Row],[M3]],$H$2:$L540,4,FALSE),VLOOKUP(Fullmath[[#This Row],[M3]],$H542:$L$2227,4,FALSE)),0)</f>
        <v>0</v>
      </c>
      <c r="Y541" s="5"/>
      <c r="Z541" s="6"/>
      <c r="AA541" s="15">
        <f>IFERROR(_xlfn.IFNA(VLOOKUP(Fullmath[[#This Row],[M4]],$H$2:$L540,2,FALSE),VLOOKUP(Fullmath[[#This Row],[M4]],$H542:$L$2227,2,FALSE)),0)</f>
        <v>0</v>
      </c>
      <c r="AB541" s="16">
        <f>IFERROR(_xlfn.IFNA(VLOOKUP(Fullmath[[#This Row],[M4]],$H$2:$L540,4,FALSE),VLOOKUP(Fullmath[[#This Row],[M4]],$H542:$L$2227,4,FALSE)),0)</f>
        <v>0</v>
      </c>
      <c r="AC541" s="5"/>
      <c r="AD541" s="6"/>
      <c r="AE541" s="15">
        <f>IFERROR(_xlfn.IFNA(VLOOKUP(Fullmath[[#This Row],[M5]],$H$2:$L540,2,FALSE),VLOOKUP(Fullmath[[#This Row],[M5]],$H542:$L$2227,2,FALSE)),0)</f>
        <v>0</v>
      </c>
      <c r="AF541" s="16">
        <f>IFERROR(_xlfn.IFNA(VLOOKUP(Fullmath[[#This Row],[M5]],$H$2:$L540,4,FALSE),VLOOKUP(Fullmath[[#This Row],[M5]],$H542:$L$2227,4,FALSE)),0)</f>
        <v>0</v>
      </c>
      <c r="AG541" s="5"/>
      <c r="AH541" s="6"/>
      <c r="AI541" s="15">
        <f>IFERROR(_xlfn.IFNA(VLOOKUP(Fullmath[[#This Row],[M6]],$H$2:$L540,2,FALSE),VLOOKUP(Fullmath[[#This Row],[M6]],$H542:$L$2227,2,FALSE)),0)</f>
        <v>0</v>
      </c>
      <c r="AJ541" s="16">
        <f>IFERROR(_xlfn.IFNA(VLOOKUP(Fullmath[[#This Row],[M6]],$H$2:$L540,4,FALSE),VLOOKUP(Fullmath[[#This Row],[M6]],$H542:$L$2227,4,FALSE)),0)</f>
        <v>0</v>
      </c>
      <c r="AK541" s="5" t="s">
        <v>159</v>
      </c>
      <c r="AL541" s="6">
        <v>3</v>
      </c>
      <c r="AM541" s="6">
        <f>(IFERROR(VLOOKUP(AK541,Components[[Name]:[Price]],2,FALSE),0))</f>
        <v>108.625</v>
      </c>
      <c r="AN541" s="5" t="s">
        <v>157</v>
      </c>
      <c r="AO541" s="6">
        <v>6</v>
      </c>
      <c r="AP541" s="6">
        <f>(IFERROR(VLOOKUP(AN541,Components[[Name]:[Price]],2,FALSE),0))</f>
        <v>49.583333333333336</v>
      </c>
      <c r="AQ541" s="5"/>
      <c r="AR541" s="6"/>
      <c r="AS541" s="6">
        <f>(IFERROR(VLOOKUP(AQ541,Components[[Name]:[Price]],2,FALSE),0))</f>
        <v>0</v>
      </c>
      <c r="AT541" s="5"/>
      <c r="AU541" s="6"/>
      <c r="AV541" s="6">
        <f>(IFERROR(VLOOKUP(AT541,Components[[Name]:[Price]],2,FALSE),0))</f>
        <v>0</v>
      </c>
      <c r="AW541" s="5"/>
      <c r="AX541" s="6"/>
      <c r="AY541" s="6">
        <f>(IFERROR(VLOOKUP(AW541,Components[[Name]:[Price]],2,FALSE),0))</f>
        <v>0</v>
      </c>
      <c r="AZ541" s="5"/>
      <c r="BA541" s="6"/>
      <c r="BB541" s="2">
        <f>(IFERROR(VLOOKUP(AZ541,Components[[Name]:[Price]],2,FALSE),0))</f>
        <v>0</v>
      </c>
    </row>
    <row r="542" spans="1:54" x14ac:dyDescent="0.2">
      <c r="A542" s="2">
        <v>1649</v>
      </c>
      <c r="B542" s="2" t="s">
        <v>958</v>
      </c>
      <c r="C542" s="6" t="s">
        <v>529</v>
      </c>
      <c r="D542" s="2" t="s">
        <v>529</v>
      </c>
      <c r="E542" s="2">
        <v>1</v>
      </c>
      <c r="F542" s="2">
        <v>13</v>
      </c>
      <c r="G542" s="2">
        <v>2</v>
      </c>
      <c r="H542" s="2" t="s">
        <v>458</v>
      </c>
      <c r="I542" s="7">
        <f>Fullmath[[#This Row],[Total CP]]/Fullmath[[#This Row],[Quantity]]</f>
        <v>3</v>
      </c>
      <c r="J5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542" s="6">
        <f>Fullmath[[#This Row],[Mat Cost]]/Fullmath[[#This Row],[Quantity]]</f>
        <v>1214.0833333333333</v>
      </c>
      <c r="L5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1214.0833333333333</v>
      </c>
      <c r="M542" s="5" t="s">
        <v>295</v>
      </c>
      <c r="N542" s="14">
        <v>1</v>
      </c>
      <c r="O542" s="15">
        <f>IFERROR(_xlfn.IFNA(VLOOKUP(Fullmath[[#This Row],[M1]],$H$2:$L541,2,FALSE),VLOOKUP(Fullmath[[#This Row],[M1]],$H543:$L$2227,2,FALSE)),0)</f>
        <v>1</v>
      </c>
      <c r="P542" s="16">
        <f>IFERROR(_xlfn.IFNA(VLOOKUP(Fullmath[[#This Row],[M1]],$H$2:$L541,4,FALSE),VLOOKUP(Fullmath[[#This Row],[M1]],$H543:$L$2227,4,FALSE)),0)</f>
        <v>49.583333333333336</v>
      </c>
      <c r="Q542" s="5"/>
      <c r="R542" s="6"/>
      <c r="S542" s="15">
        <f>IFERROR(_xlfn.IFNA(VLOOKUP(Fullmath[[#This Row],[M2]],$H$2:$L541,2,FALSE),VLOOKUP(Fullmath[[#This Row],[M2]],$H543:$L$2227,2,FALSE)),0)</f>
        <v>0</v>
      </c>
      <c r="T542" s="16">
        <f>IFERROR(_xlfn.IFNA(VLOOKUP(Fullmath[[#This Row],[M2]],$H$2:$L541,4,FALSE),VLOOKUP(Fullmath[[#This Row],[M2]],$H543:$L$2227,4,FALSE)),0)</f>
        <v>0</v>
      </c>
      <c r="U542" s="5"/>
      <c r="V542" s="6"/>
      <c r="W542" s="15">
        <f>IFERROR(_xlfn.IFNA(VLOOKUP(Fullmath[[#This Row],[M3]],$H$2:$L541,2,FALSE),VLOOKUP(Fullmath[[#This Row],[M3]],$H543:$L$2227,2,FALSE)),0)</f>
        <v>0</v>
      </c>
      <c r="X542" s="16">
        <f>IFERROR(_xlfn.IFNA(VLOOKUP(Fullmath[[#This Row],[M3]],$H$2:$L541,4,FALSE),VLOOKUP(Fullmath[[#This Row],[M3]],$H543:$L$2227,4,FALSE)),0)</f>
        <v>0</v>
      </c>
      <c r="Y542" s="5"/>
      <c r="Z542" s="6"/>
      <c r="AA542" s="15">
        <f>IFERROR(_xlfn.IFNA(VLOOKUP(Fullmath[[#This Row],[M4]],$H$2:$L541,2,FALSE),VLOOKUP(Fullmath[[#This Row],[M4]],$H543:$L$2227,2,FALSE)),0)</f>
        <v>0</v>
      </c>
      <c r="AB542" s="16">
        <f>IFERROR(_xlfn.IFNA(VLOOKUP(Fullmath[[#This Row],[M4]],$H$2:$L541,4,FALSE),VLOOKUP(Fullmath[[#This Row],[M4]],$H543:$L$2227,4,FALSE)),0)</f>
        <v>0</v>
      </c>
      <c r="AC542" s="5"/>
      <c r="AD542" s="6"/>
      <c r="AE542" s="15">
        <f>IFERROR(_xlfn.IFNA(VLOOKUP(Fullmath[[#This Row],[M5]],$H$2:$L541,2,FALSE),VLOOKUP(Fullmath[[#This Row],[M5]],$H543:$L$2227,2,FALSE)),0)</f>
        <v>0</v>
      </c>
      <c r="AF542" s="16">
        <f>IFERROR(_xlfn.IFNA(VLOOKUP(Fullmath[[#This Row],[M5]],$H$2:$L541,4,FALSE),VLOOKUP(Fullmath[[#This Row],[M5]],$H543:$L$2227,4,FALSE)),0)</f>
        <v>0</v>
      </c>
      <c r="AG542" s="5"/>
      <c r="AH542" s="6"/>
      <c r="AI542" s="15">
        <f>IFERROR(_xlfn.IFNA(VLOOKUP(Fullmath[[#This Row],[M6]],$H$2:$L541,2,FALSE),VLOOKUP(Fullmath[[#This Row],[M6]],$H543:$L$2227,2,FALSE)),0)</f>
        <v>0</v>
      </c>
      <c r="AJ542" s="16">
        <f>IFERROR(_xlfn.IFNA(VLOOKUP(Fullmath[[#This Row],[M6]],$H$2:$L541,4,FALSE),VLOOKUP(Fullmath[[#This Row],[M6]],$H543:$L$2227,4,FALSE)),0)</f>
        <v>0</v>
      </c>
      <c r="AK542" s="5" t="s">
        <v>470</v>
      </c>
      <c r="AL542" s="6">
        <v>1</v>
      </c>
      <c r="AM542" s="6">
        <f>(IFERROR(VLOOKUP(AK542,Components[[Name]:[Price]],2,FALSE),0))</f>
        <v>200</v>
      </c>
      <c r="AN542" s="5" t="s">
        <v>199</v>
      </c>
      <c r="AO542" s="6">
        <v>2</v>
      </c>
      <c r="AP542" s="6">
        <f>(IFERROR(VLOOKUP(AN542,Components[[Name]:[Price]],2,FALSE),0))</f>
        <v>134.41666666666666</v>
      </c>
      <c r="AQ542" s="5" t="s">
        <v>230</v>
      </c>
      <c r="AR542" s="6">
        <v>2</v>
      </c>
      <c r="AS542" s="6">
        <f>(IFERROR(VLOOKUP(AQ542,Components[[Name]:[Price]],2,FALSE),0))</f>
        <v>347.83333333333331</v>
      </c>
      <c r="AT542" s="5" t="s">
        <v>840</v>
      </c>
      <c r="AU542" s="6">
        <v>1</v>
      </c>
      <c r="AV542" s="6">
        <f>(IFERROR(VLOOKUP(AT542,Components[[Name]:[Price]],2,FALSE),0))</f>
        <v>0</v>
      </c>
      <c r="AW542" s="5"/>
      <c r="AX542" s="6"/>
      <c r="AY542" s="6">
        <f>(IFERROR(VLOOKUP(AW542,Components[[Name]:[Price]],2,FALSE),0))</f>
        <v>0</v>
      </c>
      <c r="AZ542" s="5"/>
      <c r="BA542" s="6"/>
      <c r="BB542" s="2">
        <f>(IFERROR(VLOOKUP(AZ542,Components[[Name]:[Price]],2,FALSE),0))</f>
        <v>0</v>
      </c>
    </row>
    <row r="543" spans="1:54" x14ac:dyDescent="0.2">
      <c r="A543" s="2">
        <v>187</v>
      </c>
      <c r="B543" s="2" t="s">
        <v>958</v>
      </c>
      <c r="C543" s="6" t="s">
        <v>529</v>
      </c>
      <c r="D543" s="2" t="s">
        <v>529</v>
      </c>
      <c r="E543" s="2">
        <v>1</v>
      </c>
      <c r="F543" s="2">
        <v>19</v>
      </c>
      <c r="G543" s="2">
        <v>8</v>
      </c>
      <c r="H543" s="2" t="s">
        <v>834</v>
      </c>
      <c r="I543" s="7">
        <f>Fullmath[[#This Row],[Total CP]]/Fullmath[[#This Row],[Quantity]]</f>
        <v>10</v>
      </c>
      <c r="J5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43" s="6">
        <f>Fullmath[[#This Row],[Mat Cost]]/Fullmath[[#This Row],[Quantity]]</f>
        <v>179.60833333333335</v>
      </c>
      <c r="L5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179.60833333333335</v>
      </c>
      <c r="M543" s="5" t="s">
        <v>325</v>
      </c>
      <c r="N543" s="14">
        <v>1</v>
      </c>
      <c r="O543" s="15">
        <f>IFERROR(_xlfn.IFNA(VLOOKUP(Fullmath[[#This Row],[M1]],$H$2:$L542,2,FALSE),VLOOKUP(Fullmath[[#This Row],[M1]],$H544:$L$2227,2,FALSE)),0)</f>
        <v>1</v>
      </c>
      <c r="P543" s="16">
        <f>IFERROR(_xlfn.IFNA(VLOOKUP(Fullmath[[#This Row],[M1]],$H$2:$L542,4,FALSE),VLOOKUP(Fullmath[[#This Row],[M1]],$H544:$L$2227,4,FALSE)),0)</f>
        <v>48.608333333333334</v>
      </c>
      <c r="Q543" s="5" t="s">
        <v>833</v>
      </c>
      <c r="R543" s="6">
        <v>1</v>
      </c>
      <c r="S543" s="15">
        <f>IFERROR(_xlfn.IFNA(VLOOKUP(Fullmath[[#This Row],[M2]],$H$2:$L542,2,FALSE),VLOOKUP(Fullmath[[#This Row],[M2]],$H544:$L$2227,2,FALSE)),0)</f>
        <v>1</v>
      </c>
      <c r="T543" s="16">
        <f>IFERROR(_xlfn.IFNA(VLOOKUP(Fullmath[[#This Row],[M2]],$H$2:$L542,4,FALSE),VLOOKUP(Fullmath[[#This Row],[M2]],$H544:$L$2227,4,FALSE)),0)</f>
        <v>131</v>
      </c>
      <c r="U543" s="5"/>
      <c r="V543" s="6"/>
      <c r="W543" s="15">
        <f>IFERROR(_xlfn.IFNA(VLOOKUP(Fullmath[[#This Row],[M3]],$H$2:$L542,2,FALSE),VLOOKUP(Fullmath[[#This Row],[M3]],$H544:$L$2227,2,FALSE)),0)</f>
        <v>0</v>
      </c>
      <c r="X543" s="16">
        <f>IFERROR(_xlfn.IFNA(VLOOKUP(Fullmath[[#This Row],[M3]],$H$2:$L542,4,FALSE),VLOOKUP(Fullmath[[#This Row],[M3]],$H544:$L$2227,4,FALSE)),0)</f>
        <v>0</v>
      </c>
      <c r="Y543" s="5"/>
      <c r="Z543" s="6"/>
      <c r="AA543" s="15">
        <f>IFERROR(_xlfn.IFNA(VLOOKUP(Fullmath[[#This Row],[M4]],$H$2:$L542,2,FALSE),VLOOKUP(Fullmath[[#This Row],[M4]],$H544:$L$2227,2,FALSE)),0)</f>
        <v>0</v>
      </c>
      <c r="AB543" s="16">
        <f>IFERROR(_xlfn.IFNA(VLOOKUP(Fullmath[[#This Row],[M4]],$H$2:$L542,4,FALSE),VLOOKUP(Fullmath[[#This Row],[M4]],$H544:$L$2227,4,FALSE)),0)</f>
        <v>0</v>
      </c>
      <c r="AC543" s="5"/>
      <c r="AD543" s="6"/>
      <c r="AE543" s="15">
        <f>IFERROR(_xlfn.IFNA(VLOOKUP(Fullmath[[#This Row],[M5]],$H$2:$L542,2,FALSE),VLOOKUP(Fullmath[[#This Row],[M5]],$H544:$L$2227,2,FALSE)),0)</f>
        <v>0</v>
      </c>
      <c r="AF543" s="16">
        <f>IFERROR(_xlfn.IFNA(VLOOKUP(Fullmath[[#This Row],[M5]],$H$2:$L542,4,FALSE),VLOOKUP(Fullmath[[#This Row],[M5]],$H544:$L$2227,4,FALSE)),0)</f>
        <v>0</v>
      </c>
      <c r="AG543" s="5"/>
      <c r="AH543" s="6"/>
      <c r="AI543" s="15">
        <f>IFERROR(_xlfn.IFNA(VLOOKUP(Fullmath[[#This Row],[M6]],$H$2:$L542,2,FALSE),VLOOKUP(Fullmath[[#This Row],[M6]],$H544:$L$2227,2,FALSE)),0)</f>
        <v>0</v>
      </c>
      <c r="AJ543" s="16">
        <f>IFERROR(_xlfn.IFNA(VLOOKUP(Fullmath[[#This Row],[M6]],$H$2:$L542,4,FALSE),VLOOKUP(Fullmath[[#This Row],[M6]],$H544:$L$2227,4,FALSE)),0)</f>
        <v>0</v>
      </c>
      <c r="AK543" s="5"/>
      <c r="AL543" s="6"/>
      <c r="AM543" s="6">
        <f>(IFERROR(VLOOKUP(AK543,Components[[Name]:[Price]],2,FALSE),0))</f>
        <v>0</v>
      </c>
      <c r="AN543" s="5"/>
      <c r="AO543" s="6"/>
      <c r="AP543" s="6">
        <f>(IFERROR(VLOOKUP(AN543,Components[[Name]:[Price]],2,FALSE),0))</f>
        <v>0</v>
      </c>
      <c r="AQ543" s="5"/>
      <c r="AR543" s="6"/>
      <c r="AS543" s="6">
        <f>(IFERROR(VLOOKUP(AQ543,Components[[Name]:[Price]],2,FALSE),0))</f>
        <v>0</v>
      </c>
      <c r="AT543" s="5"/>
      <c r="AU543" s="6"/>
      <c r="AV543" s="6">
        <f>(IFERROR(VLOOKUP(AT543,Components[[Name]:[Price]],2,FALSE),0))</f>
        <v>0</v>
      </c>
      <c r="AW543" s="5"/>
      <c r="AX543" s="6"/>
      <c r="AY543" s="6">
        <f>(IFERROR(VLOOKUP(AW543,Components[[Name]:[Price]],2,FALSE),0))</f>
        <v>0</v>
      </c>
      <c r="AZ543" s="5"/>
      <c r="BA543" s="6"/>
      <c r="BB543" s="2">
        <f>(IFERROR(VLOOKUP(AZ543,Components[[Name]:[Price]],2,FALSE),0))</f>
        <v>0</v>
      </c>
    </row>
    <row r="544" spans="1:54" x14ac:dyDescent="0.2">
      <c r="A544" s="2">
        <v>1650</v>
      </c>
      <c r="B544" s="2" t="s">
        <v>958</v>
      </c>
      <c r="C544" s="6" t="s">
        <v>529</v>
      </c>
      <c r="D544" s="2" t="s">
        <v>529</v>
      </c>
      <c r="E544" s="2">
        <v>1</v>
      </c>
      <c r="F544" s="2">
        <v>20</v>
      </c>
      <c r="G544" s="2">
        <v>9</v>
      </c>
      <c r="H544" s="2" t="s">
        <v>459</v>
      </c>
      <c r="I544" s="7">
        <f>Fullmath[[#This Row],[Total CP]]/Fullmath[[#This Row],[Quantity]]</f>
        <v>9</v>
      </c>
      <c r="J5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544" s="6">
        <f>Fullmath[[#This Row],[Mat Cost]]/Fullmath[[#This Row],[Quantity]]</f>
        <v>1712.3333333333333</v>
      </c>
      <c r="L5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1712.3333333333333</v>
      </c>
      <c r="M544" s="5" t="s">
        <v>295</v>
      </c>
      <c r="N544" s="14"/>
      <c r="O544" s="15">
        <f>IFERROR(_xlfn.IFNA(VLOOKUP(Fullmath[[#This Row],[M1]],$H$2:$L543,2,FALSE),VLOOKUP(Fullmath[[#This Row],[M1]],$H545:$L$2227,2,FALSE)),0)</f>
        <v>1</v>
      </c>
      <c r="P544" s="16">
        <f>IFERROR(_xlfn.IFNA(VLOOKUP(Fullmath[[#This Row],[M1]],$H$2:$L543,4,FALSE),VLOOKUP(Fullmath[[#This Row],[M1]],$H545:$L$2227,4,FALSE)),0)</f>
        <v>49.583333333333336</v>
      </c>
      <c r="Q544" s="5"/>
      <c r="R544" s="6"/>
      <c r="S544" s="15">
        <f>IFERROR(_xlfn.IFNA(VLOOKUP(Fullmath[[#This Row],[M2]],$H$2:$L543,2,FALSE),VLOOKUP(Fullmath[[#This Row],[M2]],$H545:$L$2227,2,FALSE)),0)</f>
        <v>0</v>
      </c>
      <c r="T544" s="16">
        <f>IFERROR(_xlfn.IFNA(VLOOKUP(Fullmath[[#This Row],[M2]],$H$2:$L543,4,FALSE),VLOOKUP(Fullmath[[#This Row],[M2]],$H545:$L$2227,4,FALSE)),0)</f>
        <v>0</v>
      </c>
      <c r="U544" s="5"/>
      <c r="V544" s="6"/>
      <c r="W544" s="15">
        <f>IFERROR(_xlfn.IFNA(VLOOKUP(Fullmath[[#This Row],[M3]],$H$2:$L543,2,FALSE),VLOOKUP(Fullmath[[#This Row],[M3]],$H545:$L$2227,2,FALSE)),0)</f>
        <v>0</v>
      </c>
      <c r="X544" s="16">
        <f>IFERROR(_xlfn.IFNA(VLOOKUP(Fullmath[[#This Row],[M3]],$H$2:$L543,4,FALSE),VLOOKUP(Fullmath[[#This Row],[M3]],$H545:$L$2227,4,FALSE)),0)</f>
        <v>0</v>
      </c>
      <c r="Y544" s="5"/>
      <c r="Z544" s="6"/>
      <c r="AA544" s="15">
        <f>IFERROR(_xlfn.IFNA(VLOOKUP(Fullmath[[#This Row],[M4]],$H$2:$L543,2,FALSE),VLOOKUP(Fullmath[[#This Row],[M4]],$H545:$L$2227,2,FALSE)),0)</f>
        <v>0</v>
      </c>
      <c r="AB544" s="16">
        <f>IFERROR(_xlfn.IFNA(VLOOKUP(Fullmath[[#This Row],[M4]],$H$2:$L543,4,FALSE),VLOOKUP(Fullmath[[#This Row],[M4]],$H545:$L$2227,4,FALSE)),0)</f>
        <v>0</v>
      </c>
      <c r="AC544" s="5"/>
      <c r="AD544" s="6"/>
      <c r="AE544" s="15">
        <f>IFERROR(_xlfn.IFNA(VLOOKUP(Fullmath[[#This Row],[M5]],$H$2:$L543,2,FALSE),VLOOKUP(Fullmath[[#This Row],[M5]],$H545:$L$2227,2,FALSE)),0)</f>
        <v>0</v>
      </c>
      <c r="AF544" s="16">
        <f>IFERROR(_xlfn.IFNA(VLOOKUP(Fullmath[[#This Row],[M5]],$H$2:$L543,4,FALSE),VLOOKUP(Fullmath[[#This Row],[M5]],$H545:$L$2227,4,FALSE)),0)</f>
        <v>0</v>
      </c>
      <c r="AG544" s="5"/>
      <c r="AH544" s="6"/>
      <c r="AI544" s="15">
        <f>IFERROR(_xlfn.IFNA(VLOOKUP(Fullmath[[#This Row],[M6]],$H$2:$L543,2,FALSE),VLOOKUP(Fullmath[[#This Row],[M6]],$H545:$L$2227,2,FALSE)),0)</f>
        <v>0</v>
      </c>
      <c r="AJ544" s="16">
        <f>IFERROR(_xlfn.IFNA(VLOOKUP(Fullmath[[#This Row],[M6]],$H$2:$L543,4,FALSE),VLOOKUP(Fullmath[[#This Row],[M6]],$H545:$L$2227,4,FALSE)),0)</f>
        <v>0</v>
      </c>
      <c r="AK544" s="5" t="s">
        <v>470</v>
      </c>
      <c r="AL544" s="6">
        <v>2</v>
      </c>
      <c r="AM544" s="6">
        <f>(IFERROR(VLOOKUP(AK544,Components[[Name]:[Price]],2,FALSE),0))</f>
        <v>200</v>
      </c>
      <c r="AN544" s="5" t="s">
        <v>199</v>
      </c>
      <c r="AO544" s="6">
        <v>2</v>
      </c>
      <c r="AP544" s="6">
        <f>(IFERROR(VLOOKUP(AN544,Components[[Name]:[Price]],2,FALSE),0))</f>
        <v>134.41666666666666</v>
      </c>
      <c r="AQ544" s="5" t="s">
        <v>230</v>
      </c>
      <c r="AR544" s="6">
        <v>3</v>
      </c>
      <c r="AS544" s="6">
        <f>(IFERROR(VLOOKUP(AQ544,Components[[Name]:[Price]],2,FALSE),0))</f>
        <v>347.83333333333331</v>
      </c>
      <c r="AT544" s="5" t="s">
        <v>841</v>
      </c>
      <c r="AU544" s="6">
        <v>1</v>
      </c>
      <c r="AV544" s="6">
        <f>(IFERROR(VLOOKUP(AT544,Components[[Name]:[Price]],2,FALSE),0))</f>
        <v>0</v>
      </c>
      <c r="AW544" s="5"/>
      <c r="AX544" s="6"/>
      <c r="AY544" s="6">
        <f>(IFERROR(VLOOKUP(AW544,Components[[Name]:[Price]],2,FALSE),0))</f>
        <v>0</v>
      </c>
      <c r="AZ544" s="5"/>
      <c r="BA544" s="6"/>
      <c r="BB544" s="2">
        <f>(IFERROR(VLOOKUP(AZ544,Components[[Name]:[Price]],2,FALSE),0))</f>
        <v>0</v>
      </c>
    </row>
    <row r="545" spans="1:54" x14ac:dyDescent="0.2">
      <c r="A545" s="6">
        <v>70</v>
      </c>
      <c r="B545" s="6" t="s">
        <v>527</v>
      </c>
      <c r="C545" s="6" t="s">
        <v>529</v>
      </c>
      <c r="D545" s="6" t="s">
        <v>529</v>
      </c>
      <c r="E545" s="6">
        <v>1</v>
      </c>
      <c r="F545" s="6">
        <v>2</v>
      </c>
      <c r="G545" s="6">
        <v>1</v>
      </c>
      <c r="H545" s="6" t="s">
        <v>329</v>
      </c>
      <c r="I545" s="7">
        <f>Fullmath[[#This Row],[Total CP]]/Fullmath[[#This Row],[Quantity]]</f>
        <v>1</v>
      </c>
      <c r="J5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45" s="6">
        <f>Fullmath[[#This Row],[Mat Cost]]/Fullmath[[#This Row],[Quantity]]</f>
        <v>305.16666666666669</v>
      </c>
      <c r="L5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M545" s="5"/>
      <c r="N545" s="14"/>
      <c r="O545" s="15">
        <f>IFERROR(_xlfn.IFNA(VLOOKUP(Fullmath[[#This Row],[M1]],$H$2:$L544,2,FALSE),VLOOKUP(Fullmath[[#This Row],[M1]],$H546:$L$2227,2,FALSE)),0)</f>
        <v>0</v>
      </c>
      <c r="P545" s="16">
        <f>IFERROR(_xlfn.IFNA(VLOOKUP(Fullmath[[#This Row],[M1]],$H$2:$L544,4,FALSE),VLOOKUP(Fullmath[[#This Row],[M1]],$H546:$L$2227,4,FALSE)),0)</f>
        <v>0</v>
      </c>
      <c r="Q545" s="5"/>
      <c r="R545" s="6"/>
      <c r="S545" s="15">
        <f>IFERROR(_xlfn.IFNA(VLOOKUP(Fullmath[[#This Row],[M2]],$H$2:$L544,2,FALSE),VLOOKUP(Fullmath[[#This Row],[M2]],$H546:$L$2227,2,FALSE)),0)</f>
        <v>0</v>
      </c>
      <c r="T545" s="16">
        <f>IFERROR(_xlfn.IFNA(VLOOKUP(Fullmath[[#This Row],[M2]],$H$2:$L544,4,FALSE),VLOOKUP(Fullmath[[#This Row],[M2]],$H546:$L$2227,4,FALSE)),0)</f>
        <v>0</v>
      </c>
      <c r="U545" s="5"/>
      <c r="V545" s="6"/>
      <c r="W545" s="15">
        <f>IFERROR(_xlfn.IFNA(VLOOKUP(Fullmath[[#This Row],[M3]],$H$2:$L544,2,FALSE),VLOOKUP(Fullmath[[#This Row],[M3]],$H546:$L$2227,2,FALSE)),0)</f>
        <v>0</v>
      </c>
      <c r="X545" s="16">
        <f>IFERROR(_xlfn.IFNA(VLOOKUP(Fullmath[[#This Row],[M3]],$H$2:$L544,4,FALSE),VLOOKUP(Fullmath[[#This Row],[M3]],$H546:$L$2227,4,FALSE)),0)</f>
        <v>0</v>
      </c>
      <c r="Y545" s="5"/>
      <c r="Z545" s="6"/>
      <c r="AA545" s="15">
        <f>IFERROR(_xlfn.IFNA(VLOOKUP(Fullmath[[#This Row],[M4]],$H$2:$L544,2,FALSE),VLOOKUP(Fullmath[[#This Row],[M4]],$H546:$L$2227,2,FALSE)),0)</f>
        <v>0</v>
      </c>
      <c r="AB545" s="16">
        <f>IFERROR(_xlfn.IFNA(VLOOKUP(Fullmath[[#This Row],[M4]],$H$2:$L544,4,FALSE),VLOOKUP(Fullmath[[#This Row],[M4]],$H546:$L$2227,4,FALSE)),0)</f>
        <v>0</v>
      </c>
      <c r="AC545" s="5"/>
      <c r="AD545" s="6"/>
      <c r="AE545" s="15">
        <f>IFERROR(_xlfn.IFNA(VLOOKUP(Fullmath[[#This Row],[M5]],$H$2:$L544,2,FALSE),VLOOKUP(Fullmath[[#This Row],[M5]],$H546:$L$2227,2,FALSE)),0)</f>
        <v>0</v>
      </c>
      <c r="AF545" s="16">
        <f>IFERROR(_xlfn.IFNA(VLOOKUP(Fullmath[[#This Row],[M5]],$H$2:$L544,4,FALSE),VLOOKUP(Fullmath[[#This Row],[M5]],$H546:$L$2227,4,FALSE)),0)</f>
        <v>0</v>
      </c>
      <c r="AG545" s="5"/>
      <c r="AH545" s="6"/>
      <c r="AI545" s="15">
        <f>IFERROR(_xlfn.IFNA(VLOOKUP(Fullmath[[#This Row],[M6]],$H$2:$L544,2,FALSE),VLOOKUP(Fullmath[[#This Row],[M6]],$H546:$L$2227,2,FALSE)),0)</f>
        <v>0</v>
      </c>
      <c r="AJ545" s="16">
        <f>IFERROR(_xlfn.IFNA(VLOOKUP(Fullmath[[#This Row],[M6]],$H$2:$L544,4,FALSE),VLOOKUP(Fullmath[[#This Row],[M6]],$H546:$L$2227,4,FALSE)),0)</f>
        <v>0</v>
      </c>
      <c r="AK545" s="5" t="s">
        <v>231</v>
      </c>
      <c r="AL545" s="6">
        <v>1</v>
      </c>
      <c r="AM545" s="6">
        <f>(IFERROR(VLOOKUP(AK545,Components[[Name]:[Price]],2,FALSE),0))</f>
        <v>305.16666666666669</v>
      </c>
      <c r="AN545" s="5"/>
      <c r="AO545" s="6"/>
      <c r="AP545" s="6">
        <f>(IFERROR(VLOOKUP(AN545,Components[[Name]:[Price]],2,FALSE),0))</f>
        <v>0</v>
      </c>
      <c r="AQ545" s="5"/>
      <c r="AR545" s="6"/>
      <c r="AS545" s="6">
        <f>(IFERROR(VLOOKUP(AQ545,Components[[Name]:[Price]],2,FALSE),0))</f>
        <v>0</v>
      </c>
      <c r="AT545" s="5"/>
      <c r="AU545" s="6"/>
      <c r="AV545" s="6">
        <f>(IFERROR(VLOOKUP(AT545,Components[[Name]:[Price]],2,FALSE),0))</f>
        <v>0</v>
      </c>
      <c r="AW545" s="5"/>
      <c r="AX545" s="6"/>
      <c r="AY545" s="6">
        <f>(IFERROR(VLOOKUP(AW545,Components[[Name]:[Price]],2,FALSE),0))</f>
        <v>0</v>
      </c>
      <c r="AZ545" s="5"/>
      <c r="BA545" s="6"/>
      <c r="BB545" s="6">
        <f>(IFERROR(VLOOKUP(AZ545,Components[[Name]:[Price]],2,FALSE),0))</f>
        <v>0</v>
      </c>
    </row>
    <row r="546" spans="1:54" x14ac:dyDescent="0.2">
      <c r="A546" s="6">
        <v>1207</v>
      </c>
      <c r="B546" s="6" t="s">
        <v>527</v>
      </c>
      <c r="C546" s="6" t="s">
        <v>529</v>
      </c>
      <c r="D546" s="6" t="s">
        <v>529</v>
      </c>
      <c r="E546" s="6">
        <v>3</v>
      </c>
      <c r="F546" s="6">
        <v>3</v>
      </c>
      <c r="G546" s="6">
        <v>1</v>
      </c>
      <c r="H546" s="6" t="s">
        <v>533</v>
      </c>
      <c r="I546" s="7">
        <f>Fullmath[[#This Row],[Total CP]]/Fullmath[[#This Row],[Quantity]]</f>
        <v>0.33333333333333331</v>
      </c>
      <c r="J5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46" s="6">
        <f>Fullmath[[#This Row],[Mat Cost]]/Fullmath[[#This Row],[Quantity]]</f>
        <v>0</v>
      </c>
      <c r="L5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M546" s="5" t="s">
        <v>580</v>
      </c>
      <c r="N546" s="14">
        <v>3</v>
      </c>
      <c r="O546" s="15">
        <f>IFERROR(_xlfn.IFNA(VLOOKUP(Fullmath[[#This Row],[M1]],$H$2:$L545,2,FALSE),VLOOKUP(Fullmath[[#This Row],[M1]],$H547:$L$2227,2,FALSE)),0)</f>
        <v>0</v>
      </c>
      <c r="P546" s="16">
        <f>IFERROR(_xlfn.IFNA(VLOOKUP(Fullmath[[#This Row],[M1]],$H$2:$L545,4,FALSE),VLOOKUP(Fullmath[[#This Row],[M1]],$H547:$L$2227,4,FALSE)),0)</f>
        <v>0</v>
      </c>
      <c r="Q546" s="5"/>
      <c r="R546" s="6"/>
      <c r="S546" s="15">
        <f>IFERROR(_xlfn.IFNA(VLOOKUP(Fullmath[[#This Row],[M2]],$H$2:$L545,2,FALSE),VLOOKUP(Fullmath[[#This Row],[M2]],$H547:$L$2227,2,FALSE)),0)</f>
        <v>0</v>
      </c>
      <c r="T546" s="16">
        <f>IFERROR(_xlfn.IFNA(VLOOKUP(Fullmath[[#This Row],[M2]],$H$2:$L545,4,FALSE),VLOOKUP(Fullmath[[#This Row],[M2]],$H547:$L$2227,4,FALSE)),0)</f>
        <v>0</v>
      </c>
      <c r="U546" s="5"/>
      <c r="V546" s="6"/>
      <c r="W546" s="15">
        <f>IFERROR(_xlfn.IFNA(VLOOKUP(Fullmath[[#This Row],[M3]],$H$2:$L545,2,FALSE),VLOOKUP(Fullmath[[#This Row],[M3]],$H547:$L$2227,2,FALSE)),0)</f>
        <v>0</v>
      </c>
      <c r="X546" s="16">
        <f>IFERROR(_xlfn.IFNA(VLOOKUP(Fullmath[[#This Row],[M3]],$H$2:$L545,4,FALSE),VLOOKUP(Fullmath[[#This Row],[M3]],$H547:$L$2227,4,FALSE)),0)</f>
        <v>0</v>
      </c>
      <c r="Y546" s="5"/>
      <c r="Z546" s="6"/>
      <c r="AA546" s="15">
        <f>IFERROR(_xlfn.IFNA(VLOOKUP(Fullmath[[#This Row],[M4]],$H$2:$L545,2,FALSE),VLOOKUP(Fullmath[[#This Row],[M4]],$H547:$L$2227,2,FALSE)),0)</f>
        <v>0</v>
      </c>
      <c r="AB546" s="16">
        <f>IFERROR(_xlfn.IFNA(VLOOKUP(Fullmath[[#This Row],[M4]],$H$2:$L545,4,FALSE),VLOOKUP(Fullmath[[#This Row],[M4]],$H547:$L$2227,4,FALSE)),0)</f>
        <v>0</v>
      </c>
      <c r="AC546" s="5"/>
      <c r="AD546" s="6"/>
      <c r="AE546" s="15">
        <f>IFERROR(_xlfn.IFNA(VLOOKUP(Fullmath[[#This Row],[M5]],$H$2:$L545,2,FALSE),VLOOKUP(Fullmath[[#This Row],[M5]],$H547:$L$2227,2,FALSE)),0)</f>
        <v>0</v>
      </c>
      <c r="AF546" s="16">
        <f>IFERROR(_xlfn.IFNA(VLOOKUP(Fullmath[[#This Row],[M5]],$H$2:$L545,4,FALSE),VLOOKUP(Fullmath[[#This Row],[M5]],$H547:$L$2227,4,FALSE)),0)</f>
        <v>0</v>
      </c>
      <c r="AG546" s="5"/>
      <c r="AH546" s="6"/>
      <c r="AI546" s="15">
        <f>IFERROR(_xlfn.IFNA(VLOOKUP(Fullmath[[#This Row],[M6]],$H$2:$L545,2,FALSE),VLOOKUP(Fullmath[[#This Row],[M6]],$H547:$L$2227,2,FALSE)),0)</f>
        <v>0</v>
      </c>
      <c r="AJ546" s="16">
        <f>IFERROR(_xlfn.IFNA(VLOOKUP(Fullmath[[#This Row],[M6]],$H$2:$L545,4,FALSE),VLOOKUP(Fullmath[[#This Row],[M6]],$H547:$L$2227,4,FALSE)),0)</f>
        <v>0</v>
      </c>
      <c r="AK546" s="5"/>
      <c r="AL546" s="6"/>
      <c r="AM546" s="6">
        <f>(IFERROR(VLOOKUP(AK546,Components[[Name]:[Price]],2,FALSE),0))</f>
        <v>0</v>
      </c>
      <c r="AN546" s="5"/>
      <c r="AO546" s="6"/>
      <c r="AP546" s="6">
        <f>(IFERROR(VLOOKUP(AN546,Components[[Name]:[Price]],2,FALSE),0))</f>
        <v>0</v>
      </c>
      <c r="AQ546" s="5"/>
      <c r="AR546" s="6"/>
      <c r="AS546" s="6">
        <f>(IFERROR(VLOOKUP(AQ546,Components[[Name]:[Price]],2,FALSE),0))</f>
        <v>0</v>
      </c>
      <c r="AT546" s="5"/>
      <c r="AU546" s="6"/>
      <c r="AV546" s="6">
        <f>(IFERROR(VLOOKUP(AT546,Components[[Name]:[Price]],2,FALSE),0))</f>
        <v>0</v>
      </c>
      <c r="AW546" s="5"/>
      <c r="AX546" s="6"/>
      <c r="AY546" s="6">
        <f>(IFERROR(VLOOKUP(AW546,Components[[Name]:[Price]],2,FALSE),0))</f>
        <v>0</v>
      </c>
      <c r="AZ546" s="5"/>
      <c r="BA546" s="6"/>
      <c r="BB546" s="6">
        <f>(IFERROR(VLOOKUP(AZ546,Components[[Name]:[Price]],2,FALSE),0))</f>
        <v>0</v>
      </c>
    </row>
    <row r="547" spans="1:54" x14ac:dyDescent="0.2">
      <c r="A547" s="6">
        <v>58</v>
      </c>
      <c r="B547" s="6" t="s">
        <v>527</v>
      </c>
      <c r="C547" s="6" t="s">
        <v>529</v>
      </c>
      <c r="D547" s="6" t="s">
        <v>529</v>
      </c>
      <c r="E547" s="6">
        <v>3</v>
      </c>
      <c r="F547" s="6">
        <v>10</v>
      </c>
      <c r="G547" s="6">
        <v>1</v>
      </c>
      <c r="H547" s="6" t="s">
        <v>294</v>
      </c>
      <c r="I547" s="7">
        <f>Fullmath[[#This Row],[Total CP]]/Fullmath[[#This Row],[Quantity]]</f>
        <v>0.33333333333333331</v>
      </c>
      <c r="J5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47" s="6">
        <f>Fullmath[[#This Row],[Mat Cost]]/Fullmath[[#This Row],[Quantity]]</f>
        <v>101.72222222222223</v>
      </c>
      <c r="L5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M547" s="5"/>
      <c r="N547" s="14"/>
      <c r="O547" s="15">
        <f>IFERROR(_xlfn.IFNA(VLOOKUP(Fullmath[[#This Row],[M1]],$H$2:$L546,2,FALSE),VLOOKUP(Fullmath[[#This Row],[M1]],$H548:$L$2227,2,FALSE)),0)</f>
        <v>0</v>
      </c>
      <c r="P547" s="16">
        <f>IFERROR(_xlfn.IFNA(VLOOKUP(Fullmath[[#This Row],[M1]],$H$2:$L546,4,FALSE),VLOOKUP(Fullmath[[#This Row],[M1]],$H548:$L$2227,4,FALSE)),0)</f>
        <v>0</v>
      </c>
      <c r="Q547" s="5"/>
      <c r="R547" s="6"/>
      <c r="S547" s="15">
        <f>IFERROR(_xlfn.IFNA(VLOOKUP(Fullmath[[#This Row],[M2]],$H$2:$L546,2,FALSE),VLOOKUP(Fullmath[[#This Row],[M2]],$H548:$L$2227,2,FALSE)),0)</f>
        <v>0</v>
      </c>
      <c r="T547" s="16">
        <f>IFERROR(_xlfn.IFNA(VLOOKUP(Fullmath[[#This Row],[M2]],$H$2:$L546,4,FALSE),VLOOKUP(Fullmath[[#This Row],[M2]],$H548:$L$2227,4,FALSE)),0)</f>
        <v>0</v>
      </c>
      <c r="U547" s="5"/>
      <c r="V547" s="6"/>
      <c r="W547" s="15">
        <f>IFERROR(_xlfn.IFNA(VLOOKUP(Fullmath[[#This Row],[M3]],$H$2:$L546,2,FALSE),VLOOKUP(Fullmath[[#This Row],[M3]],$H548:$L$2227,2,FALSE)),0)</f>
        <v>0</v>
      </c>
      <c r="X547" s="16">
        <f>IFERROR(_xlfn.IFNA(VLOOKUP(Fullmath[[#This Row],[M3]],$H$2:$L546,4,FALSE),VLOOKUP(Fullmath[[#This Row],[M3]],$H548:$L$2227,4,FALSE)),0)</f>
        <v>0</v>
      </c>
      <c r="Y547" s="5"/>
      <c r="Z547" s="6"/>
      <c r="AA547" s="15">
        <f>IFERROR(_xlfn.IFNA(VLOOKUP(Fullmath[[#This Row],[M4]],$H$2:$L546,2,FALSE),VLOOKUP(Fullmath[[#This Row],[M4]],$H548:$L$2227,2,FALSE)),0)</f>
        <v>0</v>
      </c>
      <c r="AB547" s="16">
        <f>IFERROR(_xlfn.IFNA(VLOOKUP(Fullmath[[#This Row],[M4]],$H$2:$L546,4,FALSE),VLOOKUP(Fullmath[[#This Row],[M4]],$H548:$L$2227,4,FALSE)),0)</f>
        <v>0</v>
      </c>
      <c r="AC547" s="5"/>
      <c r="AD547" s="6"/>
      <c r="AE547" s="15">
        <f>IFERROR(_xlfn.IFNA(VLOOKUP(Fullmath[[#This Row],[M5]],$H$2:$L546,2,FALSE),VLOOKUP(Fullmath[[#This Row],[M5]],$H548:$L$2227,2,FALSE)),0)</f>
        <v>0</v>
      </c>
      <c r="AF547" s="16">
        <f>IFERROR(_xlfn.IFNA(VLOOKUP(Fullmath[[#This Row],[M5]],$H$2:$L546,4,FALSE),VLOOKUP(Fullmath[[#This Row],[M5]],$H548:$L$2227,4,FALSE)),0)</f>
        <v>0</v>
      </c>
      <c r="AG547" s="5"/>
      <c r="AH547" s="6"/>
      <c r="AI547" s="15">
        <f>IFERROR(_xlfn.IFNA(VLOOKUP(Fullmath[[#This Row],[M6]],$H$2:$L546,2,FALSE),VLOOKUP(Fullmath[[#This Row],[M6]],$H548:$L$2227,2,FALSE)),0)</f>
        <v>0</v>
      </c>
      <c r="AJ547" s="16">
        <f>IFERROR(_xlfn.IFNA(VLOOKUP(Fullmath[[#This Row],[M6]],$H$2:$L546,4,FALSE),VLOOKUP(Fullmath[[#This Row],[M6]],$H548:$L$2227,4,FALSE)),0)</f>
        <v>0</v>
      </c>
      <c r="AK547" s="5" t="s">
        <v>231</v>
      </c>
      <c r="AL547" s="6">
        <v>1</v>
      </c>
      <c r="AM547" s="6">
        <f>(IFERROR(VLOOKUP(AK547,Components[[Name]:[Price]],2,FALSE),0))</f>
        <v>305.16666666666669</v>
      </c>
      <c r="AN547" s="5"/>
      <c r="AO547" s="6"/>
      <c r="AP547" s="6">
        <f>(IFERROR(VLOOKUP(AN547,Components[[Name]:[Price]],2,FALSE),0))</f>
        <v>0</v>
      </c>
      <c r="AQ547" s="5"/>
      <c r="AR547" s="6"/>
      <c r="AS547" s="6">
        <f>(IFERROR(VLOOKUP(AQ547,Components[[Name]:[Price]],2,FALSE),0))</f>
        <v>0</v>
      </c>
      <c r="AT547" s="5"/>
      <c r="AU547" s="6"/>
      <c r="AV547" s="6">
        <f>(IFERROR(VLOOKUP(AT547,Components[[Name]:[Price]],2,FALSE),0))</f>
        <v>0</v>
      </c>
      <c r="AW547" s="5"/>
      <c r="AX547" s="6"/>
      <c r="AY547" s="6">
        <f>(IFERROR(VLOOKUP(AW547,Components[[Name]:[Price]],2,FALSE),0))</f>
        <v>0</v>
      </c>
      <c r="AZ547" s="5"/>
      <c r="BA547" s="6"/>
      <c r="BB547" s="6">
        <f>(IFERROR(VLOOKUP(AZ547,Components[[Name]:[Price]],2,FALSE),0))</f>
        <v>0</v>
      </c>
    </row>
    <row r="548" spans="1:54" x14ac:dyDescent="0.2">
      <c r="A548" s="6">
        <v>1047</v>
      </c>
      <c r="B548" s="6" t="s">
        <v>527</v>
      </c>
      <c r="C548" s="6" t="s">
        <v>529</v>
      </c>
      <c r="D548" s="6" t="s">
        <v>529</v>
      </c>
      <c r="E548" s="6">
        <v>3</v>
      </c>
      <c r="F548" s="6">
        <v>10</v>
      </c>
      <c r="G548" s="6">
        <v>1</v>
      </c>
      <c r="H548" s="6" t="s">
        <v>532</v>
      </c>
      <c r="I548" s="7">
        <f>Fullmath[[#This Row],[Total CP]]/Fullmath[[#This Row],[Quantity]]</f>
        <v>0.33333333333333331</v>
      </c>
      <c r="J5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48" s="6">
        <f>Fullmath[[#This Row],[Mat Cost]]/Fullmath[[#This Row],[Quantity]]</f>
        <v>115.94444444444444</v>
      </c>
      <c r="L5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347.83333333333331</v>
      </c>
      <c r="M548" s="5"/>
      <c r="N548" s="14"/>
      <c r="O548" s="15">
        <f>IFERROR(_xlfn.IFNA(VLOOKUP(Fullmath[[#This Row],[M1]],$H$2:$L547,2,FALSE),VLOOKUP(Fullmath[[#This Row],[M1]],$H549:$L$2227,2,FALSE)),0)</f>
        <v>0</v>
      </c>
      <c r="P548" s="16">
        <f>IFERROR(_xlfn.IFNA(VLOOKUP(Fullmath[[#This Row],[M1]],$H$2:$L547,4,FALSE),VLOOKUP(Fullmath[[#This Row],[M1]],$H549:$L$2227,4,FALSE)),0)</f>
        <v>0</v>
      </c>
      <c r="Q548" s="5"/>
      <c r="R548" s="6"/>
      <c r="S548" s="15">
        <f>IFERROR(_xlfn.IFNA(VLOOKUP(Fullmath[[#This Row],[M2]],$H$2:$L547,2,FALSE),VLOOKUP(Fullmath[[#This Row],[M2]],$H549:$L$2227,2,FALSE)),0)</f>
        <v>0</v>
      </c>
      <c r="T548" s="16">
        <f>IFERROR(_xlfn.IFNA(VLOOKUP(Fullmath[[#This Row],[M2]],$H$2:$L547,4,FALSE),VLOOKUP(Fullmath[[#This Row],[M2]],$H549:$L$2227,4,FALSE)),0)</f>
        <v>0</v>
      </c>
      <c r="U548" s="5"/>
      <c r="V548" s="6"/>
      <c r="W548" s="15">
        <f>IFERROR(_xlfn.IFNA(VLOOKUP(Fullmath[[#This Row],[M3]],$H$2:$L547,2,FALSE),VLOOKUP(Fullmath[[#This Row],[M3]],$H549:$L$2227,2,FALSE)),0)</f>
        <v>0</v>
      </c>
      <c r="X548" s="16">
        <f>IFERROR(_xlfn.IFNA(VLOOKUP(Fullmath[[#This Row],[M3]],$H$2:$L547,4,FALSE),VLOOKUP(Fullmath[[#This Row],[M3]],$H549:$L$2227,4,FALSE)),0)</f>
        <v>0</v>
      </c>
      <c r="Y548" s="5"/>
      <c r="Z548" s="6"/>
      <c r="AA548" s="15">
        <f>IFERROR(_xlfn.IFNA(VLOOKUP(Fullmath[[#This Row],[M4]],$H$2:$L547,2,FALSE),VLOOKUP(Fullmath[[#This Row],[M4]],$H549:$L$2227,2,FALSE)),0)</f>
        <v>0</v>
      </c>
      <c r="AB548" s="16">
        <f>IFERROR(_xlfn.IFNA(VLOOKUP(Fullmath[[#This Row],[M4]],$H$2:$L547,4,FALSE),VLOOKUP(Fullmath[[#This Row],[M4]],$H549:$L$2227,4,FALSE)),0)</f>
        <v>0</v>
      </c>
      <c r="AC548" s="5"/>
      <c r="AD548" s="6"/>
      <c r="AE548" s="15">
        <f>IFERROR(_xlfn.IFNA(VLOOKUP(Fullmath[[#This Row],[M5]],$H$2:$L547,2,FALSE),VLOOKUP(Fullmath[[#This Row],[M5]],$H549:$L$2227,2,FALSE)),0)</f>
        <v>0</v>
      </c>
      <c r="AF548" s="16">
        <f>IFERROR(_xlfn.IFNA(VLOOKUP(Fullmath[[#This Row],[M5]],$H$2:$L547,4,FALSE),VLOOKUP(Fullmath[[#This Row],[M5]],$H549:$L$2227,4,FALSE)),0)</f>
        <v>0</v>
      </c>
      <c r="AG548" s="5"/>
      <c r="AH548" s="6"/>
      <c r="AI548" s="15">
        <f>IFERROR(_xlfn.IFNA(VLOOKUP(Fullmath[[#This Row],[M6]],$H$2:$L547,2,FALSE),VLOOKUP(Fullmath[[#This Row],[M6]],$H549:$L$2227,2,FALSE)),0)</f>
        <v>0</v>
      </c>
      <c r="AJ548" s="16">
        <f>IFERROR(_xlfn.IFNA(VLOOKUP(Fullmath[[#This Row],[M6]],$H$2:$L547,4,FALSE),VLOOKUP(Fullmath[[#This Row],[M6]],$H549:$L$2227,4,FALSE)),0)</f>
        <v>0</v>
      </c>
      <c r="AK548" s="5" t="s">
        <v>230</v>
      </c>
      <c r="AL548" s="6">
        <v>1</v>
      </c>
      <c r="AM548" s="6">
        <f>(IFERROR(VLOOKUP(AK548,Components[[Name]:[Price]],2,FALSE),0))</f>
        <v>347.83333333333331</v>
      </c>
      <c r="AN548" s="5"/>
      <c r="AO548" s="6"/>
      <c r="AP548" s="6">
        <f>(IFERROR(VLOOKUP(AN548,Components[[Name]:[Price]],2,FALSE),0))</f>
        <v>0</v>
      </c>
      <c r="AQ548" s="5"/>
      <c r="AR548" s="6"/>
      <c r="AS548" s="6">
        <f>(IFERROR(VLOOKUP(AQ548,Components[[Name]:[Price]],2,FALSE),0))</f>
        <v>0</v>
      </c>
      <c r="AT548" s="5"/>
      <c r="AU548" s="6"/>
      <c r="AV548" s="6">
        <f>(IFERROR(VLOOKUP(AT548,Components[[Name]:[Price]],2,FALSE),0))</f>
        <v>0</v>
      </c>
      <c r="AW548" s="5"/>
      <c r="AX548" s="6"/>
      <c r="AY548" s="6">
        <f>(IFERROR(VLOOKUP(AW548,Components[[Name]:[Price]],2,FALSE),0))</f>
        <v>0</v>
      </c>
      <c r="AZ548" s="5"/>
      <c r="BA548" s="6"/>
      <c r="BB548" s="6">
        <f>(IFERROR(VLOOKUP(AZ548,Components[[Name]:[Price]],2,FALSE),0))</f>
        <v>0</v>
      </c>
    </row>
    <row r="549" spans="1:54" x14ac:dyDescent="0.2">
      <c r="A549" s="6">
        <v>1000</v>
      </c>
      <c r="B549" s="6" t="s">
        <v>527</v>
      </c>
      <c r="C549" s="6" t="s">
        <v>529</v>
      </c>
      <c r="D549" s="6" t="s">
        <v>529</v>
      </c>
      <c r="E549" s="6">
        <v>4</v>
      </c>
      <c r="F549" s="6">
        <v>10</v>
      </c>
      <c r="G549" s="6">
        <v>5</v>
      </c>
      <c r="H549" s="6" t="s">
        <v>328</v>
      </c>
      <c r="I549" s="7">
        <f>Fullmath[[#This Row],[Total CP]]/Fullmath[[#This Row],[Quantity]]</f>
        <v>2.35</v>
      </c>
      <c r="J5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9.4</v>
      </c>
      <c r="K549" s="6">
        <f>Fullmath[[#This Row],[Mat Cost]]/Fullmath[[#This Row],[Quantity]]</f>
        <v>385.17229166666664</v>
      </c>
      <c r="L5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1540.6891666666666</v>
      </c>
      <c r="M549" s="5" t="s">
        <v>579</v>
      </c>
      <c r="N549" s="14">
        <v>2</v>
      </c>
      <c r="O549" s="15">
        <f>IFERROR(_xlfn.IFNA(VLOOKUP(Fullmath[[#This Row],[M1]],$H$2:$L548,2,FALSE),VLOOKUP(Fullmath[[#This Row],[M1]],$H550:$L$2227,2,FALSE)),0)</f>
        <v>1.4</v>
      </c>
      <c r="P549" s="16">
        <f>IFERROR(_xlfn.IFNA(VLOOKUP(Fullmath[[#This Row],[M1]],$H$2:$L548,4,FALSE),VLOOKUP(Fullmath[[#This Row],[M1]],$H550:$L$2227,4,FALSE)),0)</f>
        <v>62.893333333333338</v>
      </c>
      <c r="Q549" s="5" t="s">
        <v>310</v>
      </c>
      <c r="R549" s="6">
        <v>1</v>
      </c>
      <c r="S549" s="15">
        <f>IFERROR(_xlfn.IFNA(VLOOKUP(Fullmath[[#This Row],[M2]],$H$2:$L548,2,FALSE),VLOOKUP(Fullmath[[#This Row],[M2]],$H550:$L$2227,2,FALSE)),0)</f>
        <v>1.6</v>
      </c>
      <c r="T549" s="16">
        <f>IFERROR(_xlfn.IFNA(VLOOKUP(Fullmath[[#This Row],[M2]],$H$2:$L548,4,FALSE),VLOOKUP(Fullmath[[#This Row],[M2]],$H550:$L$2227,4,FALSE)),0)</f>
        <v>23.569166666666668</v>
      </c>
      <c r="U549" s="5"/>
      <c r="V549" s="6"/>
      <c r="W549" s="15">
        <f>IFERROR(_xlfn.IFNA(VLOOKUP(Fullmath[[#This Row],[M3]],$H$2:$L548,2,FALSE),VLOOKUP(Fullmath[[#This Row],[M3]],$H550:$L$2227,2,FALSE)),0)</f>
        <v>0</v>
      </c>
      <c r="X549" s="16">
        <f>IFERROR(_xlfn.IFNA(VLOOKUP(Fullmath[[#This Row],[M3]],$H$2:$L548,4,FALSE),VLOOKUP(Fullmath[[#This Row],[M3]],$H550:$L$2227,4,FALSE)),0)</f>
        <v>0</v>
      </c>
      <c r="Y549" s="5"/>
      <c r="Z549" s="6"/>
      <c r="AA549" s="15">
        <f>IFERROR(_xlfn.IFNA(VLOOKUP(Fullmath[[#This Row],[M4]],$H$2:$L548,2,FALSE),VLOOKUP(Fullmath[[#This Row],[M4]],$H550:$L$2227,2,FALSE)),0)</f>
        <v>0</v>
      </c>
      <c r="AB549" s="16">
        <f>IFERROR(_xlfn.IFNA(VLOOKUP(Fullmath[[#This Row],[M4]],$H$2:$L548,4,FALSE),VLOOKUP(Fullmath[[#This Row],[M4]],$H550:$L$2227,4,FALSE)),0)</f>
        <v>0</v>
      </c>
      <c r="AC549" s="5"/>
      <c r="AD549" s="6"/>
      <c r="AE549" s="15">
        <f>IFERROR(_xlfn.IFNA(VLOOKUP(Fullmath[[#This Row],[M5]],$H$2:$L548,2,FALSE),VLOOKUP(Fullmath[[#This Row],[M5]],$H550:$L$2227,2,FALSE)),0)</f>
        <v>0</v>
      </c>
      <c r="AF549" s="16">
        <f>IFERROR(_xlfn.IFNA(VLOOKUP(Fullmath[[#This Row],[M5]],$H$2:$L548,4,FALSE),VLOOKUP(Fullmath[[#This Row],[M5]],$H550:$L$2227,4,FALSE)),0)</f>
        <v>0</v>
      </c>
      <c r="AG549" s="5"/>
      <c r="AH549" s="6"/>
      <c r="AI549" s="15">
        <f>IFERROR(_xlfn.IFNA(VLOOKUP(Fullmath[[#This Row],[M6]],$H$2:$L548,2,FALSE),VLOOKUP(Fullmath[[#This Row],[M6]],$H550:$L$2227,2,FALSE)),0)</f>
        <v>0</v>
      </c>
      <c r="AJ549" s="16">
        <f>IFERROR(_xlfn.IFNA(VLOOKUP(Fullmath[[#This Row],[M6]],$H$2:$L548,4,FALSE),VLOOKUP(Fullmath[[#This Row],[M6]],$H550:$L$2227,4,FALSE)),0)</f>
        <v>0</v>
      </c>
      <c r="AK549" s="5" t="s">
        <v>230</v>
      </c>
      <c r="AL549" s="6">
        <v>4</v>
      </c>
      <c r="AM549" s="6">
        <f>(IFERROR(VLOOKUP(AK549,Components[[Name]:[Price]],2,FALSE),0))</f>
        <v>347.83333333333331</v>
      </c>
      <c r="AN549" s="5"/>
      <c r="AO549" s="6"/>
      <c r="AP549" s="6">
        <f>(IFERROR(VLOOKUP(AN549,Components[[Name]:[Price]],2,FALSE),0))</f>
        <v>0</v>
      </c>
      <c r="AQ549" s="5"/>
      <c r="AR549" s="6"/>
      <c r="AS549" s="6">
        <f>(IFERROR(VLOOKUP(AQ549,Components[[Name]:[Price]],2,FALSE),0))</f>
        <v>0</v>
      </c>
      <c r="AT549" s="5"/>
      <c r="AU549" s="6"/>
      <c r="AV549" s="6">
        <f>(IFERROR(VLOOKUP(AT549,Components[[Name]:[Price]],2,FALSE),0))</f>
        <v>0</v>
      </c>
      <c r="AW549" s="5"/>
      <c r="AX549" s="6"/>
      <c r="AY549" s="6">
        <f>(IFERROR(VLOOKUP(AW549,Components[[Name]:[Price]],2,FALSE),0))</f>
        <v>0</v>
      </c>
      <c r="AZ549" s="5"/>
      <c r="BA549" s="6"/>
      <c r="BB549" s="6">
        <f>(IFERROR(VLOOKUP(AZ549,Components[[Name]:[Price]],2,FALSE),0))</f>
        <v>0</v>
      </c>
    </row>
    <row r="550" spans="1:54" x14ac:dyDescent="0.2">
      <c r="A550" s="6">
        <v>1002</v>
      </c>
      <c r="B550" s="6" t="s">
        <v>527</v>
      </c>
      <c r="C550" s="6" t="s">
        <v>529</v>
      </c>
      <c r="D550" s="6" t="s">
        <v>529</v>
      </c>
      <c r="E550" s="6">
        <v>3</v>
      </c>
      <c r="F550" s="6">
        <v>10</v>
      </c>
      <c r="G550" s="6">
        <v>10</v>
      </c>
      <c r="H550" s="6" t="s">
        <v>305</v>
      </c>
      <c r="I550" s="7">
        <f>Fullmath[[#This Row],[Total CP]]/Fullmath[[#This Row],[Quantity]]</f>
        <v>3.3333333333333335</v>
      </c>
      <c r="J5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50" s="6">
        <f>Fullmath[[#This Row],[Mat Cost]]/Fullmath[[#This Row],[Quantity]]</f>
        <v>175.66666666666666</v>
      </c>
      <c r="L5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527</v>
      </c>
      <c r="M550" s="5"/>
      <c r="N550" s="14"/>
      <c r="O550" s="15">
        <f>IFERROR(_xlfn.IFNA(VLOOKUP(Fullmath[[#This Row],[M1]],$H$2:$L549,2,FALSE),VLOOKUP(Fullmath[[#This Row],[M1]],$H551:$L$2227,2,FALSE)),0)</f>
        <v>0</v>
      </c>
      <c r="P550" s="16">
        <f>IFERROR(_xlfn.IFNA(VLOOKUP(Fullmath[[#This Row],[M1]],$H$2:$L549,4,FALSE),VLOOKUP(Fullmath[[#This Row],[M1]],$H551:$L$2227,4,FALSE)),0)</f>
        <v>0</v>
      </c>
      <c r="Q550" s="5"/>
      <c r="R550" s="6"/>
      <c r="S550" s="15">
        <f>IFERROR(_xlfn.IFNA(VLOOKUP(Fullmath[[#This Row],[M2]],$H$2:$L549,2,FALSE),VLOOKUP(Fullmath[[#This Row],[M2]],$H551:$L$2227,2,FALSE)),0)</f>
        <v>0</v>
      </c>
      <c r="T550" s="16">
        <f>IFERROR(_xlfn.IFNA(VLOOKUP(Fullmath[[#This Row],[M2]],$H$2:$L549,4,FALSE),VLOOKUP(Fullmath[[#This Row],[M2]],$H551:$L$2227,4,FALSE)),0)</f>
        <v>0</v>
      </c>
      <c r="U550" s="5"/>
      <c r="V550" s="6"/>
      <c r="W550" s="15">
        <f>IFERROR(_xlfn.IFNA(VLOOKUP(Fullmath[[#This Row],[M3]],$H$2:$L549,2,FALSE),VLOOKUP(Fullmath[[#This Row],[M3]],$H551:$L$2227,2,FALSE)),0)</f>
        <v>0</v>
      </c>
      <c r="X550" s="16">
        <f>IFERROR(_xlfn.IFNA(VLOOKUP(Fullmath[[#This Row],[M3]],$H$2:$L549,4,FALSE),VLOOKUP(Fullmath[[#This Row],[M3]],$H551:$L$2227,4,FALSE)),0)</f>
        <v>0</v>
      </c>
      <c r="Y550" s="5"/>
      <c r="Z550" s="6"/>
      <c r="AA550" s="15">
        <f>IFERROR(_xlfn.IFNA(VLOOKUP(Fullmath[[#This Row],[M4]],$H$2:$L549,2,FALSE),VLOOKUP(Fullmath[[#This Row],[M4]],$H551:$L$2227,2,FALSE)),0)</f>
        <v>0</v>
      </c>
      <c r="AB550" s="16">
        <f>IFERROR(_xlfn.IFNA(VLOOKUP(Fullmath[[#This Row],[M4]],$H$2:$L549,4,FALSE),VLOOKUP(Fullmath[[#This Row],[M4]],$H551:$L$2227,4,FALSE)),0)</f>
        <v>0</v>
      </c>
      <c r="AC550" s="5"/>
      <c r="AD550" s="6"/>
      <c r="AE550" s="15">
        <f>IFERROR(_xlfn.IFNA(VLOOKUP(Fullmath[[#This Row],[M5]],$H$2:$L549,2,FALSE),VLOOKUP(Fullmath[[#This Row],[M5]],$H551:$L$2227,2,FALSE)),0)</f>
        <v>0</v>
      </c>
      <c r="AF550" s="16">
        <f>IFERROR(_xlfn.IFNA(VLOOKUP(Fullmath[[#This Row],[M5]],$H$2:$L549,4,FALSE),VLOOKUP(Fullmath[[#This Row],[M5]],$H551:$L$2227,4,FALSE)),0)</f>
        <v>0</v>
      </c>
      <c r="AG550" s="5"/>
      <c r="AH550" s="6"/>
      <c r="AI550" s="15">
        <f>IFERROR(_xlfn.IFNA(VLOOKUP(Fullmath[[#This Row],[M6]],$H$2:$L549,2,FALSE),VLOOKUP(Fullmath[[#This Row],[M6]],$H551:$L$2227,2,FALSE)),0)</f>
        <v>0</v>
      </c>
      <c r="AJ550" s="16">
        <f>IFERROR(_xlfn.IFNA(VLOOKUP(Fullmath[[#This Row],[M6]],$H$2:$L549,4,FALSE),VLOOKUP(Fullmath[[#This Row],[M6]],$H551:$L$2227,4,FALSE)),0)</f>
        <v>0</v>
      </c>
      <c r="AK550" s="5" t="s">
        <v>494</v>
      </c>
      <c r="AL550" s="6">
        <v>3</v>
      </c>
      <c r="AM550" s="6">
        <f>(IFERROR(VLOOKUP(AK550,Components[[Name]:[Price]],2,FALSE),0))</f>
        <v>30</v>
      </c>
      <c r="AN550" s="5" t="s">
        <v>179</v>
      </c>
      <c r="AO550" s="6">
        <v>6</v>
      </c>
      <c r="AP550" s="6">
        <f>(IFERROR(VLOOKUP(AN550,Components[[Name]:[Price]],2,FALSE),0))</f>
        <v>19.166666666666668</v>
      </c>
      <c r="AQ550" s="5" t="s">
        <v>585</v>
      </c>
      <c r="AR550" s="6">
        <v>3</v>
      </c>
      <c r="AS550" s="6">
        <f>(IFERROR(VLOOKUP(AQ550,Components[[Name]:[Price]],2,FALSE),0))</f>
        <v>30</v>
      </c>
      <c r="AT550" s="5" t="s">
        <v>232</v>
      </c>
      <c r="AU550" s="6">
        <v>6</v>
      </c>
      <c r="AV550" s="6">
        <f>(IFERROR(VLOOKUP(AT550,Components[[Name]:[Price]],2,FALSE),0))</f>
        <v>38.666666666666664</v>
      </c>
      <c r="AW550" s="5"/>
      <c r="AX550" s="6"/>
      <c r="AY550" s="6">
        <f>(IFERROR(VLOOKUP(AW550,Components[[Name]:[Price]],2,FALSE),0))</f>
        <v>0</v>
      </c>
      <c r="AZ550" s="5"/>
      <c r="BA550" s="6"/>
      <c r="BB550" s="6">
        <f>(IFERROR(VLOOKUP(AZ550,Components[[Name]:[Price]],2,FALSE),0))</f>
        <v>0</v>
      </c>
    </row>
    <row r="551" spans="1:54" x14ac:dyDescent="0.2">
      <c r="A551" s="6">
        <v>1004</v>
      </c>
      <c r="B551" s="6" t="s">
        <v>527</v>
      </c>
      <c r="C551" s="6" t="s">
        <v>529</v>
      </c>
      <c r="D551" s="6" t="s">
        <v>529</v>
      </c>
      <c r="E551" s="6">
        <v>5</v>
      </c>
      <c r="F551" s="6">
        <v>12</v>
      </c>
      <c r="G551" s="6">
        <v>15</v>
      </c>
      <c r="H551" s="6" t="s">
        <v>530</v>
      </c>
      <c r="I551" s="7">
        <f>Fullmath[[#This Row],[Total CP]]/Fullmath[[#This Row],[Quantity]]</f>
        <v>4.4000000000000004</v>
      </c>
      <c r="J5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551" s="6">
        <f>Fullmath[[#This Row],[Mat Cost]]/Fullmath[[#This Row],[Quantity]]</f>
        <v>410.72666666666663</v>
      </c>
      <c r="L5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2053.6333333333332</v>
      </c>
      <c r="M551" s="5" t="s">
        <v>301</v>
      </c>
      <c r="N551" s="14">
        <v>5</v>
      </c>
      <c r="O551" s="15">
        <f>IFERROR(_xlfn.IFNA(VLOOKUP(Fullmath[[#This Row],[M1]],$H$2:$L550,2,FALSE),VLOOKUP(Fullmath[[#This Row],[M1]],$H552:$L$2227,2,FALSE)),0)</f>
        <v>1.4</v>
      </c>
      <c r="P551" s="16">
        <f>IFERROR(_xlfn.IFNA(VLOOKUP(Fullmath[[#This Row],[M1]],$H$2:$L550,4,FALSE),VLOOKUP(Fullmath[[#This Row],[M1]],$H552:$L$2227,4,FALSE)),0)</f>
        <v>62.893333333333338</v>
      </c>
      <c r="Q551" s="5"/>
      <c r="R551" s="6"/>
      <c r="S551" s="15">
        <f>IFERROR(_xlfn.IFNA(VLOOKUP(Fullmath[[#This Row],[M2]],$H$2:$L550,2,FALSE),VLOOKUP(Fullmath[[#This Row],[M2]],$H552:$L$2227,2,FALSE)),0)</f>
        <v>0</v>
      </c>
      <c r="T551" s="16">
        <f>IFERROR(_xlfn.IFNA(VLOOKUP(Fullmath[[#This Row],[M2]],$H$2:$L550,4,FALSE),VLOOKUP(Fullmath[[#This Row],[M2]],$H552:$L$2227,4,FALSE)),0)</f>
        <v>0</v>
      </c>
      <c r="U551" s="5"/>
      <c r="V551" s="6"/>
      <c r="W551" s="15">
        <f>IFERROR(_xlfn.IFNA(VLOOKUP(Fullmath[[#This Row],[M3]],$H$2:$L550,2,FALSE),VLOOKUP(Fullmath[[#This Row],[M3]],$H552:$L$2227,2,FALSE)),0)</f>
        <v>0</v>
      </c>
      <c r="X551" s="16">
        <f>IFERROR(_xlfn.IFNA(VLOOKUP(Fullmath[[#This Row],[M3]],$H$2:$L550,4,FALSE),VLOOKUP(Fullmath[[#This Row],[M3]],$H552:$L$2227,4,FALSE)),0)</f>
        <v>0</v>
      </c>
      <c r="Y551" s="5"/>
      <c r="Z551" s="6"/>
      <c r="AA551" s="15">
        <f>IFERROR(_xlfn.IFNA(VLOOKUP(Fullmath[[#This Row],[M4]],$H$2:$L550,2,FALSE),VLOOKUP(Fullmath[[#This Row],[M4]],$H552:$L$2227,2,FALSE)),0)</f>
        <v>0</v>
      </c>
      <c r="AB551" s="16">
        <f>IFERROR(_xlfn.IFNA(VLOOKUP(Fullmath[[#This Row],[M4]],$H$2:$L550,4,FALSE),VLOOKUP(Fullmath[[#This Row],[M4]],$H552:$L$2227,4,FALSE)),0)</f>
        <v>0</v>
      </c>
      <c r="AC551" s="5"/>
      <c r="AD551" s="6"/>
      <c r="AE551" s="15">
        <f>IFERROR(_xlfn.IFNA(VLOOKUP(Fullmath[[#This Row],[M5]],$H$2:$L550,2,FALSE),VLOOKUP(Fullmath[[#This Row],[M5]],$H552:$L$2227,2,FALSE)),0)</f>
        <v>0</v>
      </c>
      <c r="AF551" s="16">
        <f>IFERROR(_xlfn.IFNA(VLOOKUP(Fullmath[[#This Row],[M5]],$H$2:$L550,4,FALSE),VLOOKUP(Fullmath[[#This Row],[M5]],$H552:$L$2227,4,FALSE)),0)</f>
        <v>0</v>
      </c>
      <c r="AG551" s="5"/>
      <c r="AH551" s="6"/>
      <c r="AI551" s="15">
        <f>IFERROR(_xlfn.IFNA(VLOOKUP(Fullmath[[#This Row],[M6]],$H$2:$L550,2,FALSE),VLOOKUP(Fullmath[[#This Row],[M6]],$H552:$L$2227,2,FALSE)),0)</f>
        <v>0</v>
      </c>
      <c r="AJ551" s="16">
        <f>IFERROR(_xlfn.IFNA(VLOOKUP(Fullmath[[#This Row],[M6]],$H$2:$L550,4,FALSE),VLOOKUP(Fullmath[[#This Row],[M6]],$H552:$L$2227,4,FALSE)),0)</f>
        <v>0</v>
      </c>
      <c r="AK551" s="5" t="s">
        <v>230</v>
      </c>
      <c r="AL551" s="6">
        <v>5</v>
      </c>
      <c r="AM551" s="6">
        <f>(IFERROR(VLOOKUP(AK551,Components[[Name]:[Price]],2,FALSE),0))</f>
        <v>347.83333333333331</v>
      </c>
      <c r="AN551" s="5"/>
      <c r="AO551" s="6"/>
      <c r="AP551" s="6">
        <f>(IFERROR(VLOOKUP(AN551,Components[[Name]:[Price]],2,FALSE),0))</f>
        <v>0</v>
      </c>
      <c r="AQ551" s="5"/>
      <c r="AR551" s="6"/>
      <c r="AS551" s="6">
        <f>(IFERROR(VLOOKUP(AQ551,Components[[Name]:[Price]],2,FALSE),0))</f>
        <v>0</v>
      </c>
      <c r="AT551" s="5"/>
      <c r="AU551" s="6"/>
      <c r="AV551" s="6">
        <f>(IFERROR(VLOOKUP(AT551,Components[[Name]:[Price]],2,FALSE),0))</f>
        <v>0</v>
      </c>
      <c r="AW551" s="5"/>
      <c r="AX551" s="6"/>
      <c r="AY551" s="6">
        <f>(IFERROR(VLOOKUP(AW551,Components[[Name]:[Price]],2,FALSE),0))</f>
        <v>0</v>
      </c>
      <c r="AZ551" s="5"/>
      <c r="BA551" s="6"/>
      <c r="BB551" s="6">
        <f>(IFERROR(VLOOKUP(AZ551,Components[[Name]:[Price]],2,FALSE),0))</f>
        <v>0</v>
      </c>
    </row>
    <row r="552" spans="1:54" x14ac:dyDescent="0.2">
      <c r="A552" s="6">
        <v>1006</v>
      </c>
      <c r="B552" s="6" t="s">
        <v>527</v>
      </c>
      <c r="C552" s="6" t="s">
        <v>529</v>
      </c>
      <c r="D552" s="6" t="s">
        <v>529</v>
      </c>
      <c r="E552" s="6">
        <v>5</v>
      </c>
      <c r="F552" s="6">
        <v>12</v>
      </c>
      <c r="G552" s="6">
        <v>10</v>
      </c>
      <c r="H552" s="6" t="s">
        <v>531</v>
      </c>
      <c r="I552" s="7">
        <f>Fullmath[[#This Row],[Total CP]]/Fullmath[[#This Row],[Quantity]]</f>
        <v>3.4</v>
      </c>
      <c r="J5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</v>
      </c>
      <c r="K552" s="6">
        <f>Fullmath[[#This Row],[Mat Cost]]/Fullmath[[#This Row],[Quantity]]</f>
        <v>419.42666666666662</v>
      </c>
      <c r="L5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2097.1333333333332</v>
      </c>
      <c r="M552" s="5" t="s">
        <v>301</v>
      </c>
      <c r="N552" s="14">
        <v>5</v>
      </c>
      <c r="O552" s="15">
        <f>IFERROR(_xlfn.IFNA(VLOOKUP(Fullmath[[#This Row],[M1]],$H$2:$L551,2,FALSE),VLOOKUP(Fullmath[[#This Row],[M1]],$H553:$L$2227,2,FALSE)),0)</f>
        <v>1.4</v>
      </c>
      <c r="P552" s="16">
        <f>IFERROR(_xlfn.IFNA(VLOOKUP(Fullmath[[#This Row],[M1]],$H$2:$L551,4,FALSE),VLOOKUP(Fullmath[[#This Row],[M1]],$H553:$L$2227,4,FALSE)),0)</f>
        <v>62.893333333333338</v>
      </c>
      <c r="Q552" s="5"/>
      <c r="R552" s="6"/>
      <c r="S552" s="15">
        <f>IFERROR(_xlfn.IFNA(VLOOKUP(Fullmath[[#This Row],[M2]],$H$2:$L551,2,FALSE),VLOOKUP(Fullmath[[#This Row],[M2]],$H553:$L$2227,2,FALSE)),0)</f>
        <v>0</v>
      </c>
      <c r="T552" s="16">
        <f>IFERROR(_xlfn.IFNA(VLOOKUP(Fullmath[[#This Row],[M2]],$H$2:$L551,4,FALSE),VLOOKUP(Fullmath[[#This Row],[M2]],$H553:$L$2227,4,FALSE)),0)</f>
        <v>0</v>
      </c>
      <c r="U552" s="5"/>
      <c r="V552" s="6"/>
      <c r="W552" s="15">
        <f>IFERROR(_xlfn.IFNA(VLOOKUP(Fullmath[[#This Row],[M3]],$H$2:$L551,2,FALSE),VLOOKUP(Fullmath[[#This Row],[M3]],$H553:$L$2227,2,FALSE)),0)</f>
        <v>0</v>
      </c>
      <c r="X552" s="16">
        <f>IFERROR(_xlfn.IFNA(VLOOKUP(Fullmath[[#This Row],[M3]],$H$2:$L551,4,FALSE),VLOOKUP(Fullmath[[#This Row],[M3]],$H553:$L$2227,4,FALSE)),0)</f>
        <v>0</v>
      </c>
      <c r="Y552" s="5"/>
      <c r="Z552" s="6"/>
      <c r="AA552" s="15">
        <f>IFERROR(_xlfn.IFNA(VLOOKUP(Fullmath[[#This Row],[M4]],$H$2:$L551,2,FALSE),VLOOKUP(Fullmath[[#This Row],[M4]],$H553:$L$2227,2,FALSE)),0)</f>
        <v>0</v>
      </c>
      <c r="AB552" s="16">
        <f>IFERROR(_xlfn.IFNA(VLOOKUP(Fullmath[[#This Row],[M4]],$H$2:$L551,4,FALSE),VLOOKUP(Fullmath[[#This Row],[M4]],$H553:$L$2227,4,FALSE)),0)</f>
        <v>0</v>
      </c>
      <c r="AC552" s="5"/>
      <c r="AD552" s="6"/>
      <c r="AE552" s="15">
        <f>IFERROR(_xlfn.IFNA(VLOOKUP(Fullmath[[#This Row],[M5]],$H$2:$L551,2,FALSE),VLOOKUP(Fullmath[[#This Row],[M5]],$H553:$L$2227,2,FALSE)),0)</f>
        <v>0</v>
      </c>
      <c r="AF552" s="16">
        <f>IFERROR(_xlfn.IFNA(VLOOKUP(Fullmath[[#This Row],[M5]],$H$2:$L551,4,FALSE),VLOOKUP(Fullmath[[#This Row],[M5]],$H553:$L$2227,4,FALSE)),0)</f>
        <v>0</v>
      </c>
      <c r="AG552" s="5"/>
      <c r="AH552" s="6"/>
      <c r="AI552" s="15">
        <f>IFERROR(_xlfn.IFNA(VLOOKUP(Fullmath[[#This Row],[M6]],$H$2:$L551,2,FALSE),VLOOKUP(Fullmath[[#This Row],[M6]],$H553:$L$2227,2,FALSE)),0)</f>
        <v>0</v>
      </c>
      <c r="AJ552" s="16">
        <f>IFERROR(_xlfn.IFNA(VLOOKUP(Fullmath[[#This Row],[M6]],$H$2:$L551,4,FALSE),VLOOKUP(Fullmath[[#This Row],[M6]],$H553:$L$2227,4,FALSE)),0)</f>
        <v>0</v>
      </c>
      <c r="AK552" s="5" t="s">
        <v>179</v>
      </c>
      <c r="AL552" s="6">
        <v>4</v>
      </c>
      <c r="AM552" s="6">
        <f>(IFERROR(VLOOKUP(AK552,Components[[Name]:[Price]],2,FALSE),0))</f>
        <v>19.166666666666668</v>
      </c>
      <c r="AN552" s="5" t="s">
        <v>230</v>
      </c>
      <c r="AO552" s="6">
        <v>2</v>
      </c>
      <c r="AP552" s="6">
        <f>(IFERROR(VLOOKUP(AN552,Components[[Name]:[Price]],2,FALSE),0))</f>
        <v>347.83333333333331</v>
      </c>
      <c r="AQ552" s="5" t="s">
        <v>231</v>
      </c>
      <c r="AR552" s="6">
        <v>2</v>
      </c>
      <c r="AS552" s="6">
        <f>(IFERROR(VLOOKUP(AQ552,Components[[Name]:[Price]],2,FALSE),0))</f>
        <v>305.16666666666669</v>
      </c>
      <c r="AT552" s="5" t="s">
        <v>255</v>
      </c>
      <c r="AU552" s="6">
        <v>4</v>
      </c>
      <c r="AV552" s="6">
        <f>(IFERROR(VLOOKUP(AT552,Components[[Name]:[Price]],2,FALSE),0))</f>
        <v>100</v>
      </c>
      <c r="AW552" s="5"/>
      <c r="AX552" s="6"/>
      <c r="AY552" s="6">
        <f>(IFERROR(VLOOKUP(AW552,Components[[Name]:[Price]],2,FALSE),0))</f>
        <v>0</v>
      </c>
      <c r="AZ552" s="5"/>
      <c r="BA552" s="6"/>
      <c r="BB552" s="6">
        <f>(IFERROR(VLOOKUP(AZ552,Components[[Name]:[Price]],2,FALSE),0))</f>
        <v>0</v>
      </c>
    </row>
    <row r="553" spans="1:54" x14ac:dyDescent="0.2">
      <c r="A553" s="6">
        <v>1008</v>
      </c>
      <c r="B553" s="6" t="s">
        <v>527</v>
      </c>
      <c r="C553" s="6" t="s">
        <v>529</v>
      </c>
      <c r="D553" s="6" t="s">
        <v>529</v>
      </c>
      <c r="E553" s="6">
        <v>1</v>
      </c>
      <c r="F553" s="6">
        <v>15</v>
      </c>
      <c r="G553" s="6">
        <v>20</v>
      </c>
      <c r="H553" s="6" t="s">
        <v>320</v>
      </c>
      <c r="I553" s="7">
        <f>Fullmath[[#This Row],[Total CP]]/Fullmath[[#This Row],[Quantity]]</f>
        <v>24</v>
      </c>
      <c r="J5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553" s="6">
        <f>Fullmath[[#This Row],[Mat Cost]]/Fullmath[[#This Row],[Quantity]]</f>
        <v>479.36666666666662</v>
      </c>
      <c r="L5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479.36666666666662</v>
      </c>
      <c r="M553" s="5" t="s">
        <v>533</v>
      </c>
      <c r="N553" s="14">
        <v>2</v>
      </c>
      <c r="O553" s="15">
        <f>IFERROR(_xlfn.IFNA(VLOOKUP(Fullmath[[#This Row],[M1]],$H$2:$L552,2,FALSE),VLOOKUP(Fullmath[[#This Row],[M1]],$H554:$L$2227,2,FALSE)),0)</f>
        <v>0.33333333333333331</v>
      </c>
      <c r="P553" s="16">
        <f>IFERROR(_xlfn.IFNA(VLOOKUP(Fullmath[[#This Row],[M1]],$H$2:$L552,4,FALSE),VLOOKUP(Fullmath[[#This Row],[M1]],$H554:$L$2227,4,FALSE)),0)</f>
        <v>0</v>
      </c>
      <c r="Q553" s="5" t="s">
        <v>305</v>
      </c>
      <c r="R553" s="6">
        <v>1</v>
      </c>
      <c r="S553" s="15">
        <f>IFERROR(_xlfn.IFNA(VLOOKUP(Fullmath[[#This Row],[M2]],$H$2:$L552,2,FALSE),VLOOKUP(Fullmath[[#This Row],[M2]],$H554:$L$2227,2,FALSE)),0)</f>
        <v>3.3333333333333335</v>
      </c>
      <c r="T553" s="16">
        <f>IFERROR(_xlfn.IFNA(VLOOKUP(Fullmath[[#This Row],[M2]],$H$2:$L552,4,FALSE),VLOOKUP(Fullmath[[#This Row],[M2]],$H554:$L$2227,4,FALSE)),0)</f>
        <v>175.66666666666666</v>
      </c>
      <c r="U553" s="5"/>
      <c r="V553" s="6"/>
      <c r="W553" s="15">
        <f>IFERROR(_xlfn.IFNA(VLOOKUP(Fullmath[[#This Row],[M3]],$H$2:$L552,2,FALSE),VLOOKUP(Fullmath[[#This Row],[M3]],$H554:$L$2227,2,FALSE)),0)</f>
        <v>0</v>
      </c>
      <c r="X553" s="16">
        <f>IFERROR(_xlfn.IFNA(VLOOKUP(Fullmath[[#This Row],[M3]],$H$2:$L552,4,FALSE),VLOOKUP(Fullmath[[#This Row],[M3]],$H554:$L$2227,4,FALSE)),0)</f>
        <v>0</v>
      </c>
      <c r="Y553" s="5"/>
      <c r="Z553" s="6"/>
      <c r="AA553" s="15">
        <f>IFERROR(_xlfn.IFNA(VLOOKUP(Fullmath[[#This Row],[M4]],$H$2:$L552,2,FALSE),VLOOKUP(Fullmath[[#This Row],[M4]],$H554:$L$2227,2,FALSE)),0)</f>
        <v>0</v>
      </c>
      <c r="AB553" s="16">
        <f>IFERROR(_xlfn.IFNA(VLOOKUP(Fullmath[[#This Row],[M4]],$H$2:$L552,4,FALSE),VLOOKUP(Fullmath[[#This Row],[M4]],$H554:$L$2227,4,FALSE)),0)</f>
        <v>0</v>
      </c>
      <c r="AC553" s="5"/>
      <c r="AD553" s="6"/>
      <c r="AE553" s="15">
        <f>IFERROR(_xlfn.IFNA(VLOOKUP(Fullmath[[#This Row],[M5]],$H$2:$L552,2,FALSE),VLOOKUP(Fullmath[[#This Row],[M5]],$H554:$L$2227,2,FALSE)),0)</f>
        <v>0</v>
      </c>
      <c r="AF553" s="16">
        <f>IFERROR(_xlfn.IFNA(VLOOKUP(Fullmath[[#This Row],[M5]],$H$2:$L552,4,FALSE),VLOOKUP(Fullmath[[#This Row],[M5]],$H554:$L$2227,4,FALSE)),0)</f>
        <v>0</v>
      </c>
      <c r="AG553" s="5"/>
      <c r="AH553" s="6"/>
      <c r="AI553" s="15">
        <f>IFERROR(_xlfn.IFNA(VLOOKUP(Fullmath[[#This Row],[M6]],$H$2:$L552,2,FALSE),VLOOKUP(Fullmath[[#This Row],[M6]],$H554:$L$2227,2,FALSE)),0)</f>
        <v>0</v>
      </c>
      <c r="AJ553" s="16">
        <f>IFERROR(_xlfn.IFNA(VLOOKUP(Fullmath[[#This Row],[M6]],$H$2:$L552,4,FALSE),VLOOKUP(Fullmath[[#This Row],[M6]],$H554:$L$2227,4,FALSE)),0)</f>
        <v>0</v>
      </c>
      <c r="AK553" s="5" t="s">
        <v>488</v>
      </c>
      <c r="AL553" s="6">
        <v>4</v>
      </c>
      <c r="AM553" s="6">
        <f>(IFERROR(VLOOKUP(AK553,Components[[Name]:[Price]],2,FALSE),0))</f>
        <v>50</v>
      </c>
      <c r="AN553" s="5" t="s">
        <v>225</v>
      </c>
      <c r="AO553" s="6">
        <v>1</v>
      </c>
      <c r="AP553" s="6">
        <f>(IFERROR(VLOOKUP(AN553,Components[[Name]:[Price]],2,FALSE),0))</f>
        <v>103.7</v>
      </c>
      <c r="AQ553" s="5"/>
      <c r="AR553" s="6"/>
      <c r="AS553" s="6">
        <f>(IFERROR(VLOOKUP(AQ553,Components[[Name]:[Price]],2,FALSE),0))</f>
        <v>0</v>
      </c>
      <c r="AT553" s="5"/>
      <c r="AU553" s="6"/>
      <c r="AV553" s="6">
        <f>(IFERROR(VLOOKUP(AT553,Components[[Name]:[Price]],2,FALSE),0))</f>
        <v>0</v>
      </c>
      <c r="AW553" s="5"/>
      <c r="AX553" s="6"/>
      <c r="AY553" s="6">
        <f>(IFERROR(VLOOKUP(AW553,Components[[Name]:[Price]],2,FALSE),0))</f>
        <v>0</v>
      </c>
      <c r="AZ553" s="5"/>
      <c r="BA553" s="6"/>
      <c r="BB553" s="6">
        <f>(IFERROR(VLOOKUP(AZ553,Components[[Name]:[Price]],2,FALSE),0))</f>
        <v>0</v>
      </c>
    </row>
    <row r="554" spans="1:54" x14ac:dyDescent="0.2">
      <c r="A554" s="6">
        <v>1010</v>
      </c>
      <c r="B554" s="6" t="s">
        <v>527</v>
      </c>
      <c r="C554" s="6" t="s">
        <v>529</v>
      </c>
      <c r="D554" s="6" t="s">
        <v>529</v>
      </c>
      <c r="E554" s="6">
        <v>1</v>
      </c>
      <c r="F554" s="6">
        <v>25</v>
      </c>
      <c r="G554" s="6">
        <v>40</v>
      </c>
      <c r="H554" s="6" t="s">
        <v>354</v>
      </c>
      <c r="I554" s="7">
        <f>Fullmath[[#This Row],[Total CP]]/Fullmath[[#This Row],[Quantity]]</f>
        <v>46.75</v>
      </c>
      <c r="J5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46.75</v>
      </c>
      <c r="K554" s="6">
        <f>Fullmath[[#This Row],[Mat Cost]]/Fullmath[[#This Row],[Quantity]]</f>
        <v>4795.8989583333332</v>
      </c>
      <c r="L5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4795.8989583333332</v>
      </c>
      <c r="M554" s="5" t="s">
        <v>530</v>
      </c>
      <c r="N554" s="14">
        <v>1</v>
      </c>
      <c r="O554" s="15">
        <f>IFERROR(_xlfn.IFNA(VLOOKUP(Fullmath[[#This Row],[M1]],$H$2:$L553,2,FALSE),VLOOKUP(Fullmath[[#This Row],[M1]],$H555:$L$2227,2,FALSE)),0)</f>
        <v>4.4000000000000004</v>
      </c>
      <c r="P554" s="16">
        <f>IFERROR(_xlfn.IFNA(VLOOKUP(Fullmath[[#This Row],[M1]],$H$2:$L553,4,FALSE),VLOOKUP(Fullmath[[#This Row],[M1]],$H555:$L$2227,4,FALSE)),0)</f>
        <v>410.72666666666663</v>
      </c>
      <c r="Q554" s="5" t="s">
        <v>328</v>
      </c>
      <c r="R554" s="6">
        <v>1</v>
      </c>
      <c r="S554" s="15">
        <f>IFERROR(_xlfn.IFNA(VLOOKUP(Fullmath[[#This Row],[M2]],$H$2:$L553,2,FALSE),VLOOKUP(Fullmath[[#This Row],[M2]],$H555:$L$2227,2,FALSE)),0)</f>
        <v>2.35</v>
      </c>
      <c r="T554" s="16">
        <f>IFERROR(_xlfn.IFNA(VLOOKUP(Fullmath[[#This Row],[M2]],$H$2:$L553,4,FALSE),VLOOKUP(Fullmath[[#This Row],[M2]],$H555:$L$2227,4,FALSE)),0)</f>
        <v>385.17229166666664</v>
      </c>
      <c r="U554" s="5"/>
      <c r="V554" s="6"/>
      <c r="W554" s="15">
        <f>IFERROR(_xlfn.IFNA(VLOOKUP(Fullmath[[#This Row],[M3]],$H$2:$L553,2,FALSE),VLOOKUP(Fullmath[[#This Row],[M3]],$H555:$L$2227,2,FALSE)),0)</f>
        <v>0</v>
      </c>
      <c r="X554" s="16">
        <f>IFERROR(_xlfn.IFNA(VLOOKUP(Fullmath[[#This Row],[M3]],$H$2:$L553,4,FALSE),VLOOKUP(Fullmath[[#This Row],[M3]],$H555:$L$2227,4,FALSE)),0)</f>
        <v>0</v>
      </c>
      <c r="Y554" s="5"/>
      <c r="Z554" s="6"/>
      <c r="AA554" s="15">
        <f>IFERROR(_xlfn.IFNA(VLOOKUP(Fullmath[[#This Row],[M4]],$H$2:$L553,2,FALSE),VLOOKUP(Fullmath[[#This Row],[M4]],$H555:$L$2227,2,FALSE)),0)</f>
        <v>0</v>
      </c>
      <c r="AB554" s="16">
        <f>IFERROR(_xlfn.IFNA(VLOOKUP(Fullmath[[#This Row],[M4]],$H$2:$L553,4,FALSE),VLOOKUP(Fullmath[[#This Row],[M4]],$H555:$L$2227,4,FALSE)),0)</f>
        <v>0</v>
      </c>
      <c r="AC554" s="5"/>
      <c r="AD554" s="6"/>
      <c r="AE554" s="15">
        <f>IFERROR(_xlfn.IFNA(VLOOKUP(Fullmath[[#This Row],[M5]],$H$2:$L553,2,FALSE),VLOOKUP(Fullmath[[#This Row],[M5]],$H555:$L$2227,2,FALSE)),0)</f>
        <v>0</v>
      </c>
      <c r="AF554" s="16">
        <f>IFERROR(_xlfn.IFNA(VLOOKUP(Fullmath[[#This Row],[M5]],$H$2:$L553,4,FALSE),VLOOKUP(Fullmath[[#This Row],[M5]],$H555:$L$2227,4,FALSE)),0)</f>
        <v>0</v>
      </c>
      <c r="AG554" s="5"/>
      <c r="AH554" s="6"/>
      <c r="AI554" s="15">
        <f>IFERROR(_xlfn.IFNA(VLOOKUP(Fullmath[[#This Row],[M6]],$H$2:$L553,2,FALSE),VLOOKUP(Fullmath[[#This Row],[M6]],$H555:$L$2227,2,FALSE)),0)</f>
        <v>0</v>
      </c>
      <c r="AJ554" s="16">
        <f>IFERROR(_xlfn.IFNA(VLOOKUP(Fullmath[[#This Row],[M6]],$H$2:$L553,4,FALSE),VLOOKUP(Fullmath[[#This Row],[M6]],$H555:$L$2227,4,FALSE)),0)</f>
        <v>0</v>
      </c>
      <c r="AK554" s="5" t="s">
        <v>483</v>
      </c>
      <c r="AL554" s="6">
        <v>1</v>
      </c>
      <c r="AM554" s="6">
        <f>(IFERROR(VLOOKUP(AK554,Components[[Name]:[Price]],2,FALSE),0))</f>
        <v>1000</v>
      </c>
      <c r="AN554" s="5" t="s">
        <v>508</v>
      </c>
      <c r="AO554" s="6">
        <v>1</v>
      </c>
      <c r="AP554" s="6">
        <f>(IFERROR(VLOOKUP(AN554,Components[[Name]:[Price]],2,FALSE),0))</f>
        <v>3000</v>
      </c>
      <c r="AQ554" s="5"/>
      <c r="AR554" s="6"/>
      <c r="AS554" s="6">
        <f>(IFERROR(VLOOKUP(AQ554,Components[[Name]:[Price]],2,FALSE),0))</f>
        <v>0</v>
      </c>
      <c r="AT554" s="5"/>
      <c r="AU554" s="6"/>
      <c r="AV554" s="6">
        <f>(IFERROR(VLOOKUP(AT554,Components[[Name]:[Price]],2,FALSE),0))</f>
        <v>0</v>
      </c>
      <c r="AW554" s="5"/>
      <c r="AX554" s="6"/>
      <c r="AY554" s="6">
        <f>(IFERROR(VLOOKUP(AW554,Components[[Name]:[Price]],2,FALSE),0))</f>
        <v>0</v>
      </c>
      <c r="AZ554" s="5"/>
      <c r="BA554" s="6"/>
      <c r="BB554" s="6">
        <f>(IFERROR(VLOOKUP(AZ554,Components[[Name]:[Price]],2,FALSE),0))</f>
        <v>0</v>
      </c>
    </row>
    <row r="555" spans="1:54" x14ac:dyDescent="0.2">
      <c r="A555" s="6">
        <v>1012</v>
      </c>
      <c r="B555" s="6" t="s">
        <v>527</v>
      </c>
      <c r="C555" s="6" t="s">
        <v>529</v>
      </c>
      <c r="D555" s="6" t="s">
        <v>529</v>
      </c>
      <c r="E555" s="6">
        <v>1</v>
      </c>
      <c r="F555" s="6">
        <v>35</v>
      </c>
      <c r="G555" s="6">
        <v>50</v>
      </c>
      <c r="H555" s="6" t="s">
        <v>352</v>
      </c>
      <c r="I555" s="7">
        <f>Fullmath[[#This Row],[Total CP]]/Fullmath[[#This Row],[Quantity]]</f>
        <v>56.416666666666664</v>
      </c>
      <c r="J5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56.416666666666664</v>
      </c>
      <c r="K555" s="6">
        <f>Fullmath[[#This Row],[Mat Cost]]/Fullmath[[#This Row],[Quantity]]</f>
        <v>20804.598958333332</v>
      </c>
      <c r="L5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20804.598958333332</v>
      </c>
      <c r="M555" s="5" t="s">
        <v>533</v>
      </c>
      <c r="N555" s="14">
        <v>2</v>
      </c>
      <c r="O555" s="15">
        <f>IFERROR(_xlfn.IFNA(VLOOKUP(Fullmath[[#This Row],[M1]],$H$2:$L554,2,FALSE),VLOOKUP(Fullmath[[#This Row],[M1]],$H556:$L$2227,2,FALSE)),0)</f>
        <v>0.33333333333333331</v>
      </c>
      <c r="P555" s="16">
        <f>IFERROR(_xlfn.IFNA(VLOOKUP(Fullmath[[#This Row],[M1]],$H$2:$L554,4,FALSE),VLOOKUP(Fullmath[[#This Row],[M1]],$H556:$L$2227,4,FALSE)),0)</f>
        <v>0</v>
      </c>
      <c r="Q555" s="5" t="s">
        <v>531</v>
      </c>
      <c r="R555" s="6">
        <v>1</v>
      </c>
      <c r="S555" s="15">
        <f>IFERROR(_xlfn.IFNA(VLOOKUP(Fullmath[[#This Row],[M2]],$H$2:$L554,2,FALSE),VLOOKUP(Fullmath[[#This Row],[M2]],$H556:$L$2227,2,FALSE)),0)</f>
        <v>3.4</v>
      </c>
      <c r="T555" s="16">
        <f>IFERROR(_xlfn.IFNA(VLOOKUP(Fullmath[[#This Row],[M2]],$H$2:$L554,4,FALSE),VLOOKUP(Fullmath[[#This Row],[M2]],$H556:$L$2227,4,FALSE)),0)</f>
        <v>419.42666666666662</v>
      </c>
      <c r="U555" s="5" t="s">
        <v>328</v>
      </c>
      <c r="V555" s="6">
        <v>1</v>
      </c>
      <c r="W555" s="15">
        <f>IFERROR(_xlfn.IFNA(VLOOKUP(Fullmath[[#This Row],[M3]],$H$2:$L554,2,FALSE),VLOOKUP(Fullmath[[#This Row],[M3]],$H556:$L$2227,2,FALSE)),0)</f>
        <v>2.35</v>
      </c>
      <c r="X555" s="16">
        <f>IFERROR(_xlfn.IFNA(VLOOKUP(Fullmath[[#This Row],[M3]],$H$2:$L554,4,FALSE),VLOOKUP(Fullmath[[#This Row],[M3]],$H556:$L$2227,4,FALSE)),0)</f>
        <v>385.17229166666664</v>
      </c>
      <c r="Y555" s="5"/>
      <c r="Z555" s="6"/>
      <c r="AA555" s="15">
        <f>IFERROR(_xlfn.IFNA(VLOOKUP(Fullmath[[#This Row],[M4]],$H$2:$L554,2,FALSE),VLOOKUP(Fullmath[[#This Row],[M4]],$H556:$L$2227,2,FALSE)),0)</f>
        <v>0</v>
      </c>
      <c r="AB555" s="16">
        <f>IFERROR(_xlfn.IFNA(VLOOKUP(Fullmath[[#This Row],[M4]],$H$2:$L554,4,FALSE),VLOOKUP(Fullmath[[#This Row],[M4]],$H556:$L$2227,4,FALSE)),0)</f>
        <v>0</v>
      </c>
      <c r="AC555" s="5"/>
      <c r="AD555" s="6"/>
      <c r="AE555" s="15">
        <f>IFERROR(_xlfn.IFNA(VLOOKUP(Fullmath[[#This Row],[M5]],$H$2:$L554,2,FALSE),VLOOKUP(Fullmath[[#This Row],[M5]],$H556:$L$2227,2,FALSE)),0)</f>
        <v>0</v>
      </c>
      <c r="AF555" s="16">
        <f>IFERROR(_xlfn.IFNA(VLOOKUP(Fullmath[[#This Row],[M5]],$H$2:$L554,4,FALSE),VLOOKUP(Fullmath[[#This Row],[M5]],$H556:$L$2227,4,FALSE)),0)</f>
        <v>0</v>
      </c>
      <c r="AG555" s="5"/>
      <c r="AH555" s="6"/>
      <c r="AI555" s="15">
        <f>IFERROR(_xlfn.IFNA(VLOOKUP(Fullmath[[#This Row],[M6]],$H$2:$L554,2,FALSE),VLOOKUP(Fullmath[[#This Row],[M6]],$H556:$L$2227,2,FALSE)),0)</f>
        <v>0</v>
      </c>
      <c r="AJ555" s="16">
        <f>IFERROR(_xlfn.IFNA(VLOOKUP(Fullmath[[#This Row],[M6]],$H$2:$L554,4,FALSE),VLOOKUP(Fullmath[[#This Row],[M6]],$H556:$L$2227,4,FALSE)),0)</f>
        <v>0</v>
      </c>
      <c r="AK555" s="5" t="s">
        <v>484</v>
      </c>
      <c r="AL555" s="6">
        <v>1</v>
      </c>
      <c r="AM555" s="6">
        <f>(IFERROR(VLOOKUP(AK555,Components[[Name]:[Price]],2,FALSE),0))</f>
        <v>20000</v>
      </c>
      <c r="AN555" s="5"/>
      <c r="AO555" s="6"/>
      <c r="AP555" s="6">
        <f>(IFERROR(VLOOKUP(AN555,Components[[Name]:[Price]],2,FALSE),0))</f>
        <v>0</v>
      </c>
      <c r="AQ555" s="5"/>
      <c r="AR555" s="6"/>
      <c r="AS555" s="6">
        <f>(IFERROR(VLOOKUP(AQ555,Components[[Name]:[Price]],2,FALSE),0))</f>
        <v>0</v>
      </c>
      <c r="AT555" s="5"/>
      <c r="AU555" s="6"/>
      <c r="AV555" s="6">
        <f>(IFERROR(VLOOKUP(AT555,Components[[Name]:[Price]],2,FALSE),0))</f>
        <v>0</v>
      </c>
      <c r="AW555" s="5"/>
      <c r="AX555" s="6"/>
      <c r="AY555" s="6">
        <f>(IFERROR(VLOOKUP(AW555,Components[[Name]:[Price]],2,FALSE),0))</f>
        <v>0</v>
      </c>
      <c r="AZ555" s="5"/>
      <c r="BA555" s="6"/>
      <c r="BB555" s="6">
        <f>(IFERROR(VLOOKUP(AZ555,Components[[Name]:[Price]],2,FALSE),0))</f>
        <v>0</v>
      </c>
    </row>
    <row r="556" spans="1:54" x14ac:dyDescent="0.2">
      <c r="A556" s="6">
        <v>107</v>
      </c>
      <c r="B556" s="6" t="s">
        <v>599</v>
      </c>
      <c r="C556" s="6" t="s">
        <v>529</v>
      </c>
      <c r="D556" s="6" t="s">
        <v>529</v>
      </c>
      <c r="E556" s="6">
        <v>1</v>
      </c>
      <c r="F556" s="6">
        <v>2</v>
      </c>
      <c r="G556" s="6">
        <v>1</v>
      </c>
      <c r="H556" s="6" t="s">
        <v>237</v>
      </c>
      <c r="I556" s="7">
        <f>Fullmath[[#This Row],[Total CP]]/Fullmath[[#This Row],[Quantity]]</f>
        <v>1</v>
      </c>
      <c r="J5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56" s="6">
        <f>Fullmath[[#This Row],[Mat Cost]]/Fullmath[[#This Row],[Quantity]]</f>
        <v>90.666666666666671</v>
      </c>
      <c r="L5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90.666666666666671</v>
      </c>
      <c r="M556" s="5"/>
      <c r="N556" s="14"/>
      <c r="O556" s="15">
        <f>IFERROR(_xlfn.IFNA(VLOOKUP(Fullmath[[#This Row],[M1]],$H$2:$L555,2,FALSE),VLOOKUP(Fullmath[[#This Row],[M1]],$H557:$L$2227,2,FALSE)),0)</f>
        <v>0</v>
      </c>
      <c r="P556" s="16">
        <f>IFERROR(_xlfn.IFNA(VLOOKUP(Fullmath[[#This Row],[M1]],$H$2:$L555,4,FALSE),VLOOKUP(Fullmath[[#This Row],[M1]],$H557:$L$2227,4,FALSE)),0)</f>
        <v>0</v>
      </c>
      <c r="Q556" s="5"/>
      <c r="R556" s="6"/>
      <c r="S556" s="15">
        <f>IFERROR(_xlfn.IFNA(VLOOKUP(Fullmath[[#This Row],[M2]],$H$2:$L555,2,FALSE),VLOOKUP(Fullmath[[#This Row],[M2]],$H557:$L$2227,2,FALSE)),0)</f>
        <v>0</v>
      </c>
      <c r="T556" s="16">
        <f>IFERROR(_xlfn.IFNA(VLOOKUP(Fullmath[[#This Row],[M2]],$H$2:$L555,4,FALSE),VLOOKUP(Fullmath[[#This Row],[M2]],$H557:$L$2227,4,FALSE)),0)</f>
        <v>0</v>
      </c>
      <c r="U556" s="5"/>
      <c r="V556" s="6"/>
      <c r="W556" s="15">
        <f>IFERROR(_xlfn.IFNA(VLOOKUP(Fullmath[[#This Row],[M3]],$H$2:$L555,2,FALSE),VLOOKUP(Fullmath[[#This Row],[M3]],$H557:$L$2227,2,FALSE)),0)</f>
        <v>0</v>
      </c>
      <c r="X556" s="16">
        <f>IFERROR(_xlfn.IFNA(VLOOKUP(Fullmath[[#This Row],[M3]],$H$2:$L555,4,FALSE),VLOOKUP(Fullmath[[#This Row],[M3]],$H557:$L$2227,4,FALSE)),0)</f>
        <v>0</v>
      </c>
      <c r="Y556" s="5"/>
      <c r="Z556" s="6"/>
      <c r="AA556" s="15">
        <f>IFERROR(_xlfn.IFNA(VLOOKUP(Fullmath[[#This Row],[M4]],$H$2:$L555,2,FALSE),VLOOKUP(Fullmath[[#This Row],[M4]],$H557:$L$2227,2,FALSE)),0)</f>
        <v>0</v>
      </c>
      <c r="AB556" s="16">
        <f>IFERROR(_xlfn.IFNA(VLOOKUP(Fullmath[[#This Row],[M4]],$H$2:$L555,4,FALSE),VLOOKUP(Fullmath[[#This Row],[M4]],$H557:$L$2227,4,FALSE)),0)</f>
        <v>0</v>
      </c>
      <c r="AC556" s="5"/>
      <c r="AD556" s="6"/>
      <c r="AE556" s="15">
        <f>IFERROR(_xlfn.IFNA(VLOOKUP(Fullmath[[#This Row],[M5]],$H$2:$L555,2,FALSE),VLOOKUP(Fullmath[[#This Row],[M5]],$H557:$L$2227,2,FALSE)),0)</f>
        <v>0</v>
      </c>
      <c r="AF556" s="16">
        <f>IFERROR(_xlfn.IFNA(VLOOKUP(Fullmath[[#This Row],[M5]],$H$2:$L555,4,FALSE),VLOOKUP(Fullmath[[#This Row],[M5]],$H557:$L$2227,4,FALSE)),0)</f>
        <v>0</v>
      </c>
      <c r="AG556" s="5"/>
      <c r="AH556" s="6"/>
      <c r="AI556" s="15">
        <f>IFERROR(_xlfn.IFNA(VLOOKUP(Fullmath[[#This Row],[M6]],$H$2:$L555,2,FALSE),VLOOKUP(Fullmath[[#This Row],[M6]],$H557:$L$2227,2,FALSE)),0)</f>
        <v>0</v>
      </c>
      <c r="AJ556" s="16">
        <f>IFERROR(_xlfn.IFNA(VLOOKUP(Fullmath[[#This Row],[M6]],$H$2:$L555,4,FALSE),VLOOKUP(Fullmath[[#This Row],[M6]],$H557:$L$2227,4,FALSE)),0)</f>
        <v>0</v>
      </c>
      <c r="AK556" s="5" t="s">
        <v>236</v>
      </c>
      <c r="AL556" s="6">
        <v>1</v>
      </c>
      <c r="AM556" s="6">
        <f>(IFERROR(VLOOKUP(AK556,Components[[Name]:[Price]],2,FALSE),0))</f>
        <v>90.666666666666671</v>
      </c>
      <c r="AN556" s="5"/>
      <c r="AO556" s="6"/>
      <c r="AP556" s="6">
        <f>(IFERROR(VLOOKUP(AN556,Components[[Name]:[Price]],2,FALSE),0))</f>
        <v>0</v>
      </c>
      <c r="AQ556" s="5"/>
      <c r="AR556" s="6"/>
      <c r="AS556" s="6">
        <f>(IFERROR(VLOOKUP(AQ556,Components[[Name]:[Price]],2,FALSE),0))</f>
        <v>0</v>
      </c>
      <c r="AT556" s="5"/>
      <c r="AU556" s="6"/>
      <c r="AV556" s="6">
        <f>(IFERROR(VLOOKUP(AT556,Components[[Name]:[Price]],2,FALSE),0))</f>
        <v>0</v>
      </c>
      <c r="AW556" s="5"/>
      <c r="AX556" s="6"/>
      <c r="AY556" s="6">
        <f>(IFERROR(VLOOKUP(AW556,Components[[Name]:[Price]],2,FALSE),0))</f>
        <v>0</v>
      </c>
      <c r="AZ556" s="5"/>
      <c r="BA556" s="6"/>
      <c r="BB556" s="6">
        <f>(IFERROR(VLOOKUP(AZ556,Components[[Name]:[Price]],2,FALSE),0))</f>
        <v>0</v>
      </c>
    </row>
    <row r="557" spans="1:54" x14ac:dyDescent="0.2">
      <c r="A557" s="6">
        <v>121</v>
      </c>
      <c r="B557" s="6" t="s">
        <v>599</v>
      </c>
      <c r="C557" s="6" t="s">
        <v>529</v>
      </c>
      <c r="D557" s="6" t="s">
        <v>529</v>
      </c>
      <c r="E557" s="6">
        <v>2</v>
      </c>
      <c r="F557" s="6">
        <v>2</v>
      </c>
      <c r="G557" s="6">
        <v>1</v>
      </c>
      <c r="H557" s="6" t="s">
        <v>238</v>
      </c>
      <c r="I557" s="7">
        <f>Fullmath[[#This Row],[Total CP]]/Fullmath[[#This Row],[Quantity]]</f>
        <v>0.5</v>
      </c>
      <c r="J5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57" s="6">
        <f>Fullmath[[#This Row],[Mat Cost]]/Fullmath[[#This Row],[Quantity]]</f>
        <v>29.708333333333332</v>
      </c>
      <c r="L5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59.416666666666664</v>
      </c>
      <c r="M557" s="5"/>
      <c r="N557" s="14"/>
      <c r="O557" s="15">
        <f>IFERROR(_xlfn.IFNA(VLOOKUP(Fullmath[[#This Row],[M1]],$H$2:$L556,2,FALSE),VLOOKUP(Fullmath[[#This Row],[M1]],$H558:$L$2227,2,FALSE)),0)</f>
        <v>0</v>
      </c>
      <c r="P557" s="16">
        <f>IFERROR(_xlfn.IFNA(VLOOKUP(Fullmath[[#This Row],[M1]],$H$2:$L556,4,FALSE),VLOOKUP(Fullmath[[#This Row],[M1]],$H558:$L$2227,4,FALSE)),0)</f>
        <v>0</v>
      </c>
      <c r="Q557" s="5"/>
      <c r="R557" s="6"/>
      <c r="S557" s="15">
        <f>IFERROR(_xlfn.IFNA(VLOOKUP(Fullmath[[#This Row],[M2]],$H$2:$L556,2,FALSE),VLOOKUP(Fullmath[[#This Row],[M2]],$H558:$L$2227,2,FALSE)),0)</f>
        <v>0</v>
      </c>
      <c r="T557" s="16">
        <f>IFERROR(_xlfn.IFNA(VLOOKUP(Fullmath[[#This Row],[M2]],$H$2:$L556,4,FALSE),VLOOKUP(Fullmath[[#This Row],[M2]],$H558:$L$2227,4,FALSE)),0)</f>
        <v>0</v>
      </c>
      <c r="U557" s="5"/>
      <c r="V557" s="6"/>
      <c r="W557" s="15">
        <f>IFERROR(_xlfn.IFNA(VLOOKUP(Fullmath[[#This Row],[M3]],$H$2:$L556,2,FALSE),VLOOKUP(Fullmath[[#This Row],[M3]],$H558:$L$2227,2,FALSE)),0)</f>
        <v>0</v>
      </c>
      <c r="X557" s="16">
        <f>IFERROR(_xlfn.IFNA(VLOOKUP(Fullmath[[#This Row],[M3]],$H$2:$L556,4,FALSE),VLOOKUP(Fullmath[[#This Row],[M3]],$H558:$L$2227,4,FALSE)),0)</f>
        <v>0</v>
      </c>
      <c r="Y557" s="5"/>
      <c r="Z557" s="6"/>
      <c r="AA557" s="15">
        <f>IFERROR(_xlfn.IFNA(VLOOKUP(Fullmath[[#This Row],[M4]],$H$2:$L556,2,FALSE),VLOOKUP(Fullmath[[#This Row],[M4]],$H558:$L$2227,2,FALSE)),0)</f>
        <v>0</v>
      </c>
      <c r="AB557" s="16">
        <f>IFERROR(_xlfn.IFNA(VLOOKUP(Fullmath[[#This Row],[M4]],$H$2:$L556,4,FALSE),VLOOKUP(Fullmath[[#This Row],[M4]],$H558:$L$2227,4,FALSE)),0)</f>
        <v>0</v>
      </c>
      <c r="AC557" s="5"/>
      <c r="AD557" s="6"/>
      <c r="AE557" s="15">
        <f>IFERROR(_xlfn.IFNA(VLOOKUP(Fullmath[[#This Row],[M5]],$H$2:$L556,2,FALSE),VLOOKUP(Fullmath[[#This Row],[M5]],$H558:$L$2227,2,FALSE)),0)</f>
        <v>0</v>
      </c>
      <c r="AF557" s="16">
        <f>IFERROR(_xlfn.IFNA(VLOOKUP(Fullmath[[#This Row],[M5]],$H$2:$L556,4,FALSE),VLOOKUP(Fullmath[[#This Row],[M5]],$H558:$L$2227,4,FALSE)),0)</f>
        <v>0</v>
      </c>
      <c r="AG557" s="5"/>
      <c r="AH557" s="6"/>
      <c r="AI557" s="15">
        <f>IFERROR(_xlfn.IFNA(VLOOKUP(Fullmath[[#This Row],[M6]],$H$2:$L556,2,FALSE),VLOOKUP(Fullmath[[#This Row],[M6]],$H558:$L$2227,2,FALSE)),0)</f>
        <v>0</v>
      </c>
      <c r="AJ557" s="16">
        <f>IFERROR(_xlfn.IFNA(VLOOKUP(Fullmath[[#This Row],[M6]],$H$2:$L556,4,FALSE),VLOOKUP(Fullmath[[#This Row],[M6]],$H558:$L$2227,4,FALSE)),0)</f>
        <v>0</v>
      </c>
      <c r="AK557" s="5" t="s">
        <v>237</v>
      </c>
      <c r="AL557" s="6">
        <v>1</v>
      </c>
      <c r="AM557" s="6">
        <f>(IFERROR(VLOOKUP(AK557,Components[[Name]:[Price]],2,FALSE),0))</f>
        <v>59.416666666666664</v>
      </c>
      <c r="AN557" s="5"/>
      <c r="AO557" s="6"/>
      <c r="AP557" s="6">
        <f>(IFERROR(VLOOKUP(AN557,Components[[Name]:[Price]],2,FALSE),0))</f>
        <v>0</v>
      </c>
      <c r="AQ557" s="5"/>
      <c r="AR557" s="6"/>
      <c r="AS557" s="6">
        <f>(IFERROR(VLOOKUP(AQ557,Components[[Name]:[Price]],2,FALSE),0))</f>
        <v>0</v>
      </c>
      <c r="AT557" s="5"/>
      <c r="AU557" s="6"/>
      <c r="AV557" s="6">
        <f>(IFERROR(VLOOKUP(AT557,Components[[Name]:[Price]],2,FALSE),0))</f>
        <v>0</v>
      </c>
      <c r="AW557" s="5"/>
      <c r="AX557" s="6"/>
      <c r="AY557" s="6">
        <f>(IFERROR(VLOOKUP(AW557,Components[[Name]:[Price]],2,FALSE),0))</f>
        <v>0</v>
      </c>
      <c r="AZ557" s="5"/>
      <c r="BA557" s="6"/>
      <c r="BB557" s="6">
        <f>(IFERROR(VLOOKUP(AZ557,Components[[Name]:[Price]],2,FALSE),0))</f>
        <v>0</v>
      </c>
    </row>
    <row r="558" spans="1:54" x14ac:dyDescent="0.2">
      <c r="A558" s="6">
        <v>1305</v>
      </c>
      <c r="B558" s="6" t="s">
        <v>599</v>
      </c>
      <c r="C558" s="6" t="s">
        <v>529</v>
      </c>
      <c r="D558" s="6" t="s">
        <v>529</v>
      </c>
      <c r="E558" s="6">
        <v>1</v>
      </c>
      <c r="F558" s="6">
        <v>4</v>
      </c>
      <c r="G558" s="6">
        <v>1</v>
      </c>
      <c r="H558" s="6" t="s">
        <v>326</v>
      </c>
      <c r="I558" s="7">
        <f>Fullmath[[#This Row],[Total CP]]/Fullmath[[#This Row],[Quantity]]</f>
        <v>1.3333333333333333</v>
      </c>
      <c r="J5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1.3333333333333333</v>
      </c>
      <c r="K558" s="6">
        <f>Fullmath[[#This Row],[Mat Cost]]/Fullmath[[#This Row],[Quantity]]</f>
        <v>237.66666666666669</v>
      </c>
      <c r="L5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237.66666666666669</v>
      </c>
      <c r="M558" s="5" t="s">
        <v>533</v>
      </c>
      <c r="N558" s="14">
        <v>1</v>
      </c>
      <c r="O558" s="15">
        <f>IFERROR(_xlfn.IFNA(VLOOKUP(Fullmath[[#This Row],[M1]],$H$2:$L557,2,FALSE),VLOOKUP(Fullmath[[#This Row],[M1]],$H559:$L$2227,2,FALSE)),0)</f>
        <v>0.33333333333333331</v>
      </c>
      <c r="P558" s="16">
        <f>IFERROR(_xlfn.IFNA(VLOOKUP(Fullmath[[#This Row],[M1]],$H$2:$L557,4,FALSE),VLOOKUP(Fullmath[[#This Row],[M1]],$H559:$L$2227,4,FALSE)),0)</f>
        <v>0</v>
      </c>
      <c r="Q558" s="5"/>
      <c r="R558" s="6"/>
      <c r="S558" s="15">
        <f>IFERROR(_xlfn.IFNA(VLOOKUP(Fullmath[[#This Row],[M2]],$H$2:$L557,2,FALSE),VLOOKUP(Fullmath[[#This Row],[M2]],$H559:$L$2227,2,FALSE)),0)</f>
        <v>0</v>
      </c>
      <c r="T558" s="16">
        <f>IFERROR(_xlfn.IFNA(VLOOKUP(Fullmath[[#This Row],[M2]],$H$2:$L557,4,FALSE),VLOOKUP(Fullmath[[#This Row],[M2]],$H559:$L$2227,4,FALSE)),0)</f>
        <v>0</v>
      </c>
      <c r="U558" s="5"/>
      <c r="V558" s="6"/>
      <c r="W558" s="15">
        <f>IFERROR(_xlfn.IFNA(VLOOKUP(Fullmath[[#This Row],[M3]],$H$2:$L557,2,FALSE),VLOOKUP(Fullmath[[#This Row],[M3]],$H559:$L$2227,2,FALSE)),0)</f>
        <v>0</v>
      </c>
      <c r="X558" s="16">
        <f>IFERROR(_xlfn.IFNA(VLOOKUP(Fullmath[[#This Row],[M3]],$H$2:$L557,4,FALSE),VLOOKUP(Fullmath[[#This Row],[M3]],$H559:$L$2227,4,FALSE)),0)</f>
        <v>0</v>
      </c>
      <c r="Y558" s="5"/>
      <c r="Z558" s="6"/>
      <c r="AA558" s="15">
        <f>IFERROR(_xlfn.IFNA(VLOOKUP(Fullmath[[#This Row],[M4]],$H$2:$L557,2,FALSE),VLOOKUP(Fullmath[[#This Row],[M4]],$H559:$L$2227,2,FALSE)),0)</f>
        <v>0</v>
      </c>
      <c r="AB558" s="16">
        <f>IFERROR(_xlfn.IFNA(VLOOKUP(Fullmath[[#This Row],[M4]],$H$2:$L557,4,FALSE),VLOOKUP(Fullmath[[#This Row],[M4]],$H559:$L$2227,4,FALSE)),0)</f>
        <v>0</v>
      </c>
      <c r="AC558" s="5"/>
      <c r="AD558" s="6"/>
      <c r="AE558" s="15">
        <f>IFERROR(_xlfn.IFNA(VLOOKUP(Fullmath[[#This Row],[M5]],$H$2:$L557,2,FALSE),VLOOKUP(Fullmath[[#This Row],[M5]],$H559:$L$2227,2,FALSE)),0)</f>
        <v>0</v>
      </c>
      <c r="AF558" s="16">
        <f>IFERROR(_xlfn.IFNA(VLOOKUP(Fullmath[[#This Row],[M5]],$H$2:$L557,4,FALSE),VLOOKUP(Fullmath[[#This Row],[M5]],$H559:$L$2227,4,FALSE)),0)</f>
        <v>0</v>
      </c>
      <c r="AG558" s="5"/>
      <c r="AH558" s="6"/>
      <c r="AI558" s="15">
        <f>IFERROR(_xlfn.IFNA(VLOOKUP(Fullmath[[#This Row],[M6]],$H$2:$L557,2,FALSE),VLOOKUP(Fullmath[[#This Row],[M6]],$H559:$L$2227,2,FALSE)),0)</f>
        <v>0</v>
      </c>
      <c r="AJ558" s="16">
        <f>IFERROR(_xlfn.IFNA(VLOOKUP(Fullmath[[#This Row],[M6]],$H$2:$L557,4,FALSE),VLOOKUP(Fullmath[[#This Row],[M6]],$H559:$L$2227,4,FALSE)),0)</f>
        <v>0</v>
      </c>
      <c r="AK558" s="5" t="s">
        <v>492</v>
      </c>
      <c r="AL558" s="6">
        <v>1</v>
      </c>
      <c r="AM558" s="6">
        <f>(IFERROR(VLOOKUP(AK558,Components[[Name]:[Price]],2,FALSE),0))</f>
        <v>75</v>
      </c>
      <c r="AN558" s="5" t="s">
        <v>157</v>
      </c>
      <c r="AO558" s="6">
        <v>1</v>
      </c>
      <c r="AP558" s="6">
        <f>(IFERROR(VLOOKUP(AN558,Components[[Name]:[Price]],2,FALSE),0))</f>
        <v>49.583333333333336</v>
      </c>
      <c r="AQ558" s="5" t="s">
        <v>226</v>
      </c>
      <c r="AR558" s="6">
        <v>1</v>
      </c>
      <c r="AS558" s="6">
        <f>(IFERROR(VLOOKUP(AQ558,Components[[Name]:[Price]],2,FALSE),0))</f>
        <v>113.08333333333333</v>
      </c>
      <c r="AT558" s="5"/>
      <c r="AU558" s="6"/>
      <c r="AV558" s="6">
        <f>(IFERROR(VLOOKUP(AT558,Components[[Name]:[Price]],2,FALSE),0))</f>
        <v>0</v>
      </c>
      <c r="AW558" s="5"/>
      <c r="AX558" s="6"/>
      <c r="AY558" s="6">
        <f>(IFERROR(VLOOKUP(AW558,Components[[Name]:[Price]],2,FALSE),0))</f>
        <v>0</v>
      </c>
      <c r="AZ558" s="5"/>
      <c r="BA558" s="6"/>
      <c r="BB558" s="6">
        <f>(IFERROR(VLOOKUP(AZ558,Components[[Name]:[Price]],2,FALSE),0))</f>
        <v>0</v>
      </c>
    </row>
    <row r="559" spans="1:54" x14ac:dyDescent="0.2">
      <c r="A559" s="6">
        <v>1287</v>
      </c>
      <c r="B559" s="6" t="s">
        <v>599</v>
      </c>
      <c r="C559" s="6" t="s">
        <v>529</v>
      </c>
      <c r="D559" s="6" t="s">
        <v>529</v>
      </c>
      <c r="E559" s="6">
        <v>1</v>
      </c>
      <c r="F559" s="6">
        <v>4</v>
      </c>
      <c r="G559" s="6">
        <v>1</v>
      </c>
      <c r="H559" s="6" t="s">
        <v>334</v>
      </c>
      <c r="I559" s="7">
        <f>Fullmath[[#This Row],[Total CP]]/Fullmath[[#This Row],[Quantity]]</f>
        <v>1.1000000000000001</v>
      </c>
      <c r="J5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1.1000000000000001</v>
      </c>
      <c r="K559" s="6">
        <f>Fullmath[[#This Row],[Mat Cost]]/Fullmath[[#This Row],[Quantity]]</f>
        <v>270.35000000000002</v>
      </c>
      <c r="L5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270.35000000000002</v>
      </c>
      <c r="M559" s="5" t="s">
        <v>654</v>
      </c>
      <c r="N559" s="14">
        <v>1</v>
      </c>
      <c r="O559" s="15">
        <f>IFERROR(_xlfn.IFNA(VLOOKUP(Fullmath[[#This Row],[M1]],$H$2:$L558,2,FALSE),VLOOKUP(Fullmath[[#This Row],[M1]],$H560:$L$2227,2,FALSE)),0)</f>
        <v>0.1</v>
      </c>
      <c r="P559" s="16">
        <f>IFERROR(_xlfn.IFNA(VLOOKUP(Fullmath[[#This Row],[M1]],$H$2:$L558,4,FALSE),VLOOKUP(Fullmath[[#This Row],[M1]],$H560:$L$2227,4,FALSE)),0)</f>
        <v>7.6833333333333327</v>
      </c>
      <c r="Q559" s="5"/>
      <c r="R559" s="6"/>
      <c r="S559" s="15">
        <f>IFERROR(_xlfn.IFNA(VLOOKUP(Fullmath[[#This Row],[M2]],$H$2:$L558,2,FALSE),VLOOKUP(Fullmath[[#This Row],[M2]],$H560:$L$2227,2,FALSE)),0)</f>
        <v>0</v>
      </c>
      <c r="T559" s="16">
        <f>IFERROR(_xlfn.IFNA(VLOOKUP(Fullmath[[#This Row],[M2]],$H$2:$L558,4,FALSE),VLOOKUP(Fullmath[[#This Row],[M2]],$H560:$L$2227,4,FALSE)),0)</f>
        <v>0</v>
      </c>
      <c r="U559" s="5"/>
      <c r="V559" s="6"/>
      <c r="W559" s="15">
        <f>IFERROR(_xlfn.IFNA(VLOOKUP(Fullmath[[#This Row],[M3]],$H$2:$L558,2,FALSE),VLOOKUP(Fullmath[[#This Row],[M3]],$H560:$L$2227,2,FALSE)),0)</f>
        <v>0</v>
      </c>
      <c r="X559" s="16">
        <f>IFERROR(_xlfn.IFNA(VLOOKUP(Fullmath[[#This Row],[M3]],$H$2:$L558,4,FALSE),VLOOKUP(Fullmath[[#This Row],[M3]],$H560:$L$2227,4,FALSE)),0)</f>
        <v>0</v>
      </c>
      <c r="Y559" s="5"/>
      <c r="Z559" s="6"/>
      <c r="AA559" s="15">
        <f>IFERROR(_xlfn.IFNA(VLOOKUP(Fullmath[[#This Row],[M4]],$H$2:$L558,2,FALSE),VLOOKUP(Fullmath[[#This Row],[M4]],$H560:$L$2227,2,FALSE)),0)</f>
        <v>0</v>
      </c>
      <c r="AB559" s="16">
        <f>IFERROR(_xlfn.IFNA(VLOOKUP(Fullmath[[#This Row],[M4]],$H$2:$L558,4,FALSE),VLOOKUP(Fullmath[[#This Row],[M4]],$H560:$L$2227,4,FALSE)),0)</f>
        <v>0</v>
      </c>
      <c r="AC559" s="5"/>
      <c r="AD559" s="6"/>
      <c r="AE559" s="15">
        <f>IFERROR(_xlfn.IFNA(VLOOKUP(Fullmath[[#This Row],[M5]],$H$2:$L558,2,FALSE),VLOOKUP(Fullmath[[#This Row],[M5]],$H560:$L$2227,2,FALSE)),0)</f>
        <v>0</v>
      </c>
      <c r="AF559" s="16">
        <f>IFERROR(_xlfn.IFNA(VLOOKUP(Fullmath[[#This Row],[M5]],$H$2:$L558,4,FALSE),VLOOKUP(Fullmath[[#This Row],[M5]],$H560:$L$2227,4,FALSE)),0)</f>
        <v>0</v>
      </c>
      <c r="AG559" s="5"/>
      <c r="AH559" s="6"/>
      <c r="AI559" s="15">
        <f>IFERROR(_xlfn.IFNA(VLOOKUP(Fullmath[[#This Row],[M6]],$H$2:$L558,2,FALSE),VLOOKUP(Fullmath[[#This Row],[M6]],$H560:$L$2227,2,FALSE)),0)</f>
        <v>0</v>
      </c>
      <c r="AJ559" s="16">
        <f>IFERROR(_xlfn.IFNA(VLOOKUP(Fullmath[[#This Row],[M6]],$H$2:$L558,4,FALSE),VLOOKUP(Fullmath[[#This Row],[M6]],$H560:$L$2227,4,FALSE)),0)</f>
        <v>0</v>
      </c>
      <c r="AK559" s="5" t="s">
        <v>254</v>
      </c>
      <c r="AL559" s="6">
        <v>1</v>
      </c>
      <c r="AM559" s="6">
        <f>(IFERROR(VLOOKUP(AK559,Components[[Name]:[Price]],2,FALSE),0))</f>
        <v>100</v>
      </c>
      <c r="AN559" s="5" t="s">
        <v>157</v>
      </c>
      <c r="AO559" s="6">
        <v>1</v>
      </c>
      <c r="AP559" s="6">
        <f>(IFERROR(VLOOKUP(AN559,Components[[Name]:[Price]],2,FALSE),0))</f>
        <v>49.583333333333336</v>
      </c>
      <c r="AQ559" s="5" t="s">
        <v>226</v>
      </c>
      <c r="AR559" s="6">
        <v>1</v>
      </c>
      <c r="AS559" s="6">
        <f>(IFERROR(VLOOKUP(AQ559,Components[[Name]:[Price]],2,FALSE),0))</f>
        <v>113.08333333333333</v>
      </c>
      <c r="AT559" s="5"/>
      <c r="AU559" s="6"/>
      <c r="AV559" s="6">
        <f>(IFERROR(VLOOKUP(AT559,Components[[Name]:[Price]],2,FALSE),0))</f>
        <v>0</v>
      </c>
      <c r="AW559" s="5"/>
      <c r="AX559" s="6"/>
      <c r="AY559" s="6">
        <f>(IFERROR(VLOOKUP(AW559,Components[[Name]:[Price]],2,FALSE),0))</f>
        <v>0</v>
      </c>
      <c r="AZ559" s="5"/>
      <c r="BA559" s="6"/>
      <c r="BB559" s="6">
        <f>(IFERROR(VLOOKUP(AZ559,Components[[Name]:[Price]],2,FALSE),0))</f>
        <v>0</v>
      </c>
    </row>
    <row r="560" spans="1:54" x14ac:dyDescent="0.2">
      <c r="A560" s="6">
        <v>1299</v>
      </c>
      <c r="B560" s="6" t="s">
        <v>599</v>
      </c>
      <c r="C560" s="6" t="s">
        <v>529</v>
      </c>
      <c r="D560" s="6" t="s">
        <v>529</v>
      </c>
      <c r="E560" s="6">
        <v>1</v>
      </c>
      <c r="F560" s="6">
        <v>4</v>
      </c>
      <c r="G560" s="6">
        <v>1</v>
      </c>
      <c r="H560" s="6" t="s">
        <v>333</v>
      </c>
      <c r="I560" s="7">
        <f>Fullmath[[#This Row],[Total CP]]/Fullmath[[#This Row],[Quantity]]</f>
        <v>8.1999999999999993</v>
      </c>
      <c r="J5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8.1999999999999993</v>
      </c>
      <c r="K560" s="6">
        <f>Fullmath[[#This Row],[Mat Cost]]/Fullmath[[#This Row],[Quantity]]</f>
        <v>1160.4083333333333</v>
      </c>
      <c r="L5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1160.4083333333333</v>
      </c>
      <c r="M560" s="5" t="s">
        <v>655</v>
      </c>
      <c r="N560" s="14">
        <v>1</v>
      </c>
      <c r="O560" s="15">
        <f>IFERROR(_xlfn.IFNA(VLOOKUP(Fullmath[[#This Row],[M1]],$H$2:$L559,2,FALSE),VLOOKUP(Fullmath[[#This Row],[M1]],$H561:$L$2227,2,FALSE)),0)</f>
        <v>3.9000000000000004</v>
      </c>
      <c r="P560" s="16">
        <f>IFERROR(_xlfn.IFNA(VLOOKUP(Fullmath[[#This Row],[M1]],$H$2:$L559,4,FALSE),VLOOKUP(Fullmath[[#This Row],[M1]],$H561:$L$2227,4,FALSE)),0)</f>
        <v>535.18333333333339</v>
      </c>
      <c r="Q560" s="5" t="s">
        <v>335</v>
      </c>
      <c r="R560" s="6">
        <v>1</v>
      </c>
      <c r="S560" s="15">
        <f>IFERROR(_xlfn.IFNA(VLOOKUP(Fullmath[[#This Row],[M2]],$H$2:$L559,2,FALSE),VLOOKUP(Fullmath[[#This Row],[M2]],$H561:$L$2227,2,FALSE)),0)</f>
        <v>1.1000000000000001</v>
      </c>
      <c r="T560" s="16">
        <f>IFERROR(_xlfn.IFNA(VLOOKUP(Fullmath[[#This Row],[M2]],$H$2:$L559,4,FALSE),VLOOKUP(Fullmath[[#This Row],[M2]],$H561:$L$2227,4,FALSE)),0)</f>
        <v>237.1583333333333</v>
      </c>
      <c r="U560" s="5" t="s">
        <v>342</v>
      </c>
      <c r="V560" s="6">
        <v>2</v>
      </c>
      <c r="W560" s="15">
        <f>IFERROR(_xlfn.IFNA(VLOOKUP(Fullmath[[#This Row],[M3]],$H$2:$L559,2,FALSE),VLOOKUP(Fullmath[[#This Row],[M3]],$H561:$L$2227,2,FALSE)),0)</f>
        <v>1.1000000000000001</v>
      </c>
      <c r="X560" s="16">
        <f>IFERROR(_xlfn.IFNA(VLOOKUP(Fullmath[[#This Row],[M3]],$H$2:$L559,4,FALSE),VLOOKUP(Fullmath[[#This Row],[M3]],$H561:$L$2227,4,FALSE)),0)</f>
        <v>194.03333333333333</v>
      </c>
      <c r="Y560" s="5"/>
      <c r="Z560" s="6"/>
      <c r="AA560" s="15">
        <f>IFERROR(_xlfn.IFNA(VLOOKUP(Fullmath[[#This Row],[M4]],$H$2:$L559,2,FALSE),VLOOKUP(Fullmath[[#This Row],[M4]],$H561:$L$2227,2,FALSE)),0)</f>
        <v>0</v>
      </c>
      <c r="AB560" s="16">
        <f>IFERROR(_xlfn.IFNA(VLOOKUP(Fullmath[[#This Row],[M4]],$H$2:$L559,4,FALSE),VLOOKUP(Fullmath[[#This Row],[M4]],$H561:$L$2227,4,FALSE)),0)</f>
        <v>0</v>
      </c>
      <c r="AC560" s="5"/>
      <c r="AD560" s="6"/>
      <c r="AE560" s="15">
        <f>IFERROR(_xlfn.IFNA(VLOOKUP(Fullmath[[#This Row],[M5]],$H$2:$L559,2,FALSE),VLOOKUP(Fullmath[[#This Row],[M5]],$H561:$L$2227,2,FALSE)),0)</f>
        <v>0</v>
      </c>
      <c r="AF560" s="16">
        <f>IFERROR(_xlfn.IFNA(VLOOKUP(Fullmath[[#This Row],[M5]],$H$2:$L559,4,FALSE),VLOOKUP(Fullmath[[#This Row],[M5]],$H561:$L$2227,4,FALSE)),0)</f>
        <v>0</v>
      </c>
      <c r="AG560" s="5"/>
      <c r="AH560" s="6"/>
      <c r="AI560" s="15">
        <f>IFERROR(_xlfn.IFNA(VLOOKUP(Fullmath[[#This Row],[M6]],$H$2:$L559,2,FALSE),VLOOKUP(Fullmath[[#This Row],[M6]],$H561:$L$2227,2,FALSE)),0)</f>
        <v>0</v>
      </c>
      <c r="AJ560" s="16">
        <f>IFERROR(_xlfn.IFNA(VLOOKUP(Fullmath[[#This Row],[M6]],$H$2:$L559,4,FALSE),VLOOKUP(Fullmath[[#This Row],[M6]],$H561:$L$2227,4,FALSE)),0)</f>
        <v>0</v>
      </c>
      <c r="AK560" s="5"/>
      <c r="AL560" s="6"/>
      <c r="AM560" s="6">
        <f>(IFERROR(VLOOKUP(AK560,Components[[Name]:[Price]],2,FALSE),0))</f>
        <v>0</v>
      </c>
      <c r="AN560" s="5"/>
      <c r="AO560" s="6"/>
      <c r="AP560" s="6">
        <f>(IFERROR(VLOOKUP(AN560,Components[[Name]:[Price]],2,FALSE),0))</f>
        <v>0</v>
      </c>
      <c r="AQ560" s="5"/>
      <c r="AR560" s="6"/>
      <c r="AS560" s="6">
        <f>(IFERROR(VLOOKUP(AQ560,Components[[Name]:[Price]],2,FALSE),0))</f>
        <v>0</v>
      </c>
      <c r="AT560" s="5"/>
      <c r="AU560" s="6"/>
      <c r="AV560" s="6">
        <f>(IFERROR(VLOOKUP(AT560,Components[[Name]:[Price]],2,FALSE),0))</f>
        <v>0</v>
      </c>
      <c r="AW560" s="5"/>
      <c r="AX560" s="6"/>
      <c r="AY560" s="6">
        <f>(IFERROR(VLOOKUP(AW560,Components[[Name]:[Price]],2,FALSE),0))</f>
        <v>0</v>
      </c>
      <c r="AZ560" s="5"/>
      <c r="BA560" s="6"/>
      <c r="BB560" s="6">
        <f>(IFERROR(VLOOKUP(AZ560,Components[[Name]:[Price]],2,FALSE),0))</f>
        <v>0</v>
      </c>
    </row>
    <row r="561" spans="1:54" x14ac:dyDescent="0.2">
      <c r="A561" s="6">
        <v>1291</v>
      </c>
      <c r="B561" s="6" t="s">
        <v>599</v>
      </c>
      <c r="C561" s="6" t="s">
        <v>529</v>
      </c>
      <c r="D561" s="6" t="s">
        <v>529</v>
      </c>
      <c r="E561" s="6">
        <v>1</v>
      </c>
      <c r="F561" s="6">
        <v>4</v>
      </c>
      <c r="G561" s="6">
        <v>1</v>
      </c>
      <c r="H561" s="6" t="s">
        <v>344</v>
      </c>
      <c r="I561" s="7">
        <f>Fullmath[[#This Row],[Total CP]]/Fullmath[[#This Row],[Quantity]]</f>
        <v>1.8</v>
      </c>
      <c r="J5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1.8</v>
      </c>
      <c r="K561" s="6">
        <f>Fullmath[[#This Row],[Mat Cost]]/Fullmath[[#This Row],[Quantity]]</f>
        <v>264.83333333333331</v>
      </c>
      <c r="L5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264.83333333333331</v>
      </c>
      <c r="M561" s="5" t="s">
        <v>358</v>
      </c>
      <c r="N561" s="14">
        <v>1</v>
      </c>
      <c r="O561" s="15">
        <f>IFERROR(_xlfn.IFNA(VLOOKUP(Fullmath[[#This Row],[M1]],$H$2:$L560,2,FALSE),VLOOKUP(Fullmath[[#This Row],[M1]],$H562:$L$2227,2,FALSE)),0)</f>
        <v>0.8</v>
      </c>
      <c r="P561" s="16">
        <f>IFERROR(_xlfn.IFNA(VLOOKUP(Fullmath[[#This Row],[M1]],$H$2:$L560,4,FALSE),VLOOKUP(Fullmath[[#This Row],[M1]],$H562:$L$2227,4,FALSE)),0)</f>
        <v>52.166666666666664</v>
      </c>
      <c r="Q561" s="5"/>
      <c r="R561" s="6"/>
      <c r="S561" s="15">
        <f>IFERROR(_xlfn.IFNA(VLOOKUP(Fullmath[[#This Row],[M2]],$H$2:$L560,2,FALSE),VLOOKUP(Fullmath[[#This Row],[M2]],$H562:$L$2227,2,FALSE)),0)</f>
        <v>0</v>
      </c>
      <c r="T561" s="16">
        <f>IFERROR(_xlfn.IFNA(VLOOKUP(Fullmath[[#This Row],[M2]],$H$2:$L560,4,FALSE),VLOOKUP(Fullmath[[#This Row],[M2]],$H562:$L$2227,4,FALSE)),0)</f>
        <v>0</v>
      </c>
      <c r="U561" s="5"/>
      <c r="V561" s="6"/>
      <c r="W561" s="15">
        <f>IFERROR(_xlfn.IFNA(VLOOKUP(Fullmath[[#This Row],[M3]],$H$2:$L560,2,FALSE),VLOOKUP(Fullmath[[#This Row],[M3]],$H562:$L$2227,2,FALSE)),0)</f>
        <v>0</v>
      </c>
      <c r="X561" s="16">
        <f>IFERROR(_xlfn.IFNA(VLOOKUP(Fullmath[[#This Row],[M3]],$H$2:$L560,4,FALSE),VLOOKUP(Fullmath[[#This Row],[M3]],$H562:$L$2227,4,FALSE)),0)</f>
        <v>0</v>
      </c>
      <c r="Y561" s="5"/>
      <c r="Z561" s="6"/>
      <c r="AA561" s="15">
        <f>IFERROR(_xlfn.IFNA(VLOOKUP(Fullmath[[#This Row],[M4]],$H$2:$L560,2,FALSE),VLOOKUP(Fullmath[[#This Row],[M4]],$H562:$L$2227,2,FALSE)),0)</f>
        <v>0</v>
      </c>
      <c r="AB561" s="16">
        <f>IFERROR(_xlfn.IFNA(VLOOKUP(Fullmath[[#This Row],[M4]],$H$2:$L560,4,FALSE),VLOOKUP(Fullmath[[#This Row],[M4]],$H562:$L$2227,4,FALSE)),0)</f>
        <v>0</v>
      </c>
      <c r="AC561" s="5"/>
      <c r="AD561" s="6"/>
      <c r="AE561" s="15">
        <f>IFERROR(_xlfn.IFNA(VLOOKUP(Fullmath[[#This Row],[M5]],$H$2:$L560,2,FALSE),VLOOKUP(Fullmath[[#This Row],[M5]],$H562:$L$2227,2,FALSE)),0)</f>
        <v>0</v>
      </c>
      <c r="AF561" s="16">
        <f>IFERROR(_xlfn.IFNA(VLOOKUP(Fullmath[[#This Row],[M5]],$H$2:$L560,4,FALSE),VLOOKUP(Fullmath[[#This Row],[M5]],$H562:$L$2227,4,FALSE)),0)</f>
        <v>0</v>
      </c>
      <c r="AG561" s="5"/>
      <c r="AH561" s="6"/>
      <c r="AI561" s="15">
        <f>IFERROR(_xlfn.IFNA(VLOOKUP(Fullmath[[#This Row],[M6]],$H$2:$L560,2,FALSE),VLOOKUP(Fullmath[[#This Row],[M6]],$H562:$L$2227,2,FALSE)),0)</f>
        <v>0</v>
      </c>
      <c r="AJ561" s="16">
        <f>IFERROR(_xlfn.IFNA(VLOOKUP(Fullmath[[#This Row],[M6]],$H$2:$L560,4,FALSE),VLOOKUP(Fullmath[[#This Row],[M6]],$H562:$L$2227,4,FALSE)),0)</f>
        <v>0</v>
      </c>
      <c r="AK561" s="5" t="s">
        <v>490</v>
      </c>
      <c r="AL561" s="6">
        <v>1</v>
      </c>
      <c r="AM561" s="6">
        <f>(IFERROR(VLOOKUP(AK561,Components[[Name]:[Price]],2,FALSE),0))</f>
        <v>50</v>
      </c>
      <c r="AN561" s="5" t="s">
        <v>157</v>
      </c>
      <c r="AO561" s="6">
        <v>1</v>
      </c>
      <c r="AP561" s="6">
        <f>(IFERROR(VLOOKUP(AN561,Components[[Name]:[Price]],2,FALSE),0))</f>
        <v>49.583333333333336</v>
      </c>
      <c r="AQ561" s="5" t="s">
        <v>226</v>
      </c>
      <c r="AR561" s="6">
        <v>1</v>
      </c>
      <c r="AS561" s="6">
        <f>(IFERROR(VLOOKUP(AQ561,Components[[Name]:[Price]],2,FALSE),0))</f>
        <v>113.08333333333333</v>
      </c>
      <c r="AT561" s="5"/>
      <c r="AU561" s="6"/>
      <c r="AV561" s="6">
        <f>(IFERROR(VLOOKUP(AT561,Components[[Name]:[Price]],2,FALSE),0))</f>
        <v>0</v>
      </c>
      <c r="AW561" s="5"/>
      <c r="AX561" s="6"/>
      <c r="AY561" s="6">
        <f>(IFERROR(VLOOKUP(AW561,Components[[Name]:[Price]],2,FALSE),0))</f>
        <v>0</v>
      </c>
      <c r="AZ561" s="5"/>
      <c r="BA561" s="6"/>
      <c r="BB561" s="6">
        <f>(IFERROR(VLOOKUP(AZ561,Components[[Name]:[Price]],2,FALSE),0))</f>
        <v>0</v>
      </c>
    </row>
    <row r="562" spans="1:54" x14ac:dyDescent="0.2">
      <c r="A562" s="6">
        <v>1292</v>
      </c>
      <c r="B562" s="6" t="s">
        <v>599</v>
      </c>
      <c r="C562" s="6" t="s">
        <v>529</v>
      </c>
      <c r="D562" s="6" t="s">
        <v>529</v>
      </c>
      <c r="E562" s="6">
        <v>1</v>
      </c>
      <c r="F562" s="6">
        <v>4</v>
      </c>
      <c r="G562" s="6">
        <v>1</v>
      </c>
      <c r="H562" s="6" t="s">
        <v>341</v>
      </c>
      <c r="I562" s="7">
        <f>Fullmath[[#This Row],[Total CP]]/Fullmath[[#This Row],[Quantity]]</f>
        <v>5</v>
      </c>
      <c r="J5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562" s="6">
        <f>Fullmath[[#This Row],[Mat Cost]]/Fullmath[[#This Row],[Quantity]]</f>
        <v>739.14999999999986</v>
      </c>
      <c r="L5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739.14999999999986</v>
      </c>
      <c r="M562" s="5" t="s">
        <v>344</v>
      </c>
      <c r="N562" s="14">
        <v>1</v>
      </c>
      <c r="O562" s="15">
        <f>IFERROR(_xlfn.IFNA(VLOOKUP(Fullmath[[#This Row],[M1]],$H$2:$L561,2,FALSE),VLOOKUP(Fullmath[[#This Row],[M1]],$H563:$L$2227,2,FALSE)),0)</f>
        <v>1.8</v>
      </c>
      <c r="P562" s="16">
        <f>IFERROR(_xlfn.IFNA(VLOOKUP(Fullmath[[#This Row],[M1]],$H$2:$L561,4,FALSE),VLOOKUP(Fullmath[[#This Row],[M1]],$H563:$L$2227,4,FALSE)),0)</f>
        <v>264.83333333333331</v>
      </c>
      <c r="Q562" s="5" t="s">
        <v>335</v>
      </c>
      <c r="R562" s="6">
        <v>2</v>
      </c>
      <c r="S562" s="15">
        <f>IFERROR(_xlfn.IFNA(VLOOKUP(Fullmath[[#This Row],[M2]],$H$2:$L561,2,FALSE),VLOOKUP(Fullmath[[#This Row],[M2]],$H563:$L$2227,2,FALSE)),0)</f>
        <v>1.1000000000000001</v>
      </c>
      <c r="T562" s="16">
        <f>IFERROR(_xlfn.IFNA(VLOOKUP(Fullmath[[#This Row],[M2]],$H$2:$L561,4,FALSE),VLOOKUP(Fullmath[[#This Row],[M2]],$H563:$L$2227,4,FALSE)),0)</f>
        <v>237.1583333333333</v>
      </c>
      <c r="U562" s="5"/>
      <c r="V562" s="6"/>
      <c r="W562" s="15">
        <f>IFERROR(_xlfn.IFNA(VLOOKUP(Fullmath[[#This Row],[M3]],$H$2:$L561,2,FALSE),VLOOKUP(Fullmath[[#This Row],[M3]],$H563:$L$2227,2,FALSE)),0)</f>
        <v>0</v>
      </c>
      <c r="X562" s="16">
        <f>IFERROR(_xlfn.IFNA(VLOOKUP(Fullmath[[#This Row],[M3]],$H$2:$L561,4,FALSE),VLOOKUP(Fullmath[[#This Row],[M3]],$H563:$L$2227,4,FALSE)),0)</f>
        <v>0</v>
      </c>
      <c r="Y562" s="5"/>
      <c r="Z562" s="6"/>
      <c r="AA562" s="15">
        <f>IFERROR(_xlfn.IFNA(VLOOKUP(Fullmath[[#This Row],[M4]],$H$2:$L561,2,FALSE),VLOOKUP(Fullmath[[#This Row],[M4]],$H563:$L$2227,2,FALSE)),0)</f>
        <v>0</v>
      </c>
      <c r="AB562" s="16">
        <f>IFERROR(_xlfn.IFNA(VLOOKUP(Fullmath[[#This Row],[M4]],$H$2:$L561,4,FALSE),VLOOKUP(Fullmath[[#This Row],[M4]],$H563:$L$2227,4,FALSE)),0)</f>
        <v>0</v>
      </c>
      <c r="AC562" s="5"/>
      <c r="AD562" s="6"/>
      <c r="AE562" s="15">
        <f>IFERROR(_xlfn.IFNA(VLOOKUP(Fullmath[[#This Row],[M5]],$H$2:$L561,2,FALSE),VLOOKUP(Fullmath[[#This Row],[M5]],$H563:$L$2227,2,FALSE)),0)</f>
        <v>0</v>
      </c>
      <c r="AF562" s="16">
        <f>IFERROR(_xlfn.IFNA(VLOOKUP(Fullmath[[#This Row],[M5]],$H$2:$L561,4,FALSE),VLOOKUP(Fullmath[[#This Row],[M5]],$H563:$L$2227,4,FALSE)),0)</f>
        <v>0</v>
      </c>
      <c r="AG562" s="5"/>
      <c r="AH562" s="6"/>
      <c r="AI562" s="15">
        <f>IFERROR(_xlfn.IFNA(VLOOKUP(Fullmath[[#This Row],[M6]],$H$2:$L561,2,FALSE),VLOOKUP(Fullmath[[#This Row],[M6]],$H563:$L$2227,2,FALSE)),0)</f>
        <v>0</v>
      </c>
      <c r="AJ562" s="16">
        <f>IFERROR(_xlfn.IFNA(VLOOKUP(Fullmath[[#This Row],[M6]],$H$2:$L561,4,FALSE),VLOOKUP(Fullmath[[#This Row],[M6]],$H563:$L$2227,4,FALSE)),0)</f>
        <v>0</v>
      </c>
      <c r="AK562" s="5"/>
      <c r="AL562" s="6"/>
      <c r="AM562" s="6">
        <f>(IFERROR(VLOOKUP(AK562,Components[[Name]:[Price]],2,FALSE),0))</f>
        <v>0</v>
      </c>
      <c r="AN562" s="5"/>
      <c r="AO562" s="6"/>
      <c r="AP562" s="6">
        <f>(IFERROR(VLOOKUP(AN562,Components[[Name]:[Price]],2,FALSE),0))</f>
        <v>0</v>
      </c>
      <c r="AQ562" s="5"/>
      <c r="AR562" s="6"/>
      <c r="AS562" s="6">
        <f>(IFERROR(VLOOKUP(AQ562,Components[[Name]:[Price]],2,FALSE),0))</f>
        <v>0</v>
      </c>
      <c r="AT562" s="5"/>
      <c r="AU562" s="6"/>
      <c r="AV562" s="6">
        <f>(IFERROR(VLOOKUP(AT562,Components[[Name]:[Price]],2,FALSE),0))</f>
        <v>0</v>
      </c>
      <c r="AW562" s="5"/>
      <c r="AX562" s="6"/>
      <c r="AY562" s="6">
        <f>(IFERROR(VLOOKUP(AW562,Components[[Name]:[Price]],2,FALSE),0))</f>
        <v>0</v>
      </c>
      <c r="AZ562" s="5"/>
      <c r="BA562" s="6"/>
      <c r="BB562" s="6">
        <f>(IFERROR(VLOOKUP(AZ562,Components[[Name]:[Price]],2,FALSE),0))</f>
        <v>0</v>
      </c>
    </row>
    <row r="563" spans="1:54" x14ac:dyDescent="0.2">
      <c r="A563" s="6">
        <v>1296</v>
      </c>
      <c r="B563" s="6" t="s">
        <v>599</v>
      </c>
      <c r="C563" s="6" t="s">
        <v>529</v>
      </c>
      <c r="D563" s="6" t="s">
        <v>529</v>
      </c>
      <c r="E563" s="6">
        <v>1</v>
      </c>
      <c r="F563" s="6">
        <v>4</v>
      </c>
      <c r="G563" s="6">
        <v>1</v>
      </c>
      <c r="H563" s="6" t="s">
        <v>343</v>
      </c>
      <c r="I563" s="7">
        <f>Fullmath[[#This Row],[Total CP]]/Fullmath[[#This Row],[Quantity]]</f>
        <v>4.3000000000000007</v>
      </c>
      <c r="J5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4.3000000000000007</v>
      </c>
      <c r="K563" s="6">
        <f>Fullmath[[#This Row],[Mat Cost]]/Fullmath[[#This Row],[Quantity]]</f>
        <v>625.22499999999991</v>
      </c>
      <c r="L5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625.22499999999991</v>
      </c>
      <c r="M563" s="5" t="s">
        <v>335</v>
      </c>
      <c r="N563" s="14">
        <v>1</v>
      </c>
      <c r="O563" s="15">
        <f>IFERROR(_xlfn.IFNA(VLOOKUP(Fullmath[[#This Row],[M1]],$H$2:$L562,2,FALSE),VLOOKUP(Fullmath[[#This Row],[M1]],$H564:$L$2227,2,FALSE)),0)</f>
        <v>1.1000000000000001</v>
      </c>
      <c r="P563" s="16">
        <f>IFERROR(_xlfn.IFNA(VLOOKUP(Fullmath[[#This Row],[M1]],$H$2:$L562,4,FALSE),VLOOKUP(Fullmath[[#This Row],[M1]],$H564:$L$2227,4,FALSE)),0)</f>
        <v>237.1583333333333</v>
      </c>
      <c r="Q563" s="5" t="s">
        <v>342</v>
      </c>
      <c r="R563" s="6">
        <v>2</v>
      </c>
      <c r="S563" s="15">
        <f>IFERROR(_xlfn.IFNA(VLOOKUP(Fullmath[[#This Row],[M2]],$H$2:$L562,2,FALSE),VLOOKUP(Fullmath[[#This Row],[M2]],$H564:$L$2227,2,FALSE)),0)</f>
        <v>1.1000000000000001</v>
      </c>
      <c r="T563" s="16">
        <f>IFERROR(_xlfn.IFNA(VLOOKUP(Fullmath[[#This Row],[M2]],$H$2:$L562,4,FALSE),VLOOKUP(Fullmath[[#This Row],[M2]],$H564:$L$2227,4,FALSE)),0)</f>
        <v>194.03333333333333</v>
      </c>
      <c r="U563" s="5"/>
      <c r="V563" s="6"/>
      <c r="W563" s="15">
        <f>IFERROR(_xlfn.IFNA(VLOOKUP(Fullmath[[#This Row],[M3]],$H$2:$L562,2,FALSE),VLOOKUP(Fullmath[[#This Row],[M3]],$H564:$L$2227,2,FALSE)),0)</f>
        <v>0</v>
      </c>
      <c r="X563" s="16">
        <f>IFERROR(_xlfn.IFNA(VLOOKUP(Fullmath[[#This Row],[M3]],$H$2:$L562,4,FALSE),VLOOKUP(Fullmath[[#This Row],[M3]],$H564:$L$2227,4,FALSE)),0)</f>
        <v>0</v>
      </c>
      <c r="Y563" s="5"/>
      <c r="Z563" s="6"/>
      <c r="AA563" s="15">
        <f>IFERROR(_xlfn.IFNA(VLOOKUP(Fullmath[[#This Row],[M4]],$H$2:$L562,2,FALSE),VLOOKUP(Fullmath[[#This Row],[M4]],$H564:$L$2227,2,FALSE)),0)</f>
        <v>0</v>
      </c>
      <c r="AB563" s="16">
        <f>IFERROR(_xlfn.IFNA(VLOOKUP(Fullmath[[#This Row],[M4]],$H$2:$L562,4,FALSE),VLOOKUP(Fullmath[[#This Row],[M4]],$H564:$L$2227,4,FALSE)),0)</f>
        <v>0</v>
      </c>
      <c r="AC563" s="5"/>
      <c r="AD563" s="6"/>
      <c r="AE563" s="15">
        <f>IFERROR(_xlfn.IFNA(VLOOKUP(Fullmath[[#This Row],[M5]],$H$2:$L562,2,FALSE),VLOOKUP(Fullmath[[#This Row],[M5]],$H564:$L$2227,2,FALSE)),0)</f>
        <v>0</v>
      </c>
      <c r="AF563" s="16">
        <f>IFERROR(_xlfn.IFNA(VLOOKUP(Fullmath[[#This Row],[M5]],$H$2:$L562,4,FALSE),VLOOKUP(Fullmath[[#This Row],[M5]],$H564:$L$2227,4,FALSE)),0)</f>
        <v>0</v>
      </c>
      <c r="AG563" s="5"/>
      <c r="AH563" s="6"/>
      <c r="AI563" s="15">
        <f>IFERROR(_xlfn.IFNA(VLOOKUP(Fullmath[[#This Row],[M6]],$H$2:$L562,2,FALSE),VLOOKUP(Fullmath[[#This Row],[M6]],$H564:$L$2227,2,FALSE)),0)</f>
        <v>0</v>
      </c>
      <c r="AJ563" s="16">
        <f>IFERROR(_xlfn.IFNA(VLOOKUP(Fullmath[[#This Row],[M6]],$H$2:$L562,4,FALSE),VLOOKUP(Fullmath[[#This Row],[M6]],$H564:$L$2227,4,FALSE)),0)</f>
        <v>0</v>
      </c>
      <c r="AK563" s="5"/>
      <c r="AL563" s="6"/>
      <c r="AM563" s="6">
        <f>(IFERROR(VLOOKUP(AK563,Components[[Name]:[Price]],2,FALSE),0))</f>
        <v>0</v>
      </c>
      <c r="AN563" s="5"/>
      <c r="AO563" s="6"/>
      <c r="AP563" s="6">
        <f>(IFERROR(VLOOKUP(AN563,Components[[Name]:[Price]],2,FALSE),0))</f>
        <v>0</v>
      </c>
      <c r="AQ563" s="5"/>
      <c r="AR563" s="6"/>
      <c r="AS563" s="6">
        <f>(IFERROR(VLOOKUP(AQ563,Components[[Name]:[Price]],2,FALSE),0))</f>
        <v>0</v>
      </c>
      <c r="AT563" s="5"/>
      <c r="AU563" s="6"/>
      <c r="AV563" s="6">
        <f>(IFERROR(VLOOKUP(AT563,Components[[Name]:[Price]],2,FALSE),0))</f>
        <v>0</v>
      </c>
      <c r="AW563" s="5"/>
      <c r="AX563" s="6"/>
      <c r="AY563" s="6">
        <f>(IFERROR(VLOOKUP(AW563,Components[[Name]:[Price]],2,FALSE),0))</f>
        <v>0</v>
      </c>
      <c r="AZ563" s="5"/>
      <c r="BA563" s="6"/>
      <c r="BB563" s="6">
        <f>(IFERROR(VLOOKUP(AZ563,Components[[Name]:[Price]],2,FALSE),0))</f>
        <v>0</v>
      </c>
    </row>
    <row r="564" spans="1:54" x14ac:dyDescent="0.2">
      <c r="A564" s="6">
        <v>1295</v>
      </c>
      <c r="B564" s="6" t="s">
        <v>599</v>
      </c>
      <c r="C564" s="6" t="s">
        <v>529</v>
      </c>
      <c r="D564" s="6" t="s">
        <v>529</v>
      </c>
      <c r="E564" s="6">
        <v>1</v>
      </c>
      <c r="F564" s="6">
        <v>4</v>
      </c>
      <c r="G564" s="6">
        <v>1</v>
      </c>
      <c r="H564" s="6" t="s">
        <v>342</v>
      </c>
      <c r="I564" s="7">
        <f>Fullmath[[#This Row],[Total CP]]/Fullmath[[#This Row],[Quantity]]</f>
        <v>1.1000000000000001</v>
      </c>
      <c r="J5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1.1000000000000001</v>
      </c>
      <c r="K564" s="6">
        <f>Fullmath[[#This Row],[Mat Cost]]/Fullmath[[#This Row],[Quantity]]</f>
        <v>194.03333333333333</v>
      </c>
      <c r="L5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194.03333333333333</v>
      </c>
      <c r="M564" s="5" t="s">
        <v>362</v>
      </c>
      <c r="N564" s="14">
        <v>1</v>
      </c>
      <c r="O564" s="15">
        <f>IFERROR(_xlfn.IFNA(VLOOKUP(Fullmath[[#This Row],[M1]],$H$2:$L563,2,FALSE),VLOOKUP(Fullmath[[#This Row],[M1]],$H565:$L$2227,2,FALSE)),0)</f>
        <v>0.1</v>
      </c>
      <c r="P564" s="16">
        <f>IFERROR(_xlfn.IFNA(VLOOKUP(Fullmath[[#This Row],[M1]],$H$2:$L563,4,FALSE),VLOOKUP(Fullmath[[#This Row],[M1]],$H565:$L$2227,4,FALSE)),0)</f>
        <v>13.166666666666666</v>
      </c>
      <c r="Q564" s="5"/>
      <c r="R564" s="6"/>
      <c r="S564" s="15">
        <f>IFERROR(_xlfn.IFNA(VLOOKUP(Fullmath[[#This Row],[M2]],$H$2:$L563,2,FALSE),VLOOKUP(Fullmath[[#This Row],[M2]],$H565:$L$2227,2,FALSE)),0)</f>
        <v>0</v>
      </c>
      <c r="T564" s="16">
        <f>IFERROR(_xlfn.IFNA(VLOOKUP(Fullmath[[#This Row],[M2]],$H$2:$L563,4,FALSE),VLOOKUP(Fullmath[[#This Row],[M2]],$H565:$L$2227,4,FALSE)),0)</f>
        <v>0</v>
      </c>
      <c r="U564" s="5"/>
      <c r="V564" s="6"/>
      <c r="W564" s="15">
        <f>IFERROR(_xlfn.IFNA(VLOOKUP(Fullmath[[#This Row],[M3]],$H$2:$L563,2,FALSE),VLOOKUP(Fullmath[[#This Row],[M3]],$H565:$L$2227,2,FALSE)),0)</f>
        <v>0</v>
      </c>
      <c r="X564" s="16">
        <f>IFERROR(_xlfn.IFNA(VLOOKUP(Fullmath[[#This Row],[M3]],$H$2:$L563,4,FALSE),VLOOKUP(Fullmath[[#This Row],[M3]],$H565:$L$2227,4,FALSE)),0)</f>
        <v>0</v>
      </c>
      <c r="Y564" s="5"/>
      <c r="Z564" s="6"/>
      <c r="AA564" s="15">
        <f>IFERROR(_xlfn.IFNA(VLOOKUP(Fullmath[[#This Row],[M4]],$H$2:$L563,2,FALSE),VLOOKUP(Fullmath[[#This Row],[M4]],$H565:$L$2227,2,FALSE)),0)</f>
        <v>0</v>
      </c>
      <c r="AB564" s="16">
        <f>IFERROR(_xlfn.IFNA(VLOOKUP(Fullmath[[#This Row],[M4]],$H$2:$L563,4,FALSE),VLOOKUP(Fullmath[[#This Row],[M4]],$H565:$L$2227,4,FALSE)),0)</f>
        <v>0</v>
      </c>
      <c r="AC564" s="5"/>
      <c r="AD564" s="6"/>
      <c r="AE564" s="15">
        <f>IFERROR(_xlfn.IFNA(VLOOKUP(Fullmath[[#This Row],[M5]],$H$2:$L563,2,FALSE),VLOOKUP(Fullmath[[#This Row],[M5]],$H565:$L$2227,2,FALSE)),0)</f>
        <v>0</v>
      </c>
      <c r="AF564" s="16">
        <f>IFERROR(_xlfn.IFNA(VLOOKUP(Fullmath[[#This Row],[M5]],$H$2:$L563,4,FALSE),VLOOKUP(Fullmath[[#This Row],[M5]],$H565:$L$2227,4,FALSE)),0)</f>
        <v>0</v>
      </c>
      <c r="AG564" s="5"/>
      <c r="AH564" s="6"/>
      <c r="AI564" s="15">
        <f>IFERROR(_xlfn.IFNA(VLOOKUP(Fullmath[[#This Row],[M6]],$H$2:$L563,2,FALSE),VLOOKUP(Fullmath[[#This Row],[M6]],$H565:$L$2227,2,FALSE)),0)</f>
        <v>0</v>
      </c>
      <c r="AJ564" s="16">
        <f>IFERROR(_xlfn.IFNA(VLOOKUP(Fullmath[[#This Row],[M6]],$H$2:$L563,4,FALSE),VLOOKUP(Fullmath[[#This Row],[M6]],$H565:$L$2227,4,FALSE)),0)</f>
        <v>0</v>
      </c>
      <c r="AK564" s="5" t="s">
        <v>229</v>
      </c>
      <c r="AL564" s="6">
        <v>1</v>
      </c>
      <c r="AM564" s="6">
        <f>(IFERROR(VLOOKUP(AK564,Components[[Name]:[Price]],2,FALSE),0))</f>
        <v>18.2</v>
      </c>
      <c r="AN564" s="5" t="s">
        <v>157</v>
      </c>
      <c r="AO564" s="6">
        <v>1</v>
      </c>
      <c r="AP564" s="6">
        <f>(IFERROR(VLOOKUP(AN564,Components[[Name]:[Price]],2,FALSE),0))</f>
        <v>49.583333333333336</v>
      </c>
      <c r="AQ564" s="5" t="s">
        <v>226</v>
      </c>
      <c r="AR564" s="6">
        <v>1</v>
      </c>
      <c r="AS564" s="6">
        <f>(IFERROR(VLOOKUP(AQ564,Components[[Name]:[Price]],2,FALSE),0))</f>
        <v>113.08333333333333</v>
      </c>
      <c r="AT564" s="5"/>
      <c r="AU564" s="6"/>
      <c r="AV564" s="6">
        <f>(IFERROR(VLOOKUP(AT564,Components[[Name]:[Price]],2,FALSE),0))</f>
        <v>0</v>
      </c>
      <c r="AW564" s="5"/>
      <c r="AX564" s="6"/>
      <c r="AY564" s="6">
        <f>(IFERROR(VLOOKUP(AW564,Components[[Name]:[Price]],2,FALSE),0))</f>
        <v>0</v>
      </c>
      <c r="AZ564" s="5"/>
      <c r="BA564" s="6"/>
      <c r="BB564" s="6">
        <f>(IFERROR(VLOOKUP(AZ564,Components[[Name]:[Price]],2,FALSE),0))</f>
        <v>0</v>
      </c>
    </row>
    <row r="565" spans="1:54" x14ac:dyDescent="0.2">
      <c r="A565" s="6">
        <v>1301</v>
      </c>
      <c r="B565" s="6" t="s">
        <v>599</v>
      </c>
      <c r="C565" s="6" t="s">
        <v>529</v>
      </c>
      <c r="D565" s="6" t="s">
        <v>529</v>
      </c>
      <c r="E565" s="6">
        <v>1</v>
      </c>
      <c r="F565" s="6">
        <v>4</v>
      </c>
      <c r="G565" s="6">
        <v>1</v>
      </c>
      <c r="H565" s="6" t="s">
        <v>340</v>
      </c>
      <c r="I565" s="7">
        <f>Fullmath[[#This Row],[Total CP]]/Fullmath[[#This Row],[Quantity]]</f>
        <v>6.1</v>
      </c>
      <c r="J5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6.1</v>
      </c>
      <c r="K565" s="6">
        <f>Fullmath[[#This Row],[Mat Cost]]/Fullmath[[#This Row],[Quantity]]</f>
        <v>933.18333333333317</v>
      </c>
      <c r="L5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933.18333333333317</v>
      </c>
      <c r="M565" s="5" t="s">
        <v>344</v>
      </c>
      <c r="N565" s="14">
        <v>1</v>
      </c>
      <c r="O565" s="15">
        <f>IFERROR(_xlfn.IFNA(VLOOKUP(Fullmath[[#This Row],[M1]],$H$2:$L564,2,FALSE),VLOOKUP(Fullmath[[#This Row],[M1]],$H566:$L$2227,2,FALSE)),0)</f>
        <v>1.8</v>
      </c>
      <c r="P565" s="16">
        <f>IFERROR(_xlfn.IFNA(VLOOKUP(Fullmath[[#This Row],[M1]],$H$2:$L564,4,FALSE),VLOOKUP(Fullmath[[#This Row],[M1]],$H566:$L$2227,4,FALSE)),0)</f>
        <v>264.83333333333331</v>
      </c>
      <c r="Q565" s="5" t="s">
        <v>335</v>
      </c>
      <c r="R565" s="6">
        <v>2</v>
      </c>
      <c r="S565" s="15">
        <f>IFERROR(_xlfn.IFNA(VLOOKUP(Fullmath[[#This Row],[M2]],$H$2:$L564,2,FALSE),VLOOKUP(Fullmath[[#This Row],[M2]],$H566:$L$2227,2,FALSE)),0)</f>
        <v>1.1000000000000001</v>
      </c>
      <c r="T565" s="16">
        <f>IFERROR(_xlfn.IFNA(VLOOKUP(Fullmath[[#This Row],[M2]],$H$2:$L564,4,FALSE),VLOOKUP(Fullmath[[#This Row],[M2]],$H566:$L$2227,4,FALSE)),0)</f>
        <v>237.1583333333333</v>
      </c>
      <c r="U565" s="5" t="s">
        <v>342</v>
      </c>
      <c r="V565" s="6">
        <v>1</v>
      </c>
      <c r="W565" s="15">
        <f>IFERROR(_xlfn.IFNA(VLOOKUP(Fullmath[[#This Row],[M3]],$H$2:$L564,2,FALSE),VLOOKUP(Fullmath[[#This Row],[M3]],$H566:$L$2227,2,FALSE)),0)</f>
        <v>1.1000000000000001</v>
      </c>
      <c r="X565" s="16">
        <f>IFERROR(_xlfn.IFNA(VLOOKUP(Fullmath[[#This Row],[M3]],$H$2:$L564,4,FALSE),VLOOKUP(Fullmath[[#This Row],[M3]],$H566:$L$2227,4,FALSE)),0)</f>
        <v>194.03333333333333</v>
      </c>
      <c r="Y565" s="5"/>
      <c r="Z565" s="6"/>
      <c r="AA565" s="15">
        <f>IFERROR(_xlfn.IFNA(VLOOKUP(Fullmath[[#This Row],[M4]],$H$2:$L564,2,FALSE),VLOOKUP(Fullmath[[#This Row],[M4]],$H566:$L$2227,2,FALSE)),0)</f>
        <v>0</v>
      </c>
      <c r="AB565" s="16">
        <f>IFERROR(_xlfn.IFNA(VLOOKUP(Fullmath[[#This Row],[M4]],$H$2:$L564,4,FALSE),VLOOKUP(Fullmath[[#This Row],[M4]],$H566:$L$2227,4,FALSE)),0)</f>
        <v>0</v>
      </c>
      <c r="AC565" s="5"/>
      <c r="AD565" s="6"/>
      <c r="AE565" s="15">
        <f>IFERROR(_xlfn.IFNA(VLOOKUP(Fullmath[[#This Row],[M5]],$H$2:$L564,2,FALSE),VLOOKUP(Fullmath[[#This Row],[M5]],$H566:$L$2227,2,FALSE)),0)</f>
        <v>0</v>
      </c>
      <c r="AF565" s="16">
        <f>IFERROR(_xlfn.IFNA(VLOOKUP(Fullmath[[#This Row],[M5]],$H$2:$L564,4,FALSE),VLOOKUP(Fullmath[[#This Row],[M5]],$H566:$L$2227,4,FALSE)),0)</f>
        <v>0</v>
      </c>
      <c r="AG565" s="5"/>
      <c r="AH565" s="6"/>
      <c r="AI565" s="15">
        <f>IFERROR(_xlfn.IFNA(VLOOKUP(Fullmath[[#This Row],[M6]],$H$2:$L564,2,FALSE),VLOOKUP(Fullmath[[#This Row],[M6]],$H566:$L$2227,2,FALSE)),0)</f>
        <v>0</v>
      </c>
      <c r="AJ565" s="16">
        <f>IFERROR(_xlfn.IFNA(VLOOKUP(Fullmath[[#This Row],[M6]],$H$2:$L564,4,FALSE),VLOOKUP(Fullmath[[#This Row],[M6]],$H566:$L$2227,4,FALSE)),0)</f>
        <v>0</v>
      </c>
      <c r="AK565" s="5"/>
      <c r="AL565" s="6"/>
      <c r="AM565" s="6">
        <f>(IFERROR(VLOOKUP(AK565,Components[[Name]:[Price]],2,FALSE),0))</f>
        <v>0</v>
      </c>
      <c r="AN565" s="5"/>
      <c r="AO565" s="6"/>
      <c r="AP565" s="6">
        <f>(IFERROR(VLOOKUP(AN565,Components[[Name]:[Price]],2,FALSE),0))</f>
        <v>0</v>
      </c>
      <c r="AQ565" s="5"/>
      <c r="AR565" s="6"/>
      <c r="AS565" s="6">
        <f>(IFERROR(VLOOKUP(AQ565,Components[[Name]:[Price]],2,FALSE),0))</f>
        <v>0</v>
      </c>
      <c r="AT565" s="5"/>
      <c r="AU565" s="6"/>
      <c r="AV565" s="6">
        <f>(IFERROR(VLOOKUP(AT565,Components[[Name]:[Price]],2,FALSE),0))</f>
        <v>0</v>
      </c>
      <c r="AW565" s="5"/>
      <c r="AX565" s="6"/>
      <c r="AY565" s="6">
        <f>(IFERROR(VLOOKUP(AW565,Components[[Name]:[Price]],2,FALSE),0))</f>
        <v>0</v>
      </c>
      <c r="AZ565" s="5"/>
      <c r="BA565" s="6"/>
      <c r="BB565" s="6">
        <f>(IFERROR(VLOOKUP(AZ565,Components[[Name]:[Price]],2,FALSE),0))</f>
        <v>0</v>
      </c>
    </row>
    <row r="566" spans="1:54" x14ac:dyDescent="0.2">
      <c r="A566" s="6">
        <v>1294</v>
      </c>
      <c r="B566" s="6" t="s">
        <v>599</v>
      </c>
      <c r="C566" s="6" t="s">
        <v>529</v>
      </c>
      <c r="D566" s="6" t="s">
        <v>529</v>
      </c>
      <c r="E566" s="6">
        <v>1</v>
      </c>
      <c r="F566" s="6">
        <v>4</v>
      </c>
      <c r="G566" s="6">
        <v>1</v>
      </c>
      <c r="H566" s="6" t="s">
        <v>655</v>
      </c>
      <c r="I566" s="7">
        <f>Fullmath[[#This Row],[Total CP]]/Fullmath[[#This Row],[Quantity]]</f>
        <v>3.9000000000000004</v>
      </c>
      <c r="J5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3.9000000000000004</v>
      </c>
      <c r="K566" s="6">
        <f>Fullmath[[#This Row],[Mat Cost]]/Fullmath[[#This Row],[Quantity]]</f>
        <v>535.18333333333339</v>
      </c>
      <c r="L5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535.18333333333339</v>
      </c>
      <c r="M566" s="5" t="s">
        <v>334</v>
      </c>
      <c r="N566" s="14">
        <v>1</v>
      </c>
      <c r="O566" s="15">
        <f>IFERROR(_xlfn.IFNA(VLOOKUP(Fullmath[[#This Row],[M1]],$H$2:$L565,2,FALSE),VLOOKUP(Fullmath[[#This Row],[M1]],$H567:$L$2227,2,FALSE)),0)</f>
        <v>1.1000000000000001</v>
      </c>
      <c r="P566" s="16">
        <f>IFERROR(_xlfn.IFNA(VLOOKUP(Fullmath[[#This Row],[M1]],$H$2:$L565,4,FALSE),VLOOKUP(Fullmath[[#This Row],[M1]],$H567:$L$2227,4,FALSE)),0)</f>
        <v>270.35000000000002</v>
      </c>
      <c r="Q566" s="5" t="s">
        <v>344</v>
      </c>
      <c r="R566" s="6">
        <v>1</v>
      </c>
      <c r="S566" s="15">
        <f>IFERROR(_xlfn.IFNA(VLOOKUP(Fullmath[[#This Row],[M2]],$H$2:$L565,2,FALSE),VLOOKUP(Fullmath[[#This Row],[M2]],$H567:$L$2227,2,FALSE)),0)</f>
        <v>1.8</v>
      </c>
      <c r="T566" s="16">
        <f>IFERROR(_xlfn.IFNA(VLOOKUP(Fullmath[[#This Row],[M2]],$H$2:$L565,4,FALSE),VLOOKUP(Fullmath[[#This Row],[M2]],$H567:$L$2227,4,FALSE)),0)</f>
        <v>264.83333333333331</v>
      </c>
      <c r="U566" s="5"/>
      <c r="V566" s="6"/>
      <c r="W566" s="15">
        <f>IFERROR(_xlfn.IFNA(VLOOKUP(Fullmath[[#This Row],[M3]],$H$2:$L565,2,FALSE),VLOOKUP(Fullmath[[#This Row],[M3]],$H567:$L$2227,2,FALSE)),0)</f>
        <v>0</v>
      </c>
      <c r="X566" s="16">
        <f>IFERROR(_xlfn.IFNA(VLOOKUP(Fullmath[[#This Row],[M3]],$H$2:$L565,4,FALSE),VLOOKUP(Fullmath[[#This Row],[M3]],$H567:$L$2227,4,FALSE)),0)</f>
        <v>0</v>
      </c>
      <c r="Y566" s="5"/>
      <c r="Z566" s="6"/>
      <c r="AA566" s="15">
        <f>IFERROR(_xlfn.IFNA(VLOOKUP(Fullmath[[#This Row],[M4]],$H$2:$L565,2,FALSE),VLOOKUP(Fullmath[[#This Row],[M4]],$H567:$L$2227,2,FALSE)),0)</f>
        <v>0</v>
      </c>
      <c r="AB566" s="16">
        <f>IFERROR(_xlfn.IFNA(VLOOKUP(Fullmath[[#This Row],[M4]],$H$2:$L565,4,FALSE),VLOOKUP(Fullmath[[#This Row],[M4]],$H567:$L$2227,4,FALSE)),0)</f>
        <v>0</v>
      </c>
      <c r="AC566" s="5"/>
      <c r="AD566" s="6"/>
      <c r="AE566" s="15">
        <f>IFERROR(_xlfn.IFNA(VLOOKUP(Fullmath[[#This Row],[M5]],$H$2:$L565,2,FALSE),VLOOKUP(Fullmath[[#This Row],[M5]],$H567:$L$2227,2,FALSE)),0)</f>
        <v>0</v>
      </c>
      <c r="AF566" s="16">
        <f>IFERROR(_xlfn.IFNA(VLOOKUP(Fullmath[[#This Row],[M5]],$H$2:$L565,4,FALSE),VLOOKUP(Fullmath[[#This Row],[M5]],$H567:$L$2227,4,FALSE)),0)</f>
        <v>0</v>
      </c>
      <c r="AG566" s="5"/>
      <c r="AH566" s="6"/>
      <c r="AI566" s="15">
        <f>IFERROR(_xlfn.IFNA(VLOOKUP(Fullmath[[#This Row],[M6]],$H$2:$L565,2,FALSE),VLOOKUP(Fullmath[[#This Row],[M6]],$H567:$L$2227,2,FALSE)),0)</f>
        <v>0</v>
      </c>
      <c r="AJ566" s="16">
        <f>IFERROR(_xlfn.IFNA(VLOOKUP(Fullmath[[#This Row],[M6]],$H$2:$L565,4,FALSE),VLOOKUP(Fullmath[[#This Row],[M6]],$H567:$L$2227,4,FALSE)),0)</f>
        <v>0</v>
      </c>
      <c r="AK566" s="5"/>
      <c r="AL566" s="6"/>
      <c r="AM566" s="6">
        <f>(IFERROR(VLOOKUP(AK566,Components[[Name]:[Price]],2,FALSE),0))</f>
        <v>0</v>
      </c>
      <c r="AN566" s="5"/>
      <c r="AO566" s="6"/>
      <c r="AP566" s="6">
        <f>(IFERROR(VLOOKUP(AN566,Components[[Name]:[Price]],2,FALSE),0))</f>
        <v>0</v>
      </c>
      <c r="AQ566" s="5"/>
      <c r="AR566" s="6"/>
      <c r="AS566" s="6">
        <f>(IFERROR(VLOOKUP(AQ566,Components[[Name]:[Price]],2,FALSE),0))</f>
        <v>0</v>
      </c>
      <c r="AT566" s="5"/>
      <c r="AU566" s="6"/>
      <c r="AV566" s="6">
        <f>(IFERROR(VLOOKUP(AT566,Components[[Name]:[Price]],2,FALSE),0))</f>
        <v>0</v>
      </c>
      <c r="AW566" s="5"/>
      <c r="AX566" s="6"/>
      <c r="AY566" s="6">
        <f>(IFERROR(VLOOKUP(AW566,Components[[Name]:[Price]],2,FALSE),0))</f>
        <v>0</v>
      </c>
      <c r="AZ566" s="5"/>
      <c r="BA566" s="6"/>
      <c r="BB566" s="6">
        <f>(IFERROR(VLOOKUP(AZ566,Components[[Name]:[Price]],2,FALSE),0))</f>
        <v>0</v>
      </c>
    </row>
    <row r="567" spans="1:54" x14ac:dyDescent="0.2">
      <c r="A567" s="6">
        <v>1293</v>
      </c>
      <c r="B567" s="6" t="s">
        <v>599</v>
      </c>
      <c r="C567" s="6" t="s">
        <v>529</v>
      </c>
      <c r="D567" s="6" t="s">
        <v>529</v>
      </c>
      <c r="E567" s="6">
        <v>1</v>
      </c>
      <c r="F567" s="6">
        <v>4</v>
      </c>
      <c r="G567" s="6">
        <v>1</v>
      </c>
      <c r="H567" s="6" t="s">
        <v>337</v>
      </c>
      <c r="I567" s="7">
        <f>Fullmath[[#This Row],[Total CP]]/Fullmath[[#This Row],[Quantity]]</f>
        <v>7.1</v>
      </c>
      <c r="J5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7.1</v>
      </c>
      <c r="K567" s="6">
        <f>Fullmath[[#This Row],[Mat Cost]]/Fullmath[[#This Row],[Quantity]]</f>
        <v>1009.4999999999999</v>
      </c>
      <c r="L5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1009.4999999999999</v>
      </c>
      <c r="M567" s="5" t="s">
        <v>334</v>
      </c>
      <c r="N567" s="14">
        <v>1</v>
      </c>
      <c r="O567" s="15">
        <f>IFERROR(_xlfn.IFNA(VLOOKUP(Fullmath[[#This Row],[M1]],$H$2:$L566,2,FALSE),VLOOKUP(Fullmath[[#This Row],[M1]],$H568:$L$2227,2,FALSE)),0)</f>
        <v>1.1000000000000001</v>
      </c>
      <c r="P567" s="16">
        <f>IFERROR(_xlfn.IFNA(VLOOKUP(Fullmath[[#This Row],[M1]],$H$2:$L566,4,FALSE),VLOOKUP(Fullmath[[#This Row],[M1]],$H568:$L$2227,4,FALSE)),0)</f>
        <v>270.35000000000002</v>
      </c>
      <c r="Q567" s="5" t="s">
        <v>341</v>
      </c>
      <c r="R567" s="6">
        <v>1</v>
      </c>
      <c r="S567" s="15">
        <f>IFERROR(_xlfn.IFNA(VLOOKUP(Fullmath[[#This Row],[M2]],$H$2:$L566,2,FALSE),VLOOKUP(Fullmath[[#This Row],[M2]],$H568:$L$2227,2,FALSE)),0)</f>
        <v>5</v>
      </c>
      <c r="T567" s="16">
        <f>IFERROR(_xlfn.IFNA(VLOOKUP(Fullmath[[#This Row],[M2]],$H$2:$L566,4,FALSE),VLOOKUP(Fullmath[[#This Row],[M2]],$H568:$L$2227,4,FALSE)),0)</f>
        <v>739.14999999999986</v>
      </c>
      <c r="U567" s="5"/>
      <c r="V567" s="6"/>
      <c r="W567" s="15">
        <f>IFERROR(_xlfn.IFNA(VLOOKUP(Fullmath[[#This Row],[M3]],$H$2:$L566,2,FALSE),VLOOKUP(Fullmath[[#This Row],[M3]],$H568:$L$2227,2,FALSE)),0)</f>
        <v>0</v>
      </c>
      <c r="X567" s="16">
        <f>IFERROR(_xlfn.IFNA(VLOOKUP(Fullmath[[#This Row],[M3]],$H$2:$L566,4,FALSE),VLOOKUP(Fullmath[[#This Row],[M3]],$H568:$L$2227,4,FALSE)),0)</f>
        <v>0</v>
      </c>
      <c r="Y567" s="5"/>
      <c r="Z567" s="6"/>
      <c r="AA567" s="15">
        <f>IFERROR(_xlfn.IFNA(VLOOKUP(Fullmath[[#This Row],[M4]],$H$2:$L566,2,FALSE),VLOOKUP(Fullmath[[#This Row],[M4]],$H568:$L$2227,2,FALSE)),0)</f>
        <v>0</v>
      </c>
      <c r="AB567" s="16">
        <f>IFERROR(_xlfn.IFNA(VLOOKUP(Fullmath[[#This Row],[M4]],$H$2:$L566,4,FALSE),VLOOKUP(Fullmath[[#This Row],[M4]],$H568:$L$2227,4,FALSE)),0)</f>
        <v>0</v>
      </c>
      <c r="AC567" s="5"/>
      <c r="AD567" s="6"/>
      <c r="AE567" s="15">
        <f>IFERROR(_xlfn.IFNA(VLOOKUP(Fullmath[[#This Row],[M5]],$H$2:$L566,2,FALSE),VLOOKUP(Fullmath[[#This Row],[M5]],$H568:$L$2227,2,FALSE)),0)</f>
        <v>0</v>
      </c>
      <c r="AF567" s="16">
        <f>IFERROR(_xlfn.IFNA(VLOOKUP(Fullmath[[#This Row],[M5]],$H$2:$L566,4,FALSE),VLOOKUP(Fullmath[[#This Row],[M5]],$H568:$L$2227,4,FALSE)),0)</f>
        <v>0</v>
      </c>
      <c r="AG567" s="5"/>
      <c r="AH567" s="6"/>
      <c r="AI567" s="15">
        <f>IFERROR(_xlfn.IFNA(VLOOKUP(Fullmath[[#This Row],[M6]],$H$2:$L566,2,FALSE),VLOOKUP(Fullmath[[#This Row],[M6]],$H568:$L$2227,2,FALSE)),0)</f>
        <v>0</v>
      </c>
      <c r="AJ567" s="16">
        <f>IFERROR(_xlfn.IFNA(VLOOKUP(Fullmath[[#This Row],[M6]],$H$2:$L566,4,FALSE),VLOOKUP(Fullmath[[#This Row],[M6]],$H568:$L$2227,4,FALSE)),0)</f>
        <v>0</v>
      </c>
      <c r="AK567" s="5"/>
      <c r="AL567" s="6"/>
      <c r="AM567" s="6">
        <f>(IFERROR(VLOOKUP(AK567,Components[[Name]:[Price]],2,FALSE),0))</f>
        <v>0</v>
      </c>
      <c r="AN567" s="5"/>
      <c r="AO567" s="6"/>
      <c r="AP567" s="6">
        <f>(IFERROR(VLOOKUP(AN567,Components[[Name]:[Price]],2,FALSE),0))</f>
        <v>0</v>
      </c>
      <c r="AQ567" s="5"/>
      <c r="AR567" s="6"/>
      <c r="AS567" s="6">
        <f>(IFERROR(VLOOKUP(AQ567,Components[[Name]:[Price]],2,FALSE),0))</f>
        <v>0</v>
      </c>
      <c r="AT567" s="5"/>
      <c r="AU567" s="6"/>
      <c r="AV567" s="6">
        <f>(IFERROR(VLOOKUP(AT567,Components[[Name]:[Price]],2,FALSE),0))</f>
        <v>0</v>
      </c>
      <c r="AW567" s="5"/>
      <c r="AX567" s="6"/>
      <c r="AY567" s="6">
        <f>(IFERROR(VLOOKUP(AW567,Components[[Name]:[Price]],2,FALSE),0))</f>
        <v>0</v>
      </c>
      <c r="AZ567" s="5"/>
      <c r="BA567" s="6"/>
      <c r="BB567" s="6">
        <f>(IFERROR(VLOOKUP(AZ567,Components[[Name]:[Price]],2,FALSE),0))</f>
        <v>0</v>
      </c>
    </row>
    <row r="568" spans="1:54" x14ac:dyDescent="0.2">
      <c r="A568" s="6">
        <v>1297</v>
      </c>
      <c r="B568" s="6" t="s">
        <v>599</v>
      </c>
      <c r="C568" s="6" t="s">
        <v>529</v>
      </c>
      <c r="D568" s="6" t="s">
        <v>529</v>
      </c>
      <c r="E568" s="6">
        <v>1</v>
      </c>
      <c r="F568" s="6">
        <v>4</v>
      </c>
      <c r="G568" s="6">
        <v>1</v>
      </c>
      <c r="H568" s="6" t="s">
        <v>338</v>
      </c>
      <c r="I568" s="7">
        <f>Fullmath[[#This Row],[Total CP]]/Fullmath[[#This Row],[Quantity]]</f>
        <v>6.4</v>
      </c>
      <c r="J5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6.4</v>
      </c>
      <c r="K568" s="6">
        <f>Fullmath[[#This Row],[Mat Cost]]/Fullmath[[#This Row],[Quantity]]</f>
        <v>895.57499999999993</v>
      </c>
      <c r="L5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895.57499999999993</v>
      </c>
      <c r="M568" s="5" t="s">
        <v>334</v>
      </c>
      <c r="N568" s="14">
        <v>1</v>
      </c>
      <c r="O568" s="15">
        <f>IFERROR(_xlfn.IFNA(VLOOKUP(Fullmath[[#This Row],[M1]],$H$2:$L567,2,FALSE),VLOOKUP(Fullmath[[#This Row],[M1]],$H569:$L$2227,2,FALSE)),0)</f>
        <v>1.1000000000000001</v>
      </c>
      <c r="P568" s="16">
        <f>IFERROR(_xlfn.IFNA(VLOOKUP(Fullmath[[#This Row],[M1]],$H$2:$L567,4,FALSE),VLOOKUP(Fullmath[[#This Row],[M1]],$H569:$L$2227,4,FALSE)),0)</f>
        <v>270.35000000000002</v>
      </c>
      <c r="Q568" s="5" t="s">
        <v>343</v>
      </c>
      <c r="R568" s="6">
        <v>1</v>
      </c>
      <c r="S568" s="15">
        <f>IFERROR(_xlfn.IFNA(VLOOKUP(Fullmath[[#This Row],[M2]],$H$2:$L567,2,FALSE),VLOOKUP(Fullmath[[#This Row],[M2]],$H569:$L$2227,2,FALSE)),0)</f>
        <v>4.3000000000000007</v>
      </c>
      <c r="T568" s="16">
        <f>IFERROR(_xlfn.IFNA(VLOOKUP(Fullmath[[#This Row],[M2]],$H$2:$L567,4,FALSE),VLOOKUP(Fullmath[[#This Row],[M2]],$H569:$L$2227,4,FALSE)),0)</f>
        <v>625.22499999999991</v>
      </c>
      <c r="U568" s="5"/>
      <c r="V568" s="6"/>
      <c r="W568" s="15">
        <f>IFERROR(_xlfn.IFNA(VLOOKUP(Fullmath[[#This Row],[M3]],$H$2:$L567,2,FALSE),VLOOKUP(Fullmath[[#This Row],[M3]],$H569:$L$2227,2,FALSE)),0)</f>
        <v>0</v>
      </c>
      <c r="X568" s="16">
        <f>IFERROR(_xlfn.IFNA(VLOOKUP(Fullmath[[#This Row],[M3]],$H$2:$L567,4,FALSE),VLOOKUP(Fullmath[[#This Row],[M3]],$H569:$L$2227,4,FALSE)),0)</f>
        <v>0</v>
      </c>
      <c r="Y568" s="5"/>
      <c r="Z568" s="6"/>
      <c r="AA568" s="15">
        <f>IFERROR(_xlfn.IFNA(VLOOKUP(Fullmath[[#This Row],[M4]],$H$2:$L567,2,FALSE),VLOOKUP(Fullmath[[#This Row],[M4]],$H569:$L$2227,2,FALSE)),0)</f>
        <v>0</v>
      </c>
      <c r="AB568" s="16">
        <f>IFERROR(_xlfn.IFNA(VLOOKUP(Fullmath[[#This Row],[M4]],$H$2:$L567,4,FALSE),VLOOKUP(Fullmath[[#This Row],[M4]],$H569:$L$2227,4,FALSE)),0)</f>
        <v>0</v>
      </c>
      <c r="AC568" s="5"/>
      <c r="AD568" s="6"/>
      <c r="AE568" s="15">
        <f>IFERROR(_xlfn.IFNA(VLOOKUP(Fullmath[[#This Row],[M5]],$H$2:$L567,2,FALSE),VLOOKUP(Fullmath[[#This Row],[M5]],$H569:$L$2227,2,FALSE)),0)</f>
        <v>0</v>
      </c>
      <c r="AF568" s="16">
        <f>IFERROR(_xlfn.IFNA(VLOOKUP(Fullmath[[#This Row],[M5]],$H$2:$L567,4,FALSE),VLOOKUP(Fullmath[[#This Row],[M5]],$H569:$L$2227,4,FALSE)),0)</f>
        <v>0</v>
      </c>
      <c r="AG568" s="5"/>
      <c r="AH568" s="6"/>
      <c r="AI568" s="15">
        <f>IFERROR(_xlfn.IFNA(VLOOKUP(Fullmath[[#This Row],[M6]],$H$2:$L567,2,FALSE),VLOOKUP(Fullmath[[#This Row],[M6]],$H569:$L$2227,2,FALSE)),0)</f>
        <v>0</v>
      </c>
      <c r="AJ568" s="16">
        <f>IFERROR(_xlfn.IFNA(VLOOKUP(Fullmath[[#This Row],[M6]],$H$2:$L567,4,FALSE),VLOOKUP(Fullmath[[#This Row],[M6]],$H569:$L$2227,4,FALSE)),0)</f>
        <v>0</v>
      </c>
      <c r="AK568" s="5"/>
      <c r="AL568" s="6"/>
      <c r="AM568" s="6">
        <f>(IFERROR(VLOOKUP(AK568,Components[[Name]:[Price]],2,FALSE),0))</f>
        <v>0</v>
      </c>
      <c r="AN568" s="5"/>
      <c r="AO568" s="6"/>
      <c r="AP568" s="6">
        <f>(IFERROR(VLOOKUP(AN568,Components[[Name]:[Price]],2,FALSE),0))</f>
        <v>0</v>
      </c>
      <c r="AQ568" s="5"/>
      <c r="AR568" s="6"/>
      <c r="AS568" s="6">
        <f>(IFERROR(VLOOKUP(AQ568,Components[[Name]:[Price]],2,FALSE),0))</f>
        <v>0</v>
      </c>
      <c r="AT568" s="5"/>
      <c r="AU568" s="6"/>
      <c r="AV568" s="6">
        <f>(IFERROR(VLOOKUP(AT568,Components[[Name]:[Price]],2,FALSE),0))</f>
        <v>0</v>
      </c>
      <c r="AW568" s="5"/>
      <c r="AX568" s="6"/>
      <c r="AY568" s="6">
        <f>(IFERROR(VLOOKUP(AW568,Components[[Name]:[Price]],2,FALSE),0))</f>
        <v>0</v>
      </c>
      <c r="AZ568" s="5"/>
      <c r="BA568" s="6"/>
      <c r="BB568" s="6">
        <f>(IFERROR(VLOOKUP(AZ568,Components[[Name]:[Price]],2,FALSE),0))</f>
        <v>0</v>
      </c>
    </row>
    <row r="569" spans="1:54" x14ac:dyDescent="0.2">
      <c r="A569" s="6">
        <v>1298</v>
      </c>
      <c r="B569" s="6" t="s">
        <v>599</v>
      </c>
      <c r="C569" s="6" t="s">
        <v>529</v>
      </c>
      <c r="D569" s="6" t="s">
        <v>529</v>
      </c>
      <c r="E569" s="6">
        <v>1</v>
      </c>
      <c r="F569" s="6">
        <v>4</v>
      </c>
      <c r="G569" s="6">
        <v>1</v>
      </c>
      <c r="H569" s="6" t="s">
        <v>336</v>
      </c>
      <c r="I569" s="7">
        <f>Fullmath[[#This Row],[Total CP]]/Fullmath[[#This Row],[Quantity]]</f>
        <v>3.2</v>
      </c>
      <c r="J5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3.2</v>
      </c>
      <c r="K569" s="6">
        <f>Fullmath[[#This Row],[Mat Cost]]/Fullmath[[#This Row],[Quantity]]</f>
        <v>464.38333333333333</v>
      </c>
      <c r="L5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464.38333333333333</v>
      </c>
      <c r="M569" s="5" t="s">
        <v>334</v>
      </c>
      <c r="N569" s="14">
        <v>1</v>
      </c>
      <c r="O569" s="15">
        <f>IFERROR(_xlfn.IFNA(VLOOKUP(Fullmath[[#This Row],[M1]],$H$2:$L568,2,FALSE),VLOOKUP(Fullmath[[#This Row],[M1]],$H570:$L$2227,2,FALSE)),0)</f>
        <v>1.1000000000000001</v>
      </c>
      <c r="P569" s="16">
        <f>IFERROR(_xlfn.IFNA(VLOOKUP(Fullmath[[#This Row],[M1]],$H$2:$L568,4,FALSE),VLOOKUP(Fullmath[[#This Row],[M1]],$H570:$L$2227,4,FALSE)),0)</f>
        <v>270.35000000000002</v>
      </c>
      <c r="Q569" s="5" t="s">
        <v>342</v>
      </c>
      <c r="R569" s="6">
        <v>1</v>
      </c>
      <c r="S569" s="15">
        <f>IFERROR(_xlfn.IFNA(VLOOKUP(Fullmath[[#This Row],[M2]],$H$2:$L568,2,FALSE),VLOOKUP(Fullmath[[#This Row],[M2]],$H570:$L$2227,2,FALSE)),0)</f>
        <v>1.1000000000000001</v>
      </c>
      <c r="T569" s="16">
        <f>IFERROR(_xlfn.IFNA(VLOOKUP(Fullmath[[#This Row],[M2]],$H$2:$L568,4,FALSE),VLOOKUP(Fullmath[[#This Row],[M2]],$H570:$L$2227,4,FALSE)),0)</f>
        <v>194.03333333333333</v>
      </c>
      <c r="U569" s="5"/>
      <c r="V569" s="6"/>
      <c r="W569" s="15">
        <f>IFERROR(_xlfn.IFNA(VLOOKUP(Fullmath[[#This Row],[M3]],$H$2:$L568,2,FALSE),VLOOKUP(Fullmath[[#This Row],[M3]],$H570:$L$2227,2,FALSE)),0)</f>
        <v>0</v>
      </c>
      <c r="X569" s="16">
        <f>IFERROR(_xlfn.IFNA(VLOOKUP(Fullmath[[#This Row],[M3]],$H$2:$L568,4,FALSE),VLOOKUP(Fullmath[[#This Row],[M3]],$H570:$L$2227,4,FALSE)),0)</f>
        <v>0</v>
      </c>
      <c r="Y569" s="5"/>
      <c r="Z569" s="6"/>
      <c r="AA569" s="15">
        <f>IFERROR(_xlfn.IFNA(VLOOKUP(Fullmath[[#This Row],[M4]],$H$2:$L568,2,FALSE),VLOOKUP(Fullmath[[#This Row],[M4]],$H570:$L$2227,2,FALSE)),0)</f>
        <v>0</v>
      </c>
      <c r="AB569" s="16">
        <f>IFERROR(_xlfn.IFNA(VLOOKUP(Fullmath[[#This Row],[M4]],$H$2:$L568,4,FALSE),VLOOKUP(Fullmath[[#This Row],[M4]],$H570:$L$2227,4,FALSE)),0)</f>
        <v>0</v>
      </c>
      <c r="AC569" s="5"/>
      <c r="AD569" s="6"/>
      <c r="AE569" s="15">
        <f>IFERROR(_xlfn.IFNA(VLOOKUP(Fullmath[[#This Row],[M5]],$H$2:$L568,2,FALSE),VLOOKUP(Fullmath[[#This Row],[M5]],$H570:$L$2227,2,FALSE)),0)</f>
        <v>0</v>
      </c>
      <c r="AF569" s="16">
        <f>IFERROR(_xlfn.IFNA(VLOOKUP(Fullmath[[#This Row],[M5]],$H$2:$L568,4,FALSE),VLOOKUP(Fullmath[[#This Row],[M5]],$H570:$L$2227,4,FALSE)),0)</f>
        <v>0</v>
      </c>
      <c r="AG569" s="5"/>
      <c r="AH569" s="6"/>
      <c r="AI569" s="15">
        <f>IFERROR(_xlfn.IFNA(VLOOKUP(Fullmath[[#This Row],[M6]],$H$2:$L568,2,FALSE),VLOOKUP(Fullmath[[#This Row],[M6]],$H570:$L$2227,2,FALSE)),0)</f>
        <v>0</v>
      </c>
      <c r="AJ569" s="16">
        <f>IFERROR(_xlfn.IFNA(VLOOKUP(Fullmath[[#This Row],[M6]],$H$2:$L568,4,FALSE),VLOOKUP(Fullmath[[#This Row],[M6]],$H570:$L$2227,4,FALSE)),0)</f>
        <v>0</v>
      </c>
      <c r="AK569" s="5"/>
      <c r="AL569" s="6"/>
      <c r="AM569" s="6">
        <f>(IFERROR(VLOOKUP(AK569,Components[[Name]:[Price]],2,FALSE),0))</f>
        <v>0</v>
      </c>
      <c r="AN569" s="5"/>
      <c r="AO569" s="6"/>
      <c r="AP569" s="6">
        <f>(IFERROR(VLOOKUP(AN569,Components[[Name]:[Price]],2,FALSE),0))</f>
        <v>0</v>
      </c>
      <c r="AQ569" s="5"/>
      <c r="AR569" s="6"/>
      <c r="AS569" s="6">
        <f>(IFERROR(VLOOKUP(AQ569,Components[[Name]:[Price]],2,FALSE),0))</f>
        <v>0</v>
      </c>
      <c r="AT569" s="5"/>
      <c r="AU569" s="6"/>
      <c r="AV569" s="6">
        <f>(IFERROR(VLOOKUP(AT569,Components[[Name]:[Price]],2,FALSE),0))</f>
        <v>0</v>
      </c>
      <c r="AW569" s="5"/>
      <c r="AX569" s="6"/>
      <c r="AY569" s="6">
        <f>(IFERROR(VLOOKUP(AW569,Components[[Name]:[Price]],2,FALSE),0))</f>
        <v>0</v>
      </c>
      <c r="AZ569" s="5"/>
      <c r="BA569" s="6"/>
      <c r="BB569" s="6">
        <f>(IFERROR(VLOOKUP(AZ569,Components[[Name]:[Price]],2,FALSE),0))</f>
        <v>0</v>
      </c>
    </row>
    <row r="570" spans="1:54" x14ac:dyDescent="0.2">
      <c r="A570" s="6">
        <v>1300</v>
      </c>
      <c r="B570" s="6" t="s">
        <v>599</v>
      </c>
      <c r="C570" s="6" t="s">
        <v>529</v>
      </c>
      <c r="D570" s="6" t="s">
        <v>529</v>
      </c>
      <c r="E570" s="6">
        <v>1</v>
      </c>
      <c r="F570" s="6">
        <v>4</v>
      </c>
      <c r="G570" s="6">
        <v>1</v>
      </c>
      <c r="H570" s="6" t="s">
        <v>339</v>
      </c>
      <c r="I570" s="7">
        <f>Fullmath[[#This Row],[Total CP]]/Fullmath[[#This Row],[Quantity]]</f>
        <v>4.3000000000000007</v>
      </c>
      <c r="J5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4.3000000000000007</v>
      </c>
      <c r="K570" s="6">
        <f>Fullmath[[#This Row],[Mat Cost]]/Fullmath[[#This Row],[Quantity]]</f>
        <v>658.41666666666674</v>
      </c>
      <c r="L5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658.41666666666674</v>
      </c>
      <c r="M570" s="5" t="s">
        <v>334</v>
      </c>
      <c r="N570" s="14">
        <v>1</v>
      </c>
      <c r="O570" s="15">
        <f>IFERROR(_xlfn.IFNA(VLOOKUP(Fullmath[[#This Row],[M1]],$H$2:$L569,2,FALSE),VLOOKUP(Fullmath[[#This Row],[M1]],$H571:$L$2227,2,FALSE)),0)</f>
        <v>1.1000000000000001</v>
      </c>
      <c r="P570" s="16">
        <f>IFERROR(_xlfn.IFNA(VLOOKUP(Fullmath[[#This Row],[M1]],$H$2:$L569,4,FALSE),VLOOKUP(Fullmath[[#This Row],[M1]],$H571:$L$2227,4,FALSE)),0)</f>
        <v>270.35000000000002</v>
      </c>
      <c r="Q570" s="5" t="s">
        <v>342</v>
      </c>
      <c r="R570" s="6">
        <v>2</v>
      </c>
      <c r="S570" s="15">
        <f>IFERROR(_xlfn.IFNA(VLOOKUP(Fullmath[[#This Row],[M2]],$H$2:$L569,2,FALSE),VLOOKUP(Fullmath[[#This Row],[M2]],$H571:$L$2227,2,FALSE)),0)</f>
        <v>1.1000000000000001</v>
      </c>
      <c r="T570" s="16">
        <f>IFERROR(_xlfn.IFNA(VLOOKUP(Fullmath[[#This Row],[M2]],$H$2:$L569,4,FALSE),VLOOKUP(Fullmath[[#This Row],[M2]],$H571:$L$2227,4,FALSE)),0)</f>
        <v>194.03333333333333</v>
      </c>
      <c r="U570" s="5"/>
      <c r="V570" s="6"/>
      <c r="W570" s="15">
        <f>IFERROR(_xlfn.IFNA(VLOOKUP(Fullmath[[#This Row],[M3]],$H$2:$L569,2,FALSE),VLOOKUP(Fullmath[[#This Row],[M3]],$H571:$L$2227,2,FALSE)),0)</f>
        <v>0</v>
      </c>
      <c r="X570" s="16">
        <f>IFERROR(_xlfn.IFNA(VLOOKUP(Fullmath[[#This Row],[M3]],$H$2:$L569,4,FALSE),VLOOKUP(Fullmath[[#This Row],[M3]],$H571:$L$2227,4,FALSE)),0)</f>
        <v>0</v>
      </c>
      <c r="Y570" s="5"/>
      <c r="Z570" s="6"/>
      <c r="AA570" s="15">
        <f>IFERROR(_xlfn.IFNA(VLOOKUP(Fullmath[[#This Row],[M4]],$H$2:$L569,2,FALSE),VLOOKUP(Fullmath[[#This Row],[M4]],$H571:$L$2227,2,FALSE)),0)</f>
        <v>0</v>
      </c>
      <c r="AB570" s="16">
        <f>IFERROR(_xlfn.IFNA(VLOOKUP(Fullmath[[#This Row],[M4]],$H$2:$L569,4,FALSE),VLOOKUP(Fullmath[[#This Row],[M4]],$H571:$L$2227,4,FALSE)),0)</f>
        <v>0</v>
      </c>
      <c r="AC570" s="5"/>
      <c r="AD570" s="6"/>
      <c r="AE570" s="15">
        <f>IFERROR(_xlfn.IFNA(VLOOKUP(Fullmath[[#This Row],[M5]],$H$2:$L569,2,FALSE),VLOOKUP(Fullmath[[#This Row],[M5]],$H571:$L$2227,2,FALSE)),0)</f>
        <v>0</v>
      </c>
      <c r="AF570" s="16">
        <f>IFERROR(_xlfn.IFNA(VLOOKUP(Fullmath[[#This Row],[M5]],$H$2:$L569,4,FALSE),VLOOKUP(Fullmath[[#This Row],[M5]],$H571:$L$2227,4,FALSE)),0)</f>
        <v>0</v>
      </c>
      <c r="AG570" s="5"/>
      <c r="AH570" s="6"/>
      <c r="AI570" s="15">
        <f>IFERROR(_xlfn.IFNA(VLOOKUP(Fullmath[[#This Row],[M6]],$H$2:$L569,2,FALSE),VLOOKUP(Fullmath[[#This Row],[M6]],$H571:$L$2227,2,FALSE)),0)</f>
        <v>0</v>
      </c>
      <c r="AJ570" s="16">
        <f>IFERROR(_xlfn.IFNA(VLOOKUP(Fullmath[[#This Row],[M6]],$H$2:$L569,4,FALSE),VLOOKUP(Fullmath[[#This Row],[M6]],$H571:$L$2227,4,FALSE)),0)</f>
        <v>0</v>
      </c>
      <c r="AK570" s="5"/>
      <c r="AL570" s="6"/>
      <c r="AM570" s="6">
        <f>(IFERROR(VLOOKUP(AK570,Components[[Name]:[Price]],2,FALSE),0))</f>
        <v>0</v>
      </c>
      <c r="AN570" s="5"/>
      <c r="AO570" s="6"/>
      <c r="AP570" s="6">
        <f>(IFERROR(VLOOKUP(AN570,Components[[Name]:[Price]],2,FALSE),0))</f>
        <v>0</v>
      </c>
      <c r="AQ570" s="5"/>
      <c r="AR570" s="6"/>
      <c r="AS570" s="6">
        <f>(IFERROR(VLOOKUP(AQ570,Components[[Name]:[Price]],2,FALSE),0))</f>
        <v>0</v>
      </c>
      <c r="AT570" s="5"/>
      <c r="AU570" s="6"/>
      <c r="AV570" s="6">
        <f>(IFERROR(VLOOKUP(AT570,Components[[Name]:[Price]],2,FALSE),0))</f>
        <v>0</v>
      </c>
      <c r="AW570" s="5"/>
      <c r="AX570" s="6"/>
      <c r="AY570" s="6">
        <f>(IFERROR(VLOOKUP(AW570,Components[[Name]:[Price]],2,FALSE),0))</f>
        <v>0</v>
      </c>
      <c r="AZ570" s="5"/>
      <c r="BA570" s="6"/>
      <c r="BB570" s="6">
        <f>(IFERROR(VLOOKUP(AZ570,Components[[Name]:[Price]],2,FALSE),0))</f>
        <v>0</v>
      </c>
    </row>
    <row r="571" spans="1:54" x14ac:dyDescent="0.2">
      <c r="A571" s="6">
        <v>1328</v>
      </c>
      <c r="B571" s="6" t="s">
        <v>599</v>
      </c>
      <c r="C571" s="6" t="s">
        <v>529</v>
      </c>
      <c r="D571" s="6" t="s">
        <v>529</v>
      </c>
      <c r="E571" s="6">
        <v>1</v>
      </c>
      <c r="F571" s="6">
        <v>4</v>
      </c>
      <c r="G571" s="6">
        <v>1</v>
      </c>
      <c r="H571" s="6" t="s">
        <v>350</v>
      </c>
      <c r="I571" s="7">
        <f>Fullmath[[#This Row],[Total CP]]/Fullmath[[#This Row],[Quantity]]</f>
        <v>5</v>
      </c>
      <c r="J5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571" s="6">
        <f>Fullmath[[#This Row],[Mat Cost]]/Fullmath[[#This Row],[Quantity]]</f>
        <v>652.9</v>
      </c>
      <c r="L5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652.9</v>
      </c>
      <c r="M571" s="5" t="s">
        <v>344</v>
      </c>
      <c r="N571" s="14">
        <v>1</v>
      </c>
      <c r="O571" s="15">
        <f>IFERROR(_xlfn.IFNA(VLOOKUP(Fullmath[[#This Row],[M1]],$H$2:$L570,2,FALSE),VLOOKUP(Fullmath[[#This Row],[M1]],$H572:$L$2227,2,FALSE)),0)</f>
        <v>1.8</v>
      </c>
      <c r="P571" s="16">
        <f>IFERROR(_xlfn.IFNA(VLOOKUP(Fullmath[[#This Row],[M1]],$H$2:$L570,4,FALSE),VLOOKUP(Fullmath[[#This Row],[M1]],$H572:$L$2227,4,FALSE)),0)</f>
        <v>264.83333333333331</v>
      </c>
      <c r="Q571" s="5" t="s">
        <v>342</v>
      </c>
      <c r="R571" s="6">
        <v>2</v>
      </c>
      <c r="S571" s="15">
        <f>IFERROR(_xlfn.IFNA(VLOOKUP(Fullmath[[#This Row],[M2]],$H$2:$L570,2,FALSE),VLOOKUP(Fullmath[[#This Row],[M2]],$H572:$L$2227,2,FALSE)),0)</f>
        <v>1.1000000000000001</v>
      </c>
      <c r="T571" s="16">
        <f>IFERROR(_xlfn.IFNA(VLOOKUP(Fullmath[[#This Row],[M2]],$H$2:$L570,4,FALSE),VLOOKUP(Fullmath[[#This Row],[M2]],$H572:$L$2227,4,FALSE)),0)</f>
        <v>194.03333333333333</v>
      </c>
      <c r="U571" s="5"/>
      <c r="V571" s="6"/>
      <c r="W571" s="15">
        <f>IFERROR(_xlfn.IFNA(VLOOKUP(Fullmath[[#This Row],[M3]],$H$2:$L570,2,FALSE),VLOOKUP(Fullmath[[#This Row],[M3]],$H572:$L$2227,2,FALSE)),0)</f>
        <v>0</v>
      </c>
      <c r="X571" s="16">
        <f>IFERROR(_xlfn.IFNA(VLOOKUP(Fullmath[[#This Row],[M3]],$H$2:$L570,4,FALSE),VLOOKUP(Fullmath[[#This Row],[M3]],$H572:$L$2227,4,FALSE)),0)</f>
        <v>0</v>
      </c>
      <c r="Y571" s="5"/>
      <c r="Z571" s="6"/>
      <c r="AA571" s="15">
        <f>IFERROR(_xlfn.IFNA(VLOOKUP(Fullmath[[#This Row],[M4]],$H$2:$L570,2,FALSE),VLOOKUP(Fullmath[[#This Row],[M4]],$H572:$L$2227,2,FALSE)),0)</f>
        <v>0</v>
      </c>
      <c r="AB571" s="16">
        <f>IFERROR(_xlfn.IFNA(VLOOKUP(Fullmath[[#This Row],[M4]],$H$2:$L570,4,FALSE),VLOOKUP(Fullmath[[#This Row],[M4]],$H572:$L$2227,4,FALSE)),0)</f>
        <v>0</v>
      </c>
      <c r="AC571" s="5"/>
      <c r="AD571" s="6"/>
      <c r="AE571" s="15">
        <f>IFERROR(_xlfn.IFNA(VLOOKUP(Fullmath[[#This Row],[M5]],$H$2:$L570,2,FALSE),VLOOKUP(Fullmath[[#This Row],[M5]],$H572:$L$2227,2,FALSE)),0)</f>
        <v>0</v>
      </c>
      <c r="AF571" s="16">
        <f>IFERROR(_xlfn.IFNA(VLOOKUP(Fullmath[[#This Row],[M5]],$H$2:$L570,4,FALSE),VLOOKUP(Fullmath[[#This Row],[M5]],$H572:$L$2227,4,FALSE)),0)</f>
        <v>0</v>
      </c>
      <c r="AG571" s="5"/>
      <c r="AH571" s="6"/>
      <c r="AI571" s="15">
        <f>IFERROR(_xlfn.IFNA(VLOOKUP(Fullmath[[#This Row],[M6]],$H$2:$L570,2,FALSE),VLOOKUP(Fullmath[[#This Row],[M6]],$H572:$L$2227,2,FALSE)),0)</f>
        <v>0</v>
      </c>
      <c r="AJ571" s="16">
        <f>IFERROR(_xlfn.IFNA(VLOOKUP(Fullmath[[#This Row],[M6]],$H$2:$L570,4,FALSE),VLOOKUP(Fullmath[[#This Row],[M6]],$H572:$L$2227,4,FALSE)),0)</f>
        <v>0</v>
      </c>
      <c r="AK571" s="5"/>
      <c r="AL571" s="6"/>
      <c r="AM571" s="6">
        <f>(IFERROR(VLOOKUP(AK571,Components[[Name]:[Price]],2,FALSE),0))</f>
        <v>0</v>
      </c>
      <c r="AN571" s="5"/>
      <c r="AO571" s="6"/>
      <c r="AP571" s="6">
        <f>(IFERROR(VLOOKUP(AN571,Components[[Name]:[Price]],2,FALSE),0))</f>
        <v>0</v>
      </c>
      <c r="AQ571" s="5"/>
      <c r="AR571" s="6"/>
      <c r="AS571" s="6">
        <f>(IFERROR(VLOOKUP(AQ571,Components[[Name]:[Price]],2,FALSE),0))</f>
        <v>0</v>
      </c>
      <c r="AT571" s="5"/>
      <c r="AU571" s="6"/>
      <c r="AV571" s="6">
        <f>(IFERROR(VLOOKUP(AT571,Components[[Name]:[Price]],2,FALSE),0))</f>
        <v>0</v>
      </c>
      <c r="AW571" s="5"/>
      <c r="AX571" s="6"/>
      <c r="AY571" s="6">
        <f>(IFERROR(VLOOKUP(AW571,Components[[Name]:[Price]],2,FALSE),0))</f>
        <v>0</v>
      </c>
      <c r="AZ571" s="5"/>
      <c r="BA571" s="6"/>
      <c r="BB571" s="6">
        <f>(IFERROR(VLOOKUP(AZ571,Components[[Name]:[Price]],2,FALSE),0))</f>
        <v>0</v>
      </c>
    </row>
    <row r="572" spans="1:54" x14ac:dyDescent="0.2">
      <c r="A572" s="6">
        <v>1286</v>
      </c>
      <c r="B572" s="6" t="s">
        <v>599</v>
      </c>
      <c r="C572" s="6" t="s">
        <v>529</v>
      </c>
      <c r="D572" s="6" t="s">
        <v>529</v>
      </c>
      <c r="E572" s="6">
        <v>1</v>
      </c>
      <c r="F572" s="6">
        <v>4</v>
      </c>
      <c r="G572" s="6">
        <v>1</v>
      </c>
      <c r="H572" s="6" t="s">
        <v>335</v>
      </c>
      <c r="I572" s="7">
        <f>Fullmath[[#This Row],[Total CP]]/Fullmath[[#This Row],[Quantity]]</f>
        <v>1.1000000000000001</v>
      </c>
      <c r="J5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1.1000000000000001</v>
      </c>
      <c r="K572" s="6">
        <f>Fullmath[[#This Row],[Mat Cost]]/Fullmath[[#This Row],[Quantity]]</f>
        <v>237.1583333333333</v>
      </c>
      <c r="L5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237.1583333333333</v>
      </c>
      <c r="M572" s="5" t="s">
        <v>361</v>
      </c>
      <c r="N572" s="14">
        <v>1</v>
      </c>
      <c r="O572" s="15">
        <f>IFERROR(_xlfn.IFNA(VLOOKUP(Fullmath[[#This Row],[M1]],$H$2:$L571,2,FALSE),VLOOKUP(Fullmath[[#This Row],[M1]],$H573:$L$2227,2,FALSE)),0)</f>
        <v>0.1</v>
      </c>
      <c r="P572" s="16">
        <f>IFERROR(_xlfn.IFNA(VLOOKUP(Fullmath[[#This Row],[M1]],$H$2:$L571,4,FALSE),VLOOKUP(Fullmath[[#This Row],[M1]],$H573:$L$2227,4,FALSE)),0)</f>
        <v>5.6166666666666663</v>
      </c>
      <c r="Q572" s="5"/>
      <c r="R572" s="6"/>
      <c r="S572" s="15">
        <f>IFERROR(_xlfn.IFNA(VLOOKUP(Fullmath[[#This Row],[M2]],$H$2:$L571,2,FALSE),VLOOKUP(Fullmath[[#This Row],[M2]],$H573:$L$2227,2,FALSE)),0)</f>
        <v>0</v>
      </c>
      <c r="T572" s="16">
        <f>IFERROR(_xlfn.IFNA(VLOOKUP(Fullmath[[#This Row],[M2]],$H$2:$L571,4,FALSE),VLOOKUP(Fullmath[[#This Row],[M2]],$H573:$L$2227,4,FALSE)),0)</f>
        <v>0</v>
      </c>
      <c r="U572" s="5"/>
      <c r="V572" s="6"/>
      <c r="W572" s="15">
        <f>IFERROR(_xlfn.IFNA(VLOOKUP(Fullmath[[#This Row],[M3]],$H$2:$L571,2,FALSE),VLOOKUP(Fullmath[[#This Row],[M3]],$H573:$L$2227,2,FALSE)),0)</f>
        <v>0</v>
      </c>
      <c r="X572" s="16">
        <f>IFERROR(_xlfn.IFNA(VLOOKUP(Fullmath[[#This Row],[M3]],$H$2:$L571,4,FALSE),VLOOKUP(Fullmath[[#This Row],[M3]],$H573:$L$2227,4,FALSE)),0)</f>
        <v>0</v>
      </c>
      <c r="Y572" s="5"/>
      <c r="Z572" s="6"/>
      <c r="AA572" s="15">
        <f>IFERROR(_xlfn.IFNA(VLOOKUP(Fullmath[[#This Row],[M4]],$H$2:$L571,2,FALSE),VLOOKUP(Fullmath[[#This Row],[M4]],$H573:$L$2227,2,FALSE)),0)</f>
        <v>0</v>
      </c>
      <c r="AB572" s="16">
        <f>IFERROR(_xlfn.IFNA(VLOOKUP(Fullmath[[#This Row],[M4]],$H$2:$L571,4,FALSE),VLOOKUP(Fullmath[[#This Row],[M4]],$H573:$L$2227,4,FALSE)),0)</f>
        <v>0</v>
      </c>
      <c r="AC572" s="5"/>
      <c r="AD572" s="6"/>
      <c r="AE572" s="15">
        <f>IFERROR(_xlfn.IFNA(VLOOKUP(Fullmath[[#This Row],[M5]],$H$2:$L571,2,FALSE),VLOOKUP(Fullmath[[#This Row],[M5]],$H573:$L$2227,2,FALSE)),0)</f>
        <v>0</v>
      </c>
      <c r="AF572" s="16">
        <f>IFERROR(_xlfn.IFNA(VLOOKUP(Fullmath[[#This Row],[M5]],$H$2:$L571,4,FALSE),VLOOKUP(Fullmath[[#This Row],[M5]],$H573:$L$2227,4,FALSE)),0)</f>
        <v>0</v>
      </c>
      <c r="AG572" s="5"/>
      <c r="AH572" s="6"/>
      <c r="AI572" s="15">
        <f>IFERROR(_xlfn.IFNA(VLOOKUP(Fullmath[[#This Row],[M6]],$H$2:$L571,2,FALSE),VLOOKUP(Fullmath[[#This Row],[M6]],$H573:$L$2227,2,FALSE)),0)</f>
        <v>0</v>
      </c>
      <c r="AJ572" s="16">
        <f>IFERROR(_xlfn.IFNA(VLOOKUP(Fullmath[[#This Row],[M6]],$H$2:$L571,4,FALSE),VLOOKUP(Fullmath[[#This Row],[M6]],$H573:$L$2227,4,FALSE)),0)</f>
        <v>0</v>
      </c>
      <c r="AK572" s="5" t="s">
        <v>209</v>
      </c>
      <c r="AL572" s="6">
        <v>1</v>
      </c>
      <c r="AM572" s="6">
        <f>(IFERROR(VLOOKUP(AK572,Components[[Name]:[Price]],2,FALSE),0))</f>
        <v>68.875</v>
      </c>
      <c r="AN572" s="5" t="s">
        <v>157</v>
      </c>
      <c r="AO572" s="6">
        <v>1</v>
      </c>
      <c r="AP572" s="6">
        <f>(IFERROR(VLOOKUP(AN572,Components[[Name]:[Price]],2,FALSE),0))</f>
        <v>49.583333333333336</v>
      </c>
      <c r="AQ572" s="5" t="s">
        <v>226</v>
      </c>
      <c r="AR572" s="6">
        <v>1</v>
      </c>
      <c r="AS572" s="6">
        <f>(IFERROR(VLOOKUP(AQ572,Components[[Name]:[Price]],2,FALSE),0))</f>
        <v>113.08333333333333</v>
      </c>
      <c r="AT572" s="5"/>
      <c r="AU572" s="6"/>
      <c r="AV572" s="6">
        <f>(IFERROR(VLOOKUP(AT572,Components[[Name]:[Price]],2,FALSE),0))</f>
        <v>0</v>
      </c>
      <c r="AW572" s="5"/>
      <c r="AX572" s="6"/>
      <c r="AY572" s="6">
        <f>(IFERROR(VLOOKUP(AW572,Components[[Name]:[Price]],2,FALSE),0))</f>
        <v>0</v>
      </c>
      <c r="AZ572" s="5"/>
      <c r="BA572" s="6"/>
      <c r="BB572" s="6">
        <f>(IFERROR(VLOOKUP(AZ572,Components[[Name]:[Price]],2,FALSE),0))</f>
        <v>0</v>
      </c>
    </row>
    <row r="573" spans="1:54" x14ac:dyDescent="0.2">
      <c r="A573" s="6">
        <v>112</v>
      </c>
      <c r="B573" s="6" t="s">
        <v>599</v>
      </c>
      <c r="C573" s="6" t="s">
        <v>529</v>
      </c>
      <c r="D573" s="6" t="s">
        <v>529</v>
      </c>
      <c r="E573" s="6">
        <v>1</v>
      </c>
      <c r="F573" s="6">
        <v>6</v>
      </c>
      <c r="G573" s="6">
        <v>1</v>
      </c>
      <c r="H573" s="6" t="s">
        <v>648</v>
      </c>
      <c r="I573" s="7">
        <f>Fullmath[[#This Row],[Total CP]]/Fullmath[[#This Row],[Quantity]]</f>
        <v>2.4</v>
      </c>
      <c r="J5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2.4</v>
      </c>
      <c r="K573" s="6">
        <f>Fullmath[[#This Row],[Mat Cost]]/Fullmath[[#This Row],[Quantity]]</f>
        <v>180.21</v>
      </c>
      <c r="L5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180.21</v>
      </c>
      <c r="M573" s="5" t="s">
        <v>301</v>
      </c>
      <c r="N573" s="14">
        <v>1</v>
      </c>
      <c r="O573" s="15">
        <f>IFERROR(_xlfn.IFNA(VLOOKUP(Fullmath[[#This Row],[M1]],$H$2:$L572,2,FALSE),VLOOKUP(Fullmath[[#This Row],[M1]],$H574:$L$2227,2,FALSE)),0)</f>
        <v>1.4</v>
      </c>
      <c r="P573" s="16">
        <f>IFERROR(_xlfn.IFNA(VLOOKUP(Fullmath[[#This Row],[M1]],$H$2:$L572,4,FALSE),VLOOKUP(Fullmath[[#This Row],[M1]],$H574:$L$2227,4,FALSE)),0)</f>
        <v>62.893333333333338</v>
      </c>
      <c r="Q573" s="5"/>
      <c r="R573" s="6"/>
      <c r="S573" s="15">
        <f>IFERROR(_xlfn.IFNA(VLOOKUP(Fullmath[[#This Row],[M2]],$H$2:$L572,2,FALSE),VLOOKUP(Fullmath[[#This Row],[M2]],$H574:$L$2227,2,FALSE)),0)</f>
        <v>0</v>
      </c>
      <c r="T573" s="16">
        <f>IFERROR(_xlfn.IFNA(VLOOKUP(Fullmath[[#This Row],[M2]],$H$2:$L572,4,FALSE),VLOOKUP(Fullmath[[#This Row],[M2]],$H574:$L$2227,4,FALSE)),0)</f>
        <v>0</v>
      </c>
      <c r="U573" s="5"/>
      <c r="V573" s="6"/>
      <c r="W573" s="15">
        <f>IFERROR(_xlfn.IFNA(VLOOKUP(Fullmath[[#This Row],[M3]],$H$2:$L572,2,FALSE),VLOOKUP(Fullmath[[#This Row],[M3]],$H574:$L$2227,2,FALSE)),0)</f>
        <v>0</v>
      </c>
      <c r="X573" s="16">
        <f>IFERROR(_xlfn.IFNA(VLOOKUP(Fullmath[[#This Row],[M3]],$H$2:$L572,4,FALSE),VLOOKUP(Fullmath[[#This Row],[M3]],$H574:$L$2227,4,FALSE)),0)</f>
        <v>0</v>
      </c>
      <c r="Y573" s="5"/>
      <c r="Z573" s="6"/>
      <c r="AA573" s="15">
        <f>IFERROR(_xlfn.IFNA(VLOOKUP(Fullmath[[#This Row],[M4]],$H$2:$L572,2,FALSE),VLOOKUP(Fullmath[[#This Row],[M4]],$H574:$L$2227,2,FALSE)),0)</f>
        <v>0</v>
      </c>
      <c r="AB573" s="16">
        <f>IFERROR(_xlfn.IFNA(VLOOKUP(Fullmath[[#This Row],[M4]],$H$2:$L572,4,FALSE),VLOOKUP(Fullmath[[#This Row],[M4]],$H574:$L$2227,4,FALSE)),0)</f>
        <v>0</v>
      </c>
      <c r="AC573" s="5"/>
      <c r="AD573" s="6"/>
      <c r="AE573" s="15">
        <f>IFERROR(_xlfn.IFNA(VLOOKUP(Fullmath[[#This Row],[M5]],$H$2:$L572,2,FALSE),VLOOKUP(Fullmath[[#This Row],[M5]],$H574:$L$2227,2,FALSE)),0)</f>
        <v>0</v>
      </c>
      <c r="AF573" s="16">
        <f>IFERROR(_xlfn.IFNA(VLOOKUP(Fullmath[[#This Row],[M5]],$H$2:$L572,4,FALSE),VLOOKUP(Fullmath[[#This Row],[M5]],$H574:$L$2227,4,FALSE)),0)</f>
        <v>0</v>
      </c>
      <c r="AG573" s="5"/>
      <c r="AH573" s="6"/>
      <c r="AI573" s="15">
        <f>IFERROR(_xlfn.IFNA(VLOOKUP(Fullmath[[#This Row],[M6]],$H$2:$L572,2,FALSE),VLOOKUP(Fullmath[[#This Row],[M6]],$H574:$L$2227,2,FALSE)),0)</f>
        <v>0</v>
      </c>
      <c r="AJ573" s="16">
        <f>IFERROR(_xlfn.IFNA(VLOOKUP(Fullmath[[#This Row],[M6]],$H$2:$L572,4,FALSE),VLOOKUP(Fullmath[[#This Row],[M6]],$H574:$L$2227,4,FALSE)),0)</f>
        <v>0</v>
      </c>
      <c r="AK573" s="5" t="s">
        <v>197</v>
      </c>
      <c r="AL573" s="6">
        <v>1</v>
      </c>
      <c r="AM573" s="6">
        <f>(IFERROR(VLOOKUP(AK573,Components[[Name]:[Price]],2,FALSE),0))</f>
        <v>58.916666666666664</v>
      </c>
      <c r="AN573" s="5" t="s">
        <v>165</v>
      </c>
      <c r="AO573" s="6">
        <v>2</v>
      </c>
      <c r="AP573" s="6">
        <f>(IFERROR(VLOOKUP(AN573,Components[[Name]:[Price]],2,FALSE),0))</f>
        <v>29.2</v>
      </c>
      <c r="AQ573" s="5"/>
      <c r="AR573" s="6"/>
      <c r="AS573" s="6">
        <f>(IFERROR(VLOOKUP(AQ573,Components[[Name]:[Price]],2,FALSE),0))</f>
        <v>0</v>
      </c>
      <c r="AT573" s="5"/>
      <c r="AU573" s="6"/>
      <c r="AV573" s="6">
        <f>(IFERROR(VLOOKUP(AT573,Components[[Name]:[Price]],2,FALSE),0))</f>
        <v>0</v>
      </c>
      <c r="AW573" s="5"/>
      <c r="AX573" s="6"/>
      <c r="AY573" s="6">
        <f>(IFERROR(VLOOKUP(AW573,Components[[Name]:[Price]],2,FALSE),0))</f>
        <v>0</v>
      </c>
      <c r="AZ573" s="5"/>
      <c r="BA573" s="6"/>
      <c r="BB573" s="6">
        <f>(IFERROR(VLOOKUP(AZ573,Components[[Name]:[Price]],2,FALSE),0))</f>
        <v>0</v>
      </c>
    </row>
    <row r="574" spans="1:54" x14ac:dyDescent="0.2">
      <c r="A574" s="6">
        <v>1371</v>
      </c>
      <c r="B574" s="6" t="s">
        <v>599</v>
      </c>
      <c r="C574" s="6" t="s">
        <v>529</v>
      </c>
      <c r="D574" s="6" t="s">
        <v>529</v>
      </c>
      <c r="E574" s="6">
        <v>3</v>
      </c>
      <c r="F574" s="6">
        <v>8</v>
      </c>
      <c r="G574" s="6">
        <v>1</v>
      </c>
      <c r="H574" s="6" t="s">
        <v>305</v>
      </c>
      <c r="I574" s="7">
        <f>Fullmath[[#This Row],[Total CP]]/Fullmath[[#This Row],[Quantity]]</f>
        <v>0.33333333333333331</v>
      </c>
      <c r="J5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74" s="6">
        <f>Fullmath[[#This Row],[Mat Cost]]/Fullmath[[#This Row],[Quantity]]</f>
        <v>175.66666666666666</v>
      </c>
      <c r="L5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527</v>
      </c>
      <c r="M574" s="5"/>
      <c r="N574" s="14"/>
      <c r="O574" s="15">
        <f>IFERROR(_xlfn.IFNA(VLOOKUP(Fullmath[[#This Row],[M1]],$H$2:$L573,2,FALSE),VLOOKUP(Fullmath[[#This Row],[M1]],$H575:$L$2227,2,FALSE)),0)</f>
        <v>0</v>
      </c>
      <c r="P574" s="16">
        <f>IFERROR(_xlfn.IFNA(VLOOKUP(Fullmath[[#This Row],[M1]],$H$2:$L573,4,FALSE),VLOOKUP(Fullmath[[#This Row],[M1]],$H575:$L$2227,4,FALSE)),0)</f>
        <v>0</v>
      </c>
      <c r="Q574" s="5"/>
      <c r="R574" s="6"/>
      <c r="S574" s="15">
        <f>IFERROR(_xlfn.IFNA(VLOOKUP(Fullmath[[#This Row],[M2]],$H$2:$L573,2,FALSE),VLOOKUP(Fullmath[[#This Row],[M2]],$H575:$L$2227,2,FALSE)),0)</f>
        <v>0</v>
      </c>
      <c r="T574" s="16">
        <f>IFERROR(_xlfn.IFNA(VLOOKUP(Fullmath[[#This Row],[M2]],$H$2:$L573,4,FALSE),VLOOKUP(Fullmath[[#This Row],[M2]],$H575:$L$2227,4,FALSE)),0)</f>
        <v>0</v>
      </c>
      <c r="U574" s="5"/>
      <c r="V574" s="6"/>
      <c r="W574" s="15">
        <f>IFERROR(_xlfn.IFNA(VLOOKUP(Fullmath[[#This Row],[M3]],$H$2:$L573,2,FALSE),VLOOKUP(Fullmath[[#This Row],[M3]],$H575:$L$2227,2,FALSE)),0)</f>
        <v>0</v>
      </c>
      <c r="X574" s="16">
        <f>IFERROR(_xlfn.IFNA(VLOOKUP(Fullmath[[#This Row],[M3]],$H$2:$L573,4,FALSE),VLOOKUP(Fullmath[[#This Row],[M3]],$H575:$L$2227,4,FALSE)),0)</f>
        <v>0</v>
      </c>
      <c r="Y574" s="5"/>
      <c r="Z574" s="6"/>
      <c r="AA574" s="15">
        <f>IFERROR(_xlfn.IFNA(VLOOKUP(Fullmath[[#This Row],[M4]],$H$2:$L573,2,FALSE),VLOOKUP(Fullmath[[#This Row],[M4]],$H575:$L$2227,2,FALSE)),0)</f>
        <v>0</v>
      </c>
      <c r="AB574" s="16">
        <f>IFERROR(_xlfn.IFNA(VLOOKUP(Fullmath[[#This Row],[M4]],$H$2:$L573,4,FALSE),VLOOKUP(Fullmath[[#This Row],[M4]],$H575:$L$2227,4,FALSE)),0)</f>
        <v>0</v>
      </c>
      <c r="AC574" s="5"/>
      <c r="AD574" s="6"/>
      <c r="AE574" s="15">
        <f>IFERROR(_xlfn.IFNA(VLOOKUP(Fullmath[[#This Row],[M5]],$H$2:$L573,2,FALSE),VLOOKUP(Fullmath[[#This Row],[M5]],$H575:$L$2227,2,FALSE)),0)</f>
        <v>0</v>
      </c>
      <c r="AF574" s="16">
        <f>IFERROR(_xlfn.IFNA(VLOOKUP(Fullmath[[#This Row],[M5]],$H$2:$L573,4,FALSE),VLOOKUP(Fullmath[[#This Row],[M5]],$H575:$L$2227,4,FALSE)),0)</f>
        <v>0</v>
      </c>
      <c r="AG574" s="5"/>
      <c r="AH574" s="6"/>
      <c r="AI574" s="15">
        <f>IFERROR(_xlfn.IFNA(VLOOKUP(Fullmath[[#This Row],[M6]],$H$2:$L573,2,FALSE),VLOOKUP(Fullmath[[#This Row],[M6]],$H575:$L$2227,2,FALSE)),0)</f>
        <v>0</v>
      </c>
      <c r="AJ574" s="16">
        <f>IFERROR(_xlfn.IFNA(VLOOKUP(Fullmath[[#This Row],[M6]],$H$2:$L573,4,FALSE),VLOOKUP(Fullmath[[#This Row],[M6]],$H575:$L$2227,4,FALSE)),0)</f>
        <v>0</v>
      </c>
      <c r="AK574" s="5" t="s">
        <v>494</v>
      </c>
      <c r="AL574" s="6">
        <v>3</v>
      </c>
      <c r="AM574" s="6">
        <f>(IFERROR(VLOOKUP(AK574,Components[[Name]:[Price]],2,FALSE),0))</f>
        <v>30</v>
      </c>
      <c r="AN574" s="5" t="s">
        <v>179</v>
      </c>
      <c r="AO574" s="6">
        <v>6</v>
      </c>
      <c r="AP574" s="6">
        <f>(IFERROR(VLOOKUP(AN574,Components[[Name]:[Price]],2,FALSE),0))</f>
        <v>19.166666666666668</v>
      </c>
      <c r="AQ574" s="5" t="s">
        <v>585</v>
      </c>
      <c r="AR574" s="6">
        <v>3</v>
      </c>
      <c r="AS574" s="6">
        <f>(IFERROR(VLOOKUP(AQ574,Components[[Name]:[Price]],2,FALSE),0))</f>
        <v>30</v>
      </c>
      <c r="AT574" s="5" t="s">
        <v>232</v>
      </c>
      <c r="AU574" s="6">
        <v>6</v>
      </c>
      <c r="AV574" s="6">
        <f>(IFERROR(VLOOKUP(AT574,Components[[Name]:[Price]],2,FALSE),0))</f>
        <v>38.666666666666664</v>
      </c>
      <c r="AW574" s="5"/>
      <c r="AX574" s="6"/>
      <c r="AY574" s="6">
        <f>(IFERROR(VLOOKUP(AW574,Components[[Name]:[Price]],2,FALSE),0))</f>
        <v>0</v>
      </c>
      <c r="AZ574" s="5"/>
      <c r="BA574" s="6"/>
      <c r="BB574" s="6">
        <f>(IFERROR(VLOOKUP(AZ574,Components[[Name]:[Price]],2,FALSE),0))</f>
        <v>0</v>
      </c>
    </row>
    <row r="575" spans="1:54" x14ac:dyDescent="0.2">
      <c r="A575" s="6">
        <v>1001</v>
      </c>
      <c r="B575" s="6" t="s">
        <v>599</v>
      </c>
      <c r="C575" s="6" t="s">
        <v>529</v>
      </c>
      <c r="D575" s="6" t="s">
        <v>529</v>
      </c>
      <c r="E575" s="6">
        <v>4</v>
      </c>
      <c r="F575" s="6">
        <v>10</v>
      </c>
      <c r="G575" s="6">
        <v>5</v>
      </c>
      <c r="H575" s="6" t="s">
        <v>328</v>
      </c>
      <c r="I575" s="7">
        <f>Fullmath[[#This Row],[Total CP]]/Fullmath[[#This Row],[Quantity]]</f>
        <v>2.35</v>
      </c>
      <c r="J5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9.4</v>
      </c>
      <c r="K575" s="6">
        <f>Fullmath[[#This Row],[Mat Cost]]/Fullmath[[#This Row],[Quantity]]</f>
        <v>385.17229166666664</v>
      </c>
      <c r="L5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1540.6891666666666</v>
      </c>
      <c r="M575" s="5" t="s">
        <v>579</v>
      </c>
      <c r="N575" s="14">
        <v>2</v>
      </c>
      <c r="O575" s="15">
        <f>IFERROR(_xlfn.IFNA(VLOOKUP(Fullmath[[#This Row],[M1]],$H$2:$L574,2,FALSE),VLOOKUP(Fullmath[[#This Row],[M1]],$H576:$L$2227,2,FALSE)),0)</f>
        <v>1.4</v>
      </c>
      <c r="P575" s="16">
        <f>IFERROR(_xlfn.IFNA(VLOOKUP(Fullmath[[#This Row],[M1]],$H$2:$L574,4,FALSE),VLOOKUP(Fullmath[[#This Row],[M1]],$H576:$L$2227,4,FALSE)),0)</f>
        <v>62.893333333333338</v>
      </c>
      <c r="Q575" s="5" t="s">
        <v>310</v>
      </c>
      <c r="R575" s="6">
        <v>1</v>
      </c>
      <c r="S575" s="15">
        <f>IFERROR(_xlfn.IFNA(VLOOKUP(Fullmath[[#This Row],[M2]],$H$2:$L574,2,FALSE),VLOOKUP(Fullmath[[#This Row],[M2]],$H576:$L$2227,2,FALSE)),0)</f>
        <v>1.6</v>
      </c>
      <c r="T575" s="16">
        <f>IFERROR(_xlfn.IFNA(VLOOKUP(Fullmath[[#This Row],[M2]],$H$2:$L574,4,FALSE),VLOOKUP(Fullmath[[#This Row],[M2]],$H576:$L$2227,4,FALSE)),0)</f>
        <v>23.569166666666668</v>
      </c>
      <c r="U575" s="5"/>
      <c r="V575" s="6"/>
      <c r="W575" s="15">
        <f>IFERROR(_xlfn.IFNA(VLOOKUP(Fullmath[[#This Row],[M3]],$H$2:$L574,2,FALSE),VLOOKUP(Fullmath[[#This Row],[M3]],$H576:$L$2227,2,FALSE)),0)</f>
        <v>0</v>
      </c>
      <c r="X575" s="16">
        <f>IFERROR(_xlfn.IFNA(VLOOKUP(Fullmath[[#This Row],[M3]],$H$2:$L574,4,FALSE),VLOOKUP(Fullmath[[#This Row],[M3]],$H576:$L$2227,4,FALSE)),0)</f>
        <v>0</v>
      </c>
      <c r="Y575" s="5"/>
      <c r="Z575" s="6"/>
      <c r="AA575" s="15">
        <f>IFERROR(_xlfn.IFNA(VLOOKUP(Fullmath[[#This Row],[M4]],$H$2:$L574,2,FALSE),VLOOKUP(Fullmath[[#This Row],[M4]],$H576:$L$2227,2,FALSE)),0)</f>
        <v>0</v>
      </c>
      <c r="AB575" s="16">
        <f>IFERROR(_xlfn.IFNA(VLOOKUP(Fullmath[[#This Row],[M4]],$H$2:$L574,4,FALSE),VLOOKUP(Fullmath[[#This Row],[M4]],$H576:$L$2227,4,FALSE)),0)</f>
        <v>0</v>
      </c>
      <c r="AC575" s="5"/>
      <c r="AD575" s="6"/>
      <c r="AE575" s="15">
        <f>IFERROR(_xlfn.IFNA(VLOOKUP(Fullmath[[#This Row],[M5]],$H$2:$L574,2,FALSE),VLOOKUP(Fullmath[[#This Row],[M5]],$H576:$L$2227,2,FALSE)),0)</f>
        <v>0</v>
      </c>
      <c r="AF575" s="16">
        <f>IFERROR(_xlfn.IFNA(VLOOKUP(Fullmath[[#This Row],[M5]],$H$2:$L574,4,FALSE),VLOOKUP(Fullmath[[#This Row],[M5]],$H576:$L$2227,4,FALSE)),0)</f>
        <v>0</v>
      </c>
      <c r="AG575" s="5"/>
      <c r="AH575" s="6"/>
      <c r="AI575" s="15">
        <f>IFERROR(_xlfn.IFNA(VLOOKUP(Fullmath[[#This Row],[M6]],$H$2:$L574,2,FALSE),VLOOKUP(Fullmath[[#This Row],[M6]],$H576:$L$2227,2,FALSE)),0)</f>
        <v>0</v>
      </c>
      <c r="AJ575" s="16">
        <f>IFERROR(_xlfn.IFNA(VLOOKUP(Fullmath[[#This Row],[M6]],$H$2:$L574,4,FALSE),VLOOKUP(Fullmath[[#This Row],[M6]],$H576:$L$2227,4,FALSE)),0)</f>
        <v>0</v>
      </c>
      <c r="AK575" s="5" t="s">
        <v>230</v>
      </c>
      <c r="AL575" s="6">
        <v>4</v>
      </c>
      <c r="AM575" s="6">
        <f>(IFERROR(VLOOKUP(AK575,Components[[Name]:[Price]],2,FALSE),0))</f>
        <v>347.83333333333331</v>
      </c>
      <c r="AN575" s="5"/>
      <c r="AO575" s="6"/>
      <c r="AP575" s="6">
        <f>(IFERROR(VLOOKUP(AN575,Components[[Name]:[Price]],2,FALSE),0))</f>
        <v>0</v>
      </c>
      <c r="AQ575" s="5"/>
      <c r="AR575" s="6"/>
      <c r="AS575" s="6">
        <f>(IFERROR(VLOOKUP(AQ575,Components[[Name]:[Price]],2,FALSE),0))</f>
        <v>0</v>
      </c>
      <c r="AT575" s="5"/>
      <c r="AU575" s="6"/>
      <c r="AV575" s="6">
        <f>(IFERROR(VLOOKUP(AT575,Components[[Name]:[Price]],2,FALSE),0))</f>
        <v>0</v>
      </c>
      <c r="AW575" s="5"/>
      <c r="AX575" s="6"/>
      <c r="AY575" s="6">
        <f>(IFERROR(VLOOKUP(AW575,Components[[Name]:[Price]],2,FALSE),0))</f>
        <v>0</v>
      </c>
      <c r="AZ575" s="5"/>
      <c r="BA575" s="6"/>
      <c r="BB575" s="6">
        <f>(IFERROR(VLOOKUP(AZ575,Components[[Name]:[Price]],2,FALSE),0))</f>
        <v>0</v>
      </c>
    </row>
    <row r="576" spans="1:54" x14ac:dyDescent="0.2">
      <c r="A576" s="6">
        <v>1005</v>
      </c>
      <c r="B576" s="6" t="s">
        <v>599</v>
      </c>
      <c r="C576" s="6" t="s">
        <v>529</v>
      </c>
      <c r="D576" s="6" t="s">
        <v>529</v>
      </c>
      <c r="E576" s="6">
        <v>5</v>
      </c>
      <c r="F576" s="6">
        <v>12</v>
      </c>
      <c r="G576" s="6">
        <v>15</v>
      </c>
      <c r="H576" s="6" t="s">
        <v>530</v>
      </c>
      <c r="I576" s="7">
        <f>Fullmath[[#This Row],[Total CP]]/Fullmath[[#This Row],[Quantity]]</f>
        <v>4.4000000000000004</v>
      </c>
      <c r="J5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576" s="6">
        <f>Fullmath[[#This Row],[Mat Cost]]/Fullmath[[#This Row],[Quantity]]</f>
        <v>410.72666666666663</v>
      </c>
      <c r="L5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2053.6333333333332</v>
      </c>
      <c r="M576" s="5" t="s">
        <v>301</v>
      </c>
      <c r="N576" s="14">
        <v>5</v>
      </c>
      <c r="O576" s="15">
        <f>IFERROR(_xlfn.IFNA(VLOOKUP(Fullmath[[#This Row],[M1]],$H$2:$L575,2,FALSE),VLOOKUP(Fullmath[[#This Row],[M1]],$H577:$L$2227,2,FALSE)),0)</f>
        <v>1.4</v>
      </c>
      <c r="P576" s="16">
        <f>IFERROR(_xlfn.IFNA(VLOOKUP(Fullmath[[#This Row],[M1]],$H$2:$L575,4,FALSE),VLOOKUP(Fullmath[[#This Row],[M1]],$H577:$L$2227,4,FALSE)),0)</f>
        <v>62.893333333333338</v>
      </c>
      <c r="Q576" s="5"/>
      <c r="R576" s="6"/>
      <c r="S576" s="15">
        <f>IFERROR(_xlfn.IFNA(VLOOKUP(Fullmath[[#This Row],[M2]],$H$2:$L575,2,FALSE),VLOOKUP(Fullmath[[#This Row],[M2]],$H577:$L$2227,2,FALSE)),0)</f>
        <v>0</v>
      </c>
      <c r="T576" s="16">
        <f>IFERROR(_xlfn.IFNA(VLOOKUP(Fullmath[[#This Row],[M2]],$H$2:$L575,4,FALSE),VLOOKUP(Fullmath[[#This Row],[M2]],$H577:$L$2227,4,FALSE)),0)</f>
        <v>0</v>
      </c>
      <c r="U576" s="5"/>
      <c r="V576" s="6"/>
      <c r="W576" s="15">
        <f>IFERROR(_xlfn.IFNA(VLOOKUP(Fullmath[[#This Row],[M3]],$H$2:$L575,2,FALSE),VLOOKUP(Fullmath[[#This Row],[M3]],$H577:$L$2227,2,FALSE)),0)</f>
        <v>0</v>
      </c>
      <c r="X576" s="16">
        <f>IFERROR(_xlfn.IFNA(VLOOKUP(Fullmath[[#This Row],[M3]],$H$2:$L575,4,FALSE),VLOOKUP(Fullmath[[#This Row],[M3]],$H577:$L$2227,4,FALSE)),0)</f>
        <v>0</v>
      </c>
      <c r="Y576" s="5"/>
      <c r="Z576" s="6"/>
      <c r="AA576" s="15">
        <f>IFERROR(_xlfn.IFNA(VLOOKUP(Fullmath[[#This Row],[M4]],$H$2:$L575,2,FALSE),VLOOKUP(Fullmath[[#This Row],[M4]],$H577:$L$2227,2,FALSE)),0)</f>
        <v>0</v>
      </c>
      <c r="AB576" s="16">
        <f>IFERROR(_xlfn.IFNA(VLOOKUP(Fullmath[[#This Row],[M4]],$H$2:$L575,4,FALSE),VLOOKUP(Fullmath[[#This Row],[M4]],$H577:$L$2227,4,FALSE)),0)</f>
        <v>0</v>
      </c>
      <c r="AC576" s="5"/>
      <c r="AD576" s="6"/>
      <c r="AE576" s="15">
        <f>IFERROR(_xlfn.IFNA(VLOOKUP(Fullmath[[#This Row],[M5]],$H$2:$L575,2,FALSE),VLOOKUP(Fullmath[[#This Row],[M5]],$H577:$L$2227,2,FALSE)),0)</f>
        <v>0</v>
      </c>
      <c r="AF576" s="16">
        <f>IFERROR(_xlfn.IFNA(VLOOKUP(Fullmath[[#This Row],[M5]],$H$2:$L575,4,FALSE),VLOOKUP(Fullmath[[#This Row],[M5]],$H577:$L$2227,4,FALSE)),0)</f>
        <v>0</v>
      </c>
      <c r="AG576" s="5"/>
      <c r="AH576" s="6"/>
      <c r="AI576" s="15">
        <f>IFERROR(_xlfn.IFNA(VLOOKUP(Fullmath[[#This Row],[M6]],$H$2:$L575,2,FALSE),VLOOKUP(Fullmath[[#This Row],[M6]],$H577:$L$2227,2,FALSE)),0)</f>
        <v>0</v>
      </c>
      <c r="AJ576" s="16">
        <f>IFERROR(_xlfn.IFNA(VLOOKUP(Fullmath[[#This Row],[M6]],$H$2:$L575,4,FALSE),VLOOKUP(Fullmath[[#This Row],[M6]],$H577:$L$2227,4,FALSE)),0)</f>
        <v>0</v>
      </c>
      <c r="AK576" s="5" t="s">
        <v>230</v>
      </c>
      <c r="AL576" s="6">
        <v>5</v>
      </c>
      <c r="AM576" s="6">
        <f>(IFERROR(VLOOKUP(AK576,Components[[Name]:[Price]],2,FALSE),0))</f>
        <v>347.83333333333331</v>
      </c>
      <c r="AN576" s="5"/>
      <c r="AO576" s="6"/>
      <c r="AP576" s="6">
        <f>(IFERROR(VLOOKUP(AN576,Components[[Name]:[Price]],2,FALSE),0))</f>
        <v>0</v>
      </c>
      <c r="AQ576" s="5"/>
      <c r="AR576" s="6"/>
      <c r="AS576" s="6">
        <f>(IFERROR(VLOOKUP(AQ576,Components[[Name]:[Price]],2,FALSE),0))</f>
        <v>0</v>
      </c>
      <c r="AT576" s="5"/>
      <c r="AU576" s="6"/>
      <c r="AV576" s="6">
        <f>(IFERROR(VLOOKUP(AT576,Components[[Name]:[Price]],2,FALSE),0))</f>
        <v>0</v>
      </c>
      <c r="AW576" s="5"/>
      <c r="AX576" s="6"/>
      <c r="AY576" s="6">
        <f>(IFERROR(VLOOKUP(AW576,Components[[Name]:[Price]],2,FALSE),0))</f>
        <v>0</v>
      </c>
      <c r="AZ576" s="5"/>
      <c r="BA576" s="6"/>
      <c r="BB576" s="6">
        <f>(IFERROR(VLOOKUP(AZ576,Components[[Name]:[Price]],2,FALSE),0))</f>
        <v>0</v>
      </c>
    </row>
    <row r="577" spans="1:54" x14ac:dyDescent="0.2">
      <c r="A577" s="6">
        <v>1007</v>
      </c>
      <c r="B577" s="6" t="s">
        <v>599</v>
      </c>
      <c r="C577" s="6" t="s">
        <v>529</v>
      </c>
      <c r="D577" s="6" t="s">
        <v>529</v>
      </c>
      <c r="E577" s="6">
        <v>5</v>
      </c>
      <c r="F577" s="6">
        <v>12</v>
      </c>
      <c r="G577" s="6">
        <v>15</v>
      </c>
      <c r="H577" s="6" t="s">
        <v>531</v>
      </c>
      <c r="I577" s="7">
        <f>Fullmath[[#This Row],[Total CP]]/Fullmath[[#This Row],[Quantity]]</f>
        <v>4.4000000000000004</v>
      </c>
      <c r="J5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577" s="6">
        <f>Fullmath[[#This Row],[Mat Cost]]/Fullmath[[#This Row],[Quantity]]</f>
        <v>419.42666666666662</v>
      </c>
      <c r="L5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2097.1333333333332</v>
      </c>
      <c r="M577" s="5" t="s">
        <v>301</v>
      </c>
      <c r="N577" s="14">
        <v>5</v>
      </c>
      <c r="O577" s="15">
        <f>IFERROR(_xlfn.IFNA(VLOOKUP(Fullmath[[#This Row],[M1]],$H$2:$L576,2,FALSE),VLOOKUP(Fullmath[[#This Row],[M1]],$H578:$L$2227,2,FALSE)),0)</f>
        <v>1.4</v>
      </c>
      <c r="P577" s="16">
        <f>IFERROR(_xlfn.IFNA(VLOOKUP(Fullmath[[#This Row],[M1]],$H$2:$L576,4,FALSE),VLOOKUP(Fullmath[[#This Row],[M1]],$H578:$L$2227,4,FALSE)),0)</f>
        <v>62.893333333333338</v>
      </c>
      <c r="Q577" s="5"/>
      <c r="R577" s="6"/>
      <c r="S577" s="15">
        <f>IFERROR(_xlfn.IFNA(VLOOKUP(Fullmath[[#This Row],[M2]],$H$2:$L576,2,FALSE),VLOOKUP(Fullmath[[#This Row],[M2]],$H578:$L$2227,2,FALSE)),0)</f>
        <v>0</v>
      </c>
      <c r="T577" s="16">
        <f>IFERROR(_xlfn.IFNA(VLOOKUP(Fullmath[[#This Row],[M2]],$H$2:$L576,4,FALSE),VLOOKUP(Fullmath[[#This Row],[M2]],$H578:$L$2227,4,FALSE)),0)</f>
        <v>0</v>
      </c>
      <c r="U577" s="5"/>
      <c r="V577" s="6"/>
      <c r="W577" s="15">
        <f>IFERROR(_xlfn.IFNA(VLOOKUP(Fullmath[[#This Row],[M3]],$H$2:$L576,2,FALSE),VLOOKUP(Fullmath[[#This Row],[M3]],$H578:$L$2227,2,FALSE)),0)</f>
        <v>0</v>
      </c>
      <c r="X577" s="16">
        <f>IFERROR(_xlfn.IFNA(VLOOKUP(Fullmath[[#This Row],[M3]],$H$2:$L576,4,FALSE),VLOOKUP(Fullmath[[#This Row],[M3]],$H578:$L$2227,4,FALSE)),0)</f>
        <v>0</v>
      </c>
      <c r="Y577" s="5"/>
      <c r="Z577" s="6"/>
      <c r="AA577" s="15">
        <f>IFERROR(_xlfn.IFNA(VLOOKUP(Fullmath[[#This Row],[M4]],$H$2:$L576,2,FALSE),VLOOKUP(Fullmath[[#This Row],[M4]],$H578:$L$2227,2,FALSE)),0)</f>
        <v>0</v>
      </c>
      <c r="AB577" s="16">
        <f>IFERROR(_xlfn.IFNA(VLOOKUP(Fullmath[[#This Row],[M4]],$H$2:$L576,4,FALSE),VLOOKUP(Fullmath[[#This Row],[M4]],$H578:$L$2227,4,FALSE)),0)</f>
        <v>0</v>
      </c>
      <c r="AC577" s="5"/>
      <c r="AD577" s="6"/>
      <c r="AE577" s="15">
        <f>IFERROR(_xlfn.IFNA(VLOOKUP(Fullmath[[#This Row],[M5]],$H$2:$L576,2,FALSE),VLOOKUP(Fullmath[[#This Row],[M5]],$H578:$L$2227,2,FALSE)),0)</f>
        <v>0</v>
      </c>
      <c r="AF577" s="16">
        <f>IFERROR(_xlfn.IFNA(VLOOKUP(Fullmath[[#This Row],[M5]],$H$2:$L576,4,FALSE),VLOOKUP(Fullmath[[#This Row],[M5]],$H578:$L$2227,4,FALSE)),0)</f>
        <v>0</v>
      </c>
      <c r="AG577" s="5"/>
      <c r="AH577" s="6"/>
      <c r="AI577" s="15">
        <f>IFERROR(_xlfn.IFNA(VLOOKUP(Fullmath[[#This Row],[M6]],$H$2:$L576,2,FALSE),VLOOKUP(Fullmath[[#This Row],[M6]],$H578:$L$2227,2,FALSE)),0)</f>
        <v>0</v>
      </c>
      <c r="AJ577" s="16">
        <f>IFERROR(_xlfn.IFNA(VLOOKUP(Fullmath[[#This Row],[M6]],$H$2:$L576,4,FALSE),VLOOKUP(Fullmath[[#This Row],[M6]],$H578:$L$2227,4,FALSE)),0)</f>
        <v>0</v>
      </c>
      <c r="AK577" s="5" t="s">
        <v>179</v>
      </c>
      <c r="AL577" s="6">
        <v>4</v>
      </c>
      <c r="AM577" s="6">
        <f>(IFERROR(VLOOKUP(AK577,Components[[Name]:[Price]],2,FALSE),0))</f>
        <v>19.166666666666668</v>
      </c>
      <c r="AN577" s="5" t="s">
        <v>230</v>
      </c>
      <c r="AO577" s="6">
        <v>2</v>
      </c>
      <c r="AP577" s="6">
        <f>(IFERROR(VLOOKUP(AN577,Components[[Name]:[Price]],2,FALSE),0))</f>
        <v>347.83333333333331</v>
      </c>
      <c r="AQ577" s="5" t="s">
        <v>231</v>
      </c>
      <c r="AR577" s="6">
        <v>2</v>
      </c>
      <c r="AS577" s="6">
        <f>(IFERROR(VLOOKUP(AQ577,Components[[Name]:[Price]],2,FALSE),0))</f>
        <v>305.16666666666669</v>
      </c>
      <c r="AT577" s="5" t="s">
        <v>255</v>
      </c>
      <c r="AU577" s="6">
        <v>4</v>
      </c>
      <c r="AV577" s="6">
        <f>(IFERROR(VLOOKUP(AT577,Components[[Name]:[Price]],2,FALSE),0))</f>
        <v>100</v>
      </c>
      <c r="AW577" s="5"/>
      <c r="AX577" s="6"/>
      <c r="AY577" s="6">
        <f>(IFERROR(VLOOKUP(AW577,Components[[Name]:[Price]],2,FALSE),0))</f>
        <v>0</v>
      </c>
      <c r="AZ577" s="5"/>
      <c r="BA577" s="6"/>
      <c r="BB577" s="6">
        <f>(IFERROR(VLOOKUP(AZ577,Components[[Name]:[Price]],2,FALSE),0))</f>
        <v>0</v>
      </c>
    </row>
    <row r="578" spans="1:54" x14ac:dyDescent="0.2">
      <c r="A578" s="6">
        <v>785</v>
      </c>
      <c r="B578" s="6" t="s">
        <v>599</v>
      </c>
      <c r="C578" s="6" t="s">
        <v>529</v>
      </c>
      <c r="D578" s="6" t="s">
        <v>529</v>
      </c>
      <c r="E578" s="6">
        <v>1</v>
      </c>
      <c r="F578" s="6">
        <v>15</v>
      </c>
      <c r="G578" s="6">
        <v>4</v>
      </c>
      <c r="H578" s="6" t="s">
        <v>602</v>
      </c>
      <c r="I578" s="7">
        <f>Fullmath[[#This Row],[Total CP]]/Fullmath[[#This Row],[Quantity]]</f>
        <v>5.4</v>
      </c>
      <c r="J5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5.4</v>
      </c>
      <c r="K578" s="6">
        <f>Fullmath[[#This Row],[Mat Cost]]/Fullmath[[#This Row],[Quantity]]</f>
        <v>162.89333333333335</v>
      </c>
      <c r="L5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162.89333333333335</v>
      </c>
      <c r="M578" s="5" t="s">
        <v>301</v>
      </c>
      <c r="N578" s="14">
        <v>1</v>
      </c>
      <c r="O578" s="15">
        <f>IFERROR(_xlfn.IFNA(VLOOKUP(Fullmath[[#This Row],[M1]],$H$2:$L577,2,FALSE),VLOOKUP(Fullmath[[#This Row],[M1]],$H579:$L$2227,2,FALSE)),0)</f>
        <v>1.4</v>
      </c>
      <c r="P578" s="16">
        <f>IFERROR(_xlfn.IFNA(VLOOKUP(Fullmath[[#This Row],[M1]],$H$2:$L577,4,FALSE),VLOOKUP(Fullmath[[#This Row],[M1]],$H579:$L$2227,4,FALSE)),0)</f>
        <v>62.893333333333338</v>
      </c>
      <c r="Q578" s="5"/>
      <c r="R578" s="6"/>
      <c r="S578" s="15">
        <f>IFERROR(_xlfn.IFNA(VLOOKUP(Fullmath[[#This Row],[M2]],$H$2:$L577,2,FALSE),VLOOKUP(Fullmath[[#This Row],[M2]],$H579:$L$2227,2,FALSE)),0)</f>
        <v>0</v>
      </c>
      <c r="T578" s="16">
        <f>IFERROR(_xlfn.IFNA(VLOOKUP(Fullmath[[#This Row],[M2]],$H$2:$L577,4,FALSE),VLOOKUP(Fullmath[[#This Row],[M2]],$H579:$L$2227,4,FALSE)),0)</f>
        <v>0</v>
      </c>
      <c r="U578" s="5"/>
      <c r="V578" s="6"/>
      <c r="W578" s="15">
        <f>IFERROR(_xlfn.IFNA(VLOOKUP(Fullmath[[#This Row],[M3]],$H$2:$L577,2,FALSE),VLOOKUP(Fullmath[[#This Row],[M3]],$H579:$L$2227,2,FALSE)),0)</f>
        <v>0</v>
      </c>
      <c r="X578" s="16">
        <f>IFERROR(_xlfn.IFNA(VLOOKUP(Fullmath[[#This Row],[M3]],$H$2:$L577,4,FALSE),VLOOKUP(Fullmath[[#This Row],[M3]],$H579:$L$2227,4,FALSE)),0)</f>
        <v>0</v>
      </c>
      <c r="Y578" s="5"/>
      <c r="Z578" s="6"/>
      <c r="AA578" s="15">
        <f>IFERROR(_xlfn.IFNA(VLOOKUP(Fullmath[[#This Row],[M4]],$H$2:$L577,2,FALSE),VLOOKUP(Fullmath[[#This Row],[M4]],$H579:$L$2227,2,FALSE)),0)</f>
        <v>0</v>
      </c>
      <c r="AB578" s="16">
        <f>IFERROR(_xlfn.IFNA(VLOOKUP(Fullmath[[#This Row],[M4]],$H$2:$L577,4,FALSE),VLOOKUP(Fullmath[[#This Row],[M4]],$H579:$L$2227,4,FALSE)),0)</f>
        <v>0</v>
      </c>
      <c r="AC578" s="5"/>
      <c r="AD578" s="6"/>
      <c r="AE578" s="15">
        <f>IFERROR(_xlfn.IFNA(VLOOKUP(Fullmath[[#This Row],[M5]],$H$2:$L577,2,FALSE),VLOOKUP(Fullmath[[#This Row],[M5]],$H579:$L$2227,2,FALSE)),0)</f>
        <v>0</v>
      </c>
      <c r="AF578" s="16">
        <f>IFERROR(_xlfn.IFNA(VLOOKUP(Fullmath[[#This Row],[M5]],$H$2:$L577,4,FALSE),VLOOKUP(Fullmath[[#This Row],[M5]],$H579:$L$2227,4,FALSE)),0)</f>
        <v>0</v>
      </c>
      <c r="AG578" s="5"/>
      <c r="AH578" s="6"/>
      <c r="AI578" s="15">
        <f>IFERROR(_xlfn.IFNA(VLOOKUP(Fullmath[[#This Row],[M6]],$H$2:$L577,2,FALSE),VLOOKUP(Fullmath[[#This Row],[M6]],$H579:$L$2227,2,FALSE)),0)</f>
        <v>0</v>
      </c>
      <c r="AJ578" s="16">
        <f>IFERROR(_xlfn.IFNA(VLOOKUP(Fullmath[[#This Row],[M6]],$H$2:$L577,4,FALSE),VLOOKUP(Fullmath[[#This Row],[M6]],$H579:$L$2227,4,FALSE)),0)</f>
        <v>0</v>
      </c>
      <c r="AK578" s="5" t="s">
        <v>488</v>
      </c>
      <c r="AL578" s="6">
        <v>2</v>
      </c>
      <c r="AM578" s="6">
        <f>(IFERROR(VLOOKUP(AK578,Components[[Name]:[Price]],2,FALSE),0))</f>
        <v>50</v>
      </c>
      <c r="AN578" s="5"/>
      <c r="AO578" s="6"/>
      <c r="AP578" s="6">
        <f>(IFERROR(VLOOKUP(AN578,Components[[Name]:[Price]],2,FALSE),0))</f>
        <v>0</v>
      </c>
      <c r="AQ578" s="5"/>
      <c r="AR578" s="6"/>
      <c r="AS578" s="6">
        <f>(IFERROR(VLOOKUP(AQ578,Components[[Name]:[Price]],2,FALSE),0))</f>
        <v>0</v>
      </c>
      <c r="AT578" s="5"/>
      <c r="AU578" s="6"/>
      <c r="AV578" s="6">
        <f>(IFERROR(VLOOKUP(AT578,Components[[Name]:[Price]],2,FALSE),0))</f>
        <v>0</v>
      </c>
      <c r="AW578" s="5"/>
      <c r="AX578" s="6"/>
      <c r="AY578" s="6">
        <f>(IFERROR(VLOOKUP(AW578,Components[[Name]:[Price]],2,FALSE),0))</f>
        <v>0</v>
      </c>
      <c r="AZ578" s="5"/>
      <c r="BA578" s="6"/>
      <c r="BB578" s="6">
        <f>(IFERROR(VLOOKUP(AZ578,Components[[Name]:[Price]],2,FALSE),0))</f>
        <v>0</v>
      </c>
    </row>
    <row r="579" spans="1:54" x14ac:dyDescent="0.2">
      <c r="A579" s="6">
        <v>945</v>
      </c>
      <c r="B579" s="6" t="s">
        <v>599</v>
      </c>
      <c r="C579" s="6" t="s">
        <v>529</v>
      </c>
      <c r="D579" s="6" t="s">
        <v>529</v>
      </c>
      <c r="E579" s="6">
        <v>1</v>
      </c>
      <c r="F579" s="6">
        <v>15</v>
      </c>
      <c r="G579" s="6">
        <v>39</v>
      </c>
      <c r="H579" s="6" t="s">
        <v>649</v>
      </c>
      <c r="I579" s="7">
        <f>Fullmath[[#This Row],[Total CP]]/Fullmath[[#This Row],[Quantity]]</f>
        <v>43.35</v>
      </c>
      <c r="J5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43.35</v>
      </c>
      <c r="K579" s="6">
        <f>Fullmath[[#This Row],[Mat Cost]]/Fullmath[[#This Row],[Quantity]]</f>
        <v>219.93833333333333</v>
      </c>
      <c r="L5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219.93833333333333</v>
      </c>
      <c r="M579" s="5" t="s">
        <v>650</v>
      </c>
      <c r="N579" s="14">
        <v>1</v>
      </c>
      <c r="O579" s="15">
        <f>IFERROR(_xlfn.IFNA(VLOOKUP(Fullmath[[#This Row],[M1]],$H$2:$L578,2,FALSE),VLOOKUP(Fullmath[[#This Row],[M1]],$H580:$L$2227,2,FALSE)),0)</f>
        <v>4.05</v>
      </c>
      <c r="P579" s="16">
        <f>IFERROR(_xlfn.IFNA(VLOOKUP(Fullmath[[#This Row],[M1]],$H$2:$L578,4,FALSE),VLOOKUP(Fullmath[[#This Row],[M1]],$H580:$L$2227,4,FALSE)),0)</f>
        <v>103.16833333333334</v>
      </c>
      <c r="Q579" s="5" t="s">
        <v>651</v>
      </c>
      <c r="R579" s="6">
        <v>1</v>
      </c>
      <c r="S579" s="15">
        <f>IFERROR(_xlfn.IFNA(VLOOKUP(Fullmath[[#This Row],[M2]],$H$2:$L578,2,FALSE),VLOOKUP(Fullmath[[#This Row],[M2]],$H580:$L$2227,2,FALSE)),0)</f>
        <v>0.1</v>
      </c>
      <c r="T579" s="16">
        <f>IFERROR(_xlfn.IFNA(VLOOKUP(Fullmath[[#This Row],[M2]],$H$2:$L578,4,FALSE),VLOOKUP(Fullmath[[#This Row],[M2]],$H580:$L$2227,4,FALSE)),0)</f>
        <v>7.4833333333333325</v>
      </c>
      <c r="U579" s="5" t="s">
        <v>359</v>
      </c>
      <c r="V579" s="6">
        <v>1</v>
      </c>
      <c r="W579" s="15">
        <f>IFERROR(_xlfn.IFNA(VLOOKUP(Fullmath[[#This Row],[M3]],$H$2:$L578,2,FALSE),VLOOKUP(Fullmath[[#This Row],[M3]],$H580:$L$2227,2,FALSE)),0)</f>
        <v>0.1</v>
      </c>
      <c r="X579" s="16">
        <f>IFERROR(_xlfn.IFNA(VLOOKUP(Fullmath[[#This Row],[M3]],$H$2:$L578,4,FALSE),VLOOKUP(Fullmath[[#This Row],[M3]],$H580:$L$2227,4,FALSE)),0)</f>
        <v>27.419999999999998</v>
      </c>
      <c r="Y579" s="5" t="s">
        <v>357</v>
      </c>
      <c r="Z579" s="6">
        <v>1</v>
      </c>
      <c r="AA579" s="15">
        <f>IFERROR(_xlfn.IFNA(VLOOKUP(Fullmath[[#This Row],[M4]],$H$2:$L578,2,FALSE),VLOOKUP(Fullmath[[#This Row],[M4]],$H580:$L$2227,2,FALSE)),0)</f>
        <v>0.1</v>
      </c>
      <c r="AB579" s="16">
        <f>IFERROR(_xlfn.IFNA(VLOOKUP(Fullmath[[#This Row],[M4]],$H$2:$L578,4,FALSE),VLOOKUP(Fullmath[[#This Row],[M4]],$H580:$L$2227,4,FALSE)),0)</f>
        <v>5.7833333333333332</v>
      </c>
      <c r="AC579" s="5"/>
      <c r="AD579" s="6"/>
      <c r="AE579" s="15">
        <f>IFERROR(_xlfn.IFNA(VLOOKUP(Fullmath[[#This Row],[M5]],$H$2:$L578,2,FALSE),VLOOKUP(Fullmath[[#This Row],[M5]],$H580:$L$2227,2,FALSE)),0)</f>
        <v>0</v>
      </c>
      <c r="AF579" s="16">
        <f>IFERROR(_xlfn.IFNA(VLOOKUP(Fullmath[[#This Row],[M5]],$H$2:$L578,4,FALSE),VLOOKUP(Fullmath[[#This Row],[M5]],$H580:$L$2227,4,FALSE)),0)</f>
        <v>0</v>
      </c>
      <c r="AG579" s="5"/>
      <c r="AH579" s="6"/>
      <c r="AI579" s="15">
        <f>IFERROR(_xlfn.IFNA(VLOOKUP(Fullmath[[#This Row],[M6]],$H$2:$L578,2,FALSE),VLOOKUP(Fullmath[[#This Row],[M6]],$H580:$L$2227,2,FALSE)),0)</f>
        <v>0</v>
      </c>
      <c r="AJ579" s="16">
        <f>IFERROR(_xlfn.IFNA(VLOOKUP(Fullmath[[#This Row],[M6]],$H$2:$L578,4,FALSE),VLOOKUP(Fullmath[[#This Row],[M6]],$H580:$L$2227,4,FALSE)),0)</f>
        <v>0</v>
      </c>
      <c r="AK579" s="5" t="s">
        <v>239</v>
      </c>
      <c r="AL579" s="6">
        <v>1</v>
      </c>
      <c r="AM579" s="6">
        <f>(IFERROR(VLOOKUP(AK579,Components[[Name]:[Price]],2,FALSE),0))</f>
        <v>76.083333333333329</v>
      </c>
      <c r="AN579" s="5"/>
      <c r="AO579" s="6"/>
      <c r="AP579" s="6">
        <f>(IFERROR(VLOOKUP(AN579,Components[[Name]:[Price]],2,FALSE),0))</f>
        <v>0</v>
      </c>
      <c r="AQ579" s="5"/>
      <c r="AR579" s="6"/>
      <c r="AS579" s="6">
        <f>(IFERROR(VLOOKUP(AQ579,Components[[Name]:[Price]],2,FALSE),0))</f>
        <v>0</v>
      </c>
      <c r="AT579" s="5"/>
      <c r="AU579" s="6"/>
      <c r="AV579" s="6">
        <f>(IFERROR(VLOOKUP(AT579,Components[[Name]:[Price]],2,FALSE),0))</f>
        <v>0</v>
      </c>
      <c r="AW579" s="5"/>
      <c r="AX579" s="6"/>
      <c r="AY579" s="6">
        <f>(IFERROR(VLOOKUP(AW579,Components[[Name]:[Price]],2,FALSE),0))</f>
        <v>0</v>
      </c>
      <c r="AZ579" s="5"/>
      <c r="BA579" s="6"/>
      <c r="BB579" s="6">
        <f>(IFERROR(VLOOKUP(AZ579,Components[[Name]:[Price]],2,FALSE),0))</f>
        <v>0</v>
      </c>
    </row>
    <row r="580" spans="1:54" x14ac:dyDescent="0.2">
      <c r="A580" s="6">
        <v>951</v>
      </c>
      <c r="B580" s="6" t="s">
        <v>599</v>
      </c>
      <c r="C580" s="6" t="s">
        <v>529</v>
      </c>
      <c r="D580" s="6" t="s">
        <v>529</v>
      </c>
      <c r="E580" s="6">
        <v>1</v>
      </c>
      <c r="F580" s="6">
        <v>20</v>
      </c>
      <c r="G580" s="6">
        <v>60</v>
      </c>
      <c r="H580" s="6" t="s">
        <v>297</v>
      </c>
      <c r="I580" s="7">
        <f>Fullmath[[#This Row],[Total CP]]/Fullmath[[#This Row],[Quantity]]</f>
        <v>60</v>
      </c>
      <c r="J5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60</v>
      </c>
      <c r="K580" s="6">
        <f>Fullmath[[#This Row],[Mat Cost]]/Fullmath[[#This Row],[Quantity]]</f>
        <v>42500</v>
      </c>
      <c r="L5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42500</v>
      </c>
      <c r="M580" s="5"/>
      <c r="N580" s="14"/>
      <c r="O580" s="15">
        <f>IFERROR(_xlfn.IFNA(VLOOKUP(Fullmath[[#This Row],[M1]],$H$2:$L579,2,FALSE),VLOOKUP(Fullmath[[#This Row],[M1]],$H581:$L$2227,2,FALSE)),0)</f>
        <v>0</v>
      </c>
      <c r="P580" s="16">
        <f>IFERROR(_xlfn.IFNA(VLOOKUP(Fullmath[[#This Row],[M1]],$H$2:$L579,4,FALSE),VLOOKUP(Fullmath[[#This Row],[M1]],$H581:$L$2227,4,FALSE)),0)</f>
        <v>0</v>
      </c>
      <c r="Q580" s="5"/>
      <c r="R580" s="6"/>
      <c r="S580" s="15">
        <f>IFERROR(_xlfn.IFNA(VLOOKUP(Fullmath[[#This Row],[M2]],$H$2:$L579,2,FALSE),VLOOKUP(Fullmath[[#This Row],[M2]],$H581:$L$2227,2,FALSE)),0)</f>
        <v>0</v>
      </c>
      <c r="T580" s="16">
        <f>IFERROR(_xlfn.IFNA(VLOOKUP(Fullmath[[#This Row],[M2]],$H$2:$L579,4,FALSE),VLOOKUP(Fullmath[[#This Row],[M2]],$H581:$L$2227,4,FALSE)),0)</f>
        <v>0</v>
      </c>
      <c r="U580" s="5"/>
      <c r="V580" s="6"/>
      <c r="W580" s="15">
        <f>IFERROR(_xlfn.IFNA(VLOOKUP(Fullmath[[#This Row],[M3]],$H$2:$L579,2,FALSE),VLOOKUP(Fullmath[[#This Row],[M3]],$H581:$L$2227,2,FALSE)),0)</f>
        <v>0</v>
      </c>
      <c r="X580" s="16">
        <f>IFERROR(_xlfn.IFNA(VLOOKUP(Fullmath[[#This Row],[M3]],$H$2:$L579,4,FALSE),VLOOKUP(Fullmath[[#This Row],[M3]],$H581:$L$2227,4,FALSE)),0)</f>
        <v>0</v>
      </c>
      <c r="Y580" s="5"/>
      <c r="Z580" s="6"/>
      <c r="AA580" s="15">
        <f>IFERROR(_xlfn.IFNA(VLOOKUP(Fullmath[[#This Row],[M4]],$H$2:$L579,2,FALSE),VLOOKUP(Fullmath[[#This Row],[M4]],$H581:$L$2227,2,FALSE)),0)</f>
        <v>0</v>
      </c>
      <c r="AB580" s="16">
        <f>IFERROR(_xlfn.IFNA(VLOOKUP(Fullmath[[#This Row],[M4]],$H$2:$L579,4,FALSE),VLOOKUP(Fullmath[[#This Row],[M4]],$H581:$L$2227,4,FALSE)),0)</f>
        <v>0</v>
      </c>
      <c r="AC580" s="5"/>
      <c r="AD580" s="6"/>
      <c r="AE580" s="15">
        <f>IFERROR(_xlfn.IFNA(VLOOKUP(Fullmath[[#This Row],[M5]],$H$2:$L579,2,FALSE),VLOOKUP(Fullmath[[#This Row],[M5]],$H581:$L$2227,2,FALSE)),0)</f>
        <v>0</v>
      </c>
      <c r="AF580" s="16">
        <f>IFERROR(_xlfn.IFNA(VLOOKUP(Fullmath[[#This Row],[M5]],$H$2:$L579,4,FALSE),VLOOKUP(Fullmath[[#This Row],[M5]],$H581:$L$2227,4,FALSE)),0)</f>
        <v>0</v>
      </c>
      <c r="AG580" s="5"/>
      <c r="AH580" s="6"/>
      <c r="AI580" s="15">
        <f>IFERROR(_xlfn.IFNA(VLOOKUP(Fullmath[[#This Row],[M6]],$H$2:$L579,2,FALSE),VLOOKUP(Fullmath[[#This Row],[M6]],$H581:$L$2227,2,FALSE)),0)</f>
        <v>0</v>
      </c>
      <c r="AJ580" s="16">
        <f>IFERROR(_xlfn.IFNA(VLOOKUP(Fullmath[[#This Row],[M6]],$H$2:$L579,4,FALSE),VLOOKUP(Fullmath[[#This Row],[M6]],$H581:$L$2227,4,FALSE)),0)</f>
        <v>0</v>
      </c>
      <c r="AK580" s="5" t="s">
        <v>513</v>
      </c>
      <c r="AL580" s="6">
        <v>1</v>
      </c>
      <c r="AM580" s="6">
        <f>(IFERROR(VLOOKUP(AK580,Components[[Name]:[Price]],2,FALSE),0))</f>
        <v>40000</v>
      </c>
      <c r="AN580" s="5" t="s">
        <v>495</v>
      </c>
      <c r="AO580" s="6">
        <v>5</v>
      </c>
      <c r="AP580" s="6">
        <f>(IFERROR(VLOOKUP(AN580,Components[[Name]:[Price]],2,FALSE),0))</f>
        <v>500</v>
      </c>
      <c r="AQ580" s="5"/>
      <c r="AR580" s="6"/>
      <c r="AS580" s="6">
        <f>(IFERROR(VLOOKUP(AQ580,Components[[Name]:[Price]],2,FALSE),0))</f>
        <v>0</v>
      </c>
      <c r="AT580" s="5"/>
      <c r="AU580" s="6"/>
      <c r="AV580" s="6">
        <f>(IFERROR(VLOOKUP(AT580,Components[[Name]:[Price]],2,FALSE),0))</f>
        <v>0</v>
      </c>
      <c r="AW580" s="5"/>
      <c r="AX580" s="6"/>
      <c r="AY580" s="6">
        <f>(IFERROR(VLOOKUP(AW580,Components[[Name]:[Price]],2,FALSE),0))</f>
        <v>0</v>
      </c>
      <c r="AZ580" s="5"/>
      <c r="BA580" s="6"/>
      <c r="BB580" s="6">
        <f>(IFERROR(VLOOKUP(AZ580,Components[[Name]:[Price]],2,FALSE),0))</f>
        <v>0</v>
      </c>
    </row>
    <row r="581" spans="1:54" x14ac:dyDescent="0.2">
      <c r="A581" s="6">
        <v>1014</v>
      </c>
      <c r="B581" s="6" t="s">
        <v>599</v>
      </c>
      <c r="C581" s="6" t="s">
        <v>529</v>
      </c>
      <c r="D581" s="6" t="s">
        <v>529</v>
      </c>
      <c r="E581" s="6">
        <v>1</v>
      </c>
      <c r="F581" s="6">
        <v>35</v>
      </c>
      <c r="G581" s="6">
        <v>80</v>
      </c>
      <c r="H581" s="6" t="s">
        <v>456</v>
      </c>
      <c r="I581" s="7">
        <f>Fullmath[[#This Row],[Total CP]]/Fullmath[[#This Row],[Quantity]]</f>
        <v>107</v>
      </c>
      <c r="J5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107</v>
      </c>
      <c r="K581" s="6">
        <f>Fullmath[[#This Row],[Mat Cost]]/Fullmath[[#This Row],[Quantity]]</f>
        <v>2314.4666666666667</v>
      </c>
      <c r="L5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2314.4666666666667</v>
      </c>
      <c r="M581" s="5" t="s">
        <v>602</v>
      </c>
      <c r="N581" s="14">
        <v>5</v>
      </c>
      <c r="O581" s="15">
        <f>IFERROR(_xlfn.IFNA(VLOOKUP(Fullmath[[#This Row],[M1]],$H$2:$L580,2,FALSE),VLOOKUP(Fullmath[[#This Row],[M1]],$H582:$L$2227,2,FALSE)),0)</f>
        <v>5.4</v>
      </c>
      <c r="P581" s="16">
        <f>IFERROR(_xlfn.IFNA(VLOOKUP(Fullmath[[#This Row],[M1]],$H$2:$L580,4,FALSE),VLOOKUP(Fullmath[[#This Row],[M1]],$H582:$L$2227,4,FALSE)),0)</f>
        <v>162.89333333333335</v>
      </c>
      <c r="Q581" s="5"/>
      <c r="R581" s="6"/>
      <c r="S581" s="15">
        <f>IFERROR(_xlfn.IFNA(VLOOKUP(Fullmath[[#This Row],[M2]],$H$2:$L580,2,FALSE),VLOOKUP(Fullmath[[#This Row],[M2]],$H582:$L$2227,2,FALSE)),0)</f>
        <v>0</v>
      </c>
      <c r="T581" s="16">
        <f>IFERROR(_xlfn.IFNA(VLOOKUP(Fullmath[[#This Row],[M2]],$H$2:$L580,4,FALSE),VLOOKUP(Fullmath[[#This Row],[M2]],$H582:$L$2227,4,FALSE)),0)</f>
        <v>0</v>
      </c>
      <c r="U581" s="5"/>
      <c r="V581" s="6"/>
      <c r="W581" s="15">
        <f>IFERROR(_xlfn.IFNA(VLOOKUP(Fullmath[[#This Row],[M3]],$H$2:$L580,2,FALSE),VLOOKUP(Fullmath[[#This Row],[M3]],$H582:$L$2227,2,FALSE)),0)</f>
        <v>0</v>
      </c>
      <c r="X581" s="16">
        <f>IFERROR(_xlfn.IFNA(VLOOKUP(Fullmath[[#This Row],[M3]],$H$2:$L580,4,FALSE),VLOOKUP(Fullmath[[#This Row],[M3]],$H582:$L$2227,4,FALSE)),0)</f>
        <v>0</v>
      </c>
      <c r="Y581" s="5"/>
      <c r="Z581" s="6"/>
      <c r="AA581" s="15">
        <f>IFERROR(_xlfn.IFNA(VLOOKUP(Fullmath[[#This Row],[M4]],$H$2:$L580,2,FALSE),VLOOKUP(Fullmath[[#This Row],[M4]],$H582:$L$2227,2,FALSE)),0)</f>
        <v>0</v>
      </c>
      <c r="AB581" s="16">
        <f>IFERROR(_xlfn.IFNA(VLOOKUP(Fullmath[[#This Row],[M4]],$H$2:$L580,4,FALSE),VLOOKUP(Fullmath[[#This Row],[M4]],$H582:$L$2227,4,FALSE)),0)</f>
        <v>0</v>
      </c>
      <c r="AC581" s="5"/>
      <c r="AD581" s="6"/>
      <c r="AE581" s="15">
        <f>IFERROR(_xlfn.IFNA(VLOOKUP(Fullmath[[#This Row],[M5]],$H$2:$L580,2,FALSE),VLOOKUP(Fullmath[[#This Row],[M5]],$H582:$L$2227,2,FALSE)),0)</f>
        <v>0</v>
      </c>
      <c r="AF581" s="16">
        <f>IFERROR(_xlfn.IFNA(VLOOKUP(Fullmath[[#This Row],[M5]],$H$2:$L580,4,FALSE),VLOOKUP(Fullmath[[#This Row],[M5]],$H582:$L$2227,4,FALSE)),0)</f>
        <v>0</v>
      </c>
      <c r="AG581" s="5"/>
      <c r="AH581" s="6"/>
      <c r="AI581" s="15">
        <f>IFERROR(_xlfn.IFNA(VLOOKUP(Fullmath[[#This Row],[M6]],$H$2:$L580,2,FALSE),VLOOKUP(Fullmath[[#This Row],[M6]],$H582:$L$2227,2,FALSE)),0)</f>
        <v>0</v>
      </c>
      <c r="AJ581" s="16">
        <f>IFERROR(_xlfn.IFNA(VLOOKUP(Fullmath[[#This Row],[M6]],$H$2:$L580,4,FALSE),VLOOKUP(Fullmath[[#This Row],[M6]],$H582:$L$2227,4,FALSE)),0)</f>
        <v>0</v>
      </c>
      <c r="AK581" s="5" t="s">
        <v>474</v>
      </c>
      <c r="AL581" s="6">
        <v>1</v>
      </c>
      <c r="AM581" s="6">
        <f>(IFERROR(VLOOKUP(AK581,Components[[Name]:[Price]],2,FALSE),0))</f>
        <v>1000</v>
      </c>
      <c r="AN581" s="5" t="s">
        <v>495</v>
      </c>
      <c r="AO581" s="6">
        <v>1</v>
      </c>
      <c r="AP581" s="6">
        <f>(IFERROR(VLOOKUP(AN581,Components[[Name]:[Price]],2,FALSE),0))</f>
        <v>500</v>
      </c>
      <c r="AQ581" s="5"/>
      <c r="AR581" s="6"/>
      <c r="AS581" s="6">
        <f>(IFERROR(VLOOKUP(AQ581,Components[[Name]:[Price]],2,FALSE),0))</f>
        <v>0</v>
      </c>
      <c r="AT581" s="5"/>
      <c r="AU581" s="6"/>
      <c r="AV581" s="6">
        <f>(IFERROR(VLOOKUP(AT581,Components[[Name]:[Price]],2,FALSE),0))</f>
        <v>0</v>
      </c>
      <c r="AW581" s="5"/>
      <c r="AX581" s="6"/>
      <c r="AY581" s="6">
        <f>(IFERROR(VLOOKUP(AW581,Components[[Name]:[Price]],2,FALSE),0))</f>
        <v>0</v>
      </c>
      <c r="AZ581" s="5"/>
      <c r="BA581" s="6"/>
      <c r="BB581" s="6">
        <f>(IFERROR(VLOOKUP(AZ581,Components[[Name]:[Price]],2,FALSE),0))</f>
        <v>0</v>
      </c>
    </row>
    <row r="582" spans="1:54" x14ac:dyDescent="0.2">
      <c r="A582" s="2">
        <v>633</v>
      </c>
      <c r="B582" s="2" t="s">
        <v>1132</v>
      </c>
      <c r="C582" s="2" t="s">
        <v>529</v>
      </c>
      <c r="D582" s="2" t="s">
        <v>529</v>
      </c>
      <c r="E582" s="2">
        <v>1</v>
      </c>
      <c r="F582" s="2">
        <v>2</v>
      </c>
      <c r="G582" s="2">
        <v>1</v>
      </c>
      <c r="H582" s="2" t="s">
        <v>581</v>
      </c>
      <c r="I582" s="7">
        <f>Fullmath[[#This Row],[Total CP]]/Fullmath[[#This Row],[Quantity]]</f>
        <v>1</v>
      </c>
      <c r="J58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82" s="2">
        <f>Fullmath[[#This Row],[Mat Cost]]/Fullmath[[#This Row],[Quantity]]</f>
        <v>240.66666666666666</v>
      </c>
      <c r="L58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240.66666666666666</v>
      </c>
      <c r="M582" s="5"/>
      <c r="N582" s="14"/>
      <c r="O582" s="15">
        <f>IFERROR(_xlfn.IFNA(VLOOKUP(Fullmath[[#This Row],[M1]],$H$2:$L581,2,FALSE),VLOOKUP(Fullmath[[#This Row],[M1]],$H583:$L$2227,2,FALSE)),0)</f>
        <v>0</v>
      </c>
      <c r="P582" s="16">
        <f>IFERROR(_xlfn.IFNA(VLOOKUP(Fullmath[[#This Row],[M1]],$H$2:$L581,4,FALSE),VLOOKUP(Fullmath[[#This Row],[M1]],$H583:$L$2227,4,FALSE)),0)</f>
        <v>0</v>
      </c>
      <c r="Q582" s="5"/>
      <c r="R582" s="6"/>
      <c r="S582" s="15">
        <f>IFERROR(_xlfn.IFNA(VLOOKUP(Fullmath[[#This Row],[M2]],$H$2:$L581,2,FALSE),VLOOKUP(Fullmath[[#This Row],[M2]],$H583:$L$2227,2,FALSE)),0)</f>
        <v>0</v>
      </c>
      <c r="T582" s="16">
        <f>IFERROR(_xlfn.IFNA(VLOOKUP(Fullmath[[#This Row],[M2]],$H$2:$L581,4,FALSE),VLOOKUP(Fullmath[[#This Row],[M2]],$H583:$L$2227,4,FALSE)),0)</f>
        <v>0</v>
      </c>
      <c r="U582" s="5"/>
      <c r="V582" s="6"/>
      <c r="W582" s="15">
        <f>IFERROR(_xlfn.IFNA(VLOOKUP(Fullmath[[#This Row],[M3]],$H$2:$L581,2,FALSE),VLOOKUP(Fullmath[[#This Row],[M3]],$H583:$L$2227,2,FALSE)),0)</f>
        <v>0</v>
      </c>
      <c r="X582" s="16">
        <f>IFERROR(_xlfn.IFNA(VLOOKUP(Fullmath[[#This Row],[M3]],$H$2:$L581,4,FALSE),VLOOKUP(Fullmath[[#This Row],[M3]],$H583:$L$2227,4,FALSE)),0)</f>
        <v>0</v>
      </c>
      <c r="Y582" s="5"/>
      <c r="Z582" s="6"/>
      <c r="AA582" s="15">
        <f>IFERROR(_xlfn.IFNA(VLOOKUP(Fullmath[[#This Row],[M4]],$H$2:$L581,2,FALSE),VLOOKUP(Fullmath[[#This Row],[M4]],$H583:$L$2227,2,FALSE)),0)</f>
        <v>0</v>
      </c>
      <c r="AB582" s="16">
        <f>IFERROR(_xlfn.IFNA(VLOOKUP(Fullmath[[#This Row],[M4]],$H$2:$L581,4,FALSE),VLOOKUP(Fullmath[[#This Row],[M4]],$H583:$L$2227,4,FALSE)),0)</f>
        <v>0</v>
      </c>
      <c r="AC582" s="5"/>
      <c r="AD582" s="6"/>
      <c r="AE582" s="15">
        <f>IFERROR(_xlfn.IFNA(VLOOKUP(Fullmath[[#This Row],[M5]],$H$2:$L581,2,FALSE),VLOOKUP(Fullmath[[#This Row],[M5]],$H583:$L$2227,2,FALSE)),0)</f>
        <v>0</v>
      </c>
      <c r="AF582" s="16">
        <f>IFERROR(_xlfn.IFNA(VLOOKUP(Fullmath[[#This Row],[M5]],$H$2:$L581,4,FALSE),VLOOKUP(Fullmath[[#This Row],[M5]],$H583:$L$2227,4,FALSE)),0)</f>
        <v>0</v>
      </c>
      <c r="AG582" s="5"/>
      <c r="AH582" s="6"/>
      <c r="AI582" s="15">
        <f>IFERROR(_xlfn.IFNA(VLOOKUP(Fullmath[[#This Row],[M6]],$H$2:$L581,2,FALSE),VLOOKUP(Fullmath[[#This Row],[M6]],$H583:$L$2227,2,FALSE)),0)</f>
        <v>0</v>
      </c>
      <c r="AJ582" s="16">
        <f>IFERROR(_xlfn.IFNA(VLOOKUP(Fullmath[[#This Row],[M6]],$H$2:$L581,4,FALSE),VLOOKUP(Fullmath[[#This Row],[M6]],$H583:$L$2227,4,FALSE)),0)</f>
        <v>0</v>
      </c>
      <c r="AK582" s="5" t="s">
        <v>163</v>
      </c>
      <c r="AL582" s="6">
        <v>4</v>
      </c>
      <c r="AM582" s="6">
        <f>(IFERROR(VLOOKUP(AK582,Components[[Name]:[Price]],2,FALSE),0))</f>
        <v>60.166666666666664</v>
      </c>
      <c r="AN582" s="5"/>
      <c r="AO582" s="6"/>
      <c r="AP582" s="6">
        <f>(IFERROR(VLOOKUP(AN582,Components[[Name]:[Price]],2,FALSE),0))</f>
        <v>0</v>
      </c>
      <c r="AQ582" s="5"/>
      <c r="AR582" s="6"/>
      <c r="AS582" s="6">
        <f>(IFERROR(VLOOKUP(AQ582,Components[[Name]:[Price]],2,FALSE),0))</f>
        <v>0</v>
      </c>
      <c r="AT582" s="5"/>
      <c r="AU582" s="6"/>
      <c r="AV582" s="6">
        <f>(IFERROR(VLOOKUP(AT582,Components[[Name]:[Price]],2,FALSE),0))</f>
        <v>0</v>
      </c>
      <c r="AW582" s="5"/>
      <c r="AX582" s="6"/>
      <c r="AY582" s="6">
        <f>(IFERROR(VLOOKUP(AW582,Components[[Name]:[Price]],2,FALSE),0))</f>
        <v>0</v>
      </c>
      <c r="AZ582" s="5"/>
      <c r="BA582" s="6"/>
      <c r="BB582" s="6">
        <f>(IFERROR(VLOOKUP(AZ582,Components[[Name]:[Price]],2,FALSE),0))</f>
        <v>0</v>
      </c>
    </row>
    <row r="583" spans="1:54" x14ac:dyDescent="0.2">
      <c r="A583" s="2">
        <v>681</v>
      </c>
      <c r="B583" s="2" t="s">
        <v>1132</v>
      </c>
      <c r="C583" s="2" t="s">
        <v>529</v>
      </c>
      <c r="D583" s="2" t="s">
        <v>529</v>
      </c>
      <c r="E583" s="2">
        <v>1</v>
      </c>
      <c r="F583" s="2">
        <v>2</v>
      </c>
      <c r="G583" s="2">
        <v>1</v>
      </c>
      <c r="H583" s="2" t="s">
        <v>581</v>
      </c>
      <c r="I583" s="7">
        <f>Fullmath[[#This Row],[Total CP]]/Fullmath[[#This Row],[Quantity]]</f>
        <v>1</v>
      </c>
      <c r="J58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83" s="2">
        <f>Fullmath[[#This Row],[Mat Cost]]/Fullmath[[#This Row],[Quantity]]</f>
        <v>798.8</v>
      </c>
      <c r="L58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798.8</v>
      </c>
      <c r="M583" s="5"/>
      <c r="N583" s="14"/>
      <c r="O583" s="15">
        <f>IFERROR(_xlfn.IFNA(VLOOKUP(Fullmath[[#This Row],[M1]],$H$2:$L582,2,FALSE),VLOOKUP(Fullmath[[#This Row],[M1]],$H584:$L$2227,2,FALSE)),0)</f>
        <v>0</v>
      </c>
      <c r="P583" s="16">
        <f>IFERROR(_xlfn.IFNA(VLOOKUP(Fullmath[[#This Row],[M1]],$H$2:$L582,4,FALSE),VLOOKUP(Fullmath[[#This Row],[M1]],$H584:$L$2227,4,FALSE)),0)</f>
        <v>0</v>
      </c>
      <c r="Q583" s="5"/>
      <c r="R583" s="6"/>
      <c r="S583" s="15">
        <f>IFERROR(_xlfn.IFNA(VLOOKUP(Fullmath[[#This Row],[M2]],$H$2:$L582,2,FALSE),VLOOKUP(Fullmath[[#This Row],[M2]],$H584:$L$2227,2,FALSE)),0)</f>
        <v>0</v>
      </c>
      <c r="T583" s="16">
        <f>IFERROR(_xlfn.IFNA(VLOOKUP(Fullmath[[#This Row],[M2]],$H$2:$L582,4,FALSE),VLOOKUP(Fullmath[[#This Row],[M2]],$H584:$L$2227,4,FALSE)),0)</f>
        <v>0</v>
      </c>
      <c r="U583" s="5"/>
      <c r="V583" s="6"/>
      <c r="W583" s="15">
        <f>IFERROR(_xlfn.IFNA(VLOOKUP(Fullmath[[#This Row],[M3]],$H$2:$L582,2,FALSE),VLOOKUP(Fullmath[[#This Row],[M3]],$H584:$L$2227,2,FALSE)),0)</f>
        <v>0</v>
      </c>
      <c r="X583" s="16">
        <f>IFERROR(_xlfn.IFNA(VLOOKUP(Fullmath[[#This Row],[M3]],$H$2:$L582,4,FALSE),VLOOKUP(Fullmath[[#This Row],[M3]],$H584:$L$2227,4,FALSE)),0)</f>
        <v>0</v>
      </c>
      <c r="Y583" s="5"/>
      <c r="Z583" s="6"/>
      <c r="AA583" s="15">
        <f>IFERROR(_xlfn.IFNA(VLOOKUP(Fullmath[[#This Row],[M4]],$H$2:$L582,2,FALSE),VLOOKUP(Fullmath[[#This Row],[M4]],$H584:$L$2227,2,FALSE)),0)</f>
        <v>0</v>
      </c>
      <c r="AB583" s="16">
        <f>IFERROR(_xlfn.IFNA(VLOOKUP(Fullmath[[#This Row],[M4]],$H$2:$L582,4,FALSE),VLOOKUP(Fullmath[[#This Row],[M4]],$H584:$L$2227,4,FALSE)),0)</f>
        <v>0</v>
      </c>
      <c r="AC583" s="5"/>
      <c r="AD583" s="6"/>
      <c r="AE583" s="15">
        <f>IFERROR(_xlfn.IFNA(VLOOKUP(Fullmath[[#This Row],[M5]],$H$2:$L582,2,FALSE),VLOOKUP(Fullmath[[#This Row],[M5]],$H584:$L$2227,2,FALSE)),0)</f>
        <v>0</v>
      </c>
      <c r="AF583" s="16">
        <f>IFERROR(_xlfn.IFNA(VLOOKUP(Fullmath[[#This Row],[M5]],$H$2:$L582,4,FALSE),VLOOKUP(Fullmath[[#This Row],[M5]],$H584:$L$2227,4,FALSE)),0)</f>
        <v>0</v>
      </c>
      <c r="AG583" s="5"/>
      <c r="AH583" s="6"/>
      <c r="AI583" s="15">
        <f>IFERROR(_xlfn.IFNA(VLOOKUP(Fullmath[[#This Row],[M6]],$H$2:$L582,2,FALSE),VLOOKUP(Fullmath[[#This Row],[M6]],$H584:$L$2227,2,FALSE)),0)</f>
        <v>0</v>
      </c>
      <c r="AJ583" s="16">
        <f>IFERROR(_xlfn.IFNA(VLOOKUP(Fullmath[[#This Row],[M6]],$H$2:$L582,4,FALSE),VLOOKUP(Fullmath[[#This Row],[M6]],$H584:$L$2227,4,FALSE)),0)</f>
        <v>0</v>
      </c>
      <c r="AK583" s="5" t="s">
        <v>240</v>
      </c>
      <c r="AL583" s="6">
        <v>4</v>
      </c>
      <c r="AM583" s="6">
        <f>(IFERROR(VLOOKUP(AK583,Components[[Name]:[Price]],2,FALSE),0))</f>
        <v>199.7</v>
      </c>
      <c r="AN583" s="5"/>
      <c r="AO583" s="6"/>
      <c r="AP583" s="6">
        <f>(IFERROR(VLOOKUP(AN583,Components[[Name]:[Price]],2,FALSE),0))</f>
        <v>0</v>
      </c>
      <c r="AQ583" s="5"/>
      <c r="AR583" s="6"/>
      <c r="AS583" s="6">
        <f>(IFERROR(VLOOKUP(AQ583,Components[[Name]:[Price]],2,FALSE),0))</f>
        <v>0</v>
      </c>
      <c r="AT583" s="5"/>
      <c r="AU583" s="6"/>
      <c r="AV583" s="6">
        <f>(IFERROR(VLOOKUP(AT583,Components[[Name]:[Price]],2,FALSE),0))</f>
        <v>0</v>
      </c>
      <c r="AW583" s="5"/>
      <c r="AX583" s="6"/>
      <c r="AY583" s="6">
        <f>(IFERROR(VLOOKUP(AW583,Components[[Name]:[Price]],2,FALSE),0))</f>
        <v>0</v>
      </c>
      <c r="AZ583" s="5"/>
      <c r="BA583" s="6"/>
      <c r="BB583" s="6">
        <f>(IFERROR(VLOOKUP(AZ583,Components[[Name]:[Price]],2,FALSE),0))</f>
        <v>0</v>
      </c>
    </row>
    <row r="584" spans="1:54" x14ac:dyDescent="0.2">
      <c r="A584" s="2">
        <v>628</v>
      </c>
      <c r="B584" s="2" t="s">
        <v>1132</v>
      </c>
      <c r="C584" s="2" t="s">
        <v>529</v>
      </c>
      <c r="D584" s="2" t="s">
        <v>529</v>
      </c>
      <c r="E584" s="2">
        <v>1</v>
      </c>
      <c r="F584" s="2">
        <v>2</v>
      </c>
      <c r="G584" s="2">
        <v>1</v>
      </c>
      <c r="H584" s="2" t="s">
        <v>644</v>
      </c>
      <c r="I584" s="7">
        <f>Fullmath[[#This Row],[Total CP]]/Fullmath[[#This Row],[Quantity]]</f>
        <v>1</v>
      </c>
      <c r="J58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84" s="2">
        <f>Fullmath[[#This Row],[Mat Cost]]/Fullmath[[#This Row],[Quantity]]</f>
        <v>120.33333333333333</v>
      </c>
      <c r="L58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120.33333333333333</v>
      </c>
      <c r="M584" s="5"/>
      <c r="N584" s="14"/>
      <c r="O584" s="15">
        <f>IFERROR(_xlfn.IFNA(VLOOKUP(Fullmath[[#This Row],[M1]],$H$2:$L583,2,FALSE),VLOOKUP(Fullmath[[#This Row],[M1]],$H585:$L$2227,2,FALSE)),0)</f>
        <v>0</v>
      </c>
      <c r="P584" s="16">
        <f>IFERROR(_xlfn.IFNA(VLOOKUP(Fullmath[[#This Row],[M1]],$H$2:$L583,4,FALSE),VLOOKUP(Fullmath[[#This Row],[M1]],$H585:$L$2227,4,FALSE)),0)</f>
        <v>0</v>
      </c>
      <c r="Q584" s="5"/>
      <c r="R584" s="6"/>
      <c r="S584" s="15">
        <f>IFERROR(_xlfn.IFNA(VLOOKUP(Fullmath[[#This Row],[M2]],$H$2:$L583,2,FALSE),VLOOKUP(Fullmath[[#This Row],[M2]],$H585:$L$2227,2,FALSE)),0)</f>
        <v>0</v>
      </c>
      <c r="T584" s="16">
        <f>IFERROR(_xlfn.IFNA(VLOOKUP(Fullmath[[#This Row],[M2]],$H$2:$L583,4,FALSE),VLOOKUP(Fullmath[[#This Row],[M2]],$H585:$L$2227,4,FALSE)),0)</f>
        <v>0</v>
      </c>
      <c r="U584" s="5"/>
      <c r="V584" s="6"/>
      <c r="W584" s="15">
        <f>IFERROR(_xlfn.IFNA(VLOOKUP(Fullmath[[#This Row],[M3]],$H$2:$L583,2,FALSE),VLOOKUP(Fullmath[[#This Row],[M3]],$H585:$L$2227,2,FALSE)),0)</f>
        <v>0</v>
      </c>
      <c r="X584" s="16">
        <f>IFERROR(_xlfn.IFNA(VLOOKUP(Fullmath[[#This Row],[M3]],$H$2:$L583,4,FALSE),VLOOKUP(Fullmath[[#This Row],[M3]],$H585:$L$2227,4,FALSE)),0)</f>
        <v>0</v>
      </c>
      <c r="Y584" s="5"/>
      <c r="Z584" s="6"/>
      <c r="AA584" s="15">
        <f>IFERROR(_xlfn.IFNA(VLOOKUP(Fullmath[[#This Row],[M4]],$H$2:$L583,2,FALSE),VLOOKUP(Fullmath[[#This Row],[M4]],$H585:$L$2227,2,FALSE)),0)</f>
        <v>0</v>
      </c>
      <c r="AB584" s="16">
        <f>IFERROR(_xlfn.IFNA(VLOOKUP(Fullmath[[#This Row],[M4]],$H$2:$L583,4,FALSE),VLOOKUP(Fullmath[[#This Row],[M4]],$H585:$L$2227,4,FALSE)),0)</f>
        <v>0</v>
      </c>
      <c r="AC584" s="5"/>
      <c r="AD584" s="6"/>
      <c r="AE584" s="15">
        <f>IFERROR(_xlfn.IFNA(VLOOKUP(Fullmath[[#This Row],[M5]],$H$2:$L583,2,FALSE),VLOOKUP(Fullmath[[#This Row],[M5]],$H585:$L$2227,2,FALSE)),0)</f>
        <v>0</v>
      </c>
      <c r="AF584" s="16">
        <f>IFERROR(_xlfn.IFNA(VLOOKUP(Fullmath[[#This Row],[M5]],$H$2:$L583,4,FALSE),VLOOKUP(Fullmath[[#This Row],[M5]],$H585:$L$2227,4,FALSE)),0)</f>
        <v>0</v>
      </c>
      <c r="AG584" s="5"/>
      <c r="AH584" s="6"/>
      <c r="AI584" s="15">
        <f>IFERROR(_xlfn.IFNA(VLOOKUP(Fullmath[[#This Row],[M6]],$H$2:$L583,2,FALSE),VLOOKUP(Fullmath[[#This Row],[M6]],$H585:$L$2227,2,FALSE)),0)</f>
        <v>0</v>
      </c>
      <c r="AJ584" s="16">
        <f>IFERROR(_xlfn.IFNA(VLOOKUP(Fullmath[[#This Row],[M6]],$H$2:$L583,4,FALSE),VLOOKUP(Fullmath[[#This Row],[M6]],$H585:$L$2227,4,FALSE)),0)</f>
        <v>0</v>
      </c>
      <c r="AK584" s="5" t="s">
        <v>163</v>
      </c>
      <c r="AL584" s="6">
        <v>2</v>
      </c>
      <c r="AM584" s="6">
        <f>(IFERROR(VLOOKUP(AK584,Components[[Name]:[Price]],2,FALSE),0))</f>
        <v>60.166666666666664</v>
      </c>
      <c r="AN584" s="5"/>
      <c r="AO584" s="6"/>
      <c r="AP584" s="6">
        <f>(IFERROR(VLOOKUP(AN584,Components[[Name]:[Price]],2,FALSE),0))</f>
        <v>0</v>
      </c>
      <c r="AQ584" s="5"/>
      <c r="AR584" s="6"/>
      <c r="AS584" s="6">
        <f>(IFERROR(VLOOKUP(AQ584,Components[[Name]:[Price]],2,FALSE),0))</f>
        <v>0</v>
      </c>
      <c r="AT584" s="5"/>
      <c r="AU584" s="6"/>
      <c r="AV584" s="6">
        <f>(IFERROR(VLOOKUP(AT584,Components[[Name]:[Price]],2,FALSE),0))</f>
        <v>0</v>
      </c>
      <c r="AW584" s="5"/>
      <c r="AX584" s="6"/>
      <c r="AY584" s="6">
        <f>(IFERROR(VLOOKUP(AW584,Components[[Name]:[Price]],2,FALSE),0))</f>
        <v>0</v>
      </c>
      <c r="AZ584" s="5"/>
      <c r="BA584" s="6"/>
      <c r="BB584" s="6">
        <f>(IFERROR(VLOOKUP(AZ584,Components[[Name]:[Price]],2,FALSE),0))</f>
        <v>0</v>
      </c>
    </row>
    <row r="585" spans="1:54" x14ac:dyDescent="0.2">
      <c r="A585" s="2">
        <v>682</v>
      </c>
      <c r="B585" s="2" t="s">
        <v>1132</v>
      </c>
      <c r="C585" s="2" t="s">
        <v>529</v>
      </c>
      <c r="D585" s="2" t="s">
        <v>529</v>
      </c>
      <c r="E585" s="2">
        <v>1</v>
      </c>
      <c r="F585" s="2">
        <v>2</v>
      </c>
      <c r="G585" s="2">
        <v>1</v>
      </c>
      <c r="H585" s="2" t="s">
        <v>644</v>
      </c>
      <c r="I585" s="7">
        <f>Fullmath[[#This Row],[Total CP]]/Fullmath[[#This Row],[Quantity]]</f>
        <v>1</v>
      </c>
      <c r="J58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85" s="2">
        <f>Fullmath[[#This Row],[Mat Cost]]/Fullmath[[#This Row],[Quantity]]</f>
        <v>399.4</v>
      </c>
      <c r="L58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399.4</v>
      </c>
      <c r="M585" s="5"/>
      <c r="N585" s="14"/>
      <c r="O585" s="15">
        <f>IFERROR(_xlfn.IFNA(VLOOKUP(Fullmath[[#This Row],[M1]],$H$2:$L584,2,FALSE),VLOOKUP(Fullmath[[#This Row],[M1]],$H586:$L$2227,2,FALSE)),0)</f>
        <v>0</v>
      </c>
      <c r="P585" s="16">
        <f>IFERROR(_xlfn.IFNA(VLOOKUP(Fullmath[[#This Row],[M1]],$H$2:$L584,4,FALSE),VLOOKUP(Fullmath[[#This Row],[M1]],$H586:$L$2227,4,FALSE)),0)</f>
        <v>0</v>
      </c>
      <c r="Q585" s="5"/>
      <c r="R585" s="6"/>
      <c r="S585" s="15">
        <f>IFERROR(_xlfn.IFNA(VLOOKUP(Fullmath[[#This Row],[M2]],$H$2:$L584,2,FALSE),VLOOKUP(Fullmath[[#This Row],[M2]],$H586:$L$2227,2,FALSE)),0)</f>
        <v>0</v>
      </c>
      <c r="T585" s="16">
        <f>IFERROR(_xlfn.IFNA(VLOOKUP(Fullmath[[#This Row],[M2]],$H$2:$L584,4,FALSE),VLOOKUP(Fullmath[[#This Row],[M2]],$H586:$L$2227,4,FALSE)),0)</f>
        <v>0</v>
      </c>
      <c r="U585" s="5"/>
      <c r="V585" s="6"/>
      <c r="W585" s="15">
        <f>IFERROR(_xlfn.IFNA(VLOOKUP(Fullmath[[#This Row],[M3]],$H$2:$L584,2,FALSE),VLOOKUP(Fullmath[[#This Row],[M3]],$H586:$L$2227,2,FALSE)),0)</f>
        <v>0</v>
      </c>
      <c r="X585" s="16">
        <f>IFERROR(_xlfn.IFNA(VLOOKUP(Fullmath[[#This Row],[M3]],$H$2:$L584,4,FALSE),VLOOKUP(Fullmath[[#This Row],[M3]],$H586:$L$2227,4,FALSE)),0)</f>
        <v>0</v>
      </c>
      <c r="Y585" s="5"/>
      <c r="Z585" s="6"/>
      <c r="AA585" s="15">
        <f>IFERROR(_xlfn.IFNA(VLOOKUP(Fullmath[[#This Row],[M4]],$H$2:$L584,2,FALSE),VLOOKUP(Fullmath[[#This Row],[M4]],$H586:$L$2227,2,FALSE)),0)</f>
        <v>0</v>
      </c>
      <c r="AB585" s="16">
        <f>IFERROR(_xlfn.IFNA(VLOOKUP(Fullmath[[#This Row],[M4]],$H$2:$L584,4,FALSE),VLOOKUP(Fullmath[[#This Row],[M4]],$H586:$L$2227,4,FALSE)),0)</f>
        <v>0</v>
      </c>
      <c r="AC585" s="5"/>
      <c r="AD585" s="6"/>
      <c r="AE585" s="15">
        <f>IFERROR(_xlfn.IFNA(VLOOKUP(Fullmath[[#This Row],[M5]],$H$2:$L584,2,FALSE),VLOOKUP(Fullmath[[#This Row],[M5]],$H586:$L$2227,2,FALSE)),0)</f>
        <v>0</v>
      </c>
      <c r="AF585" s="16">
        <f>IFERROR(_xlfn.IFNA(VLOOKUP(Fullmath[[#This Row],[M5]],$H$2:$L584,4,FALSE),VLOOKUP(Fullmath[[#This Row],[M5]],$H586:$L$2227,4,FALSE)),0)</f>
        <v>0</v>
      </c>
      <c r="AG585" s="5"/>
      <c r="AH585" s="6"/>
      <c r="AI585" s="15">
        <f>IFERROR(_xlfn.IFNA(VLOOKUP(Fullmath[[#This Row],[M6]],$H$2:$L584,2,FALSE),VLOOKUP(Fullmath[[#This Row],[M6]],$H586:$L$2227,2,FALSE)),0)</f>
        <v>0</v>
      </c>
      <c r="AJ585" s="16">
        <f>IFERROR(_xlfn.IFNA(VLOOKUP(Fullmath[[#This Row],[M6]],$H$2:$L584,4,FALSE),VLOOKUP(Fullmath[[#This Row],[M6]],$H586:$L$2227,4,FALSE)),0)</f>
        <v>0</v>
      </c>
      <c r="AK585" s="5" t="s">
        <v>240</v>
      </c>
      <c r="AL585" s="6">
        <v>2</v>
      </c>
      <c r="AM585" s="6">
        <f>(IFERROR(VLOOKUP(AK585,Components[[Name]:[Price]],2,FALSE),0))</f>
        <v>199.7</v>
      </c>
      <c r="AN585" s="5"/>
      <c r="AO585" s="6"/>
      <c r="AP585" s="6">
        <f>(IFERROR(VLOOKUP(AN585,Components[[Name]:[Price]],2,FALSE),0))</f>
        <v>0</v>
      </c>
      <c r="AQ585" s="5"/>
      <c r="AR585" s="6"/>
      <c r="AS585" s="6">
        <f>(IFERROR(VLOOKUP(AQ585,Components[[Name]:[Price]],2,FALSE),0))</f>
        <v>0</v>
      </c>
      <c r="AT585" s="5"/>
      <c r="AU585" s="6"/>
      <c r="AV585" s="6">
        <f>(IFERROR(VLOOKUP(AT585,Components[[Name]:[Price]],2,FALSE),0))</f>
        <v>0</v>
      </c>
      <c r="AW585" s="5"/>
      <c r="AX585" s="6"/>
      <c r="AY585" s="6">
        <f>(IFERROR(VLOOKUP(AW585,Components[[Name]:[Price]],2,FALSE),0))</f>
        <v>0</v>
      </c>
      <c r="AZ585" s="5"/>
      <c r="BA585" s="6"/>
      <c r="BB585" s="6">
        <f>(IFERROR(VLOOKUP(AZ585,Components[[Name]:[Price]],2,FALSE),0))</f>
        <v>0</v>
      </c>
    </row>
    <row r="586" spans="1:54" x14ac:dyDescent="0.2">
      <c r="A586" s="2">
        <v>635</v>
      </c>
      <c r="B586" s="2" t="s">
        <v>1132</v>
      </c>
      <c r="C586" s="2" t="s">
        <v>529</v>
      </c>
      <c r="D586" s="2" t="s">
        <v>529</v>
      </c>
      <c r="E586" s="2">
        <v>1</v>
      </c>
      <c r="F586" s="2">
        <v>2</v>
      </c>
      <c r="G586" s="2">
        <v>1</v>
      </c>
      <c r="H586" s="2" t="s">
        <v>457</v>
      </c>
      <c r="I586" s="7">
        <f>Fullmath[[#This Row],[Total CP]]/Fullmath[[#This Row],[Quantity]]</f>
        <v>3.4</v>
      </c>
      <c r="J58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3.4</v>
      </c>
      <c r="K586" s="2">
        <f>Fullmath[[#This Row],[Mat Cost]]/Fullmath[[#This Row],[Quantity]]</f>
        <v>247.46</v>
      </c>
      <c r="L58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247.46</v>
      </c>
      <c r="M586" s="5" t="s">
        <v>648</v>
      </c>
      <c r="N586" s="14">
        <v>1</v>
      </c>
      <c r="O586" s="15">
        <f>IFERROR(_xlfn.IFNA(VLOOKUP(Fullmath[[#This Row],[M1]],$H$2:$L585,2,FALSE),VLOOKUP(Fullmath[[#This Row],[M1]],$H587:$L$2227,2,FALSE)),0)</f>
        <v>2.4</v>
      </c>
      <c r="P586" s="16">
        <f>IFERROR(_xlfn.IFNA(VLOOKUP(Fullmath[[#This Row],[M1]],$H$2:$L585,4,FALSE),VLOOKUP(Fullmath[[#This Row],[M1]],$H587:$L$2227,4,FALSE)),0)</f>
        <v>180.21</v>
      </c>
      <c r="Q586" s="5"/>
      <c r="R586" s="6"/>
      <c r="S586" s="15">
        <f>IFERROR(_xlfn.IFNA(VLOOKUP(Fullmath[[#This Row],[M2]],$H$2:$L585,2,FALSE),VLOOKUP(Fullmath[[#This Row],[M2]],$H587:$L$2227,2,FALSE)),0)</f>
        <v>0</v>
      </c>
      <c r="T586" s="16">
        <f>IFERROR(_xlfn.IFNA(VLOOKUP(Fullmath[[#This Row],[M2]],$H$2:$L585,4,FALSE),VLOOKUP(Fullmath[[#This Row],[M2]],$H587:$L$2227,4,FALSE)),0)</f>
        <v>0</v>
      </c>
      <c r="U586" s="5"/>
      <c r="V586" s="6"/>
      <c r="W586" s="15">
        <f>IFERROR(_xlfn.IFNA(VLOOKUP(Fullmath[[#This Row],[M3]],$H$2:$L585,2,FALSE),VLOOKUP(Fullmath[[#This Row],[M3]],$H587:$L$2227,2,FALSE)),0)</f>
        <v>0</v>
      </c>
      <c r="X586" s="16">
        <f>IFERROR(_xlfn.IFNA(VLOOKUP(Fullmath[[#This Row],[M3]],$H$2:$L585,4,FALSE),VLOOKUP(Fullmath[[#This Row],[M3]],$H587:$L$2227,4,FALSE)),0)</f>
        <v>0</v>
      </c>
      <c r="Y586" s="5"/>
      <c r="Z586" s="6"/>
      <c r="AA586" s="15">
        <f>IFERROR(_xlfn.IFNA(VLOOKUP(Fullmath[[#This Row],[M4]],$H$2:$L585,2,FALSE),VLOOKUP(Fullmath[[#This Row],[M4]],$H587:$L$2227,2,FALSE)),0)</f>
        <v>0</v>
      </c>
      <c r="AB586" s="16">
        <f>IFERROR(_xlfn.IFNA(VLOOKUP(Fullmath[[#This Row],[M4]],$H$2:$L585,4,FALSE),VLOOKUP(Fullmath[[#This Row],[M4]],$H587:$L$2227,4,FALSE)),0)</f>
        <v>0</v>
      </c>
      <c r="AC586" s="5"/>
      <c r="AD586" s="6"/>
      <c r="AE586" s="15">
        <f>IFERROR(_xlfn.IFNA(VLOOKUP(Fullmath[[#This Row],[M5]],$H$2:$L585,2,FALSE),VLOOKUP(Fullmath[[#This Row],[M5]],$H587:$L$2227,2,FALSE)),0)</f>
        <v>0</v>
      </c>
      <c r="AF586" s="16">
        <f>IFERROR(_xlfn.IFNA(VLOOKUP(Fullmath[[#This Row],[M5]],$H$2:$L585,4,FALSE),VLOOKUP(Fullmath[[#This Row],[M5]],$H587:$L$2227,4,FALSE)),0)</f>
        <v>0</v>
      </c>
      <c r="AG586" s="5"/>
      <c r="AH586" s="6"/>
      <c r="AI586" s="15">
        <f>IFERROR(_xlfn.IFNA(VLOOKUP(Fullmath[[#This Row],[M6]],$H$2:$L585,2,FALSE),VLOOKUP(Fullmath[[#This Row],[M6]],$H587:$L$2227,2,FALSE)),0)</f>
        <v>0</v>
      </c>
      <c r="AJ586" s="16">
        <f>IFERROR(_xlfn.IFNA(VLOOKUP(Fullmath[[#This Row],[M6]],$H$2:$L585,4,FALSE),VLOOKUP(Fullmath[[#This Row],[M6]],$H587:$L$2227,4,FALSE)),0)</f>
        <v>0</v>
      </c>
      <c r="AK586" s="5" t="s">
        <v>235</v>
      </c>
      <c r="AL586" s="6">
        <v>1</v>
      </c>
      <c r="AM586" s="6">
        <f>(IFERROR(VLOOKUP(AK586,Components[[Name]:[Price]],2,FALSE),0))</f>
        <v>67.25</v>
      </c>
      <c r="AN586" s="5"/>
      <c r="AO586" s="6"/>
      <c r="AP586" s="6">
        <f>(IFERROR(VLOOKUP(AN586,Components[[Name]:[Price]],2,FALSE),0))</f>
        <v>0</v>
      </c>
      <c r="AQ586" s="5"/>
      <c r="AR586" s="6"/>
      <c r="AS586" s="6">
        <f>(IFERROR(VLOOKUP(AQ586,Components[[Name]:[Price]],2,FALSE),0))</f>
        <v>0</v>
      </c>
      <c r="AT586" s="5"/>
      <c r="AU586" s="6"/>
      <c r="AV586" s="6">
        <f>(IFERROR(VLOOKUP(AT586,Components[[Name]:[Price]],2,FALSE),0))</f>
        <v>0</v>
      </c>
      <c r="AW586" s="5"/>
      <c r="AX586" s="6"/>
      <c r="AY586" s="6">
        <f>(IFERROR(VLOOKUP(AW586,Components[[Name]:[Price]],2,FALSE),0))</f>
        <v>0</v>
      </c>
      <c r="AZ586" s="5"/>
      <c r="BA586" s="6"/>
      <c r="BB586" s="6">
        <f>(IFERROR(VLOOKUP(AZ586,Components[[Name]:[Price]],2,FALSE),0))</f>
        <v>0</v>
      </c>
    </row>
    <row r="587" spans="1:54" x14ac:dyDescent="0.2">
      <c r="A587" s="2">
        <v>634</v>
      </c>
      <c r="B587" s="2" t="s">
        <v>1132</v>
      </c>
      <c r="C587" s="2" t="s">
        <v>529</v>
      </c>
      <c r="D587" s="2" t="s">
        <v>529</v>
      </c>
      <c r="E587" s="2">
        <v>1</v>
      </c>
      <c r="F587" s="2">
        <v>3</v>
      </c>
      <c r="G587" s="2">
        <v>1</v>
      </c>
      <c r="H587" s="2" t="s">
        <v>315</v>
      </c>
      <c r="I587" s="7">
        <f>Fullmath[[#This Row],[Total CP]]/Fullmath[[#This Row],[Quantity]]</f>
        <v>1</v>
      </c>
      <c r="J58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87" s="2">
        <f>Fullmath[[#This Row],[Mat Cost]]/Fullmath[[#This Row],[Quantity]]</f>
        <v>481.33333333333331</v>
      </c>
      <c r="L58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481.33333333333331</v>
      </c>
      <c r="M587" s="5"/>
      <c r="N587" s="14"/>
      <c r="O587" s="15">
        <f>IFERROR(_xlfn.IFNA(VLOOKUP(Fullmath[[#This Row],[M1]],$H$2:$L586,2,FALSE),VLOOKUP(Fullmath[[#This Row],[M1]],$H588:$L$2227,2,FALSE)),0)</f>
        <v>0</v>
      </c>
      <c r="P587" s="16">
        <f>IFERROR(_xlfn.IFNA(VLOOKUP(Fullmath[[#This Row],[M1]],$H$2:$L586,4,FALSE),VLOOKUP(Fullmath[[#This Row],[M1]],$H588:$L$2227,4,FALSE)),0)</f>
        <v>0</v>
      </c>
      <c r="Q587" s="5"/>
      <c r="R587" s="6"/>
      <c r="S587" s="15">
        <f>IFERROR(_xlfn.IFNA(VLOOKUP(Fullmath[[#This Row],[M2]],$H$2:$L586,2,FALSE),VLOOKUP(Fullmath[[#This Row],[M2]],$H588:$L$2227,2,FALSE)),0)</f>
        <v>0</v>
      </c>
      <c r="T587" s="16">
        <f>IFERROR(_xlfn.IFNA(VLOOKUP(Fullmath[[#This Row],[M2]],$H$2:$L586,4,FALSE),VLOOKUP(Fullmath[[#This Row],[M2]],$H588:$L$2227,4,FALSE)),0)</f>
        <v>0</v>
      </c>
      <c r="U587" s="5"/>
      <c r="V587" s="6"/>
      <c r="W587" s="15">
        <f>IFERROR(_xlfn.IFNA(VLOOKUP(Fullmath[[#This Row],[M3]],$H$2:$L586,2,FALSE),VLOOKUP(Fullmath[[#This Row],[M3]],$H588:$L$2227,2,FALSE)),0)</f>
        <v>0</v>
      </c>
      <c r="X587" s="16">
        <f>IFERROR(_xlfn.IFNA(VLOOKUP(Fullmath[[#This Row],[M3]],$H$2:$L586,4,FALSE),VLOOKUP(Fullmath[[#This Row],[M3]],$H588:$L$2227,4,FALSE)),0)</f>
        <v>0</v>
      </c>
      <c r="Y587" s="5"/>
      <c r="Z587" s="6"/>
      <c r="AA587" s="15">
        <f>IFERROR(_xlfn.IFNA(VLOOKUP(Fullmath[[#This Row],[M4]],$H$2:$L586,2,FALSE),VLOOKUP(Fullmath[[#This Row],[M4]],$H588:$L$2227,2,FALSE)),0)</f>
        <v>0</v>
      </c>
      <c r="AB587" s="16">
        <f>IFERROR(_xlfn.IFNA(VLOOKUP(Fullmath[[#This Row],[M4]],$H$2:$L586,4,FALSE),VLOOKUP(Fullmath[[#This Row],[M4]],$H588:$L$2227,4,FALSE)),0)</f>
        <v>0</v>
      </c>
      <c r="AC587" s="5"/>
      <c r="AD587" s="6"/>
      <c r="AE587" s="15">
        <f>IFERROR(_xlfn.IFNA(VLOOKUP(Fullmath[[#This Row],[M5]],$H$2:$L586,2,FALSE),VLOOKUP(Fullmath[[#This Row],[M5]],$H588:$L$2227,2,FALSE)),0)</f>
        <v>0</v>
      </c>
      <c r="AF587" s="16">
        <f>IFERROR(_xlfn.IFNA(VLOOKUP(Fullmath[[#This Row],[M5]],$H$2:$L586,4,FALSE),VLOOKUP(Fullmath[[#This Row],[M5]],$H588:$L$2227,4,FALSE)),0)</f>
        <v>0</v>
      </c>
      <c r="AG587" s="5"/>
      <c r="AH587" s="6"/>
      <c r="AI587" s="15">
        <f>IFERROR(_xlfn.IFNA(VLOOKUP(Fullmath[[#This Row],[M6]],$H$2:$L586,2,FALSE),VLOOKUP(Fullmath[[#This Row],[M6]],$H588:$L$2227,2,FALSE)),0)</f>
        <v>0</v>
      </c>
      <c r="AJ587" s="16">
        <f>IFERROR(_xlfn.IFNA(VLOOKUP(Fullmath[[#This Row],[M6]],$H$2:$L586,4,FALSE),VLOOKUP(Fullmath[[#This Row],[M6]],$H588:$L$2227,4,FALSE)),0)</f>
        <v>0</v>
      </c>
      <c r="AK587" s="5" t="s">
        <v>163</v>
      </c>
      <c r="AL587" s="6">
        <v>8</v>
      </c>
      <c r="AM587" s="6">
        <f>(IFERROR(VLOOKUP(AK587,Components[[Name]:[Price]],2,FALSE),0))</f>
        <v>60.166666666666664</v>
      </c>
      <c r="AN587" s="5"/>
      <c r="AO587" s="6"/>
      <c r="AP587" s="6">
        <f>(IFERROR(VLOOKUP(AN587,Components[[Name]:[Price]],2,FALSE),0))</f>
        <v>0</v>
      </c>
      <c r="AQ587" s="5"/>
      <c r="AR587" s="6"/>
      <c r="AS587" s="6">
        <f>(IFERROR(VLOOKUP(AQ587,Components[[Name]:[Price]],2,FALSE),0))</f>
        <v>0</v>
      </c>
      <c r="AT587" s="5"/>
      <c r="AU587" s="6"/>
      <c r="AV587" s="6">
        <f>(IFERROR(VLOOKUP(AT587,Components[[Name]:[Price]],2,FALSE),0))</f>
        <v>0</v>
      </c>
      <c r="AW587" s="5"/>
      <c r="AX587" s="6"/>
      <c r="AY587" s="6">
        <f>(IFERROR(VLOOKUP(AW587,Components[[Name]:[Price]],2,FALSE),0))</f>
        <v>0</v>
      </c>
      <c r="AZ587" s="5"/>
      <c r="BA587" s="6"/>
      <c r="BB587" s="6">
        <f>(IFERROR(VLOOKUP(AZ587,Components[[Name]:[Price]],2,FALSE),0))</f>
        <v>0</v>
      </c>
    </row>
    <row r="588" spans="1:54" x14ac:dyDescent="0.2">
      <c r="A588" s="2">
        <v>680</v>
      </c>
      <c r="B588" s="2" t="s">
        <v>1132</v>
      </c>
      <c r="C588" s="2" t="s">
        <v>529</v>
      </c>
      <c r="D588" s="2" t="s">
        <v>529</v>
      </c>
      <c r="E588" s="2">
        <v>1</v>
      </c>
      <c r="F588" s="2">
        <v>3</v>
      </c>
      <c r="G588" s="2">
        <v>1</v>
      </c>
      <c r="H588" s="2" t="s">
        <v>315</v>
      </c>
      <c r="I588" s="7">
        <f>Fullmath[[#This Row],[Total CP]]/Fullmath[[#This Row],[Quantity]]</f>
        <v>1</v>
      </c>
      <c r="J58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88" s="2">
        <f>Fullmath[[#This Row],[Mat Cost]]/Fullmath[[#This Row],[Quantity]]</f>
        <v>1597.6</v>
      </c>
      <c r="L58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1597.6</v>
      </c>
      <c r="M588" s="5"/>
      <c r="N588" s="14"/>
      <c r="O588" s="15">
        <f>IFERROR(_xlfn.IFNA(VLOOKUP(Fullmath[[#This Row],[M1]],$H$2:$L587,2,FALSE),VLOOKUP(Fullmath[[#This Row],[M1]],$H589:$L$2227,2,FALSE)),0)</f>
        <v>0</v>
      </c>
      <c r="P588" s="16">
        <f>IFERROR(_xlfn.IFNA(VLOOKUP(Fullmath[[#This Row],[M1]],$H$2:$L587,4,FALSE),VLOOKUP(Fullmath[[#This Row],[M1]],$H589:$L$2227,4,FALSE)),0)</f>
        <v>0</v>
      </c>
      <c r="Q588" s="5"/>
      <c r="R588" s="6"/>
      <c r="S588" s="15">
        <f>IFERROR(_xlfn.IFNA(VLOOKUP(Fullmath[[#This Row],[M2]],$H$2:$L587,2,FALSE),VLOOKUP(Fullmath[[#This Row],[M2]],$H589:$L$2227,2,FALSE)),0)</f>
        <v>0</v>
      </c>
      <c r="T588" s="16">
        <f>IFERROR(_xlfn.IFNA(VLOOKUP(Fullmath[[#This Row],[M2]],$H$2:$L587,4,FALSE),VLOOKUP(Fullmath[[#This Row],[M2]],$H589:$L$2227,4,FALSE)),0)</f>
        <v>0</v>
      </c>
      <c r="U588" s="5"/>
      <c r="V588" s="6"/>
      <c r="W588" s="15">
        <f>IFERROR(_xlfn.IFNA(VLOOKUP(Fullmath[[#This Row],[M3]],$H$2:$L587,2,FALSE),VLOOKUP(Fullmath[[#This Row],[M3]],$H589:$L$2227,2,FALSE)),0)</f>
        <v>0</v>
      </c>
      <c r="X588" s="16">
        <f>IFERROR(_xlfn.IFNA(VLOOKUP(Fullmath[[#This Row],[M3]],$H$2:$L587,4,FALSE),VLOOKUP(Fullmath[[#This Row],[M3]],$H589:$L$2227,4,FALSE)),0)</f>
        <v>0</v>
      </c>
      <c r="Y588" s="5"/>
      <c r="Z588" s="6"/>
      <c r="AA588" s="15">
        <f>IFERROR(_xlfn.IFNA(VLOOKUP(Fullmath[[#This Row],[M4]],$H$2:$L587,2,FALSE),VLOOKUP(Fullmath[[#This Row],[M4]],$H589:$L$2227,2,FALSE)),0)</f>
        <v>0</v>
      </c>
      <c r="AB588" s="16">
        <f>IFERROR(_xlfn.IFNA(VLOOKUP(Fullmath[[#This Row],[M4]],$H$2:$L587,4,FALSE),VLOOKUP(Fullmath[[#This Row],[M4]],$H589:$L$2227,4,FALSE)),0)</f>
        <v>0</v>
      </c>
      <c r="AC588" s="5"/>
      <c r="AD588" s="6"/>
      <c r="AE588" s="15">
        <f>IFERROR(_xlfn.IFNA(VLOOKUP(Fullmath[[#This Row],[M5]],$H$2:$L587,2,FALSE),VLOOKUP(Fullmath[[#This Row],[M5]],$H589:$L$2227,2,FALSE)),0)</f>
        <v>0</v>
      </c>
      <c r="AF588" s="16">
        <f>IFERROR(_xlfn.IFNA(VLOOKUP(Fullmath[[#This Row],[M5]],$H$2:$L587,4,FALSE),VLOOKUP(Fullmath[[#This Row],[M5]],$H589:$L$2227,4,FALSE)),0)</f>
        <v>0</v>
      </c>
      <c r="AG588" s="5"/>
      <c r="AH588" s="6"/>
      <c r="AI588" s="15">
        <f>IFERROR(_xlfn.IFNA(VLOOKUP(Fullmath[[#This Row],[M6]],$H$2:$L587,2,FALSE),VLOOKUP(Fullmath[[#This Row],[M6]],$H589:$L$2227,2,FALSE)),0)</f>
        <v>0</v>
      </c>
      <c r="AJ588" s="16">
        <f>IFERROR(_xlfn.IFNA(VLOOKUP(Fullmath[[#This Row],[M6]],$H$2:$L587,4,FALSE),VLOOKUP(Fullmath[[#This Row],[M6]],$H589:$L$2227,4,FALSE)),0)</f>
        <v>0</v>
      </c>
      <c r="AK588" s="5" t="s">
        <v>240</v>
      </c>
      <c r="AL588" s="6">
        <v>8</v>
      </c>
      <c r="AM588" s="6">
        <f>(IFERROR(VLOOKUP(AK588,Components[[Name]:[Price]],2,FALSE),0))</f>
        <v>199.7</v>
      </c>
      <c r="AN588" s="5"/>
      <c r="AO588" s="6"/>
      <c r="AP588" s="6">
        <f>(IFERROR(VLOOKUP(AN588,Components[[Name]:[Price]],2,FALSE),0))</f>
        <v>0</v>
      </c>
      <c r="AQ588" s="5"/>
      <c r="AR588" s="6"/>
      <c r="AS588" s="6">
        <f>(IFERROR(VLOOKUP(AQ588,Components[[Name]:[Price]],2,FALSE),0))</f>
        <v>0</v>
      </c>
      <c r="AT588" s="5"/>
      <c r="AU588" s="6"/>
      <c r="AV588" s="6">
        <f>(IFERROR(VLOOKUP(AT588,Components[[Name]:[Price]],2,FALSE),0))</f>
        <v>0</v>
      </c>
      <c r="AW588" s="5"/>
      <c r="AX588" s="6"/>
      <c r="AY588" s="6">
        <f>(IFERROR(VLOOKUP(AW588,Components[[Name]:[Price]],2,FALSE),0))</f>
        <v>0</v>
      </c>
      <c r="AZ588" s="5"/>
      <c r="BA588" s="6"/>
      <c r="BB588" s="6">
        <f>(IFERROR(VLOOKUP(AZ588,Components[[Name]:[Price]],2,FALSE),0))</f>
        <v>0</v>
      </c>
    </row>
    <row r="589" spans="1:54" x14ac:dyDescent="0.2">
      <c r="A589" s="2">
        <v>636</v>
      </c>
      <c r="B589" s="2" t="s">
        <v>1132</v>
      </c>
      <c r="C589" s="2" t="s">
        <v>529</v>
      </c>
      <c r="D589" s="2" t="s">
        <v>529</v>
      </c>
      <c r="E589" s="2">
        <v>1</v>
      </c>
      <c r="F589" s="2">
        <v>3</v>
      </c>
      <c r="G589" s="2">
        <v>1</v>
      </c>
      <c r="H589" s="2" t="s">
        <v>317</v>
      </c>
      <c r="I589" s="7">
        <f>Fullmath[[#This Row],[Total CP]]/Fullmath[[#This Row],[Quantity]]</f>
        <v>3.4</v>
      </c>
      <c r="J58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3.4</v>
      </c>
      <c r="K589" s="2">
        <f>Fullmath[[#This Row],[Mat Cost]]/Fullmath[[#This Row],[Quantity]]</f>
        <v>276.46000000000004</v>
      </c>
      <c r="L58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276.46000000000004</v>
      </c>
      <c r="M589" s="5" t="s">
        <v>648</v>
      </c>
      <c r="N589" s="14">
        <v>1</v>
      </c>
      <c r="O589" s="15">
        <f>IFERROR(_xlfn.IFNA(VLOOKUP(Fullmath[[#This Row],[M1]],$H$2:$L588,2,FALSE),VLOOKUP(Fullmath[[#This Row],[M1]],$H590:$L$2227,2,FALSE)),0)</f>
        <v>2.4</v>
      </c>
      <c r="P589" s="16">
        <f>IFERROR(_xlfn.IFNA(VLOOKUP(Fullmath[[#This Row],[M1]],$H$2:$L588,4,FALSE),VLOOKUP(Fullmath[[#This Row],[M1]],$H590:$L$2227,4,FALSE)),0)</f>
        <v>180.21</v>
      </c>
      <c r="Q589" s="5"/>
      <c r="R589" s="6"/>
      <c r="S589" s="15">
        <f>IFERROR(_xlfn.IFNA(VLOOKUP(Fullmath[[#This Row],[M2]],$H$2:$L588,2,FALSE),VLOOKUP(Fullmath[[#This Row],[M2]],$H590:$L$2227,2,FALSE)),0)</f>
        <v>0</v>
      </c>
      <c r="T589" s="16">
        <f>IFERROR(_xlfn.IFNA(VLOOKUP(Fullmath[[#This Row],[M2]],$H$2:$L588,4,FALSE),VLOOKUP(Fullmath[[#This Row],[M2]],$H590:$L$2227,4,FALSE)),0)</f>
        <v>0</v>
      </c>
      <c r="U589" s="5"/>
      <c r="V589" s="6"/>
      <c r="W589" s="15">
        <f>IFERROR(_xlfn.IFNA(VLOOKUP(Fullmath[[#This Row],[M3]],$H$2:$L588,2,FALSE),VLOOKUP(Fullmath[[#This Row],[M3]],$H590:$L$2227,2,FALSE)),0)</f>
        <v>0</v>
      </c>
      <c r="X589" s="16">
        <f>IFERROR(_xlfn.IFNA(VLOOKUP(Fullmath[[#This Row],[M3]],$H$2:$L588,4,FALSE),VLOOKUP(Fullmath[[#This Row],[M3]],$H590:$L$2227,4,FALSE)),0)</f>
        <v>0</v>
      </c>
      <c r="Y589" s="5"/>
      <c r="Z589" s="6"/>
      <c r="AA589" s="15">
        <f>IFERROR(_xlfn.IFNA(VLOOKUP(Fullmath[[#This Row],[M4]],$H$2:$L588,2,FALSE),VLOOKUP(Fullmath[[#This Row],[M4]],$H590:$L$2227,2,FALSE)),0)</f>
        <v>0</v>
      </c>
      <c r="AB589" s="16">
        <f>IFERROR(_xlfn.IFNA(VLOOKUP(Fullmath[[#This Row],[M4]],$H$2:$L588,4,FALSE),VLOOKUP(Fullmath[[#This Row],[M4]],$H590:$L$2227,4,FALSE)),0)</f>
        <v>0</v>
      </c>
      <c r="AC589" s="5"/>
      <c r="AD589" s="6"/>
      <c r="AE589" s="15">
        <f>IFERROR(_xlfn.IFNA(VLOOKUP(Fullmath[[#This Row],[M5]],$H$2:$L588,2,FALSE),VLOOKUP(Fullmath[[#This Row],[M5]],$H590:$L$2227,2,FALSE)),0)</f>
        <v>0</v>
      </c>
      <c r="AF589" s="16">
        <f>IFERROR(_xlfn.IFNA(VLOOKUP(Fullmath[[#This Row],[M5]],$H$2:$L588,4,FALSE),VLOOKUP(Fullmath[[#This Row],[M5]],$H590:$L$2227,4,FALSE)),0)</f>
        <v>0</v>
      </c>
      <c r="AG589" s="5"/>
      <c r="AH589" s="6"/>
      <c r="AI589" s="15">
        <f>IFERROR(_xlfn.IFNA(VLOOKUP(Fullmath[[#This Row],[M6]],$H$2:$L588,2,FALSE),VLOOKUP(Fullmath[[#This Row],[M6]],$H590:$L$2227,2,FALSE)),0)</f>
        <v>0</v>
      </c>
      <c r="AJ589" s="16">
        <f>IFERROR(_xlfn.IFNA(VLOOKUP(Fullmath[[#This Row],[M6]],$H$2:$L588,4,FALSE),VLOOKUP(Fullmath[[#This Row],[M6]],$H590:$L$2227,4,FALSE)),0)</f>
        <v>0</v>
      </c>
      <c r="AK589" s="5" t="s">
        <v>234</v>
      </c>
      <c r="AL589" s="6">
        <v>1</v>
      </c>
      <c r="AM589" s="6">
        <f>(IFERROR(VLOOKUP(AK589,Components[[Name]:[Price]],2,FALSE),0))</f>
        <v>96.25</v>
      </c>
      <c r="AN589" s="5"/>
      <c r="AO589" s="6"/>
      <c r="AP589" s="6">
        <f>(IFERROR(VLOOKUP(AN589,Components[[Name]:[Price]],2,FALSE),0))</f>
        <v>0</v>
      </c>
      <c r="AQ589" s="5"/>
      <c r="AR589" s="6"/>
      <c r="AS589" s="6">
        <f>(IFERROR(VLOOKUP(AQ589,Components[[Name]:[Price]],2,FALSE),0))</f>
        <v>0</v>
      </c>
      <c r="AT589" s="5"/>
      <c r="AU589" s="6"/>
      <c r="AV589" s="6">
        <f>(IFERROR(VLOOKUP(AT589,Components[[Name]:[Price]],2,FALSE),0))</f>
        <v>0</v>
      </c>
      <c r="AW589" s="5"/>
      <c r="AX589" s="6"/>
      <c r="AY589" s="6">
        <f>(IFERROR(VLOOKUP(AW589,Components[[Name]:[Price]],2,FALSE),0))</f>
        <v>0</v>
      </c>
      <c r="AZ589" s="5"/>
      <c r="BA589" s="6"/>
      <c r="BB589" s="6">
        <f>(IFERROR(VLOOKUP(AZ589,Components[[Name]:[Price]],2,FALSE),0))</f>
        <v>0</v>
      </c>
    </row>
    <row r="590" spans="1:54" x14ac:dyDescent="0.2">
      <c r="A590" s="2">
        <v>688</v>
      </c>
      <c r="B590" s="2" t="s">
        <v>1132</v>
      </c>
      <c r="C590" s="2" t="s">
        <v>529</v>
      </c>
      <c r="D590" s="2" t="s">
        <v>529</v>
      </c>
      <c r="E590" s="2">
        <v>1</v>
      </c>
      <c r="F590" s="2">
        <v>5</v>
      </c>
      <c r="G590" s="2">
        <v>1</v>
      </c>
      <c r="H590" s="2" t="s">
        <v>1010</v>
      </c>
      <c r="I590" s="7">
        <f>Fullmath[[#This Row],[Total CP]]/Fullmath[[#This Row],[Quantity]]</f>
        <v>1</v>
      </c>
      <c r="J59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90" s="2">
        <f>Fullmath[[#This Row],[Mat Cost]]/Fullmath[[#This Row],[Quantity]]</f>
        <v>962.66666666666663</v>
      </c>
      <c r="L59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962.66666666666663</v>
      </c>
      <c r="M590" s="5"/>
      <c r="N590" s="14"/>
      <c r="O590" s="15">
        <f>IFERROR(_xlfn.IFNA(VLOOKUP(Fullmath[[#This Row],[M1]],$H$2:$L589,2,FALSE),VLOOKUP(Fullmath[[#This Row],[M1]],$H591:$L$2227,2,FALSE)),0)</f>
        <v>0</v>
      </c>
      <c r="P590" s="16">
        <f>IFERROR(_xlfn.IFNA(VLOOKUP(Fullmath[[#This Row],[M1]],$H$2:$L589,4,FALSE),VLOOKUP(Fullmath[[#This Row],[M1]],$H591:$L$2227,4,FALSE)),0)</f>
        <v>0</v>
      </c>
      <c r="Q590" s="5"/>
      <c r="R590" s="6"/>
      <c r="S590" s="15">
        <f>IFERROR(_xlfn.IFNA(VLOOKUP(Fullmath[[#This Row],[M2]],$H$2:$L589,2,FALSE),VLOOKUP(Fullmath[[#This Row],[M2]],$H591:$L$2227,2,FALSE)),0)</f>
        <v>0</v>
      </c>
      <c r="T590" s="16">
        <f>IFERROR(_xlfn.IFNA(VLOOKUP(Fullmath[[#This Row],[M2]],$H$2:$L589,4,FALSE),VLOOKUP(Fullmath[[#This Row],[M2]],$H591:$L$2227,4,FALSE)),0)</f>
        <v>0</v>
      </c>
      <c r="U590" s="5"/>
      <c r="V590" s="6"/>
      <c r="W590" s="15">
        <f>IFERROR(_xlfn.IFNA(VLOOKUP(Fullmath[[#This Row],[M3]],$H$2:$L589,2,FALSE),VLOOKUP(Fullmath[[#This Row],[M3]],$H591:$L$2227,2,FALSE)),0)</f>
        <v>0</v>
      </c>
      <c r="X590" s="16">
        <f>IFERROR(_xlfn.IFNA(VLOOKUP(Fullmath[[#This Row],[M3]],$H$2:$L589,4,FALSE),VLOOKUP(Fullmath[[#This Row],[M3]],$H591:$L$2227,4,FALSE)),0)</f>
        <v>0</v>
      </c>
      <c r="Y590" s="5"/>
      <c r="Z590" s="6"/>
      <c r="AA590" s="15">
        <f>IFERROR(_xlfn.IFNA(VLOOKUP(Fullmath[[#This Row],[M4]],$H$2:$L589,2,FALSE),VLOOKUP(Fullmath[[#This Row],[M4]],$H591:$L$2227,2,FALSE)),0)</f>
        <v>0</v>
      </c>
      <c r="AB590" s="16">
        <f>IFERROR(_xlfn.IFNA(VLOOKUP(Fullmath[[#This Row],[M4]],$H$2:$L589,4,FALSE),VLOOKUP(Fullmath[[#This Row],[M4]],$H591:$L$2227,4,FALSE)),0)</f>
        <v>0</v>
      </c>
      <c r="AC590" s="5"/>
      <c r="AD590" s="6"/>
      <c r="AE590" s="15">
        <f>IFERROR(_xlfn.IFNA(VLOOKUP(Fullmath[[#This Row],[M5]],$H$2:$L589,2,FALSE),VLOOKUP(Fullmath[[#This Row],[M5]],$H591:$L$2227,2,FALSE)),0)</f>
        <v>0</v>
      </c>
      <c r="AF590" s="16">
        <f>IFERROR(_xlfn.IFNA(VLOOKUP(Fullmath[[#This Row],[M5]],$H$2:$L589,4,FALSE),VLOOKUP(Fullmath[[#This Row],[M5]],$H591:$L$2227,4,FALSE)),0)</f>
        <v>0</v>
      </c>
      <c r="AG590" s="5"/>
      <c r="AH590" s="6"/>
      <c r="AI590" s="15">
        <f>IFERROR(_xlfn.IFNA(VLOOKUP(Fullmath[[#This Row],[M6]],$H$2:$L589,2,FALSE),VLOOKUP(Fullmath[[#This Row],[M6]],$H591:$L$2227,2,FALSE)),0)</f>
        <v>0</v>
      </c>
      <c r="AJ590" s="16">
        <f>IFERROR(_xlfn.IFNA(VLOOKUP(Fullmath[[#This Row],[M6]],$H$2:$L589,4,FALSE),VLOOKUP(Fullmath[[#This Row],[M6]],$H591:$L$2227,4,FALSE)),0)</f>
        <v>0</v>
      </c>
      <c r="AK590" s="5" t="s">
        <v>163</v>
      </c>
      <c r="AL590" s="6">
        <v>16</v>
      </c>
      <c r="AM590" s="6">
        <f>(IFERROR(VLOOKUP(AK590,Components[[Name]:[Price]],2,FALSE),0))</f>
        <v>60.166666666666664</v>
      </c>
      <c r="AN590" s="5"/>
      <c r="AO590" s="6"/>
      <c r="AP590" s="6">
        <f>(IFERROR(VLOOKUP(AN590,Components[[Name]:[Price]],2,FALSE),0))</f>
        <v>0</v>
      </c>
      <c r="AQ590" s="5"/>
      <c r="AR590" s="6"/>
      <c r="AS590" s="6">
        <f>(IFERROR(VLOOKUP(AQ590,Components[[Name]:[Price]],2,FALSE),0))</f>
        <v>0</v>
      </c>
      <c r="AT590" s="5"/>
      <c r="AU590" s="6"/>
      <c r="AV590" s="6">
        <f>(IFERROR(VLOOKUP(AT590,Components[[Name]:[Price]],2,FALSE),0))</f>
        <v>0</v>
      </c>
      <c r="AW590" s="5"/>
      <c r="AX590" s="6"/>
      <c r="AY590" s="6">
        <f>(IFERROR(VLOOKUP(AW590,Components[[Name]:[Price]],2,FALSE),0))</f>
        <v>0</v>
      </c>
      <c r="AZ590" s="5"/>
      <c r="BA590" s="6"/>
      <c r="BB590" s="6">
        <f>(IFERROR(VLOOKUP(AZ590,Components[[Name]:[Price]],2,FALSE),0))</f>
        <v>0</v>
      </c>
    </row>
    <row r="591" spans="1:54" x14ac:dyDescent="0.2">
      <c r="A591" s="2">
        <v>637</v>
      </c>
      <c r="B591" s="2" t="s">
        <v>1132</v>
      </c>
      <c r="C591" s="2" t="s">
        <v>529</v>
      </c>
      <c r="D591" s="2" t="s">
        <v>529</v>
      </c>
      <c r="E591" s="2">
        <v>1</v>
      </c>
      <c r="F591" s="2">
        <v>5</v>
      </c>
      <c r="G591" s="2">
        <v>1</v>
      </c>
      <c r="H591" s="2" t="s">
        <v>316</v>
      </c>
      <c r="I591" s="7">
        <f>Fullmath[[#This Row],[Total CP]]/Fullmath[[#This Row],[Quantity]]</f>
        <v>3.4</v>
      </c>
      <c r="J59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3.4</v>
      </c>
      <c r="K591" s="2">
        <f>Fullmath[[#This Row],[Mat Cost]]/Fullmath[[#This Row],[Quantity]]</f>
        <v>313.37666666666667</v>
      </c>
      <c r="L59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313.37666666666667</v>
      </c>
      <c r="M591" s="5" t="s">
        <v>648</v>
      </c>
      <c r="N591" s="14">
        <v>1</v>
      </c>
      <c r="O591" s="15">
        <f>IFERROR(_xlfn.IFNA(VLOOKUP(Fullmath[[#This Row],[M1]],$H$2:$L590,2,FALSE),VLOOKUP(Fullmath[[#This Row],[M1]],$H592:$L$2227,2,FALSE)),0)</f>
        <v>2.4</v>
      </c>
      <c r="P591" s="16">
        <f>IFERROR(_xlfn.IFNA(VLOOKUP(Fullmath[[#This Row],[M1]],$H$2:$L590,4,FALSE),VLOOKUP(Fullmath[[#This Row],[M1]],$H592:$L$2227,4,FALSE)),0)</f>
        <v>180.21</v>
      </c>
      <c r="Q591" s="5"/>
      <c r="R591" s="6"/>
      <c r="S591" s="15">
        <f>IFERROR(_xlfn.IFNA(VLOOKUP(Fullmath[[#This Row],[M2]],$H$2:$L590,2,FALSE),VLOOKUP(Fullmath[[#This Row],[M2]],$H592:$L$2227,2,FALSE)),0)</f>
        <v>0</v>
      </c>
      <c r="T591" s="16">
        <f>IFERROR(_xlfn.IFNA(VLOOKUP(Fullmath[[#This Row],[M2]],$H$2:$L590,4,FALSE),VLOOKUP(Fullmath[[#This Row],[M2]],$H592:$L$2227,4,FALSE)),0)</f>
        <v>0</v>
      </c>
      <c r="U591" s="5"/>
      <c r="V591" s="6"/>
      <c r="W591" s="15">
        <f>IFERROR(_xlfn.IFNA(VLOOKUP(Fullmath[[#This Row],[M3]],$H$2:$L590,2,FALSE),VLOOKUP(Fullmath[[#This Row],[M3]],$H592:$L$2227,2,FALSE)),0)</f>
        <v>0</v>
      </c>
      <c r="X591" s="16">
        <f>IFERROR(_xlfn.IFNA(VLOOKUP(Fullmath[[#This Row],[M3]],$H$2:$L590,4,FALSE),VLOOKUP(Fullmath[[#This Row],[M3]],$H592:$L$2227,4,FALSE)),0)</f>
        <v>0</v>
      </c>
      <c r="Y591" s="5"/>
      <c r="Z591" s="6"/>
      <c r="AA591" s="15">
        <f>IFERROR(_xlfn.IFNA(VLOOKUP(Fullmath[[#This Row],[M4]],$H$2:$L590,2,FALSE),VLOOKUP(Fullmath[[#This Row],[M4]],$H592:$L$2227,2,FALSE)),0)</f>
        <v>0</v>
      </c>
      <c r="AB591" s="16">
        <f>IFERROR(_xlfn.IFNA(VLOOKUP(Fullmath[[#This Row],[M4]],$H$2:$L590,4,FALSE),VLOOKUP(Fullmath[[#This Row],[M4]],$H592:$L$2227,4,FALSE)),0)</f>
        <v>0</v>
      </c>
      <c r="AC591" s="5"/>
      <c r="AD591" s="6"/>
      <c r="AE591" s="15">
        <f>IFERROR(_xlfn.IFNA(VLOOKUP(Fullmath[[#This Row],[M5]],$H$2:$L590,2,FALSE),VLOOKUP(Fullmath[[#This Row],[M5]],$H592:$L$2227,2,FALSE)),0)</f>
        <v>0</v>
      </c>
      <c r="AF591" s="16">
        <f>IFERROR(_xlfn.IFNA(VLOOKUP(Fullmath[[#This Row],[M5]],$H$2:$L590,4,FALSE),VLOOKUP(Fullmath[[#This Row],[M5]],$H592:$L$2227,4,FALSE)),0)</f>
        <v>0</v>
      </c>
      <c r="AG591" s="5"/>
      <c r="AH591" s="6"/>
      <c r="AI591" s="15">
        <f>IFERROR(_xlfn.IFNA(VLOOKUP(Fullmath[[#This Row],[M6]],$H$2:$L590,2,FALSE),VLOOKUP(Fullmath[[#This Row],[M6]],$H592:$L$2227,2,FALSE)),0)</f>
        <v>0</v>
      </c>
      <c r="AJ591" s="16">
        <f>IFERROR(_xlfn.IFNA(VLOOKUP(Fullmath[[#This Row],[M6]],$H$2:$L590,4,FALSE),VLOOKUP(Fullmath[[#This Row],[M6]],$H592:$L$2227,4,FALSE)),0)</f>
        <v>0</v>
      </c>
      <c r="AK591" s="5" t="s">
        <v>233</v>
      </c>
      <c r="AL591" s="6">
        <v>1</v>
      </c>
      <c r="AM591" s="6">
        <f>(IFERROR(VLOOKUP(AK591,Components[[Name]:[Price]],2,FALSE),0))</f>
        <v>133.16666666666666</v>
      </c>
      <c r="AN591" s="5"/>
      <c r="AO591" s="6"/>
      <c r="AP591" s="6">
        <f>(IFERROR(VLOOKUP(AN591,Components[[Name]:[Price]],2,FALSE),0))</f>
        <v>0</v>
      </c>
      <c r="AQ591" s="5"/>
      <c r="AR591" s="6"/>
      <c r="AS591" s="6">
        <f>(IFERROR(VLOOKUP(AQ591,Components[[Name]:[Price]],2,FALSE),0))</f>
        <v>0</v>
      </c>
      <c r="AT591" s="5"/>
      <c r="AU591" s="6"/>
      <c r="AV591" s="6">
        <f>(IFERROR(VLOOKUP(AT591,Components[[Name]:[Price]],2,FALSE),0))</f>
        <v>0</v>
      </c>
      <c r="AW591" s="5"/>
      <c r="AX591" s="6"/>
      <c r="AY591" s="6">
        <f>(IFERROR(VLOOKUP(AW591,Components[[Name]:[Price]],2,FALSE),0))</f>
        <v>0</v>
      </c>
      <c r="AZ591" s="5"/>
      <c r="BA591" s="6"/>
      <c r="BB591" s="6">
        <f>(IFERROR(VLOOKUP(AZ591,Components[[Name]:[Price]],2,FALSE),0))</f>
        <v>0</v>
      </c>
    </row>
    <row r="592" spans="1:54" x14ac:dyDescent="0.2">
      <c r="A592" s="2">
        <v>689</v>
      </c>
      <c r="B592" s="2" t="s">
        <v>1132</v>
      </c>
      <c r="C592" s="2" t="s">
        <v>529</v>
      </c>
      <c r="D592" s="2" t="s">
        <v>529</v>
      </c>
      <c r="E592" s="2">
        <v>1</v>
      </c>
      <c r="F592" s="2">
        <v>7</v>
      </c>
      <c r="G592" s="2">
        <v>1</v>
      </c>
      <c r="H592" s="2" t="s">
        <v>322</v>
      </c>
      <c r="I592" s="7">
        <f>Fullmath[[#This Row],[Total CP]]/Fullmath[[#This Row],[Quantity]]</f>
        <v>1</v>
      </c>
      <c r="J59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592" s="2">
        <f>Fullmath[[#This Row],[Mat Cost]]/Fullmath[[#This Row],[Quantity]]</f>
        <v>3195.2</v>
      </c>
      <c r="L59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3195.2</v>
      </c>
      <c r="M592" s="5"/>
      <c r="N592" s="14"/>
      <c r="O592" s="15">
        <f>IFERROR(_xlfn.IFNA(VLOOKUP(Fullmath[[#This Row],[M1]],$H$2:$L591,2,FALSE),VLOOKUP(Fullmath[[#This Row],[M1]],$H593:$L$2227,2,FALSE)),0)</f>
        <v>0</v>
      </c>
      <c r="P592" s="16">
        <f>IFERROR(_xlfn.IFNA(VLOOKUP(Fullmath[[#This Row],[M1]],$H$2:$L591,4,FALSE),VLOOKUP(Fullmath[[#This Row],[M1]],$H593:$L$2227,4,FALSE)),0)</f>
        <v>0</v>
      </c>
      <c r="Q592" s="5"/>
      <c r="R592" s="6"/>
      <c r="S592" s="15">
        <f>IFERROR(_xlfn.IFNA(VLOOKUP(Fullmath[[#This Row],[M2]],$H$2:$L591,2,FALSE),VLOOKUP(Fullmath[[#This Row],[M2]],$H593:$L$2227,2,FALSE)),0)</f>
        <v>0</v>
      </c>
      <c r="T592" s="16">
        <f>IFERROR(_xlfn.IFNA(VLOOKUP(Fullmath[[#This Row],[M2]],$H$2:$L591,4,FALSE),VLOOKUP(Fullmath[[#This Row],[M2]],$H593:$L$2227,4,FALSE)),0)</f>
        <v>0</v>
      </c>
      <c r="U592" s="5"/>
      <c r="V592" s="6"/>
      <c r="W592" s="15">
        <f>IFERROR(_xlfn.IFNA(VLOOKUP(Fullmath[[#This Row],[M3]],$H$2:$L591,2,FALSE),VLOOKUP(Fullmath[[#This Row],[M3]],$H593:$L$2227,2,FALSE)),0)</f>
        <v>0</v>
      </c>
      <c r="X592" s="16">
        <f>IFERROR(_xlfn.IFNA(VLOOKUP(Fullmath[[#This Row],[M3]],$H$2:$L591,4,FALSE),VLOOKUP(Fullmath[[#This Row],[M3]],$H593:$L$2227,4,FALSE)),0)</f>
        <v>0</v>
      </c>
      <c r="Y592" s="5"/>
      <c r="Z592" s="6"/>
      <c r="AA592" s="15">
        <f>IFERROR(_xlfn.IFNA(VLOOKUP(Fullmath[[#This Row],[M4]],$H$2:$L591,2,FALSE),VLOOKUP(Fullmath[[#This Row],[M4]],$H593:$L$2227,2,FALSE)),0)</f>
        <v>0</v>
      </c>
      <c r="AB592" s="16">
        <f>IFERROR(_xlfn.IFNA(VLOOKUP(Fullmath[[#This Row],[M4]],$H$2:$L591,4,FALSE),VLOOKUP(Fullmath[[#This Row],[M4]],$H593:$L$2227,4,FALSE)),0)</f>
        <v>0</v>
      </c>
      <c r="AC592" s="5"/>
      <c r="AD592" s="6"/>
      <c r="AE592" s="15">
        <f>IFERROR(_xlfn.IFNA(VLOOKUP(Fullmath[[#This Row],[M5]],$H$2:$L591,2,FALSE),VLOOKUP(Fullmath[[#This Row],[M5]],$H593:$L$2227,2,FALSE)),0)</f>
        <v>0</v>
      </c>
      <c r="AF592" s="16">
        <f>IFERROR(_xlfn.IFNA(VLOOKUP(Fullmath[[#This Row],[M5]],$H$2:$L591,4,FALSE),VLOOKUP(Fullmath[[#This Row],[M5]],$H593:$L$2227,4,FALSE)),0)</f>
        <v>0</v>
      </c>
      <c r="AG592" s="5"/>
      <c r="AH592" s="6"/>
      <c r="AI592" s="15">
        <f>IFERROR(_xlfn.IFNA(VLOOKUP(Fullmath[[#This Row],[M6]],$H$2:$L591,2,FALSE),VLOOKUP(Fullmath[[#This Row],[M6]],$H593:$L$2227,2,FALSE)),0)</f>
        <v>0</v>
      </c>
      <c r="AJ592" s="16">
        <f>IFERROR(_xlfn.IFNA(VLOOKUP(Fullmath[[#This Row],[M6]],$H$2:$L591,4,FALSE),VLOOKUP(Fullmath[[#This Row],[M6]],$H593:$L$2227,4,FALSE)),0)</f>
        <v>0</v>
      </c>
      <c r="AK592" s="5" t="s">
        <v>240</v>
      </c>
      <c r="AL592" s="6">
        <v>16</v>
      </c>
      <c r="AM592" s="6">
        <f>(IFERROR(VLOOKUP(AK592,Components[[Name]:[Price]],2,FALSE),0))</f>
        <v>199.7</v>
      </c>
      <c r="AN592" s="5"/>
      <c r="AO592" s="6"/>
      <c r="AP592" s="6">
        <f>(IFERROR(VLOOKUP(AN592,Components[[Name]:[Price]],2,FALSE),0))</f>
        <v>0</v>
      </c>
      <c r="AQ592" s="5"/>
      <c r="AR592" s="6"/>
      <c r="AS592" s="6">
        <f>(IFERROR(VLOOKUP(AQ592,Components[[Name]:[Price]],2,FALSE),0))</f>
        <v>0</v>
      </c>
      <c r="AT592" s="5"/>
      <c r="AU592" s="6"/>
      <c r="AV592" s="6">
        <f>(IFERROR(VLOOKUP(AT592,Components[[Name]:[Price]],2,FALSE),0))</f>
        <v>0</v>
      </c>
      <c r="AW592" s="5"/>
      <c r="AX592" s="6"/>
      <c r="AY592" s="6">
        <f>(IFERROR(VLOOKUP(AW592,Components[[Name]:[Price]],2,FALSE),0))</f>
        <v>0</v>
      </c>
      <c r="AZ592" s="5"/>
      <c r="BA592" s="6"/>
      <c r="BB592" s="6">
        <f>(IFERROR(VLOOKUP(AZ592,Components[[Name]:[Price]],2,FALSE),0))</f>
        <v>0</v>
      </c>
    </row>
    <row r="593" spans="1:54" x14ac:dyDescent="0.2">
      <c r="A593" s="2">
        <v>639</v>
      </c>
      <c r="B593" s="2" t="s">
        <v>1132</v>
      </c>
      <c r="C593" s="2" t="s">
        <v>529</v>
      </c>
      <c r="D593" s="2" t="s">
        <v>529</v>
      </c>
      <c r="E593" s="2">
        <v>1</v>
      </c>
      <c r="F593" s="2">
        <v>11</v>
      </c>
      <c r="G593" s="2">
        <v>2</v>
      </c>
      <c r="H593" s="2" t="s">
        <v>1037</v>
      </c>
      <c r="I593" s="7">
        <f>Fullmath[[#This Row],[Total CP]]/Fullmath[[#This Row],[Quantity]]</f>
        <v>5.4</v>
      </c>
      <c r="J59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5.4</v>
      </c>
      <c r="K593" s="2">
        <f>Fullmath[[#This Row],[Mat Cost]]/Fullmath[[#This Row],[Quantity]]</f>
        <v>276.46000000000004</v>
      </c>
      <c r="L59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276.46000000000004</v>
      </c>
      <c r="M593" s="5" t="s">
        <v>317</v>
      </c>
      <c r="N593" s="14">
        <v>1</v>
      </c>
      <c r="O593" s="15">
        <f>IFERROR(_xlfn.IFNA(VLOOKUP(Fullmath[[#This Row],[M1]],$H$2:$L592,2,FALSE),VLOOKUP(Fullmath[[#This Row],[M1]],$H594:$L$2227,2,FALSE)),0)</f>
        <v>3.4</v>
      </c>
      <c r="P593" s="16">
        <f>IFERROR(_xlfn.IFNA(VLOOKUP(Fullmath[[#This Row],[M1]],$H$2:$L592,4,FALSE),VLOOKUP(Fullmath[[#This Row],[M1]],$H594:$L$2227,4,FALSE)),0)</f>
        <v>276.46000000000004</v>
      </c>
      <c r="Q593" s="5"/>
      <c r="R593" s="6"/>
      <c r="S593" s="15">
        <f>IFERROR(_xlfn.IFNA(VLOOKUP(Fullmath[[#This Row],[M2]],$H$2:$L592,2,FALSE),VLOOKUP(Fullmath[[#This Row],[M2]],$H594:$L$2227,2,FALSE)),0)</f>
        <v>0</v>
      </c>
      <c r="T593" s="16">
        <f>IFERROR(_xlfn.IFNA(VLOOKUP(Fullmath[[#This Row],[M2]],$H$2:$L592,4,FALSE),VLOOKUP(Fullmath[[#This Row],[M2]],$H594:$L$2227,4,FALSE)),0)</f>
        <v>0</v>
      </c>
      <c r="U593" s="5"/>
      <c r="V593" s="6"/>
      <c r="W593" s="15">
        <f>IFERROR(_xlfn.IFNA(VLOOKUP(Fullmath[[#This Row],[M3]],$H$2:$L592,2,FALSE),VLOOKUP(Fullmath[[#This Row],[M3]],$H594:$L$2227,2,FALSE)),0)</f>
        <v>0</v>
      </c>
      <c r="X593" s="16">
        <f>IFERROR(_xlfn.IFNA(VLOOKUP(Fullmath[[#This Row],[M3]],$H$2:$L592,4,FALSE),VLOOKUP(Fullmath[[#This Row],[M3]],$H594:$L$2227,4,FALSE)),0)</f>
        <v>0</v>
      </c>
      <c r="Y593" s="5"/>
      <c r="Z593" s="6"/>
      <c r="AA593" s="15">
        <f>IFERROR(_xlfn.IFNA(VLOOKUP(Fullmath[[#This Row],[M4]],$H$2:$L592,2,FALSE),VLOOKUP(Fullmath[[#This Row],[M4]],$H594:$L$2227,2,FALSE)),0)</f>
        <v>0</v>
      </c>
      <c r="AB593" s="16">
        <f>IFERROR(_xlfn.IFNA(VLOOKUP(Fullmath[[#This Row],[M4]],$H$2:$L592,4,FALSE),VLOOKUP(Fullmath[[#This Row],[M4]],$H594:$L$2227,4,FALSE)),0)</f>
        <v>0</v>
      </c>
      <c r="AC593" s="5"/>
      <c r="AD593" s="6"/>
      <c r="AE593" s="15">
        <f>IFERROR(_xlfn.IFNA(VLOOKUP(Fullmath[[#This Row],[M5]],$H$2:$L592,2,FALSE),VLOOKUP(Fullmath[[#This Row],[M5]],$H594:$L$2227,2,FALSE)),0)</f>
        <v>0</v>
      </c>
      <c r="AF593" s="16">
        <f>IFERROR(_xlfn.IFNA(VLOOKUP(Fullmath[[#This Row],[M5]],$H$2:$L592,4,FALSE),VLOOKUP(Fullmath[[#This Row],[M5]],$H594:$L$2227,4,FALSE)),0)</f>
        <v>0</v>
      </c>
      <c r="AG593" s="5"/>
      <c r="AH593" s="6"/>
      <c r="AI593" s="15">
        <f>IFERROR(_xlfn.IFNA(VLOOKUP(Fullmath[[#This Row],[M6]],$H$2:$L592,2,FALSE),VLOOKUP(Fullmath[[#This Row],[M6]],$H594:$L$2227,2,FALSE)),0)</f>
        <v>0</v>
      </c>
      <c r="AJ593" s="16">
        <f>IFERROR(_xlfn.IFNA(VLOOKUP(Fullmath[[#This Row],[M6]],$H$2:$L592,4,FALSE),VLOOKUP(Fullmath[[#This Row],[M6]],$H594:$L$2227,4,FALSE)),0)</f>
        <v>0</v>
      </c>
      <c r="AK593" s="5"/>
      <c r="AL593" s="6"/>
      <c r="AM593" s="6">
        <f>(IFERROR(VLOOKUP(AK593,Components[[Name]:[Price]],2,FALSE),0))</f>
        <v>0</v>
      </c>
      <c r="AN593" s="5"/>
      <c r="AO593" s="6"/>
      <c r="AP593" s="6">
        <f>(IFERROR(VLOOKUP(AN593,Components[[Name]:[Price]],2,FALSE),0))</f>
        <v>0</v>
      </c>
      <c r="AQ593" s="5"/>
      <c r="AR593" s="6"/>
      <c r="AS593" s="6">
        <f>(IFERROR(VLOOKUP(AQ593,Components[[Name]:[Price]],2,FALSE),0))</f>
        <v>0</v>
      </c>
      <c r="AT593" s="5"/>
      <c r="AU593" s="6"/>
      <c r="AV593" s="6">
        <f>(IFERROR(VLOOKUP(AT593,Components[[Name]:[Price]],2,FALSE),0))</f>
        <v>0</v>
      </c>
      <c r="AW593" s="5"/>
      <c r="AX593" s="6"/>
      <c r="AY593" s="6">
        <f>(IFERROR(VLOOKUP(AW593,Components[[Name]:[Price]],2,FALSE),0))</f>
        <v>0</v>
      </c>
      <c r="AZ593" s="5"/>
      <c r="BA593" s="6"/>
      <c r="BB593" s="6">
        <f>(IFERROR(VLOOKUP(AZ593,Components[[Name]:[Price]],2,FALSE),0))</f>
        <v>0</v>
      </c>
    </row>
    <row r="594" spans="1:54" x14ac:dyDescent="0.2">
      <c r="A594" s="2">
        <v>1090</v>
      </c>
      <c r="B594" s="2" t="s">
        <v>958</v>
      </c>
      <c r="C594" s="6" t="s">
        <v>823</v>
      </c>
      <c r="D594" s="2" t="s">
        <v>699</v>
      </c>
      <c r="E594" s="2">
        <v>10</v>
      </c>
      <c r="F594" s="2">
        <v>1</v>
      </c>
      <c r="G594" s="2">
        <v>10</v>
      </c>
      <c r="H594" s="2" t="s">
        <v>937</v>
      </c>
      <c r="I594" s="7">
        <f>Fullmath[[#This Row],[Total CP]]/Fullmath[[#This Row],[Quantity]]</f>
        <v>1</v>
      </c>
      <c r="J5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94" s="6">
        <f>Fullmath[[#This Row],[Mat Cost]]/Fullmath[[#This Row],[Quantity]]</f>
        <v>137.1</v>
      </c>
      <c r="L5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1371</v>
      </c>
      <c r="M594" s="5"/>
      <c r="N594" s="14"/>
      <c r="O594" s="15">
        <f>IFERROR(_xlfn.IFNA(VLOOKUP(Fullmath[[#This Row],[M1]],$H$2:$L593,2,FALSE),VLOOKUP(Fullmath[[#This Row],[M1]],$H595:$L$2227,2,FALSE)),0)</f>
        <v>0</v>
      </c>
      <c r="P594" s="16">
        <f>IFERROR(_xlfn.IFNA(VLOOKUP(Fullmath[[#This Row],[M1]],$H$2:$L593,4,FALSE),VLOOKUP(Fullmath[[#This Row],[M1]],$H595:$L$2227,4,FALSE)),0)</f>
        <v>0</v>
      </c>
      <c r="Q594" s="5"/>
      <c r="R594" s="6"/>
      <c r="S594" s="15">
        <f>IFERROR(_xlfn.IFNA(VLOOKUP(Fullmath[[#This Row],[M2]],$H$2:$L593,2,FALSE),VLOOKUP(Fullmath[[#This Row],[M2]],$H595:$L$2227,2,FALSE)),0)</f>
        <v>0</v>
      </c>
      <c r="T594" s="16">
        <f>IFERROR(_xlfn.IFNA(VLOOKUP(Fullmath[[#This Row],[M2]],$H$2:$L593,4,FALSE),VLOOKUP(Fullmath[[#This Row],[M2]],$H595:$L$2227,4,FALSE)),0)</f>
        <v>0</v>
      </c>
      <c r="U594" s="5"/>
      <c r="V594" s="6"/>
      <c r="W594" s="15">
        <f>IFERROR(_xlfn.IFNA(VLOOKUP(Fullmath[[#This Row],[M3]],$H$2:$L593,2,FALSE),VLOOKUP(Fullmath[[#This Row],[M3]],$H595:$L$2227,2,FALSE)),0)</f>
        <v>0</v>
      </c>
      <c r="X594" s="16">
        <f>IFERROR(_xlfn.IFNA(VLOOKUP(Fullmath[[#This Row],[M3]],$H$2:$L593,4,FALSE),VLOOKUP(Fullmath[[#This Row],[M3]],$H595:$L$2227,4,FALSE)),0)</f>
        <v>0</v>
      </c>
      <c r="Y594" s="5"/>
      <c r="Z594" s="6"/>
      <c r="AA594" s="15">
        <f>IFERROR(_xlfn.IFNA(VLOOKUP(Fullmath[[#This Row],[M4]],$H$2:$L593,2,FALSE),VLOOKUP(Fullmath[[#This Row],[M4]],$H595:$L$2227,2,FALSE)),0)</f>
        <v>0</v>
      </c>
      <c r="AB594" s="16">
        <f>IFERROR(_xlfn.IFNA(VLOOKUP(Fullmath[[#This Row],[M4]],$H$2:$L593,4,FALSE),VLOOKUP(Fullmath[[#This Row],[M4]],$H595:$L$2227,4,FALSE)),0)</f>
        <v>0</v>
      </c>
      <c r="AC594" s="5"/>
      <c r="AD594" s="6"/>
      <c r="AE594" s="15">
        <f>IFERROR(_xlfn.IFNA(VLOOKUP(Fullmath[[#This Row],[M5]],$H$2:$L593,2,FALSE),VLOOKUP(Fullmath[[#This Row],[M5]],$H595:$L$2227,2,FALSE)),0)</f>
        <v>0</v>
      </c>
      <c r="AF594" s="16">
        <f>IFERROR(_xlfn.IFNA(VLOOKUP(Fullmath[[#This Row],[M5]],$H$2:$L593,4,FALSE),VLOOKUP(Fullmath[[#This Row],[M5]],$H595:$L$2227,4,FALSE)),0)</f>
        <v>0</v>
      </c>
      <c r="AG594" s="5"/>
      <c r="AH594" s="6"/>
      <c r="AI594" s="15">
        <f>IFERROR(_xlfn.IFNA(VLOOKUP(Fullmath[[#This Row],[M6]],$H$2:$L593,2,FALSE),VLOOKUP(Fullmath[[#This Row],[M6]],$H595:$L$2227,2,FALSE)),0)</f>
        <v>0</v>
      </c>
      <c r="AJ594" s="16">
        <f>IFERROR(_xlfn.IFNA(VLOOKUP(Fullmath[[#This Row],[M6]],$H$2:$L593,4,FALSE),VLOOKUP(Fullmath[[#This Row],[M6]],$H595:$L$2227,4,FALSE)),0)</f>
        <v>0</v>
      </c>
      <c r="AK594" s="5" t="s">
        <v>242</v>
      </c>
      <c r="AL594" s="6">
        <v>10</v>
      </c>
      <c r="AM594" s="6">
        <f>(IFERROR(VLOOKUP(AK594,Components[[Name]:[Price]],2,FALSE),0))</f>
        <v>137.1</v>
      </c>
      <c r="AN594" s="5"/>
      <c r="AO594" s="6"/>
      <c r="AP594" s="6">
        <f>(IFERROR(VLOOKUP(AN594,Components[[Name]:[Price]],2,FALSE),0))</f>
        <v>0</v>
      </c>
      <c r="AQ594" s="5"/>
      <c r="AR594" s="6"/>
      <c r="AS594" s="6">
        <f>(IFERROR(VLOOKUP(AQ594,Components[[Name]:[Price]],2,FALSE),0))</f>
        <v>0</v>
      </c>
      <c r="AT594" s="5"/>
      <c r="AU594" s="6"/>
      <c r="AV594" s="6">
        <f>(IFERROR(VLOOKUP(AT594,Components[[Name]:[Price]],2,FALSE),0))</f>
        <v>0</v>
      </c>
      <c r="AW594" s="5"/>
      <c r="AX594" s="6"/>
      <c r="AY594" s="6">
        <f>(IFERROR(VLOOKUP(AW594,Components[[Name]:[Price]],2,FALSE),0))</f>
        <v>0</v>
      </c>
      <c r="AZ594" s="5"/>
      <c r="BA594" s="6"/>
      <c r="BB594" s="2">
        <f>(IFERROR(VLOOKUP(AZ594,Components[[Name]:[Price]],2,FALSE),0))</f>
        <v>0</v>
      </c>
    </row>
    <row r="595" spans="1:54" x14ac:dyDescent="0.2">
      <c r="A595" s="2">
        <v>1091</v>
      </c>
      <c r="B595" s="2" t="s">
        <v>958</v>
      </c>
      <c r="C595" s="6" t="s">
        <v>823</v>
      </c>
      <c r="D595" s="2" t="s">
        <v>699</v>
      </c>
      <c r="E595" s="2">
        <v>10</v>
      </c>
      <c r="F595" s="2">
        <v>1</v>
      </c>
      <c r="G595" s="2">
        <v>10</v>
      </c>
      <c r="H595" s="2" t="s">
        <v>936</v>
      </c>
      <c r="I595" s="7">
        <f>Fullmath[[#This Row],[Total CP]]/Fullmath[[#This Row],[Quantity]]</f>
        <v>1</v>
      </c>
      <c r="J5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95" s="6">
        <f>Fullmath[[#This Row],[Mat Cost]]/Fullmath[[#This Row],[Quantity]]</f>
        <v>131</v>
      </c>
      <c r="L5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1310</v>
      </c>
      <c r="M595" s="5"/>
      <c r="N595" s="14"/>
      <c r="O595" s="15">
        <f>IFERROR(_xlfn.IFNA(VLOOKUP(Fullmath[[#This Row],[M1]],$H$2:$L594,2,FALSE),VLOOKUP(Fullmath[[#This Row],[M1]],$H596:$L$2227,2,FALSE)),0)</f>
        <v>0</v>
      </c>
      <c r="P595" s="16">
        <f>IFERROR(_xlfn.IFNA(VLOOKUP(Fullmath[[#This Row],[M1]],$H$2:$L594,4,FALSE),VLOOKUP(Fullmath[[#This Row],[M1]],$H596:$L$2227,4,FALSE)),0)</f>
        <v>0</v>
      </c>
      <c r="Q595" s="5"/>
      <c r="R595" s="6"/>
      <c r="S595" s="15">
        <f>IFERROR(_xlfn.IFNA(VLOOKUP(Fullmath[[#This Row],[M2]],$H$2:$L594,2,FALSE),VLOOKUP(Fullmath[[#This Row],[M2]],$H596:$L$2227,2,FALSE)),0)</f>
        <v>0</v>
      </c>
      <c r="T595" s="16">
        <f>IFERROR(_xlfn.IFNA(VLOOKUP(Fullmath[[#This Row],[M2]],$H$2:$L594,4,FALSE),VLOOKUP(Fullmath[[#This Row],[M2]],$H596:$L$2227,4,FALSE)),0)</f>
        <v>0</v>
      </c>
      <c r="U595" s="5"/>
      <c r="V595" s="6"/>
      <c r="W595" s="15">
        <f>IFERROR(_xlfn.IFNA(VLOOKUP(Fullmath[[#This Row],[M3]],$H$2:$L594,2,FALSE),VLOOKUP(Fullmath[[#This Row],[M3]],$H596:$L$2227,2,FALSE)),0)</f>
        <v>0</v>
      </c>
      <c r="X595" s="16">
        <f>IFERROR(_xlfn.IFNA(VLOOKUP(Fullmath[[#This Row],[M3]],$H$2:$L594,4,FALSE),VLOOKUP(Fullmath[[#This Row],[M3]],$H596:$L$2227,4,FALSE)),0)</f>
        <v>0</v>
      </c>
      <c r="Y595" s="5"/>
      <c r="Z595" s="6"/>
      <c r="AA595" s="15">
        <f>IFERROR(_xlfn.IFNA(VLOOKUP(Fullmath[[#This Row],[M4]],$H$2:$L594,2,FALSE),VLOOKUP(Fullmath[[#This Row],[M4]],$H596:$L$2227,2,FALSE)),0)</f>
        <v>0</v>
      </c>
      <c r="AB595" s="16">
        <f>IFERROR(_xlfn.IFNA(VLOOKUP(Fullmath[[#This Row],[M4]],$H$2:$L594,4,FALSE),VLOOKUP(Fullmath[[#This Row],[M4]],$H596:$L$2227,4,FALSE)),0)</f>
        <v>0</v>
      </c>
      <c r="AC595" s="5"/>
      <c r="AD595" s="6"/>
      <c r="AE595" s="15">
        <f>IFERROR(_xlfn.IFNA(VLOOKUP(Fullmath[[#This Row],[M5]],$H$2:$L594,2,FALSE),VLOOKUP(Fullmath[[#This Row],[M5]],$H596:$L$2227,2,FALSE)),0)</f>
        <v>0</v>
      </c>
      <c r="AF595" s="16">
        <f>IFERROR(_xlfn.IFNA(VLOOKUP(Fullmath[[#This Row],[M5]],$H$2:$L594,4,FALSE),VLOOKUP(Fullmath[[#This Row],[M5]],$H596:$L$2227,4,FALSE)),0)</f>
        <v>0</v>
      </c>
      <c r="AG595" s="5"/>
      <c r="AH595" s="6"/>
      <c r="AI595" s="15">
        <f>IFERROR(_xlfn.IFNA(VLOOKUP(Fullmath[[#This Row],[M6]],$H$2:$L594,2,FALSE),VLOOKUP(Fullmath[[#This Row],[M6]],$H596:$L$2227,2,FALSE)),0)</f>
        <v>0</v>
      </c>
      <c r="AJ595" s="16">
        <f>IFERROR(_xlfn.IFNA(VLOOKUP(Fullmath[[#This Row],[M6]],$H$2:$L594,4,FALSE),VLOOKUP(Fullmath[[#This Row],[M6]],$H596:$L$2227,4,FALSE)),0)</f>
        <v>0</v>
      </c>
      <c r="AK595" s="5" t="s">
        <v>243</v>
      </c>
      <c r="AL595" s="6">
        <v>10</v>
      </c>
      <c r="AM595" s="6">
        <f>(IFERROR(VLOOKUP(AK595,Components[[Name]:[Price]],2,FALSE),0))</f>
        <v>131</v>
      </c>
      <c r="AN595" s="5"/>
      <c r="AO595" s="6"/>
      <c r="AP595" s="6">
        <f>(IFERROR(VLOOKUP(AN595,Components[[Name]:[Price]],2,FALSE),0))</f>
        <v>0</v>
      </c>
      <c r="AQ595" s="5"/>
      <c r="AR595" s="6"/>
      <c r="AS595" s="6">
        <f>(IFERROR(VLOOKUP(AQ595,Components[[Name]:[Price]],2,FALSE),0))</f>
        <v>0</v>
      </c>
      <c r="AT595" s="5"/>
      <c r="AU595" s="6"/>
      <c r="AV595" s="6">
        <f>(IFERROR(VLOOKUP(AT595,Components[[Name]:[Price]],2,FALSE),0))</f>
        <v>0</v>
      </c>
      <c r="AW595" s="5"/>
      <c r="AX595" s="6"/>
      <c r="AY595" s="6">
        <f>(IFERROR(VLOOKUP(AW595,Components[[Name]:[Price]],2,FALSE),0))</f>
        <v>0</v>
      </c>
      <c r="AZ595" s="5"/>
      <c r="BA595" s="6"/>
      <c r="BB595" s="2">
        <f>(IFERROR(VLOOKUP(AZ595,Components[[Name]:[Price]],2,FALSE),0))</f>
        <v>0</v>
      </c>
    </row>
    <row r="596" spans="1:54" x14ac:dyDescent="0.2">
      <c r="A596" s="2">
        <v>1093</v>
      </c>
      <c r="B596" s="2" t="s">
        <v>958</v>
      </c>
      <c r="C596" s="6" t="s">
        <v>823</v>
      </c>
      <c r="D596" s="2" t="s">
        <v>699</v>
      </c>
      <c r="E596" s="2">
        <v>10</v>
      </c>
      <c r="F596" s="2">
        <v>2</v>
      </c>
      <c r="G596" s="2">
        <v>10</v>
      </c>
      <c r="H596" s="2" t="s">
        <v>934</v>
      </c>
      <c r="I596" s="7">
        <f>Fullmath[[#This Row],[Total CP]]/Fullmath[[#This Row],[Quantity]]</f>
        <v>1</v>
      </c>
      <c r="J5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96" s="6">
        <f>Fullmath[[#This Row],[Mat Cost]]/Fullmath[[#This Row],[Quantity]]</f>
        <v>52.916666666666664</v>
      </c>
      <c r="L5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529.16666666666663</v>
      </c>
      <c r="M596" s="5"/>
      <c r="N596" s="14"/>
      <c r="O596" s="15">
        <f>IFERROR(_xlfn.IFNA(VLOOKUP(Fullmath[[#This Row],[M1]],$H$2:$L595,2,FALSE),VLOOKUP(Fullmath[[#This Row],[M1]],$H597:$L$2227,2,FALSE)),0)</f>
        <v>0</v>
      </c>
      <c r="P596" s="16">
        <f>IFERROR(_xlfn.IFNA(VLOOKUP(Fullmath[[#This Row],[M1]],$H$2:$L595,4,FALSE),VLOOKUP(Fullmath[[#This Row],[M1]],$H597:$L$2227,4,FALSE)),0)</f>
        <v>0</v>
      </c>
      <c r="Q596" s="5"/>
      <c r="R596" s="6"/>
      <c r="S596" s="15">
        <f>IFERROR(_xlfn.IFNA(VLOOKUP(Fullmath[[#This Row],[M2]],$H$2:$L595,2,FALSE),VLOOKUP(Fullmath[[#This Row],[M2]],$H597:$L$2227,2,FALSE)),0)</f>
        <v>0</v>
      </c>
      <c r="T596" s="16">
        <f>IFERROR(_xlfn.IFNA(VLOOKUP(Fullmath[[#This Row],[M2]],$H$2:$L595,4,FALSE),VLOOKUP(Fullmath[[#This Row],[M2]],$H597:$L$2227,4,FALSE)),0)</f>
        <v>0</v>
      </c>
      <c r="U596" s="5"/>
      <c r="V596" s="6"/>
      <c r="W596" s="15">
        <f>IFERROR(_xlfn.IFNA(VLOOKUP(Fullmath[[#This Row],[M3]],$H$2:$L595,2,FALSE),VLOOKUP(Fullmath[[#This Row],[M3]],$H597:$L$2227,2,FALSE)),0)</f>
        <v>0</v>
      </c>
      <c r="X596" s="16">
        <f>IFERROR(_xlfn.IFNA(VLOOKUP(Fullmath[[#This Row],[M3]],$H$2:$L595,4,FALSE),VLOOKUP(Fullmath[[#This Row],[M3]],$H597:$L$2227,4,FALSE)),0)</f>
        <v>0</v>
      </c>
      <c r="Y596" s="5"/>
      <c r="Z596" s="6"/>
      <c r="AA596" s="15">
        <f>IFERROR(_xlfn.IFNA(VLOOKUP(Fullmath[[#This Row],[M4]],$H$2:$L595,2,FALSE),VLOOKUP(Fullmath[[#This Row],[M4]],$H597:$L$2227,2,FALSE)),0)</f>
        <v>0</v>
      </c>
      <c r="AB596" s="16">
        <f>IFERROR(_xlfn.IFNA(VLOOKUP(Fullmath[[#This Row],[M4]],$H$2:$L595,4,FALSE),VLOOKUP(Fullmath[[#This Row],[M4]],$H597:$L$2227,4,FALSE)),0)</f>
        <v>0</v>
      </c>
      <c r="AC596" s="5"/>
      <c r="AD596" s="6"/>
      <c r="AE596" s="15">
        <f>IFERROR(_xlfn.IFNA(VLOOKUP(Fullmath[[#This Row],[M5]],$H$2:$L595,2,FALSE),VLOOKUP(Fullmath[[#This Row],[M5]],$H597:$L$2227,2,FALSE)),0)</f>
        <v>0</v>
      </c>
      <c r="AF596" s="16">
        <f>IFERROR(_xlfn.IFNA(VLOOKUP(Fullmath[[#This Row],[M5]],$H$2:$L595,4,FALSE),VLOOKUP(Fullmath[[#This Row],[M5]],$H597:$L$2227,4,FALSE)),0)</f>
        <v>0</v>
      </c>
      <c r="AG596" s="5"/>
      <c r="AH596" s="6"/>
      <c r="AI596" s="15">
        <f>IFERROR(_xlfn.IFNA(VLOOKUP(Fullmath[[#This Row],[M6]],$H$2:$L595,2,FALSE),VLOOKUP(Fullmath[[#This Row],[M6]],$H597:$L$2227,2,FALSE)),0)</f>
        <v>0</v>
      </c>
      <c r="AJ596" s="16">
        <f>IFERROR(_xlfn.IFNA(VLOOKUP(Fullmath[[#This Row],[M6]],$H$2:$L595,4,FALSE),VLOOKUP(Fullmath[[#This Row],[M6]],$H597:$L$2227,4,FALSE)),0)</f>
        <v>0</v>
      </c>
      <c r="AK596" s="5" t="s">
        <v>218</v>
      </c>
      <c r="AL596" s="6">
        <v>10</v>
      </c>
      <c r="AM596" s="6">
        <f>(IFERROR(VLOOKUP(AK596,Components[[Name]:[Price]],2,FALSE),0))</f>
        <v>52.916666666666664</v>
      </c>
      <c r="AN596" s="5"/>
      <c r="AO596" s="6"/>
      <c r="AP596" s="6">
        <f>(IFERROR(VLOOKUP(AN596,Components[[Name]:[Price]],2,FALSE),0))</f>
        <v>0</v>
      </c>
      <c r="AQ596" s="5"/>
      <c r="AR596" s="6"/>
      <c r="AS596" s="6">
        <f>(IFERROR(VLOOKUP(AQ596,Components[[Name]:[Price]],2,FALSE),0))</f>
        <v>0</v>
      </c>
      <c r="AT596" s="5"/>
      <c r="AU596" s="6"/>
      <c r="AV596" s="6">
        <f>(IFERROR(VLOOKUP(AT596,Components[[Name]:[Price]],2,FALSE),0))</f>
        <v>0</v>
      </c>
      <c r="AW596" s="5"/>
      <c r="AX596" s="6"/>
      <c r="AY596" s="6">
        <f>(IFERROR(VLOOKUP(AW596,Components[[Name]:[Price]],2,FALSE),0))</f>
        <v>0</v>
      </c>
      <c r="AZ596" s="5"/>
      <c r="BA596" s="6"/>
      <c r="BB596" s="2">
        <f>(IFERROR(VLOOKUP(AZ596,Components[[Name]:[Price]],2,FALSE),0))</f>
        <v>0</v>
      </c>
    </row>
    <row r="597" spans="1:54" x14ac:dyDescent="0.2">
      <c r="A597" s="2">
        <v>1092</v>
      </c>
      <c r="B597" s="2" t="s">
        <v>958</v>
      </c>
      <c r="C597" s="6" t="s">
        <v>823</v>
      </c>
      <c r="D597" s="2" t="s">
        <v>699</v>
      </c>
      <c r="E597" s="2">
        <v>10</v>
      </c>
      <c r="F597" s="2">
        <v>2</v>
      </c>
      <c r="G597" s="2">
        <v>10</v>
      </c>
      <c r="H597" s="2" t="s">
        <v>935</v>
      </c>
      <c r="I597" s="7">
        <f>Fullmath[[#This Row],[Total CP]]/Fullmath[[#This Row],[Quantity]]</f>
        <v>1</v>
      </c>
      <c r="J5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97" s="6">
        <f>Fullmath[[#This Row],[Mat Cost]]/Fullmath[[#This Row],[Quantity]]</f>
        <v>28.083333333333332</v>
      </c>
      <c r="L5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280.83333333333331</v>
      </c>
      <c r="M597" s="5"/>
      <c r="N597" s="14"/>
      <c r="O597" s="15">
        <f>IFERROR(_xlfn.IFNA(VLOOKUP(Fullmath[[#This Row],[M1]],$H$2:$L596,2,FALSE),VLOOKUP(Fullmath[[#This Row],[M1]],$H598:$L$2227,2,FALSE)),0)</f>
        <v>0</v>
      </c>
      <c r="P597" s="16">
        <f>IFERROR(_xlfn.IFNA(VLOOKUP(Fullmath[[#This Row],[M1]],$H$2:$L596,4,FALSE),VLOOKUP(Fullmath[[#This Row],[M1]],$H598:$L$2227,4,FALSE)),0)</f>
        <v>0</v>
      </c>
      <c r="Q597" s="5"/>
      <c r="R597" s="6"/>
      <c r="S597" s="15">
        <f>IFERROR(_xlfn.IFNA(VLOOKUP(Fullmath[[#This Row],[M2]],$H$2:$L596,2,FALSE),VLOOKUP(Fullmath[[#This Row],[M2]],$H598:$L$2227,2,FALSE)),0)</f>
        <v>0</v>
      </c>
      <c r="T597" s="16">
        <f>IFERROR(_xlfn.IFNA(VLOOKUP(Fullmath[[#This Row],[M2]],$H$2:$L596,4,FALSE),VLOOKUP(Fullmath[[#This Row],[M2]],$H598:$L$2227,4,FALSE)),0)</f>
        <v>0</v>
      </c>
      <c r="U597" s="5"/>
      <c r="V597" s="6"/>
      <c r="W597" s="15">
        <f>IFERROR(_xlfn.IFNA(VLOOKUP(Fullmath[[#This Row],[M3]],$H$2:$L596,2,FALSE),VLOOKUP(Fullmath[[#This Row],[M3]],$H598:$L$2227,2,FALSE)),0)</f>
        <v>0</v>
      </c>
      <c r="X597" s="16">
        <f>IFERROR(_xlfn.IFNA(VLOOKUP(Fullmath[[#This Row],[M3]],$H$2:$L596,4,FALSE),VLOOKUP(Fullmath[[#This Row],[M3]],$H598:$L$2227,4,FALSE)),0)</f>
        <v>0</v>
      </c>
      <c r="Y597" s="5"/>
      <c r="Z597" s="6"/>
      <c r="AA597" s="15">
        <f>IFERROR(_xlfn.IFNA(VLOOKUP(Fullmath[[#This Row],[M4]],$H$2:$L596,2,FALSE),VLOOKUP(Fullmath[[#This Row],[M4]],$H598:$L$2227,2,FALSE)),0)</f>
        <v>0</v>
      </c>
      <c r="AB597" s="16">
        <f>IFERROR(_xlfn.IFNA(VLOOKUP(Fullmath[[#This Row],[M4]],$H$2:$L596,4,FALSE),VLOOKUP(Fullmath[[#This Row],[M4]],$H598:$L$2227,4,FALSE)),0)</f>
        <v>0</v>
      </c>
      <c r="AC597" s="5"/>
      <c r="AD597" s="6"/>
      <c r="AE597" s="15">
        <f>IFERROR(_xlfn.IFNA(VLOOKUP(Fullmath[[#This Row],[M5]],$H$2:$L596,2,FALSE),VLOOKUP(Fullmath[[#This Row],[M5]],$H598:$L$2227,2,FALSE)),0)</f>
        <v>0</v>
      </c>
      <c r="AF597" s="16">
        <f>IFERROR(_xlfn.IFNA(VLOOKUP(Fullmath[[#This Row],[M5]],$H$2:$L596,4,FALSE),VLOOKUP(Fullmath[[#This Row],[M5]],$H598:$L$2227,4,FALSE)),0)</f>
        <v>0</v>
      </c>
      <c r="AG597" s="5"/>
      <c r="AH597" s="6"/>
      <c r="AI597" s="15">
        <f>IFERROR(_xlfn.IFNA(VLOOKUP(Fullmath[[#This Row],[M6]],$H$2:$L596,2,FALSE),VLOOKUP(Fullmath[[#This Row],[M6]],$H598:$L$2227,2,FALSE)),0)</f>
        <v>0</v>
      </c>
      <c r="AJ597" s="16">
        <f>IFERROR(_xlfn.IFNA(VLOOKUP(Fullmath[[#This Row],[M6]],$H$2:$L596,4,FALSE),VLOOKUP(Fullmath[[#This Row],[M6]],$H598:$L$2227,4,FALSE)),0)</f>
        <v>0</v>
      </c>
      <c r="AK597" s="5" t="s">
        <v>219</v>
      </c>
      <c r="AL597" s="6">
        <v>10</v>
      </c>
      <c r="AM597" s="6">
        <f>(IFERROR(VLOOKUP(AK597,Components[[Name]:[Price]],2,FALSE),0))</f>
        <v>28.083333333333332</v>
      </c>
      <c r="AN597" s="5"/>
      <c r="AO597" s="6"/>
      <c r="AP597" s="6">
        <f>(IFERROR(VLOOKUP(AN597,Components[[Name]:[Price]],2,FALSE),0))</f>
        <v>0</v>
      </c>
      <c r="AQ597" s="5"/>
      <c r="AR597" s="6"/>
      <c r="AS597" s="6">
        <f>(IFERROR(VLOOKUP(AQ597,Components[[Name]:[Price]],2,FALSE),0))</f>
        <v>0</v>
      </c>
      <c r="AT597" s="5"/>
      <c r="AU597" s="6"/>
      <c r="AV597" s="6">
        <f>(IFERROR(VLOOKUP(AT597,Components[[Name]:[Price]],2,FALSE),0))</f>
        <v>0</v>
      </c>
      <c r="AW597" s="5"/>
      <c r="AX597" s="6"/>
      <c r="AY597" s="6">
        <f>(IFERROR(VLOOKUP(AW597,Components[[Name]:[Price]],2,FALSE),0))</f>
        <v>0</v>
      </c>
      <c r="AZ597" s="5"/>
      <c r="BA597" s="6"/>
      <c r="BB597" s="2">
        <f>(IFERROR(VLOOKUP(AZ597,Components[[Name]:[Price]],2,FALSE),0))</f>
        <v>0</v>
      </c>
    </row>
    <row r="598" spans="1:54" x14ac:dyDescent="0.2">
      <c r="A598" s="2">
        <v>1094</v>
      </c>
      <c r="B598" s="2" t="s">
        <v>958</v>
      </c>
      <c r="C598" s="6" t="s">
        <v>823</v>
      </c>
      <c r="D598" s="2" t="s">
        <v>699</v>
      </c>
      <c r="E598" s="2">
        <v>10</v>
      </c>
      <c r="F598" s="2">
        <v>3</v>
      </c>
      <c r="G598" s="2">
        <v>10</v>
      </c>
      <c r="H598" s="2" t="s">
        <v>933</v>
      </c>
      <c r="I598" s="7">
        <f>Fullmath[[#This Row],[Total CP]]/Fullmath[[#This Row],[Quantity]]</f>
        <v>1</v>
      </c>
      <c r="J5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98" s="6">
        <f>Fullmath[[#This Row],[Mat Cost]]/Fullmath[[#This Row],[Quantity]]</f>
        <v>28.916666666666668</v>
      </c>
      <c r="L5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289.16666666666669</v>
      </c>
      <c r="M598" s="5"/>
      <c r="N598" s="14"/>
      <c r="O598" s="15">
        <f>IFERROR(_xlfn.IFNA(VLOOKUP(Fullmath[[#This Row],[M1]],$H$2:$L597,2,FALSE),VLOOKUP(Fullmath[[#This Row],[M1]],$H599:$L$2227,2,FALSE)),0)</f>
        <v>0</v>
      </c>
      <c r="P598" s="16">
        <f>IFERROR(_xlfn.IFNA(VLOOKUP(Fullmath[[#This Row],[M1]],$H$2:$L597,4,FALSE),VLOOKUP(Fullmath[[#This Row],[M1]],$H599:$L$2227,4,FALSE)),0)</f>
        <v>0</v>
      </c>
      <c r="Q598" s="5"/>
      <c r="R598" s="6"/>
      <c r="S598" s="15">
        <f>IFERROR(_xlfn.IFNA(VLOOKUP(Fullmath[[#This Row],[M2]],$H$2:$L597,2,FALSE),VLOOKUP(Fullmath[[#This Row],[M2]],$H599:$L$2227,2,FALSE)),0)</f>
        <v>0</v>
      </c>
      <c r="T598" s="16">
        <f>IFERROR(_xlfn.IFNA(VLOOKUP(Fullmath[[#This Row],[M2]],$H$2:$L597,4,FALSE),VLOOKUP(Fullmath[[#This Row],[M2]],$H599:$L$2227,4,FALSE)),0)</f>
        <v>0</v>
      </c>
      <c r="U598" s="5"/>
      <c r="V598" s="6"/>
      <c r="W598" s="15">
        <f>IFERROR(_xlfn.IFNA(VLOOKUP(Fullmath[[#This Row],[M3]],$H$2:$L597,2,FALSE),VLOOKUP(Fullmath[[#This Row],[M3]],$H599:$L$2227,2,FALSE)),0)</f>
        <v>0</v>
      </c>
      <c r="X598" s="16">
        <f>IFERROR(_xlfn.IFNA(VLOOKUP(Fullmath[[#This Row],[M3]],$H$2:$L597,4,FALSE),VLOOKUP(Fullmath[[#This Row],[M3]],$H599:$L$2227,4,FALSE)),0)</f>
        <v>0</v>
      </c>
      <c r="Y598" s="5"/>
      <c r="Z598" s="6"/>
      <c r="AA598" s="15">
        <f>IFERROR(_xlfn.IFNA(VLOOKUP(Fullmath[[#This Row],[M4]],$H$2:$L597,2,FALSE),VLOOKUP(Fullmath[[#This Row],[M4]],$H599:$L$2227,2,FALSE)),0)</f>
        <v>0</v>
      </c>
      <c r="AB598" s="16">
        <f>IFERROR(_xlfn.IFNA(VLOOKUP(Fullmath[[#This Row],[M4]],$H$2:$L597,4,FALSE),VLOOKUP(Fullmath[[#This Row],[M4]],$H599:$L$2227,4,FALSE)),0)</f>
        <v>0</v>
      </c>
      <c r="AC598" s="5"/>
      <c r="AD598" s="6"/>
      <c r="AE598" s="15">
        <f>IFERROR(_xlfn.IFNA(VLOOKUP(Fullmath[[#This Row],[M5]],$H$2:$L597,2,FALSE),VLOOKUP(Fullmath[[#This Row],[M5]],$H599:$L$2227,2,FALSE)),0)</f>
        <v>0</v>
      </c>
      <c r="AF598" s="16">
        <f>IFERROR(_xlfn.IFNA(VLOOKUP(Fullmath[[#This Row],[M5]],$H$2:$L597,4,FALSE),VLOOKUP(Fullmath[[#This Row],[M5]],$H599:$L$2227,4,FALSE)),0)</f>
        <v>0</v>
      </c>
      <c r="AG598" s="5"/>
      <c r="AH598" s="6"/>
      <c r="AI598" s="15">
        <f>IFERROR(_xlfn.IFNA(VLOOKUP(Fullmath[[#This Row],[M6]],$H$2:$L597,2,FALSE),VLOOKUP(Fullmath[[#This Row],[M6]],$H599:$L$2227,2,FALSE)),0)</f>
        <v>0</v>
      </c>
      <c r="AJ598" s="16">
        <f>IFERROR(_xlfn.IFNA(VLOOKUP(Fullmath[[#This Row],[M6]],$H$2:$L597,4,FALSE),VLOOKUP(Fullmath[[#This Row],[M6]],$H599:$L$2227,4,FALSE)),0)</f>
        <v>0</v>
      </c>
      <c r="AK598" s="5" t="s">
        <v>222</v>
      </c>
      <c r="AL598" s="6">
        <v>10</v>
      </c>
      <c r="AM598" s="6">
        <f>(IFERROR(VLOOKUP(AK598,Components[[Name]:[Price]],2,FALSE),0))</f>
        <v>28.916666666666668</v>
      </c>
      <c r="AN598" s="5"/>
      <c r="AO598" s="6"/>
      <c r="AP598" s="6">
        <f>(IFERROR(VLOOKUP(AN598,Components[[Name]:[Price]],2,FALSE),0))</f>
        <v>0</v>
      </c>
      <c r="AQ598" s="5"/>
      <c r="AR598" s="6"/>
      <c r="AS598" s="6">
        <f>(IFERROR(VLOOKUP(AQ598,Components[[Name]:[Price]],2,FALSE),0))</f>
        <v>0</v>
      </c>
      <c r="AT598" s="5"/>
      <c r="AU598" s="6"/>
      <c r="AV598" s="6">
        <f>(IFERROR(VLOOKUP(AT598,Components[[Name]:[Price]],2,FALSE),0))</f>
        <v>0</v>
      </c>
      <c r="AW598" s="5"/>
      <c r="AX598" s="6"/>
      <c r="AY598" s="6">
        <f>(IFERROR(VLOOKUP(AW598,Components[[Name]:[Price]],2,FALSE),0))</f>
        <v>0</v>
      </c>
      <c r="AZ598" s="5"/>
      <c r="BA598" s="6"/>
      <c r="BB598" s="2">
        <f>(IFERROR(VLOOKUP(AZ598,Components[[Name]:[Price]],2,FALSE),0))</f>
        <v>0</v>
      </c>
    </row>
    <row r="599" spans="1:54" x14ac:dyDescent="0.2">
      <c r="A599" s="2">
        <v>1095</v>
      </c>
      <c r="B599" s="2" t="s">
        <v>958</v>
      </c>
      <c r="C599" s="6" t="s">
        <v>823</v>
      </c>
      <c r="D599" s="2" t="s">
        <v>699</v>
      </c>
      <c r="E599" s="2">
        <v>10</v>
      </c>
      <c r="F599" s="2">
        <v>5</v>
      </c>
      <c r="G599" s="2">
        <v>10</v>
      </c>
      <c r="H599" s="2" t="s">
        <v>932</v>
      </c>
      <c r="I599" s="7">
        <f>Fullmath[[#This Row],[Total CP]]/Fullmath[[#This Row],[Quantity]]</f>
        <v>1</v>
      </c>
      <c r="J5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599" s="6">
        <f>Fullmath[[#This Row],[Mat Cost]]/Fullmath[[#This Row],[Quantity]]</f>
        <v>38.416666666666664</v>
      </c>
      <c r="L5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384.16666666666663</v>
      </c>
      <c r="M599" s="5"/>
      <c r="N599" s="14"/>
      <c r="O599" s="15">
        <f>IFERROR(_xlfn.IFNA(VLOOKUP(Fullmath[[#This Row],[M1]],$H$2:$L598,2,FALSE),VLOOKUP(Fullmath[[#This Row],[M1]],$H600:$L$2227,2,FALSE)),0)</f>
        <v>0</v>
      </c>
      <c r="P599" s="16">
        <f>IFERROR(_xlfn.IFNA(VLOOKUP(Fullmath[[#This Row],[M1]],$H$2:$L598,4,FALSE),VLOOKUP(Fullmath[[#This Row],[M1]],$H600:$L$2227,4,FALSE)),0)</f>
        <v>0</v>
      </c>
      <c r="Q599" s="5"/>
      <c r="R599" s="6"/>
      <c r="S599" s="15">
        <f>IFERROR(_xlfn.IFNA(VLOOKUP(Fullmath[[#This Row],[M2]],$H$2:$L598,2,FALSE),VLOOKUP(Fullmath[[#This Row],[M2]],$H600:$L$2227,2,FALSE)),0)</f>
        <v>0</v>
      </c>
      <c r="T599" s="16">
        <f>IFERROR(_xlfn.IFNA(VLOOKUP(Fullmath[[#This Row],[M2]],$H$2:$L598,4,FALSE),VLOOKUP(Fullmath[[#This Row],[M2]],$H600:$L$2227,4,FALSE)),0)</f>
        <v>0</v>
      </c>
      <c r="U599" s="5"/>
      <c r="V599" s="6"/>
      <c r="W599" s="15">
        <f>IFERROR(_xlfn.IFNA(VLOOKUP(Fullmath[[#This Row],[M3]],$H$2:$L598,2,FALSE),VLOOKUP(Fullmath[[#This Row],[M3]],$H600:$L$2227,2,FALSE)),0)</f>
        <v>0</v>
      </c>
      <c r="X599" s="16">
        <f>IFERROR(_xlfn.IFNA(VLOOKUP(Fullmath[[#This Row],[M3]],$H$2:$L598,4,FALSE),VLOOKUP(Fullmath[[#This Row],[M3]],$H600:$L$2227,4,FALSE)),0)</f>
        <v>0</v>
      </c>
      <c r="Y599" s="5"/>
      <c r="Z599" s="6"/>
      <c r="AA599" s="15">
        <f>IFERROR(_xlfn.IFNA(VLOOKUP(Fullmath[[#This Row],[M4]],$H$2:$L598,2,FALSE),VLOOKUP(Fullmath[[#This Row],[M4]],$H600:$L$2227,2,FALSE)),0)</f>
        <v>0</v>
      </c>
      <c r="AB599" s="16">
        <f>IFERROR(_xlfn.IFNA(VLOOKUP(Fullmath[[#This Row],[M4]],$H$2:$L598,4,FALSE),VLOOKUP(Fullmath[[#This Row],[M4]],$H600:$L$2227,4,FALSE)),0)</f>
        <v>0</v>
      </c>
      <c r="AC599" s="5"/>
      <c r="AD599" s="6"/>
      <c r="AE599" s="15">
        <f>IFERROR(_xlfn.IFNA(VLOOKUP(Fullmath[[#This Row],[M5]],$H$2:$L598,2,FALSE),VLOOKUP(Fullmath[[#This Row],[M5]],$H600:$L$2227,2,FALSE)),0)</f>
        <v>0</v>
      </c>
      <c r="AF599" s="16">
        <f>IFERROR(_xlfn.IFNA(VLOOKUP(Fullmath[[#This Row],[M5]],$H$2:$L598,4,FALSE),VLOOKUP(Fullmath[[#This Row],[M5]],$H600:$L$2227,4,FALSE)),0)</f>
        <v>0</v>
      </c>
      <c r="AG599" s="5"/>
      <c r="AH599" s="6"/>
      <c r="AI599" s="15">
        <f>IFERROR(_xlfn.IFNA(VLOOKUP(Fullmath[[#This Row],[M6]],$H$2:$L598,2,FALSE),VLOOKUP(Fullmath[[#This Row],[M6]],$H600:$L$2227,2,FALSE)),0)</f>
        <v>0</v>
      </c>
      <c r="AJ599" s="16">
        <f>IFERROR(_xlfn.IFNA(VLOOKUP(Fullmath[[#This Row],[M6]],$H$2:$L598,4,FALSE),VLOOKUP(Fullmath[[#This Row],[M6]],$H600:$L$2227,4,FALSE)),0)</f>
        <v>0</v>
      </c>
      <c r="AK599" s="5" t="s">
        <v>217</v>
      </c>
      <c r="AL599" s="6">
        <v>10</v>
      </c>
      <c r="AM599" s="6">
        <f>(IFERROR(VLOOKUP(AK599,Components[[Name]:[Price]],2,FALSE),0))</f>
        <v>38.416666666666664</v>
      </c>
      <c r="AN599" s="5"/>
      <c r="AO599" s="6"/>
      <c r="AP599" s="6">
        <f>(IFERROR(VLOOKUP(AN599,Components[[Name]:[Price]],2,FALSE),0))</f>
        <v>0</v>
      </c>
      <c r="AQ599" s="5"/>
      <c r="AR599" s="6"/>
      <c r="AS599" s="6">
        <f>(IFERROR(VLOOKUP(AQ599,Components[[Name]:[Price]],2,FALSE),0))</f>
        <v>0</v>
      </c>
      <c r="AT599" s="5"/>
      <c r="AU599" s="6"/>
      <c r="AV599" s="6">
        <f>(IFERROR(VLOOKUP(AT599,Components[[Name]:[Price]],2,FALSE),0))</f>
        <v>0</v>
      </c>
      <c r="AW599" s="5"/>
      <c r="AX599" s="6"/>
      <c r="AY599" s="6">
        <f>(IFERROR(VLOOKUP(AW599,Components[[Name]:[Price]],2,FALSE),0))</f>
        <v>0</v>
      </c>
      <c r="AZ599" s="5"/>
      <c r="BA599" s="6"/>
      <c r="BB599" s="2">
        <f>(IFERROR(VLOOKUP(AZ599,Components[[Name]:[Price]],2,FALSE),0))</f>
        <v>0</v>
      </c>
    </row>
    <row r="600" spans="1:54" x14ac:dyDescent="0.2">
      <c r="A600" s="2">
        <v>1096</v>
      </c>
      <c r="B600" s="2" t="s">
        <v>958</v>
      </c>
      <c r="C600" s="6" t="s">
        <v>823</v>
      </c>
      <c r="D600" s="2" t="s">
        <v>699</v>
      </c>
      <c r="E600" s="2">
        <v>10</v>
      </c>
      <c r="F600" s="2">
        <v>6</v>
      </c>
      <c r="G600" s="2">
        <v>10</v>
      </c>
      <c r="H600" s="2" t="s">
        <v>931</v>
      </c>
      <c r="I600" s="7">
        <f>Fullmath[[#This Row],[Total CP]]/Fullmath[[#This Row],[Quantity]]</f>
        <v>1</v>
      </c>
      <c r="J6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00" s="6">
        <f>Fullmath[[#This Row],[Mat Cost]]/Fullmath[[#This Row],[Quantity]]</f>
        <v>37.416666666666664</v>
      </c>
      <c r="L6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374.16666666666663</v>
      </c>
      <c r="M600" s="5"/>
      <c r="N600" s="14"/>
      <c r="O600" s="15">
        <f>IFERROR(_xlfn.IFNA(VLOOKUP(Fullmath[[#This Row],[M1]],$H$2:$L599,2,FALSE),VLOOKUP(Fullmath[[#This Row],[M1]],$H601:$L$2227,2,FALSE)),0)</f>
        <v>0</v>
      </c>
      <c r="P600" s="16">
        <f>IFERROR(_xlfn.IFNA(VLOOKUP(Fullmath[[#This Row],[M1]],$H$2:$L599,4,FALSE),VLOOKUP(Fullmath[[#This Row],[M1]],$H601:$L$2227,4,FALSE)),0)</f>
        <v>0</v>
      </c>
      <c r="Q600" s="5"/>
      <c r="R600" s="6"/>
      <c r="S600" s="15">
        <f>IFERROR(_xlfn.IFNA(VLOOKUP(Fullmath[[#This Row],[M2]],$H$2:$L599,2,FALSE),VLOOKUP(Fullmath[[#This Row],[M2]],$H601:$L$2227,2,FALSE)),0)</f>
        <v>0</v>
      </c>
      <c r="T600" s="16">
        <f>IFERROR(_xlfn.IFNA(VLOOKUP(Fullmath[[#This Row],[M2]],$H$2:$L599,4,FALSE),VLOOKUP(Fullmath[[#This Row],[M2]],$H601:$L$2227,4,FALSE)),0)</f>
        <v>0</v>
      </c>
      <c r="U600" s="5"/>
      <c r="V600" s="6"/>
      <c r="W600" s="15">
        <f>IFERROR(_xlfn.IFNA(VLOOKUP(Fullmath[[#This Row],[M3]],$H$2:$L599,2,FALSE),VLOOKUP(Fullmath[[#This Row],[M3]],$H601:$L$2227,2,FALSE)),0)</f>
        <v>0</v>
      </c>
      <c r="X600" s="16">
        <f>IFERROR(_xlfn.IFNA(VLOOKUP(Fullmath[[#This Row],[M3]],$H$2:$L599,4,FALSE),VLOOKUP(Fullmath[[#This Row],[M3]],$H601:$L$2227,4,FALSE)),0)</f>
        <v>0</v>
      </c>
      <c r="Y600" s="5"/>
      <c r="Z600" s="6"/>
      <c r="AA600" s="15">
        <f>IFERROR(_xlfn.IFNA(VLOOKUP(Fullmath[[#This Row],[M4]],$H$2:$L599,2,FALSE),VLOOKUP(Fullmath[[#This Row],[M4]],$H601:$L$2227,2,FALSE)),0)</f>
        <v>0</v>
      </c>
      <c r="AB600" s="16">
        <f>IFERROR(_xlfn.IFNA(VLOOKUP(Fullmath[[#This Row],[M4]],$H$2:$L599,4,FALSE),VLOOKUP(Fullmath[[#This Row],[M4]],$H601:$L$2227,4,FALSE)),0)</f>
        <v>0</v>
      </c>
      <c r="AC600" s="5"/>
      <c r="AD600" s="6"/>
      <c r="AE600" s="15">
        <f>IFERROR(_xlfn.IFNA(VLOOKUP(Fullmath[[#This Row],[M5]],$H$2:$L599,2,FALSE),VLOOKUP(Fullmath[[#This Row],[M5]],$H601:$L$2227,2,FALSE)),0)</f>
        <v>0</v>
      </c>
      <c r="AF600" s="16">
        <f>IFERROR(_xlfn.IFNA(VLOOKUP(Fullmath[[#This Row],[M5]],$H$2:$L599,4,FALSE),VLOOKUP(Fullmath[[#This Row],[M5]],$H601:$L$2227,4,FALSE)),0)</f>
        <v>0</v>
      </c>
      <c r="AG600" s="5"/>
      <c r="AH600" s="6"/>
      <c r="AI600" s="15">
        <f>IFERROR(_xlfn.IFNA(VLOOKUP(Fullmath[[#This Row],[M6]],$H$2:$L599,2,FALSE),VLOOKUP(Fullmath[[#This Row],[M6]],$H601:$L$2227,2,FALSE)),0)</f>
        <v>0</v>
      </c>
      <c r="AJ600" s="16">
        <f>IFERROR(_xlfn.IFNA(VLOOKUP(Fullmath[[#This Row],[M6]],$H$2:$L599,4,FALSE),VLOOKUP(Fullmath[[#This Row],[M6]],$H601:$L$2227,4,FALSE)),0)</f>
        <v>0</v>
      </c>
      <c r="AK600" s="5" t="s">
        <v>220</v>
      </c>
      <c r="AL600" s="6">
        <v>10</v>
      </c>
      <c r="AM600" s="6">
        <f>(IFERROR(VLOOKUP(AK600,Components[[Name]:[Price]],2,FALSE),0))</f>
        <v>37.416666666666664</v>
      </c>
      <c r="AN600" s="5"/>
      <c r="AO600" s="6"/>
      <c r="AP600" s="6">
        <f>(IFERROR(VLOOKUP(AN600,Components[[Name]:[Price]],2,FALSE),0))</f>
        <v>0</v>
      </c>
      <c r="AQ600" s="5"/>
      <c r="AR600" s="6"/>
      <c r="AS600" s="6">
        <f>(IFERROR(VLOOKUP(AQ600,Components[[Name]:[Price]],2,FALSE),0))</f>
        <v>0</v>
      </c>
      <c r="AT600" s="5"/>
      <c r="AU600" s="6"/>
      <c r="AV600" s="6">
        <f>(IFERROR(VLOOKUP(AT600,Components[[Name]:[Price]],2,FALSE),0))</f>
        <v>0</v>
      </c>
      <c r="AW600" s="5"/>
      <c r="AX600" s="6"/>
      <c r="AY600" s="6">
        <f>(IFERROR(VLOOKUP(AW600,Components[[Name]:[Price]],2,FALSE),0))</f>
        <v>0</v>
      </c>
      <c r="AZ600" s="5"/>
      <c r="BA600" s="6"/>
      <c r="BB600" s="2">
        <f>(IFERROR(VLOOKUP(AZ600,Components[[Name]:[Price]],2,FALSE),0))</f>
        <v>0</v>
      </c>
    </row>
    <row r="601" spans="1:54" x14ac:dyDescent="0.2">
      <c r="A601" s="2">
        <v>1098</v>
      </c>
      <c r="B601" s="2" t="s">
        <v>958</v>
      </c>
      <c r="C601" s="6" t="s">
        <v>823</v>
      </c>
      <c r="D601" s="2" t="s">
        <v>699</v>
      </c>
      <c r="E601" s="2">
        <v>10</v>
      </c>
      <c r="F601" s="2">
        <v>9</v>
      </c>
      <c r="G601" s="2">
        <v>10</v>
      </c>
      <c r="H601" s="2" t="s">
        <v>929</v>
      </c>
      <c r="I601" s="7">
        <f>Fullmath[[#This Row],[Total CP]]/Fullmath[[#This Row],[Quantity]]</f>
        <v>1</v>
      </c>
      <c r="J6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01" s="6">
        <f>Fullmath[[#This Row],[Mat Cost]]/Fullmath[[#This Row],[Quantity]]</f>
        <v>95.25</v>
      </c>
      <c r="L6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952.5</v>
      </c>
      <c r="M601" s="5"/>
      <c r="N601" s="14"/>
      <c r="O601" s="15">
        <f>IFERROR(_xlfn.IFNA(VLOOKUP(Fullmath[[#This Row],[M1]],$H$2:$L600,2,FALSE),VLOOKUP(Fullmath[[#This Row],[M1]],$H602:$L$2227,2,FALSE)),0)</f>
        <v>0</v>
      </c>
      <c r="P601" s="16">
        <f>IFERROR(_xlfn.IFNA(VLOOKUP(Fullmath[[#This Row],[M1]],$H$2:$L600,4,FALSE),VLOOKUP(Fullmath[[#This Row],[M1]],$H602:$L$2227,4,FALSE)),0)</f>
        <v>0</v>
      </c>
      <c r="Q601" s="5"/>
      <c r="R601" s="6"/>
      <c r="S601" s="15">
        <f>IFERROR(_xlfn.IFNA(VLOOKUP(Fullmath[[#This Row],[M2]],$H$2:$L600,2,FALSE),VLOOKUP(Fullmath[[#This Row],[M2]],$H602:$L$2227,2,FALSE)),0)</f>
        <v>0</v>
      </c>
      <c r="T601" s="16">
        <f>IFERROR(_xlfn.IFNA(VLOOKUP(Fullmath[[#This Row],[M2]],$H$2:$L600,4,FALSE),VLOOKUP(Fullmath[[#This Row],[M2]],$H602:$L$2227,4,FALSE)),0)</f>
        <v>0</v>
      </c>
      <c r="U601" s="5"/>
      <c r="V601" s="6"/>
      <c r="W601" s="15">
        <f>IFERROR(_xlfn.IFNA(VLOOKUP(Fullmath[[#This Row],[M3]],$H$2:$L600,2,FALSE),VLOOKUP(Fullmath[[#This Row],[M3]],$H602:$L$2227,2,FALSE)),0)</f>
        <v>0</v>
      </c>
      <c r="X601" s="16">
        <f>IFERROR(_xlfn.IFNA(VLOOKUP(Fullmath[[#This Row],[M3]],$H$2:$L600,4,FALSE),VLOOKUP(Fullmath[[#This Row],[M3]],$H602:$L$2227,4,FALSE)),0)</f>
        <v>0</v>
      </c>
      <c r="Y601" s="5"/>
      <c r="Z601" s="6"/>
      <c r="AA601" s="15">
        <f>IFERROR(_xlfn.IFNA(VLOOKUP(Fullmath[[#This Row],[M4]],$H$2:$L600,2,FALSE),VLOOKUP(Fullmath[[#This Row],[M4]],$H602:$L$2227,2,FALSE)),0)</f>
        <v>0</v>
      </c>
      <c r="AB601" s="16">
        <f>IFERROR(_xlfn.IFNA(VLOOKUP(Fullmath[[#This Row],[M4]],$H$2:$L600,4,FALSE),VLOOKUP(Fullmath[[#This Row],[M4]],$H602:$L$2227,4,FALSE)),0)</f>
        <v>0</v>
      </c>
      <c r="AC601" s="5"/>
      <c r="AD601" s="6"/>
      <c r="AE601" s="15">
        <f>IFERROR(_xlfn.IFNA(VLOOKUP(Fullmath[[#This Row],[M5]],$H$2:$L600,2,FALSE),VLOOKUP(Fullmath[[#This Row],[M5]],$H602:$L$2227,2,FALSE)),0)</f>
        <v>0</v>
      </c>
      <c r="AF601" s="16">
        <f>IFERROR(_xlfn.IFNA(VLOOKUP(Fullmath[[#This Row],[M5]],$H$2:$L600,4,FALSE),VLOOKUP(Fullmath[[#This Row],[M5]],$H602:$L$2227,4,FALSE)),0)</f>
        <v>0</v>
      </c>
      <c r="AG601" s="5"/>
      <c r="AH601" s="6"/>
      <c r="AI601" s="15">
        <f>IFERROR(_xlfn.IFNA(VLOOKUP(Fullmath[[#This Row],[M6]],$H$2:$L600,2,FALSE),VLOOKUP(Fullmath[[#This Row],[M6]],$H602:$L$2227,2,FALSE)),0)</f>
        <v>0</v>
      </c>
      <c r="AJ601" s="16">
        <f>IFERROR(_xlfn.IFNA(VLOOKUP(Fullmath[[#This Row],[M6]],$H$2:$L600,4,FALSE),VLOOKUP(Fullmath[[#This Row],[M6]],$H602:$L$2227,4,FALSE)),0)</f>
        <v>0</v>
      </c>
      <c r="AK601" s="5" t="s">
        <v>216</v>
      </c>
      <c r="AL601" s="6">
        <v>10</v>
      </c>
      <c r="AM601" s="6">
        <f>(IFERROR(VLOOKUP(AK601,Components[[Name]:[Price]],2,FALSE),0))</f>
        <v>95.25</v>
      </c>
      <c r="AN601" s="5"/>
      <c r="AO601" s="6"/>
      <c r="AP601" s="6">
        <f>(IFERROR(VLOOKUP(AN601,Components[[Name]:[Price]],2,FALSE),0))</f>
        <v>0</v>
      </c>
      <c r="AQ601" s="5"/>
      <c r="AR601" s="6"/>
      <c r="AS601" s="6">
        <f>(IFERROR(VLOOKUP(AQ601,Components[[Name]:[Price]],2,FALSE),0))</f>
        <v>0</v>
      </c>
      <c r="AT601" s="5"/>
      <c r="AU601" s="6"/>
      <c r="AV601" s="6">
        <f>(IFERROR(VLOOKUP(AT601,Components[[Name]:[Price]],2,FALSE),0))</f>
        <v>0</v>
      </c>
      <c r="AW601" s="5"/>
      <c r="AX601" s="6"/>
      <c r="AY601" s="6">
        <f>(IFERROR(VLOOKUP(AW601,Components[[Name]:[Price]],2,FALSE),0))</f>
        <v>0</v>
      </c>
      <c r="AZ601" s="5"/>
      <c r="BA601" s="6"/>
      <c r="BB601" s="2">
        <f>(IFERROR(VLOOKUP(AZ601,Components[[Name]:[Price]],2,FALSE),0))</f>
        <v>0</v>
      </c>
    </row>
    <row r="602" spans="1:54" x14ac:dyDescent="0.2">
      <c r="A602" s="2">
        <v>1097</v>
      </c>
      <c r="B602" s="2" t="s">
        <v>958</v>
      </c>
      <c r="C602" s="6" t="s">
        <v>823</v>
      </c>
      <c r="D602" s="2" t="s">
        <v>699</v>
      </c>
      <c r="E602" s="2">
        <v>10</v>
      </c>
      <c r="F602" s="2">
        <v>9</v>
      </c>
      <c r="G602" s="2">
        <v>10</v>
      </c>
      <c r="H602" s="2" t="s">
        <v>930</v>
      </c>
      <c r="I602" s="7">
        <f>Fullmath[[#This Row],[Total CP]]/Fullmath[[#This Row],[Quantity]]</f>
        <v>1</v>
      </c>
      <c r="J6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02" s="6">
        <f>Fullmath[[#This Row],[Mat Cost]]/Fullmath[[#This Row],[Quantity]]</f>
        <v>65.833333333333329</v>
      </c>
      <c r="L6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658.33333333333326</v>
      </c>
      <c r="M602" s="5"/>
      <c r="N602" s="14"/>
      <c r="O602" s="15">
        <f>IFERROR(_xlfn.IFNA(VLOOKUP(Fullmath[[#This Row],[M1]],$H$2:$L601,2,FALSE),VLOOKUP(Fullmath[[#This Row],[M1]],$H603:$L$2227,2,FALSE)),0)</f>
        <v>0</v>
      </c>
      <c r="P602" s="16">
        <f>IFERROR(_xlfn.IFNA(VLOOKUP(Fullmath[[#This Row],[M1]],$H$2:$L601,4,FALSE),VLOOKUP(Fullmath[[#This Row],[M1]],$H603:$L$2227,4,FALSE)),0)</f>
        <v>0</v>
      </c>
      <c r="Q602" s="5"/>
      <c r="R602" s="6"/>
      <c r="S602" s="15">
        <f>IFERROR(_xlfn.IFNA(VLOOKUP(Fullmath[[#This Row],[M2]],$H$2:$L601,2,FALSE),VLOOKUP(Fullmath[[#This Row],[M2]],$H603:$L$2227,2,FALSE)),0)</f>
        <v>0</v>
      </c>
      <c r="T602" s="16">
        <f>IFERROR(_xlfn.IFNA(VLOOKUP(Fullmath[[#This Row],[M2]],$H$2:$L601,4,FALSE),VLOOKUP(Fullmath[[#This Row],[M2]],$H603:$L$2227,4,FALSE)),0)</f>
        <v>0</v>
      </c>
      <c r="U602" s="5"/>
      <c r="V602" s="6"/>
      <c r="W602" s="15">
        <f>IFERROR(_xlfn.IFNA(VLOOKUP(Fullmath[[#This Row],[M3]],$H$2:$L601,2,FALSE),VLOOKUP(Fullmath[[#This Row],[M3]],$H603:$L$2227,2,FALSE)),0)</f>
        <v>0</v>
      </c>
      <c r="X602" s="16">
        <f>IFERROR(_xlfn.IFNA(VLOOKUP(Fullmath[[#This Row],[M3]],$H$2:$L601,4,FALSE),VLOOKUP(Fullmath[[#This Row],[M3]],$H603:$L$2227,4,FALSE)),0)</f>
        <v>0</v>
      </c>
      <c r="Y602" s="5"/>
      <c r="Z602" s="6"/>
      <c r="AA602" s="15">
        <f>IFERROR(_xlfn.IFNA(VLOOKUP(Fullmath[[#This Row],[M4]],$H$2:$L601,2,FALSE),VLOOKUP(Fullmath[[#This Row],[M4]],$H603:$L$2227,2,FALSE)),0)</f>
        <v>0</v>
      </c>
      <c r="AB602" s="16">
        <f>IFERROR(_xlfn.IFNA(VLOOKUP(Fullmath[[#This Row],[M4]],$H$2:$L601,4,FALSE),VLOOKUP(Fullmath[[#This Row],[M4]],$H603:$L$2227,4,FALSE)),0)</f>
        <v>0</v>
      </c>
      <c r="AC602" s="5"/>
      <c r="AD602" s="6"/>
      <c r="AE602" s="15">
        <f>IFERROR(_xlfn.IFNA(VLOOKUP(Fullmath[[#This Row],[M5]],$H$2:$L601,2,FALSE),VLOOKUP(Fullmath[[#This Row],[M5]],$H603:$L$2227,2,FALSE)),0)</f>
        <v>0</v>
      </c>
      <c r="AF602" s="16">
        <f>IFERROR(_xlfn.IFNA(VLOOKUP(Fullmath[[#This Row],[M5]],$H$2:$L601,4,FALSE),VLOOKUP(Fullmath[[#This Row],[M5]],$H603:$L$2227,4,FALSE)),0)</f>
        <v>0</v>
      </c>
      <c r="AG602" s="5"/>
      <c r="AH602" s="6"/>
      <c r="AI602" s="15">
        <f>IFERROR(_xlfn.IFNA(VLOOKUP(Fullmath[[#This Row],[M6]],$H$2:$L601,2,FALSE),VLOOKUP(Fullmath[[#This Row],[M6]],$H603:$L$2227,2,FALSE)),0)</f>
        <v>0</v>
      </c>
      <c r="AJ602" s="16">
        <f>IFERROR(_xlfn.IFNA(VLOOKUP(Fullmath[[#This Row],[M6]],$H$2:$L601,4,FALSE),VLOOKUP(Fullmath[[#This Row],[M6]],$H603:$L$2227,4,FALSE)),0)</f>
        <v>0</v>
      </c>
      <c r="AK602" s="5" t="s">
        <v>221</v>
      </c>
      <c r="AL602" s="6">
        <v>10</v>
      </c>
      <c r="AM602" s="6">
        <f>(IFERROR(VLOOKUP(AK602,Components[[Name]:[Price]],2,FALSE),0))</f>
        <v>65.833333333333329</v>
      </c>
      <c r="AN602" s="5"/>
      <c r="AO602" s="6"/>
      <c r="AP602" s="6">
        <f>(IFERROR(VLOOKUP(AN602,Components[[Name]:[Price]],2,FALSE),0))</f>
        <v>0</v>
      </c>
      <c r="AQ602" s="5"/>
      <c r="AR602" s="6"/>
      <c r="AS602" s="6">
        <f>(IFERROR(VLOOKUP(AQ602,Components[[Name]:[Price]],2,FALSE),0))</f>
        <v>0</v>
      </c>
      <c r="AT602" s="5"/>
      <c r="AU602" s="6"/>
      <c r="AV602" s="6">
        <f>(IFERROR(VLOOKUP(AT602,Components[[Name]:[Price]],2,FALSE),0))</f>
        <v>0</v>
      </c>
      <c r="AW602" s="5"/>
      <c r="AX602" s="6"/>
      <c r="AY602" s="6">
        <f>(IFERROR(VLOOKUP(AW602,Components[[Name]:[Price]],2,FALSE),0))</f>
        <v>0</v>
      </c>
      <c r="AZ602" s="5"/>
      <c r="BA602" s="6"/>
      <c r="BB602" s="2">
        <f>(IFERROR(VLOOKUP(AZ602,Components[[Name]:[Price]],2,FALSE),0))</f>
        <v>0</v>
      </c>
    </row>
    <row r="603" spans="1:54" x14ac:dyDescent="0.2">
      <c r="A603" s="2">
        <v>1099</v>
      </c>
      <c r="B603" s="2" t="s">
        <v>958</v>
      </c>
      <c r="C603" s="6" t="s">
        <v>823</v>
      </c>
      <c r="D603" s="2" t="s">
        <v>699</v>
      </c>
      <c r="E603" s="2">
        <v>10</v>
      </c>
      <c r="F603" s="2">
        <v>12</v>
      </c>
      <c r="G603" s="2">
        <v>20</v>
      </c>
      <c r="H603" s="2" t="s">
        <v>928</v>
      </c>
      <c r="I603" s="7">
        <f>Fullmath[[#This Row],[Total CP]]/Fullmath[[#This Row],[Quantity]]</f>
        <v>2</v>
      </c>
      <c r="J6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603" s="6">
        <f>Fullmath[[#This Row],[Mat Cost]]/Fullmath[[#This Row],[Quantity]]</f>
        <v>74.5</v>
      </c>
      <c r="L6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745</v>
      </c>
      <c r="M603" s="5"/>
      <c r="N603" s="14"/>
      <c r="O603" s="15">
        <f>IFERROR(_xlfn.IFNA(VLOOKUP(Fullmath[[#This Row],[M1]],$H$2:$L602,2,FALSE),VLOOKUP(Fullmath[[#This Row],[M1]],$H604:$L$2227,2,FALSE)),0)</f>
        <v>0</v>
      </c>
      <c r="P603" s="16">
        <f>IFERROR(_xlfn.IFNA(VLOOKUP(Fullmath[[#This Row],[M1]],$H$2:$L602,4,FALSE),VLOOKUP(Fullmath[[#This Row],[M1]],$H604:$L$2227,4,FALSE)),0)</f>
        <v>0</v>
      </c>
      <c r="Q603" s="5"/>
      <c r="R603" s="6"/>
      <c r="S603" s="15">
        <f>IFERROR(_xlfn.IFNA(VLOOKUP(Fullmath[[#This Row],[M2]],$H$2:$L602,2,FALSE),VLOOKUP(Fullmath[[#This Row],[M2]],$H604:$L$2227,2,FALSE)),0)</f>
        <v>0</v>
      </c>
      <c r="T603" s="16">
        <f>IFERROR(_xlfn.IFNA(VLOOKUP(Fullmath[[#This Row],[M2]],$H$2:$L602,4,FALSE),VLOOKUP(Fullmath[[#This Row],[M2]],$H604:$L$2227,4,FALSE)),0)</f>
        <v>0</v>
      </c>
      <c r="U603" s="5"/>
      <c r="V603" s="6"/>
      <c r="W603" s="15">
        <f>IFERROR(_xlfn.IFNA(VLOOKUP(Fullmath[[#This Row],[M3]],$H$2:$L602,2,FALSE),VLOOKUP(Fullmath[[#This Row],[M3]],$H604:$L$2227,2,FALSE)),0)</f>
        <v>0</v>
      </c>
      <c r="X603" s="16">
        <f>IFERROR(_xlfn.IFNA(VLOOKUP(Fullmath[[#This Row],[M3]],$H$2:$L602,4,FALSE),VLOOKUP(Fullmath[[#This Row],[M3]],$H604:$L$2227,4,FALSE)),0)</f>
        <v>0</v>
      </c>
      <c r="Y603" s="5"/>
      <c r="Z603" s="6"/>
      <c r="AA603" s="15">
        <f>IFERROR(_xlfn.IFNA(VLOOKUP(Fullmath[[#This Row],[M4]],$H$2:$L602,2,FALSE),VLOOKUP(Fullmath[[#This Row],[M4]],$H604:$L$2227,2,FALSE)),0)</f>
        <v>0</v>
      </c>
      <c r="AB603" s="16">
        <f>IFERROR(_xlfn.IFNA(VLOOKUP(Fullmath[[#This Row],[M4]],$H$2:$L602,4,FALSE),VLOOKUP(Fullmath[[#This Row],[M4]],$H604:$L$2227,4,FALSE)),0)</f>
        <v>0</v>
      </c>
      <c r="AC603" s="5"/>
      <c r="AD603" s="6"/>
      <c r="AE603" s="15">
        <f>IFERROR(_xlfn.IFNA(VLOOKUP(Fullmath[[#This Row],[M5]],$H$2:$L602,2,FALSE),VLOOKUP(Fullmath[[#This Row],[M5]],$H604:$L$2227,2,FALSE)),0)</f>
        <v>0</v>
      </c>
      <c r="AF603" s="16">
        <f>IFERROR(_xlfn.IFNA(VLOOKUP(Fullmath[[#This Row],[M5]],$H$2:$L602,4,FALSE),VLOOKUP(Fullmath[[#This Row],[M5]],$H604:$L$2227,4,FALSE)),0)</f>
        <v>0</v>
      </c>
      <c r="AG603" s="5"/>
      <c r="AH603" s="6"/>
      <c r="AI603" s="15">
        <f>IFERROR(_xlfn.IFNA(VLOOKUP(Fullmath[[#This Row],[M6]],$H$2:$L602,2,FALSE),VLOOKUP(Fullmath[[#This Row],[M6]],$H604:$L$2227,2,FALSE)),0)</f>
        <v>0</v>
      </c>
      <c r="AJ603" s="16">
        <f>IFERROR(_xlfn.IFNA(VLOOKUP(Fullmath[[#This Row],[M6]],$H$2:$L602,4,FALSE),VLOOKUP(Fullmath[[#This Row],[M6]],$H604:$L$2227,4,FALSE)),0)</f>
        <v>0</v>
      </c>
      <c r="AK603" s="5" t="s">
        <v>223</v>
      </c>
      <c r="AL603" s="6">
        <v>10</v>
      </c>
      <c r="AM603" s="6">
        <f>(IFERROR(VLOOKUP(AK603,Components[[Name]:[Price]],2,FALSE),0))</f>
        <v>74.5</v>
      </c>
      <c r="AN603" s="5"/>
      <c r="AO603" s="6"/>
      <c r="AP603" s="6">
        <f>(IFERROR(VLOOKUP(AN603,Components[[Name]:[Price]],2,FALSE),0))</f>
        <v>0</v>
      </c>
      <c r="AQ603" s="5"/>
      <c r="AR603" s="6"/>
      <c r="AS603" s="6">
        <f>(IFERROR(VLOOKUP(AQ603,Components[[Name]:[Price]],2,FALSE),0))</f>
        <v>0</v>
      </c>
      <c r="AT603" s="5"/>
      <c r="AU603" s="6"/>
      <c r="AV603" s="6">
        <f>(IFERROR(VLOOKUP(AT603,Components[[Name]:[Price]],2,FALSE),0))</f>
        <v>0</v>
      </c>
      <c r="AW603" s="5"/>
      <c r="AX603" s="6"/>
      <c r="AY603" s="6">
        <f>(IFERROR(VLOOKUP(AW603,Components[[Name]:[Price]],2,FALSE),0))</f>
        <v>0</v>
      </c>
      <c r="AZ603" s="5"/>
      <c r="BA603" s="6"/>
      <c r="BB603" s="2">
        <f>(IFERROR(VLOOKUP(AZ603,Components[[Name]:[Price]],2,FALSE),0))</f>
        <v>0</v>
      </c>
    </row>
    <row r="604" spans="1:54" x14ac:dyDescent="0.2">
      <c r="A604" s="2">
        <v>1100</v>
      </c>
      <c r="B604" s="2" t="s">
        <v>958</v>
      </c>
      <c r="C604" s="6" t="s">
        <v>823</v>
      </c>
      <c r="D604" s="2" t="s">
        <v>699</v>
      </c>
      <c r="E604" s="2">
        <v>10</v>
      </c>
      <c r="F604" s="2">
        <v>19</v>
      </c>
      <c r="G604" s="2">
        <v>80</v>
      </c>
      <c r="H604" s="2" t="s">
        <v>927</v>
      </c>
      <c r="I604" s="7">
        <f>Fullmath[[#This Row],[Total CP]]/Fullmath[[#This Row],[Quantity]]</f>
        <v>8</v>
      </c>
      <c r="J6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80</v>
      </c>
      <c r="K604" s="6">
        <f>Fullmath[[#This Row],[Mat Cost]]/Fullmath[[#This Row],[Quantity]]</f>
        <v>260.83333333333331</v>
      </c>
      <c r="L6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2608.333333333333</v>
      </c>
      <c r="M604" s="5"/>
      <c r="N604" s="14"/>
      <c r="O604" s="15">
        <f>IFERROR(_xlfn.IFNA(VLOOKUP(Fullmath[[#This Row],[M1]],$H$2:$L603,2,FALSE),VLOOKUP(Fullmath[[#This Row],[M1]],$H605:$L$2227,2,FALSE)),0)</f>
        <v>0</v>
      </c>
      <c r="P604" s="16">
        <f>IFERROR(_xlfn.IFNA(VLOOKUP(Fullmath[[#This Row],[M1]],$H$2:$L603,4,FALSE),VLOOKUP(Fullmath[[#This Row],[M1]],$H605:$L$2227,4,FALSE)),0)</f>
        <v>0</v>
      </c>
      <c r="Q604" s="5"/>
      <c r="R604" s="6"/>
      <c r="S604" s="15">
        <f>IFERROR(_xlfn.IFNA(VLOOKUP(Fullmath[[#This Row],[M2]],$H$2:$L603,2,FALSE),VLOOKUP(Fullmath[[#This Row],[M2]],$H605:$L$2227,2,FALSE)),0)</f>
        <v>0</v>
      </c>
      <c r="T604" s="16">
        <f>IFERROR(_xlfn.IFNA(VLOOKUP(Fullmath[[#This Row],[M2]],$H$2:$L603,4,FALSE),VLOOKUP(Fullmath[[#This Row],[M2]],$H605:$L$2227,4,FALSE)),0)</f>
        <v>0</v>
      </c>
      <c r="U604" s="5"/>
      <c r="V604" s="6"/>
      <c r="W604" s="15">
        <f>IFERROR(_xlfn.IFNA(VLOOKUP(Fullmath[[#This Row],[M3]],$H$2:$L603,2,FALSE),VLOOKUP(Fullmath[[#This Row],[M3]],$H605:$L$2227,2,FALSE)),0)</f>
        <v>0</v>
      </c>
      <c r="X604" s="16">
        <f>IFERROR(_xlfn.IFNA(VLOOKUP(Fullmath[[#This Row],[M3]],$H$2:$L603,4,FALSE),VLOOKUP(Fullmath[[#This Row],[M3]],$H605:$L$2227,4,FALSE)),0)</f>
        <v>0</v>
      </c>
      <c r="Y604" s="5"/>
      <c r="Z604" s="6"/>
      <c r="AA604" s="15">
        <f>IFERROR(_xlfn.IFNA(VLOOKUP(Fullmath[[#This Row],[M4]],$H$2:$L603,2,FALSE),VLOOKUP(Fullmath[[#This Row],[M4]],$H605:$L$2227,2,FALSE)),0)</f>
        <v>0</v>
      </c>
      <c r="AB604" s="16">
        <f>IFERROR(_xlfn.IFNA(VLOOKUP(Fullmath[[#This Row],[M4]],$H$2:$L603,4,FALSE),VLOOKUP(Fullmath[[#This Row],[M4]],$H605:$L$2227,4,FALSE)),0)</f>
        <v>0</v>
      </c>
      <c r="AC604" s="5"/>
      <c r="AD604" s="6"/>
      <c r="AE604" s="15">
        <f>IFERROR(_xlfn.IFNA(VLOOKUP(Fullmath[[#This Row],[M5]],$H$2:$L603,2,FALSE),VLOOKUP(Fullmath[[#This Row],[M5]],$H605:$L$2227,2,FALSE)),0)</f>
        <v>0</v>
      </c>
      <c r="AF604" s="16">
        <f>IFERROR(_xlfn.IFNA(VLOOKUP(Fullmath[[#This Row],[M5]],$H$2:$L603,4,FALSE),VLOOKUP(Fullmath[[#This Row],[M5]],$H605:$L$2227,4,FALSE)),0)</f>
        <v>0</v>
      </c>
      <c r="AG604" s="5"/>
      <c r="AH604" s="6"/>
      <c r="AI604" s="15">
        <f>IFERROR(_xlfn.IFNA(VLOOKUP(Fullmath[[#This Row],[M6]],$H$2:$L603,2,FALSE),VLOOKUP(Fullmath[[#This Row],[M6]],$H605:$L$2227,2,FALSE)),0)</f>
        <v>0</v>
      </c>
      <c r="AJ604" s="16">
        <f>IFERROR(_xlfn.IFNA(VLOOKUP(Fullmath[[#This Row],[M6]],$H$2:$L603,4,FALSE),VLOOKUP(Fullmath[[#This Row],[M6]],$H605:$L$2227,4,FALSE)),0)</f>
        <v>0</v>
      </c>
      <c r="AK604" s="5" t="s">
        <v>246</v>
      </c>
      <c r="AL604" s="6">
        <v>10</v>
      </c>
      <c r="AM604" s="6">
        <f>(IFERROR(VLOOKUP(AK604,Components[[Name]:[Price]],2,FALSE),0))</f>
        <v>260.83333333333331</v>
      </c>
      <c r="AN604" s="5"/>
      <c r="AO604" s="6"/>
      <c r="AP604" s="6">
        <f>(IFERROR(VLOOKUP(AN604,Components[[Name]:[Price]],2,FALSE),0))</f>
        <v>0</v>
      </c>
      <c r="AQ604" s="5"/>
      <c r="AR604" s="6"/>
      <c r="AS604" s="6">
        <f>(IFERROR(VLOOKUP(AQ604,Components[[Name]:[Price]],2,FALSE),0))</f>
        <v>0</v>
      </c>
      <c r="AT604" s="5"/>
      <c r="AU604" s="6"/>
      <c r="AV604" s="6">
        <f>(IFERROR(VLOOKUP(AT604,Components[[Name]:[Price]],2,FALSE),0))</f>
        <v>0</v>
      </c>
      <c r="AW604" s="5"/>
      <c r="AX604" s="6"/>
      <c r="AY604" s="6">
        <f>(IFERROR(VLOOKUP(AW604,Components[[Name]:[Price]],2,FALSE),0))</f>
        <v>0</v>
      </c>
      <c r="AZ604" s="5"/>
      <c r="BA604" s="6"/>
      <c r="BB604" s="2">
        <f>(IFERROR(VLOOKUP(AZ604,Components[[Name]:[Price]],2,FALSE),0))</f>
        <v>0</v>
      </c>
    </row>
    <row r="605" spans="1:54" x14ac:dyDescent="0.2">
      <c r="A605" s="2">
        <v>1102</v>
      </c>
      <c r="B605" s="2" t="s">
        <v>958</v>
      </c>
      <c r="C605" s="6" t="s">
        <v>823</v>
      </c>
      <c r="D605" s="2" t="s">
        <v>699</v>
      </c>
      <c r="E605" s="2">
        <v>10</v>
      </c>
      <c r="F605" s="2">
        <v>21</v>
      </c>
      <c r="G605" s="2">
        <v>160</v>
      </c>
      <c r="H605" s="2" t="s">
        <v>925</v>
      </c>
      <c r="I605" s="7">
        <f>Fullmath[[#This Row],[Total CP]]/Fullmath[[#This Row],[Quantity]]</f>
        <v>16</v>
      </c>
      <c r="J6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160</v>
      </c>
      <c r="K605" s="6">
        <f>Fullmath[[#This Row],[Mat Cost]]/Fullmath[[#This Row],[Quantity]]</f>
        <v>300</v>
      </c>
      <c r="L6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3000</v>
      </c>
      <c r="M605" s="5"/>
      <c r="N605" s="14"/>
      <c r="O605" s="15">
        <f>IFERROR(_xlfn.IFNA(VLOOKUP(Fullmath[[#This Row],[M1]],$H$2:$L604,2,FALSE),VLOOKUP(Fullmath[[#This Row],[M1]],$H606:$L$2227,2,FALSE)),0)</f>
        <v>0</v>
      </c>
      <c r="P605" s="16">
        <f>IFERROR(_xlfn.IFNA(VLOOKUP(Fullmath[[#This Row],[M1]],$H$2:$L604,4,FALSE),VLOOKUP(Fullmath[[#This Row],[M1]],$H606:$L$2227,4,FALSE)),0)</f>
        <v>0</v>
      </c>
      <c r="Q605" s="5"/>
      <c r="R605" s="6"/>
      <c r="S605" s="15">
        <f>IFERROR(_xlfn.IFNA(VLOOKUP(Fullmath[[#This Row],[M2]],$H$2:$L604,2,FALSE),VLOOKUP(Fullmath[[#This Row],[M2]],$H606:$L$2227,2,FALSE)),0)</f>
        <v>0</v>
      </c>
      <c r="T605" s="16">
        <f>IFERROR(_xlfn.IFNA(VLOOKUP(Fullmath[[#This Row],[M2]],$H$2:$L604,4,FALSE),VLOOKUP(Fullmath[[#This Row],[M2]],$H606:$L$2227,4,FALSE)),0)</f>
        <v>0</v>
      </c>
      <c r="U605" s="5"/>
      <c r="V605" s="6"/>
      <c r="W605" s="15">
        <f>IFERROR(_xlfn.IFNA(VLOOKUP(Fullmath[[#This Row],[M3]],$H$2:$L604,2,FALSE),VLOOKUP(Fullmath[[#This Row],[M3]],$H606:$L$2227,2,FALSE)),0)</f>
        <v>0</v>
      </c>
      <c r="X605" s="16">
        <f>IFERROR(_xlfn.IFNA(VLOOKUP(Fullmath[[#This Row],[M3]],$H$2:$L604,4,FALSE),VLOOKUP(Fullmath[[#This Row],[M3]],$H606:$L$2227,4,FALSE)),0)</f>
        <v>0</v>
      </c>
      <c r="Y605" s="5"/>
      <c r="Z605" s="6"/>
      <c r="AA605" s="15">
        <f>IFERROR(_xlfn.IFNA(VLOOKUP(Fullmath[[#This Row],[M4]],$H$2:$L604,2,FALSE),VLOOKUP(Fullmath[[#This Row],[M4]],$H606:$L$2227,2,FALSE)),0)</f>
        <v>0</v>
      </c>
      <c r="AB605" s="16">
        <f>IFERROR(_xlfn.IFNA(VLOOKUP(Fullmath[[#This Row],[M4]],$H$2:$L604,4,FALSE),VLOOKUP(Fullmath[[#This Row],[M4]],$H606:$L$2227,4,FALSE)),0)</f>
        <v>0</v>
      </c>
      <c r="AC605" s="5"/>
      <c r="AD605" s="6"/>
      <c r="AE605" s="15">
        <f>IFERROR(_xlfn.IFNA(VLOOKUP(Fullmath[[#This Row],[M5]],$H$2:$L604,2,FALSE),VLOOKUP(Fullmath[[#This Row],[M5]],$H606:$L$2227,2,FALSE)),0)</f>
        <v>0</v>
      </c>
      <c r="AF605" s="16">
        <f>IFERROR(_xlfn.IFNA(VLOOKUP(Fullmath[[#This Row],[M5]],$H$2:$L604,4,FALSE),VLOOKUP(Fullmath[[#This Row],[M5]],$H606:$L$2227,4,FALSE)),0)</f>
        <v>0</v>
      </c>
      <c r="AG605" s="5"/>
      <c r="AH605" s="6"/>
      <c r="AI605" s="15">
        <f>IFERROR(_xlfn.IFNA(VLOOKUP(Fullmath[[#This Row],[M6]],$H$2:$L604,2,FALSE),VLOOKUP(Fullmath[[#This Row],[M6]],$H606:$L$2227,2,FALSE)),0)</f>
        <v>0</v>
      </c>
      <c r="AJ605" s="16">
        <f>IFERROR(_xlfn.IFNA(VLOOKUP(Fullmath[[#This Row],[M6]],$H$2:$L604,4,FALSE),VLOOKUP(Fullmath[[#This Row],[M6]],$H606:$L$2227,4,FALSE)),0)</f>
        <v>0</v>
      </c>
      <c r="AK605" s="5" t="s">
        <v>485</v>
      </c>
      <c r="AL605" s="6">
        <v>10</v>
      </c>
      <c r="AM605" s="6">
        <f>(IFERROR(VLOOKUP(AK605,Components[[Name]:[Price]],2,FALSE),0))</f>
        <v>300</v>
      </c>
      <c r="AN605" s="5"/>
      <c r="AO605" s="6"/>
      <c r="AP605" s="6">
        <f>(IFERROR(VLOOKUP(AN605,Components[[Name]:[Price]],2,FALSE),0))</f>
        <v>0</v>
      </c>
      <c r="AQ605" s="5"/>
      <c r="AR605" s="6"/>
      <c r="AS605" s="6">
        <f>(IFERROR(VLOOKUP(AQ605,Components[[Name]:[Price]],2,FALSE),0))</f>
        <v>0</v>
      </c>
      <c r="AT605" s="5"/>
      <c r="AU605" s="6"/>
      <c r="AV605" s="6">
        <f>(IFERROR(VLOOKUP(AT605,Components[[Name]:[Price]],2,FALSE),0))</f>
        <v>0</v>
      </c>
      <c r="AW605" s="5"/>
      <c r="AX605" s="6"/>
      <c r="AY605" s="6">
        <f>(IFERROR(VLOOKUP(AW605,Components[[Name]:[Price]],2,FALSE),0))</f>
        <v>0</v>
      </c>
      <c r="AZ605" s="5"/>
      <c r="BA605" s="6"/>
      <c r="BB605" s="2">
        <f>(IFERROR(VLOOKUP(AZ605,Components[[Name]:[Price]],2,FALSE),0))</f>
        <v>0</v>
      </c>
    </row>
    <row r="606" spans="1:54" x14ac:dyDescent="0.2">
      <c r="A606" s="2">
        <v>1101</v>
      </c>
      <c r="B606" s="2" t="s">
        <v>958</v>
      </c>
      <c r="C606" s="6" t="s">
        <v>823</v>
      </c>
      <c r="D606" s="2" t="s">
        <v>699</v>
      </c>
      <c r="E606" s="2">
        <v>10</v>
      </c>
      <c r="F606" s="2">
        <v>21</v>
      </c>
      <c r="G606" s="2">
        <v>120</v>
      </c>
      <c r="H606" s="2" t="s">
        <v>926</v>
      </c>
      <c r="I606" s="7">
        <f>Fullmath[[#This Row],[Total CP]]/Fullmath[[#This Row],[Quantity]]</f>
        <v>12</v>
      </c>
      <c r="J6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120</v>
      </c>
      <c r="K606" s="6">
        <f>Fullmath[[#This Row],[Mat Cost]]/Fullmath[[#This Row],[Quantity]]</f>
        <v>713.33333333333337</v>
      </c>
      <c r="L6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7133.3333333333339</v>
      </c>
      <c r="M606" s="5"/>
      <c r="N606" s="14"/>
      <c r="O606" s="15">
        <f>IFERROR(_xlfn.IFNA(VLOOKUP(Fullmath[[#This Row],[M1]],$H$2:$L605,2,FALSE),VLOOKUP(Fullmath[[#This Row],[M1]],$H607:$L$2227,2,FALSE)),0)</f>
        <v>0</v>
      </c>
      <c r="P606" s="16">
        <f>IFERROR(_xlfn.IFNA(VLOOKUP(Fullmath[[#This Row],[M1]],$H$2:$L605,4,FALSE),VLOOKUP(Fullmath[[#This Row],[M1]],$H607:$L$2227,4,FALSE)),0)</f>
        <v>0</v>
      </c>
      <c r="Q606" s="5"/>
      <c r="R606" s="6"/>
      <c r="S606" s="15">
        <f>IFERROR(_xlfn.IFNA(VLOOKUP(Fullmath[[#This Row],[M2]],$H$2:$L605,2,FALSE),VLOOKUP(Fullmath[[#This Row],[M2]],$H607:$L$2227,2,FALSE)),0)</f>
        <v>0</v>
      </c>
      <c r="T606" s="16">
        <f>IFERROR(_xlfn.IFNA(VLOOKUP(Fullmath[[#This Row],[M2]],$H$2:$L605,4,FALSE),VLOOKUP(Fullmath[[#This Row],[M2]],$H607:$L$2227,4,FALSE)),0)</f>
        <v>0</v>
      </c>
      <c r="U606" s="5"/>
      <c r="V606" s="6"/>
      <c r="W606" s="15">
        <f>IFERROR(_xlfn.IFNA(VLOOKUP(Fullmath[[#This Row],[M3]],$H$2:$L605,2,FALSE),VLOOKUP(Fullmath[[#This Row],[M3]],$H607:$L$2227,2,FALSE)),0)</f>
        <v>0</v>
      </c>
      <c r="X606" s="16">
        <f>IFERROR(_xlfn.IFNA(VLOOKUP(Fullmath[[#This Row],[M3]],$H$2:$L605,4,FALSE),VLOOKUP(Fullmath[[#This Row],[M3]],$H607:$L$2227,4,FALSE)),0)</f>
        <v>0</v>
      </c>
      <c r="Y606" s="5"/>
      <c r="Z606" s="6"/>
      <c r="AA606" s="15">
        <f>IFERROR(_xlfn.IFNA(VLOOKUP(Fullmath[[#This Row],[M4]],$H$2:$L605,2,FALSE),VLOOKUP(Fullmath[[#This Row],[M4]],$H607:$L$2227,2,FALSE)),0)</f>
        <v>0</v>
      </c>
      <c r="AB606" s="16">
        <f>IFERROR(_xlfn.IFNA(VLOOKUP(Fullmath[[#This Row],[M4]],$H$2:$L605,4,FALSE),VLOOKUP(Fullmath[[#This Row],[M4]],$H607:$L$2227,4,FALSE)),0)</f>
        <v>0</v>
      </c>
      <c r="AC606" s="5"/>
      <c r="AD606" s="6"/>
      <c r="AE606" s="15">
        <f>IFERROR(_xlfn.IFNA(VLOOKUP(Fullmath[[#This Row],[M5]],$H$2:$L605,2,FALSE),VLOOKUP(Fullmath[[#This Row],[M5]],$H607:$L$2227,2,FALSE)),0)</f>
        <v>0</v>
      </c>
      <c r="AF606" s="16">
        <f>IFERROR(_xlfn.IFNA(VLOOKUP(Fullmath[[#This Row],[M5]],$H$2:$L605,4,FALSE),VLOOKUP(Fullmath[[#This Row],[M5]],$H607:$L$2227,4,FALSE)),0)</f>
        <v>0</v>
      </c>
      <c r="AG606" s="5"/>
      <c r="AH606" s="6"/>
      <c r="AI606" s="15">
        <f>IFERROR(_xlfn.IFNA(VLOOKUP(Fullmath[[#This Row],[M6]],$H$2:$L605,2,FALSE),VLOOKUP(Fullmath[[#This Row],[M6]],$H607:$L$2227,2,FALSE)),0)</f>
        <v>0</v>
      </c>
      <c r="AJ606" s="16">
        <f>IFERROR(_xlfn.IFNA(VLOOKUP(Fullmath[[#This Row],[M6]],$H$2:$L605,4,FALSE),VLOOKUP(Fullmath[[#This Row],[M6]],$H607:$L$2227,4,FALSE)),0)</f>
        <v>0</v>
      </c>
      <c r="AK606" s="5" t="s">
        <v>245</v>
      </c>
      <c r="AL606" s="6">
        <v>10</v>
      </c>
      <c r="AM606" s="6">
        <f>(IFERROR(VLOOKUP(AK606,Components[[Name]:[Price]],2,FALSE),0))</f>
        <v>713.33333333333337</v>
      </c>
      <c r="AN606" s="5"/>
      <c r="AO606" s="6"/>
      <c r="AP606" s="6">
        <f>(IFERROR(VLOOKUP(AN606,Components[[Name]:[Price]],2,FALSE),0))</f>
        <v>0</v>
      </c>
      <c r="AQ606" s="5"/>
      <c r="AR606" s="6"/>
      <c r="AS606" s="6">
        <f>(IFERROR(VLOOKUP(AQ606,Components[[Name]:[Price]],2,FALSE),0))</f>
        <v>0</v>
      </c>
      <c r="AT606" s="5"/>
      <c r="AU606" s="6"/>
      <c r="AV606" s="6">
        <f>(IFERROR(VLOOKUP(AT606,Components[[Name]:[Price]],2,FALSE),0))</f>
        <v>0</v>
      </c>
      <c r="AW606" s="5"/>
      <c r="AX606" s="6"/>
      <c r="AY606" s="6">
        <f>(IFERROR(VLOOKUP(AW606,Components[[Name]:[Price]],2,FALSE),0))</f>
        <v>0</v>
      </c>
      <c r="AZ606" s="5"/>
      <c r="BA606" s="6"/>
      <c r="BB606" s="2">
        <f>(IFERROR(VLOOKUP(AZ606,Components[[Name]:[Price]],2,FALSE),0))</f>
        <v>0</v>
      </c>
    </row>
    <row r="607" spans="1:54" x14ac:dyDescent="0.2">
      <c r="A607" s="2">
        <v>1104</v>
      </c>
      <c r="B607" s="2" t="s">
        <v>958</v>
      </c>
      <c r="C607" s="6" t="s">
        <v>823</v>
      </c>
      <c r="D607" s="2" t="s">
        <v>699</v>
      </c>
      <c r="E607" s="2">
        <v>10</v>
      </c>
      <c r="F607" s="2">
        <v>22</v>
      </c>
      <c r="G607" s="2">
        <v>320</v>
      </c>
      <c r="H607" s="2" t="s">
        <v>923</v>
      </c>
      <c r="I607" s="7">
        <f>Fullmath[[#This Row],[Total CP]]/Fullmath[[#This Row],[Quantity]]</f>
        <v>32</v>
      </c>
      <c r="J6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320</v>
      </c>
      <c r="K607" s="6">
        <f>Fullmath[[#This Row],[Mat Cost]]/Fullmath[[#This Row],[Quantity]]</f>
        <v>1000</v>
      </c>
      <c r="L6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10000</v>
      </c>
      <c r="M607" s="5"/>
      <c r="N607" s="14"/>
      <c r="O607" s="15">
        <f>IFERROR(_xlfn.IFNA(VLOOKUP(Fullmath[[#This Row],[M1]],$H$2:$L606,2,FALSE),VLOOKUP(Fullmath[[#This Row],[M1]],$H608:$L$2227,2,FALSE)),0)</f>
        <v>0</v>
      </c>
      <c r="P607" s="16">
        <f>IFERROR(_xlfn.IFNA(VLOOKUP(Fullmath[[#This Row],[M1]],$H$2:$L606,4,FALSE),VLOOKUP(Fullmath[[#This Row],[M1]],$H608:$L$2227,4,FALSE)),0)</f>
        <v>0</v>
      </c>
      <c r="Q607" s="5"/>
      <c r="R607" s="6"/>
      <c r="S607" s="15">
        <f>IFERROR(_xlfn.IFNA(VLOOKUP(Fullmath[[#This Row],[M2]],$H$2:$L606,2,FALSE),VLOOKUP(Fullmath[[#This Row],[M2]],$H608:$L$2227,2,FALSE)),0)</f>
        <v>0</v>
      </c>
      <c r="T607" s="16">
        <f>IFERROR(_xlfn.IFNA(VLOOKUP(Fullmath[[#This Row],[M2]],$H$2:$L606,4,FALSE),VLOOKUP(Fullmath[[#This Row],[M2]],$H608:$L$2227,4,FALSE)),0)</f>
        <v>0</v>
      </c>
      <c r="U607" s="5"/>
      <c r="V607" s="6"/>
      <c r="W607" s="15">
        <f>IFERROR(_xlfn.IFNA(VLOOKUP(Fullmath[[#This Row],[M3]],$H$2:$L606,2,FALSE),VLOOKUP(Fullmath[[#This Row],[M3]],$H608:$L$2227,2,FALSE)),0)</f>
        <v>0</v>
      </c>
      <c r="X607" s="16">
        <f>IFERROR(_xlfn.IFNA(VLOOKUP(Fullmath[[#This Row],[M3]],$H$2:$L606,4,FALSE),VLOOKUP(Fullmath[[#This Row],[M3]],$H608:$L$2227,4,FALSE)),0)</f>
        <v>0</v>
      </c>
      <c r="Y607" s="5"/>
      <c r="Z607" s="6"/>
      <c r="AA607" s="15">
        <f>IFERROR(_xlfn.IFNA(VLOOKUP(Fullmath[[#This Row],[M4]],$H$2:$L606,2,FALSE),VLOOKUP(Fullmath[[#This Row],[M4]],$H608:$L$2227,2,FALSE)),0)</f>
        <v>0</v>
      </c>
      <c r="AB607" s="16">
        <f>IFERROR(_xlfn.IFNA(VLOOKUP(Fullmath[[#This Row],[M4]],$H$2:$L606,4,FALSE),VLOOKUP(Fullmath[[#This Row],[M4]],$H608:$L$2227,4,FALSE)),0)</f>
        <v>0</v>
      </c>
      <c r="AC607" s="5"/>
      <c r="AD607" s="6"/>
      <c r="AE607" s="15">
        <f>IFERROR(_xlfn.IFNA(VLOOKUP(Fullmath[[#This Row],[M5]],$H$2:$L606,2,FALSE),VLOOKUP(Fullmath[[#This Row],[M5]],$H608:$L$2227,2,FALSE)),0)</f>
        <v>0</v>
      </c>
      <c r="AF607" s="16">
        <f>IFERROR(_xlfn.IFNA(VLOOKUP(Fullmath[[#This Row],[M5]],$H$2:$L606,4,FALSE),VLOOKUP(Fullmath[[#This Row],[M5]],$H608:$L$2227,4,FALSE)),0)</f>
        <v>0</v>
      </c>
      <c r="AG607" s="5"/>
      <c r="AH607" s="6"/>
      <c r="AI607" s="15">
        <f>IFERROR(_xlfn.IFNA(VLOOKUP(Fullmath[[#This Row],[M6]],$H$2:$L606,2,FALSE),VLOOKUP(Fullmath[[#This Row],[M6]],$H608:$L$2227,2,FALSE)),0)</f>
        <v>0</v>
      </c>
      <c r="AJ607" s="16">
        <f>IFERROR(_xlfn.IFNA(VLOOKUP(Fullmath[[#This Row],[M6]],$H$2:$L606,4,FALSE),VLOOKUP(Fullmath[[#This Row],[M6]],$H608:$L$2227,4,FALSE)),0)</f>
        <v>0</v>
      </c>
      <c r="AK607" s="5" t="s">
        <v>487</v>
      </c>
      <c r="AL607" s="6">
        <v>10</v>
      </c>
      <c r="AM607" s="6">
        <f>(IFERROR(VLOOKUP(AK607,Components[[Name]:[Price]],2,FALSE),0))</f>
        <v>1000</v>
      </c>
      <c r="AN607" s="5"/>
      <c r="AO607" s="6"/>
      <c r="AP607" s="6">
        <f>(IFERROR(VLOOKUP(AN607,Components[[Name]:[Price]],2,FALSE),0))</f>
        <v>0</v>
      </c>
      <c r="AQ607" s="5"/>
      <c r="AR607" s="6"/>
      <c r="AS607" s="6">
        <f>(IFERROR(VLOOKUP(AQ607,Components[[Name]:[Price]],2,FALSE),0))</f>
        <v>0</v>
      </c>
      <c r="AT607" s="5"/>
      <c r="AU607" s="6"/>
      <c r="AV607" s="6">
        <f>(IFERROR(VLOOKUP(AT607,Components[[Name]:[Price]],2,FALSE),0))</f>
        <v>0</v>
      </c>
      <c r="AW607" s="5"/>
      <c r="AX607" s="6"/>
      <c r="AY607" s="6">
        <f>(IFERROR(VLOOKUP(AW607,Components[[Name]:[Price]],2,FALSE),0))</f>
        <v>0</v>
      </c>
      <c r="AZ607" s="5"/>
      <c r="BA607" s="6"/>
      <c r="BB607" s="2">
        <f>(IFERROR(VLOOKUP(AZ607,Components[[Name]:[Price]],2,FALSE),0))</f>
        <v>0</v>
      </c>
    </row>
    <row r="608" spans="1:54" x14ac:dyDescent="0.2">
      <c r="A608" s="2">
        <v>1103</v>
      </c>
      <c r="B608" s="2" t="s">
        <v>958</v>
      </c>
      <c r="C608" s="6" t="s">
        <v>823</v>
      </c>
      <c r="D608" s="2" t="s">
        <v>699</v>
      </c>
      <c r="E608" s="2">
        <v>10</v>
      </c>
      <c r="F608" s="2">
        <v>22</v>
      </c>
      <c r="G608" s="2">
        <v>240</v>
      </c>
      <c r="H608" s="2" t="s">
        <v>924</v>
      </c>
      <c r="I608" s="7">
        <f>Fullmath[[#This Row],[Total CP]]/Fullmath[[#This Row],[Quantity]]</f>
        <v>24</v>
      </c>
      <c r="J6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240</v>
      </c>
      <c r="K608" s="6">
        <f>Fullmath[[#This Row],[Mat Cost]]/Fullmath[[#This Row],[Quantity]]</f>
        <v>400</v>
      </c>
      <c r="L6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4000</v>
      </c>
      <c r="M608" s="5"/>
      <c r="N608" s="14"/>
      <c r="O608" s="15">
        <f>IFERROR(_xlfn.IFNA(VLOOKUP(Fullmath[[#This Row],[M1]],$H$2:$L607,2,FALSE),VLOOKUP(Fullmath[[#This Row],[M1]],$H609:$L$2227,2,FALSE)),0)</f>
        <v>0</v>
      </c>
      <c r="P608" s="16">
        <f>IFERROR(_xlfn.IFNA(VLOOKUP(Fullmath[[#This Row],[M1]],$H$2:$L607,4,FALSE),VLOOKUP(Fullmath[[#This Row],[M1]],$H609:$L$2227,4,FALSE)),0)</f>
        <v>0</v>
      </c>
      <c r="Q608" s="5"/>
      <c r="R608" s="6"/>
      <c r="S608" s="15">
        <f>IFERROR(_xlfn.IFNA(VLOOKUP(Fullmath[[#This Row],[M2]],$H$2:$L607,2,FALSE),VLOOKUP(Fullmath[[#This Row],[M2]],$H609:$L$2227,2,FALSE)),0)</f>
        <v>0</v>
      </c>
      <c r="T608" s="16">
        <f>IFERROR(_xlfn.IFNA(VLOOKUP(Fullmath[[#This Row],[M2]],$H$2:$L607,4,FALSE),VLOOKUP(Fullmath[[#This Row],[M2]],$H609:$L$2227,4,FALSE)),0)</f>
        <v>0</v>
      </c>
      <c r="U608" s="5"/>
      <c r="V608" s="6"/>
      <c r="W608" s="15">
        <f>IFERROR(_xlfn.IFNA(VLOOKUP(Fullmath[[#This Row],[M3]],$H$2:$L607,2,FALSE),VLOOKUP(Fullmath[[#This Row],[M3]],$H609:$L$2227,2,FALSE)),0)</f>
        <v>0</v>
      </c>
      <c r="X608" s="16">
        <f>IFERROR(_xlfn.IFNA(VLOOKUP(Fullmath[[#This Row],[M3]],$H$2:$L607,4,FALSE),VLOOKUP(Fullmath[[#This Row],[M3]],$H609:$L$2227,4,FALSE)),0)</f>
        <v>0</v>
      </c>
      <c r="Y608" s="5"/>
      <c r="Z608" s="6"/>
      <c r="AA608" s="15">
        <f>IFERROR(_xlfn.IFNA(VLOOKUP(Fullmath[[#This Row],[M4]],$H$2:$L607,2,FALSE),VLOOKUP(Fullmath[[#This Row],[M4]],$H609:$L$2227,2,FALSE)),0)</f>
        <v>0</v>
      </c>
      <c r="AB608" s="16">
        <f>IFERROR(_xlfn.IFNA(VLOOKUP(Fullmath[[#This Row],[M4]],$H$2:$L607,4,FALSE),VLOOKUP(Fullmath[[#This Row],[M4]],$H609:$L$2227,4,FALSE)),0)</f>
        <v>0</v>
      </c>
      <c r="AC608" s="5"/>
      <c r="AD608" s="6"/>
      <c r="AE608" s="15">
        <f>IFERROR(_xlfn.IFNA(VLOOKUP(Fullmath[[#This Row],[M5]],$H$2:$L607,2,FALSE),VLOOKUP(Fullmath[[#This Row],[M5]],$H609:$L$2227,2,FALSE)),0)</f>
        <v>0</v>
      </c>
      <c r="AF608" s="16">
        <f>IFERROR(_xlfn.IFNA(VLOOKUP(Fullmath[[#This Row],[M5]],$H$2:$L607,4,FALSE),VLOOKUP(Fullmath[[#This Row],[M5]],$H609:$L$2227,4,FALSE)),0)</f>
        <v>0</v>
      </c>
      <c r="AG608" s="5"/>
      <c r="AH608" s="6"/>
      <c r="AI608" s="15">
        <f>IFERROR(_xlfn.IFNA(VLOOKUP(Fullmath[[#This Row],[M6]],$H$2:$L607,2,FALSE),VLOOKUP(Fullmath[[#This Row],[M6]],$H609:$L$2227,2,FALSE)),0)</f>
        <v>0</v>
      </c>
      <c r="AJ608" s="16">
        <f>IFERROR(_xlfn.IFNA(VLOOKUP(Fullmath[[#This Row],[M6]],$H$2:$L607,4,FALSE),VLOOKUP(Fullmath[[#This Row],[M6]],$H609:$L$2227,4,FALSE)),0)</f>
        <v>0</v>
      </c>
      <c r="AK608" s="5" t="s">
        <v>486</v>
      </c>
      <c r="AL608" s="6">
        <v>10</v>
      </c>
      <c r="AM608" s="6">
        <f>(IFERROR(VLOOKUP(AK608,Components[[Name]:[Price]],2,FALSE),0))</f>
        <v>400</v>
      </c>
      <c r="AN608" s="5"/>
      <c r="AO608" s="6"/>
      <c r="AP608" s="6">
        <f>(IFERROR(VLOOKUP(AN608,Components[[Name]:[Price]],2,FALSE),0))</f>
        <v>0</v>
      </c>
      <c r="AQ608" s="5"/>
      <c r="AR608" s="6"/>
      <c r="AS608" s="6">
        <f>(IFERROR(VLOOKUP(AQ608,Components[[Name]:[Price]],2,FALSE),0))</f>
        <v>0</v>
      </c>
      <c r="AT608" s="5"/>
      <c r="AU608" s="6"/>
      <c r="AV608" s="6">
        <f>(IFERROR(VLOOKUP(AT608,Components[[Name]:[Price]],2,FALSE),0))</f>
        <v>0</v>
      </c>
      <c r="AW608" s="5"/>
      <c r="AX608" s="6"/>
      <c r="AY608" s="6">
        <f>(IFERROR(VLOOKUP(AW608,Components[[Name]:[Price]],2,FALSE),0))</f>
        <v>0</v>
      </c>
      <c r="AZ608" s="5"/>
      <c r="BA608" s="6"/>
      <c r="BB608" s="2">
        <f>(IFERROR(VLOOKUP(AZ608,Components[[Name]:[Price]],2,FALSE),0))</f>
        <v>0</v>
      </c>
    </row>
    <row r="609" spans="1:54" x14ac:dyDescent="0.2">
      <c r="A609" s="2">
        <v>1106</v>
      </c>
      <c r="B609" s="2" t="s">
        <v>1169</v>
      </c>
      <c r="C609" s="2" t="s">
        <v>823</v>
      </c>
      <c r="D609" s="2" t="s">
        <v>529</v>
      </c>
      <c r="E609" s="2">
        <v>10</v>
      </c>
      <c r="F609" s="2">
        <v>19</v>
      </c>
      <c r="G609" s="2">
        <v>80</v>
      </c>
      <c r="H609" s="2" t="s">
        <v>837</v>
      </c>
      <c r="I609" s="7">
        <f>Fullmath[[#This Row],[Total CP]]/Fullmath[[#This Row],[Quantity]]</f>
        <v>10</v>
      </c>
      <c r="J60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100</v>
      </c>
      <c r="K609" s="2">
        <f>Fullmath[[#This Row],[Mat Cost]]/Fullmath[[#This Row],[Quantity]]</f>
        <v>185.70833333333334</v>
      </c>
      <c r="L60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1857.0833333333335</v>
      </c>
      <c r="M609" s="5" t="s">
        <v>325</v>
      </c>
      <c r="N609" s="14">
        <v>10</v>
      </c>
      <c r="O609" s="15">
        <f>IFERROR(_xlfn.IFNA(VLOOKUP(Fullmath[[#This Row],[M1]],$H$2:$L608,2,FALSE),VLOOKUP(Fullmath[[#This Row],[M1]],$H610:$L$2227,2,FALSE)),0)</f>
        <v>1</v>
      </c>
      <c r="P609" s="16">
        <f>IFERROR(_xlfn.IFNA(VLOOKUP(Fullmath[[#This Row],[M1]],$H$2:$L608,4,FALSE),VLOOKUP(Fullmath[[#This Row],[M1]],$H610:$L$2227,4,FALSE)),0)</f>
        <v>48.608333333333334</v>
      </c>
      <c r="Q609" s="5" t="s">
        <v>309</v>
      </c>
      <c r="R609" s="6">
        <v>10</v>
      </c>
      <c r="S609" s="15">
        <f>IFERROR(_xlfn.IFNA(VLOOKUP(Fullmath[[#This Row],[M2]],$H$2:$L608,2,FALSE),VLOOKUP(Fullmath[[#This Row],[M2]],$H610:$L$2227,2,FALSE)),0)</f>
        <v>1</v>
      </c>
      <c r="T609" s="16">
        <f>IFERROR(_xlfn.IFNA(VLOOKUP(Fullmath[[#This Row],[M2]],$H$2:$L608,4,FALSE),VLOOKUP(Fullmath[[#This Row],[M2]],$H610:$L$2227,4,FALSE)),0)</f>
        <v>137.1</v>
      </c>
      <c r="U609" s="5"/>
      <c r="V609" s="6"/>
      <c r="W609" s="15">
        <f>IFERROR(_xlfn.IFNA(VLOOKUP(Fullmath[[#This Row],[M3]],$H$2:$L608,2,FALSE),VLOOKUP(Fullmath[[#This Row],[M3]],$H610:$L$2227,2,FALSE)),0)</f>
        <v>0</v>
      </c>
      <c r="X609" s="16">
        <f>IFERROR(_xlfn.IFNA(VLOOKUP(Fullmath[[#This Row],[M3]],$H$2:$L608,4,FALSE),VLOOKUP(Fullmath[[#This Row],[M3]],$H610:$L$2227,4,FALSE)),0)</f>
        <v>0</v>
      </c>
      <c r="Y609" s="5"/>
      <c r="Z609" s="6"/>
      <c r="AA609" s="15">
        <f>IFERROR(_xlfn.IFNA(VLOOKUP(Fullmath[[#This Row],[M4]],$H$2:$L608,2,FALSE),VLOOKUP(Fullmath[[#This Row],[M4]],$H610:$L$2227,2,FALSE)),0)</f>
        <v>0</v>
      </c>
      <c r="AB609" s="16">
        <f>IFERROR(_xlfn.IFNA(VLOOKUP(Fullmath[[#This Row],[M4]],$H$2:$L608,4,FALSE),VLOOKUP(Fullmath[[#This Row],[M4]],$H610:$L$2227,4,FALSE)),0)</f>
        <v>0</v>
      </c>
      <c r="AC609" s="5"/>
      <c r="AD609" s="6"/>
      <c r="AE609" s="15">
        <f>IFERROR(_xlfn.IFNA(VLOOKUP(Fullmath[[#This Row],[M5]],$H$2:$L608,2,FALSE),VLOOKUP(Fullmath[[#This Row],[M5]],$H610:$L$2227,2,FALSE)),0)</f>
        <v>0</v>
      </c>
      <c r="AF609" s="16">
        <f>IFERROR(_xlfn.IFNA(VLOOKUP(Fullmath[[#This Row],[M5]],$H$2:$L608,4,FALSE),VLOOKUP(Fullmath[[#This Row],[M5]],$H610:$L$2227,4,FALSE)),0)</f>
        <v>0</v>
      </c>
      <c r="AG609" s="5"/>
      <c r="AH609" s="6"/>
      <c r="AI609" s="15">
        <f>IFERROR(_xlfn.IFNA(VLOOKUP(Fullmath[[#This Row],[M6]],$H$2:$L608,2,FALSE),VLOOKUP(Fullmath[[#This Row],[M6]],$H610:$L$2227,2,FALSE)),0)</f>
        <v>0</v>
      </c>
      <c r="AJ609" s="16">
        <f>IFERROR(_xlfn.IFNA(VLOOKUP(Fullmath[[#This Row],[M6]],$H$2:$L608,4,FALSE),VLOOKUP(Fullmath[[#This Row],[M6]],$H610:$L$2227,4,FALSE)),0)</f>
        <v>0</v>
      </c>
      <c r="AK609" s="5"/>
      <c r="AL609" s="6"/>
      <c r="AM609" s="6">
        <f>(IFERROR(VLOOKUP(AK609,Components[[Name]:[Price]],2,FALSE),0))</f>
        <v>0</v>
      </c>
      <c r="AN609" s="5"/>
      <c r="AO609" s="6"/>
      <c r="AP609" s="6">
        <f>(IFERROR(VLOOKUP(AN609,Components[[Name]:[Price]],2,FALSE),0))</f>
        <v>0</v>
      </c>
      <c r="AQ609" s="5"/>
      <c r="AR609" s="6"/>
      <c r="AS609" s="6">
        <f>(IFERROR(VLOOKUP(AQ609,Components[[Name]:[Price]],2,FALSE),0))</f>
        <v>0</v>
      </c>
      <c r="AT609" s="5"/>
      <c r="AU609" s="6"/>
      <c r="AV609" s="6">
        <f>(IFERROR(VLOOKUP(AT609,Components[[Name]:[Price]],2,FALSE),0))</f>
        <v>0</v>
      </c>
      <c r="AW609" s="5"/>
      <c r="AX609" s="6"/>
      <c r="AY609" s="6">
        <f>(IFERROR(VLOOKUP(AW609,Components[[Name]:[Price]],2,FALSE),0))</f>
        <v>0</v>
      </c>
      <c r="AZ609" s="5"/>
      <c r="BA609" s="6"/>
      <c r="BB609" s="6">
        <f>(IFERROR(VLOOKUP(AZ609,Components[[Name]:[Price]],2,FALSE),0))</f>
        <v>0</v>
      </c>
    </row>
    <row r="610" spans="1:54" x14ac:dyDescent="0.2">
      <c r="A610" s="2">
        <v>1105</v>
      </c>
      <c r="B610" s="2" t="s">
        <v>958</v>
      </c>
      <c r="C610" s="6" t="s">
        <v>823</v>
      </c>
      <c r="D610" s="2" t="s">
        <v>529</v>
      </c>
      <c r="E610" s="2">
        <v>100</v>
      </c>
      <c r="F610" s="2">
        <v>1</v>
      </c>
      <c r="G610" s="2">
        <v>100</v>
      </c>
      <c r="H610" s="2" t="s">
        <v>836</v>
      </c>
      <c r="I610" s="7">
        <f>Fullmath[[#This Row],[Total CP]]/Fullmath[[#This Row],[Quantity]]</f>
        <v>1</v>
      </c>
      <c r="J6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100</v>
      </c>
      <c r="K610" s="6">
        <f>Fullmath[[#This Row],[Mat Cost]]/Fullmath[[#This Row],[Quantity]]</f>
        <v>48.608333333333327</v>
      </c>
      <c r="L6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4860.833333333333</v>
      </c>
      <c r="M610" s="5"/>
      <c r="N610" s="14"/>
      <c r="O610" s="15">
        <f>IFERROR(_xlfn.IFNA(VLOOKUP(Fullmath[[#This Row],[M1]],$H$2:$L609,2,FALSE),VLOOKUP(Fullmath[[#This Row],[M1]],$H611:$L$2227,2,FALSE)),0)</f>
        <v>0</v>
      </c>
      <c r="P610" s="16">
        <f>IFERROR(_xlfn.IFNA(VLOOKUP(Fullmath[[#This Row],[M1]],$H$2:$L609,4,FALSE),VLOOKUP(Fullmath[[#This Row],[M1]],$H611:$L$2227,4,FALSE)),0)</f>
        <v>0</v>
      </c>
      <c r="Q610" s="5"/>
      <c r="R610" s="6"/>
      <c r="S610" s="15">
        <f>IFERROR(_xlfn.IFNA(VLOOKUP(Fullmath[[#This Row],[M2]],$H$2:$L609,2,FALSE),VLOOKUP(Fullmath[[#This Row],[M2]],$H611:$L$2227,2,FALSE)),0)</f>
        <v>0</v>
      </c>
      <c r="T610" s="16">
        <f>IFERROR(_xlfn.IFNA(VLOOKUP(Fullmath[[#This Row],[M2]],$H$2:$L609,4,FALSE),VLOOKUP(Fullmath[[#This Row],[M2]],$H611:$L$2227,4,FALSE)),0)</f>
        <v>0</v>
      </c>
      <c r="U610" s="5"/>
      <c r="V610" s="6"/>
      <c r="W610" s="15">
        <f>IFERROR(_xlfn.IFNA(VLOOKUP(Fullmath[[#This Row],[M3]],$H$2:$L609,2,FALSE),VLOOKUP(Fullmath[[#This Row],[M3]],$H611:$L$2227,2,FALSE)),0)</f>
        <v>0</v>
      </c>
      <c r="X610" s="16">
        <f>IFERROR(_xlfn.IFNA(VLOOKUP(Fullmath[[#This Row],[M3]],$H$2:$L609,4,FALSE),VLOOKUP(Fullmath[[#This Row],[M3]],$H611:$L$2227,4,FALSE)),0)</f>
        <v>0</v>
      </c>
      <c r="Y610" s="5"/>
      <c r="Z610" s="6"/>
      <c r="AA610" s="15">
        <f>IFERROR(_xlfn.IFNA(VLOOKUP(Fullmath[[#This Row],[M4]],$H$2:$L609,2,FALSE),VLOOKUP(Fullmath[[#This Row],[M4]],$H611:$L$2227,2,FALSE)),0)</f>
        <v>0</v>
      </c>
      <c r="AB610" s="16">
        <f>IFERROR(_xlfn.IFNA(VLOOKUP(Fullmath[[#This Row],[M4]],$H$2:$L609,4,FALSE),VLOOKUP(Fullmath[[#This Row],[M4]],$H611:$L$2227,4,FALSE)),0)</f>
        <v>0</v>
      </c>
      <c r="AC610" s="5"/>
      <c r="AD610" s="6"/>
      <c r="AE610" s="15">
        <f>IFERROR(_xlfn.IFNA(VLOOKUP(Fullmath[[#This Row],[M5]],$H$2:$L609,2,FALSE),VLOOKUP(Fullmath[[#This Row],[M5]],$H611:$L$2227,2,FALSE)),0)</f>
        <v>0</v>
      </c>
      <c r="AF610" s="16">
        <f>IFERROR(_xlfn.IFNA(VLOOKUP(Fullmath[[#This Row],[M5]],$H$2:$L609,4,FALSE),VLOOKUP(Fullmath[[#This Row],[M5]],$H611:$L$2227,4,FALSE)),0)</f>
        <v>0</v>
      </c>
      <c r="AG610" s="5"/>
      <c r="AH610" s="6"/>
      <c r="AI610" s="15">
        <f>IFERROR(_xlfn.IFNA(VLOOKUP(Fullmath[[#This Row],[M6]],$H$2:$L609,2,FALSE),VLOOKUP(Fullmath[[#This Row],[M6]],$H611:$L$2227,2,FALSE)),0)</f>
        <v>0</v>
      </c>
      <c r="AJ610" s="16">
        <f>IFERROR(_xlfn.IFNA(VLOOKUP(Fullmath[[#This Row],[M6]],$H$2:$L609,4,FALSE),VLOOKUP(Fullmath[[#This Row],[M6]],$H611:$L$2227,4,FALSE)),0)</f>
        <v>0</v>
      </c>
      <c r="AK610" s="5" t="s">
        <v>199</v>
      </c>
      <c r="AL610" s="6">
        <v>20</v>
      </c>
      <c r="AM610" s="6">
        <f>(IFERROR(VLOOKUP(AK610,Components[[Name]:[Price]],2,FALSE),0))</f>
        <v>134.41666666666666</v>
      </c>
      <c r="AN610" s="5" t="s">
        <v>159</v>
      </c>
      <c r="AO610" s="6">
        <v>20</v>
      </c>
      <c r="AP610" s="6">
        <f>(IFERROR(VLOOKUP(AN610,Components[[Name]:[Price]],2,FALSE),0))</f>
        <v>108.625</v>
      </c>
      <c r="AQ610" s="5"/>
      <c r="AR610" s="6"/>
      <c r="AS610" s="6">
        <f>(IFERROR(VLOOKUP(AQ610,Components[[Name]:[Price]],2,FALSE),0))</f>
        <v>0</v>
      </c>
      <c r="AT610" s="5"/>
      <c r="AU610" s="6"/>
      <c r="AV610" s="6">
        <f>(IFERROR(VLOOKUP(AT610,Components[[Name]:[Price]],2,FALSE),0))</f>
        <v>0</v>
      </c>
      <c r="AW610" s="5"/>
      <c r="AX610" s="6"/>
      <c r="AY610" s="6">
        <f>(IFERROR(VLOOKUP(AW610,Components[[Name]:[Price]],2,FALSE),0))</f>
        <v>0</v>
      </c>
      <c r="AZ610" s="5"/>
      <c r="BA610" s="6"/>
      <c r="BB610" s="2">
        <f>(IFERROR(VLOOKUP(AZ610,Components[[Name]:[Price]],2,FALSE),0))</f>
        <v>0</v>
      </c>
    </row>
    <row r="611" spans="1:54" x14ac:dyDescent="0.2">
      <c r="A611" s="2">
        <v>1613</v>
      </c>
      <c r="B611" s="2" t="s">
        <v>958</v>
      </c>
      <c r="C611" s="6" t="s">
        <v>823</v>
      </c>
      <c r="D611" s="2" t="s">
        <v>529</v>
      </c>
      <c r="E611" s="2">
        <v>100</v>
      </c>
      <c r="F611" s="2">
        <v>2</v>
      </c>
      <c r="G611" s="2">
        <v>100</v>
      </c>
      <c r="H611" s="2" t="s">
        <v>838</v>
      </c>
      <c r="I611" s="7">
        <f>Fullmath[[#This Row],[Total CP]]/Fullmath[[#This Row],[Quantity]]</f>
        <v>1.4</v>
      </c>
      <c r="J6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140</v>
      </c>
      <c r="K611" s="6">
        <f>Fullmath[[#This Row],[Mat Cost]]/Fullmath[[#This Row],[Quantity]]</f>
        <v>62.893333333333338</v>
      </c>
      <c r="L6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6289.3333333333339</v>
      </c>
      <c r="M611" s="5" t="s">
        <v>325</v>
      </c>
      <c r="N611" s="14">
        <v>40</v>
      </c>
      <c r="O611" s="15">
        <f>IFERROR(_xlfn.IFNA(VLOOKUP(Fullmath[[#This Row],[M1]],$H$2:$L610,2,FALSE),VLOOKUP(Fullmath[[#This Row],[M1]],$H612:$L$2227,2,FALSE)),0)</f>
        <v>1</v>
      </c>
      <c r="P611" s="16">
        <f>IFERROR(_xlfn.IFNA(VLOOKUP(Fullmath[[#This Row],[M1]],$H$2:$L610,4,FALSE),VLOOKUP(Fullmath[[#This Row],[M1]],$H612:$L$2227,4,FALSE)),0)</f>
        <v>48.608333333333334</v>
      </c>
      <c r="Q611" s="5"/>
      <c r="R611" s="6"/>
      <c r="S611" s="15">
        <f>IFERROR(_xlfn.IFNA(VLOOKUP(Fullmath[[#This Row],[M2]],$H$2:$L610,2,FALSE),VLOOKUP(Fullmath[[#This Row],[M2]],$H612:$L$2227,2,FALSE)),0)</f>
        <v>0</v>
      </c>
      <c r="T611" s="16">
        <f>IFERROR(_xlfn.IFNA(VLOOKUP(Fullmath[[#This Row],[M2]],$H$2:$L610,4,FALSE),VLOOKUP(Fullmath[[#This Row],[M2]],$H612:$L$2227,4,FALSE)),0)</f>
        <v>0</v>
      </c>
      <c r="U611" s="5"/>
      <c r="V611" s="6"/>
      <c r="W611" s="15">
        <f>IFERROR(_xlfn.IFNA(VLOOKUP(Fullmath[[#This Row],[M3]],$H$2:$L610,2,FALSE),VLOOKUP(Fullmath[[#This Row],[M3]],$H612:$L$2227,2,FALSE)),0)</f>
        <v>0</v>
      </c>
      <c r="X611" s="16">
        <f>IFERROR(_xlfn.IFNA(VLOOKUP(Fullmath[[#This Row],[M3]],$H$2:$L610,4,FALSE),VLOOKUP(Fullmath[[#This Row],[M3]],$H612:$L$2227,4,FALSE)),0)</f>
        <v>0</v>
      </c>
      <c r="Y611" s="5"/>
      <c r="Z611" s="6"/>
      <c r="AA611" s="15">
        <f>IFERROR(_xlfn.IFNA(VLOOKUP(Fullmath[[#This Row],[M4]],$H$2:$L610,2,FALSE),VLOOKUP(Fullmath[[#This Row],[M4]],$H612:$L$2227,2,FALSE)),0)</f>
        <v>0</v>
      </c>
      <c r="AB611" s="16">
        <f>IFERROR(_xlfn.IFNA(VLOOKUP(Fullmath[[#This Row],[M4]],$H$2:$L610,4,FALSE),VLOOKUP(Fullmath[[#This Row],[M4]],$H612:$L$2227,4,FALSE)),0)</f>
        <v>0</v>
      </c>
      <c r="AC611" s="5"/>
      <c r="AD611" s="6"/>
      <c r="AE611" s="15">
        <f>IFERROR(_xlfn.IFNA(VLOOKUP(Fullmath[[#This Row],[M5]],$H$2:$L610,2,FALSE),VLOOKUP(Fullmath[[#This Row],[M5]],$H612:$L$2227,2,FALSE)),0)</f>
        <v>0</v>
      </c>
      <c r="AF611" s="16">
        <f>IFERROR(_xlfn.IFNA(VLOOKUP(Fullmath[[#This Row],[M5]],$H$2:$L610,4,FALSE),VLOOKUP(Fullmath[[#This Row],[M5]],$H612:$L$2227,4,FALSE)),0)</f>
        <v>0</v>
      </c>
      <c r="AG611" s="5"/>
      <c r="AH611" s="6"/>
      <c r="AI611" s="15">
        <f>IFERROR(_xlfn.IFNA(VLOOKUP(Fullmath[[#This Row],[M6]],$H$2:$L610,2,FALSE),VLOOKUP(Fullmath[[#This Row],[M6]],$H612:$L$2227,2,FALSE)),0)</f>
        <v>0</v>
      </c>
      <c r="AJ611" s="16">
        <f>IFERROR(_xlfn.IFNA(VLOOKUP(Fullmath[[#This Row],[M6]],$H$2:$L610,4,FALSE),VLOOKUP(Fullmath[[#This Row],[M6]],$H612:$L$2227,4,FALSE)),0)</f>
        <v>0</v>
      </c>
      <c r="AK611" s="5" t="s">
        <v>159</v>
      </c>
      <c r="AL611" s="6">
        <v>40</v>
      </c>
      <c r="AM611" s="6">
        <f>(IFERROR(VLOOKUP(AK611,Components[[Name]:[Price]],2,FALSE),0))</f>
        <v>108.625</v>
      </c>
      <c r="AN611" s="5"/>
      <c r="AO611" s="6"/>
      <c r="AP611" s="6">
        <f>(IFERROR(VLOOKUP(AN611,Components[[Name]:[Price]],2,FALSE),0))</f>
        <v>0</v>
      </c>
      <c r="AQ611" s="5"/>
      <c r="AR611" s="6"/>
      <c r="AS611" s="6">
        <f>(IFERROR(VLOOKUP(AQ611,Components[[Name]:[Price]],2,FALSE),0))</f>
        <v>0</v>
      </c>
      <c r="AT611" s="5"/>
      <c r="AU611" s="6"/>
      <c r="AV611" s="6">
        <f>(IFERROR(VLOOKUP(AT611,Components[[Name]:[Price]],2,FALSE),0))</f>
        <v>0</v>
      </c>
      <c r="AW611" s="5"/>
      <c r="AX611" s="6"/>
      <c r="AY611" s="6">
        <f>(IFERROR(VLOOKUP(AW611,Components[[Name]:[Price]],2,FALSE),0))</f>
        <v>0</v>
      </c>
      <c r="AZ611" s="5"/>
      <c r="BA611" s="6"/>
      <c r="BB611" s="2">
        <f>(IFERROR(VLOOKUP(AZ611,Components[[Name]:[Price]],2,FALSE),0))</f>
        <v>0</v>
      </c>
    </row>
    <row r="612" spans="1:54" x14ac:dyDescent="0.2">
      <c r="A612" s="2">
        <v>1614</v>
      </c>
      <c r="B612" s="2" t="s">
        <v>958</v>
      </c>
      <c r="C612" s="6" t="s">
        <v>823</v>
      </c>
      <c r="D612" s="2" t="s">
        <v>529</v>
      </c>
      <c r="E612" s="2">
        <v>100</v>
      </c>
      <c r="F612" s="2">
        <v>2</v>
      </c>
      <c r="G612" s="2">
        <v>100</v>
      </c>
      <c r="H612" s="2" t="s">
        <v>839</v>
      </c>
      <c r="I612" s="7">
        <f>Fullmath[[#This Row],[Total CP]]/Fullmath[[#This Row],[Quantity]]</f>
        <v>1.4</v>
      </c>
      <c r="J6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140</v>
      </c>
      <c r="K612" s="6">
        <f>Fullmath[[#This Row],[Mat Cost]]/Fullmath[[#This Row],[Quantity]]</f>
        <v>62.893333333333338</v>
      </c>
      <c r="L6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6289.3333333333339</v>
      </c>
      <c r="M612" s="5" t="s">
        <v>325</v>
      </c>
      <c r="N612" s="14">
        <v>40</v>
      </c>
      <c r="O612" s="15">
        <f>IFERROR(_xlfn.IFNA(VLOOKUP(Fullmath[[#This Row],[M1]],$H$2:$L611,2,FALSE),VLOOKUP(Fullmath[[#This Row],[M1]],$H613:$L$2227,2,FALSE)),0)</f>
        <v>1</v>
      </c>
      <c r="P612" s="16">
        <f>IFERROR(_xlfn.IFNA(VLOOKUP(Fullmath[[#This Row],[M1]],$H$2:$L611,4,FALSE),VLOOKUP(Fullmath[[#This Row],[M1]],$H613:$L$2227,4,FALSE)),0)</f>
        <v>48.608333333333334</v>
      </c>
      <c r="Q612" s="5"/>
      <c r="R612" s="6"/>
      <c r="S612" s="15">
        <f>IFERROR(_xlfn.IFNA(VLOOKUP(Fullmath[[#This Row],[M2]],$H$2:$L611,2,FALSE),VLOOKUP(Fullmath[[#This Row],[M2]],$H613:$L$2227,2,FALSE)),0)</f>
        <v>0</v>
      </c>
      <c r="T612" s="16">
        <f>IFERROR(_xlfn.IFNA(VLOOKUP(Fullmath[[#This Row],[M2]],$H$2:$L611,4,FALSE),VLOOKUP(Fullmath[[#This Row],[M2]],$H613:$L$2227,4,FALSE)),0)</f>
        <v>0</v>
      </c>
      <c r="U612" s="5"/>
      <c r="V612" s="6"/>
      <c r="W612" s="15">
        <f>IFERROR(_xlfn.IFNA(VLOOKUP(Fullmath[[#This Row],[M3]],$H$2:$L611,2,FALSE),VLOOKUP(Fullmath[[#This Row],[M3]],$H613:$L$2227,2,FALSE)),0)</f>
        <v>0</v>
      </c>
      <c r="X612" s="16">
        <f>IFERROR(_xlfn.IFNA(VLOOKUP(Fullmath[[#This Row],[M3]],$H$2:$L611,4,FALSE),VLOOKUP(Fullmath[[#This Row],[M3]],$H613:$L$2227,4,FALSE)),0)</f>
        <v>0</v>
      </c>
      <c r="Y612" s="5"/>
      <c r="Z612" s="6"/>
      <c r="AA612" s="15">
        <f>IFERROR(_xlfn.IFNA(VLOOKUP(Fullmath[[#This Row],[M4]],$H$2:$L611,2,FALSE),VLOOKUP(Fullmath[[#This Row],[M4]],$H613:$L$2227,2,FALSE)),0)</f>
        <v>0</v>
      </c>
      <c r="AB612" s="16">
        <f>IFERROR(_xlfn.IFNA(VLOOKUP(Fullmath[[#This Row],[M4]],$H$2:$L611,4,FALSE),VLOOKUP(Fullmath[[#This Row],[M4]],$H613:$L$2227,4,FALSE)),0)</f>
        <v>0</v>
      </c>
      <c r="AC612" s="5"/>
      <c r="AD612" s="6"/>
      <c r="AE612" s="15">
        <f>IFERROR(_xlfn.IFNA(VLOOKUP(Fullmath[[#This Row],[M5]],$H$2:$L611,2,FALSE),VLOOKUP(Fullmath[[#This Row],[M5]],$H613:$L$2227,2,FALSE)),0)</f>
        <v>0</v>
      </c>
      <c r="AF612" s="16">
        <f>IFERROR(_xlfn.IFNA(VLOOKUP(Fullmath[[#This Row],[M5]],$H$2:$L611,4,FALSE),VLOOKUP(Fullmath[[#This Row],[M5]],$H613:$L$2227,4,FALSE)),0)</f>
        <v>0</v>
      </c>
      <c r="AG612" s="5"/>
      <c r="AH612" s="6"/>
      <c r="AI612" s="15">
        <f>IFERROR(_xlfn.IFNA(VLOOKUP(Fullmath[[#This Row],[M6]],$H$2:$L611,2,FALSE),VLOOKUP(Fullmath[[#This Row],[M6]],$H613:$L$2227,2,FALSE)),0)</f>
        <v>0</v>
      </c>
      <c r="AJ612" s="16">
        <f>IFERROR(_xlfn.IFNA(VLOOKUP(Fullmath[[#This Row],[M6]],$H$2:$L611,4,FALSE),VLOOKUP(Fullmath[[#This Row],[M6]],$H613:$L$2227,4,FALSE)),0)</f>
        <v>0</v>
      </c>
      <c r="AK612" s="5" t="s">
        <v>159</v>
      </c>
      <c r="AL612" s="6">
        <v>40</v>
      </c>
      <c r="AM612" s="6">
        <f>(IFERROR(VLOOKUP(AK612,Components[[Name]:[Price]],2,FALSE),0))</f>
        <v>108.625</v>
      </c>
      <c r="AN612" s="5"/>
      <c r="AO612" s="6"/>
      <c r="AP612" s="6">
        <f>(IFERROR(VLOOKUP(AN612,Components[[Name]:[Price]],2,FALSE),0))</f>
        <v>0</v>
      </c>
      <c r="AQ612" s="5"/>
      <c r="AR612" s="6"/>
      <c r="AS612" s="6">
        <f>(IFERROR(VLOOKUP(AQ612,Components[[Name]:[Price]],2,FALSE),0))</f>
        <v>0</v>
      </c>
      <c r="AT612" s="5"/>
      <c r="AU612" s="6"/>
      <c r="AV612" s="6">
        <f>(IFERROR(VLOOKUP(AT612,Components[[Name]:[Price]],2,FALSE),0))</f>
        <v>0</v>
      </c>
      <c r="AW612" s="5"/>
      <c r="AX612" s="6"/>
      <c r="AY612" s="6">
        <f>(IFERROR(VLOOKUP(AW612,Components[[Name]:[Price]],2,FALSE),0))</f>
        <v>0</v>
      </c>
      <c r="AZ612" s="5"/>
      <c r="BA612" s="6"/>
      <c r="BB612" s="2">
        <f>(IFERROR(VLOOKUP(AZ612,Components[[Name]:[Price]],2,FALSE),0))</f>
        <v>0</v>
      </c>
    </row>
    <row r="613" spans="1:54" x14ac:dyDescent="0.2">
      <c r="A613" s="2">
        <v>1107</v>
      </c>
      <c r="B613" s="2" t="s">
        <v>958</v>
      </c>
      <c r="C613" s="6" t="s">
        <v>823</v>
      </c>
      <c r="D613" s="2" t="s">
        <v>529</v>
      </c>
      <c r="E613" s="2">
        <v>10</v>
      </c>
      <c r="F613" s="2">
        <v>19</v>
      </c>
      <c r="G613" s="2">
        <v>80</v>
      </c>
      <c r="H613" s="2" t="s">
        <v>837</v>
      </c>
      <c r="I613" s="7">
        <f>Fullmath[[#This Row],[Total CP]]/Fullmath[[#This Row],[Quantity]]</f>
        <v>10</v>
      </c>
      <c r="J6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100</v>
      </c>
      <c r="K613" s="6">
        <f>Fullmath[[#This Row],[Mat Cost]]/Fullmath[[#This Row],[Quantity]]</f>
        <v>179.60833333333335</v>
      </c>
      <c r="L6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1796.0833333333335</v>
      </c>
      <c r="M613" s="5" t="s">
        <v>325</v>
      </c>
      <c r="N613" s="14">
        <v>10</v>
      </c>
      <c r="O613" s="15">
        <f>IFERROR(_xlfn.IFNA(VLOOKUP(Fullmath[[#This Row],[M1]],$H$2:$L612,2,FALSE),VLOOKUP(Fullmath[[#This Row],[M1]],$H614:$L$2227,2,FALSE)),0)</f>
        <v>1</v>
      </c>
      <c r="P613" s="16">
        <f>IFERROR(_xlfn.IFNA(VLOOKUP(Fullmath[[#This Row],[M1]],$H$2:$L612,4,FALSE),VLOOKUP(Fullmath[[#This Row],[M1]],$H614:$L$2227,4,FALSE)),0)</f>
        <v>48.608333333333334</v>
      </c>
      <c r="Q613" s="5" t="s">
        <v>833</v>
      </c>
      <c r="R613" s="6">
        <v>10</v>
      </c>
      <c r="S613" s="15">
        <f>IFERROR(_xlfn.IFNA(VLOOKUP(Fullmath[[#This Row],[M2]],$H$2:$L612,2,FALSE),VLOOKUP(Fullmath[[#This Row],[M2]],$H614:$L$2227,2,FALSE)),0)</f>
        <v>1</v>
      </c>
      <c r="T613" s="16">
        <f>IFERROR(_xlfn.IFNA(VLOOKUP(Fullmath[[#This Row],[M2]],$H$2:$L612,4,FALSE),VLOOKUP(Fullmath[[#This Row],[M2]],$H614:$L$2227,4,FALSE)),0)</f>
        <v>131</v>
      </c>
      <c r="U613" s="5"/>
      <c r="V613" s="6"/>
      <c r="W613" s="15">
        <f>IFERROR(_xlfn.IFNA(VLOOKUP(Fullmath[[#This Row],[M3]],$H$2:$L612,2,FALSE),VLOOKUP(Fullmath[[#This Row],[M3]],$H614:$L$2227,2,FALSE)),0)</f>
        <v>0</v>
      </c>
      <c r="X613" s="16">
        <f>IFERROR(_xlfn.IFNA(VLOOKUP(Fullmath[[#This Row],[M3]],$H$2:$L612,4,FALSE),VLOOKUP(Fullmath[[#This Row],[M3]],$H614:$L$2227,4,FALSE)),0)</f>
        <v>0</v>
      </c>
      <c r="Y613" s="5"/>
      <c r="Z613" s="6"/>
      <c r="AA613" s="15">
        <f>IFERROR(_xlfn.IFNA(VLOOKUP(Fullmath[[#This Row],[M4]],$H$2:$L612,2,FALSE),VLOOKUP(Fullmath[[#This Row],[M4]],$H614:$L$2227,2,FALSE)),0)</f>
        <v>0</v>
      </c>
      <c r="AB613" s="16">
        <f>IFERROR(_xlfn.IFNA(VLOOKUP(Fullmath[[#This Row],[M4]],$H$2:$L612,4,FALSE),VLOOKUP(Fullmath[[#This Row],[M4]],$H614:$L$2227,4,FALSE)),0)</f>
        <v>0</v>
      </c>
      <c r="AC613" s="5"/>
      <c r="AD613" s="6"/>
      <c r="AE613" s="15">
        <f>IFERROR(_xlfn.IFNA(VLOOKUP(Fullmath[[#This Row],[M5]],$H$2:$L612,2,FALSE),VLOOKUP(Fullmath[[#This Row],[M5]],$H614:$L$2227,2,FALSE)),0)</f>
        <v>0</v>
      </c>
      <c r="AF613" s="16">
        <f>IFERROR(_xlfn.IFNA(VLOOKUP(Fullmath[[#This Row],[M5]],$H$2:$L612,4,FALSE),VLOOKUP(Fullmath[[#This Row],[M5]],$H614:$L$2227,4,FALSE)),0)</f>
        <v>0</v>
      </c>
      <c r="AG613" s="5"/>
      <c r="AH613" s="6"/>
      <c r="AI613" s="15">
        <f>IFERROR(_xlfn.IFNA(VLOOKUP(Fullmath[[#This Row],[M6]],$H$2:$L612,2,FALSE),VLOOKUP(Fullmath[[#This Row],[M6]],$H614:$L$2227,2,FALSE)),0)</f>
        <v>0</v>
      </c>
      <c r="AJ613" s="16">
        <f>IFERROR(_xlfn.IFNA(VLOOKUP(Fullmath[[#This Row],[M6]],$H$2:$L612,4,FALSE),VLOOKUP(Fullmath[[#This Row],[M6]],$H614:$L$2227,4,FALSE)),0)</f>
        <v>0</v>
      </c>
      <c r="AK613" s="5"/>
      <c r="AL613" s="6"/>
      <c r="AM613" s="6">
        <f>(IFERROR(VLOOKUP(AK613,Components[[Name]:[Price]],2,FALSE),0))</f>
        <v>0</v>
      </c>
      <c r="AN613" s="5"/>
      <c r="AO613" s="6"/>
      <c r="AP613" s="6">
        <f>(IFERROR(VLOOKUP(AN613,Components[[Name]:[Price]],2,FALSE),0))</f>
        <v>0</v>
      </c>
      <c r="AQ613" s="5"/>
      <c r="AR613" s="6"/>
      <c r="AS613" s="6">
        <f>(IFERROR(VLOOKUP(AQ613,Components[[Name]:[Price]],2,FALSE),0))</f>
        <v>0</v>
      </c>
      <c r="AT613" s="5"/>
      <c r="AU613" s="6"/>
      <c r="AV613" s="6">
        <f>(IFERROR(VLOOKUP(AT613,Components[[Name]:[Price]],2,FALSE),0))</f>
        <v>0</v>
      </c>
      <c r="AW613" s="5"/>
      <c r="AX613" s="6"/>
      <c r="AY613" s="6">
        <f>(IFERROR(VLOOKUP(AW613,Components[[Name]:[Price]],2,FALSE),0))</f>
        <v>0</v>
      </c>
      <c r="AZ613" s="5"/>
      <c r="BA613" s="6"/>
      <c r="BB613" s="2">
        <f>(IFERROR(VLOOKUP(AZ613,Components[[Name]:[Price]],2,FALSE),0))</f>
        <v>0</v>
      </c>
    </row>
    <row r="614" spans="1:54" x14ac:dyDescent="0.2">
      <c r="A614" s="6">
        <v>1203</v>
      </c>
      <c r="B614" s="6" t="s">
        <v>599</v>
      </c>
      <c r="C614" s="6" t="s">
        <v>823</v>
      </c>
      <c r="D614" s="6" t="s">
        <v>529</v>
      </c>
      <c r="E614" s="6">
        <v>10</v>
      </c>
      <c r="F614" s="6">
        <v>6</v>
      </c>
      <c r="G614" s="6">
        <v>10</v>
      </c>
      <c r="H614" s="6" t="s">
        <v>652</v>
      </c>
      <c r="I614" s="7">
        <f>Fullmath[[#This Row],[Total CP]]/Fullmath[[#This Row],[Quantity]]</f>
        <v>2.4</v>
      </c>
      <c r="J6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</v>
      </c>
      <c r="K614" s="6">
        <f>Fullmath[[#This Row],[Mat Cost]]/Fullmath[[#This Row],[Quantity]]</f>
        <v>180.20999999999998</v>
      </c>
      <c r="L6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1802.1</v>
      </c>
      <c r="M614" s="5" t="s">
        <v>301</v>
      </c>
      <c r="N614" s="14">
        <v>10</v>
      </c>
      <c r="O614" s="15">
        <f>IFERROR(_xlfn.IFNA(VLOOKUP(Fullmath[[#This Row],[M1]],$H$2:$L613,2,FALSE),VLOOKUP(Fullmath[[#This Row],[M1]],$H615:$L$2227,2,FALSE)),0)</f>
        <v>1.4</v>
      </c>
      <c r="P614" s="16">
        <f>IFERROR(_xlfn.IFNA(VLOOKUP(Fullmath[[#This Row],[M1]],$H$2:$L613,4,FALSE),VLOOKUP(Fullmath[[#This Row],[M1]],$H615:$L$2227,4,FALSE)),0)</f>
        <v>62.893333333333338</v>
      </c>
      <c r="Q614" s="5"/>
      <c r="R614" s="6"/>
      <c r="S614" s="15">
        <f>IFERROR(_xlfn.IFNA(VLOOKUP(Fullmath[[#This Row],[M2]],$H$2:$L613,2,FALSE),VLOOKUP(Fullmath[[#This Row],[M2]],$H615:$L$2227,2,FALSE)),0)</f>
        <v>0</v>
      </c>
      <c r="T614" s="16">
        <f>IFERROR(_xlfn.IFNA(VLOOKUP(Fullmath[[#This Row],[M2]],$H$2:$L613,4,FALSE),VLOOKUP(Fullmath[[#This Row],[M2]],$H615:$L$2227,4,FALSE)),0)</f>
        <v>0</v>
      </c>
      <c r="U614" s="5"/>
      <c r="V614" s="6"/>
      <c r="W614" s="15">
        <f>IFERROR(_xlfn.IFNA(VLOOKUP(Fullmath[[#This Row],[M3]],$H$2:$L613,2,FALSE),VLOOKUP(Fullmath[[#This Row],[M3]],$H615:$L$2227,2,FALSE)),0)</f>
        <v>0</v>
      </c>
      <c r="X614" s="16">
        <f>IFERROR(_xlfn.IFNA(VLOOKUP(Fullmath[[#This Row],[M3]],$H$2:$L613,4,FALSE),VLOOKUP(Fullmath[[#This Row],[M3]],$H615:$L$2227,4,FALSE)),0)</f>
        <v>0</v>
      </c>
      <c r="Y614" s="5"/>
      <c r="Z614" s="6"/>
      <c r="AA614" s="15">
        <f>IFERROR(_xlfn.IFNA(VLOOKUP(Fullmath[[#This Row],[M4]],$H$2:$L613,2,FALSE),VLOOKUP(Fullmath[[#This Row],[M4]],$H615:$L$2227,2,FALSE)),0)</f>
        <v>0</v>
      </c>
      <c r="AB614" s="16">
        <f>IFERROR(_xlfn.IFNA(VLOOKUP(Fullmath[[#This Row],[M4]],$H$2:$L613,4,FALSE),VLOOKUP(Fullmath[[#This Row],[M4]],$H615:$L$2227,4,FALSE)),0)</f>
        <v>0</v>
      </c>
      <c r="AC614" s="5"/>
      <c r="AD614" s="6"/>
      <c r="AE614" s="15">
        <f>IFERROR(_xlfn.IFNA(VLOOKUP(Fullmath[[#This Row],[M5]],$H$2:$L613,2,FALSE),VLOOKUP(Fullmath[[#This Row],[M5]],$H615:$L$2227,2,FALSE)),0)</f>
        <v>0</v>
      </c>
      <c r="AF614" s="16">
        <f>IFERROR(_xlfn.IFNA(VLOOKUP(Fullmath[[#This Row],[M5]],$H$2:$L613,4,FALSE),VLOOKUP(Fullmath[[#This Row],[M5]],$H615:$L$2227,4,FALSE)),0)</f>
        <v>0</v>
      </c>
      <c r="AG614" s="5"/>
      <c r="AH614" s="6"/>
      <c r="AI614" s="15">
        <f>IFERROR(_xlfn.IFNA(VLOOKUP(Fullmath[[#This Row],[M6]],$H$2:$L613,2,FALSE),VLOOKUP(Fullmath[[#This Row],[M6]],$H615:$L$2227,2,FALSE)),0)</f>
        <v>0</v>
      </c>
      <c r="AJ614" s="16">
        <f>IFERROR(_xlfn.IFNA(VLOOKUP(Fullmath[[#This Row],[M6]],$H$2:$L613,4,FALSE),VLOOKUP(Fullmath[[#This Row],[M6]],$H615:$L$2227,4,FALSE)),0)</f>
        <v>0</v>
      </c>
      <c r="AK614" s="5" t="s">
        <v>197</v>
      </c>
      <c r="AL614" s="6">
        <v>10</v>
      </c>
      <c r="AM614" s="6">
        <f>(IFERROR(VLOOKUP(AK614,Components[[Name]:[Price]],2,FALSE),0))</f>
        <v>58.916666666666664</v>
      </c>
      <c r="AN614" s="5" t="s">
        <v>165</v>
      </c>
      <c r="AO614" s="6">
        <v>20</v>
      </c>
      <c r="AP614" s="6">
        <f>(IFERROR(VLOOKUP(AN614,Components[[Name]:[Price]],2,FALSE),0))</f>
        <v>29.2</v>
      </c>
      <c r="AQ614" s="5"/>
      <c r="AR614" s="6"/>
      <c r="AS614" s="6">
        <f>(IFERROR(VLOOKUP(AQ614,Components[[Name]:[Price]],2,FALSE),0))</f>
        <v>0</v>
      </c>
      <c r="AT614" s="5"/>
      <c r="AU614" s="6"/>
      <c r="AV614" s="6">
        <f>(IFERROR(VLOOKUP(AT614,Components[[Name]:[Price]],2,FALSE),0))</f>
        <v>0</v>
      </c>
      <c r="AW614" s="5"/>
      <c r="AX614" s="6"/>
      <c r="AY614" s="6">
        <f>(IFERROR(VLOOKUP(AW614,Components[[Name]:[Price]],2,FALSE),0))</f>
        <v>0</v>
      </c>
      <c r="AZ614" s="5"/>
      <c r="BA614" s="6"/>
      <c r="BB614" s="6">
        <f>(IFERROR(VLOOKUP(AZ614,Components[[Name]:[Price]],2,FALSE),0))</f>
        <v>0</v>
      </c>
    </row>
    <row r="615" spans="1:54" x14ac:dyDescent="0.2">
      <c r="A615" s="6">
        <v>1306</v>
      </c>
      <c r="B615" s="6" t="s">
        <v>599</v>
      </c>
      <c r="C615" s="6" t="s">
        <v>823</v>
      </c>
      <c r="D615" s="6" t="s">
        <v>529</v>
      </c>
      <c r="E615" s="6">
        <v>5</v>
      </c>
      <c r="F615" s="6">
        <v>10</v>
      </c>
      <c r="G615" s="6">
        <v>5</v>
      </c>
      <c r="H615" s="6" t="s">
        <v>659</v>
      </c>
      <c r="I615" s="7">
        <f>Fullmath[[#This Row],[Total CP]]/Fullmath[[#This Row],[Quantity]]</f>
        <v>1.3333333333333333</v>
      </c>
      <c r="J6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6.6666666666666661</v>
      </c>
      <c r="K615" s="6">
        <f>Fullmath[[#This Row],[Mat Cost]]/Fullmath[[#This Row],[Quantity]]</f>
        <v>237.66666666666669</v>
      </c>
      <c r="L6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1188.3333333333335</v>
      </c>
      <c r="M615" s="5" t="s">
        <v>533</v>
      </c>
      <c r="N615" s="14">
        <v>5</v>
      </c>
      <c r="O615" s="15">
        <f>IFERROR(_xlfn.IFNA(VLOOKUP(Fullmath[[#This Row],[M1]],$H$2:$L614,2,FALSE),VLOOKUP(Fullmath[[#This Row],[M1]],$H616:$L$2227,2,FALSE)),0)</f>
        <v>0.33333333333333331</v>
      </c>
      <c r="P615" s="16">
        <f>IFERROR(_xlfn.IFNA(VLOOKUP(Fullmath[[#This Row],[M1]],$H$2:$L614,4,FALSE),VLOOKUP(Fullmath[[#This Row],[M1]],$H616:$L$2227,4,FALSE)),0)</f>
        <v>0</v>
      </c>
      <c r="Q615" s="5"/>
      <c r="R615" s="6"/>
      <c r="S615" s="15">
        <f>IFERROR(_xlfn.IFNA(VLOOKUP(Fullmath[[#This Row],[M2]],$H$2:$L614,2,FALSE),VLOOKUP(Fullmath[[#This Row],[M2]],$H616:$L$2227,2,FALSE)),0)</f>
        <v>0</v>
      </c>
      <c r="T615" s="16">
        <f>IFERROR(_xlfn.IFNA(VLOOKUP(Fullmath[[#This Row],[M2]],$H$2:$L614,4,FALSE),VLOOKUP(Fullmath[[#This Row],[M2]],$H616:$L$2227,4,FALSE)),0)</f>
        <v>0</v>
      </c>
      <c r="U615" s="5"/>
      <c r="V615" s="6"/>
      <c r="W615" s="15">
        <f>IFERROR(_xlfn.IFNA(VLOOKUP(Fullmath[[#This Row],[M3]],$H$2:$L614,2,FALSE),VLOOKUP(Fullmath[[#This Row],[M3]],$H616:$L$2227,2,FALSE)),0)</f>
        <v>0</v>
      </c>
      <c r="X615" s="16">
        <f>IFERROR(_xlfn.IFNA(VLOOKUP(Fullmath[[#This Row],[M3]],$H$2:$L614,4,FALSE),VLOOKUP(Fullmath[[#This Row],[M3]],$H616:$L$2227,4,FALSE)),0)</f>
        <v>0</v>
      </c>
      <c r="Y615" s="5"/>
      <c r="Z615" s="6"/>
      <c r="AA615" s="15">
        <f>IFERROR(_xlfn.IFNA(VLOOKUP(Fullmath[[#This Row],[M4]],$H$2:$L614,2,FALSE),VLOOKUP(Fullmath[[#This Row],[M4]],$H616:$L$2227,2,FALSE)),0)</f>
        <v>0</v>
      </c>
      <c r="AB615" s="16">
        <f>IFERROR(_xlfn.IFNA(VLOOKUP(Fullmath[[#This Row],[M4]],$H$2:$L614,4,FALSE),VLOOKUP(Fullmath[[#This Row],[M4]],$H616:$L$2227,4,FALSE)),0)</f>
        <v>0</v>
      </c>
      <c r="AC615" s="5"/>
      <c r="AD615" s="6"/>
      <c r="AE615" s="15">
        <f>IFERROR(_xlfn.IFNA(VLOOKUP(Fullmath[[#This Row],[M5]],$H$2:$L614,2,FALSE),VLOOKUP(Fullmath[[#This Row],[M5]],$H616:$L$2227,2,FALSE)),0)</f>
        <v>0</v>
      </c>
      <c r="AF615" s="16">
        <f>IFERROR(_xlfn.IFNA(VLOOKUP(Fullmath[[#This Row],[M5]],$H$2:$L614,4,FALSE),VLOOKUP(Fullmath[[#This Row],[M5]],$H616:$L$2227,4,FALSE)),0)</f>
        <v>0</v>
      </c>
      <c r="AG615" s="5"/>
      <c r="AH615" s="6"/>
      <c r="AI615" s="15">
        <f>IFERROR(_xlfn.IFNA(VLOOKUP(Fullmath[[#This Row],[M6]],$H$2:$L614,2,FALSE),VLOOKUP(Fullmath[[#This Row],[M6]],$H616:$L$2227,2,FALSE)),0)</f>
        <v>0</v>
      </c>
      <c r="AJ615" s="16">
        <f>IFERROR(_xlfn.IFNA(VLOOKUP(Fullmath[[#This Row],[M6]],$H$2:$L614,4,FALSE),VLOOKUP(Fullmath[[#This Row],[M6]],$H616:$L$2227,4,FALSE)),0)</f>
        <v>0</v>
      </c>
      <c r="AK615" s="5" t="s">
        <v>492</v>
      </c>
      <c r="AL615" s="6">
        <v>5</v>
      </c>
      <c r="AM615" s="6">
        <f>(IFERROR(VLOOKUP(AK615,Components[[Name]:[Price]],2,FALSE),0))</f>
        <v>75</v>
      </c>
      <c r="AN615" s="5" t="s">
        <v>157</v>
      </c>
      <c r="AO615" s="6">
        <v>5</v>
      </c>
      <c r="AP615" s="6">
        <f>(IFERROR(VLOOKUP(AN615,Components[[Name]:[Price]],2,FALSE),0))</f>
        <v>49.583333333333336</v>
      </c>
      <c r="AQ615" s="5" t="s">
        <v>226</v>
      </c>
      <c r="AR615" s="6">
        <v>5</v>
      </c>
      <c r="AS615" s="6">
        <f>(IFERROR(VLOOKUP(AQ615,Components[[Name]:[Price]],2,FALSE),0))</f>
        <v>113.08333333333333</v>
      </c>
      <c r="AT615" s="5"/>
      <c r="AU615" s="6"/>
      <c r="AV615" s="6">
        <f>(IFERROR(VLOOKUP(AT615,Components[[Name]:[Price]],2,FALSE),0))</f>
        <v>0</v>
      </c>
      <c r="AW615" s="5"/>
      <c r="AX615" s="6"/>
      <c r="AY615" s="6">
        <f>(IFERROR(VLOOKUP(AW615,Components[[Name]:[Price]],2,FALSE),0))</f>
        <v>0</v>
      </c>
      <c r="AZ615" s="5"/>
      <c r="BA615" s="6"/>
      <c r="BB615" s="6">
        <f>(IFERROR(VLOOKUP(AZ615,Components[[Name]:[Price]],2,FALSE),0))</f>
        <v>0</v>
      </c>
    </row>
    <row r="616" spans="1:54" x14ac:dyDescent="0.2">
      <c r="A616" s="6">
        <v>1307</v>
      </c>
      <c r="B616" s="6" t="s">
        <v>599</v>
      </c>
      <c r="C616" s="6" t="s">
        <v>823</v>
      </c>
      <c r="D616" s="6" t="s">
        <v>529</v>
      </c>
      <c r="E616" s="6">
        <v>5</v>
      </c>
      <c r="F616" s="6">
        <v>10</v>
      </c>
      <c r="G616" s="6">
        <v>5</v>
      </c>
      <c r="H616" s="6" t="s">
        <v>660</v>
      </c>
      <c r="I616" s="7">
        <f>Fullmath[[#This Row],[Total CP]]/Fullmath[[#This Row],[Quantity]]</f>
        <v>1.1000000000000001</v>
      </c>
      <c r="J6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5.5</v>
      </c>
      <c r="K616" s="6">
        <f>Fullmath[[#This Row],[Mat Cost]]/Fullmath[[#This Row],[Quantity]]</f>
        <v>270.35000000000002</v>
      </c>
      <c r="L6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1351.75</v>
      </c>
      <c r="M616" s="5" t="s">
        <v>654</v>
      </c>
      <c r="N616" s="14">
        <v>5</v>
      </c>
      <c r="O616" s="15">
        <f>IFERROR(_xlfn.IFNA(VLOOKUP(Fullmath[[#This Row],[M1]],$H$2:$L615,2,FALSE),VLOOKUP(Fullmath[[#This Row],[M1]],$H617:$L$2227,2,FALSE)),0)</f>
        <v>0.1</v>
      </c>
      <c r="P616" s="16">
        <f>IFERROR(_xlfn.IFNA(VLOOKUP(Fullmath[[#This Row],[M1]],$H$2:$L615,4,FALSE),VLOOKUP(Fullmath[[#This Row],[M1]],$H617:$L$2227,4,FALSE)),0)</f>
        <v>7.6833333333333327</v>
      </c>
      <c r="Q616" s="5"/>
      <c r="R616" s="6"/>
      <c r="S616" s="15">
        <f>IFERROR(_xlfn.IFNA(VLOOKUP(Fullmath[[#This Row],[M2]],$H$2:$L615,2,FALSE),VLOOKUP(Fullmath[[#This Row],[M2]],$H617:$L$2227,2,FALSE)),0)</f>
        <v>0</v>
      </c>
      <c r="T616" s="16">
        <f>IFERROR(_xlfn.IFNA(VLOOKUP(Fullmath[[#This Row],[M2]],$H$2:$L615,4,FALSE),VLOOKUP(Fullmath[[#This Row],[M2]],$H617:$L$2227,4,FALSE)),0)</f>
        <v>0</v>
      </c>
      <c r="U616" s="5"/>
      <c r="V616" s="6"/>
      <c r="W616" s="15">
        <f>IFERROR(_xlfn.IFNA(VLOOKUP(Fullmath[[#This Row],[M3]],$H$2:$L615,2,FALSE),VLOOKUP(Fullmath[[#This Row],[M3]],$H617:$L$2227,2,FALSE)),0)</f>
        <v>0</v>
      </c>
      <c r="X616" s="16">
        <f>IFERROR(_xlfn.IFNA(VLOOKUP(Fullmath[[#This Row],[M3]],$H$2:$L615,4,FALSE),VLOOKUP(Fullmath[[#This Row],[M3]],$H617:$L$2227,4,FALSE)),0)</f>
        <v>0</v>
      </c>
      <c r="Y616" s="5"/>
      <c r="Z616" s="6"/>
      <c r="AA616" s="15">
        <f>IFERROR(_xlfn.IFNA(VLOOKUP(Fullmath[[#This Row],[M4]],$H$2:$L615,2,FALSE),VLOOKUP(Fullmath[[#This Row],[M4]],$H617:$L$2227,2,FALSE)),0)</f>
        <v>0</v>
      </c>
      <c r="AB616" s="16">
        <f>IFERROR(_xlfn.IFNA(VLOOKUP(Fullmath[[#This Row],[M4]],$H$2:$L615,4,FALSE),VLOOKUP(Fullmath[[#This Row],[M4]],$H617:$L$2227,4,FALSE)),0)</f>
        <v>0</v>
      </c>
      <c r="AC616" s="5"/>
      <c r="AD616" s="6"/>
      <c r="AE616" s="15">
        <f>IFERROR(_xlfn.IFNA(VLOOKUP(Fullmath[[#This Row],[M5]],$H$2:$L615,2,FALSE),VLOOKUP(Fullmath[[#This Row],[M5]],$H617:$L$2227,2,FALSE)),0)</f>
        <v>0</v>
      </c>
      <c r="AF616" s="16">
        <f>IFERROR(_xlfn.IFNA(VLOOKUP(Fullmath[[#This Row],[M5]],$H$2:$L615,4,FALSE),VLOOKUP(Fullmath[[#This Row],[M5]],$H617:$L$2227,4,FALSE)),0)</f>
        <v>0</v>
      </c>
      <c r="AG616" s="5"/>
      <c r="AH616" s="6"/>
      <c r="AI616" s="15">
        <f>IFERROR(_xlfn.IFNA(VLOOKUP(Fullmath[[#This Row],[M6]],$H$2:$L615,2,FALSE),VLOOKUP(Fullmath[[#This Row],[M6]],$H617:$L$2227,2,FALSE)),0)</f>
        <v>0</v>
      </c>
      <c r="AJ616" s="16">
        <f>IFERROR(_xlfn.IFNA(VLOOKUP(Fullmath[[#This Row],[M6]],$H$2:$L615,4,FALSE),VLOOKUP(Fullmath[[#This Row],[M6]],$H617:$L$2227,4,FALSE)),0)</f>
        <v>0</v>
      </c>
      <c r="AK616" s="5" t="s">
        <v>254</v>
      </c>
      <c r="AL616" s="6">
        <v>5</v>
      </c>
      <c r="AM616" s="6">
        <f>(IFERROR(VLOOKUP(AK616,Components[[Name]:[Price]],2,FALSE),0))</f>
        <v>100</v>
      </c>
      <c r="AN616" s="5" t="s">
        <v>157</v>
      </c>
      <c r="AO616" s="6">
        <v>5</v>
      </c>
      <c r="AP616" s="6">
        <f>(IFERROR(VLOOKUP(AN616,Components[[Name]:[Price]],2,FALSE),0))</f>
        <v>49.583333333333336</v>
      </c>
      <c r="AQ616" s="5" t="s">
        <v>226</v>
      </c>
      <c r="AR616" s="6">
        <v>5</v>
      </c>
      <c r="AS616" s="6">
        <f>(IFERROR(VLOOKUP(AQ616,Components[[Name]:[Price]],2,FALSE),0))</f>
        <v>113.08333333333333</v>
      </c>
      <c r="AT616" s="5"/>
      <c r="AU616" s="6"/>
      <c r="AV616" s="6">
        <f>(IFERROR(VLOOKUP(AT616,Components[[Name]:[Price]],2,FALSE),0))</f>
        <v>0</v>
      </c>
      <c r="AW616" s="5"/>
      <c r="AX616" s="6"/>
      <c r="AY616" s="6">
        <f>(IFERROR(VLOOKUP(AW616,Components[[Name]:[Price]],2,FALSE),0))</f>
        <v>0</v>
      </c>
      <c r="AZ616" s="5"/>
      <c r="BA616" s="6"/>
      <c r="BB616" s="6">
        <f>(IFERROR(VLOOKUP(AZ616,Components[[Name]:[Price]],2,FALSE),0))</f>
        <v>0</v>
      </c>
    </row>
    <row r="617" spans="1:54" x14ac:dyDescent="0.2">
      <c r="A617" s="6">
        <v>1303</v>
      </c>
      <c r="B617" s="6" t="s">
        <v>599</v>
      </c>
      <c r="C617" s="6" t="s">
        <v>823</v>
      </c>
      <c r="D617" s="6" t="s">
        <v>529</v>
      </c>
      <c r="E617" s="6">
        <v>5</v>
      </c>
      <c r="F617" s="6">
        <v>10</v>
      </c>
      <c r="G617" s="6">
        <v>5</v>
      </c>
      <c r="H617" s="6" t="s">
        <v>657</v>
      </c>
      <c r="I617" s="7">
        <f>Fullmath[[#This Row],[Total CP]]/Fullmath[[#This Row],[Quantity]]</f>
        <v>1.8</v>
      </c>
      <c r="J6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</v>
      </c>
      <c r="K617" s="6">
        <f>Fullmath[[#This Row],[Mat Cost]]/Fullmath[[#This Row],[Quantity]]</f>
        <v>264.83333333333331</v>
      </c>
      <c r="L6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1324.1666666666665</v>
      </c>
      <c r="M617" s="5" t="s">
        <v>358</v>
      </c>
      <c r="N617" s="14">
        <v>5</v>
      </c>
      <c r="O617" s="15">
        <f>IFERROR(_xlfn.IFNA(VLOOKUP(Fullmath[[#This Row],[M1]],$H$2:$L616,2,FALSE),VLOOKUP(Fullmath[[#This Row],[M1]],$H618:$L$2227,2,FALSE)),0)</f>
        <v>0.8</v>
      </c>
      <c r="P617" s="16">
        <f>IFERROR(_xlfn.IFNA(VLOOKUP(Fullmath[[#This Row],[M1]],$H$2:$L616,4,FALSE),VLOOKUP(Fullmath[[#This Row],[M1]],$H618:$L$2227,4,FALSE)),0)</f>
        <v>52.166666666666664</v>
      </c>
      <c r="Q617" s="5"/>
      <c r="R617" s="6"/>
      <c r="S617" s="15">
        <f>IFERROR(_xlfn.IFNA(VLOOKUP(Fullmath[[#This Row],[M2]],$H$2:$L616,2,FALSE),VLOOKUP(Fullmath[[#This Row],[M2]],$H618:$L$2227,2,FALSE)),0)</f>
        <v>0</v>
      </c>
      <c r="T617" s="16">
        <f>IFERROR(_xlfn.IFNA(VLOOKUP(Fullmath[[#This Row],[M2]],$H$2:$L616,4,FALSE),VLOOKUP(Fullmath[[#This Row],[M2]],$H618:$L$2227,4,FALSE)),0)</f>
        <v>0</v>
      </c>
      <c r="U617" s="5"/>
      <c r="V617" s="6"/>
      <c r="W617" s="15">
        <f>IFERROR(_xlfn.IFNA(VLOOKUP(Fullmath[[#This Row],[M3]],$H$2:$L616,2,FALSE),VLOOKUP(Fullmath[[#This Row],[M3]],$H618:$L$2227,2,FALSE)),0)</f>
        <v>0</v>
      </c>
      <c r="X617" s="16">
        <f>IFERROR(_xlfn.IFNA(VLOOKUP(Fullmath[[#This Row],[M3]],$H$2:$L616,4,FALSE),VLOOKUP(Fullmath[[#This Row],[M3]],$H618:$L$2227,4,FALSE)),0)</f>
        <v>0</v>
      </c>
      <c r="Y617" s="5"/>
      <c r="Z617" s="6"/>
      <c r="AA617" s="15">
        <f>IFERROR(_xlfn.IFNA(VLOOKUP(Fullmath[[#This Row],[M4]],$H$2:$L616,2,FALSE),VLOOKUP(Fullmath[[#This Row],[M4]],$H618:$L$2227,2,FALSE)),0)</f>
        <v>0</v>
      </c>
      <c r="AB617" s="16">
        <f>IFERROR(_xlfn.IFNA(VLOOKUP(Fullmath[[#This Row],[M4]],$H$2:$L616,4,FALSE),VLOOKUP(Fullmath[[#This Row],[M4]],$H618:$L$2227,4,FALSE)),0)</f>
        <v>0</v>
      </c>
      <c r="AC617" s="5"/>
      <c r="AD617" s="6"/>
      <c r="AE617" s="15">
        <f>IFERROR(_xlfn.IFNA(VLOOKUP(Fullmath[[#This Row],[M5]],$H$2:$L616,2,FALSE),VLOOKUP(Fullmath[[#This Row],[M5]],$H618:$L$2227,2,FALSE)),0)</f>
        <v>0</v>
      </c>
      <c r="AF617" s="16">
        <f>IFERROR(_xlfn.IFNA(VLOOKUP(Fullmath[[#This Row],[M5]],$H$2:$L616,4,FALSE),VLOOKUP(Fullmath[[#This Row],[M5]],$H618:$L$2227,4,FALSE)),0)</f>
        <v>0</v>
      </c>
      <c r="AG617" s="5"/>
      <c r="AH617" s="6"/>
      <c r="AI617" s="15">
        <f>IFERROR(_xlfn.IFNA(VLOOKUP(Fullmath[[#This Row],[M6]],$H$2:$L616,2,FALSE),VLOOKUP(Fullmath[[#This Row],[M6]],$H618:$L$2227,2,FALSE)),0)</f>
        <v>0</v>
      </c>
      <c r="AJ617" s="16">
        <f>IFERROR(_xlfn.IFNA(VLOOKUP(Fullmath[[#This Row],[M6]],$H$2:$L616,4,FALSE),VLOOKUP(Fullmath[[#This Row],[M6]],$H618:$L$2227,4,FALSE)),0)</f>
        <v>0</v>
      </c>
      <c r="AK617" s="5" t="s">
        <v>490</v>
      </c>
      <c r="AL617" s="6">
        <v>5</v>
      </c>
      <c r="AM617" s="6">
        <f>(IFERROR(VLOOKUP(AK617,Components[[Name]:[Price]],2,FALSE),0))</f>
        <v>50</v>
      </c>
      <c r="AN617" s="5" t="s">
        <v>157</v>
      </c>
      <c r="AO617" s="6">
        <v>5</v>
      </c>
      <c r="AP617" s="6">
        <f>(IFERROR(VLOOKUP(AN617,Components[[Name]:[Price]],2,FALSE),0))</f>
        <v>49.583333333333336</v>
      </c>
      <c r="AQ617" s="5" t="s">
        <v>226</v>
      </c>
      <c r="AR617" s="6">
        <v>5</v>
      </c>
      <c r="AS617" s="6">
        <f>(IFERROR(VLOOKUP(AQ617,Components[[Name]:[Price]],2,FALSE),0))</f>
        <v>113.08333333333333</v>
      </c>
      <c r="AT617" s="5"/>
      <c r="AU617" s="6"/>
      <c r="AV617" s="6">
        <f>(IFERROR(VLOOKUP(AT617,Components[[Name]:[Price]],2,FALSE),0))</f>
        <v>0</v>
      </c>
      <c r="AW617" s="5"/>
      <c r="AX617" s="6"/>
      <c r="AY617" s="6">
        <f>(IFERROR(VLOOKUP(AW617,Components[[Name]:[Price]],2,FALSE),0))</f>
        <v>0</v>
      </c>
      <c r="AZ617" s="5"/>
      <c r="BA617" s="6"/>
      <c r="BB617" s="6">
        <f>(IFERROR(VLOOKUP(AZ617,Components[[Name]:[Price]],2,FALSE),0))</f>
        <v>0</v>
      </c>
    </row>
    <row r="618" spans="1:54" x14ac:dyDescent="0.2">
      <c r="A618" s="6">
        <v>1302</v>
      </c>
      <c r="B618" s="6" t="s">
        <v>599</v>
      </c>
      <c r="C618" s="6" t="s">
        <v>823</v>
      </c>
      <c r="D618" s="6" t="s">
        <v>529</v>
      </c>
      <c r="E618" s="6">
        <v>5</v>
      </c>
      <c r="F618" s="6">
        <v>10</v>
      </c>
      <c r="G618" s="6">
        <v>5</v>
      </c>
      <c r="H618" s="6" t="s">
        <v>656</v>
      </c>
      <c r="I618" s="7">
        <f>Fullmath[[#This Row],[Total CP]]/Fullmath[[#This Row],[Quantity]]</f>
        <v>1.1000000000000001</v>
      </c>
      <c r="J6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5.5</v>
      </c>
      <c r="K618" s="6">
        <f>Fullmath[[#This Row],[Mat Cost]]/Fullmath[[#This Row],[Quantity]]</f>
        <v>194.03333333333333</v>
      </c>
      <c r="L6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970.16666666666663</v>
      </c>
      <c r="M618" s="5" t="s">
        <v>362</v>
      </c>
      <c r="N618" s="14">
        <v>5</v>
      </c>
      <c r="O618" s="15">
        <f>IFERROR(_xlfn.IFNA(VLOOKUP(Fullmath[[#This Row],[M1]],$H$2:$L617,2,FALSE),VLOOKUP(Fullmath[[#This Row],[M1]],$H619:$L$2227,2,FALSE)),0)</f>
        <v>0.1</v>
      </c>
      <c r="P618" s="16">
        <f>IFERROR(_xlfn.IFNA(VLOOKUP(Fullmath[[#This Row],[M1]],$H$2:$L617,4,FALSE),VLOOKUP(Fullmath[[#This Row],[M1]],$H619:$L$2227,4,FALSE)),0)</f>
        <v>13.166666666666666</v>
      </c>
      <c r="Q618" s="5"/>
      <c r="R618" s="6"/>
      <c r="S618" s="15">
        <f>IFERROR(_xlfn.IFNA(VLOOKUP(Fullmath[[#This Row],[M2]],$H$2:$L617,2,FALSE),VLOOKUP(Fullmath[[#This Row],[M2]],$H619:$L$2227,2,FALSE)),0)</f>
        <v>0</v>
      </c>
      <c r="T618" s="16">
        <f>IFERROR(_xlfn.IFNA(VLOOKUP(Fullmath[[#This Row],[M2]],$H$2:$L617,4,FALSE),VLOOKUP(Fullmath[[#This Row],[M2]],$H619:$L$2227,4,FALSE)),0)</f>
        <v>0</v>
      </c>
      <c r="U618" s="5"/>
      <c r="V618" s="6"/>
      <c r="W618" s="15">
        <f>IFERROR(_xlfn.IFNA(VLOOKUP(Fullmath[[#This Row],[M3]],$H$2:$L617,2,FALSE),VLOOKUP(Fullmath[[#This Row],[M3]],$H619:$L$2227,2,FALSE)),0)</f>
        <v>0</v>
      </c>
      <c r="X618" s="16">
        <f>IFERROR(_xlfn.IFNA(VLOOKUP(Fullmath[[#This Row],[M3]],$H$2:$L617,4,FALSE),VLOOKUP(Fullmath[[#This Row],[M3]],$H619:$L$2227,4,FALSE)),0)</f>
        <v>0</v>
      </c>
      <c r="Y618" s="5"/>
      <c r="Z618" s="6"/>
      <c r="AA618" s="15">
        <f>IFERROR(_xlfn.IFNA(VLOOKUP(Fullmath[[#This Row],[M4]],$H$2:$L617,2,FALSE),VLOOKUP(Fullmath[[#This Row],[M4]],$H619:$L$2227,2,FALSE)),0)</f>
        <v>0</v>
      </c>
      <c r="AB618" s="16">
        <f>IFERROR(_xlfn.IFNA(VLOOKUP(Fullmath[[#This Row],[M4]],$H$2:$L617,4,FALSE),VLOOKUP(Fullmath[[#This Row],[M4]],$H619:$L$2227,4,FALSE)),0)</f>
        <v>0</v>
      </c>
      <c r="AC618" s="5"/>
      <c r="AD618" s="6"/>
      <c r="AE618" s="15">
        <f>IFERROR(_xlfn.IFNA(VLOOKUP(Fullmath[[#This Row],[M5]],$H$2:$L617,2,FALSE),VLOOKUP(Fullmath[[#This Row],[M5]],$H619:$L$2227,2,FALSE)),0)</f>
        <v>0</v>
      </c>
      <c r="AF618" s="16">
        <f>IFERROR(_xlfn.IFNA(VLOOKUP(Fullmath[[#This Row],[M5]],$H$2:$L617,4,FALSE),VLOOKUP(Fullmath[[#This Row],[M5]],$H619:$L$2227,4,FALSE)),0)</f>
        <v>0</v>
      </c>
      <c r="AG618" s="5"/>
      <c r="AH618" s="6"/>
      <c r="AI618" s="15">
        <f>IFERROR(_xlfn.IFNA(VLOOKUP(Fullmath[[#This Row],[M6]],$H$2:$L617,2,FALSE),VLOOKUP(Fullmath[[#This Row],[M6]],$H619:$L$2227,2,FALSE)),0)</f>
        <v>0</v>
      </c>
      <c r="AJ618" s="16">
        <f>IFERROR(_xlfn.IFNA(VLOOKUP(Fullmath[[#This Row],[M6]],$H$2:$L617,4,FALSE),VLOOKUP(Fullmath[[#This Row],[M6]],$H619:$L$2227,4,FALSE)),0)</f>
        <v>0</v>
      </c>
      <c r="AK618" s="5" t="s">
        <v>229</v>
      </c>
      <c r="AL618" s="6">
        <v>5</v>
      </c>
      <c r="AM618" s="6">
        <f>(IFERROR(VLOOKUP(AK618,Components[[Name]:[Price]],2,FALSE),0))</f>
        <v>18.2</v>
      </c>
      <c r="AN618" s="5" t="s">
        <v>157</v>
      </c>
      <c r="AO618" s="6">
        <v>5</v>
      </c>
      <c r="AP618" s="6">
        <f>(IFERROR(VLOOKUP(AN618,Components[[Name]:[Price]],2,FALSE),0))</f>
        <v>49.583333333333336</v>
      </c>
      <c r="AQ618" s="5" t="s">
        <v>226</v>
      </c>
      <c r="AR618" s="6">
        <v>5</v>
      </c>
      <c r="AS618" s="6">
        <f>(IFERROR(VLOOKUP(AQ618,Components[[Name]:[Price]],2,FALSE),0))</f>
        <v>113.08333333333333</v>
      </c>
      <c r="AT618" s="5"/>
      <c r="AU618" s="6"/>
      <c r="AV618" s="6">
        <f>(IFERROR(VLOOKUP(AT618,Components[[Name]:[Price]],2,FALSE),0))</f>
        <v>0</v>
      </c>
      <c r="AW618" s="5"/>
      <c r="AX618" s="6"/>
      <c r="AY618" s="6">
        <f>(IFERROR(VLOOKUP(AW618,Components[[Name]:[Price]],2,FALSE),0))</f>
        <v>0</v>
      </c>
      <c r="AZ618" s="5"/>
      <c r="BA618" s="6"/>
      <c r="BB618" s="6">
        <f>(IFERROR(VLOOKUP(AZ618,Components[[Name]:[Price]],2,FALSE),0))</f>
        <v>0</v>
      </c>
    </row>
    <row r="619" spans="1:54" x14ac:dyDescent="0.2">
      <c r="A619" s="6">
        <v>1329</v>
      </c>
      <c r="B619" s="6" t="s">
        <v>599</v>
      </c>
      <c r="C619" s="6" t="s">
        <v>823</v>
      </c>
      <c r="D619" s="6" t="s">
        <v>529</v>
      </c>
      <c r="E619" s="6">
        <v>5</v>
      </c>
      <c r="F619" s="6">
        <v>10</v>
      </c>
      <c r="G619" s="6">
        <v>5</v>
      </c>
      <c r="H619" s="6" t="s">
        <v>661</v>
      </c>
      <c r="I619" s="7">
        <f>Fullmath[[#This Row],[Total CP]]/Fullmath[[#This Row],[Quantity]]</f>
        <v>5</v>
      </c>
      <c r="J6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25</v>
      </c>
      <c r="K619" s="6">
        <f>Fullmath[[#This Row],[Mat Cost]]/Fullmath[[#This Row],[Quantity]]</f>
        <v>652.9</v>
      </c>
      <c r="L6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3264.5</v>
      </c>
      <c r="M619" s="5" t="s">
        <v>344</v>
      </c>
      <c r="N619" s="14">
        <v>5</v>
      </c>
      <c r="O619" s="15">
        <f>IFERROR(_xlfn.IFNA(VLOOKUP(Fullmath[[#This Row],[M1]],$H$2:$L618,2,FALSE),VLOOKUP(Fullmath[[#This Row],[M1]],$H620:$L$2227,2,FALSE)),0)</f>
        <v>1.8</v>
      </c>
      <c r="P619" s="16">
        <f>IFERROR(_xlfn.IFNA(VLOOKUP(Fullmath[[#This Row],[M1]],$H$2:$L618,4,FALSE),VLOOKUP(Fullmath[[#This Row],[M1]],$H620:$L$2227,4,FALSE)),0)</f>
        <v>264.83333333333331</v>
      </c>
      <c r="Q619" s="5" t="s">
        <v>342</v>
      </c>
      <c r="R619" s="6">
        <v>10</v>
      </c>
      <c r="S619" s="15">
        <f>IFERROR(_xlfn.IFNA(VLOOKUP(Fullmath[[#This Row],[M2]],$H$2:$L618,2,FALSE),VLOOKUP(Fullmath[[#This Row],[M2]],$H620:$L$2227,2,FALSE)),0)</f>
        <v>1.1000000000000001</v>
      </c>
      <c r="T619" s="16">
        <f>IFERROR(_xlfn.IFNA(VLOOKUP(Fullmath[[#This Row],[M2]],$H$2:$L618,4,FALSE),VLOOKUP(Fullmath[[#This Row],[M2]],$H620:$L$2227,4,FALSE)),0)</f>
        <v>194.03333333333333</v>
      </c>
      <c r="U619" s="5"/>
      <c r="V619" s="6"/>
      <c r="W619" s="15">
        <f>IFERROR(_xlfn.IFNA(VLOOKUP(Fullmath[[#This Row],[M3]],$H$2:$L618,2,FALSE),VLOOKUP(Fullmath[[#This Row],[M3]],$H620:$L$2227,2,FALSE)),0)</f>
        <v>0</v>
      </c>
      <c r="X619" s="16">
        <f>IFERROR(_xlfn.IFNA(VLOOKUP(Fullmath[[#This Row],[M3]],$H$2:$L618,4,FALSE),VLOOKUP(Fullmath[[#This Row],[M3]],$H620:$L$2227,4,FALSE)),0)</f>
        <v>0</v>
      </c>
      <c r="Y619" s="5"/>
      <c r="Z619" s="6"/>
      <c r="AA619" s="15">
        <f>IFERROR(_xlfn.IFNA(VLOOKUP(Fullmath[[#This Row],[M4]],$H$2:$L618,2,FALSE),VLOOKUP(Fullmath[[#This Row],[M4]],$H620:$L$2227,2,FALSE)),0)</f>
        <v>0</v>
      </c>
      <c r="AB619" s="16">
        <f>IFERROR(_xlfn.IFNA(VLOOKUP(Fullmath[[#This Row],[M4]],$H$2:$L618,4,FALSE),VLOOKUP(Fullmath[[#This Row],[M4]],$H620:$L$2227,4,FALSE)),0)</f>
        <v>0</v>
      </c>
      <c r="AC619" s="5"/>
      <c r="AD619" s="6"/>
      <c r="AE619" s="15">
        <f>IFERROR(_xlfn.IFNA(VLOOKUP(Fullmath[[#This Row],[M5]],$H$2:$L618,2,FALSE),VLOOKUP(Fullmath[[#This Row],[M5]],$H620:$L$2227,2,FALSE)),0)</f>
        <v>0</v>
      </c>
      <c r="AF619" s="16">
        <f>IFERROR(_xlfn.IFNA(VLOOKUP(Fullmath[[#This Row],[M5]],$H$2:$L618,4,FALSE),VLOOKUP(Fullmath[[#This Row],[M5]],$H620:$L$2227,4,FALSE)),0)</f>
        <v>0</v>
      </c>
      <c r="AG619" s="5"/>
      <c r="AH619" s="6"/>
      <c r="AI619" s="15">
        <f>IFERROR(_xlfn.IFNA(VLOOKUP(Fullmath[[#This Row],[M6]],$H$2:$L618,2,FALSE),VLOOKUP(Fullmath[[#This Row],[M6]],$H620:$L$2227,2,FALSE)),0)</f>
        <v>0</v>
      </c>
      <c r="AJ619" s="16">
        <f>IFERROR(_xlfn.IFNA(VLOOKUP(Fullmath[[#This Row],[M6]],$H$2:$L618,4,FALSE),VLOOKUP(Fullmath[[#This Row],[M6]],$H620:$L$2227,4,FALSE)),0)</f>
        <v>0</v>
      </c>
      <c r="AK619" s="5"/>
      <c r="AL619" s="6"/>
      <c r="AM619" s="6">
        <f>(IFERROR(VLOOKUP(AK619,Components[[Name]:[Price]],2,FALSE),0))</f>
        <v>0</v>
      </c>
      <c r="AN619" s="5"/>
      <c r="AO619" s="6"/>
      <c r="AP619" s="6">
        <f>(IFERROR(VLOOKUP(AN619,Components[[Name]:[Price]],2,FALSE),0))</f>
        <v>0</v>
      </c>
      <c r="AQ619" s="5"/>
      <c r="AR619" s="6"/>
      <c r="AS619" s="6">
        <f>(IFERROR(VLOOKUP(AQ619,Components[[Name]:[Price]],2,FALSE),0))</f>
        <v>0</v>
      </c>
      <c r="AT619" s="5"/>
      <c r="AU619" s="6"/>
      <c r="AV619" s="6">
        <f>(IFERROR(VLOOKUP(AT619,Components[[Name]:[Price]],2,FALSE),0))</f>
        <v>0</v>
      </c>
      <c r="AW619" s="5"/>
      <c r="AX619" s="6"/>
      <c r="AY619" s="6">
        <f>(IFERROR(VLOOKUP(AW619,Components[[Name]:[Price]],2,FALSE),0))</f>
        <v>0</v>
      </c>
      <c r="AZ619" s="5"/>
      <c r="BA619" s="6"/>
      <c r="BB619" s="6">
        <f>(IFERROR(VLOOKUP(AZ619,Components[[Name]:[Price]],2,FALSE),0))</f>
        <v>0</v>
      </c>
    </row>
    <row r="620" spans="1:54" x14ac:dyDescent="0.2">
      <c r="A620" s="6">
        <v>1304</v>
      </c>
      <c r="B620" s="6" t="s">
        <v>599</v>
      </c>
      <c r="C620" s="6" t="s">
        <v>823</v>
      </c>
      <c r="D620" s="6" t="s">
        <v>529</v>
      </c>
      <c r="E620" s="6">
        <v>5</v>
      </c>
      <c r="F620" s="6">
        <v>10</v>
      </c>
      <c r="G620" s="6">
        <v>5</v>
      </c>
      <c r="H620" s="6" t="s">
        <v>658</v>
      </c>
      <c r="I620" s="7">
        <f>Fullmath[[#This Row],[Total CP]]/Fullmath[[#This Row],[Quantity]]</f>
        <v>1.1000000000000001</v>
      </c>
      <c r="J6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5.5</v>
      </c>
      <c r="K620" s="6">
        <f>Fullmath[[#This Row],[Mat Cost]]/Fullmath[[#This Row],[Quantity]]</f>
        <v>237.1583333333333</v>
      </c>
      <c r="L6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1185.7916666666665</v>
      </c>
      <c r="M620" s="5" t="s">
        <v>361</v>
      </c>
      <c r="N620" s="14">
        <v>5</v>
      </c>
      <c r="O620" s="15">
        <f>IFERROR(_xlfn.IFNA(VLOOKUP(Fullmath[[#This Row],[M1]],$H$2:$L619,2,FALSE),VLOOKUP(Fullmath[[#This Row],[M1]],$H621:$L$2227,2,FALSE)),0)</f>
        <v>0.1</v>
      </c>
      <c r="P620" s="16">
        <f>IFERROR(_xlfn.IFNA(VLOOKUP(Fullmath[[#This Row],[M1]],$H$2:$L619,4,FALSE),VLOOKUP(Fullmath[[#This Row],[M1]],$H621:$L$2227,4,FALSE)),0)</f>
        <v>5.6166666666666663</v>
      </c>
      <c r="Q620" s="5"/>
      <c r="R620" s="6"/>
      <c r="S620" s="15">
        <f>IFERROR(_xlfn.IFNA(VLOOKUP(Fullmath[[#This Row],[M2]],$H$2:$L619,2,FALSE),VLOOKUP(Fullmath[[#This Row],[M2]],$H621:$L$2227,2,FALSE)),0)</f>
        <v>0</v>
      </c>
      <c r="T620" s="16">
        <f>IFERROR(_xlfn.IFNA(VLOOKUP(Fullmath[[#This Row],[M2]],$H$2:$L619,4,FALSE),VLOOKUP(Fullmath[[#This Row],[M2]],$H621:$L$2227,4,FALSE)),0)</f>
        <v>0</v>
      </c>
      <c r="U620" s="5"/>
      <c r="V620" s="6"/>
      <c r="W620" s="15">
        <f>IFERROR(_xlfn.IFNA(VLOOKUP(Fullmath[[#This Row],[M3]],$H$2:$L619,2,FALSE),VLOOKUP(Fullmath[[#This Row],[M3]],$H621:$L$2227,2,FALSE)),0)</f>
        <v>0</v>
      </c>
      <c r="X620" s="16">
        <f>IFERROR(_xlfn.IFNA(VLOOKUP(Fullmath[[#This Row],[M3]],$H$2:$L619,4,FALSE),VLOOKUP(Fullmath[[#This Row],[M3]],$H621:$L$2227,4,FALSE)),0)</f>
        <v>0</v>
      </c>
      <c r="Y620" s="5"/>
      <c r="Z620" s="6"/>
      <c r="AA620" s="15">
        <f>IFERROR(_xlfn.IFNA(VLOOKUP(Fullmath[[#This Row],[M4]],$H$2:$L619,2,FALSE),VLOOKUP(Fullmath[[#This Row],[M4]],$H621:$L$2227,2,FALSE)),0)</f>
        <v>0</v>
      </c>
      <c r="AB620" s="16">
        <f>IFERROR(_xlfn.IFNA(VLOOKUP(Fullmath[[#This Row],[M4]],$H$2:$L619,4,FALSE),VLOOKUP(Fullmath[[#This Row],[M4]],$H621:$L$2227,4,FALSE)),0)</f>
        <v>0</v>
      </c>
      <c r="AC620" s="5"/>
      <c r="AD620" s="6"/>
      <c r="AE620" s="15">
        <f>IFERROR(_xlfn.IFNA(VLOOKUP(Fullmath[[#This Row],[M5]],$H$2:$L619,2,FALSE),VLOOKUP(Fullmath[[#This Row],[M5]],$H621:$L$2227,2,FALSE)),0)</f>
        <v>0</v>
      </c>
      <c r="AF620" s="16">
        <f>IFERROR(_xlfn.IFNA(VLOOKUP(Fullmath[[#This Row],[M5]],$H$2:$L619,4,FALSE),VLOOKUP(Fullmath[[#This Row],[M5]],$H621:$L$2227,4,FALSE)),0)</f>
        <v>0</v>
      </c>
      <c r="AG620" s="5"/>
      <c r="AH620" s="6"/>
      <c r="AI620" s="15">
        <f>IFERROR(_xlfn.IFNA(VLOOKUP(Fullmath[[#This Row],[M6]],$H$2:$L619,2,FALSE),VLOOKUP(Fullmath[[#This Row],[M6]],$H621:$L$2227,2,FALSE)),0)</f>
        <v>0</v>
      </c>
      <c r="AJ620" s="16">
        <f>IFERROR(_xlfn.IFNA(VLOOKUP(Fullmath[[#This Row],[M6]],$H$2:$L619,4,FALSE),VLOOKUP(Fullmath[[#This Row],[M6]],$H621:$L$2227,4,FALSE)),0)</f>
        <v>0</v>
      </c>
      <c r="AK620" s="5" t="s">
        <v>209</v>
      </c>
      <c r="AL620" s="6">
        <v>5</v>
      </c>
      <c r="AM620" s="6">
        <f>(IFERROR(VLOOKUP(AK620,Components[[Name]:[Price]],2,FALSE),0))</f>
        <v>68.875</v>
      </c>
      <c r="AN620" s="5" t="s">
        <v>157</v>
      </c>
      <c r="AO620" s="6">
        <v>5</v>
      </c>
      <c r="AP620" s="6">
        <f>(IFERROR(VLOOKUP(AN620,Components[[Name]:[Price]],2,FALSE),0))</f>
        <v>49.583333333333336</v>
      </c>
      <c r="AQ620" s="5" t="s">
        <v>226</v>
      </c>
      <c r="AR620" s="6">
        <v>5</v>
      </c>
      <c r="AS620" s="6">
        <f>(IFERROR(VLOOKUP(AQ620,Components[[Name]:[Price]],2,FALSE),0))</f>
        <v>113.08333333333333</v>
      </c>
      <c r="AT620" s="5"/>
      <c r="AU620" s="6"/>
      <c r="AV620" s="6">
        <f>(IFERROR(VLOOKUP(AT620,Components[[Name]:[Price]],2,FALSE),0))</f>
        <v>0</v>
      </c>
      <c r="AW620" s="5"/>
      <c r="AX620" s="6"/>
      <c r="AY620" s="6">
        <f>(IFERROR(VLOOKUP(AW620,Components[[Name]:[Price]],2,FALSE),0))</f>
        <v>0</v>
      </c>
      <c r="AZ620" s="5"/>
      <c r="BA620" s="6"/>
      <c r="BB620" s="6">
        <f>(IFERROR(VLOOKUP(AZ620,Components[[Name]:[Price]],2,FALSE),0))</f>
        <v>0</v>
      </c>
    </row>
    <row r="621" spans="1:54" x14ac:dyDescent="0.2">
      <c r="A621" s="6">
        <v>1204</v>
      </c>
      <c r="B621" s="6" t="s">
        <v>599</v>
      </c>
      <c r="C621" s="6" t="s">
        <v>823</v>
      </c>
      <c r="D621" s="6" t="s">
        <v>529</v>
      </c>
      <c r="E621" s="6">
        <v>10</v>
      </c>
      <c r="F621" s="6">
        <v>15</v>
      </c>
      <c r="G621" s="6">
        <v>40</v>
      </c>
      <c r="H621" s="6" t="s">
        <v>653</v>
      </c>
      <c r="I621" s="7">
        <f>Fullmath[[#This Row],[Total CP]]/Fullmath[[#This Row],[Quantity]]</f>
        <v>5.4</v>
      </c>
      <c r="J6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</v>
      </c>
      <c r="K621" s="6">
        <f>Fullmath[[#This Row],[Mat Cost]]/Fullmath[[#This Row],[Quantity]]</f>
        <v>162.89333333333335</v>
      </c>
      <c r="L6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1628.9333333333334</v>
      </c>
      <c r="M621" s="5" t="s">
        <v>301</v>
      </c>
      <c r="N621" s="14">
        <v>10</v>
      </c>
      <c r="O621" s="15">
        <f>IFERROR(_xlfn.IFNA(VLOOKUP(Fullmath[[#This Row],[M1]],$H$2:$L620,2,FALSE),VLOOKUP(Fullmath[[#This Row],[M1]],$H622:$L$2227,2,FALSE)),0)</f>
        <v>1.4</v>
      </c>
      <c r="P621" s="16">
        <f>IFERROR(_xlfn.IFNA(VLOOKUP(Fullmath[[#This Row],[M1]],$H$2:$L620,4,FALSE),VLOOKUP(Fullmath[[#This Row],[M1]],$H622:$L$2227,4,FALSE)),0)</f>
        <v>62.893333333333338</v>
      </c>
      <c r="Q621" s="5"/>
      <c r="R621" s="6"/>
      <c r="S621" s="15">
        <f>IFERROR(_xlfn.IFNA(VLOOKUP(Fullmath[[#This Row],[M2]],$H$2:$L620,2,FALSE),VLOOKUP(Fullmath[[#This Row],[M2]],$H622:$L$2227,2,FALSE)),0)</f>
        <v>0</v>
      </c>
      <c r="T621" s="16">
        <f>IFERROR(_xlfn.IFNA(VLOOKUP(Fullmath[[#This Row],[M2]],$H$2:$L620,4,FALSE),VLOOKUP(Fullmath[[#This Row],[M2]],$H622:$L$2227,4,FALSE)),0)</f>
        <v>0</v>
      </c>
      <c r="U621" s="5"/>
      <c r="V621" s="6"/>
      <c r="W621" s="15">
        <f>IFERROR(_xlfn.IFNA(VLOOKUP(Fullmath[[#This Row],[M3]],$H$2:$L620,2,FALSE),VLOOKUP(Fullmath[[#This Row],[M3]],$H622:$L$2227,2,FALSE)),0)</f>
        <v>0</v>
      </c>
      <c r="X621" s="16">
        <f>IFERROR(_xlfn.IFNA(VLOOKUP(Fullmath[[#This Row],[M3]],$H$2:$L620,4,FALSE),VLOOKUP(Fullmath[[#This Row],[M3]],$H622:$L$2227,4,FALSE)),0)</f>
        <v>0</v>
      </c>
      <c r="Y621" s="5"/>
      <c r="Z621" s="6"/>
      <c r="AA621" s="15">
        <f>IFERROR(_xlfn.IFNA(VLOOKUP(Fullmath[[#This Row],[M4]],$H$2:$L620,2,FALSE),VLOOKUP(Fullmath[[#This Row],[M4]],$H622:$L$2227,2,FALSE)),0)</f>
        <v>0</v>
      </c>
      <c r="AB621" s="16">
        <f>IFERROR(_xlfn.IFNA(VLOOKUP(Fullmath[[#This Row],[M4]],$H$2:$L620,4,FALSE),VLOOKUP(Fullmath[[#This Row],[M4]],$H622:$L$2227,4,FALSE)),0)</f>
        <v>0</v>
      </c>
      <c r="AC621" s="5"/>
      <c r="AD621" s="6"/>
      <c r="AE621" s="15">
        <f>IFERROR(_xlfn.IFNA(VLOOKUP(Fullmath[[#This Row],[M5]],$H$2:$L620,2,FALSE),VLOOKUP(Fullmath[[#This Row],[M5]],$H622:$L$2227,2,FALSE)),0)</f>
        <v>0</v>
      </c>
      <c r="AF621" s="16">
        <f>IFERROR(_xlfn.IFNA(VLOOKUP(Fullmath[[#This Row],[M5]],$H$2:$L620,4,FALSE),VLOOKUP(Fullmath[[#This Row],[M5]],$H622:$L$2227,4,FALSE)),0)</f>
        <v>0</v>
      </c>
      <c r="AG621" s="5"/>
      <c r="AH621" s="6"/>
      <c r="AI621" s="15">
        <f>IFERROR(_xlfn.IFNA(VLOOKUP(Fullmath[[#This Row],[M6]],$H$2:$L620,2,FALSE),VLOOKUP(Fullmath[[#This Row],[M6]],$H622:$L$2227,2,FALSE)),0)</f>
        <v>0</v>
      </c>
      <c r="AJ621" s="16">
        <f>IFERROR(_xlfn.IFNA(VLOOKUP(Fullmath[[#This Row],[M6]],$H$2:$L620,4,FALSE),VLOOKUP(Fullmath[[#This Row],[M6]],$H622:$L$2227,4,FALSE)),0)</f>
        <v>0</v>
      </c>
      <c r="AK621" s="5" t="s">
        <v>488</v>
      </c>
      <c r="AL621" s="6">
        <v>20</v>
      </c>
      <c r="AM621" s="6">
        <f>(IFERROR(VLOOKUP(AK621,Components[[Name]:[Price]],2,FALSE),0))</f>
        <v>50</v>
      </c>
      <c r="AN621" s="5"/>
      <c r="AO621" s="6"/>
      <c r="AP621" s="6">
        <f>(IFERROR(VLOOKUP(AN621,Components[[Name]:[Price]],2,FALSE),0))</f>
        <v>0</v>
      </c>
      <c r="AQ621" s="5"/>
      <c r="AR621" s="6"/>
      <c r="AS621" s="6">
        <f>(IFERROR(VLOOKUP(AQ621,Components[[Name]:[Price]],2,FALSE),0))</f>
        <v>0</v>
      </c>
      <c r="AT621" s="5"/>
      <c r="AU621" s="6"/>
      <c r="AV621" s="6">
        <f>(IFERROR(VLOOKUP(AT621,Components[[Name]:[Price]],2,FALSE),0))</f>
        <v>0</v>
      </c>
      <c r="AW621" s="5"/>
      <c r="AX621" s="6"/>
      <c r="AY621" s="6">
        <f>(IFERROR(VLOOKUP(AW621,Components[[Name]:[Price]],2,FALSE),0))</f>
        <v>0</v>
      </c>
      <c r="AZ621" s="5"/>
      <c r="BA621" s="6"/>
      <c r="BB621" s="6">
        <f>(IFERROR(VLOOKUP(AZ621,Components[[Name]:[Price]],2,FALSE),0))</f>
        <v>0</v>
      </c>
    </row>
    <row r="622" spans="1:54" x14ac:dyDescent="0.2">
      <c r="A622" s="2">
        <v>1193</v>
      </c>
      <c r="B622" s="2" t="s">
        <v>1132</v>
      </c>
      <c r="C622" s="2" t="s">
        <v>823</v>
      </c>
      <c r="D622" s="2" t="s">
        <v>529</v>
      </c>
      <c r="E622" s="2">
        <v>10</v>
      </c>
      <c r="F622" s="2">
        <v>1</v>
      </c>
      <c r="G622" s="2">
        <v>10</v>
      </c>
      <c r="H622" s="2" t="s">
        <v>1113</v>
      </c>
      <c r="I622" s="7">
        <f>Fullmath[[#This Row],[Total CP]]/Fullmath[[#This Row],[Quantity]]</f>
        <v>1</v>
      </c>
      <c r="J62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22" s="2">
        <f>Fullmath[[#This Row],[Mat Cost]]/Fullmath[[#This Row],[Quantity]]</f>
        <v>120.33333333333333</v>
      </c>
      <c r="L62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1203.3333333333333</v>
      </c>
      <c r="M622" s="5"/>
      <c r="N622" s="14"/>
      <c r="O622" s="15">
        <f>IFERROR(_xlfn.IFNA(VLOOKUP(Fullmath[[#This Row],[M1]],$H$2:$L621,2,FALSE),VLOOKUP(Fullmath[[#This Row],[M1]],$H623:$L$2227,2,FALSE)),0)</f>
        <v>0</v>
      </c>
      <c r="P622" s="16">
        <f>IFERROR(_xlfn.IFNA(VLOOKUP(Fullmath[[#This Row],[M1]],$H$2:$L621,4,FALSE),VLOOKUP(Fullmath[[#This Row],[M1]],$H623:$L$2227,4,FALSE)),0)</f>
        <v>0</v>
      </c>
      <c r="Q622" s="5"/>
      <c r="R622" s="6"/>
      <c r="S622" s="15">
        <f>IFERROR(_xlfn.IFNA(VLOOKUP(Fullmath[[#This Row],[M2]],$H$2:$L621,2,FALSE),VLOOKUP(Fullmath[[#This Row],[M2]],$H623:$L$2227,2,FALSE)),0)</f>
        <v>0</v>
      </c>
      <c r="T622" s="16">
        <f>IFERROR(_xlfn.IFNA(VLOOKUP(Fullmath[[#This Row],[M2]],$H$2:$L621,4,FALSE),VLOOKUP(Fullmath[[#This Row],[M2]],$H623:$L$2227,4,FALSE)),0)</f>
        <v>0</v>
      </c>
      <c r="U622" s="5"/>
      <c r="V622" s="6"/>
      <c r="W622" s="15">
        <f>IFERROR(_xlfn.IFNA(VLOOKUP(Fullmath[[#This Row],[M3]],$H$2:$L621,2,FALSE),VLOOKUP(Fullmath[[#This Row],[M3]],$H623:$L$2227,2,FALSE)),0)</f>
        <v>0</v>
      </c>
      <c r="X622" s="16">
        <f>IFERROR(_xlfn.IFNA(VLOOKUP(Fullmath[[#This Row],[M3]],$H$2:$L621,4,FALSE),VLOOKUP(Fullmath[[#This Row],[M3]],$H623:$L$2227,4,FALSE)),0)</f>
        <v>0</v>
      </c>
      <c r="Y622" s="5"/>
      <c r="Z622" s="6"/>
      <c r="AA622" s="15">
        <f>IFERROR(_xlfn.IFNA(VLOOKUP(Fullmath[[#This Row],[M4]],$H$2:$L621,2,FALSE),VLOOKUP(Fullmath[[#This Row],[M4]],$H623:$L$2227,2,FALSE)),0)</f>
        <v>0</v>
      </c>
      <c r="AB622" s="16">
        <f>IFERROR(_xlfn.IFNA(VLOOKUP(Fullmath[[#This Row],[M4]],$H$2:$L621,4,FALSE),VLOOKUP(Fullmath[[#This Row],[M4]],$H623:$L$2227,4,FALSE)),0)</f>
        <v>0</v>
      </c>
      <c r="AC622" s="5"/>
      <c r="AD622" s="6"/>
      <c r="AE622" s="15">
        <f>IFERROR(_xlfn.IFNA(VLOOKUP(Fullmath[[#This Row],[M5]],$H$2:$L621,2,FALSE),VLOOKUP(Fullmath[[#This Row],[M5]],$H623:$L$2227,2,FALSE)),0)</f>
        <v>0</v>
      </c>
      <c r="AF622" s="16">
        <f>IFERROR(_xlfn.IFNA(VLOOKUP(Fullmath[[#This Row],[M5]],$H$2:$L621,4,FALSE),VLOOKUP(Fullmath[[#This Row],[M5]],$H623:$L$2227,4,FALSE)),0)</f>
        <v>0</v>
      </c>
      <c r="AG622" s="5"/>
      <c r="AH622" s="6"/>
      <c r="AI622" s="15">
        <f>IFERROR(_xlfn.IFNA(VLOOKUP(Fullmath[[#This Row],[M6]],$H$2:$L621,2,FALSE),VLOOKUP(Fullmath[[#This Row],[M6]],$H623:$L$2227,2,FALSE)),0)</f>
        <v>0</v>
      </c>
      <c r="AJ622" s="16">
        <f>IFERROR(_xlfn.IFNA(VLOOKUP(Fullmath[[#This Row],[M6]],$H$2:$L621,4,FALSE),VLOOKUP(Fullmath[[#This Row],[M6]],$H623:$L$2227,4,FALSE)),0)</f>
        <v>0</v>
      </c>
      <c r="AK622" s="5" t="s">
        <v>163</v>
      </c>
      <c r="AL622" s="6">
        <v>20</v>
      </c>
      <c r="AM622" s="6">
        <f>(IFERROR(VLOOKUP(AK622,Components[[Name]:[Price]],2,FALSE),0))</f>
        <v>60.166666666666664</v>
      </c>
      <c r="AN622" s="5"/>
      <c r="AO622" s="6"/>
      <c r="AP622" s="6">
        <f>(IFERROR(VLOOKUP(AN622,Components[[Name]:[Price]],2,FALSE),0))</f>
        <v>0</v>
      </c>
      <c r="AQ622" s="5"/>
      <c r="AR622" s="6"/>
      <c r="AS622" s="6">
        <f>(IFERROR(VLOOKUP(AQ622,Components[[Name]:[Price]],2,FALSE),0))</f>
        <v>0</v>
      </c>
      <c r="AT622" s="5"/>
      <c r="AU622" s="6"/>
      <c r="AV622" s="6">
        <f>(IFERROR(VLOOKUP(AT622,Components[[Name]:[Price]],2,FALSE),0))</f>
        <v>0</v>
      </c>
      <c r="AW622" s="5"/>
      <c r="AX622" s="6"/>
      <c r="AY622" s="6">
        <f>(IFERROR(VLOOKUP(AW622,Components[[Name]:[Price]],2,FALSE),0))</f>
        <v>0</v>
      </c>
      <c r="AZ622" s="5"/>
      <c r="BA622" s="6"/>
      <c r="BB622" s="6">
        <f>(IFERROR(VLOOKUP(AZ622,Components[[Name]:[Price]],2,FALSE),0))</f>
        <v>0</v>
      </c>
    </row>
    <row r="623" spans="1:54" x14ac:dyDescent="0.2">
      <c r="A623" s="2">
        <v>1194</v>
      </c>
      <c r="B623" s="2" t="s">
        <v>1132</v>
      </c>
      <c r="C623" s="2" t="s">
        <v>823</v>
      </c>
      <c r="D623" s="2" t="s">
        <v>529</v>
      </c>
      <c r="E623" s="2">
        <v>10</v>
      </c>
      <c r="F623" s="2">
        <v>1</v>
      </c>
      <c r="G623" s="2">
        <v>10</v>
      </c>
      <c r="H623" s="2" t="s">
        <v>1112</v>
      </c>
      <c r="I623" s="7">
        <f>Fullmath[[#This Row],[Total CP]]/Fullmath[[#This Row],[Quantity]]</f>
        <v>1</v>
      </c>
      <c r="J62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23" s="2">
        <f>Fullmath[[#This Row],[Mat Cost]]/Fullmath[[#This Row],[Quantity]]</f>
        <v>399.4</v>
      </c>
      <c r="L62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3994</v>
      </c>
      <c r="M623" s="5"/>
      <c r="N623" s="14"/>
      <c r="O623" s="15">
        <f>IFERROR(_xlfn.IFNA(VLOOKUP(Fullmath[[#This Row],[M1]],$H$2:$L622,2,FALSE),VLOOKUP(Fullmath[[#This Row],[M1]],$H624:$L$2227,2,FALSE)),0)</f>
        <v>0</v>
      </c>
      <c r="P623" s="16">
        <f>IFERROR(_xlfn.IFNA(VLOOKUP(Fullmath[[#This Row],[M1]],$H$2:$L622,4,FALSE),VLOOKUP(Fullmath[[#This Row],[M1]],$H624:$L$2227,4,FALSE)),0)</f>
        <v>0</v>
      </c>
      <c r="Q623" s="5"/>
      <c r="R623" s="6"/>
      <c r="S623" s="15">
        <f>IFERROR(_xlfn.IFNA(VLOOKUP(Fullmath[[#This Row],[M2]],$H$2:$L622,2,FALSE),VLOOKUP(Fullmath[[#This Row],[M2]],$H624:$L$2227,2,FALSE)),0)</f>
        <v>0</v>
      </c>
      <c r="T623" s="16">
        <f>IFERROR(_xlfn.IFNA(VLOOKUP(Fullmath[[#This Row],[M2]],$H$2:$L622,4,FALSE),VLOOKUP(Fullmath[[#This Row],[M2]],$H624:$L$2227,4,FALSE)),0)</f>
        <v>0</v>
      </c>
      <c r="U623" s="5"/>
      <c r="V623" s="6"/>
      <c r="W623" s="15">
        <f>IFERROR(_xlfn.IFNA(VLOOKUP(Fullmath[[#This Row],[M3]],$H$2:$L622,2,FALSE),VLOOKUP(Fullmath[[#This Row],[M3]],$H624:$L$2227,2,FALSE)),0)</f>
        <v>0</v>
      </c>
      <c r="X623" s="16">
        <f>IFERROR(_xlfn.IFNA(VLOOKUP(Fullmath[[#This Row],[M3]],$H$2:$L622,4,FALSE),VLOOKUP(Fullmath[[#This Row],[M3]],$H624:$L$2227,4,FALSE)),0)</f>
        <v>0</v>
      </c>
      <c r="Y623" s="5"/>
      <c r="Z623" s="6"/>
      <c r="AA623" s="15">
        <f>IFERROR(_xlfn.IFNA(VLOOKUP(Fullmath[[#This Row],[M4]],$H$2:$L622,2,FALSE),VLOOKUP(Fullmath[[#This Row],[M4]],$H624:$L$2227,2,FALSE)),0)</f>
        <v>0</v>
      </c>
      <c r="AB623" s="16">
        <f>IFERROR(_xlfn.IFNA(VLOOKUP(Fullmath[[#This Row],[M4]],$H$2:$L622,4,FALSE),VLOOKUP(Fullmath[[#This Row],[M4]],$H624:$L$2227,4,FALSE)),0)</f>
        <v>0</v>
      </c>
      <c r="AC623" s="5"/>
      <c r="AD623" s="6"/>
      <c r="AE623" s="15">
        <f>IFERROR(_xlfn.IFNA(VLOOKUP(Fullmath[[#This Row],[M5]],$H$2:$L622,2,FALSE),VLOOKUP(Fullmath[[#This Row],[M5]],$H624:$L$2227,2,FALSE)),0)</f>
        <v>0</v>
      </c>
      <c r="AF623" s="16">
        <f>IFERROR(_xlfn.IFNA(VLOOKUP(Fullmath[[#This Row],[M5]],$H$2:$L622,4,FALSE),VLOOKUP(Fullmath[[#This Row],[M5]],$H624:$L$2227,4,FALSE)),0)</f>
        <v>0</v>
      </c>
      <c r="AG623" s="5"/>
      <c r="AH623" s="6"/>
      <c r="AI623" s="15">
        <f>IFERROR(_xlfn.IFNA(VLOOKUP(Fullmath[[#This Row],[M6]],$H$2:$L622,2,FALSE),VLOOKUP(Fullmath[[#This Row],[M6]],$H624:$L$2227,2,FALSE)),0)</f>
        <v>0</v>
      </c>
      <c r="AJ623" s="16">
        <f>IFERROR(_xlfn.IFNA(VLOOKUP(Fullmath[[#This Row],[M6]],$H$2:$L622,4,FALSE),VLOOKUP(Fullmath[[#This Row],[M6]],$H624:$L$2227,4,FALSE)),0)</f>
        <v>0</v>
      </c>
      <c r="AK623" s="5" t="s">
        <v>240</v>
      </c>
      <c r="AL623" s="6">
        <v>20</v>
      </c>
      <c r="AM623" s="6">
        <f>(IFERROR(VLOOKUP(AK623,Components[[Name]:[Price]],2,FALSE),0))</f>
        <v>199.7</v>
      </c>
      <c r="AN623" s="5"/>
      <c r="AO623" s="6"/>
      <c r="AP623" s="6">
        <f>(IFERROR(VLOOKUP(AN623,Components[[Name]:[Price]],2,FALSE),0))</f>
        <v>0</v>
      </c>
      <c r="AQ623" s="5"/>
      <c r="AR623" s="6"/>
      <c r="AS623" s="6">
        <f>(IFERROR(VLOOKUP(AQ623,Components[[Name]:[Price]],2,FALSE),0))</f>
        <v>0</v>
      </c>
      <c r="AT623" s="5"/>
      <c r="AU623" s="6"/>
      <c r="AV623" s="6">
        <f>(IFERROR(VLOOKUP(AT623,Components[[Name]:[Price]],2,FALSE),0))</f>
        <v>0</v>
      </c>
      <c r="AW623" s="5"/>
      <c r="AX623" s="6"/>
      <c r="AY623" s="6">
        <f>(IFERROR(VLOOKUP(AW623,Components[[Name]:[Price]],2,FALSE),0))</f>
        <v>0</v>
      </c>
      <c r="AZ623" s="5"/>
      <c r="BA623" s="6"/>
      <c r="BB623" s="6">
        <f>(IFERROR(VLOOKUP(AZ623,Components[[Name]:[Price]],2,FALSE),0))</f>
        <v>0</v>
      </c>
    </row>
    <row r="624" spans="1:54" x14ac:dyDescent="0.2">
      <c r="A624" s="2">
        <v>1199</v>
      </c>
      <c r="B624" s="2" t="s">
        <v>1132</v>
      </c>
      <c r="C624" s="2" t="s">
        <v>823</v>
      </c>
      <c r="D624" s="2" t="s">
        <v>529</v>
      </c>
      <c r="E624" s="2">
        <v>10</v>
      </c>
      <c r="F624" s="2">
        <v>1</v>
      </c>
      <c r="G624" s="2">
        <v>10</v>
      </c>
      <c r="H624" s="2" t="s">
        <v>1107</v>
      </c>
      <c r="I624" s="7">
        <f>Fullmath[[#This Row],[Total CP]]/Fullmath[[#This Row],[Quantity]]</f>
        <v>3.4</v>
      </c>
      <c r="J62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</v>
      </c>
      <c r="K624" s="2">
        <f>Fullmath[[#This Row],[Mat Cost]]/Fullmath[[#This Row],[Quantity]]</f>
        <v>247.46000000000004</v>
      </c>
      <c r="L62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2474.6000000000004</v>
      </c>
      <c r="M624" s="5" t="s">
        <v>648</v>
      </c>
      <c r="N624" s="14">
        <v>10</v>
      </c>
      <c r="O624" s="15">
        <f>IFERROR(_xlfn.IFNA(VLOOKUP(Fullmath[[#This Row],[M1]],$H$2:$L623,2,FALSE),VLOOKUP(Fullmath[[#This Row],[M1]],$H625:$L$2227,2,FALSE)),0)</f>
        <v>2.4</v>
      </c>
      <c r="P624" s="16">
        <f>IFERROR(_xlfn.IFNA(VLOOKUP(Fullmath[[#This Row],[M1]],$H$2:$L623,4,FALSE),VLOOKUP(Fullmath[[#This Row],[M1]],$H625:$L$2227,4,FALSE)),0)</f>
        <v>180.21</v>
      </c>
      <c r="Q624" s="5"/>
      <c r="R624" s="6"/>
      <c r="S624" s="15">
        <f>IFERROR(_xlfn.IFNA(VLOOKUP(Fullmath[[#This Row],[M2]],$H$2:$L623,2,FALSE),VLOOKUP(Fullmath[[#This Row],[M2]],$H625:$L$2227,2,FALSE)),0)</f>
        <v>0</v>
      </c>
      <c r="T624" s="16">
        <f>IFERROR(_xlfn.IFNA(VLOOKUP(Fullmath[[#This Row],[M2]],$H$2:$L623,4,FALSE),VLOOKUP(Fullmath[[#This Row],[M2]],$H625:$L$2227,4,FALSE)),0)</f>
        <v>0</v>
      </c>
      <c r="U624" s="5"/>
      <c r="V624" s="6"/>
      <c r="W624" s="15">
        <f>IFERROR(_xlfn.IFNA(VLOOKUP(Fullmath[[#This Row],[M3]],$H$2:$L623,2,FALSE),VLOOKUP(Fullmath[[#This Row],[M3]],$H625:$L$2227,2,FALSE)),0)</f>
        <v>0</v>
      </c>
      <c r="X624" s="16">
        <f>IFERROR(_xlfn.IFNA(VLOOKUP(Fullmath[[#This Row],[M3]],$H$2:$L623,4,FALSE),VLOOKUP(Fullmath[[#This Row],[M3]],$H625:$L$2227,4,FALSE)),0)</f>
        <v>0</v>
      </c>
      <c r="Y624" s="5"/>
      <c r="Z624" s="6"/>
      <c r="AA624" s="15">
        <f>IFERROR(_xlfn.IFNA(VLOOKUP(Fullmath[[#This Row],[M4]],$H$2:$L623,2,FALSE),VLOOKUP(Fullmath[[#This Row],[M4]],$H625:$L$2227,2,FALSE)),0)</f>
        <v>0</v>
      </c>
      <c r="AB624" s="16">
        <f>IFERROR(_xlfn.IFNA(VLOOKUP(Fullmath[[#This Row],[M4]],$H$2:$L623,4,FALSE),VLOOKUP(Fullmath[[#This Row],[M4]],$H625:$L$2227,4,FALSE)),0)</f>
        <v>0</v>
      </c>
      <c r="AC624" s="5"/>
      <c r="AD624" s="6"/>
      <c r="AE624" s="15">
        <f>IFERROR(_xlfn.IFNA(VLOOKUP(Fullmath[[#This Row],[M5]],$H$2:$L623,2,FALSE),VLOOKUP(Fullmath[[#This Row],[M5]],$H625:$L$2227,2,FALSE)),0)</f>
        <v>0</v>
      </c>
      <c r="AF624" s="16">
        <f>IFERROR(_xlfn.IFNA(VLOOKUP(Fullmath[[#This Row],[M5]],$H$2:$L623,4,FALSE),VLOOKUP(Fullmath[[#This Row],[M5]],$H625:$L$2227,4,FALSE)),0)</f>
        <v>0</v>
      </c>
      <c r="AG624" s="5"/>
      <c r="AH624" s="6"/>
      <c r="AI624" s="15">
        <f>IFERROR(_xlfn.IFNA(VLOOKUP(Fullmath[[#This Row],[M6]],$H$2:$L623,2,FALSE),VLOOKUP(Fullmath[[#This Row],[M6]],$H625:$L$2227,2,FALSE)),0)</f>
        <v>0</v>
      </c>
      <c r="AJ624" s="16">
        <f>IFERROR(_xlfn.IFNA(VLOOKUP(Fullmath[[#This Row],[M6]],$H$2:$L623,4,FALSE),VLOOKUP(Fullmath[[#This Row],[M6]],$H625:$L$2227,4,FALSE)),0)</f>
        <v>0</v>
      </c>
      <c r="AK624" s="5" t="s">
        <v>235</v>
      </c>
      <c r="AL624" s="6">
        <v>10</v>
      </c>
      <c r="AM624" s="6">
        <f>(IFERROR(VLOOKUP(AK624,Components[[Name]:[Price]],2,FALSE),0))</f>
        <v>67.25</v>
      </c>
      <c r="AN624" s="5"/>
      <c r="AO624" s="6"/>
      <c r="AP624" s="6">
        <f>(IFERROR(VLOOKUP(AN624,Components[[Name]:[Price]],2,FALSE),0))</f>
        <v>0</v>
      </c>
      <c r="AQ624" s="5"/>
      <c r="AR624" s="6"/>
      <c r="AS624" s="6">
        <f>(IFERROR(VLOOKUP(AQ624,Components[[Name]:[Price]],2,FALSE),0))</f>
        <v>0</v>
      </c>
      <c r="AT624" s="5"/>
      <c r="AU624" s="6"/>
      <c r="AV624" s="6">
        <f>(IFERROR(VLOOKUP(AT624,Components[[Name]:[Price]],2,FALSE),0))</f>
        <v>0</v>
      </c>
      <c r="AW624" s="5"/>
      <c r="AX624" s="6"/>
      <c r="AY624" s="6">
        <f>(IFERROR(VLOOKUP(AW624,Components[[Name]:[Price]],2,FALSE),0))</f>
        <v>0</v>
      </c>
      <c r="AZ624" s="5"/>
      <c r="BA624" s="6"/>
      <c r="BB624" s="6">
        <f>(IFERROR(VLOOKUP(AZ624,Components[[Name]:[Price]],2,FALSE),0))</f>
        <v>0</v>
      </c>
    </row>
    <row r="625" spans="1:54" x14ac:dyDescent="0.2">
      <c r="A625" s="2">
        <v>1198</v>
      </c>
      <c r="B625" s="2" t="s">
        <v>1132</v>
      </c>
      <c r="C625" s="2" t="s">
        <v>823</v>
      </c>
      <c r="D625" s="2" t="s">
        <v>529</v>
      </c>
      <c r="E625" s="2">
        <v>5</v>
      </c>
      <c r="F625" s="2">
        <v>3</v>
      </c>
      <c r="G625" s="2">
        <v>5</v>
      </c>
      <c r="H625" s="2" t="s">
        <v>1108</v>
      </c>
      <c r="I625" s="7">
        <f>Fullmath[[#This Row],[Total CP]]/Fullmath[[#This Row],[Quantity]]</f>
        <v>1</v>
      </c>
      <c r="J62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625" s="2">
        <f>Fullmath[[#This Row],[Mat Cost]]/Fullmath[[#This Row],[Quantity]]</f>
        <v>481.33333333333331</v>
      </c>
      <c r="L62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2406.6666666666665</v>
      </c>
      <c r="M625" s="5"/>
      <c r="N625" s="14"/>
      <c r="O625" s="15">
        <f>IFERROR(_xlfn.IFNA(VLOOKUP(Fullmath[[#This Row],[M1]],$H$2:$L624,2,FALSE),VLOOKUP(Fullmath[[#This Row],[M1]],$H626:$L$2227,2,FALSE)),0)</f>
        <v>0</v>
      </c>
      <c r="P625" s="16">
        <f>IFERROR(_xlfn.IFNA(VLOOKUP(Fullmath[[#This Row],[M1]],$H$2:$L624,4,FALSE),VLOOKUP(Fullmath[[#This Row],[M1]],$H626:$L$2227,4,FALSE)),0)</f>
        <v>0</v>
      </c>
      <c r="Q625" s="5"/>
      <c r="R625" s="6"/>
      <c r="S625" s="15">
        <f>IFERROR(_xlfn.IFNA(VLOOKUP(Fullmath[[#This Row],[M2]],$H$2:$L624,2,FALSE),VLOOKUP(Fullmath[[#This Row],[M2]],$H626:$L$2227,2,FALSE)),0)</f>
        <v>0</v>
      </c>
      <c r="T625" s="16">
        <f>IFERROR(_xlfn.IFNA(VLOOKUP(Fullmath[[#This Row],[M2]],$H$2:$L624,4,FALSE),VLOOKUP(Fullmath[[#This Row],[M2]],$H626:$L$2227,4,FALSE)),0)</f>
        <v>0</v>
      </c>
      <c r="U625" s="5"/>
      <c r="V625" s="6"/>
      <c r="W625" s="15">
        <f>IFERROR(_xlfn.IFNA(VLOOKUP(Fullmath[[#This Row],[M3]],$H$2:$L624,2,FALSE),VLOOKUP(Fullmath[[#This Row],[M3]],$H626:$L$2227,2,FALSE)),0)</f>
        <v>0</v>
      </c>
      <c r="X625" s="16">
        <f>IFERROR(_xlfn.IFNA(VLOOKUP(Fullmath[[#This Row],[M3]],$H$2:$L624,4,FALSE),VLOOKUP(Fullmath[[#This Row],[M3]],$H626:$L$2227,4,FALSE)),0)</f>
        <v>0</v>
      </c>
      <c r="Y625" s="5"/>
      <c r="Z625" s="6"/>
      <c r="AA625" s="15">
        <f>IFERROR(_xlfn.IFNA(VLOOKUP(Fullmath[[#This Row],[M4]],$H$2:$L624,2,FALSE),VLOOKUP(Fullmath[[#This Row],[M4]],$H626:$L$2227,2,FALSE)),0)</f>
        <v>0</v>
      </c>
      <c r="AB625" s="16">
        <f>IFERROR(_xlfn.IFNA(VLOOKUP(Fullmath[[#This Row],[M4]],$H$2:$L624,4,FALSE),VLOOKUP(Fullmath[[#This Row],[M4]],$H626:$L$2227,4,FALSE)),0)</f>
        <v>0</v>
      </c>
      <c r="AC625" s="5"/>
      <c r="AD625" s="6"/>
      <c r="AE625" s="15">
        <f>IFERROR(_xlfn.IFNA(VLOOKUP(Fullmath[[#This Row],[M5]],$H$2:$L624,2,FALSE),VLOOKUP(Fullmath[[#This Row],[M5]],$H626:$L$2227,2,FALSE)),0)</f>
        <v>0</v>
      </c>
      <c r="AF625" s="16">
        <f>IFERROR(_xlfn.IFNA(VLOOKUP(Fullmath[[#This Row],[M5]],$H$2:$L624,4,FALSE),VLOOKUP(Fullmath[[#This Row],[M5]],$H626:$L$2227,4,FALSE)),0)</f>
        <v>0</v>
      </c>
      <c r="AG625" s="5"/>
      <c r="AH625" s="6"/>
      <c r="AI625" s="15">
        <f>IFERROR(_xlfn.IFNA(VLOOKUP(Fullmath[[#This Row],[M6]],$H$2:$L624,2,FALSE),VLOOKUP(Fullmath[[#This Row],[M6]],$H626:$L$2227,2,FALSE)),0)</f>
        <v>0</v>
      </c>
      <c r="AJ625" s="16">
        <f>IFERROR(_xlfn.IFNA(VLOOKUP(Fullmath[[#This Row],[M6]],$H$2:$L624,4,FALSE),VLOOKUP(Fullmath[[#This Row],[M6]],$H626:$L$2227,4,FALSE)),0)</f>
        <v>0</v>
      </c>
      <c r="AK625" s="5" t="s">
        <v>163</v>
      </c>
      <c r="AL625" s="13">
        <v>40</v>
      </c>
      <c r="AM625" s="6">
        <f>(IFERROR(VLOOKUP(AK625,Components[[Name]:[Price]],2,FALSE),0))</f>
        <v>60.166666666666664</v>
      </c>
      <c r="AN625" s="5"/>
      <c r="AO625" s="6"/>
      <c r="AP625" s="6">
        <f>(IFERROR(VLOOKUP(AN625,Components[[Name]:[Price]],2,FALSE),0))</f>
        <v>0</v>
      </c>
      <c r="AQ625" s="5"/>
      <c r="AR625" s="6"/>
      <c r="AS625" s="6">
        <f>(IFERROR(VLOOKUP(AQ625,Components[[Name]:[Price]],2,FALSE),0))</f>
        <v>0</v>
      </c>
      <c r="AT625" s="5"/>
      <c r="AU625" s="6"/>
      <c r="AV625" s="6">
        <f>(IFERROR(VLOOKUP(AT625,Components[[Name]:[Price]],2,FALSE),0))</f>
        <v>0</v>
      </c>
      <c r="AW625" s="5"/>
      <c r="AX625" s="6"/>
      <c r="AY625" s="6">
        <f>(IFERROR(VLOOKUP(AW625,Components[[Name]:[Price]],2,FALSE),0))</f>
        <v>0</v>
      </c>
      <c r="AZ625" s="5"/>
      <c r="BA625" s="6"/>
      <c r="BB625" s="6">
        <f>(IFERROR(VLOOKUP(AZ625,Components[[Name]:[Price]],2,FALSE),0))</f>
        <v>0</v>
      </c>
    </row>
    <row r="626" spans="1:54" x14ac:dyDescent="0.2">
      <c r="A626" s="2">
        <v>1197</v>
      </c>
      <c r="B626" s="2" t="s">
        <v>1132</v>
      </c>
      <c r="C626" s="2" t="s">
        <v>823</v>
      </c>
      <c r="D626" s="2" t="s">
        <v>529</v>
      </c>
      <c r="E626" s="2">
        <v>5</v>
      </c>
      <c r="F626" s="2">
        <v>3</v>
      </c>
      <c r="G626" s="2">
        <v>5</v>
      </c>
      <c r="H626" s="2" t="s">
        <v>1109</v>
      </c>
      <c r="I626" s="7">
        <f>Fullmath[[#This Row],[Total CP]]/Fullmath[[#This Row],[Quantity]]</f>
        <v>1</v>
      </c>
      <c r="J62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626" s="2">
        <f>Fullmath[[#This Row],[Mat Cost]]/Fullmath[[#This Row],[Quantity]]</f>
        <v>1597.6</v>
      </c>
      <c r="L62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7988</v>
      </c>
      <c r="M626" s="5"/>
      <c r="N626" s="14"/>
      <c r="O626" s="15">
        <f>IFERROR(_xlfn.IFNA(VLOOKUP(Fullmath[[#This Row],[M1]],$H$2:$L625,2,FALSE),VLOOKUP(Fullmath[[#This Row],[M1]],$H627:$L$2227,2,FALSE)),0)</f>
        <v>0</v>
      </c>
      <c r="P626" s="16">
        <f>IFERROR(_xlfn.IFNA(VLOOKUP(Fullmath[[#This Row],[M1]],$H$2:$L625,4,FALSE),VLOOKUP(Fullmath[[#This Row],[M1]],$H627:$L$2227,4,FALSE)),0)</f>
        <v>0</v>
      </c>
      <c r="Q626" s="5"/>
      <c r="R626" s="6"/>
      <c r="S626" s="15">
        <f>IFERROR(_xlfn.IFNA(VLOOKUP(Fullmath[[#This Row],[M2]],$H$2:$L625,2,FALSE),VLOOKUP(Fullmath[[#This Row],[M2]],$H627:$L$2227,2,FALSE)),0)</f>
        <v>0</v>
      </c>
      <c r="T626" s="16">
        <f>IFERROR(_xlfn.IFNA(VLOOKUP(Fullmath[[#This Row],[M2]],$H$2:$L625,4,FALSE),VLOOKUP(Fullmath[[#This Row],[M2]],$H627:$L$2227,4,FALSE)),0)</f>
        <v>0</v>
      </c>
      <c r="U626" s="5"/>
      <c r="V626" s="6"/>
      <c r="W626" s="15">
        <f>IFERROR(_xlfn.IFNA(VLOOKUP(Fullmath[[#This Row],[M3]],$H$2:$L625,2,FALSE),VLOOKUP(Fullmath[[#This Row],[M3]],$H627:$L$2227,2,FALSE)),0)</f>
        <v>0</v>
      </c>
      <c r="X626" s="16">
        <f>IFERROR(_xlfn.IFNA(VLOOKUP(Fullmath[[#This Row],[M3]],$H$2:$L625,4,FALSE),VLOOKUP(Fullmath[[#This Row],[M3]],$H627:$L$2227,4,FALSE)),0)</f>
        <v>0</v>
      </c>
      <c r="Y626" s="5"/>
      <c r="Z626" s="6"/>
      <c r="AA626" s="15">
        <f>IFERROR(_xlfn.IFNA(VLOOKUP(Fullmath[[#This Row],[M4]],$H$2:$L625,2,FALSE),VLOOKUP(Fullmath[[#This Row],[M4]],$H627:$L$2227,2,FALSE)),0)</f>
        <v>0</v>
      </c>
      <c r="AB626" s="16">
        <f>IFERROR(_xlfn.IFNA(VLOOKUP(Fullmath[[#This Row],[M4]],$H$2:$L625,4,FALSE),VLOOKUP(Fullmath[[#This Row],[M4]],$H627:$L$2227,4,FALSE)),0)</f>
        <v>0</v>
      </c>
      <c r="AC626" s="5"/>
      <c r="AD626" s="6"/>
      <c r="AE626" s="15">
        <f>IFERROR(_xlfn.IFNA(VLOOKUP(Fullmath[[#This Row],[M5]],$H$2:$L625,2,FALSE),VLOOKUP(Fullmath[[#This Row],[M5]],$H627:$L$2227,2,FALSE)),0)</f>
        <v>0</v>
      </c>
      <c r="AF626" s="16">
        <f>IFERROR(_xlfn.IFNA(VLOOKUP(Fullmath[[#This Row],[M5]],$H$2:$L625,4,FALSE),VLOOKUP(Fullmath[[#This Row],[M5]],$H627:$L$2227,4,FALSE)),0)</f>
        <v>0</v>
      </c>
      <c r="AG626" s="5"/>
      <c r="AH626" s="6"/>
      <c r="AI626" s="15">
        <f>IFERROR(_xlfn.IFNA(VLOOKUP(Fullmath[[#This Row],[M6]],$H$2:$L625,2,FALSE),VLOOKUP(Fullmath[[#This Row],[M6]],$H627:$L$2227,2,FALSE)),0)</f>
        <v>0</v>
      </c>
      <c r="AJ626" s="16">
        <f>IFERROR(_xlfn.IFNA(VLOOKUP(Fullmath[[#This Row],[M6]],$H$2:$L625,4,FALSE),VLOOKUP(Fullmath[[#This Row],[M6]],$H627:$L$2227,4,FALSE)),0)</f>
        <v>0</v>
      </c>
      <c r="AK626" s="5" t="s">
        <v>240</v>
      </c>
      <c r="AL626" s="13">
        <v>40</v>
      </c>
      <c r="AM626" s="6">
        <f>(IFERROR(VLOOKUP(AK626,Components[[Name]:[Price]],2,FALSE),0))</f>
        <v>199.7</v>
      </c>
      <c r="AN626" s="5"/>
      <c r="AO626" s="6"/>
      <c r="AP626" s="6">
        <f>(IFERROR(VLOOKUP(AN626,Components[[Name]:[Price]],2,FALSE),0))</f>
        <v>0</v>
      </c>
      <c r="AQ626" s="5"/>
      <c r="AR626" s="6"/>
      <c r="AS626" s="6">
        <f>(IFERROR(VLOOKUP(AQ626,Components[[Name]:[Price]],2,FALSE),0))</f>
        <v>0</v>
      </c>
      <c r="AT626" s="5"/>
      <c r="AU626" s="6"/>
      <c r="AV626" s="6">
        <f>(IFERROR(VLOOKUP(AT626,Components[[Name]:[Price]],2,FALSE),0))</f>
        <v>0</v>
      </c>
      <c r="AW626" s="5"/>
      <c r="AX626" s="6"/>
      <c r="AY626" s="6">
        <f>(IFERROR(VLOOKUP(AW626,Components[[Name]:[Price]],2,FALSE),0))</f>
        <v>0</v>
      </c>
      <c r="AZ626" s="5"/>
      <c r="BA626" s="6"/>
      <c r="BB626" s="6">
        <f>(IFERROR(VLOOKUP(AZ626,Components[[Name]:[Price]],2,FALSE),0))</f>
        <v>0</v>
      </c>
    </row>
    <row r="627" spans="1:54" x14ac:dyDescent="0.2">
      <c r="A627" s="2">
        <v>1205</v>
      </c>
      <c r="B627" s="2" t="s">
        <v>1132</v>
      </c>
      <c r="C627" s="2" t="s">
        <v>823</v>
      </c>
      <c r="D627" s="2" t="s">
        <v>529</v>
      </c>
      <c r="E627" s="2">
        <v>10</v>
      </c>
      <c r="F627" s="2">
        <v>3</v>
      </c>
      <c r="G627" s="2">
        <v>10</v>
      </c>
      <c r="H627" s="2" t="s">
        <v>1106</v>
      </c>
      <c r="I627" s="7">
        <f>Fullmath[[#This Row],[Total CP]]/Fullmath[[#This Row],[Quantity]]</f>
        <v>3.4</v>
      </c>
      <c r="J62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</v>
      </c>
      <c r="K627" s="2">
        <f>Fullmath[[#This Row],[Mat Cost]]/Fullmath[[#This Row],[Quantity]]</f>
        <v>276.46000000000004</v>
      </c>
      <c r="L62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2764.6000000000004</v>
      </c>
      <c r="M627" s="5" t="s">
        <v>648</v>
      </c>
      <c r="N627" s="14">
        <v>10</v>
      </c>
      <c r="O627" s="15">
        <f>IFERROR(_xlfn.IFNA(VLOOKUP(Fullmath[[#This Row],[M1]],$H$2:$L626,2,FALSE),VLOOKUP(Fullmath[[#This Row],[M1]],$H628:$L$2227,2,FALSE)),0)</f>
        <v>2.4</v>
      </c>
      <c r="P627" s="16">
        <f>IFERROR(_xlfn.IFNA(VLOOKUP(Fullmath[[#This Row],[M1]],$H$2:$L626,4,FALSE),VLOOKUP(Fullmath[[#This Row],[M1]],$H628:$L$2227,4,FALSE)),0)</f>
        <v>180.21</v>
      </c>
      <c r="Q627" s="5"/>
      <c r="R627" s="6"/>
      <c r="S627" s="15">
        <f>IFERROR(_xlfn.IFNA(VLOOKUP(Fullmath[[#This Row],[M2]],$H$2:$L626,2,FALSE),VLOOKUP(Fullmath[[#This Row],[M2]],$H628:$L$2227,2,FALSE)),0)</f>
        <v>0</v>
      </c>
      <c r="T627" s="16">
        <f>IFERROR(_xlfn.IFNA(VLOOKUP(Fullmath[[#This Row],[M2]],$H$2:$L626,4,FALSE),VLOOKUP(Fullmath[[#This Row],[M2]],$H628:$L$2227,4,FALSE)),0)</f>
        <v>0</v>
      </c>
      <c r="U627" s="5"/>
      <c r="V627" s="6"/>
      <c r="W627" s="15">
        <f>IFERROR(_xlfn.IFNA(VLOOKUP(Fullmath[[#This Row],[M3]],$H$2:$L626,2,FALSE),VLOOKUP(Fullmath[[#This Row],[M3]],$H628:$L$2227,2,FALSE)),0)</f>
        <v>0</v>
      </c>
      <c r="X627" s="16">
        <f>IFERROR(_xlfn.IFNA(VLOOKUP(Fullmath[[#This Row],[M3]],$H$2:$L626,4,FALSE),VLOOKUP(Fullmath[[#This Row],[M3]],$H628:$L$2227,4,FALSE)),0)</f>
        <v>0</v>
      </c>
      <c r="Y627" s="5"/>
      <c r="Z627" s="6"/>
      <c r="AA627" s="15">
        <f>IFERROR(_xlfn.IFNA(VLOOKUP(Fullmath[[#This Row],[M4]],$H$2:$L626,2,FALSE),VLOOKUP(Fullmath[[#This Row],[M4]],$H628:$L$2227,2,FALSE)),0)</f>
        <v>0</v>
      </c>
      <c r="AB627" s="16">
        <f>IFERROR(_xlfn.IFNA(VLOOKUP(Fullmath[[#This Row],[M4]],$H$2:$L626,4,FALSE),VLOOKUP(Fullmath[[#This Row],[M4]],$H628:$L$2227,4,FALSE)),0)</f>
        <v>0</v>
      </c>
      <c r="AC627" s="5"/>
      <c r="AD627" s="6"/>
      <c r="AE627" s="15">
        <f>IFERROR(_xlfn.IFNA(VLOOKUP(Fullmath[[#This Row],[M5]],$H$2:$L626,2,FALSE),VLOOKUP(Fullmath[[#This Row],[M5]],$H628:$L$2227,2,FALSE)),0)</f>
        <v>0</v>
      </c>
      <c r="AF627" s="16">
        <f>IFERROR(_xlfn.IFNA(VLOOKUP(Fullmath[[#This Row],[M5]],$H$2:$L626,4,FALSE),VLOOKUP(Fullmath[[#This Row],[M5]],$H628:$L$2227,4,FALSE)),0)</f>
        <v>0</v>
      </c>
      <c r="AG627" s="5"/>
      <c r="AH627" s="6"/>
      <c r="AI627" s="15">
        <f>IFERROR(_xlfn.IFNA(VLOOKUP(Fullmath[[#This Row],[M6]],$H$2:$L626,2,FALSE),VLOOKUP(Fullmath[[#This Row],[M6]],$H628:$L$2227,2,FALSE)),0)</f>
        <v>0</v>
      </c>
      <c r="AJ627" s="16">
        <f>IFERROR(_xlfn.IFNA(VLOOKUP(Fullmath[[#This Row],[M6]],$H$2:$L626,4,FALSE),VLOOKUP(Fullmath[[#This Row],[M6]],$H628:$L$2227,4,FALSE)),0)</f>
        <v>0</v>
      </c>
      <c r="AK627" s="5" t="s">
        <v>234</v>
      </c>
      <c r="AL627" s="6">
        <v>10</v>
      </c>
      <c r="AM627" s="6">
        <f>(IFERROR(VLOOKUP(AK627,Components[[Name]:[Price]],2,FALSE),0))</f>
        <v>96.25</v>
      </c>
      <c r="AN627" s="5"/>
      <c r="AO627" s="6"/>
      <c r="AP627" s="6">
        <f>(IFERROR(VLOOKUP(AN627,Components[[Name]:[Price]],2,FALSE),0))</f>
        <v>0</v>
      </c>
      <c r="AQ627" s="5"/>
      <c r="AR627" s="6"/>
      <c r="AS627" s="6">
        <f>(IFERROR(VLOOKUP(AQ627,Components[[Name]:[Price]],2,FALSE),0))</f>
        <v>0</v>
      </c>
      <c r="AT627" s="5"/>
      <c r="AU627" s="6"/>
      <c r="AV627" s="6">
        <f>(IFERROR(VLOOKUP(AT627,Components[[Name]:[Price]],2,FALSE),0))</f>
        <v>0</v>
      </c>
      <c r="AW627" s="5"/>
      <c r="AX627" s="6"/>
      <c r="AY627" s="6">
        <f>(IFERROR(VLOOKUP(AW627,Components[[Name]:[Price]],2,FALSE),0))</f>
        <v>0</v>
      </c>
      <c r="AZ627" s="5"/>
      <c r="BA627" s="6"/>
      <c r="BB627" s="6">
        <f>(IFERROR(VLOOKUP(AZ627,Components[[Name]:[Price]],2,FALSE),0))</f>
        <v>0</v>
      </c>
    </row>
    <row r="628" spans="1:54" x14ac:dyDescent="0.2">
      <c r="A628" s="2">
        <v>1190</v>
      </c>
      <c r="B628" s="2" t="s">
        <v>1132</v>
      </c>
      <c r="C628" s="2" t="s">
        <v>823</v>
      </c>
      <c r="D628" s="2" t="s">
        <v>529</v>
      </c>
      <c r="E628" s="2">
        <v>5</v>
      </c>
      <c r="F628" s="2">
        <v>5</v>
      </c>
      <c r="G628" s="2">
        <v>5</v>
      </c>
      <c r="H628" s="2" t="s">
        <v>1114</v>
      </c>
      <c r="I628" s="7">
        <f>Fullmath[[#This Row],[Total CP]]/Fullmath[[#This Row],[Quantity]]</f>
        <v>3.4</v>
      </c>
      <c r="J62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</v>
      </c>
      <c r="K628" s="2">
        <f>Fullmath[[#This Row],[Mat Cost]]/Fullmath[[#This Row],[Quantity]]</f>
        <v>313.37666666666667</v>
      </c>
      <c r="L62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1566.8833333333332</v>
      </c>
      <c r="M628" s="5" t="s">
        <v>648</v>
      </c>
      <c r="N628" s="14">
        <v>5</v>
      </c>
      <c r="O628" s="15">
        <f>IFERROR(_xlfn.IFNA(VLOOKUP(Fullmath[[#This Row],[M1]],$H$2:$L627,2,FALSE),VLOOKUP(Fullmath[[#This Row],[M1]],$H629:$L$2227,2,FALSE)),0)</f>
        <v>2.4</v>
      </c>
      <c r="P628" s="16">
        <f>IFERROR(_xlfn.IFNA(VLOOKUP(Fullmath[[#This Row],[M1]],$H$2:$L627,4,FALSE),VLOOKUP(Fullmath[[#This Row],[M1]],$H629:$L$2227,4,FALSE)),0)</f>
        <v>180.21</v>
      </c>
      <c r="Q628" s="5"/>
      <c r="R628" s="6"/>
      <c r="S628" s="15">
        <f>IFERROR(_xlfn.IFNA(VLOOKUP(Fullmath[[#This Row],[M2]],$H$2:$L627,2,FALSE),VLOOKUP(Fullmath[[#This Row],[M2]],$H629:$L$2227,2,FALSE)),0)</f>
        <v>0</v>
      </c>
      <c r="T628" s="16">
        <f>IFERROR(_xlfn.IFNA(VLOOKUP(Fullmath[[#This Row],[M2]],$H$2:$L627,4,FALSE),VLOOKUP(Fullmath[[#This Row],[M2]],$H629:$L$2227,4,FALSE)),0)</f>
        <v>0</v>
      </c>
      <c r="U628" s="5"/>
      <c r="V628" s="6"/>
      <c r="W628" s="15">
        <f>IFERROR(_xlfn.IFNA(VLOOKUP(Fullmath[[#This Row],[M3]],$H$2:$L627,2,FALSE),VLOOKUP(Fullmath[[#This Row],[M3]],$H629:$L$2227,2,FALSE)),0)</f>
        <v>0</v>
      </c>
      <c r="X628" s="16">
        <f>IFERROR(_xlfn.IFNA(VLOOKUP(Fullmath[[#This Row],[M3]],$H$2:$L627,4,FALSE),VLOOKUP(Fullmath[[#This Row],[M3]],$H629:$L$2227,4,FALSE)),0)</f>
        <v>0</v>
      </c>
      <c r="Y628" s="5"/>
      <c r="Z628" s="6"/>
      <c r="AA628" s="15">
        <f>IFERROR(_xlfn.IFNA(VLOOKUP(Fullmath[[#This Row],[M4]],$H$2:$L627,2,FALSE),VLOOKUP(Fullmath[[#This Row],[M4]],$H629:$L$2227,2,FALSE)),0)</f>
        <v>0</v>
      </c>
      <c r="AB628" s="16">
        <f>IFERROR(_xlfn.IFNA(VLOOKUP(Fullmath[[#This Row],[M4]],$H$2:$L627,4,FALSE),VLOOKUP(Fullmath[[#This Row],[M4]],$H629:$L$2227,4,FALSE)),0)</f>
        <v>0</v>
      </c>
      <c r="AC628" s="5"/>
      <c r="AD628" s="6"/>
      <c r="AE628" s="15">
        <f>IFERROR(_xlfn.IFNA(VLOOKUP(Fullmath[[#This Row],[M5]],$H$2:$L627,2,FALSE),VLOOKUP(Fullmath[[#This Row],[M5]],$H629:$L$2227,2,FALSE)),0)</f>
        <v>0</v>
      </c>
      <c r="AF628" s="16">
        <f>IFERROR(_xlfn.IFNA(VLOOKUP(Fullmath[[#This Row],[M5]],$H$2:$L627,4,FALSE),VLOOKUP(Fullmath[[#This Row],[M5]],$H629:$L$2227,4,FALSE)),0)</f>
        <v>0</v>
      </c>
      <c r="AG628" s="5"/>
      <c r="AH628" s="6"/>
      <c r="AI628" s="15">
        <f>IFERROR(_xlfn.IFNA(VLOOKUP(Fullmath[[#This Row],[M6]],$H$2:$L627,2,FALSE),VLOOKUP(Fullmath[[#This Row],[M6]],$H629:$L$2227,2,FALSE)),0)</f>
        <v>0</v>
      </c>
      <c r="AJ628" s="16">
        <f>IFERROR(_xlfn.IFNA(VLOOKUP(Fullmath[[#This Row],[M6]],$H$2:$L627,4,FALSE),VLOOKUP(Fullmath[[#This Row],[M6]],$H629:$L$2227,4,FALSE)),0)</f>
        <v>0</v>
      </c>
      <c r="AK628" s="5" t="s">
        <v>233</v>
      </c>
      <c r="AL628" s="6">
        <v>5</v>
      </c>
      <c r="AM628" s="6">
        <f>(IFERROR(VLOOKUP(AK628,Components[[Name]:[Price]],2,FALSE),0))</f>
        <v>133.16666666666666</v>
      </c>
      <c r="AN628" s="5"/>
      <c r="AO628" s="6"/>
      <c r="AP628" s="6">
        <f>(IFERROR(VLOOKUP(AN628,Components[[Name]:[Price]],2,FALSE),0))</f>
        <v>0</v>
      </c>
      <c r="AQ628" s="5"/>
      <c r="AR628" s="6"/>
      <c r="AS628" s="6">
        <f>(IFERROR(VLOOKUP(AQ628,Components[[Name]:[Price]],2,FALSE),0))</f>
        <v>0</v>
      </c>
      <c r="AT628" s="5"/>
      <c r="AU628" s="6"/>
      <c r="AV628" s="6">
        <f>(IFERROR(VLOOKUP(AT628,Components[[Name]:[Price]],2,FALSE),0))</f>
        <v>0</v>
      </c>
      <c r="AW628" s="5"/>
      <c r="AX628" s="6"/>
      <c r="AY628" s="6">
        <f>(IFERROR(VLOOKUP(AW628,Components[[Name]:[Price]],2,FALSE),0))</f>
        <v>0</v>
      </c>
      <c r="AZ628" s="5"/>
      <c r="BA628" s="6"/>
      <c r="BB628" s="6">
        <f>(IFERROR(VLOOKUP(AZ628,Components[[Name]:[Price]],2,FALSE),0))</f>
        <v>0</v>
      </c>
    </row>
    <row r="629" spans="1:54" x14ac:dyDescent="0.2">
      <c r="A629" s="2">
        <v>1195</v>
      </c>
      <c r="B629" s="2" t="s">
        <v>1132</v>
      </c>
      <c r="C629" s="2" t="s">
        <v>823</v>
      </c>
      <c r="D629" s="2" t="s">
        <v>529</v>
      </c>
      <c r="E629" s="2">
        <v>10</v>
      </c>
      <c r="F629" s="2">
        <v>8</v>
      </c>
      <c r="G629" s="2">
        <v>10</v>
      </c>
      <c r="H629" s="2" t="s">
        <v>1111</v>
      </c>
      <c r="I629" s="7">
        <f>Fullmath[[#This Row],[Total CP]]/Fullmath[[#This Row],[Quantity]]</f>
        <v>1</v>
      </c>
      <c r="J62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29" s="2">
        <f>Fullmath[[#This Row],[Mat Cost]]/Fullmath[[#This Row],[Quantity]]</f>
        <v>240.66666666666666</v>
      </c>
      <c r="L62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2406.6666666666665</v>
      </c>
      <c r="M629" s="5"/>
      <c r="N629" s="14"/>
      <c r="O629" s="15">
        <f>IFERROR(_xlfn.IFNA(VLOOKUP(Fullmath[[#This Row],[M1]],$H$2:$L628,2,FALSE),VLOOKUP(Fullmath[[#This Row],[M1]],$H630:$L$2227,2,FALSE)),0)</f>
        <v>0</v>
      </c>
      <c r="P629" s="16">
        <f>IFERROR(_xlfn.IFNA(VLOOKUP(Fullmath[[#This Row],[M1]],$H$2:$L628,4,FALSE),VLOOKUP(Fullmath[[#This Row],[M1]],$H630:$L$2227,4,FALSE)),0)</f>
        <v>0</v>
      </c>
      <c r="Q629" s="5"/>
      <c r="R629" s="6"/>
      <c r="S629" s="15">
        <f>IFERROR(_xlfn.IFNA(VLOOKUP(Fullmath[[#This Row],[M2]],$H$2:$L628,2,FALSE),VLOOKUP(Fullmath[[#This Row],[M2]],$H630:$L$2227,2,FALSE)),0)</f>
        <v>0</v>
      </c>
      <c r="T629" s="16">
        <f>IFERROR(_xlfn.IFNA(VLOOKUP(Fullmath[[#This Row],[M2]],$H$2:$L628,4,FALSE),VLOOKUP(Fullmath[[#This Row],[M2]],$H630:$L$2227,4,FALSE)),0)</f>
        <v>0</v>
      </c>
      <c r="U629" s="5"/>
      <c r="V629" s="6"/>
      <c r="W629" s="15">
        <f>IFERROR(_xlfn.IFNA(VLOOKUP(Fullmath[[#This Row],[M3]],$H$2:$L628,2,FALSE),VLOOKUP(Fullmath[[#This Row],[M3]],$H630:$L$2227,2,FALSE)),0)</f>
        <v>0</v>
      </c>
      <c r="X629" s="16">
        <f>IFERROR(_xlfn.IFNA(VLOOKUP(Fullmath[[#This Row],[M3]],$H$2:$L628,4,FALSE),VLOOKUP(Fullmath[[#This Row],[M3]],$H630:$L$2227,4,FALSE)),0)</f>
        <v>0</v>
      </c>
      <c r="Y629" s="5"/>
      <c r="Z629" s="6"/>
      <c r="AA629" s="15">
        <f>IFERROR(_xlfn.IFNA(VLOOKUP(Fullmath[[#This Row],[M4]],$H$2:$L628,2,FALSE),VLOOKUP(Fullmath[[#This Row],[M4]],$H630:$L$2227,2,FALSE)),0)</f>
        <v>0</v>
      </c>
      <c r="AB629" s="16">
        <f>IFERROR(_xlfn.IFNA(VLOOKUP(Fullmath[[#This Row],[M4]],$H$2:$L628,4,FALSE),VLOOKUP(Fullmath[[#This Row],[M4]],$H630:$L$2227,4,FALSE)),0)</f>
        <v>0</v>
      </c>
      <c r="AC629" s="5"/>
      <c r="AD629" s="6"/>
      <c r="AE629" s="15">
        <f>IFERROR(_xlfn.IFNA(VLOOKUP(Fullmath[[#This Row],[M5]],$H$2:$L628,2,FALSE),VLOOKUP(Fullmath[[#This Row],[M5]],$H630:$L$2227,2,FALSE)),0)</f>
        <v>0</v>
      </c>
      <c r="AF629" s="16">
        <f>IFERROR(_xlfn.IFNA(VLOOKUP(Fullmath[[#This Row],[M5]],$H$2:$L628,4,FALSE),VLOOKUP(Fullmath[[#This Row],[M5]],$H630:$L$2227,4,FALSE)),0)</f>
        <v>0</v>
      </c>
      <c r="AG629" s="5"/>
      <c r="AH629" s="6"/>
      <c r="AI629" s="15">
        <f>IFERROR(_xlfn.IFNA(VLOOKUP(Fullmath[[#This Row],[M6]],$H$2:$L628,2,FALSE),VLOOKUP(Fullmath[[#This Row],[M6]],$H630:$L$2227,2,FALSE)),0)</f>
        <v>0</v>
      </c>
      <c r="AJ629" s="16">
        <f>IFERROR(_xlfn.IFNA(VLOOKUP(Fullmath[[#This Row],[M6]],$H$2:$L628,4,FALSE),VLOOKUP(Fullmath[[#This Row],[M6]],$H630:$L$2227,4,FALSE)),0)</f>
        <v>0</v>
      </c>
      <c r="AK629" s="5" t="s">
        <v>163</v>
      </c>
      <c r="AL629" s="6">
        <v>40</v>
      </c>
      <c r="AM629" s="6">
        <f>(IFERROR(VLOOKUP(AK629,Components[[Name]:[Price]],2,FALSE),0))</f>
        <v>60.166666666666664</v>
      </c>
      <c r="AN629" s="5"/>
      <c r="AO629" s="6"/>
      <c r="AP629" s="6">
        <f>(IFERROR(VLOOKUP(AN629,Components[[Name]:[Price]],2,FALSE),0))</f>
        <v>0</v>
      </c>
      <c r="AQ629" s="5"/>
      <c r="AR629" s="6"/>
      <c r="AS629" s="6">
        <f>(IFERROR(VLOOKUP(AQ629,Components[[Name]:[Price]],2,FALSE),0))</f>
        <v>0</v>
      </c>
      <c r="AT629" s="5"/>
      <c r="AU629" s="6"/>
      <c r="AV629" s="6">
        <f>(IFERROR(VLOOKUP(AT629,Components[[Name]:[Price]],2,FALSE),0))</f>
        <v>0</v>
      </c>
      <c r="AW629" s="5"/>
      <c r="AX629" s="6"/>
      <c r="AY629" s="6">
        <f>(IFERROR(VLOOKUP(AW629,Components[[Name]:[Price]],2,FALSE),0))</f>
        <v>0</v>
      </c>
      <c r="AZ629" s="5"/>
      <c r="BA629" s="6"/>
      <c r="BB629" s="6">
        <f>(IFERROR(VLOOKUP(AZ629,Components[[Name]:[Price]],2,FALSE),0))</f>
        <v>0</v>
      </c>
    </row>
    <row r="630" spans="1:54" x14ac:dyDescent="0.2">
      <c r="A630" s="2">
        <v>1196</v>
      </c>
      <c r="B630" s="2" t="s">
        <v>1132</v>
      </c>
      <c r="C630" s="2" t="s">
        <v>823</v>
      </c>
      <c r="D630" s="2" t="s">
        <v>529</v>
      </c>
      <c r="E630" s="2">
        <v>10</v>
      </c>
      <c r="F630" s="2">
        <v>8</v>
      </c>
      <c r="G630" s="2">
        <v>10</v>
      </c>
      <c r="H630" s="2" t="s">
        <v>1110</v>
      </c>
      <c r="I630" s="7">
        <f>Fullmath[[#This Row],[Total CP]]/Fullmath[[#This Row],[Quantity]]</f>
        <v>1</v>
      </c>
      <c r="J63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630" s="2">
        <f>Fullmath[[#This Row],[Mat Cost]]/Fullmath[[#This Row],[Quantity]]</f>
        <v>798.8</v>
      </c>
      <c r="L63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7988</v>
      </c>
      <c r="M630" s="5"/>
      <c r="N630" s="14"/>
      <c r="O630" s="15">
        <f>IFERROR(_xlfn.IFNA(VLOOKUP(Fullmath[[#This Row],[M1]],$H$2:$L629,2,FALSE),VLOOKUP(Fullmath[[#This Row],[M1]],$H631:$L$2227,2,FALSE)),0)</f>
        <v>0</v>
      </c>
      <c r="P630" s="16">
        <f>IFERROR(_xlfn.IFNA(VLOOKUP(Fullmath[[#This Row],[M1]],$H$2:$L629,4,FALSE),VLOOKUP(Fullmath[[#This Row],[M1]],$H631:$L$2227,4,FALSE)),0)</f>
        <v>0</v>
      </c>
      <c r="Q630" s="5"/>
      <c r="R630" s="6"/>
      <c r="S630" s="15">
        <f>IFERROR(_xlfn.IFNA(VLOOKUP(Fullmath[[#This Row],[M2]],$H$2:$L629,2,FALSE),VLOOKUP(Fullmath[[#This Row],[M2]],$H631:$L$2227,2,FALSE)),0)</f>
        <v>0</v>
      </c>
      <c r="T630" s="16">
        <f>IFERROR(_xlfn.IFNA(VLOOKUP(Fullmath[[#This Row],[M2]],$H$2:$L629,4,FALSE),VLOOKUP(Fullmath[[#This Row],[M2]],$H631:$L$2227,4,FALSE)),0)</f>
        <v>0</v>
      </c>
      <c r="U630" s="5"/>
      <c r="V630" s="6"/>
      <c r="W630" s="15">
        <f>IFERROR(_xlfn.IFNA(VLOOKUP(Fullmath[[#This Row],[M3]],$H$2:$L629,2,FALSE),VLOOKUP(Fullmath[[#This Row],[M3]],$H631:$L$2227,2,FALSE)),0)</f>
        <v>0</v>
      </c>
      <c r="X630" s="16">
        <f>IFERROR(_xlfn.IFNA(VLOOKUP(Fullmath[[#This Row],[M3]],$H$2:$L629,4,FALSE),VLOOKUP(Fullmath[[#This Row],[M3]],$H631:$L$2227,4,FALSE)),0)</f>
        <v>0</v>
      </c>
      <c r="Y630" s="5"/>
      <c r="Z630" s="6"/>
      <c r="AA630" s="15">
        <f>IFERROR(_xlfn.IFNA(VLOOKUP(Fullmath[[#This Row],[M4]],$H$2:$L629,2,FALSE),VLOOKUP(Fullmath[[#This Row],[M4]],$H631:$L$2227,2,FALSE)),0)</f>
        <v>0</v>
      </c>
      <c r="AB630" s="16">
        <f>IFERROR(_xlfn.IFNA(VLOOKUP(Fullmath[[#This Row],[M4]],$H$2:$L629,4,FALSE),VLOOKUP(Fullmath[[#This Row],[M4]],$H631:$L$2227,4,FALSE)),0)</f>
        <v>0</v>
      </c>
      <c r="AC630" s="5"/>
      <c r="AD630" s="6"/>
      <c r="AE630" s="15">
        <f>IFERROR(_xlfn.IFNA(VLOOKUP(Fullmath[[#This Row],[M5]],$H$2:$L629,2,FALSE),VLOOKUP(Fullmath[[#This Row],[M5]],$H631:$L$2227,2,FALSE)),0)</f>
        <v>0</v>
      </c>
      <c r="AF630" s="16">
        <f>IFERROR(_xlfn.IFNA(VLOOKUP(Fullmath[[#This Row],[M5]],$H$2:$L629,4,FALSE),VLOOKUP(Fullmath[[#This Row],[M5]],$H631:$L$2227,4,FALSE)),0)</f>
        <v>0</v>
      </c>
      <c r="AG630" s="5"/>
      <c r="AH630" s="6"/>
      <c r="AI630" s="15">
        <f>IFERROR(_xlfn.IFNA(VLOOKUP(Fullmath[[#This Row],[M6]],$H$2:$L629,2,FALSE),VLOOKUP(Fullmath[[#This Row],[M6]],$H631:$L$2227,2,FALSE)),0)</f>
        <v>0</v>
      </c>
      <c r="AJ630" s="16">
        <f>IFERROR(_xlfn.IFNA(VLOOKUP(Fullmath[[#This Row],[M6]],$H$2:$L629,4,FALSE),VLOOKUP(Fullmath[[#This Row],[M6]],$H631:$L$2227,4,FALSE)),0)</f>
        <v>0</v>
      </c>
      <c r="AK630" s="5" t="s">
        <v>240</v>
      </c>
      <c r="AL630" s="6">
        <v>40</v>
      </c>
      <c r="AM630" s="6">
        <f>(IFERROR(VLOOKUP(AK630,Components[[Name]:[Price]],2,FALSE),0))</f>
        <v>199.7</v>
      </c>
      <c r="AN630" s="5"/>
      <c r="AO630" s="6"/>
      <c r="AP630" s="6">
        <f>(IFERROR(VLOOKUP(AN630,Components[[Name]:[Price]],2,FALSE),0))</f>
        <v>0</v>
      </c>
      <c r="AQ630" s="5"/>
      <c r="AR630" s="6"/>
      <c r="AS630" s="6">
        <f>(IFERROR(VLOOKUP(AQ630,Components[[Name]:[Price]],2,FALSE),0))</f>
        <v>0</v>
      </c>
      <c r="AT630" s="5"/>
      <c r="AU630" s="6"/>
      <c r="AV630" s="6">
        <f>(IFERROR(VLOOKUP(AT630,Components[[Name]:[Price]],2,FALSE),0))</f>
        <v>0</v>
      </c>
      <c r="AW630" s="5"/>
      <c r="AX630" s="6"/>
      <c r="AY630" s="6">
        <f>(IFERROR(VLOOKUP(AW630,Components[[Name]:[Price]],2,FALSE),0))</f>
        <v>0</v>
      </c>
      <c r="AZ630" s="5"/>
      <c r="BA630" s="6"/>
      <c r="BB630" s="6">
        <f>(IFERROR(VLOOKUP(AZ630,Components[[Name]:[Price]],2,FALSE),0))</f>
        <v>0</v>
      </c>
    </row>
    <row r="631" spans="1:54" x14ac:dyDescent="0.2">
      <c r="A631" s="6">
        <v>1212</v>
      </c>
      <c r="B631" s="6" t="s">
        <v>527</v>
      </c>
      <c r="C631" s="6" t="s">
        <v>534</v>
      </c>
      <c r="D631" s="6" t="s">
        <v>534</v>
      </c>
      <c r="E631" s="6">
        <v>1</v>
      </c>
      <c r="F631" s="6">
        <v>11</v>
      </c>
      <c r="G631" s="6">
        <v>1</v>
      </c>
      <c r="H631" s="6" t="s">
        <v>535</v>
      </c>
      <c r="I631" s="7">
        <f>Fullmath[[#This Row],[Total CP]]/Fullmath[[#This Row],[Quantity]]</f>
        <v>5.3333333333333339</v>
      </c>
      <c r="J6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5.3333333333333339</v>
      </c>
      <c r="K631" s="6">
        <f>Fullmath[[#This Row],[Mat Cost]]/Fullmath[[#This Row],[Quantity]]</f>
        <v>1043.8583333333333</v>
      </c>
      <c r="L6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1043.8583333333333</v>
      </c>
      <c r="M631" s="5" t="s">
        <v>533</v>
      </c>
      <c r="N631" s="14">
        <v>1</v>
      </c>
      <c r="O631" s="15">
        <f>IFERROR(_xlfn.IFNA(VLOOKUP(Fullmath[[#This Row],[M1]],$H$2:$L630,2,FALSE),VLOOKUP(Fullmath[[#This Row],[M1]],$H632:$L$2227,2,FALSE)),0)</f>
        <v>0.33333333333333331</v>
      </c>
      <c r="P631" s="16">
        <f>IFERROR(_xlfn.IFNA(VLOOKUP(Fullmath[[#This Row],[M1]],$H$2:$L630,4,FALSE),VLOOKUP(Fullmath[[#This Row],[M1]],$H632:$L$2227,4,FALSE)),0)</f>
        <v>0</v>
      </c>
      <c r="Q631" s="5" t="s">
        <v>344</v>
      </c>
      <c r="R631" s="6">
        <v>1</v>
      </c>
      <c r="S631" s="15">
        <f>IFERROR(_xlfn.IFNA(VLOOKUP(Fullmath[[#This Row],[M2]],$H$2:$L630,2,FALSE),VLOOKUP(Fullmath[[#This Row],[M2]],$H632:$L$2227,2,FALSE)),0)</f>
        <v>1.8</v>
      </c>
      <c r="T631" s="16">
        <f>IFERROR(_xlfn.IFNA(VLOOKUP(Fullmath[[#This Row],[M2]],$H$2:$L630,4,FALSE),VLOOKUP(Fullmath[[#This Row],[M2]],$H632:$L$2227,4,FALSE)),0)</f>
        <v>264.83333333333331</v>
      </c>
      <c r="U631" s="5" t="s">
        <v>335</v>
      </c>
      <c r="V631" s="6">
        <v>1</v>
      </c>
      <c r="W631" s="15">
        <f>IFERROR(_xlfn.IFNA(VLOOKUP(Fullmath[[#This Row],[M3]],$H$2:$L630,2,FALSE),VLOOKUP(Fullmath[[#This Row],[M3]],$H632:$L$2227,2,FALSE)),0)</f>
        <v>1.1000000000000001</v>
      </c>
      <c r="X631" s="16">
        <f>IFERROR(_xlfn.IFNA(VLOOKUP(Fullmath[[#This Row],[M3]],$H$2:$L630,4,FALSE),VLOOKUP(Fullmath[[#This Row],[M3]],$H632:$L$2227,4,FALSE)),0)</f>
        <v>237.1583333333333</v>
      </c>
      <c r="Y631" s="5" t="s">
        <v>342</v>
      </c>
      <c r="Z631" s="6">
        <v>1</v>
      </c>
      <c r="AA631" s="15">
        <f>IFERROR(_xlfn.IFNA(VLOOKUP(Fullmath[[#This Row],[M4]],$H$2:$L630,2,FALSE),VLOOKUP(Fullmath[[#This Row],[M4]],$H632:$L$2227,2,FALSE)),0)</f>
        <v>1.1000000000000001</v>
      </c>
      <c r="AB631" s="16">
        <f>IFERROR(_xlfn.IFNA(VLOOKUP(Fullmath[[#This Row],[M4]],$H$2:$L630,4,FALSE),VLOOKUP(Fullmath[[#This Row],[M4]],$H632:$L$2227,4,FALSE)),0)</f>
        <v>194.03333333333333</v>
      </c>
      <c r="AC631" s="5"/>
      <c r="AD631" s="6"/>
      <c r="AE631" s="15">
        <f>IFERROR(_xlfn.IFNA(VLOOKUP(Fullmath[[#This Row],[M5]],$H$2:$L630,2,FALSE),VLOOKUP(Fullmath[[#This Row],[M5]],$H632:$L$2227,2,FALSE)),0)</f>
        <v>0</v>
      </c>
      <c r="AF631" s="16">
        <f>IFERROR(_xlfn.IFNA(VLOOKUP(Fullmath[[#This Row],[M5]],$H$2:$L630,4,FALSE),VLOOKUP(Fullmath[[#This Row],[M5]],$H632:$L$2227,4,FALSE)),0)</f>
        <v>0</v>
      </c>
      <c r="AG631" s="5"/>
      <c r="AH631" s="6"/>
      <c r="AI631" s="15">
        <f>IFERROR(_xlfn.IFNA(VLOOKUP(Fullmath[[#This Row],[M6]],$H$2:$L630,2,FALSE),VLOOKUP(Fullmath[[#This Row],[M6]],$H632:$L$2227,2,FALSE)),0)</f>
        <v>0</v>
      </c>
      <c r="AJ631" s="16">
        <f>IFERROR(_xlfn.IFNA(VLOOKUP(Fullmath[[#This Row],[M6]],$H$2:$L630,4,FALSE),VLOOKUP(Fullmath[[#This Row],[M6]],$H632:$L$2227,4,FALSE)),0)</f>
        <v>0</v>
      </c>
      <c r="AK631" s="5" t="s">
        <v>230</v>
      </c>
      <c r="AL631" s="6">
        <v>1</v>
      </c>
      <c r="AM631" s="6">
        <f>(IFERROR(VLOOKUP(AK631,Components[[Name]:[Price]],2,FALSE),0))</f>
        <v>347.83333333333331</v>
      </c>
      <c r="AN631" s="5"/>
      <c r="AO631" s="6"/>
      <c r="AP631" s="6">
        <f>(IFERROR(VLOOKUP(AN631,Components[[Name]:[Price]],2,FALSE),0))</f>
        <v>0</v>
      </c>
      <c r="AQ631" s="5"/>
      <c r="AR631" s="6"/>
      <c r="AS631" s="6">
        <f>(IFERROR(VLOOKUP(AQ631,Components[[Name]:[Price]],2,FALSE),0))</f>
        <v>0</v>
      </c>
      <c r="AT631" s="5"/>
      <c r="AU631" s="6"/>
      <c r="AV631" s="6">
        <f>(IFERROR(VLOOKUP(AT631,Components[[Name]:[Price]],2,FALSE),0))</f>
        <v>0</v>
      </c>
      <c r="AW631" s="5"/>
      <c r="AX631" s="6"/>
      <c r="AY631" s="6">
        <f>(IFERROR(VLOOKUP(AW631,Components[[Name]:[Price]],2,FALSE),0))</f>
        <v>0</v>
      </c>
      <c r="AZ631" s="5"/>
      <c r="BA631" s="6"/>
      <c r="BB631" s="6">
        <f>(IFERROR(VLOOKUP(AZ631,Components[[Name]:[Price]],2,FALSE),0))</f>
        <v>0</v>
      </c>
    </row>
    <row r="632" spans="1:54" x14ac:dyDescent="0.2">
      <c r="A632" s="2">
        <v>1109</v>
      </c>
      <c r="B632" s="2" t="s">
        <v>1132</v>
      </c>
      <c r="C632" s="2" t="s">
        <v>534</v>
      </c>
      <c r="D632" s="2" t="s">
        <v>534</v>
      </c>
      <c r="E632" s="2">
        <v>1</v>
      </c>
      <c r="F632" s="2">
        <v>5</v>
      </c>
      <c r="G632" s="2">
        <v>8</v>
      </c>
      <c r="H632" s="2" t="s">
        <v>1116</v>
      </c>
      <c r="I632" s="7">
        <f>Fullmath[[#This Row],[Total CP]]/Fullmath[[#This Row],[Quantity]]</f>
        <v>11.4</v>
      </c>
      <c r="J63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11.4</v>
      </c>
      <c r="K632" s="2">
        <f>Fullmath[[#This Row],[Mat Cost]]/Fullmath[[#This Row],[Quantity]]</f>
        <v>1147.3933333333332</v>
      </c>
      <c r="L63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1147.3933333333332</v>
      </c>
      <c r="M632" s="5" t="s">
        <v>457</v>
      </c>
      <c r="N632" s="14">
        <v>1</v>
      </c>
      <c r="O632" s="15">
        <f>IFERROR(_xlfn.IFNA(VLOOKUP(Fullmath[[#This Row],[M1]],$H$2:$L631,2,FALSE),VLOOKUP(Fullmath[[#This Row],[M1]],$H633:$L$2227,2,FALSE)),0)</f>
        <v>3.4</v>
      </c>
      <c r="P632" s="16">
        <f>IFERROR(_xlfn.IFNA(VLOOKUP(Fullmath[[#This Row],[M1]],$H$2:$L631,4,FALSE),VLOOKUP(Fullmath[[#This Row],[M1]],$H633:$L$2227,4,FALSE)),0)</f>
        <v>247.46</v>
      </c>
      <c r="Q632" s="5"/>
      <c r="R632" s="6"/>
      <c r="S632" s="15">
        <f>IFERROR(_xlfn.IFNA(VLOOKUP(Fullmath[[#This Row],[M2]],$H$2:$L631,2,FALSE),VLOOKUP(Fullmath[[#This Row],[M2]],$H633:$L$2227,2,FALSE)),0)</f>
        <v>0</v>
      </c>
      <c r="T632" s="16">
        <f>IFERROR(_xlfn.IFNA(VLOOKUP(Fullmath[[#This Row],[M2]],$H$2:$L631,4,FALSE),VLOOKUP(Fullmath[[#This Row],[M2]],$H633:$L$2227,4,FALSE)),0)</f>
        <v>0</v>
      </c>
      <c r="U632" s="5"/>
      <c r="V632" s="6"/>
      <c r="W632" s="15">
        <f>IFERROR(_xlfn.IFNA(VLOOKUP(Fullmath[[#This Row],[M3]],$H$2:$L631,2,FALSE),VLOOKUP(Fullmath[[#This Row],[M3]],$H633:$L$2227,2,FALSE)),0)</f>
        <v>0</v>
      </c>
      <c r="X632" s="16">
        <f>IFERROR(_xlfn.IFNA(VLOOKUP(Fullmath[[#This Row],[M3]],$H$2:$L631,4,FALSE),VLOOKUP(Fullmath[[#This Row],[M3]],$H633:$L$2227,4,FALSE)),0)</f>
        <v>0</v>
      </c>
      <c r="Y632" s="5"/>
      <c r="Z632" s="6"/>
      <c r="AA632" s="15">
        <f>IFERROR(_xlfn.IFNA(VLOOKUP(Fullmath[[#This Row],[M4]],$H$2:$L631,2,FALSE),VLOOKUP(Fullmath[[#This Row],[M4]],$H633:$L$2227,2,FALSE)),0)</f>
        <v>0</v>
      </c>
      <c r="AB632" s="16">
        <f>IFERROR(_xlfn.IFNA(VLOOKUP(Fullmath[[#This Row],[M4]],$H$2:$L631,4,FALSE),VLOOKUP(Fullmath[[#This Row],[M4]],$H633:$L$2227,4,FALSE)),0)</f>
        <v>0</v>
      </c>
      <c r="AC632" s="5"/>
      <c r="AD632" s="6"/>
      <c r="AE632" s="15">
        <f>IFERROR(_xlfn.IFNA(VLOOKUP(Fullmath[[#This Row],[M5]],$H$2:$L631,2,FALSE),VLOOKUP(Fullmath[[#This Row],[M5]],$H633:$L$2227,2,FALSE)),0)</f>
        <v>0</v>
      </c>
      <c r="AF632" s="16">
        <f>IFERROR(_xlfn.IFNA(VLOOKUP(Fullmath[[#This Row],[M5]],$H$2:$L631,4,FALSE),VLOOKUP(Fullmath[[#This Row],[M5]],$H633:$L$2227,4,FALSE)),0)</f>
        <v>0</v>
      </c>
      <c r="AG632" s="5"/>
      <c r="AH632" s="6"/>
      <c r="AI632" s="15">
        <f>IFERROR(_xlfn.IFNA(VLOOKUP(Fullmath[[#This Row],[M6]],$H$2:$L631,2,FALSE),VLOOKUP(Fullmath[[#This Row],[M6]],$H633:$L$2227,2,FALSE)),0)</f>
        <v>0</v>
      </c>
      <c r="AJ632" s="16">
        <f>IFERROR(_xlfn.IFNA(VLOOKUP(Fullmath[[#This Row],[M6]],$H$2:$L631,4,FALSE),VLOOKUP(Fullmath[[#This Row],[M6]],$H633:$L$2227,4,FALSE)),0)</f>
        <v>0</v>
      </c>
      <c r="AK632" s="5" t="s">
        <v>240</v>
      </c>
      <c r="AL632" s="6">
        <v>3</v>
      </c>
      <c r="AM632" s="6">
        <f>(IFERROR(VLOOKUP(AK632,Components[[Name]:[Price]],2,FALSE),0))</f>
        <v>199.7</v>
      </c>
      <c r="AN632" s="5" t="s">
        <v>163</v>
      </c>
      <c r="AO632" s="6">
        <v>5</v>
      </c>
      <c r="AP632" s="6">
        <f>(IFERROR(VLOOKUP(AN632,Components[[Name]:[Price]],2,FALSE),0))</f>
        <v>60.166666666666664</v>
      </c>
      <c r="AQ632" s="5"/>
      <c r="AR632" s="6"/>
      <c r="AS632" s="6">
        <f>(IFERROR(VLOOKUP(AQ632,Components[[Name]:[Price]],2,FALSE),0))</f>
        <v>0</v>
      </c>
      <c r="AT632" s="5"/>
      <c r="AU632" s="6"/>
      <c r="AV632" s="6">
        <f>(IFERROR(VLOOKUP(AT632,Components[[Name]:[Price]],2,FALSE),0))</f>
        <v>0</v>
      </c>
      <c r="AW632" s="5"/>
      <c r="AX632" s="6"/>
      <c r="AY632" s="6">
        <f>(IFERROR(VLOOKUP(AW632,Components[[Name]:[Price]],2,FALSE),0))</f>
        <v>0</v>
      </c>
      <c r="AZ632" s="5"/>
      <c r="BA632" s="6"/>
      <c r="BB632" s="6">
        <f>(IFERROR(VLOOKUP(AZ632,Components[[Name]:[Price]],2,FALSE),0))</f>
        <v>0</v>
      </c>
    </row>
    <row r="633" spans="1:54" x14ac:dyDescent="0.2">
      <c r="A633" s="2">
        <v>1108</v>
      </c>
      <c r="B633" s="2" t="s">
        <v>1132</v>
      </c>
      <c r="C633" s="2" t="s">
        <v>534</v>
      </c>
      <c r="D633" s="2" t="s">
        <v>534</v>
      </c>
      <c r="E633" s="2">
        <v>1</v>
      </c>
      <c r="F633" s="2">
        <v>15</v>
      </c>
      <c r="G633" s="2">
        <v>20</v>
      </c>
      <c r="H633" s="2" t="s">
        <v>1115</v>
      </c>
      <c r="I633" s="7">
        <f>Fullmath[[#This Row],[Total CP]]/Fullmath[[#This Row],[Quantity]]</f>
        <v>23.4</v>
      </c>
      <c r="J63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23.4</v>
      </c>
      <c r="K633" s="2">
        <f>Fullmath[[#This Row],[Mat Cost]]/Fullmath[[#This Row],[Quantity]]</f>
        <v>1626.1599999999999</v>
      </c>
      <c r="L63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1626.1599999999999</v>
      </c>
      <c r="M633" s="5" t="s">
        <v>457</v>
      </c>
      <c r="N633" s="14">
        <v>1</v>
      </c>
      <c r="O633" s="15">
        <f>IFERROR(_xlfn.IFNA(VLOOKUP(Fullmath[[#This Row],[M1]],$H$2:$L632,2,FALSE),VLOOKUP(Fullmath[[#This Row],[M1]],$H634:$L$2227,2,FALSE)),0)</f>
        <v>3.4</v>
      </c>
      <c r="P633" s="16">
        <f>IFERROR(_xlfn.IFNA(VLOOKUP(Fullmath[[#This Row],[M1]],$H$2:$L632,4,FALSE),VLOOKUP(Fullmath[[#This Row],[M1]],$H634:$L$2227,4,FALSE)),0)</f>
        <v>247.46</v>
      </c>
      <c r="Q633" s="5"/>
      <c r="R633" s="6"/>
      <c r="S633" s="15">
        <f>IFERROR(_xlfn.IFNA(VLOOKUP(Fullmath[[#This Row],[M2]],$H$2:$L632,2,FALSE),VLOOKUP(Fullmath[[#This Row],[M2]],$H634:$L$2227,2,FALSE)),0)</f>
        <v>0</v>
      </c>
      <c r="T633" s="16">
        <f>IFERROR(_xlfn.IFNA(VLOOKUP(Fullmath[[#This Row],[M2]],$H$2:$L632,4,FALSE),VLOOKUP(Fullmath[[#This Row],[M2]],$H634:$L$2227,4,FALSE)),0)</f>
        <v>0</v>
      </c>
      <c r="U633" s="5"/>
      <c r="V633" s="6"/>
      <c r="W633" s="15">
        <f>IFERROR(_xlfn.IFNA(VLOOKUP(Fullmath[[#This Row],[M3]],$H$2:$L632,2,FALSE),VLOOKUP(Fullmath[[#This Row],[M3]],$H634:$L$2227,2,FALSE)),0)</f>
        <v>0</v>
      </c>
      <c r="X633" s="16">
        <f>IFERROR(_xlfn.IFNA(VLOOKUP(Fullmath[[#This Row],[M3]],$H$2:$L632,4,FALSE),VLOOKUP(Fullmath[[#This Row],[M3]],$H634:$L$2227,4,FALSE)),0)</f>
        <v>0</v>
      </c>
      <c r="Y633" s="5"/>
      <c r="Z633" s="6"/>
      <c r="AA633" s="15">
        <f>IFERROR(_xlfn.IFNA(VLOOKUP(Fullmath[[#This Row],[M4]],$H$2:$L632,2,FALSE),VLOOKUP(Fullmath[[#This Row],[M4]],$H634:$L$2227,2,FALSE)),0)</f>
        <v>0</v>
      </c>
      <c r="AB633" s="16">
        <f>IFERROR(_xlfn.IFNA(VLOOKUP(Fullmath[[#This Row],[M4]],$H$2:$L632,4,FALSE),VLOOKUP(Fullmath[[#This Row],[M4]],$H634:$L$2227,4,FALSE)),0)</f>
        <v>0</v>
      </c>
      <c r="AC633" s="5"/>
      <c r="AD633" s="6"/>
      <c r="AE633" s="15">
        <f>IFERROR(_xlfn.IFNA(VLOOKUP(Fullmath[[#This Row],[M5]],$H$2:$L632,2,FALSE),VLOOKUP(Fullmath[[#This Row],[M5]],$H634:$L$2227,2,FALSE)),0)</f>
        <v>0</v>
      </c>
      <c r="AF633" s="16">
        <f>IFERROR(_xlfn.IFNA(VLOOKUP(Fullmath[[#This Row],[M5]],$H$2:$L632,4,FALSE),VLOOKUP(Fullmath[[#This Row],[M5]],$H634:$L$2227,4,FALSE)),0)</f>
        <v>0</v>
      </c>
      <c r="AG633" s="5"/>
      <c r="AH633" s="6"/>
      <c r="AI633" s="15">
        <f>IFERROR(_xlfn.IFNA(VLOOKUP(Fullmath[[#This Row],[M6]],$H$2:$L632,2,FALSE),VLOOKUP(Fullmath[[#This Row],[M6]],$H634:$L$2227,2,FALSE)),0)</f>
        <v>0</v>
      </c>
      <c r="AJ633" s="16">
        <f>IFERROR(_xlfn.IFNA(VLOOKUP(Fullmath[[#This Row],[M6]],$H$2:$L632,4,FALSE),VLOOKUP(Fullmath[[#This Row],[M6]],$H634:$L$2227,4,FALSE)),0)</f>
        <v>0</v>
      </c>
      <c r="AK633" s="5" t="s">
        <v>240</v>
      </c>
      <c r="AL633" s="6">
        <v>6</v>
      </c>
      <c r="AM633" s="6">
        <f>(IFERROR(VLOOKUP(AK633,Components[[Name]:[Price]],2,FALSE),0))</f>
        <v>199.7</v>
      </c>
      <c r="AN633" s="5" t="s">
        <v>163</v>
      </c>
      <c r="AO633" s="6">
        <v>3</v>
      </c>
      <c r="AP633" s="6">
        <f>(IFERROR(VLOOKUP(AN633,Components[[Name]:[Price]],2,FALSE),0))</f>
        <v>60.166666666666664</v>
      </c>
      <c r="AQ633" s="5"/>
      <c r="AR633" s="6"/>
      <c r="AS633" s="6">
        <f>(IFERROR(VLOOKUP(AQ633,Components[[Name]:[Price]],2,FALSE),0))</f>
        <v>0</v>
      </c>
      <c r="AT633" s="5"/>
      <c r="AU633" s="6"/>
      <c r="AV633" s="6">
        <f>(IFERROR(VLOOKUP(AT633,Components[[Name]:[Price]],2,FALSE),0))</f>
        <v>0</v>
      </c>
      <c r="AW633" s="5"/>
      <c r="AX633" s="6"/>
      <c r="AY633" s="6">
        <f>(IFERROR(VLOOKUP(AW633,Components[[Name]:[Price]],2,FALSE),0))</f>
        <v>0</v>
      </c>
      <c r="AZ633" s="5"/>
      <c r="BA633" s="6"/>
      <c r="BB633" s="6">
        <f>(IFERROR(VLOOKUP(AZ633,Components[[Name]:[Price]],2,FALSE),0))</f>
        <v>0</v>
      </c>
    </row>
    <row r="634" spans="1:54" x14ac:dyDescent="0.2">
      <c r="A634" s="2">
        <v>844</v>
      </c>
      <c r="B634" s="2" t="s">
        <v>1169</v>
      </c>
      <c r="C634" s="2" t="s">
        <v>642</v>
      </c>
      <c r="D634" s="2" t="s">
        <v>642</v>
      </c>
      <c r="E634" s="2">
        <v>10</v>
      </c>
      <c r="F634" s="2">
        <v>15</v>
      </c>
      <c r="G634" s="2">
        <v>35</v>
      </c>
      <c r="H634" s="2" t="s">
        <v>1197</v>
      </c>
      <c r="I634" s="7">
        <f>Fullmath[[#This Row],[Total CP]]/Fullmath[[#This Row],[Quantity]]</f>
        <v>4.5599999999999996</v>
      </c>
      <c r="J6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45.599999999999994</v>
      </c>
      <c r="K634" s="6">
        <f>Fullmath[[#This Row],[Mat Cost]]/Fullmath[[#This Row],[Quantity]]</f>
        <v>152.84899999999999</v>
      </c>
      <c r="L6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1528.4899999999998</v>
      </c>
      <c r="M634" s="5" t="s">
        <v>644</v>
      </c>
      <c r="N634" s="14">
        <v>10</v>
      </c>
      <c r="O634" s="15">
        <f>IFERROR(_xlfn.IFNA(VLOOKUP(Fullmath[[#This Row],[M1]],$H$2:$L633,2,FALSE),VLOOKUP(Fullmath[[#This Row],[M1]],$H635:$L$2227,2,FALSE)),0)</f>
        <v>1</v>
      </c>
      <c r="P634" s="16">
        <f>IFERROR(_xlfn.IFNA(VLOOKUP(Fullmath[[#This Row],[M1]],$H$2:$L633,4,FALSE),VLOOKUP(Fullmath[[#This Row],[M1]],$H635:$L$2227,4,FALSE)),0)</f>
        <v>120.33333333333333</v>
      </c>
      <c r="Q634" s="5" t="s">
        <v>360</v>
      </c>
      <c r="R634" s="6">
        <v>2</v>
      </c>
      <c r="S634" s="15">
        <f>IFERROR(_xlfn.IFNA(VLOOKUP(Fullmath[[#This Row],[M2]],$H$2:$L633,2,FALSE),VLOOKUP(Fullmath[[#This Row],[M2]],$H635:$L$2227,2,FALSE)),0)</f>
        <v>0.1</v>
      </c>
      <c r="T634" s="16">
        <f>IFERROR(_xlfn.IFNA(VLOOKUP(Fullmath[[#This Row],[M2]],$H$2:$L633,4,FALSE),VLOOKUP(Fullmath[[#This Row],[M2]],$H635:$L$2227,4,FALSE)),0)</f>
        <v>19.05</v>
      </c>
      <c r="U634" s="5" t="s">
        <v>651</v>
      </c>
      <c r="V634" s="6">
        <v>2</v>
      </c>
      <c r="W634" s="15">
        <f>IFERROR(_xlfn.IFNA(VLOOKUP(Fullmath[[#This Row],[M3]],$H$2:$L633,2,FALSE),VLOOKUP(Fullmath[[#This Row],[M3]],$H635:$L$2227,2,FALSE)),0)</f>
        <v>0.1</v>
      </c>
      <c r="X634" s="16">
        <f>IFERROR(_xlfn.IFNA(VLOOKUP(Fullmath[[#This Row],[M3]],$H$2:$L633,4,FALSE),VLOOKUP(Fullmath[[#This Row],[M3]],$H635:$L$2227,4,FALSE)),0)</f>
        <v>7.4833333333333325</v>
      </c>
      <c r="Y634" s="5" t="s">
        <v>359</v>
      </c>
      <c r="Z634" s="6">
        <v>2</v>
      </c>
      <c r="AA634" s="15">
        <f>IFERROR(_xlfn.IFNA(VLOOKUP(Fullmath[[#This Row],[M4]],$H$2:$L633,2,FALSE),VLOOKUP(Fullmath[[#This Row],[M4]],$H635:$L$2227,2,FALSE)),0)</f>
        <v>0.1</v>
      </c>
      <c r="AB634" s="16">
        <f>IFERROR(_xlfn.IFNA(VLOOKUP(Fullmath[[#This Row],[M4]],$H$2:$L633,4,FALSE),VLOOKUP(Fullmath[[#This Row],[M4]],$H635:$L$2227,4,FALSE)),0)</f>
        <v>27.419999999999998</v>
      </c>
      <c r="AC634" s="5"/>
      <c r="AD634" s="6"/>
      <c r="AE634" s="15">
        <f>IFERROR(_xlfn.IFNA(VLOOKUP(Fullmath[[#This Row],[M5]],$H$2:$L633,2,FALSE),VLOOKUP(Fullmath[[#This Row],[M5]],$H635:$L$2227,2,FALSE)),0)</f>
        <v>0</v>
      </c>
      <c r="AF634" s="16">
        <f>IFERROR(_xlfn.IFNA(VLOOKUP(Fullmath[[#This Row],[M5]],$H$2:$L633,4,FALSE),VLOOKUP(Fullmath[[#This Row],[M5]],$H635:$L$2227,4,FALSE)),0)</f>
        <v>0</v>
      </c>
      <c r="AG634" s="5"/>
      <c r="AH634" s="6"/>
      <c r="AI634" s="15">
        <f>IFERROR(_xlfn.IFNA(VLOOKUP(Fullmath[[#This Row],[M6]],$H$2:$L633,2,FALSE),VLOOKUP(Fullmath[[#This Row],[M6]],$H635:$L$2227,2,FALSE)),0)</f>
        <v>0</v>
      </c>
      <c r="AJ634" s="16">
        <f>IFERROR(_xlfn.IFNA(VLOOKUP(Fullmath[[#This Row],[M6]],$H$2:$L633,4,FALSE),VLOOKUP(Fullmath[[#This Row],[M6]],$H635:$L$2227,4,FALSE)),0)</f>
        <v>0</v>
      </c>
      <c r="AK634" s="5" t="s">
        <v>159</v>
      </c>
      <c r="AL634" s="6">
        <v>2</v>
      </c>
      <c r="AM634" s="6">
        <f>(IFERROR(VLOOKUP(AK634,Components[[Name]:[Price]],2,FALSE),0))</f>
        <v>108.625</v>
      </c>
      <c r="AN634" s="5"/>
      <c r="AO634" s="6"/>
      <c r="AP634" s="6">
        <f>(IFERROR(VLOOKUP(AN634,Components[[Name]:[Price]],2,FALSE),0))</f>
        <v>0</v>
      </c>
      <c r="AQ634" s="5"/>
      <c r="AR634" s="6"/>
      <c r="AS634" s="6">
        <f>(IFERROR(VLOOKUP(AQ634,Components[[Name]:[Price]],2,FALSE),0))</f>
        <v>0</v>
      </c>
      <c r="AT634" s="5"/>
      <c r="AU634" s="6"/>
      <c r="AV634" s="6">
        <f>(IFERROR(VLOOKUP(AT634,Components[[Name]:[Price]],2,FALSE),0))</f>
        <v>0</v>
      </c>
      <c r="AW634" s="5"/>
      <c r="AX634" s="6"/>
      <c r="AY634" s="6">
        <f>(IFERROR(VLOOKUP(AW634,Components[[Name]:[Price]],2,FALSE),0))</f>
        <v>0</v>
      </c>
      <c r="AZ634" s="5"/>
      <c r="BA634" s="6"/>
      <c r="BB634" s="6">
        <f>(IFERROR(VLOOKUP(AZ634,Components[[Name]:[Price]],2,FALSE),0))</f>
        <v>0</v>
      </c>
    </row>
    <row r="635" spans="1:54" x14ac:dyDescent="0.2">
      <c r="A635" s="6">
        <v>1625</v>
      </c>
      <c r="B635" s="2" t="s">
        <v>1169</v>
      </c>
      <c r="C635" s="2" t="s">
        <v>642</v>
      </c>
      <c r="D635" s="2" t="s">
        <v>642</v>
      </c>
      <c r="E635" s="6">
        <v>1</v>
      </c>
      <c r="F635" s="6">
        <v>21</v>
      </c>
      <c r="G635" s="6">
        <v>50</v>
      </c>
      <c r="H635" s="6" t="s">
        <v>1202</v>
      </c>
      <c r="I635" s="7">
        <f>Fullmath[[#This Row],[Total CP]]/Fullmath[[#This Row],[Quantity]]</f>
        <v>54.1</v>
      </c>
      <c r="J6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54.1</v>
      </c>
      <c r="K635" s="6">
        <f>Fullmath[[#This Row],[Mat Cost]]/Fullmath[[#This Row],[Quantity]]</f>
        <v>2102.4691666666668</v>
      </c>
      <c r="L6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2102.4691666666668</v>
      </c>
      <c r="M635" s="5" t="s">
        <v>73</v>
      </c>
      <c r="N635" s="14">
        <v>1</v>
      </c>
      <c r="O635" s="15">
        <f>IFERROR(_xlfn.IFNA(VLOOKUP(Fullmath[[#This Row],[M1]],$H$2:$L634,2,FALSE),VLOOKUP(Fullmath[[#This Row],[M1]],$H636:$L$2227,2,FALSE)),0)</f>
        <v>2</v>
      </c>
      <c r="P635" s="16">
        <f>IFERROR(_xlfn.IFNA(VLOOKUP(Fullmath[[#This Row],[M1]],$H$2:$L634,4,FALSE),VLOOKUP(Fullmath[[#This Row],[M1]],$H636:$L$2227,4,FALSE)),0)</f>
        <v>1947.9</v>
      </c>
      <c r="Q635" s="5" t="s">
        <v>310</v>
      </c>
      <c r="R635" s="6">
        <v>1</v>
      </c>
      <c r="S635" s="15">
        <f>IFERROR(_xlfn.IFNA(VLOOKUP(Fullmath[[#This Row],[M2]],$H$2:$L634,2,FALSE),VLOOKUP(Fullmath[[#This Row],[M2]],$H636:$L$2227,2,FALSE)),0)</f>
        <v>1.6</v>
      </c>
      <c r="T635" s="16">
        <f>IFERROR(_xlfn.IFNA(VLOOKUP(Fullmath[[#This Row],[M2]],$H$2:$L634,4,FALSE),VLOOKUP(Fullmath[[#This Row],[M2]],$H636:$L$2227,4,FALSE)),0)</f>
        <v>23.569166666666668</v>
      </c>
      <c r="U635" s="5" t="s">
        <v>363</v>
      </c>
      <c r="V635" s="6">
        <v>5</v>
      </c>
      <c r="W635" s="15">
        <f>IFERROR(_xlfn.IFNA(VLOOKUP(Fullmath[[#This Row],[M3]],$H$2:$L634,2,FALSE),VLOOKUP(Fullmath[[#This Row],[M3]],$H636:$L$2227,2,FALSE)),0)</f>
        <v>0.1</v>
      </c>
      <c r="X635" s="16">
        <f>IFERROR(_xlfn.IFNA(VLOOKUP(Fullmath[[#This Row],[M3]],$H$2:$L634,4,FALSE),VLOOKUP(Fullmath[[#This Row],[M3]],$H636:$L$2227,4,FALSE)),0)</f>
        <v>26.2</v>
      </c>
      <c r="Y635" s="5"/>
      <c r="Z635" s="6"/>
      <c r="AA635" s="15">
        <f>IFERROR(_xlfn.IFNA(VLOOKUP(Fullmath[[#This Row],[M4]],$H$2:$L634,2,FALSE),VLOOKUP(Fullmath[[#This Row],[M4]],$H636:$L$2227,2,FALSE)),0)</f>
        <v>0</v>
      </c>
      <c r="AB635" s="16">
        <f>IFERROR(_xlfn.IFNA(VLOOKUP(Fullmath[[#This Row],[M4]],$H$2:$L634,4,FALSE),VLOOKUP(Fullmath[[#This Row],[M4]],$H636:$L$2227,4,FALSE)),0)</f>
        <v>0</v>
      </c>
      <c r="AC635" s="5"/>
      <c r="AD635" s="6"/>
      <c r="AE635" s="15">
        <f>IFERROR(_xlfn.IFNA(VLOOKUP(Fullmath[[#This Row],[M5]],$H$2:$L634,2,FALSE),VLOOKUP(Fullmath[[#This Row],[M5]],$H636:$L$2227,2,FALSE)),0)</f>
        <v>0</v>
      </c>
      <c r="AF635" s="16">
        <f>IFERROR(_xlfn.IFNA(VLOOKUP(Fullmath[[#This Row],[M5]],$H$2:$L634,4,FALSE),VLOOKUP(Fullmath[[#This Row],[M5]],$H636:$L$2227,4,FALSE)),0)</f>
        <v>0</v>
      </c>
      <c r="AG635" s="5"/>
      <c r="AH635" s="6"/>
      <c r="AI635" s="15">
        <f>IFERROR(_xlfn.IFNA(VLOOKUP(Fullmath[[#This Row],[M6]],$H$2:$L634,2,FALSE),VLOOKUP(Fullmath[[#This Row],[M6]],$H636:$L$2227,2,FALSE)),0)</f>
        <v>0</v>
      </c>
      <c r="AJ635" s="16">
        <f>IFERROR(_xlfn.IFNA(VLOOKUP(Fullmath[[#This Row],[M6]],$H$2:$L634,4,FALSE),VLOOKUP(Fullmath[[#This Row],[M6]],$H636:$L$2227,4,FALSE)),0)</f>
        <v>0</v>
      </c>
      <c r="AK635" s="5"/>
      <c r="AL635" s="6"/>
      <c r="AM635" s="6">
        <f>(IFERROR(VLOOKUP(AK635,Components[[Name]:[Price]],2,FALSE),0))</f>
        <v>0</v>
      </c>
      <c r="AN635" s="5"/>
      <c r="AO635" s="6"/>
      <c r="AP635" s="6">
        <f>(IFERROR(VLOOKUP(AN635,Components[[Name]:[Price]],2,FALSE),0))</f>
        <v>0</v>
      </c>
      <c r="AQ635" s="5"/>
      <c r="AR635" s="6"/>
      <c r="AS635" s="6">
        <f>(IFERROR(VLOOKUP(AQ635,Components[[Name]:[Price]],2,FALSE),0))</f>
        <v>0</v>
      </c>
      <c r="AT635" s="5"/>
      <c r="AU635" s="6"/>
      <c r="AV635" s="6">
        <f>(IFERROR(VLOOKUP(AT635,Components[[Name]:[Price]],2,FALSE),0))</f>
        <v>0</v>
      </c>
      <c r="AW635" s="5"/>
      <c r="AX635" s="6"/>
      <c r="AY635" s="6">
        <f>(IFERROR(VLOOKUP(AW635,Components[[Name]:[Price]],2,FALSE),0))</f>
        <v>0</v>
      </c>
      <c r="AZ635" s="5"/>
      <c r="BA635" s="6"/>
      <c r="BB635" s="6">
        <f>(IFERROR(VLOOKUP(AZ635,Components[[Name]:[Price]],2,FALSE),0))</f>
        <v>0</v>
      </c>
    </row>
    <row r="636" spans="1:54" x14ac:dyDescent="0.2">
      <c r="A636" s="6">
        <v>1627</v>
      </c>
      <c r="B636" s="2" t="s">
        <v>1169</v>
      </c>
      <c r="C636" s="2" t="s">
        <v>642</v>
      </c>
      <c r="D636" s="2" t="s">
        <v>642</v>
      </c>
      <c r="E636" s="6">
        <v>1</v>
      </c>
      <c r="F636" s="6">
        <v>21</v>
      </c>
      <c r="G636" s="6">
        <v>50</v>
      </c>
      <c r="H636" s="6" t="s">
        <v>1204</v>
      </c>
      <c r="I636" s="7">
        <f>Fullmath[[#This Row],[Total CP]]/Fullmath[[#This Row],[Quantity]]</f>
        <v>54.1</v>
      </c>
      <c r="J6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54.1</v>
      </c>
      <c r="K636" s="6">
        <f>Fullmath[[#This Row],[Mat Cost]]/Fullmath[[#This Row],[Quantity]]</f>
        <v>2000.3858333333335</v>
      </c>
      <c r="L6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2000.3858333333335</v>
      </c>
      <c r="M636" s="5" t="s">
        <v>73</v>
      </c>
      <c r="N636" s="14">
        <v>1</v>
      </c>
      <c r="O636" s="15">
        <f>IFERROR(_xlfn.IFNA(VLOOKUP(Fullmath[[#This Row],[M1]],$H$2:$L635,2,FALSE),VLOOKUP(Fullmath[[#This Row],[M1]],$H637:$L$2227,2,FALSE)),0)</f>
        <v>2</v>
      </c>
      <c r="P636" s="16">
        <f>IFERROR(_xlfn.IFNA(VLOOKUP(Fullmath[[#This Row],[M1]],$H$2:$L635,4,FALSE),VLOOKUP(Fullmath[[#This Row],[M1]],$H637:$L$2227,4,FALSE)),0)</f>
        <v>1947.9</v>
      </c>
      <c r="Q636" s="5" t="s">
        <v>310</v>
      </c>
      <c r="R636" s="6">
        <v>1</v>
      </c>
      <c r="S636" s="15">
        <f>IFERROR(_xlfn.IFNA(VLOOKUP(Fullmath[[#This Row],[M2]],$H$2:$L635,2,FALSE),VLOOKUP(Fullmath[[#This Row],[M2]],$H637:$L$2227,2,FALSE)),0)</f>
        <v>1.6</v>
      </c>
      <c r="T636" s="16">
        <f>IFERROR(_xlfn.IFNA(VLOOKUP(Fullmath[[#This Row],[M2]],$H$2:$L635,4,FALSE),VLOOKUP(Fullmath[[#This Row],[M2]],$H637:$L$2227,4,FALSE)),0)</f>
        <v>23.569166666666668</v>
      </c>
      <c r="U636" s="5" t="s">
        <v>357</v>
      </c>
      <c r="V636" s="6">
        <v>5</v>
      </c>
      <c r="W636" s="15">
        <f>IFERROR(_xlfn.IFNA(VLOOKUP(Fullmath[[#This Row],[M3]],$H$2:$L635,2,FALSE),VLOOKUP(Fullmath[[#This Row],[M3]],$H637:$L$2227,2,FALSE)),0)</f>
        <v>0.1</v>
      </c>
      <c r="X636" s="16">
        <f>IFERROR(_xlfn.IFNA(VLOOKUP(Fullmath[[#This Row],[M3]],$H$2:$L635,4,FALSE),VLOOKUP(Fullmath[[#This Row],[M3]],$H637:$L$2227,4,FALSE)),0)</f>
        <v>5.7833333333333332</v>
      </c>
      <c r="Y636" s="5"/>
      <c r="Z636" s="6"/>
      <c r="AA636" s="15">
        <f>IFERROR(_xlfn.IFNA(VLOOKUP(Fullmath[[#This Row],[M4]],$H$2:$L635,2,FALSE),VLOOKUP(Fullmath[[#This Row],[M4]],$H637:$L$2227,2,FALSE)),0)</f>
        <v>0</v>
      </c>
      <c r="AB636" s="16">
        <f>IFERROR(_xlfn.IFNA(VLOOKUP(Fullmath[[#This Row],[M4]],$H$2:$L635,4,FALSE),VLOOKUP(Fullmath[[#This Row],[M4]],$H637:$L$2227,4,FALSE)),0)</f>
        <v>0</v>
      </c>
      <c r="AC636" s="5"/>
      <c r="AD636" s="6"/>
      <c r="AE636" s="15">
        <f>IFERROR(_xlfn.IFNA(VLOOKUP(Fullmath[[#This Row],[M5]],$H$2:$L635,2,FALSE),VLOOKUP(Fullmath[[#This Row],[M5]],$H637:$L$2227,2,FALSE)),0)</f>
        <v>0</v>
      </c>
      <c r="AF636" s="16">
        <f>IFERROR(_xlfn.IFNA(VLOOKUP(Fullmath[[#This Row],[M5]],$H$2:$L635,4,FALSE),VLOOKUP(Fullmath[[#This Row],[M5]],$H637:$L$2227,4,FALSE)),0)</f>
        <v>0</v>
      </c>
      <c r="AG636" s="5"/>
      <c r="AH636" s="6"/>
      <c r="AI636" s="15">
        <f>IFERROR(_xlfn.IFNA(VLOOKUP(Fullmath[[#This Row],[M6]],$H$2:$L635,2,FALSE),VLOOKUP(Fullmath[[#This Row],[M6]],$H637:$L$2227,2,FALSE)),0)</f>
        <v>0</v>
      </c>
      <c r="AJ636" s="16">
        <f>IFERROR(_xlfn.IFNA(VLOOKUP(Fullmath[[#This Row],[M6]],$H$2:$L635,4,FALSE),VLOOKUP(Fullmath[[#This Row],[M6]],$H637:$L$2227,4,FALSE)),0)</f>
        <v>0</v>
      </c>
      <c r="AK636" s="5"/>
      <c r="AL636" s="6"/>
      <c r="AM636" s="6">
        <f>(IFERROR(VLOOKUP(AK636,Components[[Name]:[Price]],2,FALSE),0))</f>
        <v>0</v>
      </c>
      <c r="AN636" s="5"/>
      <c r="AO636" s="6"/>
      <c r="AP636" s="6">
        <f>(IFERROR(VLOOKUP(AN636,Components[[Name]:[Price]],2,FALSE),0))</f>
        <v>0</v>
      </c>
      <c r="AQ636" s="5"/>
      <c r="AR636" s="6"/>
      <c r="AS636" s="6">
        <f>(IFERROR(VLOOKUP(AQ636,Components[[Name]:[Price]],2,FALSE),0))</f>
        <v>0</v>
      </c>
      <c r="AT636" s="5"/>
      <c r="AU636" s="6"/>
      <c r="AV636" s="6">
        <f>(IFERROR(VLOOKUP(AT636,Components[[Name]:[Price]],2,FALSE),0))</f>
        <v>0</v>
      </c>
      <c r="AW636" s="5"/>
      <c r="AX636" s="6"/>
      <c r="AY636" s="6">
        <f>(IFERROR(VLOOKUP(AW636,Components[[Name]:[Price]],2,FALSE),0))</f>
        <v>0</v>
      </c>
      <c r="AZ636" s="5"/>
      <c r="BA636" s="6"/>
      <c r="BB636" s="6">
        <f>(IFERROR(VLOOKUP(AZ636,Components[[Name]:[Price]],2,FALSE),0))</f>
        <v>0</v>
      </c>
    </row>
    <row r="637" spans="1:54" x14ac:dyDescent="0.2">
      <c r="A637" s="6">
        <v>1623</v>
      </c>
      <c r="B637" s="2" t="s">
        <v>1169</v>
      </c>
      <c r="C637" s="2" t="s">
        <v>642</v>
      </c>
      <c r="D637" s="2" t="s">
        <v>642</v>
      </c>
      <c r="E637" s="6">
        <v>1</v>
      </c>
      <c r="F637" s="6">
        <v>21</v>
      </c>
      <c r="G637" s="6">
        <v>50</v>
      </c>
      <c r="H637" s="6" t="s">
        <v>1200</v>
      </c>
      <c r="I637" s="7">
        <f>Fullmath[[#This Row],[Total CP]]/Fullmath[[#This Row],[Quantity]]</f>
        <v>54.1</v>
      </c>
      <c r="J6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54.1</v>
      </c>
      <c r="K637" s="6">
        <f>Fullmath[[#This Row],[Mat Cost]]/Fullmath[[#This Row],[Quantity]]</f>
        <v>2066.7191666666668</v>
      </c>
      <c r="L6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2066.7191666666668</v>
      </c>
      <c r="M637" s="5" t="s">
        <v>73</v>
      </c>
      <c r="N637" s="14">
        <v>1</v>
      </c>
      <c r="O637" s="15">
        <f>IFERROR(_xlfn.IFNA(VLOOKUP(Fullmath[[#This Row],[M1]],$H$2:$L636,2,FALSE),VLOOKUP(Fullmath[[#This Row],[M1]],$H638:$L$2227,2,FALSE)),0)</f>
        <v>2</v>
      </c>
      <c r="P637" s="16">
        <f>IFERROR(_xlfn.IFNA(VLOOKUP(Fullmath[[#This Row],[M1]],$H$2:$L636,4,FALSE),VLOOKUP(Fullmath[[#This Row],[M1]],$H638:$L$2227,4,FALSE)),0)</f>
        <v>1947.9</v>
      </c>
      <c r="Q637" s="5" t="s">
        <v>310</v>
      </c>
      <c r="R637" s="6">
        <v>1</v>
      </c>
      <c r="S637" s="15">
        <f>IFERROR(_xlfn.IFNA(VLOOKUP(Fullmath[[#This Row],[M2]],$H$2:$L636,2,FALSE),VLOOKUP(Fullmath[[#This Row],[M2]],$H638:$L$2227,2,FALSE)),0)</f>
        <v>1.6</v>
      </c>
      <c r="T637" s="16">
        <f>IFERROR(_xlfn.IFNA(VLOOKUP(Fullmath[[#This Row],[M2]],$H$2:$L636,4,FALSE),VLOOKUP(Fullmath[[#This Row],[M2]],$H638:$L$2227,4,FALSE)),0)</f>
        <v>23.569166666666668</v>
      </c>
      <c r="U637" s="5" t="s">
        <v>360</v>
      </c>
      <c r="V637" s="6">
        <v>5</v>
      </c>
      <c r="W637" s="15">
        <f>IFERROR(_xlfn.IFNA(VLOOKUP(Fullmath[[#This Row],[M3]],$H$2:$L636,2,FALSE),VLOOKUP(Fullmath[[#This Row],[M3]],$H638:$L$2227,2,FALSE)),0)</f>
        <v>0.1</v>
      </c>
      <c r="X637" s="16">
        <f>IFERROR(_xlfn.IFNA(VLOOKUP(Fullmath[[#This Row],[M3]],$H$2:$L636,4,FALSE),VLOOKUP(Fullmath[[#This Row],[M3]],$H638:$L$2227,4,FALSE)),0)</f>
        <v>19.05</v>
      </c>
      <c r="Y637" s="5"/>
      <c r="Z637" s="6"/>
      <c r="AA637" s="15">
        <f>IFERROR(_xlfn.IFNA(VLOOKUP(Fullmath[[#This Row],[M4]],$H$2:$L636,2,FALSE),VLOOKUP(Fullmath[[#This Row],[M4]],$H638:$L$2227,2,FALSE)),0)</f>
        <v>0</v>
      </c>
      <c r="AB637" s="16">
        <f>IFERROR(_xlfn.IFNA(VLOOKUP(Fullmath[[#This Row],[M4]],$H$2:$L636,4,FALSE),VLOOKUP(Fullmath[[#This Row],[M4]],$H638:$L$2227,4,FALSE)),0)</f>
        <v>0</v>
      </c>
      <c r="AC637" s="5"/>
      <c r="AD637" s="6"/>
      <c r="AE637" s="15">
        <f>IFERROR(_xlfn.IFNA(VLOOKUP(Fullmath[[#This Row],[M5]],$H$2:$L636,2,FALSE),VLOOKUP(Fullmath[[#This Row],[M5]],$H638:$L$2227,2,FALSE)),0)</f>
        <v>0</v>
      </c>
      <c r="AF637" s="16">
        <f>IFERROR(_xlfn.IFNA(VLOOKUP(Fullmath[[#This Row],[M5]],$H$2:$L636,4,FALSE),VLOOKUP(Fullmath[[#This Row],[M5]],$H638:$L$2227,4,FALSE)),0)</f>
        <v>0</v>
      </c>
      <c r="AG637" s="5"/>
      <c r="AH637" s="6"/>
      <c r="AI637" s="15">
        <f>IFERROR(_xlfn.IFNA(VLOOKUP(Fullmath[[#This Row],[M6]],$H$2:$L636,2,FALSE),VLOOKUP(Fullmath[[#This Row],[M6]],$H638:$L$2227,2,FALSE)),0)</f>
        <v>0</v>
      </c>
      <c r="AJ637" s="16">
        <f>IFERROR(_xlfn.IFNA(VLOOKUP(Fullmath[[#This Row],[M6]],$H$2:$L636,4,FALSE),VLOOKUP(Fullmath[[#This Row],[M6]],$H638:$L$2227,4,FALSE)),0)</f>
        <v>0</v>
      </c>
      <c r="AK637" s="5"/>
      <c r="AL637" s="6"/>
      <c r="AM637" s="6">
        <f>(IFERROR(VLOOKUP(AK637,Components[[Name]:[Price]],2,FALSE),0))</f>
        <v>0</v>
      </c>
      <c r="AN637" s="5"/>
      <c r="AO637" s="6"/>
      <c r="AP637" s="6">
        <f>(IFERROR(VLOOKUP(AN637,Components[[Name]:[Price]],2,FALSE),0))</f>
        <v>0</v>
      </c>
      <c r="AQ637" s="5"/>
      <c r="AR637" s="6"/>
      <c r="AS637" s="6">
        <f>(IFERROR(VLOOKUP(AQ637,Components[[Name]:[Price]],2,FALSE),0))</f>
        <v>0</v>
      </c>
      <c r="AT637" s="5"/>
      <c r="AU637" s="6"/>
      <c r="AV637" s="6">
        <f>(IFERROR(VLOOKUP(AT637,Components[[Name]:[Price]],2,FALSE),0))</f>
        <v>0</v>
      </c>
      <c r="AW637" s="5"/>
      <c r="AX637" s="6"/>
      <c r="AY637" s="6">
        <f>(IFERROR(VLOOKUP(AW637,Components[[Name]:[Price]],2,FALSE),0))</f>
        <v>0</v>
      </c>
      <c r="AZ637" s="5"/>
      <c r="BA637" s="6"/>
      <c r="BB637" s="6">
        <f>(IFERROR(VLOOKUP(AZ637,Components[[Name]:[Price]],2,FALSE),0))</f>
        <v>0</v>
      </c>
    </row>
    <row r="638" spans="1:54" x14ac:dyDescent="0.2">
      <c r="A638" s="6">
        <v>1624</v>
      </c>
      <c r="B638" s="2" t="s">
        <v>1169</v>
      </c>
      <c r="C638" s="2" t="s">
        <v>642</v>
      </c>
      <c r="D638" s="2" t="s">
        <v>642</v>
      </c>
      <c r="E638" s="6">
        <v>1</v>
      </c>
      <c r="F638" s="6">
        <v>21</v>
      </c>
      <c r="G638" s="6">
        <v>50</v>
      </c>
      <c r="H638" s="6" t="s">
        <v>1201</v>
      </c>
      <c r="I638" s="7">
        <f>Fullmath[[#This Row],[Total CP]]/Fullmath[[#This Row],[Quantity]]</f>
        <v>54.1</v>
      </c>
      <c r="J6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54.1</v>
      </c>
      <c r="K638" s="6">
        <f>Fullmath[[#This Row],[Mat Cost]]/Fullmath[[#This Row],[Quantity]]</f>
        <v>2008.8858333333335</v>
      </c>
      <c r="L6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2008.8858333333335</v>
      </c>
      <c r="M638" s="5" t="s">
        <v>73</v>
      </c>
      <c r="N638" s="14">
        <v>1</v>
      </c>
      <c r="O638" s="15">
        <f>IFERROR(_xlfn.IFNA(VLOOKUP(Fullmath[[#This Row],[M1]],$H$2:$L637,2,FALSE),VLOOKUP(Fullmath[[#This Row],[M1]],$H639:$L$2227,2,FALSE)),0)</f>
        <v>2</v>
      </c>
      <c r="P638" s="16">
        <f>IFERROR(_xlfn.IFNA(VLOOKUP(Fullmath[[#This Row],[M1]],$H$2:$L637,4,FALSE),VLOOKUP(Fullmath[[#This Row],[M1]],$H639:$L$2227,4,FALSE)),0)</f>
        <v>1947.9</v>
      </c>
      <c r="Q638" s="5" t="s">
        <v>310</v>
      </c>
      <c r="R638" s="6">
        <v>1</v>
      </c>
      <c r="S638" s="15">
        <f>IFERROR(_xlfn.IFNA(VLOOKUP(Fullmath[[#This Row],[M2]],$H$2:$L637,2,FALSE),VLOOKUP(Fullmath[[#This Row],[M2]],$H639:$L$2227,2,FALSE)),0)</f>
        <v>1.6</v>
      </c>
      <c r="T638" s="16">
        <f>IFERROR(_xlfn.IFNA(VLOOKUP(Fullmath[[#This Row],[M2]],$H$2:$L637,4,FALSE),VLOOKUP(Fullmath[[#This Row],[M2]],$H639:$L$2227,4,FALSE)),0)</f>
        <v>23.569166666666668</v>
      </c>
      <c r="U638" s="5" t="s">
        <v>651</v>
      </c>
      <c r="V638" s="6">
        <v>5</v>
      </c>
      <c r="W638" s="15">
        <f>IFERROR(_xlfn.IFNA(VLOOKUP(Fullmath[[#This Row],[M3]],$H$2:$L637,2,FALSE),VLOOKUP(Fullmath[[#This Row],[M3]],$H639:$L$2227,2,FALSE)),0)</f>
        <v>0.1</v>
      </c>
      <c r="X638" s="16">
        <f>IFERROR(_xlfn.IFNA(VLOOKUP(Fullmath[[#This Row],[M3]],$H$2:$L637,4,FALSE),VLOOKUP(Fullmath[[#This Row],[M3]],$H639:$L$2227,4,FALSE)),0)</f>
        <v>7.4833333333333325</v>
      </c>
      <c r="Y638" s="5"/>
      <c r="Z638" s="6"/>
      <c r="AA638" s="15">
        <f>IFERROR(_xlfn.IFNA(VLOOKUP(Fullmath[[#This Row],[M4]],$H$2:$L637,2,FALSE),VLOOKUP(Fullmath[[#This Row],[M4]],$H639:$L$2227,2,FALSE)),0)</f>
        <v>0</v>
      </c>
      <c r="AB638" s="16">
        <f>IFERROR(_xlfn.IFNA(VLOOKUP(Fullmath[[#This Row],[M4]],$H$2:$L637,4,FALSE),VLOOKUP(Fullmath[[#This Row],[M4]],$H639:$L$2227,4,FALSE)),0)</f>
        <v>0</v>
      </c>
      <c r="AC638" s="5"/>
      <c r="AD638" s="6"/>
      <c r="AE638" s="15">
        <f>IFERROR(_xlfn.IFNA(VLOOKUP(Fullmath[[#This Row],[M5]],$H$2:$L637,2,FALSE),VLOOKUP(Fullmath[[#This Row],[M5]],$H639:$L$2227,2,FALSE)),0)</f>
        <v>0</v>
      </c>
      <c r="AF638" s="16">
        <f>IFERROR(_xlfn.IFNA(VLOOKUP(Fullmath[[#This Row],[M5]],$H$2:$L637,4,FALSE),VLOOKUP(Fullmath[[#This Row],[M5]],$H639:$L$2227,4,FALSE)),0)</f>
        <v>0</v>
      </c>
      <c r="AG638" s="5"/>
      <c r="AH638" s="6"/>
      <c r="AI638" s="15">
        <f>IFERROR(_xlfn.IFNA(VLOOKUP(Fullmath[[#This Row],[M6]],$H$2:$L637,2,FALSE),VLOOKUP(Fullmath[[#This Row],[M6]],$H639:$L$2227,2,FALSE)),0)</f>
        <v>0</v>
      </c>
      <c r="AJ638" s="16">
        <f>IFERROR(_xlfn.IFNA(VLOOKUP(Fullmath[[#This Row],[M6]],$H$2:$L637,4,FALSE),VLOOKUP(Fullmath[[#This Row],[M6]],$H639:$L$2227,4,FALSE)),0)</f>
        <v>0</v>
      </c>
      <c r="AK638" s="5"/>
      <c r="AL638" s="6"/>
      <c r="AM638" s="6">
        <f>(IFERROR(VLOOKUP(AK638,Components[[Name]:[Price]],2,FALSE),0))</f>
        <v>0</v>
      </c>
      <c r="AN638" s="5"/>
      <c r="AO638" s="6"/>
      <c r="AP638" s="6">
        <f>(IFERROR(VLOOKUP(AN638,Components[[Name]:[Price]],2,FALSE),0))</f>
        <v>0</v>
      </c>
      <c r="AQ638" s="5"/>
      <c r="AR638" s="6"/>
      <c r="AS638" s="6">
        <f>(IFERROR(VLOOKUP(AQ638,Components[[Name]:[Price]],2,FALSE),0))</f>
        <v>0</v>
      </c>
      <c r="AT638" s="5"/>
      <c r="AU638" s="6"/>
      <c r="AV638" s="6">
        <f>(IFERROR(VLOOKUP(AT638,Components[[Name]:[Price]],2,FALSE),0))</f>
        <v>0</v>
      </c>
      <c r="AW638" s="5"/>
      <c r="AX638" s="6"/>
      <c r="AY638" s="6">
        <f>(IFERROR(VLOOKUP(AW638,Components[[Name]:[Price]],2,FALSE),0))</f>
        <v>0</v>
      </c>
      <c r="AZ638" s="5"/>
      <c r="BA638" s="6"/>
      <c r="BB638" s="6">
        <f>(IFERROR(VLOOKUP(AZ638,Components[[Name]:[Price]],2,FALSE),0))</f>
        <v>0</v>
      </c>
    </row>
    <row r="639" spans="1:54" x14ac:dyDescent="0.2">
      <c r="A639" s="6">
        <v>1622</v>
      </c>
      <c r="B639" s="2" t="s">
        <v>1169</v>
      </c>
      <c r="C639" s="2" t="s">
        <v>642</v>
      </c>
      <c r="D639" s="2" t="s">
        <v>642</v>
      </c>
      <c r="E639" s="6">
        <v>1</v>
      </c>
      <c r="F639" s="6">
        <v>21</v>
      </c>
      <c r="G639" s="6">
        <v>50</v>
      </c>
      <c r="H639" s="6" t="s">
        <v>1199</v>
      </c>
      <c r="I639" s="7">
        <f>Fullmath[[#This Row],[Total CP]]/Fullmath[[#This Row],[Quantity]]</f>
        <v>54.6</v>
      </c>
      <c r="J6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54.6</v>
      </c>
      <c r="K639" s="6">
        <f>Fullmath[[#This Row],[Mat Cost]]/Fullmath[[#This Row],[Quantity]]</f>
        <v>2045.9691666666668</v>
      </c>
      <c r="L6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2045.9691666666668</v>
      </c>
      <c r="M639" s="5" t="s">
        <v>73</v>
      </c>
      <c r="N639" s="14">
        <v>1</v>
      </c>
      <c r="O639" s="15">
        <f>IFERROR(_xlfn.IFNA(VLOOKUP(Fullmath[[#This Row],[M1]],$H$2:$L638,2,FALSE),VLOOKUP(Fullmath[[#This Row],[M1]],$H640:$L$2227,2,FALSE)),0)</f>
        <v>2</v>
      </c>
      <c r="P639" s="16">
        <f>IFERROR(_xlfn.IFNA(VLOOKUP(Fullmath[[#This Row],[M1]],$H$2:$L638,4,FALSE),VLOOKUP(Fullmath[[#This Row],[M1]],$H640:$L$2227,4,FALSE)),0)</f>
        <v>1947.9</v>
      </c>
      <c r="Q639" s="5" t="s">
        <v>310</v>
      </c>
      <c r="R639" s="6">
        <v>1</v>
      </c>
      <c r="S639" s="15">
        <f>IFERROR(_xlfn.IFNA(VLOOKUP(Fullmath[[#This Row],[M2]],$H$2:$L638,2,FALSE),VLOOKUP(Fullmath[[#This Row],[M2]],$H640:$L$2227,2,FALSE)),0)</f>
        <v>1.6</v>
      </c>
      <c r="T639" s="16">
        <f>IFERROR(_xlfn.IFNA(VLOOKUP(Fullmath[[#This Row],[M2]],$H$2:$L638,4,FALSE),VLOOKUP(Fullmath[[#This Row],[M2]],$H640:$L$2227,4,FALSE)),0)</f>
        <v>23.569166666666668</v>
      </c>
      <c r="U639" s="5" t="s">
        <v>356</v>
      </c>
      <c r="V639" s="6">
        <v>5</v>
      </c>
      <c r="W639" s="15">
        <f>IFERROR(_xlfn.IFNA(VLOOKUP(Fullmath[[#This Row],[M3]],$H$2:$L638,2,FALSE),VLOOKUP(Fullmath[[#This Row],[M3]],$H640:$L$2227,2,FALSE)),0)</f>
        <v>0.2</v>
      </c>
      <c r="X639" s="16">
        <f>IFERROR(_xlfn.IFNA(VLOOKUP(Fullmath[[#This Row],[M3]],$H$2:$L638,4,FALSE),VLOOKUP(Fullmath[[#This Row],[M3]],$H640:$L$2227,4,FALSE)),0)</f>
        <v>14.9</v>
      </c>
      <c r="Y639" s="5"/>
      <c r="Z639" s="6"/>
      <c r="AA639" s="15">
        <f>IFERROR(_xlfn.IFNA(VLOOKUP(Fullmath[[#This Row],[M4]],$H$2:$L638,2,FALSE),VLOOKUP(Fullmath[[#This Row],[M4]],$H640:$L$2227,2,FALSE)),0)</f>
        <v>0</v>
      </c>
      <c r="AB639" s="16">
        <f>IFERROR(_xlfn.IFNA(VLOOKUP(Fullmath[[#This Row],[M4]],$H$2:$L638,4,FALSE),VLOOKUP(Fullmath[[#This Row],[M4]],$H640:$L$2227,4,FALSE)),0)</f>
        <v>0</v>
      </c>
      <c r="AC639" s="5"/>
      <c r="AD639" s="6"/>
      <c r="AE639" s="15">
        <f>IFERROR(_xlfn.IFNA(VLOOKUP(Fullmath[[#This Row],[M5]],$H$2:$L638,2,FALSE),VLOOKUP(Fullmath[[#This Row],[M5]],$H640:$L$2227,2,FALSE)),0)</f>
        <v>0</v>
      </c>
      <c r="AF639" s="16">
        <f>IFERROR(_xlfn.IFNA(VLOOKUP(Fullmath[[#This Row],[M5]],$H$2:$L638,4,FALSE),VLOOKUP(Fullmath[[#This Row],[M5]],$H640:$L$2227,4,FALSE)),0)</f>
        <v>0</v>
      </c>
      <c r="AG639" s="5"/>
      <c r="AH639" s="6"/>
      <c r="AI639" s="15">
        <f>IFERROR(_xlfn.IFNA(VLOOKUP(Fullmath[[#This Row],[M6]],$H$2:$L638,2,FALSE),VLOOKUP(Fullmath[[#This Row],[M6]],$H640:$L$2227,2,FALSE)),0)</f>
        <v>0</v>
      </c>
      <c r="AJ639" s="16">
        <f>IFERROR(_xlfn.IFNA(VLOOKUP(Fullmath[[#This Row],[M6]],$H$2:$L638,4,FALSE),VLOOKUP(Fullmath[[#This Row],[M6]],$H640:$L$2227,4,FALSE)),0)</f>
        <v>0</v>
      </c>
      <c r="AK639" s="5"/>
      <c r="AL639" s="6"/>
      <c r="AM639" s="6">
        <f>(IFERROR(VLOOKUP(AK639,Components[[Name]:[Price]],2,FALSE),0))</f>
        <v>0</v>
      </c>
      <c r="AN639" s="5"/>
      <c r="AO639" s="6"/>
      <c r="AP639" s="6">
        <f>(IFERROR(VLOOKUP(AN639,Components[[Name]:[Price]],2,FALSE),0))</f>
        <v>0</v>
      </c>
      <c r="AQ639" s="5"/>
      <c r="AR639" s="6"/>
      <c r="AS639" s="6">
        <f>(IFERROR(VLOOKUP(AQ639,Components[[Name]:[Price]],2,FALSE),0))</f>
        <v>0</v>
      </c>
      <c r="AT639" s="5"/>
      <c r="AU639" s="6"/>
      <c r="AV639" s="6">
        <f>(IFERROR(VLOOKUP(AT639,Components[[Name]:[Price]],2,FALSE),0))</f>
        <v>0</v>
      </c>
      <c r="AW639" s="5"/>
      <c r="AX639" s="6"/>
      <c r="AY639" s="6">
        <f>(IFERROR(VLOOKUP(AW639,Components[[Name]:[Price]],2,FALSE),0))</f>
        <v>0</v>
      </c>
      <c r="AZ639" s="5"/>
      <c r="BA639" s="6"/>
      <c r="BB639" s="6">
        <f>(IFERROR(VLOOKUP(AZ639,Components[[Name]:[Price]],2,FALSE),0))</f>
        <v>0</v>
      </c>
    </row>
    <row r="640" spans="1:54" x14ac:dyDescent="0.2">
      <c r="A640" s="6">
        <v>1626</v>
      </c>
      <c r="B640" s="2" t="s">
        <v>1169</v>
      </c>
      <c r="C640" s="2" t="s">
        <v>642</v>
      </c>
      <c r="D640" s="2" t="s">
        <v>642</v>
      </c>
      <c r="E640" s="6">
        <v>1</v>
      </c>
      <c r="F640" s="6">
        <v>21</v>
      </c>
      <c r="G640" s="6">
        <v>50</v>
      </c>
      <c r="H640" s="6" t="s">
        <v>1203</v>
      </c>
      <c r="I640" s="7">
        <f>Fullmath[[#This Row],[Total CP]]/Fullmath[[#This Row],[Quantity]]</f>
        <v>54.1</v>
      </c>
      <c r="J6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54.1</v>
      </c>
      <c r="K640" s="6">
        <f>Fullmath[[#This Row],[Mat Cost]]/Fullmath[[#This Row],[Quantity]]</f>
        <v>2009.8858333333335</v>
      </c>
      <c r="L6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2009.8858333333335</v>
      </c>
      <c r="M640" s="5" t="s">
        <v>73</v>
      </c>
      <c r="N640" s="14">
        <v>1</v>
      </c>
      <c r="O640" s="15">
        <f>IFERROR(_xlfn.IFNA(VLOOKUP(Fullmath[[#This Row],[M1]],$H$2:$L639,2,FALSE),VLOOKUP(Fullmath[[#This Row],[M1]],$H641:$L$2227,2,FALSE)),0)</f>
        <v>2</v>
      </c>
      <c r="P640" s="16">
        <f>IFERROR(_xlfn.IFNA(VLOOKUP(Fullmath[[#This Row],[M1]],$H$2:$L639,4,FALSE),VLOOKUP(Fullmath[[#This Row],[M1]],$H641:$L$2227,4,FALSE)),0)</f>
        <v>1947.9</v>
      </c>
      <c r="Q640" s="5" t="s">
        <v>310</v>
      </c>
      <c r="R640" s="6">
        <v>1</v>
      </c>
      <c r="S640" s="15">
        <f>IFERROR(_xlfn.IFNA(VLOOKUP(Fullmath[[#This Row],[M2]],$H$2:$L639,2,FALSE),VLOOKUP(Fullmath[[#This Row],[M2]],$H641:$L$2227,2,FALSE)),0)</f>
        <v>1.6</v>
      </c>
      <c r="T640" s="16">
        <f>IFERROR(_xlfn.IFNA(VLOOKUP(Fullmath[[#This Row],[M2]],$H$2:$L639,4,FALSE),VLOOKUP(Fullmath[[#This Row],[M2]],$H641:$L$2227,4,FALSE)),0)</f>
        <v>23.569166666666668</v>
      </c>
      <c r="U640" s="5" t="s">
        <v>654</v>
      </c>
      <c r="V640" s="6">
        <v>5</v>
      </c>
      <c r="W640" s="15">
        <f>IFERROR(_xlfn.IFNA(VLOOKUP(Fullmath[[#This Row],[M3]],$H$2:$L639,2,FALSE),VLOOKUP(Fullmath[[#This Row],[M3]],$H641:$L$2227,2,FALSE)),0)</f>
        <v>0.1</v>
      </c>
      <c r="X640" s="16">
        <f>IFERROR(_xlfn.IFNA(VLOOKUP(Fullmath[[#This Row],[M3]],$H$2:$L639,4,FALSE),VLOOKUP(Fullmath[[#This Row],[M3]],$H641:$L$2227,4,FALSE)),0)</f>
        <v>7.6833333333333327</v>
      </c>
      <c r="Y640" s="5"/>
      <c r="Z640" s="6"/>
      <c r="AA640" s="15">
        <f>IFERROR(_xlfn.IFNA(VLOOKUP(Fullmath[[#This Row],[M4]],$H$2:$L639,2,FALSE),VLOOKUP(Fullmath[[#This Row],[M4]],$H641:$L$2227,2,FALSE)),0)</f>
        <v>0</v>
      </c>
      <c r="AB640" s="16">
        <f>IFERROR(_xlfn.IFNA(VLOOKUP(Fullmath[[#This Row],[M4]],$H$2:$L639,4,FALSE),VLOOKUP(Fullmath[[#This Row],[M4]],$H641:$L$2227,4,FALSE)),0)</f>
        <v>0</v>
      </c>
      <c r="AC640" s="5"/>
      <c r="AD640" s="6"/>
      <c r="AE640" s="15">
        <f>IFERROR(_xlfn.IFNA(VLOOKUP(Fullmath[[#This Row],[M5]],$H$2:$L639,2,FALSE),VLOOKUP(Fullmath[[#This Row],[M5]],$H641:$L$2227,2,FALSE)),0)</f>
        <v>0</v>
      </c>
      <c r="AF640" s="16">
        <f>IFERROR(_xlfn.IFNA(VLOOKUP(Fullmath[[#This Row],[M5]],$H$2:$L639,4,FALSE),VLOOKUP(Fullmath[[#This Row],[M5]],$H641:$L$2227,4,FALSE)),0)</f>
        <v>0</v>
      </c>
      <c r="AG640" s="5"/>
      <c r="AH640" s="6"/>
      <c r="AI640" s="15">
        <f>IFERROR(_xlfn.IFNA(VLOOKUP(Fullmath[[#This Row],[M6]],$H$2:$L639,2,FALSE),VLOOKUP(Fullmath[[#This Row],[M6]],$H641:$L$2227,2,FALSE)),0)</f>
        <v>0</v>
      </c>
      <c r="AJ640" s="16">
        <f>IFERROR(_xlfn.IFNA(VLOOKUP(Fullmath[[#This Row],[M6]],$H$2:$L639,4,FALSE),VLOOKUP(Fullmath[[#This Row],[M6]],$H641:$L$2227,4,FALSE)),0)</f>
        <v>0</v>
      </c>
      <c r="AK640" s="5"/>
      <c r="AL640" s="6"/>
      <c r="AM640" s="6">
        <f>(IFERROR(VLOOKUP(AK640,Components[[Name]:[Price]],2,FALSE),0))</f>
        <v>0</v>
      </c>
      <c r="AN640" s="5"/>
      <c r="AO640" s="6"/>
      <c r="AP640" s="6">
        <f>(IFERROR(VLOOKUP(AN640,Components[[Name]:[Price]],2,FALSE),0))</f>
        <v>0</v>
      </c>
      <c r="AQ640" s="5"/>
      <c r="AR640" s="6"/>
      <c r="AS640" s="6">
        <f>(IFERROR(VLOOKUP(AQ640,Components[[Name]:[Price]],2,FALSE),0))</f>
        <v>0</v>
      </c>
      <c r="AT640" s="5"/>
      <c r="AU640" s="6"/>
      <c r="AV640" s="6">
        <f>(IFERROR(VLOOKUP(AT640,Components[[Name]:[Price]],2,FALSE),0))</f>
        <v>0</v>
      </c>
      <c r="AW640" s="5"/>
      <c r="AX640" s="6"/>
      <c r="AY640" s="6">
        <f>(IFERROR(VLOOKUP(AW640,Components[[Name]:[Price]],2,FALSE),0))</f>
        <v>0</v>
      </c>
      <c r="AZ640" s="5"/>
      <c r="BA640" s="6"/>
      <c r="BB640" s="6">
        <f>(IFERROR(VLOOKUP(AZ640,Components[[Name]:[Price]],2,FALSE),0))</f>
        <v>0</v>
      </c>
    </row>
    <row r="641" spans="1:54" x14ac:dyDescent="0.2">
      <c r="A641" s="2">
        <v>843</v>
      </c>
      <c r="B641" s="2" t="s">
        <v>1169</v>
      </c>
      <c r="C641" s="2" t="s">
        <v>642</v>
      </c>
      <c r="D641" s="2" t="s">
        <v>642</v>
      </c>
      <c r="E641" s="2">
        <v>10</v>
      </c>
      <c r="F641" s="2">
        <v>22</v>
      </c>
      <c r="G641" s="2">
        <v>60</v>
      </c>
      <c r="H641" s="2" t="s">
        <v>1196</v>
      </c>
      <c r="I641" s="7">
        <f>Fullmath[[#This Row],[Total CP]]/Fullmath[[#This Row],[Quantity]]</f>
        <v>7.06</v>
      </c>
      <c r="J64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70.599999999999994</v>
      </c>
      <c r="K641" s="2">
        <f>Fullmath[[#This Row],[Mat Cost]]/Fullmath[[#This Row],[Quantity]]</f>
        <v>136.45499999999998</v>
      </c>
      <c r="L64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1364.55</v>
      </c>
      <c r="M641" s="5" t="s">
        <v>644</v>
      </c>
      <c r="N641" s="14">
        <v>10</v>
      </c>
      <c r="O641" s="15">
        <f>IFERROR(_xlfn.IFNA(VLOOKUP(Fullmath[[#This Row],[M1]],$H$2:$L640,2,FALSE),VLOOKUP(Fullmath[[#This Row],[M1]],$H642:$L$2227,2,FALSE)),0)</f>
        <v>1</v>
      </c>
      <c r="P641" s="16">
        <f>IFERROR(_xlfn.IFNA(VLOOKUP(Fullmath[[#This Row],[M1]],$H$2:$L640,4,FALSE),VLOOKUP(Fullmath[[#This Row],[M1]],$H642:$L$2227,4,FALSE)),0)</f>
        <v>120.33333333333333</v>
      </c>
      <c r="Q641" s="5" t="s">
        <v>743</v>
      </c>
      <c r="R641" s="6">
        <v>2</v>
      </c>
      <c r="S641" s="15">
        <f>IFERROR(_xlfn.IFNA(VLOOKUP(Fullmath[[#This Row],[M2]],$H$2:$L640,2,FALSE),VLOOKUP(Fullmath[[#This Row],[M2]],$H642:$L$2227,2,FALSE)),0)</f>
        <v>0.1</v>
      </c>
      <c r="T641" s="16">
        <f>IFERROR(_xlfn.IFNA(VLOOKUP(Fullmath[[#This Row],[M2]],$H$2:$L640,4,FALSE),VLOOKUP(Fullmath[[#This Row],[M2]],$H642:$L$2227,4,FALSE)),0)</f>
        <v>10.583333333333332</v>
      </c>
      <c r="U641" s="5" t="s">
        <v>363</v>
      </c>
      <c r="V641" s="6">
        <v>2</v>
      </c>
      <c r="W641" s="15">
        <f>IFERROR(_xlfn.IFNA(VLOOKUP(Fullmath[[#This Row],[M3]],$H$2:$L640,2,FALSE),VLOOKUP(Fullmath[[#This Row],[M3]],$H642:$L$2227,2,FALSE)),0)</f>
        <v>0.1</v>
      </c>
      <c r="X641" s="16">
        <f>IFERROR(_xlfn.IFNA(VLOOKUP(Fullmath[[#This Row],[M3]],$H$2:$L640,4,FALSE),VLOOKUP(Fullmath[[#This Row],[M3]],$H642:$L$2227,4,FALSE)),0)</f>
        <v>26.2</v>
      </c>
      <c r="Y641" s="5" t="s">
        <v>357</v>
      </c>
      <c r="Z641" s="6">
        <v>2</v>
      </c>
      <c r="AA641" s="15">
        <f>IFERROR(_xlfn.IFNA(VLOOKUP(Fullmath[[#This Row],[M4]],$H$2:$L640,2,FALSE),VLOOKUP(Fullmath[[#This Row],[M4]],$H642:$L$2227,2,FALSE)),0)</f>
        <v>0.1</v>
      </c>
      <c r="AB641" s="16">
        <f>IFERROR(_xlfn.IFNA(VLOOKUP(Fullmath[[#This Row],[M4]],$H$2:$L640,4,FALSE),VLOOKUP(Fullmath[[#This Row],[M4]],$H642:$L$2227,4,FALSE)),0)</f>
        <v>5.7833333333333332</v>
      </c>
      <c r="AC641" s="5"/>
      <c r="AD641" s="6"/>
      <c r="AE641" s="15">
        <f>IFERROR(_xlfn.IFNA(VLOOKUP(Fullmath[[#This Row],[M5]],$H$2:$L640,2,FALSE),VLOOKUP(Fullmath[[#This Row],[M5]],$H642:$L$2227,2,FALSE)),0)</f>
        <v>0</v>
      </c>
      <c r="AF641" s="16">
        <f>IFERROR(_xlfn.IFNA(VLOOKUP(Fullmath[[#This Row],[M5]],$H$2:$L640,4,FALSE),VLOOKUP(Fullmath[[#This Row],[M5]],$H642:$L$2227,4,FALSE)),0)</f>
        <v>0</v>
      </c>
      <c r="AG641" s="5"/>
      <c r="AH641" s="6"/>
      <c r="AI641" s="15">
        <f>IFERROR(_xlfn.IFNA(VLOOKUP(Fullmath[[#This Row],[M6]],$H$2:$L640,2,FALSE),VLOOKUP(Fullmath[[#This Row],[M6]],$H642:$L$2227,2,FALSE)),0)</f>
        <v>0</v>
      </c>
      <c r="AJ641" s="16">
        <f>IFERROR(_xlfn.IFNA(VLOOKUP(Fullmath[[#This Row],[M6]],$H$2:$L640,4,FALSE),VLOOKUP(Fullmath[[#This Row],[M6]],$H642:$L$2227,4,FALSE)),0)</f>
        <v>0</v>
      </c>
      <c r="AK641" s="5" t="s">
        <v>239</v>
      </c>
      <c r="AL641" s="6">
        <v>1</v>
      </c>
      <c r="AM641" s="6">
        <f>(IFERROR(VLOOKUP(AK641,Components[[Name]:[Price]],2,FALSE),0))</f>
        <v>76.083333333333329</v>
      </c>
      <c r="AN641" s="5"/>
      <c r="AO641" s="6"/>
      <c r="AP641" s="6">
        <f>(IFERROR(VLOOKUP(AN641,Components[[Name]:[Price]],2,FALSE),0))</f>
        <v>0</v>
      </c>
      <c r="AQ641" s="5"/>
      <c r="AR641" s="6"/>
      <c r="AS641" s="6">
        <f>(IFERROR(VLOOKUP(AQ641,Components[[Name]:[Price]],2,FALSE),0))</f>
        <v>0</v>
      </c>
      <c r="AT641" s="5"/>
      <c r="AU641" s="6"/>
      <c r="AV641" s="6">
        <f>(IFERROR(VLOOKUP(AT641,Components[[Name]:[Price]],2,FALSE),0))</f>
        <v>0</v>
      </c>
      <c r="AW641" s="5"/>
      <c r="AX641" s="6"/>
      <c r="AY641" s="6">
        <f>(IFERROR(VLOOKUP(AW641,Components[[Name]:[Price]],2,FALSE),0))</f>
        <v>0</v>
      </c>
      <c r="AZ641" s="5"/>
      <c r="BA641" s="6"/>
      <c r="BB641" s="6">
        <f>(IFERROR(VLOOKUP(AZ641,Components[[Name]:[Price]],2,FALSE),0))</f>
        <v>0</v>
      </c>
    </row>
    <row r="642" spans="1:54" x14ac:dyDescent="0.2">
      <c r="A642" s="6">
        <v>981</v>
      </c>
      <c r="B642" s="2" t="s">
        <v>1169</v>
      </c>
      <c r="C642" s="2" t="s">
        <v>642</v>
      </c>
      <c r="D642" s="2" t="s">
        <v>642</v>
      </c>
      <c r="E642" s="6">
        <v>10</v>
      </c>
      <c r="F642" s="6">
        <v>23</v>
      </c>
      <c r="G642" s="6">
        <v>30</v>
      </c>
      <c r="H642" s="6" t="s">
        <v>1198</v>
      </c>
      <c r="I642" s="7">
        <f>Fullmath[[#This Row],[Total CP]]/Fullmath[[#This Row],[Quantity]]</f>
        <v>3.6</v>
      </c>
      <c r="J6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</v>
      </c>
      <c r="K642" s="6">
        <f>Fullmath[[#This Row],[Mat Cost]]/Fullmath[[#This Row],[Quantity]]</f>
        <v>28.761000000000003</v>
      </c>
      <c r="L6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287.61</v>
      </c>
      <c r="M642" s="5" t="s">
        <v>602</v>
      </c>
      <c r="N642" s="14">
        <v>1</v>
      </c>
      <c r="O642" s="15">
        <f>IFERROR(_xlfn.IFNA(VLOOKUP(Fullmath[[#This Row],[M1]],$H$2:$L641,2,FALSE),VLOOKUP(Fullmath[[#This Row],[M1]],$H643:$L$2227,2,FALSE)),0)</f>
        <v>5.4</v>
      </c>
      <c r="P642" s="16">
        <f>IFERROR(_xlfn.IFNA(VLOOKUP(Fullmath[[#This Row],[M1]],$H$2:$L641,4,FALSE),VLOOKUP(Fullmath[[#This Row],[M1]],$H643:$L$2227,4,FALSE)),0)</f>
        <v>162.89333333333335</v>
      </c>
      <c r="Q642" s="5" t="s">
        <v>357</v>
      </c>
      <c r="R642" s="6">
        <v>3</v>
      </c>
      <c r="S642" s="15">
        <f>IFERROR(_xlfn.IFNA(VLOOKUP(Fullmath[[#This Row],[M2]],$H$2:$L641,2,FALSE),VLOOKUP(Fullmath[[#This Row],[M2]],$H643:$L$2227,2,FALSE)),0)</f>
        <v>0.1</v>
      </c>
      <c r="T642" s="16">
        <f>IFERROR(_xlfn.IFNA(VLOOKUP(Fullmath[[#This Row],[M2]],$H$2:$L641,4,FALSE),VLOOKUP(Fullmath[[#This Row],[M2]],$H643:$L$2227,4,FALSE)),0)</f>
        <v>5.7833333333333332</v>
      </c>
      <c r="U642" s="5" t="s">
        <v>651</v>
      </c>
      <c r="V642" s="6">
        <v>3</v>
      </c>
      <c r="W642" s="15">
        <f>IFERROR(_xlfn.IFNA(VLOOKUP(Fullmath[[#This Row],[M3]],$H$2:$L641,2,FALSE),VLOOKUP(Fullmath[[#This Row],[M3]],$H643:$L$2227,2,FALSE)),0)</f>
        <v>0.1</v>
      </c>
      <c r="X642" s="16">
        <f>IFERROR(_xlfn.IFNA(VLOOKUP(Fullmath[[#This Row],[M3]],$H$2:$L641,4,FALSE),VLOOKUP(Fullmath[[#This Row],[M3]],$H643:$L$2227,4,FALSE)),0)</f>
        <v>7.4833333333333325</v>
      </c>
      <c r="Y642" s="5"/>
      <c r="Z642" s="6"/>
      <c r="AA642" s="15">
        <f>IFERROR(_xlfn.IFNA(VLOOKUP(Fullmath[[#This Row],[M4]],$H$2:$L641,2,FALSE),VLOOKUP(Fullmath[[#This Row],[M4]],$H643:$L$2227,2,FALSE)),0)</f>
        <v>0</v>
      </c>
      <c r="AB642" s="16">
        <f>IFERROR(_xlfn.IFNA(VLOOKUP(Fullmath[[#This Row],[M4]],$H$2:$L641,4,FALSE),VLOOKUP(Fullmath[[#This Row],[M4]],$H643:$L$2227,4,FALSE)),0)</f>
        <v>0</v>
      </c>
      <c r="AC642" s="5"/>
      <c r="AD642" s="6"/>
      <c r="AE642" s="15">
        <f>IFERROR(_xlfn.IFNA(VLOOKUP(Fullmath[[#This Row],[M5]],$H$2:$L641,2,FALSE),VLOOKUP(Fullmath[[#This Row],[M5]],$H643:$L$2227,2,FALSE)),0)</f>
        <v>0</v>
      </c>
      <c r="AF642" s="16">
        <f>IFERROR(_xlfn.IFNA(VLOOKUP(Fullmath[[#This Row],[M5]],$H$2:$L641,4,FALSE),VLOOKUP(Fullmath[[#This Row],[M5]],$H643:$L$2227,4,FALSE)),0)</f>
        <v>0</v>
      </c>
      <c r="AG642" s="5"/>
      <c r="AH642" s="6"/>
      <c r="AI642" s="15">
        <f>IFERROR(_xlfn.IFNA(VLOOKUP(Fullmath[[#This Row],[M6]],$H$2:$L641,2,FALSE),VLOOKUP(Fullmath[[#This Row],[M6]],$H643:$L$2227,2,FALSE)),0)</f>
        <v>0</v>
      </c>
      <c r="AJ642" s="16">
        <f>IFERROR(_xlfn.IFNA(VLOOKUP(Fullmath[[#This Row],[M6]],$H$2:$L641,4,FALSE),VLOOKUP(Fullmath[[#This Row],[M6]],$H643:$L$2227,4,FALSE)),0)</f>
        <v>0</v>
      </c>
      <c r="AK642" s="5" t="s">
        <v>228</v>
      </c>
      <c r="AL642" s="6">
        <v>1</v>
      </c>
      <c r="AM642" s="6">
        <f>(IFERROR(VLOOKUP(AK642,Components[[Name]:[Price]],2,FALSE),0))</f>
        <v>84.916666666666671</v>
      </c>
      <c r="AN642" s="5"/>
      <c r="AO642" s="6"/>
      <c r="AP642" s="6">
        <f>(IFERROR(VLOOKUP(AN642,Components[[Name]:[Price]],2,FALSE),0))</f>
        <v>0</v>
      </c>
      <c r="AQ642" s="5"/>
      <c r="AR642" s="6"/>
      <c r="AS642" s="6">
        <f>(IFERROR(VLOOKUP(AQ642,Components[[Name]:[Price]],2,FALSE),0))</f>
        <v>0</v>
      </c>
      <c r="AT642" s="5"/>
      <c r="AU642" s="6"/>
      <c r="AV642" s="6">
        <f>(IFERROR(VLOOKUP(AT642,Components[[Name]:[Price]],2,FALSE),0))</f>
        <v>0</v>
      </c>
      <c r="AW642" s="5"/>
      <c r="AX642" s="6"/>
      <c r="AY642" s="6">
        <f>(IFERROR(VLOOKUP(AW642,Components[[Name]:[Price]],2,FALSE),0))</f>
        <v>0</v>
      </c>
      <c r="AZ642" s="5"/>
      <c r="BA642" s="6"/>
      <c r="BB642" s="6">
        <f>(IFERROR(VLOOKUP(AZ642,Components[[Name]:[Price]],2,FALSE),0))</f>
        <v>0</v>
      </c>
    </row>
    <row r="643" spans="1:54" x14ac:dyDescent="0.2">
      <c r="A643" s="2">
        <v>604</v>
      </c>
      <c r="B643" s="2" t="s">
        <v>1169</v>
      </c>
      <c r="C643" s="2" t="s">
        <v>642</v>
      </c>
      <c r="D643" s="2" t="s">
        <v>642</v>
      </c>
      <c r="E643" s="2">
        <v>1</v>
      </c>
      <c r="F643" s="2">
        <v>24</v>
      </c>
      <c r="G643" s="2">
        <v>72</v>
      </c>
      <c r="H643" s="2" t="s">
        <v>1195</v>
      </c>
      <c r="I643" s="7">
        <f>Fullmath[[#This Row],[Total CP]]/Fullmath[[#This Row],[Quantity]]</f>
        <v>86.94</v>
      </c>
      <c r="J64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86.94</v>
      </c>
      <c r="K643" s="2">
        <f>Fullmath[[#This Row],[Mat Cost]]/Fullmath[[#This Row],[Quantity]]</f>
        <v>986.9226666666666</v>
      </c>
      <c r="L64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986.9226666666666</v>
      </c>
      <c r="M643" s="5" t="s">
        <v>1205</v>
      </c>
      <c r="N643" s="14">
        <v>1</v>
      </c>
      <c r="O643" s="15">
        <f>IFERROR(_xlfn.IFNA(VLOOKUP(Fullmath[[#This Row],[M1]],$H$2:$L642,2,FALSE),VLOOKUP(Fullmath[[#This Row],[M1]],$H644:$L$2227,2,FALSE)),0)</f>
        <v>5.34</v>
      </c>
      <c r="P643" s="16">
        <f>IFERROR(_xlfn.IFNA(VLOOKUP(Fullmath[[#This Row],[M1]],$H$2:$L642,4,FALSE),VLOOKUP(Fullmath[[#This Row],[M1]],$H644:$L$2227,4,FALSE)),0)</f>
        <v>139.84100000000001</v>
      </c>
      <c r="Q643" s="5" t="s">
        <v>310</v>
      </c>
      <c r="R643" s="6">
        <v>6</v>
      </c>
      <c r="S643" s="15">
        <f>IFERROR(_xlfn.IFNA(VLOOKUP(Fullmath[[#This Row],[M2]],$H$2:$L642,2,FALSE),VLOOKUP(Fullmath[[#This Row],[M2]],$H644:$L$2227,2,FALSE)),0)</f>
        <v>1.6</v>
      </c>
      <c r="T643" s="16">
        <f>IFERROR(_xlfn.IFNA(VLOOKUP(Fullmath[[#This Row],[M2]],$H$2:$L642,4,FALSE),VLOOKUP(Fullmath[[#This Row],[M2]],$H644:$L$2227,4,FALSE)),0)</f>
        <v>23.569166666666668</v>
      </c>
      <c r="U643" s="5"/>
      <c r="V643" s="6"/>
      <c r="W643" s="15">
        <f>IFERROR(_xlfn.IFNA(VLOOKUP(Fullmath[[#This Row],[M3]],$H$2:$L642,2,FALSE),VLOOKUP(Fullmath[[#This Row],[M3]],$H644:$L$2227,2,FALSE)),0)</f>
        <v>0</v>
      </c>
      <c r="X643" s="16">
        <f>IFERROR(_xlfn.IFNA(VLOOKUP(Fullmath[[#This Row],[M3]],$H$2:$L642,4,FALSE),VLOOKUP(Fullmath[[#This Row],[M3]],$H644:$L$2227,4,FALSE)),0)</f>
        <v>0</v>
      </c>
      <c r="Y643" s="5"/>
      <c r="Z643" s="6"/>
      <c r="AA643" s="15">
        <f>IFERROR(_xlfn.IFNA(VLOOKUP(Fullmath[[#This Row],[M4]],$H$2:$L642,2,FALSE),VLOOKUP(Fullmath[[#This Row],[M4]],$H644:$L$2227,2,FALSE)),0)</f>
        <v>0</v>
      </c>
      <c r="AB643" s="16">
        <f>IFERROR(_xlfn.IFNA(VLOOKUP(Fullmath[[#This Row],[M4]],$H$2:$L642,4,FALSE),VLOOKUP(Fullmath[[#This Row],[M4]],$H644:$L$2227,4,FALSE)),0)</f>
        <v>0</v>
      </c>
      <c r="AC643" s="5"/>
      <c r="AD643" s="6"/>
      <c r="AE643" s="15">
        <f>IFERROR(_xlfn.IFNA(VLOOKUP(Fullmath[[#This Row],[M5]],$H$2:$L642,2,FALSE),VLOOKUP(Fullmath[[#This Row],[M5]],$H644:$L$2227,2,FALSE)),0)</f>
        <v>0</v>
      </c>
      <c r="AF643" s="16">
        <f>IFERROR(_xlfn.IFNA(VLOOKUP(Fullmath[[#This Row],[M5]],$H$2:$L642,4,FALSE),VLOOKUP(Fullmath[[#This Row],[M5]],$H644:$L$2227,4,FALSE)),0)</f>
        <v>0</v>
      </c>
      <c r="AG643" s="5"/>
      <c r="AH643" s="6"/>
      <c r="AI643" s="15">
        <f>IFERROR(_xlfn.IFNA(VLOOKUP(Fullmath[[#This Row],[M6]],$H$2:$L642,2,FALSE),VLOOKUP(Fullmath[[#This Row],[M6]],$H644:$L$2227,2,FALSE)),0)</f>
        <v>0</v>
      </c>
      <c r="AJ643" s="16">
        <f>IFERROR(_xlfn.IFNA(VLOOKUP(Fullmath[[#This Row],[M6]],$H$2:$L642,4,FALSE),VLOOKUP(Fullmath[[#This Row],[M6]],$H644:$L$2227,4,FALSE)),0)</f>
        <v>0</v>
      </c>
      <c r="AK643" s="5" t="s">
        <v>230</v>
      </c>
      <c r="AL643" s="6">
        <v>2</v>
      </c>
      <c r="AM643" s="6">
        <f>(IFERROR(VLOOKUP(AK643,Components[[Name]:[Price]],2,FALSE),0))</f>
        <v>347.83333333333331</v>
      </c>
      <c r="AN643" s="5" t="s">
        <v>183</v>
      </c>
      <c r="AO643" s="6">
        <v>1</v>
      </c>
      <c r="AP643" s="6">
        <f>(IFERROR(VLOOKUP(AN643,Components[[Name]:[Price]],2,FALSE),0))</f>
        <v>10</v>
      </c>
      <c r="AQ643" s="5"/>
      <c r="AR643" s="6"/>
      <c r="AS643" s="6">
        <f>(IFERROR(VLOOKUP(AQ643,Components[[Name]:[Price]],2,FALSE),0))</f>
        <v>0</v>
      </c>
      <c r="AT643" s="5"/>
      <c r="AU643" s="6"/>
      <c r="AV643" s="6">
        <f>(IFERROR(VLOOKUP(AT643,Components[[Name]:[Price]],2,FALSE),0))</f>
        <v>0</v>
      </c>
      <c r="AW643" s="5"/>
      <c r="AX643" s="6"/>
      <c r="AY643" s="6">
        <f>(IFERROR(VLOOKUP(AW643,Components[[Name]:[Price]],2,FALSE),0))</f>
        <v>0</v>
      </c>
      <c r="AZ643" s="5"/>
      <c r="BA643" s="6"/>
      <c r="BB643" s="6">
        <f>(IFERROR(VLOOKUP(AZ643,Components[[Name]:[Price]],2,FALSE),0))</f>
        <v>0</v>
      </c>
    </row>
    <row r="644" spans="1:54" x14ac:dyDescent="0.2">
      <c r="A644" s="2">
        <v>982</v>
      </c>
      <c r="B644" s="2" t="s">
        <v>958</v>
      </c>
      <c r="C644" s="6" t="s">
        <v>642</v>
      </c>
      <c r="D644" s="2" t="s">
        <v>642</v>
      </c>
      <c r="E644" s="2">
        <v>5</v>
      </c>
      <c r="F644" s="2">
        <v>19</v>
      </c>
      <c r="G644" s="2">
        <v>8</v>
      </c>
      <c r="H644" s="2" t="s">
        <v>670</v>
      </c>
      <c r="I644" s="7">
        <f>Fullmath[[#This Row],[Total CP]]/Fullmath[[#This Row],[Quantity]]</f>
        <v>1.6800000000000002</v>
      </c>
      <c r="J6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8.4</v>
      </c>
      <c r="K644" s="6">
        <f>Fullmath[[#This Row],[Mat Cost]]/Fullmath[[#This Row],[Quantity]]</f>
        <v>89.263333333333335</v>
      </c>
      <c r="L6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446.31666666666666</v>
      </c>
      <c r="M644" s="5" t="s">
        <v>654</v>
      </c>
      <c r="N644" s="14">
        <v>4</v>
      </c>
      <c r="O644" s="15">
        <f>IFERROR(_xlfn.IFNA(VLOOKUP(Fullmath[[#This Row],[M1]],$H$2:$L643,2,FALSE),VLOOKUP(Fullmath[[#This Row],[M1]],$H645:$L$2227,2,FALSE)),0)</f>
        <v>0.1</v>
      </c>
      <c r="P644" s="16">
        <f>IFERROR(_xlfn.IFNA(VLOOKUP(Fullmath[[#This Row],[M1]],$H$2:$L643,4,FALSE),VLOOKUP(Fullmath[[#This Row],[M1]],$H645:$L$2227,4,FALSE)),0)</f>
        <v>7.6833333333333327</v>
      </c>
      <c r="Q644" s="5"/>
      <c r="R644" s="6"/>
      <c r="S644" s="15">
        <f>IFERROR(_xlfn.IFNA(VLOOKUP(Fullmath[[#This Row],[M2]],$H$2:$L643,2,FALSE),VLOOKUP(Fullmath[[#This Row],[M2]],$H645:$L$2227,2,FALSE)),0)</f>
        <v>0</v>
      </c>
      <c r="T644" s="16">
        <f>IFERROR(_xlfn.IFNA(VLOOKUP(Fullmath[[#This Row],[M2]],$H$2:$L643,4,FALSE),VLOOKUP(Fullmath[[#This Row],[M2]],$H645:$L$2227,4,FALSE)),0)</f>
        <v>0</v>
      </c>
      <c r="U644" s="5"/>
      <c r="V644" s="6"/>
      <c r="W644" s="15">
        <f>IFERROR(_xlfn.IFNA(VLOOKUP(Fullmath[[#This Row],[M3]],$H$2:$L643,2,FALSE),VLOOKUP(Fullmath[[#This Row],[M3]],$H645:$L$2227,2,FALSE)),0)</f>
        <v>0</v>
      </c>
      <c r="X644" s="16">
        <f>IFERROR(_xlfn.IFNA(VLOOKUP(Fullmath[[#This Row],[M3]],$H$2:$L643,4,FALSE),VLOOKUP(Fullmath[[#This Row],[M3]],$H645:$L$2227,4,FALSE)),0)</f>
        <v>0</v>
      </c>
      <c r="Y644" s="5"/>
      <c r="Z644" s="6"/>
      <c r="AA644" s="15">
        <f>IFERROR(_xlfn.IFNA(VLOOKUP(Fullmath[[#This Row],[M4]],$H$2:$L643,2,FALSE),VLOOKUP(Fullmath[[#This Row],[M4]],$H645:$L$2227,2,FALSE)),0)</f>
        <v>0</v>
      </c>
      <c r="AB644" s="16">
        <f>IFERROR(_xlfn.IFNA(VLOOKUP(Fullmath[[#This Row],[M4]],$H$2:$L643,4,FALSE),VLOOKUP(Fullmath[[#This Row],[M4]],$H645:$L$2227,4,FALSE)),0)</f>
        <v>0</v>
      </c>
      <c r="AC644" s="5"/>
      <c r="AD644" s="6"/>
      <c r="AE644" s="15">
        <f>IFERROR(_xlfn.IFNA(VLOOKUP(Fullmath[[#This Row],[M5]],$H$2:$L643,2,FALSE),VLOOKUP(Fullmath[[#This Row],[M5]],$H645:$L$2227,2,FALSE)),0)</f>
        <v>0</v>
      </c>
      <c r="AF644" s="16">
        <f>IFERROR(_xlfn.IFNA(VLOOKUP(Fullmath[[#This Row],[M5]],$H$2:$L643,4,FALSE),VLOOKUP(Fullmath[[#This Row],[M5]],$H645:$L$2227,4,FALSE)),0)</f>
        <v>0</v>
      </c>
      <c r="AG644" s="5"/>
      <c r="AH644" s="6"/>
      <c r="AI644" s="15">
        <f>IFERROR(_xlfn.IFNA(VLOOKUP(Fullmath[[#This Row],[M6]],$H$2:$L643,2,FALSE),VLOOKUP(Fullmath[[#This Row],[M6]],$H645:$L$2227,2,FALSE)),0)</f>
        <v>0</v>
      </c>
      <c r="AJ644" s="16">
        <f>IFERROR(_xlfn.IFNA(VLOOKUP(Fullmath[[#This Row],[M6]],$H$2:$L643,4,FALSE),VLOOKUP(Fullmath[[#This Row],[M6]],$H645:$L$2227,4,FALSE)),0)</f>
        <v>0</v>
      </c>
      <c r="AK644" s="5" t="s">
        <v>159</v>
      </c>
      <c r="AL644" s="6">
        <v>2</v>
      </c>
      <c r="AM644" s="6">
        <f>(IFERROR(VLOOKUP(AK644,Components[[Name]:[Price]],2,FALSE),0))</f>
        <v>108.625</v>
      </c>
      <c r="AN644" s="5" t="s">
        <v>157</v>
      </c>
      <c r="AO644" s="6">
        <v>4</v>
      </c>
      <c r="AP644" s="6">
        <f>(IFERROR(VLOOKUP(AN644,Components[[Name]:[Price]],2,FALSE),0))</f>
        <v>49.583333333333336</v>
      </c>
      <c r="AQ644" s="5"/>
      <c r="AR644" s="6"/>
      <c r="AS644" s="6">
        <f>(IFERROR(VLOOKUP(AQ644,Components[[Name]:[Price]],2,FALSE),0))</f>
        <v>0</v>
      </c>
      <c r="AT644" s="5"/>
      <c r="AU644" s="6"/>
      <c r="AV644" s="6">
        <f>(IFERROR(VLOOKUP(AT644,Components[[Name]:[Price]],2,FALSE),0))</f>
        <v>0</v>
      </c>
      <c r="AW644" s="5"/>
      <c r="AX644" s="6"/>
      <c r="AY644" s="6">
        <f>(IFERROR(VLOOKUP(AW644,Components[[Name]:[Price]],2,FALSE),0))</f>
        <v>0</v>
      </c>
      <c r="AZ644" s="5"/>
      <c r="BA644" s="6"/>
      <c r="BB644" s="2">
        <f>(IFERROR(VLOOKUP(AZ644,Components[[Name]:[Price]],2,FALSE),0))</f>
        <v>0</v>
      </c>
    </row>
    <row r="645" spans="1:54" x14ac:dyDescent="0.2">
      <c r="A645" s="2">
        <v>172</v>
      </c>
      <c r="B645" s="2" t="s">
        <v>958</v>
      </c>
      <c r="C645" s="6" t="s">
        <v>642</v>
      </c>
      <c r="D645" s="2" t="s">
        <v>642</v>
      </c>
      <c r="E645" s="2">
        <v>3</v>
      </c>
      <c r="F645" s="2">
        <v>22</v>
      </c>
      <c r="G645" s="2">
        <v>40</v>
      </c>
      <c r="H645" s="2" t="s">
        <v>976</v>
      </c>
      <c r="I645" s="7">
        <f>Fullmath[[#This Row],[Total CP]]/Fullmath[[#This Row],[Quantity]]</f>
        <v>16.733333333333334</v>
      </c>
      <c r="J6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50.2</v>
      </c>
      <c r="K645" s="6">
        <f>Fullmath[[#This Row],[Mat Cost]]/Fullmath[[#This Row],[Quantity]]</f>
        <v>162.26666666666668</v>
      </c>
      <c r="L6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486.8</v>
      </c>
      <c r="M645" s="5" t="s">
        <v>325</v>
      </c>
      <c r="N645" s="14">
        <v>2</v>
      </c>
      <c r="O645" s="15">
        <f>IFERROR(_xlfn.IFNA(VLOOKUP(Fullmath[[#This Row],[M1]],$H$2:$L644,2,FALSE),VLOOKUP(Fullmath[[#This Row],[M1]],$H646:$L$2227,2,FALSE)),0)</f>
        <v>1</v>
      </c>
      <c r="P645" s="16">
        <f>IFERROR(_xlfn.IFNA(VLOOKUP(Fullmath[[#This Row],[M1]],$H$2:$L644,4,FALSE),VLOOKUP(Fullmath[[#This Row],[M1]],$H646:$L$2227,4,FALSE)),0)</f>
        <v>48.608333333333334</v>
      </c>
      <c r="Q645" s="5" t="s">
        <v>295</v>
      </c>
      <c r="R645" s="6">
        <v>1</v>
      </c>
      <c r="S645" s="15">
        <f>IFERROR(_xlfn.IFNA(VLOOKUP(Fullmath[[#This Row],[M2]],$H$2:$L644,2,FALSE),VLOOKUP(Fullmath[[#This Row],[M2]],$H646:$L$2227,2,FALSE)),0)</f>
        <v>1</v>
      </c>
      <c r="T645" s="16">
        <f>IFERROR(_xlfn.IFNA(VLOOKUP(Fullmath[[#This Row],[M2]],$H$2:$L644,4,FALSE),VLOOKUP(Fullmath[[#This Row],[M2]],$H646:$L$2227,4,FALSE)),0)</f>
        <v>49.583333333333336</v>
      </c>
      <c r="U645" s="5" t="s">
        <v>307</v>
      </c>
      <c r="V645" s="6">
        <v>1</v>
      </c>
      <c r="W645" s="15">
        <f>IFERROR(_xlfn.IFNA(VLOOKUP(Fullmath[[#This Row],[M3]],$H$2:$L644,2,FALSE),VLOOKUP(Fullmath[[#This Row],[M3]],$H646:$L$2227,2,FALSE)),0)</f>
        <v>1.6</v>
      </c>
      <c r="X645" s="16">
        <f>IFERROR(_xlfn.IFNA(VLOOKUP(Fullmath[[#This Row],[M3]],$H$2:$L644,4,FALSE),VLOOKUP(Fullmath[[#This Row],[M3]],$H646:$L$2227,4,FALSE)),0)</f>
        <v>60</v>
      </c>
      <c r="Y645" s="5" t="s">
        <v>871</v>
      </c>
      <c r="Z645" s="6">
        <v>1</v>
      </c>
      <c r="AA645" s="15">
        <f>IFERROR(_xlfn.IFNA(VLOOKUP(Fullmath[[#This Row],[M4]],$H$2:$L644,2,FALSE),VLOOKUP(Fullmath[[#This Row],[M4]],$H646:$L$2227,2,FALSE)),0)</f>
        <v>2.4</v>
      </c>
      <c r="AB645" s="16">
        <f>IFERROR(_xlfn.IFNA(VLOOKUP(Fullmath[[#This Row],[M4]],$H$2:$L644,4,FALSE),VLOOKUP(Fullmath[[#This Row],[M4]],$H646:$L$2227,4,FALSE)),0)</f>
        <v>80</v>
      </c>
      <c r="AC645" s="5" t="s">
        <v>864</v>
      </c>
      <c r="AD645" s="6">
        <v>1</v>
      </c>
      <c r="AE645" s="15">
        <f>IFERROR(_xlfn.IFNA(VLOOKUP(Fullmath[[#This Row],[M5]],$H$2:$L644,2,FALSE),VLOOKUP(Fullmath[[#This Row],[M5]],$H646:$L$2227,2,FALSE)),0)</f>
        <v>3.2</v>
      </c>
      <c r="AF645" s="16">
        <f>IFERROR(_xlfn.IFNA(VLOOKUP(Fullmath[[#This Row],[M5]],$H$2:$L644,4,FALSE),VLOOKUP(Fullmath[[#This Row],[M5]],$H646:$L$2227,4,FALSE)),0)</f>
        <v>200</v>
      </c>
      <c r="AG645" s="5"/>
      <c r="AH645" s="6"/>
      <c r="AI645" s="15">
        <f>IFERROR(_xlfn.IFNA(VLOOKUP(Fullmath[[#This Row],[M6]],$H$2:$L644,2,FALSE),VLOOKUP(Fullmath[[#This Row],[M6]],$H646:$L$2227,2,FALSE)),0)</f>
        <v>0</v>
      </c>
      <c r="AJ645" s="16">
        <f>IFERROR(_xlfn.IFNA(VLOOKUP(Fullmath[[#This Row],[M6]],$H$2:$L644,4,FALSE),VLOOKUP(Fullmath[[#This Row],[M6]],$H646:$L$2227,4,FALSE)),0)</f>
        <v>0</v>
      </c>
      <c r="AK645" s="5"/>
      <c r="AL645" s="6"/>
      <c r="AM645" s="6">
        <f>(IFERROR(VLOOKUP(AK645,Components[[Name]:[Price]],2,FALSE),0))</f>
        <v>0</v>
      </c>
      <c r="AN645" s="5"/>
      <c r="AO645" s="6"/>
      <c r="AP645" s="6">
        <f>(IFERROR(VLOOKUP(AN645,Components[[Name]:[Price]],2,FALSE),0))</f>
        <v>0</v>
      </c>
      <c r="AQ645" s="5"/>
      <c r="AR645" s="6"/>
      <c r="AS645" s="6">
        <f>(IFERROR(VLOOKUP(AQ645,Components[[Name]:[Price]],2,FALSE),0))</f>
        <v>0</v>
      </c>
      <c r="AT645" s="5"/>
      <c r="AU645" s="6"/>
      <c r="AV645" s="6">
        <f>(IFERROR(VLOOKUP(AT645,Components[[Name]:[Price]],2,FALSE),0))</f>
        <v>0</v>
      </c>
      <c r="AW645" s="5"/>
      <c r="AX645" s="6"/>
      <c r="AY645" s="6">
        <f>(IFERROR(VLOOKUP(AW645,Components[[Name]:[Price]],2,FALSE),0))</f>
        <v>0</v>
      </c>
      <c r="AZ645" s="5"/>
      <c r="BA645" s="6"/>
      <c r="BB645" s="2">
        <f>(IFERROR(VLOOKUP(AZ645,Components[[Name]:[Price]],2,FALSE),0))</f>
        <v>0</v>
      </c>
    </row>
    <row r="646" spans="1:54" x14ac:dyDescent="0.2">
      <c r="A646" s="6">
        <v>115</v>
      </c>
      <c r="B646" s="6" t="s">
        <v>599</v>
      </c>
      <c r="C646" s="6" t="s">
        <v>642</v>
      </c>
      <c r="D646" s="6" t="s">
        <v>642</v>
      </c>
      <c r="E646" s="6">
        <v>1</v>
      </c>
      <c r="F646" s="6">
        <v>13</v>
      </c>
      <c r="G646" s="6">
        <v>2</v>
      </c>
      <c r="H646" s="6" t="s">
        <v>666</v>
      </c>
      <c r="I646" s="7">
        <f>Fullmath[[#This Row],[Total CP]]/Fullmath[[#This Row],[Quantity]]</f>
        <v>3.4</v>
      </c>
      <c r="J6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3.4</v>
      </c>
      <c r="K646" s="6">
        <f>Fullmath[[#This Row],[Mat Cost]]/Fullmath[[#This Row],[Quantity]]</f>
        <v>195.61</v>
      </c>
      <c r="L6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195.61</v>
      </c>
      <c r="M646" s="5" t="s">
        <v>579</v>
      </c>
      <c r="N646" s="14">
        <v>1</v>
      </c>
      <c r="O646" s="15">
        <f>IFERROR(_xlfn.IFNA(VLOOKUP(Fullmath[[#This Row],[M1]],$H$2:$L645,2,FALSE),VLOOKUP(Fullmath[[#This Row],[M1]],$H647:$L$2227,2,FALSE)),0)</f>
        <v>1.4</v>
      </c>
      <c r="P646" s="16">
        <f>IFERROR(_xlfn.IFNA(VLOOKUP(Fullmath[[#This Row],[M1]],$H$2:$L645,4,FALSE),VLOOKUP(Fullmath[[#This Row],[M1]],$H647:$L$2227,4,FALSE)),0)</f>
        <v>62.893333333333338</v>
      </c>
      <c r="Q646" s="5"/>
      <c r="R646" s="6"/>
      <c r="S646" s="15">
        <f>IFERROR(_xlfn.IFNA(VLOOKUP(Fullmath[[#This Row],[M2]],$H$2:$L645,2,FALSE),VLOOKUP(Fullmath[[#This Row],[M2]],$H647:$L$2227,2,FALSE)),0)</f>
        <v>0</v>
      </c>
      <c r="T646" s="16">
        <f>IFERROR(_xlfn.IFNA(VLOOKUP(Fullmath[[#This Row],[M2]],$H$2:$L645,4,FALSE),VLOOKUP(Fullmath[[#This Row],[M2]],$H647:$L$2227,4,FALSE)),0)</f>
        <v>0</v>
      </c>
      <c r="U646" s="5"/>
      <c r="V646" s="6"/>
      <c r="W646" s="15">
        <f>IFERROR(_xlfn.IFNA(VLOOKUP(Fullmath[[#This Row],[M3]],$H$2:$L645,2,FALSE),VLOOKUP(Fullmath[[#This Row],[M3]],$H647:$L$2227,2,FALSE)),0)</f>
        <v>0</v>
      </c>
      <c r="X646" s="16">
        <f>IFERROR(_xlfn.IFNA(VLOOKUP(Fullmath[[#This Row],[M3]],$H$2:$L645,4,FALSE),VLOOKUP(Fullmath[[#This Row],[M3]],$H647:$L$2227,4,FALSE)),0)</f>
        <v>0</v>
      </c>
      <c r="Y646" s="5"/>
      <c r="Z646" s="6"/>
      <c r="AA646" s="15">
        <f>IFERROR(_xlfn.IFNA(VLOOKUP(Fullmath[[#This Row],[M4]],$H$2:$L645,2,FALSE),VLOOKUP(Fullmath[[#This Row],[M4]],$H647:$L$2227,2,FALSE)),0)</f>
        <v>0</v>
      </c>
      <c r="AB646" s="16">
        <f>IFERROR(_xlfn.IFNA(VLOOKUP(Fullmath[[#This Row],[M4]],$H$2:$L645,4,FALSE),VLOOKUP(Fullmath[[#This Row],[M4]],$H647:$L$2227,4,FALSE)),0)</f>
        <v>0</v>
      </c>
      <c r="AC646" s="5"/>
      <c r="AD646" s="6"/>
      <c r="AE646" s="15">
        <f>IFERROR(_xlfn.IFNA(VLOOKUP(Fullmath[[#This Row],[M5]],$H$2:$L645,2,FALSE),VLOOKUP(Fullmath[[#This Row],[M5]],$H647:$L$2227,2,FALSE)),0)</f>
        <v>0</v>
      </c>
      <c r="AF646" s="16">
        <f>IFERROR(_xlfn.IFNA(VLOOKUP(Fullmath[[#This Row],[M5]],$H$2:$L645,4,FALSE),VLOOKUP(Fullmath[[#This Row],[M5]],$H647:$L$2227,4,FALSE)),0)</f>
        <v>0</v>
      </c>
      <c r="AG646" s="5"/>
      <c r="AH646" s="6"/>
      <c r="AI646" s="15">
        <f>IFERROR(_xlfn.IFNA(VLOOKUP(Fullmath[[#This Row],[M6]],$H$2:$L645,2,FALSE),VLOOKUP(Fullmath[[#This Row],[M6]],$H647:$L$2227,2,FALSE)),0)</f>
        <v>0</v>
      </c>
      <c r="AJ646" s="16">
        <f>IFERROR(_xlfn.IFNA(VLOOKUP(Fullmath[[#This Row],[M6]],$H$2:$L645,4,FALSE),VLOOKUP(Fullmath[[#This Row],[M6]],$H647:$L$2227,4,FALSE)),0)</f>
        <v>0</v>
      </c>
      <c r="AK646" s="5" t="s">
        <v>197</v>
      </c>
      <c r="AL646" s="6">
        <v>1</v>
      </c>
      <c r="AM646" s="6">
        <f>(IFERROR(VLOOKUP(AK646,Components[[Name]:[Price]],2,FALSE),0))</f>
        <v>58.916666666666664</v>
      </c>
      <c r="AN646" s="5" t="s">
        <v>212</v>
      </c>
      <c r="AO646" s="6">
        <v>2</v>
      </c>
      <c r="AP646" s="6">
        <f>(IFERROR(VLOOKUP(AN646,Components[[Name]:[Price]],2,FALSE),0))</f>
        <v>36.9</v>
      </c>
      <c r="AQ646" s="5"/>
      <c r="AR646" s="6"/>
      <c r="AS646" s="6">
        <f>(IFERROR(VLOOKUP(AQ646,Components[[Name]:[Price]],2,FALSE),0))</f>
        <v>0</v>
      </c>
      <c r="AT646" s="5"/>
      <c r="AU646" s="6"/>
      <c r="AV646" s="6">
        <f>(IFERROR(VLOOKUP(AT646,Components[[Name]:[Price]],2,FALSE),0))</f>
        <v>0</v>
      </c>
      <c r="AW646" s="5"/>
      <c r="AX646" s="6"/>
      <c r="AY646" s="6">
        <f>(IFERROR(VLOOKUP(AW646,Components[[Name]:[Price]],2,FALSE),0))</f>
        <v>0</v>
      </c>
      <c r="AZ646" s="5"/>
      <c r="BA646" s="6"/>
      <c r="BB646" s="6">
        <f>(IFERROR(VLOOKUP(AZ646,Components[[Name]:[Price]],2,FALSE),0))</f>
        <v>0</v>
      </c>
    </row>
    <row r="647" spans="1:54" x14ac:dyDescent="0.2">
      <c r="A647" s="6">
        <v>118</v>
      </c>
      <c r="B647" s="6" t="s">
        <v>599</v>
      </c>
      <c r="C647" s="6" t="s">
        <v>642</v>
      </c>
      <c r="D647" s="6" t="s">
        <v>642</v>
      </c>
      <c r="E647" s="6">
        <v>1</v>
      </c>
      <c r="F647" s="6">
        <v>16</v>
      </c>
      <c r="G647" s="6">
        <v>4</v>
      </c>
      <c r="H647" s="6" t="s">
        <v>669</v>
      </c>
      <c r="I647" s="7">
        <f>Fullmath[[#This Row],[Total CP]]/Fullmath[[#This Row],[Quantity]]</f>
        <v>4</v>
      </c>
      <c r="J6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647" s="6">
        <f>Fullmath[[#This Row],[Mat Cost]]/Fullmath[[#This Row],[Quantity]]</f>
        <v>194.36666666666665</v>
      </c>
      <c r="L6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194.36666666666665</v>
      </c>
      <c r="M647" s="5"/>
      <c r="N647" s="14"/>
      <c r="O647" s="15">
        <f>IFERROR(_xlfn.IFNA(VLOOKUP(Fullmath[[#This Row],[M1]],$H$2:$L646,2,FALSE),VLOOKUP(Fullmath[[#This Row],[M1]],$H648:$L$2227,2,FALSE)),0)</f>
        <v>0</v>
      </c>
      <c r="P647" s="16">
        <f>IFERROR(_xlfn.IFNA(VLOOKUP(Fullmath[[#This Row],[M1]],$H$2:$L646,4,FALSE),VLOOKUP(Fullmath[[#This Row],[M1]],$H648:$L$2227,4,FALSE)),0)</f>
        <v>0</v>
      </c>
      <c r="Q647" s="5"/>
      <c r="R647" s="6"/>
      <c r="S647" s="15">
        <f>IFERROR(_xlfn.IFNA(VLOOKUP(Fullmath[[#This Row],[M2]],$H$2:$L646,2,FALSE),VLOOKUP(Fullmath[[#This Row],[M2]],$H648:$L$2227,2,FALSE)),0)</f>
        <v>0</v>
      </c>
      <c r="T647" s="16">
        <f>IFERROR(_xlfn.IFNA(VLOOKUP(Fullmath[[#This Row],[M2]],$H$2:$L646,4,FALSE),VLOOKUP(Fullmath[[#This Row],[M2]],$H648:$L$2227,4,FALSE)),0)</f>
        <v>0</v>
      </c>
      <c r="U647" s="5"/>
      <c r="V647" s="6"/>
      <c r="W647" s="15">
        <f>IFERROR(_xlfn.IFNA(VLOOKUP(Fullmath[[#This Row],[M3]],$H$2:$L646,2,FALSE),VLOOKUP(Fullmath[[#This Row],[M3]],$H648:$L$2227,2,FALSE)),0)</f>
        <v>0</v>
      </c>
      <c r="X647" s="16">
        <f>IFERROR(_xlfn.IFNA(VLOOKUP(Fullmath[[#This Row],[M3]],$H$2:$L646,4,FALSE),VLOOKUP(Fullmath[[#This Row],[M3]],$H648:$L$2227,4,FALSE)),0)</f>
        <v>0</v>
      </c>
      <c r="Y647" s="5"/>
      <c r="Z647" s="6"/>
      <c r="AA647" s="15">
        <f>IFERROR(_xlfn.IFNA(VLOOKUP(Fullmath[[#This Row],[M4]],$H$2:$L646,2,FALSE),VLOOKUP(Fullmath[[#This Row],[M4]],$H648:$L$2227,2,FALSE)),0)</f>
        <v>0</v>
      </c>
      <c r="AB647" s="16">
        <f>IFERROR(_xlfn.IFNA(VLOOKUP(Fullmath[[#This Row],[M4]],$H$2:$L646,4,FALSE),VLOOKUP(Fullmath[[#This Row],[M4]],$H648:$L$2227,4,FALSE)),0)</f>
        <v>0</v>
      </c>
      <c r="AC647" s="5"/>
      <c r="AD647" s="6"/>
      <c r="AE647" s="15">
        <f>IFERROR(_xlfn.IFNA(VLOOKUP(Fullmath[[#This Row],[M5]],$H$2:$L646,2,FALSE),VLOOKUP(Fullmath[[#This Row],[M5]],$H648:$L$2227,2,FALSE)),0)</f>
        <v>0</v>
      </c>
      <c r="AF647" s="16">
        <f>IFERROR(_xlfn.IFNA(VLOOKUP(Fullmath[[#This Row],[M5]],$H$2:$L646,4,FALSE),VLOOKUP(Fullmath[[#This Row],[M5]],$H648:$L$2227,4,FALSE)),0)</f>
        <v>0</v>
      </c>
      <c r="AG647" s="5"/>
      <c r="AH647" s="6"/>
      <c r="AI647" s="15">
        <f>IFERROR(_xlfn.IFNA(VLOOKUP(Fullmath[[#This Row],[M6]],$H$2:$L646,2,FALSE),VLOOKUP(Fullmath[[#This Row],[M6]],$H648:$L$2227,2,FALSE)),0)</f>
        <v>0</v>
      </c>
      <c r="AJ647" s="16">
        <f>IFERROR(_xlfn.IFNA(VLOOKUP(Fullmath[[#This Row],[M6]],$H$2:$L646,4,FALSE),VLOOKUP(Fullmath[[#This Row],[M6]],$H648:$L$2227,4,FALSE)),0)</f>
        <v>0</v>
      </c>
      <c r="AK647" s="5" t="s">
        <v>179</v>
      </c>
      <c r="AL647" s="6">
        <v>1</v>
      </c>
      <c r="AM647" s="6">
        <f>(IFERROR(VLOOKUP(AK647,Components[[Name]:[Price]],2,FALSE),0))</f>
        <v>19.166666666666668</v>
      </c>
      <c r="AN647" s="5" t="s">
        <v>165</v>
      </c>
      <c r="AO647" s="6">
        <v>6</v>
      </c>
      <c r="AP647" s="6">
        <f>(IFERROR(VLOOKUP(AN647,Components[[Name]:[Price]],2,FALSE),0))</f>
        <v>29.2</v>
      </c>
      <c r="AQ647" s="5"/>
      <c r="AR647" s="6"/>
      <c r="AS647" s="6">
        <f>(IFERROR(VLOOKUP(AQ647,Components[[Name]:[Price]],2,FALSE),0))</f>
        <v>0</v>
      </c>
      <c r="AT647" s="5"/>
      <c r="AU647" s="6"/>
      <c r="AV647" s="6">
        <f>(IFERROR(VLOOKUP(AT647,Components[[Name]:[Price]],2,FALSE),0))</f>
        <v>0</v>
      </c>
      <c r="AW647" s="5"/>
      <c r="AX647" s="6"/>
      <c r="AY647" s="6">
        <f>(IFERROR(VLOOKUP(AW647,Components[[Name]:[Price]],2,FALSE),0))</f>
        <v>0</v>
      </c>
      <c r="AZ647" s="5"/>
      <c r="BA647" s="6"/>
      <c r="BB647" s="6">
        <f>(IFERROR(VLOOKUP(AZ647,Components[[Name]:[Price]],2,FALSE),0))</f>
        <v>0</v>
      </c>
    </row>
    <row r="648" spans="1:54" x14ac:dyDescent="0.2">
      <c r="A648" s="6">
        <v>983</v>
      </c>
      <c r="B648" s="6" t="s">
        <v>599</v>
      </c>
      <c r="C648" s="6" t="s">
        <v>642</v>
      </c>
      <c r="D648" s="6" t="s">
        <v>642</v>
      </c>
      <c r="E648" s="6">
        <v>5</v>
      </c>
      <c r="F648" s="6">
        <v>19</v>
      </c>
      <c r="G648" s="6">
        <v>8</v>
      </c>
      <c r="H648" s="6" t="s">
        <v>670</v>
      </c>
      <c r="I648" s="7">
        <f>Fullmath[[#This Row],[Total CP]]/Fullmath[[#This Row],[Quantity]]</f>
        <v>1.6800000000000002</v>
      </c>
      <c r="J6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8.4</v>
      </c>
      <c r="K648" s="6">
        <f>Fullmath[[#This Row],[Mat Cost]]/Fullmath[[#This Row],[Quantity]]</f>
        <v>89.263333333333335</v>
      </c>
      <c r="L6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446.31666666666666</v>
      </c>
      <c r="M648" s="5" t="s">
        <v>654</v>
      </c>
      <c r="N648" s="14">
        <v>4</v>
      </c>
      <c r="O648" s="15">
        <f>IFERROR(_xlfn.IFNA(VLOOKUP(Fullmath[[#This Row],[M1]],$H$2:$L647,2,FALSE),VLOOKUP(Fullmath[[#This Row],[M1]],$H649:$L$2227,2,FALSE)),0)</f>
        <v>0.1</v>
      </c>
      <c r="P648" s="16">
        <f>IFERROR(_xlfn.IFNA(VLOOKUP(Fullmath[[#This Row],[M1]],$H$2:$L647,4,FALSE),VLOOKUP(Fullmath[[#This Row],[M1]],$H649:$L$2227,4,FALSE)),0)</f>
        <v>7.6833333333333327</v>
      </c>
      <c r="Q648" s="5"/>
      <c r="R648" s="6"/>
      <c r="S648" s="15">
        <f>IFERROR(_xlfn.IFNA(VLOOKUP(Fullmath[[#This Row],[M2]],$H$2:$L647,2,FALSE),VLOOKUP(Fullmath[[#This Row],[M2]],$H649:$L$2227,2,FALSE)),0)</f>
        <v>0</v>
      </c>
      <c r="T648" s="16">
        <f>IFERROR(_xlfn.IFNA(VLOOKUP(Fullmath[[#This Row],[M2]],$H$2:$L647,4,FALSE),VLOOKUP(Fullmath[[#This Row],[M2]],$H649:$L$2227,4,FALSE)),0)</f>
        <v>0</v>
      </c>
      <c r="U648" s="5"/>
      <c r="V648" s="6"/>
      <c r="W648" s="15">
        <f>IFERROR(_xlfn.IFNA(VLOOKUP(Fullmath[[#This Row],[M3]],$H$2:$L647,2,FALSE),VLOOKUP(Fullmath[[#This Row],[M3]],$H649:$L$2227,2,FALSE)),0)</f>
        <v>0</v>
      </c>
      <c r="X648" s="16">
        <f>IFERROR(_xlfn.IFNA(VLOOKUP(Fullmath[[#This Row],[M3]],$H$2:$L647,4,FALSE),VLOOKUP(Fullmath[[#This Row],[M3]],$H649:$L$2227,4,FALSE)),0)</f>
        <v>0</v>
      </c>
      <c r="Y648" s="5"/>
      <c r="Z648" s="6"/>
      <c r="AA648" s="15">
        <f>IFERROR(_xlfn.IFNA(VLOOKUP(Fullmath[[#This Row],[M4]],$H$2:$L647,2,FALSE),VLOOKUP(Fullmath[[#This Row],[M4]],$H649:$L$2227,2,FALSE)),0)</f>
        <v>0</v>
      </c>
      <c r="AB648" s="16">
        <f>IFERROR(_xlfn.IFNA(VLOOKUP(Fullmath[[#This Row],[M4]],$H$2:$L647,4,FALSE),VLOOKUP(Fullmath[[#This Row],[M4]],$H649:$L$2227,4,FALSE)),0)</f>
        <v>0</v>
      </c>
      <c r="AC648" s="5"/>
      <c r="AD648" s="6"/>
      <c r="AE648" s="15">
        <f>IFERROR(_xlfn.IFNA(VLOOKUP(Fullmath[[#This Row],[M5]],$H$2:$L647,2,FALSE),VLOOKUP(Fullmath[[#This Row],[M5]],$H649:$L$2227,2,FALSE)),0)</f>
        <v>0</v>
      </c>
      <c r="AF648" s="16">
        <f>IFERROR(_xlfn.IFNA(VLOOKUP(Fullmath[[#This Row],[M5]],$H$2:$L647,4,FALSE),VLOOKUP(Fullmath[[#This Row],[M5]],$H649:$L$2227,4,FALSE)),0)</f>
        <v>0</v>
      </c>
      <c r="AG648" s="5"/>
      <c r="AH648" s="6"/>
      <c r="AI648" s="15">
        <f>IFERROR(_xlfn.IFNA(VLOOKUP(Fullmath[[#This Row],[M6]],$H$2:$L647,2,FALSE),VLOOKUP(Fullmath[[#This Row],[M6]],$H649:$L$2227,2,FALSE)),0)</f>
        <v>0</v>
      </c>
      <c r="AJ648" s="16">
        <f>IFERROR(_xlfn.IFNA(VLOOKUP(Fullmath[[#This Row],[M6]],$H$2:$L647,4,FALSE),VLOOKUP(Fullmath[[#This Row],[M6]],$H649:$L$2227,4,FALSE)),0)</f>
        <v>0</v>
      </c>
      <c r="AK648" s="5" t="s">
        <v>159</v>
      </c>
      <c r="AL648" s="6">
        <v>2</v>
      </c>
      <c r="AM648" s="6">
        <f>(IFERROR(VLOOKUP(AK648,Components[[Name]:[Price]],2,FALSE),0))</f>
        <v>108.625</v>
      </c>
      <c r="AN648" s="5" t="s">
        <v>157</v>
      </c>
      <c r="AO648" s="6">
        <v>4</v>
      </c>
      <c r="AP648" s="6">
        <f>(IFERROR(VLOOKUP(AN648,Components[[Name]:[Price]],2,FALSE),0))</f>
        <v>49.583333333333336</v>
      </c>
      <c r="AQ648" s="5"/>
      <c r="AR648" s="6"/>
      <c r="AS648" s="6">
        <f>(IFERROR(VLOOKUP(AQ648,Components[[Name]:[Price]],2,FALSE),0))</f>
        <v>0</v>
      </c>
      <c r="AT648" s="5"/>
      <c r="AU648" s="6"/>
      <c r="AV648" s="6">
        <f>(IFERROR(VLOOKUP(AT648,Components[[Name]:[Price]],2,FALSE),0))</f>
        <v>0</v>
      </c>
      <c r="AW648" s="5"/>
      <c r="AX648" s="6"/>
      <c r="AY648" s="6">
        <f>(IFERROR(VLOOKUP(AW648,Components[[Name]:[Price]],2,FALSE),0))</f>
        <v>0</v>
      </c>
      <c r="AZ648" s="5"/>
      <c r="BA648" s="6"/>
      <c r="BB648" s="6">
        <f>(IFERROR(VLOOKUP(AZ648,Components[[Name]:[Price]],2,FALSE),0))</f>
        <v>0</v>
      </c>
    </row>
    <row r="649" spans="1:54" x14ac:dyDescent="0.2">
      <c r="A649" s="6">
        <v>116</v>
      </c>
      <c r="B649" s="6" t="s">
        <v>599</v>
      </c>
      <c r="C649" s="6" t="s">
        <v>642</v>
      </c>
      <c r="D649" s="6" t="s">
        <v>642</v>
      </c>
      <c r="E649" s="6">
        <v>1</v>
      </c>
      <c r="F649" s="6">
        <v>22</v>
      </c>
      <c r="G649" s="6">
        <v>36</v>
      </c>
      <c r="H649" s="6" t="s">
        <v>667</v>
      </c>
      <c r="I649" s="7">
        <f>Fullmath[[#This Row],[Total CP]]/Fullmath[[#This Row],[Quantity]]</f>
        <v>36</v>
      </c>
      <c r="J6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36</v>
      </c>
      <c r="K649" s="6">
        <f>Fullmath[[#This Row],[Mat Cost]]/Fullmath[[#This Row],[Quantity]]</f>
        <v>335</v>
      </c>
      <c r="L6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335</v>
      </c>
      <c r="M649" s="5"/>
      <c r="N649" s="14"/>
      <c r="O649" s="15">
        <f>IFERROR(_xlfn.IFNA(VLOOKUP(Fullmath[[#This Row],[M1]],$H$2:$L648,2,FALSE),VLOOKUP(Fullmath[[#This Row],[M1]],$H650:$L$2227,2,FALSE)),0)</f>
        <v>0</v>
      </c>
      <c r="P649" s="16">
        <f>IFERROR(_xlfn.IFNA(VLOOKUP(Fullmath[[#This Row],[M1]],$H$2:$L648,4,FALSE),VLOOKUP(Fullmath[[#This Row],[M1]],$H650:$L$2227,4,FALSE)),0)</f>
        <v>0</v>
      </c>
      <c r="Q649" s="5"/>
      <c r="R649" s="6"/>
      <c r="S649" s="15">
        <f>IFERROR(_xlfn.IFNA(VLOOKUP(Fullmath[[#This Row],[M2]],$H$2:$L648,2,FALSE),VLOOKUP(Fullmath[[#This Row],[M2]],$H650:$L$2227,2,FALSE)),0)</f>
        <v>0</v>
      </c>
      <c r="T649" s="16">
        <f>IFERROR(_xlfn.IFNA(VLOOKUP(Fullmath[[#This Row],[M2]],$H$2:$L648,4,FALSE),VLOOKUP(Fullmath[[#This Row],[M2]],$H650:$L$2227,4,FALSE)),0)</f>
        <v>0</v>
      </c>
      <c r="U649" s="5"/>
      <c r="V649" s="6"/>
      <c r="W649" s="15">
        <f>IFERROR(_xlfn.IFNA(VLOOKUP(Fullmath[[#This Row],[M3]],$H$2:$L648,2,FALSE),VLOOKUP(Fullmath[[#This Row],[M3]],$H650:$L$2227,2,FALSE)),0)</f>
        <v>0</v>
      </c>
      <c r="X649" s="16">
        <f>IFERROR(_xlfn.IFNA(VLOOKUP(Fullmath[[#This Row],[M3]],$H$2:$L648,4,FALSE),VLOOKUP(Fullmath[[#This Row],[M3]],$H650:$L$2227,4,FALSE)),0)</f>
        <v>0</v>
      </c>
      <c r="Y649" s="5"/>
      <c r="Z649" s="6"/>
      <c r="AA649" s="15">
        <f>IFERROR(_xlfn.IFNA(VLOOKUP(Fullmath[[#This Row],[M4]],$H$2:$L648,2,FALSE),VLOOKUP(Fullmath[[#This Row],[M4]],$H650:$L$2227,2,FALSE)),0)</f>
        <v>0</v>
      </c>
      <c r="AB649" s="16">
        <f>IFERROR(_xlfn.IFNA(VLOOKUP(Fullmath[[#This Row],[M4]],$H$2:$L648,4,FALSE),VLOOKUP(Fullmath[[#This Row],[M4]],$H650:$L$2227,4,FALSE)),0)</f>
        <v>0</v>
      </c>
      <c r="AC649" s="5"/>
      <c r="AD649" s="6"/>
      <c r="AE649" s="15">
        <f>IFERROR(_xlfn.IFNA(VLOOKUP(Fullmath[[#This Row],[M5]],$H$2:$L648,2,FALSE),VLOOKUP(Fullmath[[#This Row],[M5]],$H650:$L$2227,2,FALSE)),0)</f>
        <v>0</v>
      </c>
      <c r="AF649" s="16">
        <f>IFERROR(_xlfn.IFNA(VLOOKUP(Fullmath[[#This Row],[M5]],$H$2:$L648,4,FALSE),VLOOKUP(Fullmath[[#This Row],[M5]],$H650:$L$2227,4,FALSE)),0)</f>
        <v>0</v>
      </c>
      <c r="AG649" s="5"/>
      <c r="AH649" s="6"/>
      <c r="AI649" s="15">
        <f>IFERROR(_xlfn.IFNA(VLOOKUP(Fullmath[[#This Row],[M6]],$H$2:$L648,2,FALSE),VLOOKUP(Fullmath[[#This Row],[M6]],$H650:$L$2227,2,FALSE)),0)</f>
        <v>0</v>
      </c>
      <c r="AJ649" s="16">
        <f>IFERROR(_xlfn.IFNA(VLOOKUP(Fullmath[[#This Row],[M6]],$H$2:$L648,4,FALSE),VLOOKUP(Fullmath[[#This Row],[M6]],$H650:$L$2227,4,FALSE)),0)</f>
        <v>0</v>
      </c>
      <c r="AK649" s="5" t="s">
        <v>197</v>
      </c>
      <c r="AL649" s="6">
        <v>1</v>
      </c>
      <c r="AM649" s="6">
        <f>(IFERROR(VLOOKUP(AK649,Components[[Name]:[Price]],2,FALSE),0))</f>
        <v>58.916666666666664</v>
      </c>
      <c r="AN649" s="5" t="s">
        <v>239</v>
      </c>
      <c r="AO649" s="6">
        <v>1</v>
      </c>
      <c r="AP649" s="6">
        <f>(IFERROR(VLOOKUP(AN649,Components[[Name]:[Price]],2,FALSE),0))</f>
        <v>76.083333333333329</v>
      </c>
      <c r="AQ649" s="5" t="s">
        <v>668</v>
      </c>
      <c r="AR649" s="6">
        <v>4</v>
      </c>
      <c r="AS649" s="6">
        <f>(IFERROR(VLOOKUP(AQ649,Components[[Name]:[Price]],2,FALSE),0))</f>
        <v>50</v>
      </c>
      <c r="AT649" s="5"/>
      <c r="AU649" s="6"/>
      <c r="AV649" s="6">
        <f>(IFERROR(VLOOKUP(AT649,Components[[Name]:[Price]],2,FALSE),0))</f>
        <v>0</v>
      </c>
      <c r="AW649" s="5"/>
      <c r="AX649" s="6"/>
      <c r="AY649" s="6">
        <f>(IFERROR(VLOOKUP(AW649,Components[[Name]:[Price]],2,FALSE),0))</f>
        <v>0</v>
      </c>
      <c r="AZ649" s="5"/>
      <c r="BA649" s="6"/>
      <c r="BB649" s="6">
        <f>(IFERROR(VLOOKUP(AZ649,Components[[Name]:[Price]],2,FALSE),0))</f>
        <v>0</v>
      </c>
    </row>
    <row r="650" spans="1:54" x14ac:dyDescent="0.2">
      <c r="A650" s="6">
        <v>104</v>
      </c>
      <c r="B650" s="6" t="s">
        <v>599</v>
      </c>
      <c r="C650" s="6" t="s">
        <v>642</v>
      </c>
      <c r="D650" s="6" t="s">
        <v>642</v>
      </c>
      <c r="E650" s="6">
        <v>1</v>
      </c>
      <c r="F650" s="6">
        <v>22</v>
      </c>
      <c r="G650" s="6">
        <v>22</v>
      </c>
      <c r="H650" s="6" t="s">
        <v>665</v>
      </c>
      <c r="I650" s="7">
        <f>Fullmath[[#This Row],[Total CP]]/Fullmath[[#This Row],[Quantity]]</f>
        <v>22</v>
      </c>
      <c r="J6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</v>
      </c>
      <c r="K650" s="6">
        <f>Fullmath[[#This Row],[Mat Cost]]/Fullmath[[#This Row],[Quantity]]</f>
        <v>474</v>
      </c>
      <c r="L6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474</v>
      </c>
      <c r="M650" s="5"/>
      <c r="N650" s="14"/>
      <c r="O650" s="15">
        <f>IFERROR(_xlfn.IFNA(VLOOKUP(Fullmath[[#This Row],[M1]],$H$2:$L649,2,FALSE),VLOOKUP(Fullmath[[#This Row],[M1]],$H651:$L$2227,2,FALSE)),0)</f>
        <v>0</v>
      </c>
      <c r="P650" s="16">
        <f>IFERROR(_xlfn.IFNA(VLOOKUP(Fullmath[[#This Row],[M1]],$H$2:$L649,4,FALSE),VLOOKUP(Fullmath[[#This Row],[M1]],$H651:$L$2227,4,FALSE)),0)</f>
        <v>0</v>
      </c>
      <c r="Q650" s="5"/>
      <c r="R650" s="6"/>
      <c r="S650" s="15">
        <f>IFERROR(_xlfn.IFNA(VLOOKUP(Fullmath[[#This Row],[M2]],$H$2:$L649,2,FALSE),VLOOKUP(Fullmath[[#This Row],[M2]],$H651:$L$2227,2,FALSE)),0)</f>
        <v>0</v>
      </c>
      <c r="T650" s="16">
        <f>IFERROR(_xlfn.IFNA(VLOOKUP(Fullmath[[#This Row],[M2]],$H$2:$L649,4,FALSE),VLOOKUP(Fullmath[[#This Row],[M2]],$H651:$L$2227,4,FALSE)),0)</f>
        <v>0</v>
      </c>
      <c r="U650" s="5"/>
      <c r="V650" s="6"/>
      <c r="W650" s="15">
        <f>IFERROR(_xlfn.IFNA(VLOOKUP(Fullmath[[#This Row],[M3]],$H$2:$L649,2,FALSE),VLOOKUP(Fullmath[[#This Row],[M3]],$H651:$L$2227,2,FALSE)),0)</f>
        <v>0</v>
      </c>
      <c r="X650" s="16">
        <f>IFERROR(_xlfn.IFNA(VLOOKUP(Fullmath[[#This Row],[M3]],$H$2:$L649,4,FALSE),VLOOKUP(Fullmath[[#This Row],[M3]],$H651:$L$2227,4,FALSE)),0)</f>
        <v>0</v>
      </c>
      <c r="Y650" s="5"/>
      <c r="Z650" s="6"/>
      <c r="AA650" s="15">
        <f>IFERROR(_xlfn.IFNA(VLOOKUP(Fullmath[[#This Row],[M4]],$H$2:$L649,2,FALSE),VLOOKUP(Fullmath[[#This Row],[M4]],$H651:$L$2227,2,FALSE)),0)</f>
        <v>0</v>
      </c>
      <c r="AB650" s="16">
        <f>IFERROR(_xlfn.IFNA(VLOOKUP(Fullmath[[#This Row],[M4]],$H$2:$L649,4,FALSE),VLOOKUP(Fullmath[[#This Row],[M4]],$H651:$L$2227,4,FALSE)),0)</f>
        <v>0</v>
      </c>
      <c r="AC650" s="5"/>
      <c r="AD650" s="6"/>
      <c r="AE650" s="15">
        <f>IFERROR(_xlfn.IFNA(VLOOKUP(Fullmath[[#This Row],[M5]],$H$2:$L649,2,FALSE),VLOOKUP(Fullmath[[#This Row],[M5]],$H651:$L$2227,2,FALSE)),0)</f>
        <v>0</v>
      </c>
      <c r="AF650" s="16">
        <f>IFERROR(_xlfn.IFNA(VLOOKUP(Fullmath[[#This Row],[M5]],$H$2:$L649,4,FALSE),VLOOKUP(Fullmath[[#This Row],[M5]],$H651:$L$2227,4,FALSE)),0)</f>
        <v>0</v>
      </c>
      <c r="AG650" s="5"/>
      <c r="AH650" s="6"/>
      <c r="AI650" s="15">
        <f>IFERROR(_xlfn.IFNA(VLOOKUP(Fullmath[[#This Row],[M6]],$H$2:$L649,2,FALSE),VLOOKUP(Fullmath[[#This Row],[M6]],$H651:$L$2227,2,FALSE)),0)</f>
        <v>0</v>
      </c>
      <c r="AJ650" s="16">
        <f>IFERROR(_xlfn.IFNA(VLOOKUP(Fullmath[[#This Row],[M6]],$H$2:$L649,4,FALSE),VLOOKUP(Fullmath[[#This Row],[M6]],$H651:$L$2227,4,FALSE)),0)</f>
        <v>0</v>
      </c>
      <c r="AK650" s="5" t="s">
        <v>229</v>
      </c>
      <c r="AL650" s="6">
        <v>10</v>
      </c>
      <c r="AM650" s="6">
        <f>(IFERROR(VLOOKUP(AK650,Components[[Name]:[Price]],2,FALSE),0))</f>
        <v>18.2</v>
      </c>
      <c r="AN650" s="5" t="s">
        <v>165</v>
      </c>
      <c r="AO650" s="6">
        <v>10</v>
      </c>
      <c r="AP650" s="6">
        <f>(IFERROR(VLOOKUP(AN650,Components[[Name]:[Price]],2,FALSE),0))</f>
        <v>29.2</v>
      </c>
      <c r="AQ650" s="5"/>
      <c r="AR650" s="6"/>
      <c r="AS650" s="6">
        <f>(IFERROR(VLOOKUP(AQ650,Components[[Name]:[Price]],2,FALSE),0))</f>
        <v>0</v>
      </c>
      <c r="AT650" s="5"/>
      <c r="AU650" s="6"/>
      <c r="AV650" s="6">
        <f>(IFERROR(VLOOKUP(AT650,Components[[Name]:[Price]],2,FALSE),0))</f>
        <v>0</v>
      </c>
      <c r="AW650" s="5"/>
      <c r="AX650" s="6"/>
      <c r="AY650" s="6">
        <f>(IFERROR(VLOOKUP(AW650,Components[[Name]:[Price]],2,FALSE),0))</f>
        <v>0</v>
      </c>
      <c r="AZ650" s="5"/>
      <c r="BA650" s="6"/>
      <c r="BB650" s="6">
        <f>(IFERROR(VLOOKUP(AZ650,Components[[Name]:[Price]],2,FALSE),0))</f>
        <v>0</v>
      </c>
    </row>
    <row r="651" spans="1:54" x14ac:dyDescent="0.2">
      <c r="A651" s="2">
        <v>674</v>
      </c>
      <c r="B651" s="2" t="s">
        <v>1132</v>
      </c>
      <c r="C651" s="2" t="s">
        <v>642</v>
      </c>
      <c r="D651" s="2" t="s">
        <v>642</v>
      </c>
      <c r="E651" s="2">
        <v>1</v>
      </c>
      <c r="F651" s="2">
        <v>14</v>
      </c>
      <c r="G651" s="2">
        <v>3</v>
      </c>
      <c r="H651" s="2" t="s">
        <v>213</v>
      </c>
      <c r="I651" s="7">
        <f>Fullmath[[#This Row],[Total CP]]/Fullmath[[#This Row],[Quantity]]</f>
        <v>4.6749999999999998</v>
      </c>
      <c r="J65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4.6749999999999998</v>
      </c>
      <c r="K651" s="2">
        <f>Fullmath[[#This Row],[Mat Cost]]/Fullmath[[#This Row],[Quantity]]</f>
        <v>263.06270833333332</v>
      </c>
      <c r="L65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263.06270833333332</v>
      </c>
      <c r="M651" s="5" t="s">
        <v>581</v>
      </c>
      <c r="N651" s="14">
        <v>1</v>
      </c>
      <c r="O651" s="15">
        <f>IFERROR(_xlfn.IFNA(VLOOKUP(Fullmath[[#This Row],[M1]],$H$2:$L650,2,FALSE),VLOOKUP(Fullmath[[#This Row],[M1]],$H652:$L$2227,2,FALSE)),0)</f>
        <v>1</v>
      </c>
      <c r="P651" s="16">
        <f>IFERROR(_xlfn.IFNA(VLOOKUP(Fullmath[[#This Row],[M1]],$H$2:$L650,4,FALSE),VLOOKUP(Fullmath[[#This Row],[M1]],$H652:$L$2227,4,FALSE)),0)</f>
        <v>240.66666666666666</v>
      </c>
      <c r="Q651" s="5" t="s">
        <v>734</v>
      </c>
      <c r="R651" s="6">
        <v>1</v>
      </c>
      <c r="S651" s="15">
        <f>IFERROR(_xlfn.IFNA(VLOOKUP(Fullmath[[#This Row],[M2]],$H$2:$L650,2,FALSE),VLOOKUP(Fullmath[[#This Row],[M2]],$H652:$L$2227,2,FALSE)),0)</f>
        <v>0.67500000000000004</v>
      </c>
      <c r="T651" s="16">
        <f>IFERROR(_xlfn.IFNA(VLOOKUP(Fullmath[[#This Row],[M2]],$H$2:$L650,4,FALSE),VLOOKUP(Fullmath[[#This Row],[M2]],$H652:$L$2227,4,FALSE)),0)</f>
        <v>22.396041666666665</v>
      </c>
      <c r="U651" s="5"/>
      <c r="V651" s="6"/>
      <c r="W651" s="15">
        <f>IFERROR(_xlfn.IFNA(VLOOKUP(Fullmath[[#This Row],[M3]],$H$2:$L650,2,FALSE),VLOOKUP(Fullmath[[#This Row],[M3]],$H652:$L$2227,2,FALSE)),0)</f>
        <v>0</v>
      </c>
      <c r="X651" s="16">
        <f>IFERROR(_xlfn.IFNA(VLOOKUP(Fullmath[[#This Row],[M3]],$H$2:$L650,4,FALSE),VLOOKUP(Fullmath[[#This Row],[M3]],$H652:$L$2227,4,FALSE)),0)</f>
        <v>0</v>
      </c>
      <c r="Y651" s="5"/>
      <c r="Z651" s="6"/>
      <c r="AA651" s="15">
        <f>IFERROR(_xlfn.IFNA(VLOOKUP(Fullmath[[#This Row],[M4]],$H$2:$L650,2,FALSE),VLOOKUP(Fullmath[[#This Row],[M4]],$H652:$L$2227,2,FALSE)),0)</f>
        <v>0</v>
      </c>
      <c r="AB651" s="16">
        <f>IFERROR(_xlfn.IFNA(VLOOKUP(Fullmath[[#This Row],[M4]],$H$2:$L650,4,FALSE),VLOOKUP(Fullmath[[#This Row],[M4]],$H652:$L$2227,4,FALSE)),0)</f>
        <v>0</v>
      </c>
      <c r="AC651" s="5"/>
      <c r="AD651" s="6"/>
      <c r="AE651" s="15">
        <f>IFERROR(_xlfn.IFNA(VLOOKUP(Fullmath[[#This Row],[M5]],$H$2:$L650,2,FALSE),VLOOKUP(Fullmath[[#This Row],[M5]],$H652:$L$2227,2,FALSE)),0)</f>
        <v>0</v>
      </c>
      <c r="AF651" s="16">
        <f>IFERROR(_xlfn.IFNA(VLOOKUP(Fullmath[[#This Row],[M5]],$H$2:$L650,4,FALSE),VLOOKUP(Fullmath[[#This Row],[M5]],$H652:$L$2227,4,FALSE)),0)</f>
        <v>0</v>
      </c>
      <c r="AG651" s="5"/>
      <c r="AH651" s="6"/>
      <c r="AI651" s="15">
        <f>IFERROR(_xlfn.IFNA(VLOOKUP(Fullmath[[#This Row],[M6]],$H$2:$L650,2,FALSE),VLOOKUP(Fullmath[[#This Row],[M6]],$H652:$L$2227,2,FALSE)),0)</f>
        <v>0</v>
      </c>
      <c r="AJ651" s="16">
        <f>IFERROR(_xlfn.IFNA(VLOOKUP(Fullmath[[#This Row],[M6]],$H$2:$L650,4,FALSE),VLOOKUP(Fullmath[[#This Row],[M6]],$H652:$L$2227,4,FALSE)),0)</f>
        <v>0</v>
      </c>
      <c r="AK651" s="5"/>
      <c r="AL651" s="6"/>
      <c r="AM651" s="6">
        <f>(IFERROR(VLOOKUP(AK651,Components[[Name]:[Price]],2,FALSE),0))</f>
        <v>0</v>
      </c>
      <c r="AN651" s="5"/>
      <c r="AO651" s="6"/>
      <c r="AP651" s="6">
        <f>(IFERROR(VLOOKUP(AN651,Components[[Name]:[Price]],2,FALSE),0))</f>
        <v>0</v>
      </c>
      <c r="AQ651" s="5"/>
      <c r="AR651" s="6"/>
      <c r="AS651" s="6">
        <f>(IFERROR(VLOOKUP(AQ651,Components[[Name]:[Price]],2,FALSE),0))</f>
        <v>0</v>
      </c>
      <c r="AT651" s="5"/>
      <c r="AU651" s="6"/>
      <c r="AV651" s="6">
        <f>(IFERROR(VLOOKUP(AT651,Components[[Name]:[Price]],2,FALSE),0))</f>
        <v>0</v>
      </c>
      <c r="AW651" s="5"/>
      <c r="AX651" s="6"/>
      <c r="AY651" s="6">
        <f>(IFERROR(VLOOKUP(AW651,Components[[Name]:[Price]],2,FALSE),0))</f>
        <v>0</v>
      </c>
      <c r="AZ651" s="5"/>
      <c r="BA651" s="6"/>
      <c r="BB651" s="6">
        <f>(IFERROR(VLOOKUP(AZ651,Components[[Name]:[Price]],2,FALSE),0))</f>
        <v>0</v>
      </c>
    </row>
    <row r="652" spans="1:54" x14ac:dyDescent="0.2">
      <c r="A652" s="2">
        <v>673</v>
      </c>
      <c r="B652" s="2" t="s">
        <v>1132</v>
      </c>
      <c r="C652" s="2" t="s">
        <v>642</v>
      </c>
      <c r="D652" s="2" t="s">
        <v>642</v>
      </c>
      <c r="E652" s="2">
        <v>1</v>
      </c>
      <c r="F652" s="2">
        <v>16</v>
      </c>
      <c r="G652" s="2">
        <v>4</v>
      </c>
      <c r="H652" s="2" t="s">
        <v>1118</v>
      </c>
      <c r="I652" s="7">
        <f>Fullmath[[#This Row],[Total CP]]/Fullmath[[#This Row],[Quantity]]</f>
        <v>5</v>
      </c>
      <c r="J65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652" s="2">
        <f>Fullmath[[#This Row],[Mat Cost]]/Fullmath[[#This Row],[Quantity]]</f>
        <v>240.66666666666666</v>
      </c>
      <c r="L65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240.66666666666666</v>
      </c>
      <c r="M652" s="5" t="s">
        <v>581</v>
      </c>
      <c r="N652" s="14">
        <v>1</v>
      </c>
      <c r="O652" s="15">
        <f>IFERROR(_xlfn.IFNA(VLOOKUP(Fullmath[[#This Row],[M1]],$H$2:$L651,2,FALSE),VLOOKUP(Fullmath[[#This Row],[M1]],$H653:$L$2227,2,FALSE)),0)</f>
        <v>1</v>
      </c>
      <c r="P652" s="16">
        <f>IFERROR(_xlfn.IFNA(VLOOKUP(Fullmath[[#This Row],[M1]],$H$2:$L651,4,FALSE),VLOOKUP(Fullmath[[#This Row],[M1]],$H653:$L$2227,4,FALSE)),0)</f>
        <v>240.66666666666666</v>
      </c>
      <c r="Q652" s="5"/>
      <c r="R652" s="6"/>
      <c r="S652" s="15">
        <f>IFERROR(_xlfn.IFNA(VLOOKUP(Fullmath[[#This Row],[M2]],$H$2:$L651,2,FALSE),VLOOKUP(Fullmath[[#This Row],[M2]],$H653:$L$2227,2,FALSE)),0)</f>
        <v>0</v>
      </c>
      <c r="T652" s="16">
        <f>IFERROR(_xlfn.IFNA(VLOOKUP(Fullmath[[#This Row],[M2]],$H$2:$L651,4,FALSE),VLOOKUP(Fullmath[[#This Row],[M2]],$H653:$L$2227,4,FALSE)),0)</f>
        <v>0</v>
      </c>
      <c r="U652" s="5"/>
      <c r="V652" s="6"/>
      <c r="W652" s="15">
        <f>IFERROR(_xlfn.IFNA(VLOOKUP(Fullmath[[#This Row],[M3]],$H$2:$L651,2,FALSE),VLOOKUP(Fullmath[[#This Row],[M3]],$H653:$L$2227,2,FALSE)),0)</f>
        <v>0</v>
      </c>
      <c r="X652" s="16">
        <f>IFERROR(_xlfn.IFNA(VLOOKUP(Fullmath[[#This Row],[M3]],$H$2:$L651,4,FALSE),VLOOKUP(Fullmath[[#This Row],[M3]],$H653:$L$2227,4,FALSE)),0)</f>
        <v>0</v>
      </c>
      <c r="Y652" s="5"/>
      <c r="Z652" s="6"/>
      <c r="AA652" s="15">
        <f>IFERROR(_xlfn.IFNA(VLOOKUP(Fullmath[[#This Row],[M4]],$H$2:$L651,2,FALSE),VLOOKUP(Fullmath[[#This Row],[M4]],$H653:$L$2227,2,FALSE)),0)</f>
        <v>0</v>
      </c>
      <c r="AB652" s="16">
        <f>IFERROR(_xlfn.IFNA(VLOOKUP(Fullmath[[#This Row],[M4]],$H$2:$L651,4,FALSE),VLOOKUP(Fullmath[[#This Row],[M4]],$H653:$L$2227,4,FALSE)),0)</f>
        <v>0</v>
      </c>
      <c r="AC652" s="5"/>
      <c r="AD652" s="6"/>
      <c r="AE652" s="15">
        <f>IFERROR(_xlfn.IFNA(VLOOKUP(Fullmath[[#This Row],[M5]],$H$2:$L651,2,FALSE),VLOOKUP(Fullmath[[#This Row],[M5]],$H653:$L$2227,2,FALSE)),0)</f>
        <v>0</v>
      </c>
      <c r="AF652" s="16">
        <f>IFERROR(_xlfn.IFNA(VLOOKUP(Fullmath[[#This Row],[M5]],$H$2:$L651,4,FALSE),VLOOKUP(Fullmath[[#This Row],[M5]],$H653:$L$2227,4,FALSE)),0)</f>
        <v>0</v>
      </c>
      <c r="AG652" s="5"/>
      <c r="AH652" s="6"/>
      <c r="AI652" s="15">
        <f>IFERROR(_xlfn.IFNA(VLOOKUP(Fullmath[[#This Row],[M6]],$H$2:$L651,2,FALSE),VLOOKUP(Fullmath[[#This Row],[M6]],$H653:$L$2227,2,FALSE)),0)</f>
        <v>0</v>
      </c>
      <c r="AJ652" s="16">
        <f>IFERROR(_xlfn.IFNA(VLOOKUP(Fullmath[[#This Row],[M6]],$H$2:$L651,4,FALSE),VLOOKUP(Fullmath[[#This Row],[M6]],$H653:$L$2227,4,FALSE)),0)</f>
        <v>0</v>
      </c>
      <c r="AK652" s="5"/>
      <c r="AL652" s="6"/>
      <c r="AM652" s="6">
        <f>(IFERROR(VLOOKUP(AK652,Components[[Name]:[Price]],2,FALSE),0))</f>
        <v>0</v>
      </c>
      <c r="AN652" s="5"/>
      <c r="AO652" s="6"/>
      <c r="AP652" s="6">
        <f>(IFERROR(VLOOKUP(AN652,Components[[Name]:[Price]],2,FALSE),0))</f>
        <v>0</v>
      </c>
      <c r="AQ652" s="5"/>
      <c r="AR652" s="6"/>
      <c r="AS652" s="6">
        <f>(IFERROR(VLOOKUP(AQ652,Components[[Name]:[Price]],2,FALSE),0))</f>
        <v>0</v>
      </c>
      <c r="AT652" s="5"/>
      <c r="AU652" s="6"/>
      <c r="AV652" s="6">
        <f>(IFERROR(VLOOKUP(AT652,Components[[Name]:[Price]],2,FALSE),0))</f>
        <v>0</v>
      </c>
      <c r="AW652" s="5"/>
      <c r="AX652" s="6"/>
      <c r="AY652" s="6">
        <f>(IFERROR(VLOOKUP(AW652,Components[[Name]:[Price]],2,FALSE),0))</f>
        <v>0</v>
      </c>
      <c r="AZ652" s="5"/>
      <c r="BA652" s="6"/>
      <c r="BB652" s="6">
        <f>(IFERROR(VLOOKUP(AZ652,Components[[Name]:[Price]],2,FALSE),0))</f>
        <v>0</v>
      </c>
    </row>
    <row r="653" spans="1:54" x14ac:dyDescent="0.2">
      <c r="A653" s="2">
        <v>665</v>
      </c>
      <c r="B653" s="2" t="s">
        <v>1132</v>
      </c>
      <c r="C653" s="2" t="s">
        <v>642</v>
      </c>
      <c r="D653" s="2" t="s">
        <v>642</v>
      </c>
      <c r="E653" s="2">
        <v>1</v>
      </c>
      <c r="F653" s="2">
        <v>16</v>
      </c>
      <c r="G653" s="2">
        <v>4</v>
      </c>
      <c r="H653" s="2" t="s">
        <v>1117</v>
      </c>
      <c r="I653" s="7">
        <f>Fullmath[[#This Row],[Total CP]]/Fullmath[[#This Row],[Quantity]]</f>
        <v>5</v>
      </c>
      <c r="J65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653" s="2">
        <f>Fullmath[[#This Row],[Mat Cost]]/Fullmath[[#This Row],[Quantity]]</f>
        <v>1042.5166666666664</v>
      </c>
      <c r="L65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1042.5166666666664</v>
      </c>
      <c r="M653" s="5" t="s">
        <v>308</v>
      </c>
      <c r="N653" s="14">
        <v>1</v>
      </c>
      <c r="O653" s="15">
        <f>IFERROR(_xlfn.IFNA(VLOOKUP(Fullmath[[#This Row],[M1]],$H$2:$L652,2,FALSE),VLOOKUP(Fullmath[[#This Row],[M1]],$H654:$L$2227,2,FALSE)),0)</f>
        <v>1</v>
      </c>
      <c r="P653" s="16">
        <f>IFERROR(_xlfn.IFNA(VLOOKUP(Fullmath[[#This Row],[M1]],$H$2:$L652,4,FALSE),VLOOKUP(Fullmath[[#This Row],[M1]],$H654:$L$2227,4,FALSE)),0)</f>
        <v>443.41666666666663</v>
      </c>
      <c r="Q653" s="5"/>
      <c r="R653" s="6"/>
      <c r="S653" s="15">
        <f>IFERROR(_xlfn.IFNA(VLOOKUP(Fullmath[[#This Row],[M2]],$H$2:$L652,2,FALSE),VLOOKUP(Fullmath[[#This Row],[M2]],$H654:$L$2227,2,FALSE)),0)</f>
        <v>0</v>
      </c>
      <c r="T653" s="16">
        <f>IFERROR(_xlfn.IFNA(VLOOKUP(Fullmath[[#This Row],[M2]],$H$2:$L652,4,FALSE),VLOOKUP(Fullmath[[#This Row],[M2]],$H654:$L$2227,4,FALSE)),0)</f>
        <v>0</v>
      </c>
      <c r="U653" s="5"/>
      <c r="V653" s="6"/>
      <c r="W653" s="15">
        <f>IFERROR(_xlfn.IFNA(VLOOKUP(Fullmath[[#This Row],[M3]],$H$2:$L652,2,FALSE),VLOOKUP(Fullmath[[#This Row],[M3]],$H654:$L$2227,2,FALSE)),0)</f>
        <v>0</v>
      </c>
      <c r="X653" s="16">
        <f>IFERROR(_xlfn.IFNA(VLOOKUP(Fullmath[[#This Row],[M3]],$H$2:$L652,4,FALSE),VLOOKUP(Fullmath[[#This Row],[M3]],$H654:$L$2227,4,FALSE)),0)</f>
        <v>0</v>
      </c>
      <c r="Y653" s="5"/>
      <c r="Z653" s="6"/>
      <c r="AA653" s="15">
        <f>IFERROR(_xlfn.IFNA(VLOOKUP(Fullmath[[#This Row],[M4]],$H$2:$L652,2,FALSE),VLOOKUP(Fullmath[[#This Row],[M4]],$H654:$L$2227,2,FALSE)),0)</f>
        <v>0</v>
      </c>
      <c r="AB653" s="16">
        <f>IFERROR(_xlfn.IFNA(VLOOKUP(Fullmath[[#This Row],[M4]],$H$2:$L652,4,FALSE),VLOOKUP(Fullmath[[#This Row],[M4]],$H654:$L$2227,4,FALSE)),0)</f>
        <v>0</v>
      </c>
      <c r="AC653" s="5"/>
      <c r="AD653" s="6"/>
      <c r="AE653" s="15">
        <f>IFERROR(_xlfn.IFNA(VLOOKUP(Fullmath[[#This Row],[M5]],$H$2:$L652,2,FALSE),VLOOKUP(Fullmath[[#This Row],[M5]],$H654:$L$2227,2,FALSE)),0)</f>
        <v>0</v>
      </c>
      <c r="AF653" s="16">
        <f>IFERROR(_xlfn.IFNA(VLOOKUP(Fullmath[[#This Row],[M5]],$H$2:$L652,4,FALSE),VLOOKUP(Fullmath[[#This Row],[M5]],$H654:$L$2227,4,FALSE)),0)</f>
        <v>0</v>
      </c>
      <c r="AG653" s="5"/>
      <c r="AH653" s="6"/>
      <c r="AI653" s="15">
        <f>IFERROR(_xlfn.IFNA(VLOOKUP(Fullmath[[#This Row],[M6]],$H$2:$L652,2,FALSE),VLOOKUP(Fullmath[[#This Row],[M6]],$H654:$L$2227,2,FALSE)),0)</f>
        <v>0</v>
      </c>
      <c r="AJ653" s="16">
        <f>IFERROR(_xlfn.IFNA(VLOOKUP(Fullmath[[#This Row],[M6]],$H$2:$L652,4,FALSE),VLOOKUP(Fullmath[[#This Row],[M6]],$H654:$L$2227,4,FALSE)),0)</f>
        <v>0</v>
      </c>
      <c r="AK653" s="5" t="s">
        <v>240</v>
      </c>
      <c r="AL653" s="6">
        <v>3</v>
      </c>
      <c r="AM653" s="6">
        <f>(IFERROR(VLOOKUP(AK653,Components[[Name]:[Price]],2,FALSE),0))</f>
        <v>199.7</v>
      </c>
      <c r="AN653" s="5"/>
      <c r="AO653" s="6"/>
      <c r="AP653" s="6">
        <f>(IFERROR(VLOOKUP(AN653,Components[[Name]:[Price]],2,FALSE),0))</f>
        <v>0</v>
      </c>
      <c r="AQ653" s="5"/>
      <c r="AR653" s="6"/>
      <c r="AS653" s="6">
        <f>(IFERROR(VLOOKUP(AQ653,Components[[Name]:[Price]],2,FALSE),0))</f>
        <v>0</v>
      </c>
      <c r="AT653" s="5"/>
      <c r="AU653" s="6"/>
      <c r="AV653" s="6">
        <f>(IFERROR(VLOOKUP(AT653,Components[[Name]:[Price]],2,FALSE),0))</f>
        <v>0</v>
      </c>
      <c r="AW653" s="5"/>
      <c r="AX653" s="6"/>
      <c r="AY653" s="6">
        <f>(IFERROR(VLOOKUP(AW653,Components[[Name]:[Price]],2,FALSE),0))</f>
        <v>0</v>
      </c>
      <c r="AZ653" s="5"/>
      <c r="BA653" s="6"/>
      <c r="BB653" s="6">
        <f>(IFERROR(VLOOKUP(AZ653,Components[[Name]:[Price]],2,FALSE),0))</f>
        <v>0</v>
      </c>
    </row>
    <row r="654" spans="1:54" x14ac:dyDescent="0.2">
      <c r="A654" s="6">
        <v>798</v>
      </c>
      <c r="B654" s="2" t="s">
        <v>1169</v>
      </c>
      <c r="C654" s="6" t="s">
        <v>662</v>
      </c>
      <c r="D654" s="6" t="s">
        <v>662</v>
      </c>
      <c r="E654" s="6">
        <v>8</v>
      </c>
      <c r="F654" s="6">
        <v>22</v>
      </c>
      <c r="G654" s="6">
        <v>32</v>
      </c>
      <c r="H654" s="6" t="s">
        <v>678</v>
      </c>
      <c r="I654" s="7">
        <f>Fullmath[[#This Row],[Total CP]]/Fullmath[[#This Row],[Quantity]]</f>
        <v>4.1749999999999998</v>
      </c>
      <c r="J6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33.4</v>
      </c>
      <c r="K654" s="6">
        <f>Fullmath[[#This Row],[Mat Cost]]/Fullmath[[#This Row],[Quantity]]</f>
        <v>139.96583333333334</v>
      </c>
      <c r="L6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1119.7266666666667</v>
      </c>
      <c r="M654" s="5" t="s">
        <v>301</v>
      </c>
      <c r="N654" s="14">
        <v>1</v>
      </c>
      <c r="O654" s="15">
        <f>IFERROR(_xlfn.IFNA(VLOOKUP(Fullmath[[#This Row],[M1]],$H$2:$L653,2,FALSE),VLOOKUP(Fullmath[[#This Row],[M1]],$H655:$L$2227,2,FALSE)),0)</f>
        <v>1.4</v>
      </c>
      <c r="P654" s="16">
        <f>IFERROR(_xlfn.IFNA(VLOOKUP(Fullmath[[#This Row],[M1]],$H$2:$L653,4,FALSE),VLOOKUP(Fullmath[[#This Row],[M1]],$H655:$L$2227,4,FALSE)),0)</f>
        <v>62.893333333333338</v>
      </c>
      <c r="Q654" s="5"/>
      <c r="R654" s="6"/>
      <c r="S654" s="15">
        <f>IFERROR(_xlfn.IFNA(VLOOKUP(Fullmath[[#This Row],[M2]],$H$2:$L653,2,FALSE),VLOOKUP(Fullmath[[#This Row],[M2]],$H655:$L$2227,2,FALSE)),0)</f>
        <v>0</v>
      </c>
      <c r="T654" s="16">
        <f>IFERROR(_xlfn.IFNA(VLOOKUP(Fullmath[[#This Row],[M2]],$H$2:$L653,4,FALSE),VLOOKUP(Fullmath[[#This Row],[M2]],$H655:$L$2227,4,FALSE)),0)</f>
        <v>0</v>
      </c>
      <c r="U654" s="5"/>
      <c r="V654" s="6"/>
      <c r="W654" s="15">
        <f>IFERROR(_xlfn.IFNA(VLOOKUP(Fullmath[[#This Row],[M3]],$H$2:$L653,2,FALSE),VLOOKUP(Fullmath[[#This Row],[M3]],$H655:$L$2227,2,FALSE)),0)</f>
        <v>0</v>
      </c>
      <c r="X654" s="16">
        <f>IFERROR(_xlfn.IFNA(VLOOKUP(Fullmath[[#This Row],[M3]],$H$2:$L653,4,FALSE),VLOOKUP(Fullmath[[#This Row],[M3]],$H655:$L$2227,4,FALSE)),0)</f>
        <v>0</v>
      </c>
      <c r="Y654" s="5"/>
      <c r="Z654" s="6"/>
      <c r="AA654" s="15">
        <f>IFERROR(_xlfn.IFNA(VLOOKUP(Fullmath[[#This Row],[M4]],$H$2:$L653,2,FALSE),VLOOKUP(Fullmath[[#This Row],[M4]],$H655:$L$2227,2,FALSE)),0)</f>
        <v>0</v>
      </c>
      <c r="AB654" s="16">
        <f>IFERROR(_xlfn.IFNA(VLOOKUP(Fullmath[[#This Row],[M4]],$H$2:$L653,4,FALSE),VLOOKUP(Fullmath[[#This Row],[M4]],$H655:$L$2227,4,FALSE)),0)</f>
        <v>0</v>
      </c>
      <c r="AC654" s="5"/>
      <c r="AD654" s="6"/>
      <c r="AE654" s="15">
        <f>IFERROR(_xlfn.IFNA(VLOOKUP(Fullmath[[#This Row],[M5]],$H$2:$L653,2,FALSE),VLOOKUP(Fullmath[[#This Row],[M5]],$H655:$L$2227,2,FALSE)),0)</f>
        <v>0</v>
      </c>
      <c r="AF654" s="16">
        <f>IFERROR(_xlfn.IFNA(VLOOKUP(Fullmath[[#This Row],[M5]],$H$2:$L653,4,FALSE),VLOOKUP(Fullmath[[#This Row],[M5]],$H655:$L$2227,4,FALSE)),0)</f>
        <v>0</v>
      </c>
      <c r="AG654" s="5"/>
      <c r="AH654" s="6"/>
      <c r="AI654" s="15">
        <f>IFERROR(_xlfn.IFNA(VLOOKUP(Fullmath[[#This Row],[M6]],$H$2:$L653,2,FALSE),VLOOKUP(Fullmath[[#This Row],[M6]],$H655:$L$2227,2,FALSE)),0)</f>
        <v>0</v>
      </c>
      <c r="AJ654" s="16">
        <f>IFERROR(_xlfn.IFNA(VLOOKUP(Fullmath[[#This Row],[M6]],$H$2:$L653,4,FALSE),VLOOKUP(Fullmath[[#This Row],[M6]],$H655:$L$2227,4,FALSE)),0)</f>
        <v>0</v>
      </c>
      <c r="AK654" s="5" t="s">
        <v>159</v>
      </c>
      <c r="AL654" s="6">
        <v>4</v>
      </c>
      <c r="AM654" s="6">
        <f>(IFERROR(VLOOKUP(AK654,Components[[Name]:[Price]],2,FALSE),0))</f>
        <v>108.625</v>
      </c>
      <c r="AN654" s="5" t="s">
        <v>224</v>
      </c>
      <c r="AO654" s="6">
        <v>2</v>
      </c>
      <c r="AP654" s="6">
        <f>(IFERROR(VLOOKUP(AN654,Components[[Name]:[Price]],2,FALSE),0))</f>
        <v>113.16666666666667</v>
      </c>
      <c r="AQ654" s="5" t="s">
        <v>226</v>
      </c>
      <c r="AR654" s="6">
        <v>2</v>
      </c>
      <c r="AS654" s="6">
        <f>(IFERROR(VLOOKUP(AQ654,Components[[Name]:[Price]],2,FALSE),0))</f>
        <v>113.08333333333333</v>
      </c>
      <c r="AT654" s="5" t="s">
        <v>228</v>
      </c>
      <c r="AU654" s="6">
        <v>2</v>
      </c>
      <c r="AV654" s="6">
        <f>(IFERROR(VLOOKUP(AT654,Components[[Name]:[Price]],2,FALSE),0))</f>
        <v>84.916666666666671</v>
      </c>
      <c r="AW654" s="5"/>
      <c r="AX654" s="6"/>
      <c r="AY654" s="6">
        <f>(IFERROR(VLOOKUP(AW654,Components[[Name]:[Price]],2,FALSE),0))</f>
        <v>0</v>
      </c>
      <c r="AZ654" s="5"/>
      <c r="BA654" s="6"/>
      <c r="BB654" s="6">
        <f>(IFERROR(VLOOKUP(AZ654,Components[[Name]:[Price]],2,FALSE),0))</f>
        <v>0</v>
      </c>
    </row>
    <row r="655" spans="1:54" x14ac:dyDescent="0.2">
      <c r="A655" s="6">
        <v>801</v>
      </c>
      <c r="B655" s="6" t="s">
        <v>599</v>
      </c>
      <c r="C655" s="6" t="s">
        <v>662</v>
      </c>
      <c r="D655" s="6" t="s">
        <v>662</v>
      </c>
      <c r="E655" s="6">
        <v>5</v>
      </c>
      <c r="F655" s="6">
        <v>21</v>
      </c>
      <c r="G655" s="6">
        <v>45</v>
      </c>
      <c r="H655" s="6" t="s">
        <v>686</v>
      </c>
      <c r="I655" s="7">
        <f>Fullmath[[#This Row],[Total CP]]/Fullmath[[#This Row],[Quantity]]</f>
        <v>9.2799999999999994</v>
      </c>
      <c r="J6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46.4</v>
      </c>
      <c r="K655" s="6">
        <f>Fullmath[[#This Row],[Mat Cost]]/Fullmath[[#This Row],[Quantity]]</f>
        <v>132.57866666666666</v>
      </c>
      <c r="L6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662.89333333333332</v>
      </c>
      <c r="M655" s="5" t="s">
        <v>301</v>
      </c>
      <c r="N655" s="14">
        <v>1</v>
      </c>
      <c r="O655" s="15">
        <f>IFERROR(_xlfn.IFNA(VLOOKUP(Fullmath[[#This Row],[M1]],$H$2:$L654,2,FALSE),VLOOKUP(Fullmath[[#This Row],[M1]],$H656:$L$2227,2,FALSE)),0)</f>
        <v>1.4</v>
      </c>
      <c r="P655" s="16">
        <f>IFERROR(_xlfn.IFNA(VLOOKUP(Fullmath[[#This Row],[M1]],$H$2:$L654,4,FALSE),VLOOKUP(Fullmath[[#This Row],[M1]],$H656:$L$2227,4,FALSE)),0)</f>
        <v>62.893333333333338</v>
      </c>
      <c r="Q655" s="5"/>
      <c r="R655" s="6"/>
      <c r="S655" s="15">
        <f>IFERROR(_xlfn.IFNA(VLOOKUP(Fullmath[[#This Row],[M2]],$H$2:$L654,2,FALSE),VLOOKUP(Fullmath[[#This Row],[M2]],$H656:$L$2227,2,FALSE)),0)</f>
        <v>0</v>
      </c>
      <c r="T655" s="16">
        <f>IFERROR(_xlfn.IFNA(VLOOKUP(Fullmath[[#This Row],[M2]],$H$2:$L654,4,FALSE),VLOOKUP(Fullmath[[#This Row],[M2]],$H656:$L$2227,4,FALSE)),0)</f>
        <v>0</v>
      </c>
      <c r="U655" s="5"/>
      <c r="V655" s="6"/>
      <c r="W655" s="15">
        <f>IFERROR(_xlfn.IFNA(VLOOKUP(Fullmath[[#This Row],[M3]],$H$2:$L654,2,FALSE),VLOOKUP(Fullmath[[#This Row],[M3]],$H656:$L$2227,2,FALSE)),0)</f>
        <v>0</v>
      </c>
      <c r="X655" s="16">
        <f>IFERROR(_xlfn.IFNA(VLOOKUP(Fullmath[[#This Row],[M3]],$H$2:$L654,4,FALSE),VLOOKUP(Fullmath[[#This Row],[M3]],$H656:$L$2227,4,FALSE)),0)</f>
        <v>0</v>
      </c>
      <c r="Y655" s="5"/>
      <c r="Z655" s="6"/>
      <c r="AA655" s="15">
        <f>IFERROR(_xlfn.IFNA(VLOOKUP(Fullmath[[#This Row],[M4]],$H$2:$L654,2,FALSE),VLOOKUP(Fullmath[[#This Row],[M4]],$H656:$L$2227,2,FALSE)),0)</f>
        <v>0</v>
      </c>
      <c r="AB655" s="16">
        <f>IFERROR(_xlfn.IFNA(VLOOKUP(Fullmath[[#This Row],[M4]],$H$2:$L654,4,FALSE),VLOOKUP(Fullmath[[#This Row],[M4]],$H656:$L$2227,4,FALSE)),0)</f>
        <v>0</v>
      </c>
      <c r="AC655" s="5"/>
      <c r="AD655" s="6"/>
      <c r="AE655" s="15">
        <f>IFERROR(_xlfn.IFNA(VLOOKUP(Fullmath[[#This Row],[M5]],$H$2:$L654,2,FALSE),VLOOKUP(Fullmath[[#This Row],[M5]],$H656:$L$2227,2,FALSE)),0)</f>
        <v>0</v>
      </c>
      <c r="AF655" s="16">
        <f>IFERROR(_xlfn.IFNA(VLOOKUP(Fullmath[[#This Row],[M5]],$H$2:$L654,4,FALSE),VLOOKUP(Fullmath[[#This Row],[M5]],$H656:$L$2227,4,FALSE)),0)</f>
        <v>0</v>
      </c>
      <c r="AG655" s="5"/>
      <c r="AH655" s="6"/>
      <c r="AI655" s="15">
        <f>IFERROR(_xlfn.IFNA(VLOOKUP(Fullmath[[#This Row],[M6]],$H$2:$L654,2,FALSE),VLOOKUP(Fullmath[[#This Row],[M6]],$H656:$L$2227,2,FALSE)),0)</f>
        <v>0</v>
      </c>
      <c r="AJ655" s="16">
        <f>IFERROR(_xlfn.IFNA(VLOOKUP(Fullmath[[#This Row],[M6]],$H$2:$L654,4,FALSE),VLOOKUP(Fullmath[[#This Row],[M6]],$H656:$L$2227,4,FALSE)),0)</f>
        <v>0</v>
      </c>
      <c r="AK655" s="5" t="s">
        <v>254</v>
      </c>
      <c r="AL655" s="6">
        <v>5</v>
      </c>
      <c r="AM655" s="6">
        <f>(IFERROR(VLOOKUP(AK655,Components[[Name]:[Price]],2,FALSE),0))</f>
        <v>100</v>
      </c>
      <c r="AN655" s="5" t="s">
        <v>685</v>
      </c>
      <c r="AO655" s="6">
        <v>1</v>
      </c>
      <c r="AP655" s="6">
        <f>(IFERROR(VLOOKUP(AN655,Components[[Name]:[Price]],2,FALSE),0))</f>
        <v>100</v>
      </c>
      <c r="AQ655" s="5"/>
      <c r="AR655" s="6"/>
      <c r="AS655" s="6">
        <f>(IFERROR(VLOOKUP(AQ655,Components[[Name]:[Price]],2,FALSE),0))</f>
        <v>0</v>
      </c>
      <c r="AT655" s="5"/>
      <c r="AU655" s="6"/>
      <c r="AV655" s="6">
        <f>(IFERROR(VLOOKUP(AT655,Components[[Name]:[Price]],2,FALSE),0))</f>
        <v>0</v>
      </c>
      <c r="AW655" s="5"/>
      <c r="AX655" s="6"/>
      <c r="AY655" s="6">
        <f>(IFERROR(VLOOKUP(AW655,Components[[Name]:[Price]],2,FALSE),0))</f>
        <v>0</v>
      </c>
      <c r="AZ655" s="5"/>
      <c r="BA655" s="6"/>
      <c r="BB655" s="6">
        <f>(IFERROR(VLOOKUP(AZ655,Components[[Name]:[Price]],2,FALSE),0))</f>
        <v>0</v>
      </c>
    </row>
    <row r="656" spans="1:54" x14ac:dyDescent="0.2">
      <c r="A656" s="6">
        <v>799</v>
      </c>
      <c r="B656" s="6" t="s">
        <v>599</v>
      </c>
      <c r="C656" s="6" t="s">
        <v>662</v>
      </c>
      <c r="D656" s="6" t="s">
        <v>662</v>
      </c>
      <c r="E656" s="6">
        <v>5</v>
      </c>
      <c r="F656" s="6">
        <v>22</v>
      </c>
      <c r="G656" s="6">
        <v>45</v>
      </c>
      <c r="H656" s="6" t="s">
        <v>682</v>
      </c>
      <c r="I656" s="7">
        <f>Fullmath[[#This Row],[Total CP]]/Fullmath[[#This Row],[Quantity]]</f>
        <v>9.2799999999999994</v>
      </c>
      <c r="J6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46.4</v>
      </c>
      <c r="K656" s="6">
        <f>Fullmath[[#This Row],[Mat Cost]]/Fullmath[[#This Row],[Quantity]]</f>
        <v>262.57866666666666</v>
      </c>
      <c r="L6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1312.8933333333334</v>
      </c>
      <c r="M656" s="5" t="s">
        <v>301</v>
      </c>
      <c r="N656" s="14">
        <v>1</v>
      </c>
      <c r="O656" s="15">
        <f>IFERROR(_xlfn.IFNA(VLOOKUP(Fullmath[[#This Row],[M1]],$H$2:$L655,2,FALSE),VLOOKUP(Fullmath[[#This Row],[M1]],$H657:$L$2227,2,FALSE)),0)</f>
        <v>1.4</v>
      </c>
      <c r="P656" s="16">
        <f>IFERROR(_xlfn.IFNA(VLOOKUP(Fullmath[[#This Row],[M1]],$H$2:$L655,4,FALSE),VLOOKUP(Fullmath[[#This Row],[M1]],$H657:$L$2227,4,FALSE)),0)</f>
        <v>62.893333333333338</v>
      </c>
      <c r="Q656" s="5"/>
      <c r="R656" s="6"/>
      <c r="S656" s="15">
        <f>IFERROR(_xlfn.IFNA(VLOOKUP(Fullmath[[#This Row],[M2]],$H$2:$L655,2,FALSE),VLOOKUP(Fullmath[[#This Row],[M2]],$H657:$L$2227,2,FALSE)),0)</f>
        <v>0</v>
      </c>
      <c r="T656" s="16">
        <f>IFERROR(_xlfn.IFNA(VLOOKUP(Fullmath[[#This Row],[M2]],$H$2:$L655,4,FALSE),VLOOKUP(Fullmath[[#This Row],[M2]],$H657:$L$2227,4,FALSE)),0)</f>
        <v>0</v>
      </c>
      <c r="U656" s="5"/>
      <c r="V656" s="6"/>
      <c r="W656" s="15">
        <f>IFERROR(_xlfn.IFNA(VLOOKUP(Fullmath[[#This Row],[M3]],$H$2:$L655,2,FALSE),VLOOKUP(Fullmath[[#This Row],[M3]],$H657:$L$2227,2,FALSE)),0)</f>
        <v>0</v>
      </c>
      <c r="X656" s="16">
        <f>IFERROR(_xlfn.IFNA(VLOOKUP(Fullmath[[#This Row],[M3]],$H$2:$L655,4,FALSE),VLOOKUP(Fullmath[[#This Row],[M3]],$H657:$L$2227,4,FALSE)),0)</f>
        <v>0</v>
      </c>
      <c r="Y656" s="5"/>
      <c r="Z656" s="6"/>
      <c r="AA656" s="15">
        <f>IFERROR(_xlfn.IFNA(VLOOKUP(Fullmath[[#This Row],[M4]],$H$2:$L655,2,FALSE),VLOOKUP(Fullmath[[#This Row],[M4]],$H657:$L$2227,2,FALSE)),0)</f>
        <v>0</v>
      </c>
      <c r="AB656" s="16">
        <f>IFERROR(_xlfn.IFNA(VLOOKUP(Fullmath[[#This Row],[M4]],$H$2:$L655,4,FALSE),VLOOKUP(Fullmath[[#This Row],[M4]],$H657:$L$2227,4,FALSE)),0)</f>
        <v>0</v>
      </c>
      <c r="AC656" s="5"/>
      <c r="AD656" s="6"/>
      <c r="AE656" s="15">
        <f>IFERROR(_xlfn.IFNA(VLOOKUP(Fullmath[[#This Row],[M5]],$H$2:$L655,2,FALSE),VLOOKUP(Fullmath[[#This Row],[M5]],$H657:$L$2227,2,FALSE)),0)</f>
        <v>0</v>
      </c>
      <c r="AF656" s="16">
        <f>IFERROR(_xlfn.IFNA(VLOOKUP(Fullmath[[#This Row],[M5]],$H$2:$L655,4,FALSE),VLOOKUP(Fullmath[[#This Row],[M5]],$H657:$L$2227,4,FALSE)),0)</f>
        <v>0</v>
      </c>
      <c r="AG656" s="5"/>
      <c r="AH656" s="6"/>
      <c r="AI656" s="15">
        <f>IFERROR(_xlfn.IFNA(VLOOKUP(Fullmath[[#This Row],[M6]],$H$2:$L655,2,FALSE),VLOOKUP(Fullmath[[#This Row],[M6]],$H657:$L$2227,2,FALSE)),0)</f>
        <v>0</v>
      </c>
      <c r="AJ656" s="16">
        <f>IFERROR(_xlfn.IFNA(VLOOKUP(Fullmath[[#This Row],[M6]],$H$2:$L655,4,FALSE),VLOOKUP(Fullmath[[#This Row],[M6]],$H657:$L$2227,4,FALSE)),0)</f>
        <v>0</v>
      </c>
      <c r="AK656" s="5" t="s">
        <v>681</v>
      </c>
      <c r="AL656" s="6">
        <v>5</v>
      </c>
      <c r="AM656" s="6">
        <f>(IFERROR(VLOOKUP(AK656,Components[[Name]:[Price]],2,FALSE),0))</f>
        <v>200</v>
      </c>
      <c r="AN656" s="5" t="s">
        <v>674</v>
      </c>
      <c r="AO656" s="6">
        <v>5</v>
      </c>
      <c r="AP656" s="6">
        <f>(IFERROR(VLOOKUP(AN656,Components[[Name]:[Price]],2,FALSE),0))</f>
        <v>50</v>
      </c>
      <c r="AQ656" s="5"/>
      <c r="AR656" s="6"/>
      <c r="AS656" s="6">
        <f>(IFERROR(VLOOKUP(AQ656,Components[[Name]:[Price]],2,FALSE),0))</f>
        <v>0</v>
      </c>
      <c r="AT656" s="5"/>
      <c r="AU656" s="6"/>
      <c r="AV656" s="6">
        <f>(IFERROR(VLOOKUP(AT656,Components[[Name]:[Price]],2,FALSE),0))</f>
        <v>0</v>
      </c>
      <c r="AW656" s="5"/>
      <c r="AX656" s="6"/>
      <c r="AY656" s="6">
        <f>(IFERROR(VLOOKUP(AW656,Components[[Name]:[Price]],2,FALSE),0))</f>
        <v>0</v>
      </c>
      <c r="AZ656" s="5"/>
      <c r="BA656" s="6"/>
      <c r="BB656" s="6">
        <f>(IFERROR(VLOOKUP(AZ656,Components[[Name]:[Price]],2,FALSE),0))</f>
        <v>0</v>
      </c>
    </row>
    <row r="657" spans="1:54" x14ac:dyDescent="0.2">
      <c r="A657" s="6">
        <v>803</v>
      </c>
      <c r="B657" s="6" t="s">
        <v>599</v>
      </c>
      <c r="C657" s="6" t="s">
        <v>662</v>
      </c>
      <c r="D657" s="6" t="s">
        <v>662</v>
      </c>
      <c r="E657" s="6">
        <v>5</v>
      </c>
      <c r="F657" s="6">
        <v>22</v>
      </c>
      <c r="G657" s="6">
        <v>44</v>
      </c>
      <c r="H657" s="6" t="s">
        <v>688</v>
      </c>
      <c r="I657" s="7">
        <f>Fullmath[[#This Row],[Total CP]]/Fullmath[[#This Row],[Quantity]]</f>
        <v>9.08</v>
      </c>
      <c r="J6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57" s="6">
        <f>Fullmath[[#This Row],[Mat Cost]]/Fullmath[[#This Row],[Quantity]]</f>
        <v>82.578666666666663</v>
      </c>
      <c r="L6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412.89333333333332</v>
      </c>
      <c r="M657" s="5" t="s">
        <v>301</v>
      </c>
      <c r="N657" s="14">
        <v>1</v>
      </c>
      <c r="O657" s="15">
        <f>IFERROR(_xlfn.IFNA(VLOOKUP(Fullmath[[#This Row],[M1]],$H$2:$L656,2,FALSE),VLOOKUP(Fullmath[[#This Row],[M1]],$H658:$L$2227,2,FALSE)),0)</f>
        <v>1.4</v>
      </c>
      <c r="P657" s="16">
        <f>IFERROR(_xlfn.IFNA(VLOOKUP(Fullmath[[#This Row],[M1]],$H$2:$L656,4,FALSE),VLOOKUP(Fullmath[[#This Row],[M1]],$H658:$L$2227,4,FALSE)),0)</f>
        <v>62.893333333333338</v>
      </c>
      <c r="Q657" s="5"/>
      <c r="R657" s="6"/>
      <c r="S657" s="15">
        <f>IFERROR(_xlfn.IFNA(VLOOKUP(Fullmath[[#This Row],[M2]],$H$2:$L656,2,FALSE),VLOOKUP(Fullmath[[#This Row],[M2]],$H658:$L$2227,2,FALSE)),0)</f>
        <v>0</v>
      </c>
      <c r="T657" s="16">
        <f>IFERROR(_xlfn.IFNA(VLOOKUP(Fullmath[[#This Row],[M2]],$H$2:$L656,4,FALSE),VLOOKUP(Fullmath[[#This Row],[M2]],$H658:$L$2227,4,FALSE)),0)</f>
        <v>0</v>
      </c>
      <c r="U657" s="5"/>
      <c r="V657" s="6"/>
      <c r="W657" s="15">
        <f>IFERROR(_xlfn.IFNA(VLOOKUP(Fullmath[[#This Row],[M3]],$H$2:$L656,2,FALSE),VLOOKUP(Fullmath[[#This Row],[M3]],$H658:$L$2227,2,FALSE)),0)</f>
        <v>0</v>
      </c>
      <c r="X657" s="16">
        <f>IFERROR(_xlfn.IFNA(VLOOKUP(Fullmath[[#This Row],[M3]],$H$2:$L656,4,FALSE),VLOOKUP(Fullmath[[#This Row],[M3]],$H658:$L$2227,4,FALSE)),0)</f>
        <v>0</v>
      </c>
      <c r="Y657" s="5"/>
      <c r="Z657" s="6"/>
      <c r="AA657" s="15">
        <f>IFERROR(_xlfn.IFNA(VLOOKUP(Fullmath[[#This Row],[M4]],$H$2:$L656,2,FALSE),VLOOKUP(Fullmath[[#This Row],[M4]],$H658:$L$2227,2,FALSE)),0)</f>
        <v>0</v>
      </c>
      <c r="AB657" s="16">
        <f>IFERROR(_xlfn.IFNA(VLOOKUP(Fullmath[[#This Row],[M4]],$H$2:$L656,4,FALSE),VLOOKUP(Fullmath[[#This Row],[M4]],$H658:$L$2227,4,FALSE)),0)</f>
        <v>0</v>
      </c>
      <c r="AC657" s="5"/>
      <c r="AD657" s="6"/>
      <c r="AE657" s="15">
        <f>IFERROR(_xlfn.IFNA(VLOOKUP(Fullmath[[#This Row],[M5]],$H$2:$L656,2,FALSE),VLOOKUP(Fullmath[[#This Row],[M5]],$H658:$L$2227,2,FALSE)),0)</f>
        <v>0</v>
      </c>
      <c r="AF657" s="16">
        <f>IFERROR(_xlfn.IFNA(VLOOKUP(Fullmath[[#This Row],[M5]],$H$2:$L656,4,FALSE),VLOOKUP(Fullmath[[#This Row],[M5]],$H658:$L$2227,4,FALSE)),0)</f>
        <v>0</v>
      </c>
      <c r="AG657" s="5"/>
      <c r="AH657" s="6"/>
      <c r="AI657" s="15">
        <f>IFERROR(_xlfn.IFNA(VLOOKUP(Fullmath[[#This Row],[M6]],$H$2:$L656,2,FALSE),VLOOKUP(Fullmath[[#This Row],[M6]],$H658:$L$2227,2,FALSE)),0)</f>
        <v>0</v>
      </c>
      <c r="AJ657" s="16">
        <f>IFERROR(_xlfn.IFNA(VLOOKUP(Fullmath[[#This Row],[M6]],$H$2:$L656,4,FALSE),VLOOKUP(Fullmath[[#This Row],[M6]],$H658:$L$2227,4,FALSE)),0)</f>
        <v>0</v>
      </c>
      <c r="AK657" s="5" t="s">
        <v>489</v>
      </c>
      <c r="AL657" s="6">
        <v>5</v>
      </c>
      <c r="AM657" s="6">
        <f>(IFERROR(VLOOKUP(AK657,Components[[Name]:[Price]],2,FALSE),0))</f>
        <v>50</v>
      </c>
      <c r="AN657" s="5" t="s">
        <v>674</v>
      </c>
      <c r="AO657" s="6">
        <v>2</v>
      </c>
      <c r="AP657" s="6">
        <f>(IFERROR(VLOOKUP(AN657,Components[[Name]:[Price]],2,FALSE),0))</f>
        <v>50</v>
      </c>
      <c r="AQ657" s="5"/>
      <c r="AR657" s="6"/>
      <c r="AS657" s="6">
        <f>(IFERROR(VLOOKUP(AQ657,Components[[Name]:[Price]],2,FALSE),0))</f>
        <v>0</v>
      </c>
      <c r="AT657" s="5"/>
      <c r="AU657" s="6"/>
      <c r="AV657" s="6">
        <f>(IFERROR(VLOOKUP(AT657,Components[[Name]:[Price]],2,FALSE),0))</f>
        <v>0</v>
      </c>
      <c r="AW657" s="5"/>
      <c r="AX657" s="6"/>
      <c r="AY657" s="6">
        <f>(IFERROR(VLOOKUP(AW657,Components[[Name]:[Price]],2,FALSE),0))</f>
        <v>0</v>
      </c>
      <c r="AZ657" s="5"/>
      <c r="BA657" s="6"/>
      <c r="BB657" s="6">
        <f>(IFERROR(VLOOKUP(AZ657,Components[[Name]:[Price]],2,FALSE),0))</f>
        <v>0</v>
      </c>
    </row>
    <row r="658" spans="1:54" x14ac:dyDescent="0.2">
      <c r="A658" s="6">
        <v>815</v>
      </c>
      <c r="B658" s="6" t="s">
        <v>599</v>
      </c>
      <c r="C658" s="6" t="s">
        <v>662</v>
      </c>
      <c r="D658" s="6" t="s">
        <v>662</v>
      </c>
      <c r="E658" s="6">
        <v>5</v>
      </c>
      <c r="F658" s="6">
        <v>22</v>
      </c>
      <c r="G658" s="6">
        <v>25</v>
      </c>
      <c r="H658" s="6" t="s">
        <v>712</v>
      </c>
      <c r="I658" s="7">
        <f>Fullmath[[#This Row],[Total CP]]/Fullmath[[#This Row],[Quantity]]</f>
        <v>6.36</v>
      </c>
      <c r="J6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31.8</v>
      </c>
      <c r="K658" s="6">
        <f>Fullmath[[#This Row],[Mat Cost]]/Fullmath[[#This Row],[Quantity]]</f>
        <v>85.157333333333341</v>
      </c>
      <c r="L6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425.78666666666669</v>
      </c>
      <c r="M658" s="5" t="s">
        <v>301</v>
      </c>
      <c r="N658" s="14">
        <v>1</v>
      </c>
      <c r="O658" s="15">
        <f>IFERROR(_xlfn.IFNA(VLOOKUP(Fullmath[[#This Row],[M1]],$H$2:$L657,2,FALSE),VLOOKUP(Fullmath[[#This Row],[M1]],$H659:$L$2227,2,FALSE)),0)</f>
        <v>1.4</v>
      </c>
      <c r="P658" s="16">
        <f>IFERROR(_xlfn.IFNA(VLOOKUP(Fullmath[[#This Row],[M1]],$H$2:$L657,4,FALSE),VLOOKUP(Fullmath[[#This Row],[M1]],$H659:$L$2227,4,FALSE)),0)</f>
        <v>62.893333333333338</v>
      </c>
      <c r="Q658" s="5" t="s">
        <v>602</v>
      </c>
      <c r="R658" s="6">
        <v>1</v>
      </c>
      <c r="S658" s="15">
        <f>IFERROR(_xlfn.IFNA(VLOOKUP(Fullmath[[#This Row],[M2]],$H$2:$L657,2,FALSE),VLOOKUP(Fullmath[[#This Row],[M2]],$H659:$L$2227,2,FALSE)),0)</f>
        <v>5.4</v>
      </c>
      <c r="T658" s="16">
        <f>IFERROR(_xlfn.IFNA(VLOOKUP(Fullmath[[#This Row],[M2]],$H$2:$L657,4,FALSE),VLOOKUP(Fullmath[[#This Row],[M2]],$H659:$L$2227,4,FALSE)),0)</f>
        <v>162.89333333333335</v>
      </c>
      <c r="U658" s="5"/>
      <c r="V658" s="6"/>
      <c r="W658" s="15">
        <f>IFERROR(_xlfn.IFNA(VLOOKUP(Fullmath[[#This Row],[M3]],$H$2:$L657,2,FALSE),VLOOKUP(Fullmath[[#This Row],[M3]],$H659:$L$2227,2,FALSE)),0)</f>
        <v>0</v>
      </c>
      <c r="X658" s="16">
        <f>IFERROR(_xlfn.IFNA(VLOOKUP(Fullmath[[#This Row],[M3]],$H$2:$L657,4,FALSE),VLOOKUP(Fullmath[[#This Row],[M3]],$H659:$L$2227,4,FALSE)),0)</f>
        <v>0</v>
      </c>
      <c r="Y658" s="5"/>
      <c r="Z658" s="6"/>
      <c r="AA658" s="15">
        <f>IFERROR(_xlfn.IFNA(VLOOKUP(Fullmath[[#This Row],[M4]],$H$2:$L657,2,FALSE),VLOOKUP(Fullmath[[#This Row],[M4]],$H659:$L$2227,2,FALSE)),0)</f>
        <v>0</v>
      </c>
      <c r="AB658" s="16">
        <f>IFERROR(_xlfn.IFNA(VLOOKUP(Fullmath[[#This Row],[M4]],$H$2:$L657,4,FALSE),VLOOKUP(Fullmath[[#This Row],[M4]],$H659:$L$2227,4,FALSE)),0)</f>
        <v>0</v>
      </c>
      <c r="AC658" s="5"/>
      <c r="AD658" s="6"/>
      <c r="AE658" s="15">
        <f>IFERROR(_xlfn.IFNA(VLOOKUP(Fullmath[[#This Row],[M5]],$H$2:$L657,2,FALSE),VLOOKUP(Fullmath[[#This Row],[M5]],$H659:$L$2227,2,FALSE)),0)</f>
        <v>0</v>
      </c>
      <c r="AF658" s="16">
        <f>IFERROR(_xlfn.IFNA(VLOOKUP(Fullmath[[#This Row],[M5]],$H$2:$L657,4,FALSE),VLOOKUP(Fullmath[[#This Row],[M5]],$H659:$L$2227,4,FALSE)),0)</f>
        <v>0</v>
      </c>
      <c r="AG658" s="5"/>
      <c r="AH658" s="6"/>
      <c r="AI658" s="15">
        <f>IFERROR(_xlfn.IFNA(VLOOKUP(Fullmath[[#This Row],[M6]],$H$2:$L657,2,FALSE),VLOOKUP(Fullmath[[#This Row],[M6]],$H659:$L$2227,2,FALSE)),0)</f>
        <v>0</v>
      </c>
      <c r="AJ658" s="16">
        <f>IFERROR(_xlfn.IFNA(VLOOKUP(Fullmath[[#This Row],[M6]],$H$2:$L657,4,FALSE),VLOOKUP(Fullmath[[#This Row],[M6]],$H659:$L$2227,4,FALSE)),0)</f>
        <v>0</v>
      </c>
      <c r="AK658" s="5" t="s">
        <v>254</v>
      </c>
      <c r="AL658" s="6">
        <v>2</v>
      </c>
      <c r="AM658" s="6">
        <f>(IFERROR(VLOOKUP(AK658,Components[[Name]:[Price]],2,FALSE),0))</f>
        <v>100</v>
      </c>
      <c r="AN658" s="5"/>
      <c r="AO658" s="6"/>
      <c r="AP658" s="6">
        <f>(IFERROR(VLOOKUP(AN658,Components[[Name]:[Price]],2,FALSE),0))</f>
        <v>0</v>
      </c>
      <c r="AQ658" s="5"/>
      <c r="AR658" s="6"/>
      <c r="AS658" s="6">
        <f>(IFERROR(VLOOKUP(AQ658,Components[[Name]:[Price]],2,FALSE),0))</f>
        <v>0</v>
      </c>
      <c r="AT658" s="5"/>
      <c r="AU658" s="6"/>
      <c r="AV658" s="6">
        <f>(IFERROR(VLOOKUP(AT658,Components[[Name]:[Price]],2,FALSE),0))</f>
        <v>0</v>
      </c>
      <c r="AW658" s="5"/>
      <c r="AX658" s="6"/>
      <c r="AY658" s="6">
        <f>(IFERROR(VLOOKUP(AW658,Components[[Name]:[Price]],2,FALSE),0))</f>
        <v>0</v>
      </c>
      <c r="AZ658" s="5"/>
      <c r="BA658" s="6"/>
      <c r="BB658" s="6">
        <f>(IFERROR(VLOOKUP(AZ658,Components[[Name]:[Price]],2,FALSE),0))</f>
        <v>0</v>
      </c>
    </row>
    <row r="659" spans="1:54" x14ac:dyDescent="0.2">
      <c r="A659" s="6">
        <v>1374</v>
      </c>
      <c r="B659" s="6" t="s">
        <v>599</v>
      </c>
      <c r="C659" s="6" t="s">
        <v>662</v>
      </c>
      <c r="D659" s="6" t="s">
        <v>662</v>
      </c>
      <c r="E659" s="6">
        <v>5</v>
      </c>
      <c r="F659" s="6">
        <v>22</v>
      </c>
      <c r="G659" s="6">
        <v>20</v>
      </c>
      <c r="H659" s="6" t="s">
        <v>727</v>
      </c>
      <c r="I659" s="7">
        <f>Fullmath[[#This Row],[Total CP]]/Fullmath[[#This Row],[Quantity]]</f>
        <v>4.2799999999999994</v>
      </c>
      <c r="J6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21.4</v>
      </c>
      <c r="K659" s="6">
        <f>Fullmath[[#This Row],[Mat Cost]]/Fullmath[[#This Row],[Quantity]]</f>
        <v>104.57866666666666</v>
      </c>
      <c r="L6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522.89333333333332</v>
      </c>
      <c r="M659" s="5" t="s">
        <v>301</v>
      </c>
      <c r="N659" s="14">
        <v>1</v>
      </c>
      <c r="O659" s="15">
        <f>IFERROR(_xlfn.IFNA(VLOOKUP(Fullmath[[#This Row],[M1]],$H$2:$L658,2,FALSE),VLOOKUP(Fullmath[[#This Row],[M1]],$H660:$L$2227,2,FALSE)),0)</f>
        <v>1.4</v>
      </c>
      <c r="P659" s="16">
        <f>IFERROR(_xlfn.IFNA(VLOOKUP(Fullmath[[#This Row],[M1]],$H$2:$L658,4,FALSE),VLOOKUP(Fullmath[[#This Row],[M1]],$H660:$L$2227,4,FALSE)),0)</f>
        <v>62.893333333333338</v>
      </c>
      <c r="Q659" s="5"/>
      <c r="R659" s="6"/>
      <c r="S659" s="15">
        <f>IFERROR(_xlfn.IFNA(VLOOKUP(Fullmath[[#This Row],[M2]],$H$2:$L658,2,FALSE),VLOOKUP(Fullmath[[#This Row],[M2]],$H660:$L$2227,2,FALSE)),0)</f>
        <v>0</v>
      </c>
      <c r="T659" s="16">
        <f>IFERROR(_xlfn.IFNA(VLOOKUP(Fullmath[[#This Row],[M2]],$H$2:$L658,4,FALSE),VLOOKUP(Fullmath[[#This Row],[M2]],$H660:$L$2227,4,FALSE)),0)</f>
        <v>0</v>
      </c>
      <c r="U659" s="5"/>
      <c r="V659" s="6"/>
      <c r="W659" s="15">
        <f>IFERROR(_xlfn.IFNA(VLOOKUP(Fullmath[[#This Row],[M3]],$H$2:$L658,2,FALSE),VLOOKUP(Fullmath[[#This Row],[M3]],$H660:$L$2227,2,FALSE)),0)</f>
        <v>0</v>
      </c>
      <c r="X659" s="16">
        <f>IFERROR(_xlfn.IFNA(VLOOKUP(Fullmath[[#This Row],[M3]],$H$2:$L658,4,FALSE),VLOOKUP(Fullmath[[#This Row],[M3]],$H660:$L$2227,4,FALSE)),0)</f>
        <v>0</v>
      </c>
      <c r="Y659" s="5"/>
      <c r="Z659" s="6"/>
      <c r="AA659" s="15">
        <f>IFERROR(_xlfn.IFNA(VLOOKUP(Fullmath[[#This Row],[M4]],$H$2:$L658,2,FALSE),VLOOKUP(Fullmath[[#This Row],[M4]],$H660:$L$2227,2,FALSE)),0)</f>
        <v>0</v>
      </c>
      <c r="AB659" s="16">
        <f>IFERROR(_xlfn.IFNA(VLOOKUP(Fullmath[[#This Row],[M4]],$H$2:$L658,4,FALSE),VLOOKUP(Fullmath[[#This Row],[M4]],$H660:$L$2227,4,FALSE)),0)</f>
        <v>0</v>
      </c>
      <c r="AC659" s="5"/>
      <c r="AD659" s="6"/>
      <c r="AE659" s="15">
        <f>IFERROR(_xlfn.IFNA(VLOOKUP(Fullmath[[#This Row],[M5]],$H$2:$L658,2,FALSE),VLOOKUP(Fullmath[[#This Row],[M5]],$H660:$L$2227,2,FALSE)),0)</f>
        <v>0</v>
      </c>
      <c r="AF659" s="16">
        <f>IFERROR(_xlfn.IFNA(VLOOKUP(Fullmath[[#This Row],[M5]],$H$2:$L658,4,FALSE),VLOOKUP(Fullmath[[#This Row],[M5]],$H660:$L$2227,4,FALSE)),0)</f>
        <v>0</v>
      </c>
      <c r="AG659" s="5"/>
      <c r="AH659" s="6"/>
      <c r="AI659" s="15">
        <f>IFERROR(_xlfn.IFNA(VLOOKUP(Fullmath[[#This Row],[M6]],$H$2:$L658,2,FALSE),VLOOKUP(Fullmath[[#This Row],[M6]],$H660:$L$2227,2,FALSE)),0)</f>
        <v>0</v>
      </c>
      <c r="AJ659" s="16">
        <f>IFERROR(_xlfn.IFNA(VLOOKUP(Fullmath[[#This Row],[M6]],$H$2:$L658,4,FALSE),VLOOKUP(Fullmath[[#This Row],[M6]],$H660:$L$2227,4,FALSE)),0)</f>
        <v>0</v>
      </c>
      <c r="AK659" s="5" t="s">
        <v>254</v>
      </c>
      <c r="AL659" s="6">
        <v>2</v>
      </c>
      <c r="AM659" s="6">
        <f>(IFERROR(VLOOKUP(AK659,Components[[Name]:[Price]],2,FALSE),0))</f>
        <v>100</v>
      </c>
      <c r="AN659" s="5" t="s">
        <v>255</v>
      </c>
      <c r="AO659" s="6">
        <v>2</v>
      </c>
      <c r="AP659" s="6">
        <f>(IFERROR(VLOOKUP(AN659,Components[[Name]:[Price]],2,FALSE),0))</f>
        <v>100</v>
      </c>
      <c r="AQ659" s="5" t="s">
        <v>585</v>
      </c>
      <c r="AR659" s="6">
        <v>2</v>
      </c>
      <c r="AS659" s="6">
        <f>(IFERROR(VLOOKUP(AQ659,Components[[Name]:[Price]],2,FALSE),0))</f>
        <v>30</v>
      </c>
      <c r="AT659" s="5"/>
      <c r="AU659" s="6"/>
      <c r="AV659" s="6">
        <f>(IFERROR(VLOOKUP(AT659,Components[[Name]:[Price]],2,FALSE),0))</f>
        <v>0</v>
      </c>
      <c r="AW659" s="5"/>
      <c r="AX659" s="6"/>
      <c r="AY659" s="6">
        <f>(IFERROR(VLOOKUP(AW659,Components[[Name]:[Price]],2,FALSE),0))</f>
        <v>0</v>
      </c>
      <c r="AZ659" s="5"/>
      <c r="BA659" s="6"/>
      <c r="BB659" s="6">
        <f>(IFERROR(VLOOKUP(AZ659,Components[[Name]:[Price]],2,FALSE),0))</f>
        <v>0</v>
      </c>
    </row>
    <row r="660" spans="1:54" x14ac:dyDescent="0.2">
      <c r="A660" s="6">
        <v>823</v>
      </c>
      <c r="B660" s="6" t="s">
        <v>599</v>
      </c>
      <c r="C660" s="6" t="s">
        <v>662</v>
      </c>
      <c r="D660" s="6" t="s">
        <v>662</v>
      </c>
      <c r="E660" s="6">
        <v>5</v>
      </c>
      <c r="F660" s="6">
        <v>22</v>
      </c>
      <c r="G660" s="6">
        <v>25</v>
      </c>
      <c r="H660" s="6" t="s">
        <v>720</v>
      </c>
      <c r="I660" s="7">
        <f>Fullmath[[#This Row],[Total CP]]/Fullmath[[#This Row],[Quantity]]</f>
        <v>5.2799999999999994</v>
      </c>
      <c r="J6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26.4</v>
      </c>
      <c r="K660" s="6">
        <f>Fullmath[[#This Row],[Mat Cost]]/Fullmath[[#This Row],[Quantity]]</f>
        <v>62.578666666666663</v>
      </c>
      <c r="L6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312.89333333333332</v>
      </c>
      <c r="M660" s="5" t="s">
        <v>301</v>
      </c>
      <c r="N660" s="14">
        <v>1</v>
      </c>
      <c r="O660" s="15">
        <f>IFERROR(_xlfn.IFNA(VLOOKUP(Fullmath[[#This Row],[M1]],$H$2:$L659,2,FALSE),VLOOKUP(Fullmath[[#This Row],[M1]],$H661:$L$2227,2,FALSE)),0)</f>
        <v>1.4</v>
      </c>
      <c r="P660" s="16">
        <f>IFERROR(_xlfn.IFNA(VLOOKUP(Fullmath[[#This Row],[M1]],$H$2:$L659,4,FALSE),VLOOKUP(Fullmath[[#This Row],[M1]],$H661:$L$2227,4,FALSE)),0)</f>
        <v>62.893333333333338</v>
      </c>
      <c r="Q660" s="5"/>
      <c r="R660" s="6"/>
      <c r="S660" s="15">
        <f>IFERROR(_xlfn.IFNA(VLOOKUP(Fullmath[[#This Row],[M2]],$H$2:$L659,2,FALSE),VLOOKUP(Fullmath[[#This Row],[M2]],$H661:$L$2227,2,FALSE)),0)</f>
        <v>0</v>
      </c>
      <c r="T660" s="16">
        <f>IFERROR(_xlfn.IFNA(VLOOKUP(Fullmath[[#This Row],[M2]],$H$2:$L659,4,FALSE),VLOOKUP(Fullmath[[#This Row],[M2]],$H661:$L$2227,4,FALSE)),0)</f>
        <v>0</v>
      </c>
      <c r="U660" s="5"/>
      <c r="V660" s="6"/>
      <c r="W660" s="15">
        <f>IFERROR(_xlfn.IFNA(VLOOKUP(Fullmath[[#This Row],[M3]],$H$2:$L659,2,FALSE),VLOOKUP(Fullmath[[#This Row],[M3]],$H661:$L$2227,2,FALSE)),0)</f>
        <v>0</v>
      </c>
      <c r="X660" s="16">
        <f>IFERROR(_xlfn.IFNA(VLOOKUP(Fullmath[[#This Row],[M3]],$H$2:$L659,4,FALSE),VLOOKUP(Fullmath[[#This Row],[M3]],$H661:$L$2227,4,FALSE)),0)</f>
        <v>0</v>
      </c>
      <c r="Y660" s="5"/>
      <c r="Z660" s="6"/>
      <c r="AA660" s="15">
        <f>IFERROR(_xlfn.IFNA(VLOOKUP(Fullmath[[#This Row],[M4]],$H$2:$L659,2,FALSE),VLOOKUP(Fullmath[[#This Row],[M4]],$H661:$L$2227,2,FALSE)),0)</f>
        <v>0</v>
      </c>
      <c r="AB660" s="16">
        <f>IFERROR(_xlfn.IFNA(VLOOKUP(Fullmath[[#This Row],[M4]],$H$2:$L659,4,FALSE),VLOOKUP(Fullmath[[#This Row],[M4]],$H661:$L$2227,4,FALSE)),0)</f>
        <v>0</v>
      </c>
      <c r="AC660" s="5"/>
      <c r="AD660" s="6"/>
      <c r="AE660" s="15">
        <f>IFERROR(_xlfn.IFNA(VLOOKUP(Fullmath[[#This Row],[M5]],$H$2:$L659,2,FALSE),VLOOKUP(Fullmath[[#This Row],[M5]],$H661:$L$2227,2,FALSE)),0)</f>
        <v>0</v>
      </c>
      <c r="AF660" s="16">
        <f>IFERROR(_xlfn.IFNA(VLOOKUP(Fullmath[[#This Row],[M5]],$H$2:$L659,4,FALSE),VLOOKUP(Fullmath[[#This Row],[M5]],$H661:$L$2227,4,FALSE)),0)</f>
        <v>0</v>
      </c>
      <c r="AG660" s="5"/>
      <c r="AH660" s="6"/>
      <c r="AI660" s="15">
        <f>IFERROR(_xlfn.IFNA(VLOOKUP(Fullmath[[#This Row],[M6]],$H$2:$L659,2,FALSE),VLOOKUP(Fullmath[[#This Row],[M6]],$H661:$L$2227,2,FALSE)),0)</f>
        <v>0</v>
      </c>
      <c r="AJ660" s="16">
        <f>IFERROR(_xlfn.IFNA(VLOOKUP(Fullmath[[#This Row],[M6]],$H$2:$L659,4,FALSE),VLOOKUP(Fullmath[[#This Row],[M6]],$H661:$L$2227,4,FALSE)),0)</f>
        <v>0</v>
      </c>
      <c r="AK660" s="5" t="s">
        <v>719</v>
      </c>
      <c r="AL660" s="6">
        <v>5</v>
      </c>
      <c r="AM660" s="6">
        <f>(IFERROR(VLOOKUP(AK660,Components[[Name]:[Price]],2,FALSE),0))</f>
        <v>50</v>
      </c>
      <c r="AN660" s="5"/>
      <c r="AO660" s="6"/>
      <c r="AP660" s="6">
        <f>(IFERROR(VLOOKUP(AN660,Components[[Name]:[Price]],2,FALSE),0))</f>
        <v>0</v>
      </c>
      <c r="AQ660" s="5"/>
      <c r="AR660" s="6"/>
      <c r="AS660" s="6">
        <f>(IFERROR(VLOOKUP(AQ660,Components[[Name]:[Price]],2,FALSE),0))</f>
        <v>0</v>
      </c>
      <c r="AT660" s="5"/>
      <c r="AU660" s="6"/>
      <c r="AV660" s="6">
        <f>(IFERROR(VLOOKUP(AT660,Components[[Name]:[Price]],2,FALSE),0))</f>
        <v>0</v>
      </c>
      <c r="AW660" s="5"/>
      <c r="AX660" s="6"/>
      <c r="AY660" s="6">
        <f>(IFERROR(VLOOKUP(AW660,Components[[Name]:[Price]],2,FALSE),0))</f>
        <v>0</v>
      </c>
      <c r="AZ660" s="5"/>
      <c r="BA660" s="6"/>
      <c r="BB660" s="6">
        <f>(IFERROR(VLOOKUP(AZ660,Components[[Name]:[Price]],2,FALSE),0))</f>
        <v>0</v>
      </c>
    </row>
    <row r="661" spans="1:54" x14ac:dyDescent="0.2">
      <c r="A661" s="6">
        <v>824</v>
      </c>
      <c r="B661" s="6" t="s">
        <v>599</v>
      </c>
      <c r="C661" s="6" t="s">
        <v>662</v>
      </c>
      <c r="D661" s="6" t="s">
        <v>662</v>
      </c>
      <c r="E661" s="6">
        <v>5</v>
      </c>
      <c r="F661" s="6">
        <v>22</v>
      </c>
      <c r="G661" s="6">
        <v>25</v>
      </c>
      <c r="H661" s="6" t="s">
        <v>721</v>
      </c>
      <c r="I661" s="7">
        <f>Fullmath[[#This Row],[Total CP]]/Fullmath[[#This Row],[Quantity]]</f>
        <v>5.32</v>
      </c>
      <c r="J6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26.6</v>
      </c>
      <c r="K661" s="6">
        <f>Fullmath[[#This Row],[Mat Cost]]/Fullmath[[#This Row],[Quantity]]</f>
        <v>75.652000000000001</v>
      </c>
      <c r="L6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378.26</v>
      </c>
      <c r="M661" s="5" t="s">
        <v>301</v>
      </c>
      <c r="N661" s="14">
        <v>1</v>
      </c>
      <c r="O661" s="15">
        <f>IFERROR(_xlfn.IFNA(VLOOKUP(Fullmath[[#This Row],[M1]],$H$2:$L660,2,FALSE),VLOOKUP(Fullmath[[#This Row],[M1]],$H662:$L$2227,2,FALSE)),0)</f>
        <v>1.4</v>
      </c>
      <c r="P661" s="16">
        <f>IFERROR(_xlfn.IFNA(VLOOKUP(Fullmath[[#This Row],[M1]],$H$2:$L660,4,FALSE),VLOOKUP(Fullmath[[#This Row],[M1]],$H662:$L$2227,4,FALSE)),0)</f>
        <v>62.893333333333338</v>
      </c>
      <c r="Q661" s="5" t="s">
        <v>654</v>
      </c>
      <c r="R661" s="6">
        <v>2</v>
      </c>
      <c r="S661" s="15">
        <f>IFERROR(_xlfn.IFNA(VLOOKUP(Fullmath[[#This Row],[M2]],$H$2:$L660,2,FALSE),VLOOKUP(Fullmath[[#This Row],[M2]],$H662:$L$2227,2,FALSE)),0)</f>
        <v>0.1</v>
      </c>
      <c r="T661" s="16">
        <f>IFERROR(_xlfn.IFNA(VLOOKUP(Fullmath[[#This Row],[M2]],$H$2:$L660,4,FALSE),VLOOKUP(Fullmath[[#This Row],[M2]],$H662:$L$2227,4,FALSE)),0)</f>
        <v>7.6833333333333327</v>
      </c>
      <c r="U661" s="5"/>
      <c r="V661" s="6"/>
      <c r="W661" s="15">
        <f>IFERROR(_xlfn.IFNA(VLOOKUP(Fullmath[[#This Row],[M3]],$H$2:$L660,2,FALSE),VLOOKUP(Fullmath[[#This Row],[M3]],$H662:$L$2227,2,FALSE)),0)</f>
        <v>0</v>
      </c>
      <c r="X661" s="16">
        <f>IFERROR(_xlfn.IFNA(VLOOKUP(Fullmath[[#This Row],[M3]],$H$2:$L660,4,FALSE),VLOOKUP(Fullmath[[#This Row],[M3]],$H662:$L$2227,4,FALSE)),0)</f>
        <v>0</v>
      </c>
      <c r="Y661" s="5"/>
      <c r="Z661" s="6"/>
      <c r="AA661" s="15">
        <f>IFERROR(_xlfn.IFNA(VLOOKUP(Fullmath[[#This Row],[M4]],$H$2:$L660,2,FALSE),VLOOKUP(Fullmath[[#This Row],[M4]],$H662:$L$2227,2,FALSE)),0)</f>
        <v>0</v>
      </c>
      <c r="AB661" s="16">
        <f>IFERROR(_xlfn.IFNA(VLOOKUP(Fullmath[[#This Row],[M4]],$H$2:$L660,4,FALSE),VLOOKUP(Fullmath[[#This Row],[M4]],$H662:$L$2227,4,FALSE)),0)</f>
        <v>0</v>
      </c>
      <c r="AC661" s="5"/>
      <c r="AD661" s="6"/>
      <c r="AE661" s="15">
        <f>IFERROR(_xlfn.IFNA(VLOOKUP(Fullmath[[#This Row],[M5]],$H$2:$L660,2,FALSE),VLOOKUP(Fullmath[[#This Row],[M5]],$H662:$L$2227,2,FALSE)),0)</f>
        <v>0</v>
      </c>
      <c r="AF661" s="16">
        <f>IFERROR(_xlfn.IFNA(VLOOKUP(Fullmath[[#This Row],[M5]],$H$2:$L660,4,FALSE),VLOOKUP(Fullmath[[#This Row],[M5]],$H662:$L$2227,4,FALSE)),0)</f>
        <v>0</v>
      </c>
      <c r="AG661" s="5"/>
      <c r="AH661" s="6"/>
      <c r="AI661" s="15">
        <f>IFERROR(_xlfn.IFNA(VLOOKUP(Fullmath[[#This Row],[M6]],$H$2:$L660,2,FALSE),VLOOKUP(Fullmath[[#This Row],[M6]],$H662:$L$2227,2,FALSE)),0)</f>
        <v>0</v>
      </c>
      <c r="AJ661" s="16">
        <f>IFERROR(_xlfn.IFNA(VLOOKUP(Fullmath[[#This Row],[M6]],$H$2:$L660,4,FALSE),VLOOKUP(Fullmath[[#This Row],[M6]],$H662:$L$2227,4,FALSE)),0)</f>
        <v>0</v>
      </c>
      <c r="AK661" s="5" t="s">
        <v>254</v>
      </c>
      <c r="AL661" s="6">
        <v>2</v>
      </c>
      <c r="AM661" s="6">
        <f>(IFERROR(VLOOKUP(AK661,Components[[Name]:[Price]],2,FALSE),0))</f>
        <v>100</v>
      </c>
      <c r="AN661" s="5" t="s">
        <v>674</v>
      </c>
      <c r="AO661" s="6">
        <v>2</v>
      </c>
      <c r="AP661" s="6">
        <f>(IFERROR(VLOOKUP(AN661,Components[[Name]:[Price]],2,FALSE),0))</f>
        <v>50</v>
      </c>
      <c r="AQ661" s="5"/>
      <c r="AR661" s="6"/>
      <c r="AS661" s="6">
        <f>(IFERROR(VLOOKUP(AQ661,Components[[Name]:[Price]],2,FALSE),0))</f>
        <v>0</v>
      </c>
      <c r="AT661" s="5"/>
      <c r="AU661" s="6"/>
      <c r="AV661" s="6">
        <f>(IFERROR(VLOOKUP(AT661,Components[[Name]:[Price]],2,FALSE),0))</f>
        <v>0</v>
      </c>
      <c r="AW661" s="5"/>
      <c r="AX661" s="6"/>
      <c r="AY661" s="6">
        <f>(IFERROR(VLOOKUP(AW661,Components[[Name]:[Price]],2,FALSE),0))</f>
        <v>0</v>
      </c>
      <c r="AZ661" s="5"/>
      <c r="BA661" s="6"/>
      <c r="BB661" s="6">
        <f>(IFERROR(VLOOKUP(AZ661,Components[[Name]:[Price]],2,FALSE),0))</f>
        <v>0</v>
      </c>
    </row>
    <row r="662" spans="1:54" x14ac:dyDescent="0.2">
      <c r="A662" s="6">
        <v>813</v>
      </c>
      <c r="B662" s="6" t="s">
        <v>599</v>
      </c>
      <c r="C662" s="6" t="s">
        <v>662</v>
      </c>
      <c r="D662" s="6" t="s">
        <v>662</v>
      </c>
      <c r="E662" s="6">
        <v>5</v>
      </c>
      <c r="F662" s="6">
        <v>23</v>
      </c>
      <c r="G662" s="6">
        <v>44</v>
      </c>
      <c r="H662" s="6" t="s">
        <v>709</v>
      </c>
      <c r="I662" s="7">
        <f>Fullmath[[#This Row],[Total CP]]/Fullmath[[#This Row],[Quantity]]</f>
        <v>9.08</v>
      </c>
      <c r="J6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62" s="6">
        <f>Fullmath[[#This Row],[Mat Cost]]/Fullmath[[#This Row],[Quantity]]</f>
        <v>172.57866666666666</v>
      </c>
      <c r="L6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862.89333333333332</v>
      </c>
      <c r="M662" s="5" t="s">
        <v>301</v>
      </c>
      <c r="N662" s="14">
        <v>1</v>
      </c>
      <c r="O662" s="15">
        <f>IFERROR(_xlfn.IFNA(VLOOKUP(Fullmath[[#This Row],[M1]],$H$2:$L661,2,FALSE),VLOOKUP(Fullmath[[#This Row],[M1]],$H663:$L$2227,2,FALSE)),0)</f>
        <v>1.4</v>
      </c>
      <c r="P662" s="16">
        <f>IFERROR(_xlfn.IFNA(VLOOKUP(Fullmath[[#This Row],[M1]],$H$2:$L661,4,FALSE),VLOOKUP(Fullmath[[#This Row],[M1]],$H663:$L$2227,4,FALSE)),0)</f>
        <v>62.893333333333338</v>
      </c>
      <c r="Q662" s="5"/>
      <c r="R662" s="6"/>
      <c r="S662" s="15">
        <f>IFERROR(_xlfn.IFNA(VLOOKUP(Fullmath[[#This Row],[M2]],$H$2:$L661,2,FALSE),VLOOKUP(Fullmath[[#This Row],[M2]],$H663:$L$2227,2,FALSE)),0)</f>
        <v>0</v>
      </c>
      <c r="T662" s="16">
        <f>IFERROR(_xlfn.IFNA(VLOOKUP(Fullmath[[#This Row],[M2]],$H$2:$L661,4,FALSE),VLOOKUP(Fullmath[[#This Row],[M2]],$H663:$L$2227,4,FALSE)),0)</f>
        <v>0</v>
      </c>
      <c r="U662" s="5"/>
      <c r="V662" s="6"/>
      <c r="W662" s="15">
        <f>IFERROR(_xlfn.IFNA(VLOOKUP(Fullmath[[#This Row],[M3]],$H$2:$L661,2,FALSE),VLOOKUP(Fullmath[[#This Row],[M3]],$H663:$L$2227,2,FALSE)),0)</f>
        <v>0</v>
      </c>
      <c r="X662" s="16">
        <f>IFERROR(_xlfn.IFNA(VLOOKUP(Fullmath[[#This Row],[M3]],$H$2:$L661,4,FALSE),VLOOKUP(Fullmath[[#This Row],[M3]],$H663:$L$2227,4,FALSE)),0)</f>
        <v>0</v>
      </c>
      <c r="Y662" s="5"/>
      <c r="Z662" s="6"/>
      <c r="AA662" s="15">
        <f>IFERROR(_xlfn.IFNA(VLOOKUP(Fullmath[[#This Row],[M4]],$H$2:$L661,2,FALSE),VLOOKUP(Fullmath[[#This Row],[M4]],$H663:$L$2227,2,FALSE)),0)</f>
        <v>0</v>
      </c>
      <c r="AB662" s="16">
        <f>IFERROR(_xlfn.IFNA(VLOOKUP(Fullmath[[#This Row],[M4]],$H$2:$L661,4,FALSE),VLOOKUP(Fullmath[[#This Row],[M4]],$H663:$L$2227,4,FALSE)),0)</f>
        <v>0</v>
      </c>
      <c r="AC662" s="5"/>
      <c r="AD662" s="6"/>
      <c r="AE662" s="15">
        <f>IFERROR(_xlfn.IFNA(VLOOKUP(Fullmath[[#This Row],[M5]],$H$2:$L661,2,FALSE),VLOOKUP(Fullmath[[#This Row],[M5]],$H663:$L$2227,2,FALSE)),0)</f>
        <v>0</v>
      </c>
      <c r="AF662" s="16">
        <f>IFERROR(_xlfn.IFNA(VLOOKUP(Fullmath[[#This Row],[M5]],$H$2:$L661,4,FALSE),VLOOKUP(Fullmath[[#This Row],[M5]],$H663:$L$2227,4,FALSE)),0)</f>
        <v>0</v>
      </c>
      <c r="AG662" s="5"/>
      <c r="AH662" s="6"/>
      <c r="AI662" s="15">
        <f>IFERROR(_xlfn.IFNA(VLOOKUP(Fullmath[[#This Row],[M6]],$H$2:$L661,2,FALSE),VLOOKUP(Fullmath[[#This Row],[M6]],$H663:$L$2227,2,FALSE)),0)</f>
        <v>0</v>
      </c>
      <c r="AJ662" s="16">
        <f>IFERROR(_xlfn.IFNA(VLOOKUP(Fullmath[[#This Row],[M6]],$H$2:$L661,4,FALSE),VLOOKUP(Fullmath[[#This Row],[M6]],$H663:$L$2227,4,FALSE)),0)</f>
        <v>0</v>
      </c>
      <c r="AK662" s="5" t="s">
        <v>254</v>
      </c>
      <c r="AL662" s="6">
        <v>5</v>
      </c>
      <c r="AM662" s="6">
        <f>(IFERROR(VLOOKUP(AK662,Components[[Name]:[Price]],2,FALSE),0))</f>
        <v>100</v>
      </c>
      <c r="AN662" s="5" t="s">
        <v>697</v>
      </c>
      <c r="AO662" s="6">
        <v>1</v>
      </c>
      <c r="AP662" s="6">
        <f>(IFERROR(VLOOKUP(AN662,Components[[Name]:[Price]],2,FALSE),0))</f>
        <v>300</v>
      </c>
      <c r="AQ662" s="5"/>
      <c r="AR662" s="6"/>
      <c r="AS662" s="6">
        <f>(IFERROR(VLOOKUP(AQ662,Components[[Name]:[Price]],2,FALSE),0))</f>
        <v>0</v>
      </c>
      <c r="AT662" s="5"/>
      <c r="AU662" s="6"/>
      <c r="AV662" s="6">
        <f>(IFERROR(VLOOKUP(AT662,Components[[Name]:[Price]],2,FALSE),0))</f>
        <v>0</v>
      </c>
      <c r="AW662" s="5"/>
      <c r="AX662" s="6"/>
      <c r="AY662" s="6">
        <f>(IFERROR(VLOOKUP(AW662,Components[[Name]:[Price]],2,FALSE),0))</f>
        <v>0</v>
      </c>
      <c r="AZ662" s="5"/>
      <c r="BA662" s="6"/>
      <c r="BB662" s="6">
        <f>(IFERROR(VLOOKUP(AZ662,Components[[Name]:[Price]],2,FALSE),0))</f>
        <v>0</v>
      </c>
    </row>
    <row r="663" spans="1:54" x14ac:dyDescent="0.2">
      <c r="A663" s="6">
        <v>804</v>
      </c>
      <c r="B663" s="6" t="s">
        <v>599</v>
      </c>
      <c r="C663" s="6" t="s">
        <v>662</v>
      </c>
      <c r="D663" s="6" t="s">
        <v>662</v>
      </c>
      <c r="E663" s="6">
        <v>5</v>
      </c>
      <c r="F663" s="6">
        <v>24</v>
      </c>
      <c r="G663" s="6">
        <v>44</v>
      </c>
      <c r="H663" s="6" t="s">
        <v>689</v>
      </c>
      <c r="I663" s="7">
        <f>Fullmath[[#This Row],[Total CP]]/Fullmath[[#This Row],[Quantity]]</f>
        <v>10.16</v>
      </c>
      <c r="J6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50.8</v>
      </c>
      <c r="K663" s="6">
        <f>Fullmath[[#This Row],[Mat Cost]]/Fullmath[[#This Row],[Quantity]]</f>
        <v>295.15733333333333</v>
      </c>
      <c r="L6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1475.7866666666666</v>
      </c>
      <c r="M663" s="5" t="s">
        <v>301</v>
      </c>
      <c r="N663" s="14">
        <v>1</v>
      </c>
      <c r="O663" s="15">
        <f>IFERROR(_xlfn.IFNA(VLOOKUP(Fullmath[[#This Row],[M1]],$H$2:$L662,2,FALSE),VLOOKUP(Fullmath[[#This Row],[M1]],$H664:$L$2227,2,FALSE)),0)</f>
        <v>1.4</v>
      </c>
      <c r="P663" s="16">
        <f>IFERROR(_xlfn.IFNA(VLOOKUP(Fullmath[[#This Row],[M1]],$H$2:$L662,4,FALSE),VLOOKUP(Fullmath[[#This Row],[M1]],$H664:$L$2227,4,FALSE)),0)</f>
        <v>62.893333333333338</v>
      </c>
      <c r="Q663" s="5" t="s">
        <v>602</v>
      </c>
      <c r="R663" s="6">
        <v>1</v>
      </c>
      <c r="S663" s="15">
        <f>IFERROR(_xlfn.IFNA(VLOOKUP(Fullmath[[#This Row],[M2]],$H$2:$L662,2,FALSE),VLOOKUP(Fullmath[[#This Row],[M2]],$H664:$L$2227,2,FALSE)),0)</f>
        <v>5.4</v>
      </c>
      <c r="T663" s="16">
        <f>IFERROR(_xlfn.IFNA(VLOOKUP(Fullmath[[#This Row],[M2]],$H$2:$L662,4,FALSE),VLOOKUP(Fullmath[[#This Row],[M2]],$H664:$L$2227,4,FALSE)),0)</f>
        <v>162.89333333333335</v>
      </c>
      <c r="U663" s="5"/>
      <c r="V663" s="6"/>
      <c r="W663" s="15">
        <f>IFERROR(_xlfn.IFNA(VLOOKUP(Fullmath[[#This Row],[M3]],$H$2:$L662,2,FALSE),VLOOKUP(Fullmath[[#This Row],[M3]],$H664:$L$2227,2,FALSE)),0)</f>
        <v>0</v>
      </c>
      <c r="X663" s="16">
        <f>IFERROR(_xlfn.IFNA(VLOOKUP(Fullmath[[#This Row],[M3]],$H$2:$L662,4,FALSE),VLOOKUP(Fullmath[[#This Row],[M3]],$H664:$L$2227,4,FALSE)),0)</f>
        <v>0</v>
      </c>
      <c r="Y663" s="5"/>
      <c r="Z663" s="6"/>
      <c r="AA663" s="15">
        <f>IFERROR(_xlfn.IFNA(VLOOKUP(Fullmath[[#This Row],[M4]],$H$2:$L662,2,FALSE),VLOOKUP(Fullmath[[#This Row],[M4]],$H664:$L$2227,2,FALSE)),0)</f>
        <v>0</v>
      </c>
      <c r="AB663" s="16">
        <f>IFERROR(_xlfn.IFNA(VLOOKUP(Fullmath[[#This Row],[M4]],$H$2:$L662,4,FALSE),VLOOKUP(Fullmath[[#This Row],[M4]],$H664:$L$2227,4,FALSE)),0)</f>
        <v>0</v>
      </c>
      <c r="AC663" s="5"/>
      <c r="AD663" s="6"/>
      <c r="AE663" s="15">
        <f>IFERROR(_xlfn.IFNA(VLOOKUP(Fullmath[[#This Row],[M5]],$H$2:$L662,2,FALSE),VLOOKUP(Fullmath[[#This Row],[M5]],$H664:$L$2227,2,FALSE)),0)</f>
        <v>0</v>
      </c>
      <c r="AF663" s="16">
        <f>IFERROR(_xlfn.IFNA(VLOOKUP(Fullmath[[#This Row],[M5]],$H$2:$L662,4,FALSE),VLOOKUP(Fullmath[[#This Row],[M5]],$H664:$L$2227,4,FALSE)),0)</f>
        <v>0</v>
      </c>
      <c r="AG663" s="5"/>
      <c r="AH663" s="6"/>
      <c r="AI663" s="15">
        <f>IFERROR(_xlfn.IFNA(VLOOKUP(Fullmath[[#This Row],[M6]],$H$2:$L662,2,FALSE),VLOOKUP(Fullmath[[#This Row],[M6]],$H664:$L$2227,2,FALSE)),0)</f>
        <v>0</v>
      </c>
      <c r="AJ663" s="16">
        <f>IFERROR(_xlfn.IFNA(VLOOKUP(Fullmath[[#This Row],[M6]],$H$2:$L662,4,FALSE),VLOOKUP(Fullmath[[#This Row],[M6]],$H664:$L$2227,4,FALSE)),0)</f>
        <v>0</v>
      </c>
      <c r="AK663" s="5" t="s">
        <v>491</v>
      </c>
      <c r="AL663" s="6">
        <v>1</v>
      </c>
      <c r="AM663" s="6">
        <f>(IFERROR(VLOOKUP(AK663,Components[[Name]:[Price]],2,FALSE),0))</f>
        <v>500</v>
      </c>
      <c r="AN663" s="5" t="s">
        <v>674</v>
      </c>
      <c r="AO663" s="6">
        <v>5</v>
      </c>
      <c r="AP663" s="6">
        <f>(IFERROR(VLOOKUP(AN663,Components[[Name]:[Price]],2,FALSE),0))</f>
        <v>50</v>
      </c>
      <c r="AQ663" s="5" t="s">
        <v>493</v>
      </c>
      <c r="AR663" s="6">
        <v>1</v>
      </c>
      <c r="AS663" s="6">
        <f>(IFERROR(VLOOKUP(AQ663,Components[[Name]:[Price]],2,FALSE),0))</f>
        <v>500</v>
      </c>
      <c r="AT663" s="5"/>
      <c r="AU663" s="6"/>
      <c r="AV663" s="6">
        <f>(IFERROR(VLOOKUP(AT663,Components[[Name]:[Price]],2,FALSE),0))</f>
        <v>0</v>
      </c>
      <c r="AW663" s="5"/>
      <c r="AX663" s="6"/>
      <c r="AY663" s="6">
        <f>(IFERROR(VLOOKUP(AW663,Components[[Name]:[Price]],2,FALSE),0))</f>
        <v>0</v>
      </c>
      <c r="AZ663" s="5"/>
      <c r="BA663" s="6"/>
      <c r="BB663" s="6">
        <f>(IFERROR(VLOOKUP(AZ663,Components[[Name]:[Price]],2,FALSE),0))</f>
        <v>0</v>
      </c>
    </row>
    <row r="664" spans="1:54" x14ac:dyDescent="0.2">
      <c r="A664" s="6">
        <v>805</v>
      </c>
      <c r="B664" s="6" t="s">
        <v>599</v>
      </c>
      <c r="C664" s="6" t="s">
        <v>662</v>
      </c>
      <c r="D664" s="6" t="s">
        <v>662</v>
      </c>
      <c r="E664" s="6">
        <v>5</v>
      </c>
      <c r="F664" s="6">
        <v>24</v>
      </c>
      <c r="G664" s="6">
        <v>44</v>
      </c>
      <c r="H664" s="6" t="s">
        <v>707</v>
      </c>
      <c r="I664" s="7">
        <f>Fullmath[[#This Row],[Total CP]]/Fullmath[[#This Row],[Quantity]]</f>
        <v>10.16</v>
      </c>
      <c r="J6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50.8</v>
      </c>
      <c r="K664" s="6">
        <f>Fullmath[[#This Row],[Mat Cost]]/Fullmath[[#This Row],[Quantity]]</f>
        <v>445.15733333333338</v>
      </c>
      <c r="L6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2225.7866666666669</v>
      </c>
      <c r="M664" s="5" t="s">
        <v>301</v>
      </c>
      <c r="N664" s="14">
        <v>1</v>
      </c>
      <c r="O664" s="15">
        <f>IFERROR(_xlfn.IFNA(VLOOKUP(Fullmath[[#This Row],[M1]],$H$2:$L663,2,FALSE),VLOOKUP(Fullmath[[#This Row],[M1]],$H665:$L$2227,2,FALSE)),0)</f>
        <v>1.4</v>
      </c>
      <c r="P664" s="16">
        <f>IFERROR(_xlfn.IFNA(VLOOKUP(Fullmath[[#This Row],[M1]],$H$2:$L663,4,FALSE),VLOOKUP(Fullmath[[#This Row],[M1]],$H665:$L$2227,4,FALSE)),0)</f>
        <v>62.893333333333338</v>
      </c>
      <c r="Q664" s="5" t="s">
        <v>602</v>
      </c>
      <c r="R664" s="6">
        <v>1</v>
      </c>
      <c r="S664" s="15">
        <f>IFERROR(_xlfn.IFNA(VLOOKUP(Fullmath[[#This Row],[M2]],$H$2:$L663,2,FALSE),VLOOKUP(Fullmath[[#This Row],[M2]],$H665:$L$2227,2,FALSE)),0)</f>
        <v>5.4</v>
      </c>
      <c r="T664" s="16">
        <f>IFERROR(_xlfn.IFNA(VLOOKUP(Fullmath[[#This Row],[M2]],$H$2:$L663,4,FALSE),VLOOKUP(Fullmath[[#This Row],[M2]],$H665:$L$2227,4,FALSE)),0)</f>
        <v>162.89333333333335</v>
      </c>
      <c r="U664" s="5"/>
      <c r="V664" s="6"/>
      <c r="W664" s="15">
        <f>IFERROR(_xlfn.IFNA(VLOOKUP(Fullmath[[#This Row],[M3]],$H$2:$L663,2,FALSE),VLOOKUP(Fullmath[[#This Row],[M3]],$H665:$L$2227,2,FALSE)),0)</f>
        <v>0</v>
      </c>
      <c r="X664" s="16">
        <f>IFERROR(_xlfn.IFNA(VLOOKUP(Fullmath[[#This Row],[M3]],$H$2:$L663,4,FALSE),VLOOKUP(Fullmath[[#This Row],[M3]],$H665:$L$2227,4,FALSE)),0)</f>
        <v>0</v>
      </c>
      <c r="Y664" s="5"/>
      <c r="Z664" s="6"/>
      <c r="AA664" s="15">
        <f>IFERROR(_xlfn.IFNA(VLOOKUP(Fullmath[[#This Row],[M4]],$H$2:$L663,2,FALSE),VLOOKUP(Fullmath[[#This Row],[M4]],$H665:$L$2227,2,FALSE)),0)</f>
        <v>0</v>
      </c>
      <c r="AB664" s="16">
        <f>IFERROR(_xlfn.IFNA(VLOOKUP(Fullmath[[#This Row],[M4]],$H$2:$L663,4,FALSE),VLOOKUP(Fullmath[[#This Row],[M4]],$H665:$L$2227,4,FALSE)),0)</f>
        <v>0</v>
      </c>
      <c r="AC664" s="5"/>
      <c r="AD664" s="6"/>
      <c r="AE664" s="15">
        <f>IFERROR(_xlfn.IFNA(VLOOKUP(Fullmath[[#This Row],[M5]],$H$2:$L663,2,FALSE),VLOOKUP(Fullmath[[#This Row],[M5]],$H665:$L$2227,2,FALSE)),0)</f>
        <v>0</v>
      </c>
      <c r="AF664" s="16">
        <f>IFERROR(_xlfn.IFNA(VLOOKUP(Fullmath[[#This Row],[M5]],$H$2:$L663,4,FALSE),VLOOKUP(Fullmath[[#This Row],[M5]],$H665:$L$2227,4,FALSE)),0)</f>
        <v>0</v>
      </c>
      <c r="AG664" s="5"/>
      <c r="AH664" s="6"/>
      <c r="AI664" s="15">
        <f>IFERROR(_xlfn.IFNA(VLOOKUP(Fullmath[[#This Row],[M6]],$H$2:$L663,2,FALSE),VLOOKUP(Fullmath[[#This Row],[M6]],$H665:$L$2227,2,FALSE)),0)</f>
        <v>0</v>
      </c>
      <c r="AJ664" s="16">
        <f>IFERROR(_xlfn.IFNA(VLOOKUP(Fullmath[[#This Row],[M6]],$H$2:$L663,4,FALSE),VLOOKUP(Fullmath[[#This Row],[M6]],$H665:$L$2227,4,FALSE)),0)</f>
        <v>0</v>
      </c>
      <c r="AK664" s="5" t="s">
        <v>254</v>
      </c>
      <c r="AL664" s="6">
        <v>5</v>
      </c>
      <c r="AM664" s="6">
        <f>(IFERROR(VLOOKUP(AK664,Components[[Name]:[Price]],2,FALSE),0))</f>
        <v>100</v>
      </c>
      <c r="AN664" s="5" t="s">
        <v>708</v>
      </c>
      <c r="AO664" s="6">
        <v>5</v>
      </c>
      <c r="AP664" s="6">
        <f>(IFERROR(VLOOKUP(AN664,Components[[Name]:[Price]],2,FALSE),0))</f>
        <v>300</v>
      </c>
      <c r="AQ664" s="5"/>
      <c r="AR664" s="6"/>
      <c r="AS664" s="6">
        <f>(IFERROR(VLOOKUP(AQ664,Components[[Name]:[Price]],2,FALSE),0))</f>
        <v>0</v>
      </c>
      <c r="AT664" s="5"/>
      <c r="AU664" s="6"/>
      <c r="AV664" s="6">
        <f>(IFERROR(VLOOKUP(AT664,Components[[Name]:[Price]],2,FALSE),0))</f>
        <v>0</v>
      </c>
      <c r="AW664" s="5"/>
      <c r="AX664" s="6"/>
      <c r="AY664" s="6">
        <f>(IFERROR(VLOOKUP(AW664,Components[[Name]:[Price]],2,FALSE),0))</f>
        <v>0</v>
      </c>
      <c r="AZ664" s="5"/>
      <c r="BA664" s="6"/>
      <c r="BB664" s="6">
        <f>(IFERROR(VLOOKUP(AZ664,Components[[Name]:[Price]],2,FALSE),0))</f>
        <v>0</v>
      </c>
    </row>
    <row r="665" spans="1:54" x14ac:dyDescent="0.2">
      <c r="A665" s="6">
        <v>818</v>
      </c>
      <c r="B665" s="6" t="s">
        <v>599</v>
      </c>
      <c r="C665" s="6" t="s">
        <v>662</v>
      </c>
      <c r="D665" s="6" t="s">
        <v>662</v>
      </c>
      <c r="E665" s="6">
        <v>5</v>
      </c>
      <c r="F665" s="6">
        <v>24</v>
      </c>
      <c r="G665" s="6">
        <v>44</v>
      </c>
      <c r="H665" s="6" t="s">
        <v>714</v>
      </c>
      <c r="I665" s="7">
        <f>Fullmath[[#This Row],[Total CP]]/Fullmath[[#This Row],[Quantity]]</f>
        <v>9.08</v>
      </c>
      <c r="J6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65" s="6">
        <f>Fullmath[[#This Row],[Mat Cost]]/Fullmath[[#This Row],[Quantity]]</f>
        <v>112.57866666666666</v>
      </c>
      <c r="L6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562.89333333333332</v>
      </c>
      <c r="M665" s="5" t="s">
        <v>301</v>
      </c>
      <c r="N665" s="14">
        <v>1</v>
      </c>
      <c r="O665" s="15">
        <f>IFERROR(_xlfn.IFNA(VLOOKUP(Fullmath[[#This Row],[M1]],$H$2:$L664,2,FALSE),VLOOKUP(Fullmath[[#This Row],[M1]],$H666:$L$2227,2,FALSE)),0)</f>
        <v>1.4</v>
      </c>
      <c r="P665" s="16">
        <f>IFERROR(_xlfn.IFNA(VLOOKUP(Fullmath[[#This Row],[M1]],$H$2:$L664,4,FALSE),VLOOKUP(Fullmath[[#This Row],[M1]],$H666:$L$2227,4,FALSE)),0)</f>
        <v>62.893333333333338</v>
      </c>
      <c r="Q665" s="5"/>
      <c r="R665" s="6"/>
      <c r="S665" s="15">
        <f>IFERROR(_xlfn.IFNA(VLOOKUP(Fullmath[[#This Row],[M2]],$H$2:$L664,2,FALSE),VLOOKUP(Fullmath[[#This Row],[M2]],$H666:$L$2227,2,FALSE)),0)</f>
        <v>0</v>
      </c>
      <c r="T665" s="16">
        <f>IFERROR(_xlfn.IFNA(VLOOKUP(Fullmath[[#This Row],[M2]],$H$2:$L664,4,FALSE),VLOOKUP(Fullmath[[#This Row],[M2]],$H666:$L$2227,4,FALSE)),0)</f>
        <v>0</v>
      </c>
      <c r="U665" s="5"/>
      <c r="V665" s="6"/>
      <c r="W665" s="15">
        <f>IFERROR(_xlfn.IFNA(VLOOKUP(Fullmath[[#This Row],[M3]],$H$2:$L664,2,FALSE),VLOOKUP(Fullmath[[#This Row],[M3]],$H666:$L$2227,2,FALSE)),0)</f>
        <v>0</v>
      </c>
      <c r="X665" s="16">
        <f>IFERROR(_xlfn.IFNA(VLOOKUP(Fullmath[[#This Row],[M3]],$H$2:$L664,4,FALSE),VLOOKUP(Fullmath[[#This Row],[M3]],$H666:$L$2227,4,FALSE)),0)</f>
        <v>0</v>
      </c>
      <c r="Y665" s="5"/>
      <c r="Z665" s="6"/>
      <c r="AA665" s="15">
        <f>IFERROR(_xlfn.IFNA(VLOOKUP(Fullmath[[#This Row],[M4]],$H$2:$L664,2,FALSE),VLOOKUP(Fullmath[[#This Row],[M4]],$H666:$L$2227,2,FALSE)),0)</f>
        <v>0</v>
      </c>
      <c r="AB665" s="16">
        <f>IFERROR(_xlfn.IFNA(VLOOKUP(Fullmath[[#This Row],[M4]],$H$2:$L664,4,FALSE),VLOOKUP(Fullmath[[#This Row],[M4]],$H666:$L$2227,4,FALSE)),0)</f>
        <v>0</v>
      </c>
      <c r="AC665" s="5"/>
      <c r="AD665" s="6"/>
      <c r="AE665" s="15">
        <f>IFERROR(_xlfn.IFNA(VLOOKUP(Fullmath[[#This Row],[M5]],$H$2:$L664,2,FALSE),VLOOKUP(Fullmath[[#This Row],[M5]],$H666:$L$2227,2,FALSE)),0)</f>
        <v>0</v>
      </c>
      <c r="AF665" s="16">
        <f>IFERROR(_xlfn.IFNA(VLOOKUP(Fullmath[[#This Row],[M5]],$H$2:$L664,4,FALSE),VLOOKUP(Fullmath[[#This Row],[M5]],$H666:$L$2227,4,FALSE)),0)</f>
        <v>0</v>
      </c>
      <c r="AG665" s="5"/>
      <c r="AH665" s="6"/>
      <c r="AI665" s="15">
        <f>IFERROR(_xlfn.IFNA(VLOOKUP(Fullmath[[#This Row],[M6]],$H$2:$L664,2,FALSE),VLOOKUP(Fullmath[[#This Row],[M6]],$H666:$L$2227,2,FALSE)),0)</f>
        <v>0</v>
      </c>
      <c r="AJ665" s="16">
        <f>IFERROR(_xlfn.IFNA(VLOOKUP(Fullmath[[#This Row],[M6]],$H$2:$L664,4,FALSE),VLOOKUP(Fullmath[[#This Row],[M6]],$H666:$L$2227,4,FALSE)),0)</f>
        <v>0</v>
      </c>
      <c r="AK665" s="5" t="s">
        <v>255</v>
      </c>
      <c r="AL665" s="6">
        <v>5</v>
      </c>
      <c r="AM665" s="6">
        <f>(IFERROR(VLOOKUP(AK665,Components[[Name]:[Price]],2,FALSE),0))</f>
        <v>100</v>
      </c>
      <c r="AN665" s="5"/>
      <c r="AO665" s="6"/>
      <c r="AP665" s="6">
        <f>(IFERROR(VLOOKUP(AN665,Components[[Name]:[Price]],2,FALSE),0))</f>
        <v>0</v>
      </c>
      <c r="AQ665" s="5"/>
      <c r="AR665" s="6"/>
      <c r="AS665" s="6">
        <f>(IFERROR(VLOOKUP(AQ665,Components[[Name]:[Price]],2,FALSE),0))</f>
        <v>0</v>
      </c>
      <c r="AT665" s="5"/>
      <c r="AU665" s="6"/>
      <c r="AV665" s="6">
        <f>(IFERROR(VLOOKUP(AT665,Components[[Name]:[Price]],2,FALSE),0))</f>
        <v>0</v>
      </c>
      <c r="AW665" s="5"/>
      <c r="AX665" s="6"/>
      <c r="AY665" s="6">
        <f>(IFERROR(VLOOKUP(AW665,Components[[Name]:[Price]],2,FALSE),0))</f>
        <v>0</v>
      </c>
      <c r="AZ665" s="5"/>
      <c r="BA665" s="6"/>
      <c r="BB665" s="6">
        <f>(IFERROR(VLOOKUP(AZ665,Components[[Name]:[Price]],2,FALSE),0))</f>
        <v>0</v>
      </c>
    </row>
    <row r="666" spans="1:54" x14ac:dyDescent="0.2">
      <c r="A666" s="6">
        <v>819</v>
      </c>
      <c r="B666" s="6" t="s">
        <v>599</v>
      </c>
      <c r="C666" s="6" t="s">
        <v>662</v>
      </c>
      <c r="D666" s="6" t="s">
        <v>662</v>
      </c>
      <c r="E666" s="6">
        <v>5</v>
      </c>
      <c r="F666" s="6">
        <v>24</v>
      </c>
      <c r="G666" s="6">
        <v>45</v>
      </c>
      <c r="H666" s="6" t="s">
        <v>715</v>
      </c>
      <c r="I666" s="7">
        <f>Fullmath[[#This Row],[Total CP]]/Fullmath[[#This Row],[Quantity]]</f>
        <v>9.2799999999999994</v>
      </c>
      <c r="J6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46.4</v>
      </c>
      <c r="K666" s="6">
        <f>Fullmath[[#This Row],[Mat Cost]]/Fullmath[[#This Row],[Quantity]]</f>
        <v>112.57866666666666</v>
      </c>
      <c r="L6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562.89333333333332</v>
      </c>
      <c r="M666" s="5" t="s">
        <v>301</v>
      </c>
      <c r="N666" s="14">
        <v>1</v>
      </c>
      <c r="O666" s="15">
        <f>IFERROR(_xlfn.IFNA(VLOOKUP(Fullmath[[#This Row],[M1]],$H$2:$L665,2,FALSE),VLOOKUP(Fullmath[[#This Row],[M1]],$H667:$L$2227,2,FALSE)),0)</f>
        <v>1.4</v>
      </c>
      <c r="P666" s="16">
        <f>IFERROR(_xlfn.IFNA(VLOOKUP(Fullmath[[#This Row],[M1]],$H$2:$L665,4,FALSE),VLOOKUP(Fullmath[[#This Row],[M1]],$H667:$L$2227,4,FALSE)),0)</f>
        <v>62.893333333333338</v>
      </c>
      <c r="Q666" s="5"/>
      <c r="R666" s="6"/>
      <c r="S666" s="15">
        <f>IFERROR(_xlfn.IFNA(VLOOKUP(Fullmath[[#This Row],[M2]],$H$2:$L665,2,FALSE),VLOOKUP(Fullmath[[#This Row],[M2]],$H667:$L$2227,2,FALSE)),0)</f>
        <v>0</v>
      </c>
      <c r="T666" s="16">
        <f>IFERROR(_xlfn.IFNA(VLOOKUP(Fullmath[[#This Row],[M2]],$H$2:$L665,4,FALSE),VLOOKUP(Fullmath[[#This Row],[M2]],$H667:$L$2227,4,FALSE)),0)</f>
        <v>0</v>
      </c>
      <c r="U666" s="5"/>
      <c r="V666" s="6"/>
      <c r="W666" s="15">
        <f>IFERROR(_xlfn.IFNA(VLOOKUP(Fullmath[[#This Row],[M3]],$H$2:$L665,2,FALSE),VLOOKUP(Fullmath[[#This Row],[M3]],$H667:$L$2227,2,FALSE)),0)</f>
        <v>0</v>
      </c>
      <c r="X666" s="16">
        <f>IFERROR(_xlfn.IFNA(VLOOKUP(Fullmath[[#This Row],[M3]],$H$2:$L665,4,FALSE),VLOOKUP(Fullmath[[#This Row],[M3]],$H667:$L$2227,4,FALSE)),0)</f>
        <v>0</v>
      </c>
      <c r="Y666" s="5"/>
      <c r="Z666" s="6"/>
      <c r="AA666" s="15">
        <f>IFERROR(_xlfn.IFNA(VLOOKUP(Fullmath[[#This Row],[M4]],$H$2:$L665,2,FALSE),VLOOKUP(Fullmath[[#This Row],[M4]],$H667:$L$2227,2,FALSE)),0)</f>
        <v>0</v>
      </c>
      <c r="AB666" s="16">
        <f>IFERROR(_xlfn.IFNA(VLOOKUP(Fullmath[[#This Row],[M4]],$H$2:$L665,4,FALSE),VLOOKUP(Fullmath[[#This Row],[M4]],$H667:$L$2227,4,FALSE)),0)</f>
        <v>0</v>
      </c>
      <c r="AC666" s="5"/>
      <c r="AD666" s="6"/>
      <c r="AE666" s="15">
        <f>IFERROR(_xlfn.IFNA(VLOOKUP(Fullmath[[#This Row],[M5]],$H$2:$L665,2,FALSE),VLOOKUP(Fullmath[[#This Row],[M5]],$H667:$L$2227,2,FALSE)),0)</f>
        <v>0</v>
      </c>
      <c r="AF666" s="16">
        <f>IFERROR(_xlfn.IFNA(VLOOKUP(Fullmath[[#This Row],[M5]],$H$2:$L665,4,FALSE),VLOOKUP(Fullmath[[#This Row],[M5]],$H667:$L$2227,4,FALSE)),0)</f>
        <v>0</v>
      </c>
      <c r="AG666" s="5"/>
      <c r="AH666" s="6"/>
      <c r="AI666" s="15">
        <f>IFERROR(_xlfn.IFNA(VLOOKUP(Fullmath[[#This Row],[M6]],$H$2:$L665,2,FALSE),VLOOKUP(Fullmath[[#This Row],[M6]],$H667:$L$2227,2,FALSE)),0)</f>
        <v>0</v>
      </c>
      <c r="AJ666" s="16">
        <f>IFERROR(_xlfn.IFNA(VLOOKUP(Fullmath[[#This Row],[M6]],$H$2:$L665,4,FALSE),VLOOKUP(Fullmath[[#This Row],[M6]],$H667:$L$2227,4,FALSE)),0)</f>
        <v>0</v>
      </c>
      <c r="AK666" s="5" t="s">
        <v>500</v>
      </c>
      <c r="AL666" s="6">
        <v>2</v>
      </c>
      <c r="AM666" s="6">
        <f>(IFERROR(VLOOKUP(AK666,Components[[Name]:[Price]],2,FALSE),0))</f>
        <v>50</v>
      </c>
      <c r="AN666" s="5" t="s">
        <v>489</v>
      </c>
      <c r="AO666" s="6">
        <v>2</v>
      </c>
      <c r="AP666" s="6">
        <f>(IFERROR(VLOOKUP(AN666,Components[[Name]:[Price]],2,FALSE),0))</f>
        <v>50</v>
      </c>
      <c r="AQ666" s="5" t="s">
        <v>509</v>
      </c>
      <c r="AR666" s="6">
        <v>2</v>
      </c>
      <c r="AS666" s="6">
        <f>(IFERROR(VLOOKUP(AQ666,Components[[Name]:[Price]],2,FALSE),0))</f>
        <v>150</v>
      </c>
      <c r="AT666" s="5"/>
      <c r="AU666" s="6"/>
      <c r="AV666" s="6">
        <f>(IFERROR(VLOOKUP(AT666,Components[[Name]:[Price]],2,FALSE),0))</f>
        <v>0</v>
      </c>
      <c r="AW666" s="5"/>
      <c r="AX666" s="6"/>
      <c r="AY666" s="6">
        <f>(IFERROR(VLOOKUP(AW666,Components[[Name]:[Price]],2,FALSE),0))</f>
        <v>0</v>
      </c>
      <c r="AZ666" s="5"/>
      <c r="BA666" s="6"/>
      <c r="BB666" s="6">
        <f>(IFERROR(VLOOKUP(AZ666,Components[[Name]:[Price]],2,FALSE),0))</f>
        <v>0</v>
      </c>
    </row>
    <row r="667" spans="1:54" x14ac:dyDescent="0.2">
      <c r="A667" s="6">
        <v>820</v>
      </c>
      <c r="B667" s="6" t="s">
        <v>599</v>
      </c>
      <c r="C667" s="6" t="s">
        <v>662</v>
      </c>
      <c r="D667" s="6" t="s">
        <v>662</v>
      </c>
      <c r="E667" s="6">
        <v>5</v>
      </c>
      <c r="F667" s="6">
        <v>24</v>
      </c>
      <c r="G667" s="6">
        <v>44</v>
      </c>
      <c r="H667" s="6" t="s">
        <v>716</v>
      </c>
      <c r="I667" s="7">
        <f>Fullmath[[#This Row],[Total CP]]/Fullmath[[#This Row],[Quantity]]</f>
        <v>9.08</v>
      </c>
      <c r="J6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67" s="6">
        <f>Fullmath[[#This Row],[Mat Cost]]/Fullmath[[#This Row],[Quantity]]</f>
        <v>152.57866666666666</v>
      </c>
      <c r="L6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762.89333333333332</v>
      </c>
      <c r="M667" s="5" t="s">
        <v>301</v>
      </c>
      <c r="N667" s="14">
        <v>1</v>
      </c>
      <c r="O667" s="15">
        <f>IFERROR(_xlfn.IFNA(VLOOKUP(Fullmath[[#This Row],[M1]],$H$2:$L666,2,FALSE),VLOOKUP(Fullmath[[#This Row],[M1]],$H668:$L$2227,2,FALSE)),0)</f>
        <v>1.4</v>
      </c>
      <c r="P667" s="16">
        <f>IFERROR(_xlfn.IFNA(VLOOKUP(Fullmath[[#This Row],[M1]],$H$2:$L666,4,FALSE),VLOOKUP(Fullmath[[#This Row],[M1]],$H668:$L$2227,4,FALSE)),0)</f>
        <v>62.893333333333338</v>
      </c>
      <c r="Q667" s="5"/>
      <c r="R667" s="6"/>
      <c r="S667" s="15">
        <f>IFERROR(_xlfn.IFNA(VLOOKUP(Fullmath[[#This Row],[M2]],$H$2:$L666,2,FALSE),VLOOKUP(Fullmath[[#This Row],[M2]],$H668:$L$2227,2,FALSE)),0)</f>
        <v>0</v>
      </c>
      <c r="T667" s="16">
        <f>IFERROR(_xlfn.IFNA(VLOOKUP(Fullmath[[#This Row],[M2]],$H$2:$L666,4,FALSE),VLOOKUP(Fullmath[[#This Row],[M2]],$H668:$L$2227,4,FALSE)),0)</f>
        <v>0</v>
      </c>
      <c r="U667" s="5"/>
      <c r="V667" s="6"/>
      <c r="W667" s="15">
        <f>IFERROR(_xlfn.IFNA(VLOOKUP(Fullmath[[#This Row],[M3]],$H$2:$L666,2,FALSE),VLOOKUP(Fullmath[[#This Row],[M3]],$H668:$L$2227,2,FALSE)),0)</f>
        <v>0</v>
      </c>
      <c r="X667" s="16">
        <f>IFERROR(_xlfn.IFNA(VLOOKUP(Fullmath[[#This Row],[M3]],$H$2:$L666,4,FALSE),VLOOKUP(Fullmath[[#This Row],[M3]],$H668:$L$2227,4,FALSE)),0)</f>
        <v>0</v>
      </c>
      <c r="Y667" s="5"/>
      <c r="Z667" s="6"/>
      <c r="AA667" s="15">
        <f>IFERROR(_xlfn.IFNA(VLOOKUP(Fullmath[[#This Row],[M4]],$H$2:$L666,2,FALSE),VLOOKUP(Fullmath[[#This Row],[M4]],$H668:$L$2227,2,FALSE)),0)</f>
        <v>0</v>
      </c>
      <c r="AB667" s="16">
        <f>IFERROR(_xlfn.IFNA(VLOOKUP(Fullmath[[#This Row],[M4]],$H$2:$L666,4,FALSE),VLOOKUP(Fullmath[[#This Row],[M4]],$H668:$L$2227,4,FALSE)),0)</f>
        <v>0</v>
      </c>
      <c r="AC667" s="5"/>
      <c r="AD667" s="6"/>
      <c r="AE667" s="15">
        <f>IFERROR(_xlfn.IFNA(VLOOKUP(Fullmath[[#This Row],[M5]],$H$2:$L666,2,FALSE),VLOOKUP(Fullmath[[#This Row],[M5]],$H668:$L$2227,2,FALSE)),0)</f>
        <v>0</v>
      </c>
      <c r="AF667" s="16">
        <f>IFERROR(_xlfn.IFNA(VLOOKUP(Fullmath[[#This Row],[M5]],$H$2:$L666,4,FALSE),VLOOKUP(Fullmath[[#This Row],[M5]],$H668:$L$2227,4,FALSE)),0)</f>
        <v>0</v>
      </c>
      <c r="AG667" s="5"/>
      <c r="AH667" s="6"/>
      <c r="AI667" s="15">
        <f>IFERROR(_xlfn.IFNA(VLOOKUP(Fullmath[[#This Row],[M6]],$H$2:$L666,2,FALSE),VLOOKUP(Fullmath[[#This Row],[M6]],$H668:$L$2227,2,FALSE)),0)</f>
        <v>0</v>
      </c>
      <c r="AJ667" s="16">
        <f>IFERROR(_xlfn.IFNA(VLOOKUP(Fullmath[[#This Row],[M6]],$H$2:$L666,4,FALSE),VLOOKUP(Fullmath[[#This Row],[M6]],$H668:$L$2227,4,FALSE)),0)</f>
        <v>0</v>
      </c>
      <c r="AK667" s="5" t="s">
        <v>509</v>
      </c>
      <c r="AL667" s="6">
        <v>4</v>
      </c>
      <c r="AM667" s="6">
        <f>(IFERROR(VLOOKUP(AK667,Components[[Name]:[Price]],2,FALSE),0))</f>
        <v>150</v>
      </c>
      <c r="AN667" s="5" t="s">
        <v>674</v>
      </c>
      <c r="AO667" s="6">
        <v>2</v>
      </c>
      <c r="AP667" s="6">
        <f>(IFERROR(VLOOKUP(AN667,Components[[Name]:[Price]],2,FALSE),0))</f>
        <v>50</v>
      </c>
      <c r="AQ667" s="5"/>
      <c r="AR667" s="6"/>
      <c r="AS667" s="6">
        <f>(IFERROR(VLOOKUP(AQ667,Components[[Name]:[Price]],2,FALSE),0))</f>
        <v>0</v>
      </c>
      <c r="AT667" s="5"/>
      <c r="AU667" s="6"/>
      <c r="AV667" s="6">
        <f>(IFERROR(VLOOKUP(AT667,Components[[Name]:[Price]],2,FALSE),0))</f>
        <v>0</v>
      </c>
      <c r="AW667" s="5"/>
      <c r="AX667" s="6"/>
      <c r="AY667" s="6">
        <f>(IFERROR(VLOOKUP(AW667,Components[[Name]:[Price]],2,FALSE),0))</f>
        <v>0</v>
      </c>
      <c r="AZ667" s="5"/>
      <c r="BA667" s="6"/>
      <c r="BB667" s="6">
        <f>(IFERROR(VLOOKUP(AZ667,Components[[Name]:[Price]],2,FALSE),0))</f>
        <v>0</v>
      </c>
    </row>
    <row r="668" spans="1:54" x14ac:dyDescent="0.2">
      <c r="A668" s="6">
        <v>821</v>
      </c>
      <c r="B668" s="6" t="s">
        <v>599</v>
      </c>
      <c r="C668" s="6" t="s">
        <v>662</v>
      </c>
      <c r="D668" s="6" t="s">
        <v>662</v>
      </c>
      <c r="E668" s="6">
        <v>5</v>
      </c>
      <c r="F668" s="6">
        <v>24</v>
      </c>
      <c r="G668" s="6">
        <v>44</v>
      </c>
      <c r="H668" s="6" t="s">
        <v>717</v>
      </c>
      <c r="I668" s="7">
        <f>Fullmath[[#This Row],[Total CP]]/Fullmath[[#This Row],[Quantity]]</f>
        <v>10.16</v>
      </c>
      <c r="J6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50.8</v>
      </c>
      <c r="K668" s="6">
        <f>Fullmath[[#This Row],[Mat Cost]]/Fullmath[[#This Row],[Quantity]]</f>
        <v>155.15733333333333</v>
      </c>
      <c r="L6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775.78666666666663</v>
      </c>
      <c r="M668" s="5" t="s">
        <v>301</v>
      </c>
      <c r="N668" s="14">
        <v>1</v>
      </c>
      <c r="O668" s="15">
        <f>IFERROR(_xlfn.IFNA(VLOOKUP(Fullmath[[#This Row],[M1]],$H$2:$L667,2,FALSE),VLOOKUP(Fullmath[[#This Row],[M1]],$H669:$L$2227,2,FALSE)),0)</f>
        <v>1.4</v>
      </c>
      <c r="P668" s="16">
        <f>IFERROR(_xlfn.IFNA(VLOOKUP(Fullmath[[#This Row],[M1]],$H$2:$L667,4,FALSE),VLOOKUP(Fullmath[[#This Row],[M1]],$H669:$L$2227,4,FALSE)),0)</f>
        <v>62.893333333333338</v>
      </c>
      <c r="Q668" s="5" t="s">
        <v>602</v>
      </c>
      <c r="R668" s="6">
        <v>1</v>
      </c>
      <c r="S668" s="15">
        <f>IFERROR(_xlfn.IFNA(VLOOKUP(Fullmath[[#This Row],[M2]],$H$2:$L667,2,FALSE),VLOOKUP(Fullmath[[#This Row],[M2]],$H669:$L$2227,2,FALSE)),0)</f>
        <v>5.4</v>
      </c>
      <c r="T668" s="16">
        <f>IFERROR(_xlfn.IFNA(VLOOKUP(Fullmath[[#This Row],[M2]],$H$2:$L667,4,FALSE),VLOOKUP(Fullmath[[#This Row],[M2]],$H669:$L$2227,4,FALSE)),0)</f>
        <v>162.89333333333335</v>
      </c>
      <c r="U668" s="5"/>
      <c r="V668" s="6"/>
      <c r="W668" s="15">
        <f>IFERROR(_xlfn.IFNA(VLOOKUP(Fullmath[[#This Row],[M3]],$H$2:$L667,2,FALSE),VLOOKUP(Fullmath[[#This Row],[M3]],$H669:$L$2227,2,FALSE)),0)</f>
        <v>0</v>
      </c>
      <c r="X668" s="16">
        <f>IFERROR(_xlfn.IFNA(VLOOKUP(Fullmath[[#This Row],[M3]],$H$2:$L667,4,FALSE),VLOOKUP(Fullmath[[#This Row],[M3]],$H669:$L$2227,4,FALSE)),0)</f>
        <v>0</v>
      </c>
      <c r="Y668" s="5"/>
      <c r="Z668" s="6"/>
      <c r="AA668" s="15">
        <f>IFERROR(_xlfn.IFNA(VLOOKUP(Fullmath[[#This Row],[M4]],$H$2:$L667,2,FALSE),VLOOKUP(Fullmath[[#This Row],[M4]],$H669:$L$2227,2,FALSE)),0)</f>
        <v>0</v>
      </c>
      <c r="AB668" s="16">
        <f>IFERROR(_xlfn.IFNA(VLOOKUP(Fullmath[[#This Row],[M4]],$H$2:$L667,4,FALSE),VLOOKUP(Fullmath[[#This Row],[M4]],$H669:$L$2227,4,FALSE)),0)</f>
        <v>0</v>
      </c>
      <c r="AC668" s="5"/>
      <c r="AD668" s="6"/>
      <c r="AE668" s="15">
        <f>IFERROR(_xlfn.IFNA(VLOOKUP(Fullmath[[#This Row],[M5]],$H$2:$L667,2,FALSE),VLOOKUP(Fullmath[[#This Row],[M5]],$H669:$L$2227,2,FALSE)),0)</f>
        <v>0</v>
      </c>
      <c r="AF668" s="16">
        <f>IFERROR(_xlfn.IFNA(VLOOKUP(Fullmath[[#This Row],[M5]],$H$2:$L667,4,FALSE),VLOOKUP(Fullmath[[#This Row],[M5]],$H669:$L$2227,4,FALSE)),0)</f>
        <v>0</v>
      </c>
      <c r="AG668" s="5"/>
      <c r="AH668" s="6"/>
      <c r="AI668" s="15">
        <f>IFERROR(_xlfn.IFNA(VLOOKUP(Fullmath[[#This Row],[M6]],$H$2:$L667,2,FALSE),VLOOKUP(Fullmath[[#This Row],[M6]],$H669:$L$2227,2,FALSE)),0)</f>
        <v>0</v>
      </c>
      <c r="AJ668" s="16">
        <f>IFERROR(_xlfn.IFNA(VLOOKUP(Fullmath[[#This Row],[M6]],$H$2:$L667,4,FALSE),VLOOKUP(Fullmath[[#This Row],[M6]],$H669:$L$2227,4,FALSE)),0)</f>
        <v>0</v>
      </c>
      <c r="AK668" s="5" t="s">
        <v>499</v>
      </c>
      <c r="AL668" s="6">
        <v>5</v>
      </c>
      <c r="AM668" s="6">
        <f>(IFERROR(VLOOKUP(AK668,Components[[Name]:[Price]],2,FALSE),0))</f>
        <v>100</v>
      </c>
      <c r="AN668" s="5" t="s">
        <v>190</v>
      </c>
      <c r="AO668" s="6">
        <v>1</v>
      </c>
      <c r="AP668" s="6">
        <f>(IFERROR(VLOOKUP(AN668,Components[[Name]:[Price]],2,FALSE),0))</f>
        <v>50</v>
      </c>
      <c r="AQ668" s="5"/>
      <c r="AR668" s="6"/>
      <c r="AS668" s="6">
        <f>(IFERROR(VLOOKUP(AQ668,Components[[Name]:[Price]],2,FALSE),0))</f>
        <v>0</v>
      </c>
      <c r="AT668" s="5"/>
      <c r="AU668" s="6"/>
      <c r="AV668" s="6">
        <f>(IFERROR(VLOOKUP(AT668,Components[[Name]:[Price]],2,FALSE),0))</f>
        <v>0</v>
      </c>
      <c r="AW668" s="5"/>
      <c r="AX668" s="6"/>
      <c r="AY668" s="6">
        <f>(IFERROR(VLOOKUP(AW668,Components[[Name]:[Price]],2,FALSE),0))</f>
        <v>0</v>
      </c>
      <c r="AZ668" s="5"/>
      <c r="BA668" s="6"/>
      <c r="BB668" s="6">
        <f>(IFERROR(VLOOKUP(AZ668,Components[[Name]:[Price]],2,FALSE),0))</f>
        <v>0</v>
      </c>
    </row>
    <row r="669" spans="1:54" x14ac:dyDescent="0.2">
      <c r="A669" s="6">
        <v>822</v>
      </c>
      <c r="B669" s="6" t="s">
        <v>599</v>
      </c>
      <c r="C669" s="6" t="s">
        <v>662</v>
      </c>
      <c r="D669" s="6" t="s">
        <v>662</v>
      </c>
      <c r="E669" s="6">
        <v>5</v>
      </c>
      <c r="F669" s="6">
        <v>24</v>
      </c>
      <c r="G669" s="6">
        <v>44</v>
      </c>
      <c r="H669" s="6" t="s">
        <v>718</v>
      </c>
      <c r="I669" s="7">
        <f>Fullmath[[#This Row],[Total CP]]/Fullmath[[#This Row],[Quantity]]</f>
        <v>10.16</v>
      </c>
      <c r="J6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50.8</v>
      </c>
      <c r="K669" s="6">
        <f>Fullmath[[#This Row],[Mat Cost]]/Fullmath[[#This Row],[Quantity]]</f>
        <v>135.15733333333333</v>
      </c>
      <c r="L6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675.78666666666663</v>
      </c>
      <c r="M669" s="5" t="s">
        <v>301</v>
      </c>
      <c r="N669" s="14">
        <v>1</v>
      </c>
      <c r="O669" s="15">
        <f>IFERROR(_xlfn.IFNA(VLOOKUP(Fullmath[[#This Row],[M1]],$H$2:$L668,2,FALSE),VLOOKUP(Fullmath[[#This Row],[M1]],$H670:$L$2227,2,FALSE)),0)</f>
        <v>1.4</v>
      </c>
      <c r="P669" s="16">
        <f>IFERROR(_xlfn.IFNA(VLOOKUP(Fullmath[[#This Row],[M1]],$H$2:$L668,4,FALSE),VLOOKUP(Fullmath[[#This Row],[M1]],$H670:$L$2227,4,FALSE)),0)</f>
        <v>62.893333333333338</v>
      </c>
      <c r="Q669" s="5" t="s">
        <v>602</v>
      </c>
      <c r="R669" s="6">
        <v>1</v>
      </c>
      <c r="S669" s="15">
        <f>IFERROR(_xlfn.IFNA(VLOOKUP(Fullmath[[#This Row],[M2]],$H$2:$L668,2,FALSE),VLOOKUP(Fullmath[[#This Row],[M2]],$H670:$L$2227,2,FALSE)),0)</f>
        <v>5.4</v>
      </c>
      <c r="T669" s="16">
        <f>IFERROR(_xlfn.IFNA(VLOOKUP(Fullmath[[#This Row],[M2]],$H$2:$L668,4,FALSE),VLOOKUP(Fullmath[[#This Row],[M2]],$H670:$L$2227,4,FALSE)),0)</f>
        <v>162.89333333333335</v>
      </c>
      <c r="U669" s="5"/>
      <c r="V669" s="6"/>
      <c r="W669" s="15">
        <f>IFERROR(_xlfn.IFNA(VLOOKUP(Fullmath[[#This Row],[M3]],$H$2:$L668,2,FALSE),VLOOKUP(Fullmath[[#This Row],[M3]],$H670:$L$2227,2,FALSE)),0)</f>
        <v>0</v>
      </c>
      <c r="X669" s="16">
        <f>IFERROR(_xlfn.IFNA(VLOOKUP(Fullmath[[#This Row],[M3]],$H$2:$L668,4,FALSE),VLOOKUP(Fullmath[[#This Row],[M3]],$H670:$L$2227,4,FALSE)),0)</f>
        <v>0</v>
      </c>
      <c r="Y669" s="5"/>
      <c r="Z669" s="6"/>
      <c r="AA669" s="15">
        <f>IFERROR(_xlfn.IFNA(VLOOKUP(Fullmath[[#This Row],[M4]],$H$2:$L668,2,FALSE),VLOOKUP(Fullmath[[#This Row],[M4]],$H670:$L$2227,2,FALSE)),0)</f>
        <v>0</v>
      </c>
      <c r="AB669" s="16">
        <f>IFERROR(_xlfn.IFNA(VLOOKUP(Fullmath[[#This Row],[M4]],$H$2:$L668,4,FALSE),VLOOKUP(Fullmath[[#This Row],[M4]],$H670:$L$2227,4,FALSE)),0)</f>
        <v>0</v>
      </c>
      <c r="AC669" s="5"/>
      <c r="AD669" s="6"/>
      <c r="AE669" s="15">
        <f>IFERROR(_xlfn.IFNA(VLOOKUP(Fullmath[[#This Row],[M5]],$H$2:$L668,2,FALSE),VLOOKUP(Fullmath[[#This Row],[M5]],$H670:$L$2227,2,FALSE)),0)</f>
        <v>0</v>
      </c>
      <c r="AF669" s="16">
        <f>IFERROR(_xlfn.IFNA(VLOOKUP(Fullmath[[#This Row],[M5]],$H$2:$L668,4,FALSE),VLOOKUP(Fullmath[[#This Row],[M5]],$H670:$L$2227,4,FALSE)),0)</f>
        <v>0</v>
      </c>
      <c r="AG669" s="5"/>
      <c r="AH669" s="6"/>
      <c r="AI669" s="15">
        <f>IFERROR(_xlfn.IFNA(VLOOKUP(Fullmath[[#This Row],[M6]],$H$2:$L668,2,FALSE),VLOOKUP(Fullmath[[#This Row],[M6]],$H670:$L$2227,2,FALSE)),0)</f>
        <v>0</v>
      </c>
      <c r="AJ669" s="16">
        <f>IFERROR(_xlfn.IFNA(VLOOKUP(Fullmath[[#This Row],[M6]],$H$2:$L668,4,FALSE),VLOOKUP(Fullmath[[#This Row],[M6]],$H670:$L$2227,4,FALSE)),0)</f>
        <v>0</v>
      </c>
      <c r="AK669" s="5" t="s">
        <v>254</v>
      </c>
      <c r="AL669" s="6">
        <v>2</v>
      </c>
      <c r="AM669" s="6">
        <f>(IFERROR(VLOOKUP(AK669,Components[[Name]:[Price]],2,FALSE),0))</f>
        <v>100</v>
      </c>
      <c r="AN669" s="5" t="s">
        <v>585</v>
      </c>
      <c r="AO669" s="6">
        <v>5</v>
      </c>
      <c r="AP669" s="6">
        <f>(IFERROR(VLOOKUP(AN669,Components[[Name]:[Price]],2,FALSE),0))</f>
        <v>30</v>
      </c>
      <c r="AQ669" s="5" t="s">
        <v>674</v>
      </c>
      <c r="AR669" s="6">
        <v>2</v>
      </c>
      <c r="AS669" s="6">
        <f>(IFERROR(VLOOKUP(AQ669,Components[[Name]:[Price]],2,FALSE),0))</f>
        <v>50</v>
      </c>
      <c r="AT669" s="5"/>
      <c r="AU669" s="6"/>
      <c r="AV669" s="6">
        <f>(IFERROR(VLOOKUP(AT669,Components[[Name]:[Price]],2,FALSE),0))</f>
        <v>0</v>
      </c>
      <c r="AW669" s="5"/>
      <c r="AX669" s="6"/>
      <c r="AY669" s="6">
        <f>(IFERROR(VLOOKUP(AW669,Components[[Name]:[Price]],2,FALSE),0))</f>
        <v>0</v>
      </c>
      <c r="AZ669" s="5"/>
      <c r="BA669" s="6"/>
      <c r="BB669" s="6">
        <f>(IFERROR(VLOOKUP(AZ669,Components[[Name]:[Price]],2,FALSE),0))</f>
        <v>0</v>
      </c>
    </row>
    <row r="670" spans="1:54" x14ac:dyDescent="0.2">
      <c r="A670" s="6">
        <v>1373</v>
      </c>
      <c r="B670" s="6" t="s">
        <v>599</v>
      </c>
      <c r="C670" s="6" t="s">
        <v>662</v>
      </c>
      <c r="D670" s="6" t="s">
        <v>662</v>
      </c>
      <c r="E670" s="6">
        <v>5</v>
      </c>
      <c r="F670" s="6">
        <v>24</v>
      </c>
      <c r="G670" s="6">
        <v>72</v>
      </c>
      <c r="H670" s="6" t="s">
        <v>718</v>
      </c>
      <c r="I670" s="7">
        <f>Fullmath[[#This Row],[Total CP]]/Fullmath[[#This Row],[Quantity]]</f>
        <v>19.392000000000003</v>
      </c>
      <c r="J6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96.960000000000008</v>
      </c>
      <c r="K670" s="6">
        <f>Fullmath[[#This Row],[Mat Cost]]/Fullmath[[#This Row],[Quantity]]</f>
        <v>140.18879999999999</v>
      </c>
      <c r="L6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700.94399999999996</v>
      </c>
      <c r="M670" s="5" t="s">
        <v>301</v>
      </c>
      <c r="N670" s="14">
        <v>1</v>
      </c>
      <c r="O670" s="15">
        <f>IFERROR(_xlfn.IFNA(VLOOKUP(Fullmath[[#This Row],[M1]],$H$2:$L669,2,FALSE),VLOOKUP(Fullmath[[#This Row],[M1]],$H671:$L$2227,2,FALSE)),0)</f>
        <v>1.4</v>
      </c>
      <c r="P670" s="16">
        <f>IFERROR(_xlfn.IFNA(VLOOKUP(Fullmath[[#This Row],[M1]],$H$2:$L669,4,FALSE),VLOOKUP(Fullmath[[#This Row],[M1]],$H671:$L$2227,4,FALSE)),0)</f>
        <v>62.893333333333338</v>
      </c>
      <c r="Q670" s="5" t="s">
        <v>602</v>
      </c>
      <c r="R670" s="6">
        <v>1</v>
      </c>
      <c r="S670" s="15">
        <f>IFERROR(_xlfn.IFNA(VLOOKUP(Fullmath[[#This Row],[M2]],$H$2:$L669,2,FALSE),VLOOKUP(Fullmath[[#This Row],[M2]],$H671:$L$2227,2,FALSE)),0)</f>
        <v>5.4</v>
      </c>
      <c r="T670" s="16">
        <f>IFERROR(_xlfn.IFNA(VLOOKUP(Fullmath[[#This Row],[M2]],$H$2:$L669,4,FALSE),VLOOKUP(Fullmath[[#This Row],[M2]],$H671:$L$2227,4,FALSE)),0)</f>
        <v>162.89333333333335</v>
      </c>
      <c r="U670" s="5" t="s">
        <v>673</v>
      </c>
      <c r="V670" s="6">
        <v>2</v>
      </c>
      <c r="W670" s="15">
        <f>IFERROR(_xlfn.IFNA(VLOOKUP(Fullmath[[#This Row],[M3]],$H$2:$L669,2,FALSE),VLOOKUP(Fullmath[[#This Row],[M3]],$H671:$L$2227,2,FALSE)),0)</f>
        <v>9.08</v>
      </c>
      <c r="X670" s="16">
        <f>IFERROR(_xlfn.IFNA(VLOOKUP(Fullmath[[#This Row],[M3]],$H$2:$L669,4,FALSE),VLOOKUP(Fullmath[[#This Row],[M3]],$H671:$L$2227,4,FALSE)),0)</f>
        <v>62.578666666666663</v>
      </c>
      <c r="Y670" s="5"/>
      <c r="Z670" s="6"/>
      <c r="AA670" s="15">
        <f>IFERROR(_xlfn.IFNA(VLOOKUP(Fullmath[[#This Row],[M4]],$H$2:$L669,2,FALSE),VLOOKUP(Fullmath[[#This Row],[M4]],$H671:$L$2227,2,FALSE)),0)</f>
        <v>0</v>
      </c>
      <c r="AB670" s="16">
        <f>IFERROR(_xlfn.IFNA(VLOOKUP(Fullmath[[#This Row],[M4]],$H$2:$L669,4,FALSE),VLOOKUP(Fullmath[[#This Row],[M4]],$H671:$L$2227,4,FALSE)),0)</f>
        <v>0</v>
      </c>
      <c r="AC670" s="5"/>
      <c r="AD670" s="6"/>
      <c r="AE670" s="15">
        <f>IFERROR(_xlfn.IFNA(VLOOKUP(Fullmath[[#This Row],[M5]],$H$2:$L669,2,FALSE),VLOOKUP(Fullmath[[#This Row],[M5]],$H671:$L$2227,2,FALSE)),0)</f>
        <v>0</v>
      </c>
      <c r="AF670" s="16">
        <f>IFERROR(_xlfn.IFNA(VLOOKUP(Fullmath[[#This Row],[M5]],$H$2:$L669,4,FALSE),VLOOKUP(Fullmath[[#This Row],[M5]],$H671:$L$2227,4,FALSE)),0)</f>
        <v>0</v>
      </c>
      <c r="AG670" s="5"/>
      <c r="AH670" s="6"/>
      <c r="AI670" s="15">
        <f>IFERROR(_xlfn.IFNA(VLOOKUP(Fullmath[[#This Row],[M6]],$H$2:$L669,2,FALSE),VLOOKUP(Fullmath[[#This Row],[M6]],$H671:$L$2227,2,FALSE)),0)</f>
        <v>0</v>
      </c>
      <c r="AJ670" s="16">
        <f>IFERROR(_xlfn.IFNA(VLOOKUP(Fullmath[[#This Row],[M6]],$H$2:$L669,4,FALSE),VLOOKUP(Fullmath[[#This Row],[M6]],$H671:$L$2227,4,FALSE)),0)</f>
        <v>0</v>
      </c>
      <c r="AK670" s="5" t="s">
        <v>254</v>
      </c>
      <c r="AL670" s="6">
        <v>2</v>
      </c>
      <c r="AM670" s="6">
        <f>(IFERROR(VLOOKUP(AK670,Components[[Name]:[Price]],2,FALSE),0))</f>
        <v>100</v>
      </c>
      <c r="AN670" s="5" t="s">
        <v>585</v>
      </c>
      <c r="AO670" s="6">
        <v>5</v>
      </c>
      <c r="AP670" s="6">
        <f>(IFERROR(VLOOKUP(AN670,Components[[Name]:[Price]],2,FALSE),0))</f>
        <v>30</v>
      </c>
      <c r="AQ670" s="5"/>
      <c r="AR670" s="6"/>
      <c r="AS670" s="6">
        <f>(IFERROR(VLOOKUP(AQ670,Components[[Name]:[Price]],2,FALSE),0))</f>
        <v>0</v>
      </c>
      <c r="AT670" s="5"/>
      <c r="AU670" s="6"/>
      <c r="AV670" s="6">
        <f>(IFERROR(VLOOKUP(AT670,Components[[Name]:[Price]],2,FALSE),0))</f>
        <v>0</v>
      </c>
      <c r="AW670" s="5"/>
      <c r="AX670" s="6"/>
      <c r="AY670" s="6">
        <f>(IFERROR(VLOOKUP(AW670,Components[[Name]:[Price]],2,FALSE),0))</f>
        <v>0</v>
      </c>
      <c r="AZ670" s="5"/>
      <c r="BA670" s="6"/>
      <c r="BB670" s="6">
        <f>(IFERROR(VLOOKUP(AZ670,Components[[Name]:[Price]],2,FALSE),0))</f>
        <v>0</v>
      </c>
    </row>
    <row r="671" spans="1:54" x14ac:dyDescent="0.2">
      <c r="A671" s="6">
        <v>817</v>
      </c>
      <c r="B671" s="6" t="s">
        <v>599</v>
      </c>
      <c r="C671" s="6" t="s">
        <v>662</v>
      </c>
      <c r="D671" s="6" t="s">
        <v>662</v>
      </c>
      <c r="E671" s="6">
        <v>5</v>
      </c>
      <c r="F671" s="6">
        <v>25</v>
      </c>
      <c r="G671" s="6">
        <v>45</v>
      </c>
      <c r="H671" s="6" t="s">
        <v>713</v>
      </c>
      <c r="I671" s="7">
        <f>Fullmath[[#This Row],[Total CP]]/Fullmath[[#This Row],[Quantity]]</f>
        <v>9.2799999999999994</v>
      </c>
      <c r="J6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46.4</v>
      </c>
      <c r="K671" s="6">
        <f>Fullmath[[#This Row],[Mat Cost]]/Fullmath[[#This Row],[Quantity]]</f>
        <v>112.57866666666666</v>
      </c>
      <c r="L6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562.89333333333332</v>
      </c>
      <c r="M671" s="5" t="s">
        <v>301</v>
      </c>
      <c r="N671" s="14">
        <v>1</v>
      </c>
      <c r="O671" s="15">
        <f>IFERROR(_xlfn.IFNA(VLOOKUP(Fullmath[[#This Row],[M1]],$H$2:$L670,2,FALSE),VLOOKUP(Fullmath[[#This Row],[M1]],$H672:$L$2227,2,FALSE)),0)</f>
        <v>1.4</v>
      </c>
      <c r="P671" s="16">
        <f>IFERROR(_xlfn.IFNA(VLOOKUP(Fullmath[[#This Row],[M1]],$H$2:$L670,4,FALSE),VLOOKUP(Fullmath[[#This Row],[M1]],$H672:$L$2227,4,FALSE)),0)</f>
        <v>62.893333333333338</v>
      </c>
      <c r="Q671" s="5"/>
      <c r="R671" s="6"/>
      <c r="S671" s="15">
        <f>IFERROR(_xlfn.IFNA(VLOOKUP(Fullmath[[#This Row],[M2]],$H$2:$L670,2,FALSE),VLOOKUP(Fullmath[[#This Row],[M2]],$H672:$L$2227,2,FALSE)),0)</f>
        <v>0</v>
      </c>
      <c r="T671" s="16">
        <f>IFERROR(_xlfn.IFNA(VLOOKUP(Fullmath[[#This Row],[M2]],$H$2:$L670,4,FALSE),VLOOKUP(Fullmath[[#This Row],[M2]],$H672:$L$2227,4,FALSE)),0)</f>
        <v>0</v>
      </c>
      <c r="U671" s="5"/>
      <c r="V671" s="6"/>
      <c r="W671" s="15">
        <f>IFERROR(_xlfn.IFNA(VLOOKUP(Fullmath[[#This Row],[M3]],$H$2:$L670,2,FALSE),VLOOKUP(Fullmath[[#This Row],[M3]],$H672:$L$2227,2,FALSE)),0)</f>
        <v>0</v>
      </c>
      <c r="X671" s="16">
        <f>IFERROR(_xlfn.IFNA(VLOOKUP(Fullmath[[#This Row],[M3]],$H$2:$L670,4,FALSE),VLOOKUP(Fullmath[[#This Row],[M3]],$H672:$L$2227,4,FALSE)),0)</f>
        <v>0</v>
      </c>
      <c r="Y671" s="5"/>
      <c r="Z671" s="6"/>
      <c r="AA671" s="15">
        <f>IFERROR(_xlfn.IFNA(VLOOKUP(Fullmath[[#This Row],[M4]],$H$2:$L670,2,FALSE),VLOOKUP(Fullmath[[#This Row],[M4]],$H672:$L$2227,2,FALSE)),0)</f>
        <v>0</v>
      </c>
      <c r="AB671" s="16">
        <f>IFERROR(_xlfn.IFNA(VLOOKUP(Fullmath[[#This Row],[M4]],$H$2:$L670,4,FALSE),VLOOKUP(Fullmath[[#This Row],[M4]],$H672:$L$2227,4,FALSE)),0)</f>
        <v>0</v>
      </c>
      <c r="AC671" s="5"/>
      <c r="AD671" s="6"/>
      <c r="AE671" s="15">
        <f>IFERROR(_xlfn.IFNA(VLOOKUP(Fullmath[[#This Row],[M5]],$H$2:$L670,2,FALSE),VLOOKUP(Fullmath[[#This Row],[M5]],$H672:$L$2227,2,FALSE)),0)</f>
        <v>0</v>
      </c>
      <c r="AF671" s="16">
        <f>IFERROR(_xlfn.IFNA(VLOOKUP(Fullmath[[#This Row],[M5]],$H$2:$L670,4,FALSE),VLOOKUP(Fullmath[[#This Row],[M5]],$H672:$L$2227,4,FALSE)),0)</f>
        <v>0</v>
      </c>
      <c r="AG671" s="5"/>
      <c r="AH671" s="6"/>
      <c r="AI671" s="15">
        <f>IFERROR(_xlfn.IFNA(VLOOKUP(Fullmath[[#This Row],[M6]],$H$2:$L670,2,FALSE),VLOOKUP(Fullmath[[#This Row],[M6]],$H672:$L$2227,2,FALSE)),0)</f>
        <v>0</v>
      </c>
      <c r="AJ671" s="16">
        <f>IFERROR(_xlfn.IFNA(VLOOKUP(Fullmath[[#This Row],[M6]],$H$2:$L670,4,FALSE),VLOOKUP(Fullmath[[#This Row],[M6]],$H672:$L$2227,4,FALSE)),0)</f>
        <v>0</v>
      </c>
      <c r="AK671" s="5" t="s">
        <v>489</v>
      </c>
      <c r="AL671" s="6">
        <v>2</v>
      </c>
      <c r="AM671" s="6">
        <f>(IFERROR(VLOOKUP(AK671,Components[[Name]:[Price]],2,FALSE),0))</f>
        <v>50</v>
      </c>
      <c r="AN671" s="5" t="s">
        <v>509</v>
      </c>
      <c r="AO671" s="6">
        <v>2</v>
      </c>
      <c r="AP671" s="6">
        <f>(IFERROR(VLOOKUP(AN671,Components[[Name]:[Price]],2,FALSE),0))</f>
        <v>150</v>
      </c>
      <c r="AQ671" s="5" t="s">
        <v>507</v>
      </c>
      <c r="AR671" s="6">
        <v>2</v>
      </c>
      <c r="AS671" s="6">
        <f>(IFERROR(VLOOKUP(AQ671,Components[[Name]:[Price]],2,FALSE),0))</f>
        <v>50</v>
      </c>
      <c r="AT671" s="5"/>
      <c r="AU671" s="6"/>
      <c r="AV671" s="6">
        <f>(IFERROR(VLOOKUP(AT671,Components[[Name]:[Price]],2,FALSE),0))</f>
        <v>0</v>
      </c>
      <c r="AW671" s="5"/>
      <c r="AX671" s="6"/>
      <c r="AY671" s="6">
        <f>(IFERROR(VLOOKUP(AW671,Components[[Name]:[Price]],2,FALSE),0))</f>
        <v>0</v>
      </c>
      <c r="AZ671" s="5"/>
      <c r="BA671" s="6"/>
      <c r="BB671" s="6">
        <f>(IFERROR(VLOOKUP(AZ671,Components[[Name]:[Price]],2,FALSE),0))</f>
        <v>0</v>
      </c>
    </row>
    <row r="672" spans="1:54" x14ac:dyDescent="0.2">
      <c r="A672" s="6">
        <v>926</v>
      </c>
      <c r="B672" s="6" t="s">
        <v>599</v>
      </c>
      <c r="C672" s="6" t="s">
        <v>662</v>
      </c>
      <c r="D672" s="6" t="s">
        <v>662</v>
      </c>
      <c r="E672" s="6">
        <v>5</v>
      </c>
      <c r="F672" s="6">
        <v>26</v>
      </c>
      <c r="G672" s="6">
        <v>44</v>
      </c>
      <c r="H672" s="6" t="s">
        <v>722</v>
      </c>
      <c r="I672" s="7">
        <f>Fullmath[[#This Row],[Total CP]]/Fullmath[[#This Row],[Quantity]]</f>
        <v>9.08</v>
      </c>
      <c r="J6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72" s="6">
        <f>Fullmath[[#This Row],[Mat Cost]]/Fullmath[[#This Row],[Quantity]]</f>
        <v>97.578666666666663</v>
      </c>
      <c r="L6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487.89333333333332</v>
      </c>
      <c r="M672" s="5" t="s">
        <v>301</v>
      </c>
      <c r="N672" s="14">
        <v>1</v>
      </c>
      <c r="O672" s="15">
        <f>IFERROR(_xlfn.IFNA(VLOOKUP(Fullmath[[#This Row],[M1]],$H$2:$L671,2,FALSE),VLOOKUP(Fullmath[[#This Row],[M1]],$H673:$L$2227,2,FALSE)),0)</f>
        <v>1.4</v>
      </c>
      <c r="P672" s="16">
        <f>IFERROR(_xlfn.IFNA(VLOOKUP(Fullmath[[#This Row],[M1]],$H$2:$L671,4,FALSE),VLOOKUP(Fullmath[[#This Row],[M1]],$H673:$L$2227,4,FALSE)),0)</f>
        <v>62.893333333333338</v>
      </c>
      <c r="Q672" s="5"/>
      <c r="R672" s="6"/>
      <c r="S672" s="15">
        <f>IFERROR(_xlfn.IFNA(VLOOKUP(Fullmath[[#This Row],[M2]],$H$2:$L671,2,FALSE),VLOOKUP(Fullmath[[#This Row],[M2]],$H673:$L$2227,2,FALSE)),0)</f>
        <v>0</v>
      </c>
      <c r="T672" s="16">
        <f>IFERROR(_xlfn.IFNA(VLOOKUP(Fullmath[[#This Row],[M2]],$H$2:$L671,4,FALSE),VLOOKUP(Fullmath[[#This Row],[M2]],$H673:$L$2227,4,FALSE)),0)</f>
        <v>0</v>
      </c>
      <c r="U672" s="5"/>
      <c r="V672" s="6"/>
      <c r="W672" s="15">
        <f>IFERROR(_xlfn.IFNA(VLOOKUP(Fullmath[[#This Row],[M3]],$H$2:$L671,2,FALSE),VLOOKUP(Fullmath[[#This Row],[M3]],$H673:$L$2227,2,FALSE)),0)</f>
        <v>0</v>
      </c>
      <c r="X672" s="16">
        <f>IFERROR(_xlfn.IFNA(VLOOKUP(Fullmath[[#This Row],[M3]],$H$2:$L671,4,FALSE),VLOOKUP(Fullmath[[#This Row],[M3]],$H673:$L$2227,4,FALSE)),0)</f>
        <v>0</v>
      </c>
      <c r="Y672" s="5"/>
      <c r="Z672" s="6"/>
      <c r="AA672" s="15">
        <f>IFERROR(_xlfn.IFNA(VLOOKUP(Fullmath[[#This Row],[M4]],$H$2:$L671,2,FALSE),VLOOKUP(Fullmath[[#This Row],[M4]],$H673:$L$2227,2,FALSE)),0)</f>
        <v>0</v>
      </c>
      <c r="AB672" s="16">
        <f>IFERROR(_xlfn.IFNA(VLOOKUP(Fullmath[[#This Row],[M4]],$H$2:$L671,4,FALSE),VLOOKUP(Fullmath[[#This Row],[M4]],$H673:$L$2227,4,FALSE)),0)</f>
        <v>0</v>
      </c>
      <c r="AC672" s="5"/>
      <c r="AD672" s="6"/>
      <c r="AE672" s="15">
        <f>IFERROR(_xlfn.IFNA(VLOOKUP(Fullmath[[#This Row],[M5]],$H$2:$L671,2,FALSE),VLOOKUP(Fullmath[[#This Row],[M5]],$H673:$L$2227,2,FALSE)),0)</f>
        <v>0</v>
      </c>
      <c r="AF672" s="16">
        <f>IFERROR(_xlfn.IFNA(VLOOKUP(Fullmath[[#This Row],[M5]],$H$2:$L671,4,FALSE),VLOOKUP(Fullmath[[#This Row],[M5]],$H673:$L$2227,4,FALSE)),0)</f>
        <v>0</v>
      </c>
      <c r="AG672" s="5"/>
      <c r="AH672" s="6"/>
      <c r="AI672" s="15">
        <f>IFERROR(_xlfn.IFNA(VLOOKUP(Fullmath[[#This Row],[M6]],$H$2:$L671,2,FALSE),VLOOKUP(Fullmath[[#This Row],[M6]],$H673:$L$2227,2,FALSE)),0)</f>
        <v>0</v>
      </c>
      <c r="AJ672" s="16">
        <f>IFERROR(_xlfn.IFNA(VLOOKUP(Fullmath[[#This Row],[M6]],$H$2:$L671,4,FALSE),VLOOKUP(Fullmath[[#This Row],[M6]],$H673:$L$2227,4,FALSE)),0)</f>
        <v>0</v>
      </c>
      <c r="AK672" s="5" t="s">
        <v>509</v>
      </c>
      <c r="AL672" s="6">
        <v>2</v>
      </c>
      <c r="AM672" s="6">
        <f>(IFERROR(VLOOKUP(AK672,Components[[Name]:[Price]],2,FALSE),0))</f>
        <v>150</v>
      </c>
      <c r="AN672" s="5" t="s">
        <v>691</v>
      </c>
      <c r="AO672" s="6">
        <v>5</v>
      </c>
      <c r="AP672" s="6">
        <f>(IFERROR(VLOOKUP(AN672,Components[[Name]:[Price]],2,FALSE),0))</f>
        <v>25</v>
      </c>
      <c r="AQ672" s="5"/>
      <c r="AR672" s="6"/>
      <c r="AS672" s="6">
        <f>(IFERROR(VLOOKUP(AQ672,Components[[Name]:[Price]],2,FALSE),0))</f>
        <v>0</v>
      </c>
      <c r="AT672" s="5"/>
      <c r="AU672" s="6"/>
      <c r="AV672" s="6">
        <f>(IFERROR(VLOOKUP(AT672,Components[[Name]:[Price]],2,FALSE),0))</f>
        <v>0</v>
      </c>
      <c r="AW672" s="5"/>
      <c r="AX672" s="6"/>
      <c r="AY672" s="6">
        <f>(IFERROR(VLOOKUP(AW672,Components[[Name]:[Price]],2,FALSE),0))</f>
        <v>0</v>
      </c>
      <c r="AZ672" s="5"/>
      <c r="BA672" s="6"/>
      <c r="BB672" s="6">
        <f>(IFERROR(VLOOKUP(AZ672,Components[[Name]:[Price]],2,FALSE),0))</f>
        <v>0</v>
      </c>
    </row>
    <row r="673" spans="1:54" x14ac:dyDescent="0.2">
      <c r="A673" s="6">
        <v>814</v>
      </c>
      <c r="B673" s="6" t="s">
        <v>599</v>
      </c>
      <c r="C673" s="6" t="s">
        <v>662</v>
      </c>
      <c r="D673" s="6" t="s">
        <v>662</v>
      </c>
      <c r="E673" s="6">
        <v>5</v>
      </c>
      <c r="F673" s="6">
        <v>26</v>
      </c>
      <c r="G673" s="6">
        <v>60</v>
      </c>
      <c r="H673" s="6" t="s">
        <v>710</v>
      </c>
      <c r="I673" s="7">
        <f>Fullmath[[#This Row],[Total CP]]/Fullmath[[#This Row],[Quantity]]</f>
        <v>12.28</v>
      </c>
      <c r="J6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61.4</v>
      </c>
      <c r="K673" s="6">
        <f>Fullmath[[#This Row],[Mat Cost]]/Fullmath[[#This Row],[Quantity]]</f>
        <v>62.578666666666663</v>
      </c>
      <c r="L6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312.89333333333332</v>
      </c>
      <c r="M673" s="5" t="s">
        <v>301</v>
      </c>
      <c r="N673" s="14">
        <v>1</v>
      </c>
      <c r="O673" s="15">
        <f>IFERROR(_xlfn.IFNA(VLOOKUP(Fullmath[[#This Row],[M1]],$H$2:$L672,2,FALSE),VLOOKUP(Fullmath[[#This Row],[M1]],$H674:$L$2227,2,FALSE)),0)</f>
        <v>1.4</v>
      </c>
      <c r="P673" s="16">
        <f>IFERROR(_xlfn.IFNA(VLOOKUP(Fullmath[[#This Row],[M1]],$H$2:$L672,4,FALSE),VLOOKUP(Fullmath[[#This Row],[M1]],$H674:$L$2227,4,FALSE)),0)</f>
        <v>62.893333333333338</v>
      </c>
      <c r="Q673" s="5"/>
      <c r="R673" s="6"/>
      <c r="S673" s="15">
        <f>IFERROR(_xlfn.IFNA(VLOOKUP(Fullmath[[#This Row],[M2]],$H$2:$L672,2,FALSE),VLOOKUP(Fullmath[[#This Row],[M2]],$H674:$L$2227,2,FALSE)),0)</f>
        <v>0</v>
      </c>
      <c r="T673" s="16">
        <f>IFERROR(_xlfn.IFNA(VLOOKUP(Fullmath[[#This Row],[M2]],$H$2:$L672,4,FALSE),VLOOKUP(Fullmath[[#This Row],[M2]],$H674:$L$2227,4,FALSE)),0)</f>
        <v>0</v>
      </c>
      <c r="U673" s="5"/>
      <c r="V673" s="6"/>
      <c r="W673" s="15">
        <f>IFERROR(_xlfn.IFNA(VLOOKUP(Fullmath[[#This Row],[M3]],$H$2:$L672,2,FALSE),VLOOKUP(Fullmath[[#This Row],[M3]],$H674:$L$2227,2,FALSE)),0)</f>
        <v>0</v>
      </c>
      <c r="X673" s="16">
        <f>IFERROR(_xlfn.IFNA(VLOOKUP(Fullmath[[#This Row],[M3]],$H$2:$L672,4,FALSE),VLOOKUP(Fullmath[[#This Row],[M3]],$H674:$L$2227,4,FALSE)),0)</f>
        <v>0</v>
      </c>
      <c r="Y673" s="5"/>
      <c r="Z673" s="6"/>
      <c r="AA673" s="15">
        <f>IFERROR(_xlfn.IFNA(VLOOKUP(Fullmath[[#This Row],[M4]],$H$2:$L672,2,FALSE),VLOOKUP(Fullmath[[#This Row],[M4]],$H674:$L$2227,2,FALSE)),0)</f>
        <v>0</v>
      </c>
      <c r="AB673" s="16">
        <f>IFERROR(_xlfn.IFNA(VLOOKUP(Fullmath[[#This Row],[M4]],$H$2:$L672,4,FALSE),VLOOKUP(Fullmath[[#This Row],[M4]],$H674:$L$2227,4,FALSE)),0)</f>
        <v>0</v>
      </c>
      <c r="AC673" s="5"/>
      <c r="AD673" s="6"/>
      <c r="AE673" s="15">
        <f>IFERROR(_xlfn.IFNA(VLOOKUP(Fullmath[[#This Row],[M5]],$H$2:$L672,2,FALSE),VLOOKUP(Fullmath[[#This Row],[M5]],$H674:$L$2227,2,FALSE)),0)</f>
        <v>0</v>
      </c>
      <c r="AF673" s="16">
        <f>IFERROR(_xlfn.IFNA(VLOOKUP(Fullmath[[#This Row],[M5]],$H$2:$L672,4,FALSE),VLOOKUP(Fullmath[[#This Row],[M5]],$H674:$L$2227,4,FALSE)),0)</f>
        <v>0</v>
      </c>
      <c r="AG673" s="5"/>
      <c r="AH673" s="6"/>
      <c r="AI673" s="15">
        <f>IFERROR(_xlfn.IFNA(VLOOKUP(Fullmath[[#This Row],[M6]],$H$2:$L672,2,FALSE),VLOOKUP(Fullmath[[#This Row],[M6]],$H674:$L$2227,2,FALSE)),0)</f>
        <v>0</v>
      </c>
      <c r="AJ673" s="16">
        <f>IFERROR(_xlfn.IFNA(VLOOKUP(Fullmath[[#This Row],[M6]],$H$2:$L672,4,FALSE),VLOOKUP(Fullmath[[#This Row],[M6]],$H674:$L$2227,4,FALSE)),0)</f>
        <v>0</v>
      </c>
      <c r="AK673" s="5" t="s">
        <v>711</v>
      </c>
      <c r="AL673" s="6">
        <v>2</v>
      </c>
      <c r="AM673" s="6">
        <f>(IFERROR(VLOOKUP(AK673,Components[[Name]:[Price]],2,FALSE),0))</f>
        <v>0</v>
      </c>
      <c r="AN673" s="5" t="s">
        <v>674</v>
      </c>
      <c r="AO673" s="6">
        <v>5</v>
      </c>
      <c r="AP673" s="6">
        <f>(IFERROR(VLOOKUP(AN673,Components[[Name]:[Price]],2,FALSE),0))</f>
        <v>50</v>
      </c>
      <c r="AQ673" s="5"/>
      <c r="AR673" s="6"/>
      <c r="AS673" s="6">
        <f>(IFERROR(VLOOKUP(AQ673,Components[[Name]:[Price]],2,FALSE),0))</f>
        <v>0</v>
      </c>
      <c r="AT673" s="5"/>
      <c r="AU673" s="6"/>
      <c r="AV673" s="6">
        <f>(IFERROR(VLOOKUP(AT673,Components[[Name]:[Price]],2,FALSE),0))</f>
        <v>0</v>
      </c>
      <c r="AW673" s="5"/>
      <c r="AX673" s="6"/>
      <c r="AY673" s="6">
        <f>(IFERROR(VLOOKUP(AW673,Components[[Name]:[Price]],2,FALSE),0))</f>
        <v>0</v>
      </c>
      <c r="AZ673" s="5"/>
      <c r="BA673" s="6"/>
      <c r="BB673" s="6">
        <f>(IFERROR(VLOOKUP(AZ673,Components[[Name]:[Price]],2,FALSE),0))</f>
        <v>0</v>
      </c>
    </row>
    <row r="674" spans="1:54" x14ac:dyDescent="0.2">
      <c r="A674" s="6">
        <v>928</v>
      </c>
      <c r="B674" s="6" t="s">
        <v>599</v>
      </c>
      <c r="C674" s="6" t="s">
        <v>662</v>
      </c>
      <c r="D674" s="6" t="s">
        <v>662</v>
      </c>
      <c r="E674" s="6">
        <v>5</v>
      </c>
      <c r="F674" s="6">
        <v>26</v>
      </c>
      <c r="G674" s="6">
        <v>44</v>
      </c>
      <c r="H674" s="6" t="s">
        <v>725</v>
      </c>
      <c r="I674" s="7">
        <f>Fullmath[[#This Row],[Total CP]]/Fullmath[[#This Row],[Quantity]]</f>
        <v>9.9150000000000009</v>
      </c>
      <c r="J6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49.575000000000003</v>
      </c>
      <c r="K674" s="6">
        <f>Fullmath[[#This Row],[Mat Cost]]/Fullmath[[#This Row],[Quantity]]</f>
        <v>200.57183333333333</v>
      </c>
      <c r="L6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1002.8591666666666</v>
      </c>
      <c r="M674" s="5" t="s">
        <v>301</v>
      </c>
      <c r="N674" s="14">
        <v>1</v>
      </c>
      <c r="O674" s="15">
        <f>IFERROR(_xlfn.IFNA(VLOOKUP(Fullmath[[#This Row],[M1]],$H$2:$L673,2,FALSE),VLOOKUP(Fullmath[[#This Row],[M1]],$H675:$L$2227,2,FALSE)),0)</f>
        <v>1.4</v>
      </c>
      <c r="P674" s="16">
        <f>IFERROR(_xlfn.IFNA(VLOOKUP(Fullmath[[#This Row],[M1]],$H$2:$L673,4,FALSE),VLOOKUP(Fullmath[[#This Row],[M1]],$H675:$L$2227,4,FALSE)),0)</f>
        <v>62.893333333333338</v>
      </c>
      <c r="Q674" s="5" t="s">
        <v>678</v>
      </c>
      <c r="R674" s="6">
        <v>1</v>
      </c>
      <c r="S674" s="15">
        <f>IFERROR(_xlfn.IFNA(VLOOKUP(Fullmath[[#This Row],[M2]],$H$2:$L673,2,FALSE),VLOOKUP(Fullmath[[#This Row],[M2]],$H675:$L$2227,2,FALSE)),0)</f>
        <v>4.1749999999999998</v>
      </c>
      <c r="T674" s="16">
        <f>IFERROR(_xlfn.IFNA(VLOOKUP(Fullmath[[#This Row],[M2]],$H$2:$L673,4,FALSE),VLOOKUP(Fullmath[[#This Row],[M2]],$H675:$L$2227,4,FALSE)),0)</f>
        <v>139.96583333333334</v>
      </c>
      <c r="U674" s="5"/>
      <c r="V674" s="6"/>
      <c r="W674" s="15">
        <f>IFERROR(_xlfn.IFNA(VLOOKUP(Fullmath[[#This Row],[M3]],$H$2:$L673,2,FALSE),VLOOKUP(Fullmath[[#This Row],[M3]],$H675:$L$2227,2,FALSE)),0)</f>
        <v>0</v>
      </c>
      <c r="X674" s="16">
        <f>IFERROR(_xlfn.IFNA(VLOOKUP(Fullmath[[#This Row],[M3]],$H$2:$L673,4,FALSE),VLOOKUP(Fullmath[[#This Row],[M3]],$H675:$L$2227,4,FALSE)),0)</f>
        <v>0</v>
      </c>
      <c r="Y674" s="5"/>
      <c r="Z674" s="6"/>
      <c r="AA674" s="15">
        <f>IFERROR(_xlfn.IFNA(VLOOKUP(Fullmath[[#This Row],[M4]],$H$2:$L673,2,FALSE),VLOOKUP(Fullmath[[#This Row],[M4]],$H675:$L$2227,2,FALSE)),0)</f>
        <v>0</v>
      </c>
      <c r="AB674" s="16">
        <f>IFERROR(_xlfn.IFNA(VLOOKUP(Fullmath[[#This Row],[M4]],$H$2:$L673,4,FALSE),VLOOKUP(Fullmath[[#This Row],[M4]],$H675:$L$2227,4,FALSE)),0)</f>
        <v>0</v>
      </c>
      <c r="AC674" s="5"/>
      <c r="AD674" s="6"/>
      <c r="AE674" s="15">
        <f>IFERROR(_xlfn.IFNA(VLOOKUP(Fullmath[[#This Row],[M5]],$H$2:$L673,2,FALSE),VLOOKUP(Fullmath[[#This Row],[M5]],$H675:$L$2227,2,FALSE)),0)</f>
        <v>0</v>
      </c>
      <c r="AF674" s="16">
        <f>IFERROR(_xlfn.IFNA(VLOOKUP(Fullmath[[#This Row],[M5]],$H$2:$L673,4,FALSE),VLOOKUP(Fullmath[[#This Row],[M5]],$H675:$L$2227,4,FALSE)),0)</f>
        <v>0</v>
      </c>
      <c r="AG674" s="5"/>
      <c r="AH674" s="6"/>
      <c r="AI674" s="15">
        <f>IFERROR(_xlfn.IFNA(VLOOKUP(Fullmath[[#This Row],[M6]],$H$2:$L673,2,FALSE),VLOOKUP(Fullmath[[#This Row],[M6]],$H675:$L$2227,2,FALSE)),0)</f>
        <v>0</v>
      </c>
      <c r="AJ674" s="16">
        <f>IFERROR(_xlfn.IFNA(VLOOKUP(Fullmath[[#This Row],[M6]],$H$2:$L673,4,FALSE),VLOOKUP(Fullmath[[#This Row],[M6]],$H675:$L$2227,4,FALSE)),0)</f>
        <v>0</v>
      </c>
      <c r="AK674" s="5" t="s">
        <v>506</v>
      </c>
      <c r="AL674" s="6">
        <v>1</v>
      </c>
      <c r="AM674" s="6">
        <f>(IFERROR(VLOOKUP(AK674,Components[[Name]:[Price]],2,FALSE),0))</f>
        <v>500</v>
      </c>
      <c r="AN674" s="5" t="s">
        <v>509</v>
      </c>
      <c r="AO674" s="6">
        <v>2</v>
      </c>
      <c r="AP674" s="6">
        <f>(IFERROR(VLOOKUP(AN674,Components[[Name]:[Price]],2,FALSE),0))</f>
        <v>150</v>
      </c>
      <c r="AQ674" s="5"/>
      <c r="AR674" s="6"/>
      <c r="AS674" s="6">
        <f>(IFERROR(VLOOKUP(AQ674,Components[[Name]:[Price]],2,FALSE),0))</f>
        <v>0</v>
      </c>
      <c r="AT674" s="5"/>
      <c r="AU674" s="6"/>
      <c r="AV674" s="6">
        <f>(IFERROR(VLOOKUP(AT674,Components[[Name]:[Price]],2,FALSE),0))</f>
        <v>0</v>
      </c>
      <c r="AW674" s="5"/>
      <c r="AX674" s="6"/>
      <c r="AY674" s="6">
        <f>(IFERROR(VLOOKUP(AW674,Components[[Name]:[Price]],2,FALSE),0))</f>
        <v>0</v>
      </c>
      <c r="AZ674" s="5"/>
      <c r="BA674" s="6"/>
      <c r="BB674" s="6">
        <f>(IFERROR(VLOOKUP(AZ674,Components[[Name]:[Price]],2,FALSE),0))</f>
        <v>0</v>
      </c>
    </row>
    <row r="675" spans="1:54" x14ac:dyDescent="0.2">
      <c r="A675" s="6">
        <v>802</v>
      </c>
      <c r="B675" s="6" t="s">
        <v>599</v>
      </c>
      <c r="C675" s="6" t="s">
        <v>662</v>
      </c>
      <c r="D675" s="6" t="s">
        <v>662</v>
      </c>
      <c r="E675" s="6">
        <v>5</v>
      </c>
      <c r="F675" s="6">
        <v>28</v>
      </c>
      <c r="G675" s="6">
        <v>44</v>
      </c>
      <c r="H675" s="6" t="s">
        <v>687</v>
      </c>
      <c r="I675" s="7">
        <f>Fullmath[[#This Row],[Total CP]]/Fullmath[[#This Row],[Quantity]]</f>
        <v>13.255000000000001</v>
      </c>
      <c r="J6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66.275000000000006</v>
      </c>
      <c r="K675" s="6">
        <f>Fullmath[[#This Row],[Mat Cost]]/Fullmath[[#This Row],[Quantity]]</f>
        <v>262.54449999999997</v>
      </c>
      <c r="L6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1312.7224999999999</v>
      </c>
      <c r="M675" s="5" t="s">
        <v>301</v>
      </c>
      <c r="N675" s="14">
        <v>1</v>
      </c>
      <c r="O675" s="15">
        <f>IFERROR(_xlfn.IFNA(VLOOKUP(Fullmath[[#This Row],[M1]],$H$2:$L674,2,FALSE),VLOOKUP(Fullmath[[#This Row],[M1]],$H676:$L$2227,2,FALSE)),0)</f>
        <v>1.4</v>
      </c>
      <c r="P675" s="16">
        <f>IFERROR(_xlfn.IFNA(VLOOKUP(Fullmath[[#This Row],[M1]],$H$2:$L674,4,FALSE),VLOOKUP(Fullmath[[#This Row],[M1]],$H676:$L$2227,4,FALSE)),0)</f>
        <v>62.893333333333338</v>
      </c>
      <c r="Q675" s="5" t="s">
        <v>678</v>
      </c>
      <c r="R675" s="6">
        <v>5</v>
      </c>
      <c r="S675" s="15">
        <f>IFERROR(_xlfn.IFNA(VLOOKUP(Fullmath[[#This Row],[M2]],$H$2:$L674,2,FALSE),VLOOKUP(Fullmath[[#This Row],[M2]],$H676:$L$2227,2,FALSE)),0)</f>
        <v>4.1749999999999998</v>
      </c>
      <c r="T675" s="16">
        <f>IFERROR(_xlfn.IFNA(VLOOKUP(Fullmath[[#This Row],[M2]],$H$2:$L674,4,FALSE),VLOOKUP(Fullmath[[#This Row],[M2]],$H676:$L$2227,4,FALSE)),0)</f>
        <v>139.96583333333334</v>
      </c>
      <c r="U675" s="5"/>
      <c r="V675" s="6"/>
      <c r="W675" s="15">
        <f>IFERROR(_xlfn.IFNA(VLOOKUP(Fullmath[[#This Row],[M3]],$H$2:$L674,2,FALSE),VLOOKUP(Fullmath[[#This Row],[M3]],$H676:$L$2227,2,FALSE)),0)</f>
        <v>0</v>
      </c>
      <c r="X675" s="16">
        <f>IFERROR(_xlfn.IFNA(VLOOKUP(Fullmath[[#This Row],[M3]],$H$2:$L674,4,FALSE),VLOOKUP(Fullmath[[#This Row],[M3]],$H676:$L$2227,4,FALSE)),0)</f>
        <v>0</v>
      </c>
      <c r="Y675" s="5"/>
      <c r="Z675" s="6"/>
      <c r="AA675" s="15">
        <f>IFERROR(_xlfn.IFNA(VLOOKUP(Fullmath[[#This Row],[M4]],$H$2:$L674,2,FALSE),VLOOKUP(Fullmath[[#This Row],[M4]],$H676:$L$2227,2,FALSE)),0)</f>
        <v>0</v>
      </c>
      <c r="AB675" s="16">
        <f>IFERROR(_xlfn.IFNA(VLOOKUP(Fullmath[[#This Row],[M4]],$H$2:$L674,4,FALSE),VLOOKUP(Fullmath[[#This Row],[M4]],$H676:$L$2227,4,FALSE)),0)</f>
        <v>0</v>
      </c>
      <c r="AC675" s="5"/>
      <c r="AD675" s="6"/>
      <c r="AE675" s="15">
        <f>IFERROR(_xlfn.IFNA(VLOOKUP(Fullmath[[#This Row],[M5]],$H$2:$L674,2,FALSE),VLOOKUP(Fullmath[[#This Row],[M5]],$H676:$L$2227,2,FALSE)),0)</f>
        <v>0</v>
      </c>
      <c r="AF675" s="16">
        <f>IFERROR(_xlfn.IFNA(VLOOKUP(Fullmath[[#This Row],[M5]],$H$2:$L674,4,FALSE),VLOOKUP(Fullmath[[#This Row],[M5]],$H676:$L$2227,4,FALSE)),0)</f>
        <v>0</v>
      </c>
      <c r="AG675" s="5"/>
      <c r="AH675" s="6"/>
      <c r="AI675" s="15">
        <f>IFERROR(_xlfn.IFNA(VLOOKUP(Fullmath[[#This Row],[M6]],$H$2:$L674,2,FALSE),VLOOKUP(Fullmath[[#This Row],[M6]],$H676:$L$2227,2,FALSE)),0)</f>
        <v>0</v>
      </c>
      <c r="AJ675" s="16">
        <f>IFERROR(_xlfn.IFNA(VLOOKUP(Fullmath[[#This Row],[M6]],$H$2:$L674,4,FALSE),VLOOKUP(Fullmath[[#This Row],[M6]],$H676:$L$2227,4,FALSE)),0)</f>
        <v>0</v>
      </c>
      <c r="AK675" s="5" t="s">
        <v>254</v>
      </c>
      <c r="AL675" s="6">
        <v>5</v>
      </c>
      <c r="AM675" s="6">
        <f>(IFERROR(VLOOKUP(AK675,Components[[Name]:[Price]],2,FALSE),0))</f>
        <v>100</v>
      </c>
      <c r="AN675" s="5" t="s">
        <v>674</v>
      </c>
      <c r="AO675" s="6">
        <v>1</v>
      </c>
      <c r="AP675" s="6">
        <f>(IFERROR(VLOOKUP(AN675,Components[[Name]:[Price]],2,FALSE),0))</f>
        <v>50</v>
      </c>
      <c r="AQ675" s="5"/>
      <c r="AR675" s="6"/>
      <c r="AS675" s="6">
        <f>(IFERROR(VLOOKUP(AQ675,Components[[Name]:[Price]],2,FALSE),0))</f>
        <v>0</v>
      </c>
      <c r="AT675" s="5"/>
      <c r="AU675" s="6"/>
      <c r="AV675" s="6">
        <f>(IFERROR(VLOOKUP(AT675,Components[[Name]:[Price]],2,FALSE),0))</f>
        <v>0</v>
      </c>
      <c r="AW675" s="5"/>
      <c r="AX675" s="6"/>
      <c r="AY675" s="6">
        <f>(IFERROR(VLOOKUP(AW675,Components[[Name]:[Price]],2,FALSE),0))</f>
        <v>0</v>
      </c>
      <c r="AZ675" s="5"/>
      <c r="BA675" s="6"/>
      <c r="BB675" s="6">
        <f>(IFERROR(VLOOKUP(AZ675,Components[[Name]:[Price]],2,FALSE),0))</f>
        <v>0</v>
      </c>
    </row>
    <row r="676" spans="1:54" x14ac:dyDescent="0.2">
      <c r="A676" s="6">
        <v>927</v>
      </c>
      <c r="B676" s="6" t="s">
        <v>599</v>
      </c>
      <c r="C676" s="6" t="s">
        <v>662</v>
      </c>
      <c r="D676" s="6" t="s">
        <v>662</v>
      </c>
      <c r="E676" s="6">
        <v>5</v>
      </c>
      <c r="F676" s="6">
        <v>28</v>
      </c>
      <c r="G676" s="6">
        <v>44</v>
      </c>
      <c r="H676" s="6" t="s">
        <v>723</v>
      </c>
      <c r="I676" s="7">
        <f>Fullmath[[#This Row],[Total CP]]/Fullmath[[#This Row],[Quantity]]</f>
        <v>9.5599999999999987</v>
      </c>
      <c r="J6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47.8</v>
      </c>
      <c r="K676" s="6">
        <f>Fullmath[[#This Row],[Mat Cost]]/Fullmath[[#This Row],[Quantity]]</f>
        <v>99.64533333333334</v>
      </c>
      <c r="L6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498.22666666666669</v>
      </c>
      <c r="M676" s="5" t="s">
        <v>301</v>
      </c>
      <c r="N676" s="14">
        <v>1</v>
      </c>
      <c r="O676" s="15">
        <f>IFERROR(_xlfn.IFNA(VLOOKUP(Fullmath[[#This Row],[M1]],$H$2:$L675,2,FALSE),VLOOKUP(Fullmath[[#This Row],[M1]],$H677:$L$2227,2,FALSE)),0)</f>
        <v>1.4</v>
      </c>
      <c r="P676" s="16">
        <f>IFERROR(_xlfn.IFNA(VLOOKUP(Fullmath[[#This Row],[M1]],$H$2:$L675,4,FALSE),VLOOKUP(Fullmath[[#This Row],[M1]],$H677:$L$2227,4,FALSE)),0)</f>
        <v>62.893333333333338</v>
      </c>
      <c r="Q676" s="5" t="s">
        <v>724</v>
      </c>
      <c r="R676" s="6">
        <v>2</v>
      </c>
      <c r="S676" s="15">
        <f>IFERROR(_xlfn.IFNA(VLOOKUP(Fullmath[[#This Row],[M2]],$H$2:$L675,2,FALSE),VLOOKUP(Fullmath[[#This Row],[M2]],$H677:$L$2227,2,FALSE)),0)</f>
        <v>1.2</v>
      </c>
      <c r="T676" s="16">
        <f>IFERROR(_xlfn.IFNA(VLOOKUP(Fullmath[[#This Row],[M2]],$H$2:$L675,4,FALSE),VLOOKUP(Fullmath[[#This Row],[M2]],$H677:$L$2227,4,FALSE)),0)</f>
        <v>142.66666666666669</v>
      </c>
      <c r="U676" s="5"/>
      <c r="V676" s="6"/>
      <c r="W676" s="15">
        <f>IFERROR(_xlfn.IFNA(VLOOKUP(Fullmath[[#This Row],[M3]],$H$2:$L675,2,FALSE),VLOOKUP(Fullmath[[#This Row],[M3]],$H677:$L$2227,2,FALSE)),0)</f>
        <v>0</v>
      </c>
      <c r="X676" s="16">
        <f>IFERROR(_xlfn.IFNA(VLOOKUP(Fullmath[[#This Row],[M3]],$H$2:$L675,4,FALSE),VLOOKUP(Fullmath[[#This Row],[M3]],$H677:$L$2227,4,FALSE)),0)</f>
        <v>0</v>
      </c>
      <c r="Y676" s="5"/>
      <c r="Z676" s="6"/>
      <c r="AA676" s="15">
        <f>IFERROR(_xlfn.IFNA(VLOOKUP(Fullmath[[#This Row],[M4]],$H$2:$L675,2,FALSE),VLOOKUP(Fullmath[[#This Row],[M4]],$H677:$L$2227,2,FALSE)),0)</f>
        <v>0</v>
      </c>
      <c r="AB676" s="16">
        <f>IFERROR(_xlfn.IFNA(VLOOKUP(Fullmath[[#This Row],[M4]],$H$2:$L675,4,FALSE),VLOOKUP(Fullmath[[#This Row],[M4]],$H677:$L$2227,4,FALSE)),0)</f>
        <v>0</v>
      </c>
      <c r="AC676" s="5"/>
      <c r="AD676" s="6"/>
      <c r="AE676" s="15">
        <f>IFERROR(_xlfn.IFNA(VLOOKUP(Fullmath[[#This Row],[M5]],$H$2:$L675,2,FALSE),VLOOKUP(Fullmath[[#This Row],[M5]],$H677:$L$2227,2,FALSE)),0)</f>
        <v>0</v>
      </c>
      <c r="AF676" s="16">
        <f>IFERROR(_xlfn.IFNA(VLOOKUP(Fullmath[[#This Row],[M5]],$H$2:$L675,4,FALSE),VLOOKUP(Fullmath[[#This Row],[M5]],$H677:$L$2227,4,FALSE)),0)</f>
        <v>0</v>
      </c>
      <c r="AG676" s="5"/>
      <c r="AH676" s="6"/>
      <c r="AI676" s="15">
        <f>IFERROR(_xlfn.IFNA(VLOOKUP(Fullmath[[#This Row],[M6]],$H$2:$L675,2,FALSE),VLOOKUP(Fullmath[[#This Row],[M6]],$H677:$L$2227,2,FALSE)),0)</f>
        <v>0</v>
      </c>
      <c r="AJ676" s="16">
        <f>IFERROR(_xlfn.IFNA(VLOOKUP(Fullmath[[#This Row],[M6]],$H$2:$L675,4,FALSE),VLOOKUP(Fullmath[[#This Row],[M6]],$H677:$L$2227,4,FALSE)),0)</f>
        <v>0</v>
      </c>
      <c r="AK676" s="5" t="s">
        <v>719</v>
      </c>
      <c r="AL676" s="6">
        <v>1</v>
      </c>
      <c r="AM676" s="6">
        <f>(IFERROR(VLOOKUP(AK676,Components[[Name]:[Price]],2,FALSE),0))</f>
        <v>50</v>
      </c>
      <c r="AN676" s="9" t="s">
        <v>674</v>
      </c>
      <c r="AO676" s="6">
        <v>2</v>
      </c>
      <c r="AP676" s="11">
        <f>(IFERROR(VLOOKUP(AN676,Components[[Name]:[Price]],2,FALSE),0))</f>
        <v>50</v>
      </c>
      <c r="AQ676" s="5"/>
      <c r="AR676" s="6"/>
      <c r="AS676" s="6">
        <f>(IFERROR(VLOOKUP(AQ676,Components[[Name]:[Price]],2,FALSE),0))</f>
        <v>0</v>
      </c>
      <c r="AT676" s="5"/>
      <c r="AU676" s="6"/>
      <c r="AV676" s="6">
        <f>(IFERROR(VLOOKUP(AT676,Components[[Name]:[Price]],2,FALSE),0))</f>
        <v>0</v>
      </c>
      <c r="AW676" s="5"/>
      <c r="AX676" s="6"/>
      <c r="AY676" s="6">
        <f>(IFERROR(VLOOKUP(AW676,Components[[Name]:[Price]],2,FALSE),0))</f>
        <v>0</v>
      </c>
      <c r="AZ676" s="5"/>
      <c r="BA676" s="6"/>
      <c r="BB676" s="6">
        <f>(IFERROR(VLOOKUP(AZ676,Components[[Name]:[Price]],2,FALSE),0))</f>
        <v>0</v>
      </c>
    </row>
    <row r="677" spans="1:54" x14ac:dyDescent="0.2">
      <c r="A677" s="6">
        <v>929</v>
      </c>
      <c r="B677" s="6" t="s">
        <v>599</v>
      </c>
      <c r="C677" s="6" t="s">
        <v>662</v>
      </c>
      <c r="D677" s="6" t="s">
        <v>662</v>
      </c>
      <c r="E677" s="6">
        <v>5</v>
      </c>
      <c r="F677" s="6">
        <v>28</v>
      </c>
      <c r="G677" s="6">
        <v>48</v>
      </c>
      <c r="H677" s="6" t="s">
        <v>726</v>
      </c>
      <c r="I677" s="7">
        <f>Fullmath[[#This Row],[Total CP]]/Fullmath[[#This Row],[Quantity]]</f>
        <v>9.879999999999999</v>
      </c>
      <c r="J6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49.4</v>
      </c>
      <c r="K677" s="6">
        <f>Fullmath[[#This Row],[Mat Cost]]/Fullmath[[#This Row],[Quantity]]</f>
        <v>330.17866666666669</v>
      </c>
      <c r="L6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1650.8933333333334</v>
      </c>
      <c r="M677" s="5" t="s">
        <v>301</v>
      </c>
      <c r="N677" s="14">
        <v>1</v>
      </c>
      <c r="O677" s="15">
        <f>IFERROR(_xlfn.IFNA(VLOOKUP(Fullmath[[#This Row],[M1]],$H$2:$L676,2,FALSE),VLOOKUP(Fullmath[[#This Row],[M1]],$H678:$L$2227,2,FALSE)),0)</f>
        <v>1.4</v>
      </c>
      <c r="P677" s="16">
        <f>IFERROR(_xlfn.IFNA(VLOOKUP(Fullmath[[#This Row],[M1]],$H$2:$L676,4,FALSE),VLOOKUP(Fullmath[[#This Row],[M1]],$H678:$L$2227,4,FALSE)),0)</f>
        <v>62.893333333333338</v>
      </c>
      <c r="Q677" s="5"/>
      <c r="R677" s="6"/>
      <c r="S677" s="15">
        <f>IFERROR(_xlfn.IFNA(VLOOKUP(Fullmath[[#This Row],[M2]],$H$2:$L676,2,FALSE),VLOOKUP(Fullmath[[#This Row],[M2]],$H678:$L$2227,2,FALSE)),0)</f>
        <v>0</v>
      </c>
      <c r="T677" s="16">
        <f>IFERROR(_xlfn.IFNA(VLOOKUP(Fullmath[[#This Row],[M2]],$H$2:$L676,4,FALSE),VLOOKUP(Fullmath[[#This Row],[M2]],$H678:$L$2227,4,FALSE)),0)</f>
        <v>0</v>
      </c>
      <c r="U677" s="5"/>
      <c r="V677" s="6"/>
      <c r="W677" s="15">
        <f>IFERROR(_xlfn.IFNA(VLOOKUP(Fullmath[[#This Row],[M3]],$H$2:$L676,2,FALSE),VLOOKUP(Fullmath[[#This Row],[M3]],$H678:$L$2227,2,FALSE)),0)</f>
        <v>0</v>
      </c>
      <c r="X677" s="16">
        <f>IFERROR(_xlfn.IFNA(VLOOKUP(Fullmath[[#This Row],[M3]],$H$2:$L676,4,FALSE),VLOOKUP(Fullmath[[#This Row],[M3]],$H678:$L$2227,4,FALSE)),0)</f>
        <v>0</v>
      </c>
      <c r="Y677" s="5"/>
      <c r="Z677" s="6"/>
      <c r="AA677" s="15">
        <f>IFERROR(_xlfn.IFNA(VLOOKUP(Fullmath[[#This Row],[M4]],$H$2:$L676,2,FALSE),VLOOKUP(Fullmath[[#This Row],[M4]],$H678:$L$2227,2,FALSE)),0)</f>
        <v>0</v>
      </c>
      <c r="AB677" s="16">
        <f>IFERROR(_xlfn.IFNA(VLOOKUP(Fullmath[[#This Row],[M4]],$H$2:$L676,4,FALSE),VLOOKUP(Fullmath[[#This Row],[M4]],$H678:$L$2227,4,FALSE)),0)</f>
        <v>0</v>
      </c>
      <c r="AC677" s="5"/>
      <c r="AD677" s="6"/>
      <c r="AE677" s="15">
        <f>IFERROR(_xlfn.IFNA(VLOOKUP(Fullmath[[#This Row],[M5]],$H$2:$L676,2,FALSE),VLOOKUP(Fullmath[[#This Row],[M5]],$H678:$L$2227,2,FALSE)),0)</f>
        <v>0</v>
      </c>
      <c r="AF677" s="16">
        <f>IFERROR(_xlfn.IFNA(VLOOKUP(Fullmath[[#This Row],[M5]],$H$2:$L676,4,FALSE),VLOOKUP(Fullmath[[#This Row],[M5]],$H678:$L$2227,4,FALSE)),0)</f>
        <v>0</v>
      </c>
      <c r="AG677" s="5"/>
      <c r="AH677" s="6"/>
      <c r="AI677" s="15">
        <f>IFERROR(_xlfn.IFNA(VLOOKUP(Fullmath[[#This Row],[M6]],$H$2:$L676,2,FALSE),VLOOKUP(Fullmath[[#This Row],[M6]],$H678:$L$2227,2,FALSE)),0)</f>
        <v>0</v>
      </c>
      <c r="AJ677" s="16">
        <f>IFERROR(_xlfn.IFNA(VLOOKUP(Fullmath[[#This Row],[M6]],$H$2:$L676,4,FALSE),VLOOKUP(Fullmath[[#This Row],[M6]],$H678:$L$2227,4,FALSE)),0)</f>
        <v>0</v>
      </c>
      <c r="AK677" s="5" t="s">
        <v>509</v>
      </c>
      <c r="AL677" s="6">
        <v>2</v>
      </c>
      <c r="AM677" s="6">
        <f>(IFERROR(VLOOKUP(AK677,Components[[Name]:[Price]],2,FALSE),0))</f>
        <v>150</v>
      </c>
      <c r="AN677" s="5" t="s">
        <v>184</v>
      </c>
      <c r="AO677" s="6">
        <v>1</v>
      </c>
      <c r="AP677" s="6">
        <f>(IFERROR(VLOOKUP(AN677,Components[[Name]:[Price]],2,FALSE),0))</f>
        <v>788</v>
      </c>
      <c r="AQ677" s="5" t="s">
        <v>677</v>
      </c>
      <c r="AR677" s="6">
        <v>5</v>
      </c>
      <c r="AS677" s="6">
        <f>(IFERROR(VLOOKUP(AQ677,Components[[Name]:[Price]],2,FALSE),0))</f>
        <v>100</v>
      </c>
      <c r="AT677" s="5"/>
      <c r="AU677" s="6"/>
      <c r="AV677" s="6">
        <f>(IFERROR(VLOOKUP(AT677,Components[[Name]:[Price]],2,FALSE),0))</f>
        <v>0</v>
      </c>
      <c r="AW677" s="5"/>
      <c r="AX677" s="6"/>
      <c r="AY677" s="6">
        <f>(IFERROR(VLOOKUP(AW677,Components[[Name]:[Price]],2,FALSE),0))</f>
        <v>0</v>
      </c>
      <c r="AZ677" s="5"/>
      <c r="BA677" s="6"/>
      <c r="BB677" s="6">
        <f>(IFERROR(VLOOKUP(AZ677,Components[[Name]:[Price]],2,FALSE),0))</f>
        <v>0</v>
      </c>
    </row>
    <row r="678" spans="1:54" x14ac:dyDescent="0.2">
      <c r="A678" s="6">
        <v>130</v>
      </c>
      <c r="B678" s="6" t="s">
        <v>599</v>
      </c>
      <c r="C678" s="6" t="s">
        <v>662</v>
      </c>
      <c r="D678" s="6" t="s">
        <v>662</v>
      </c>
      <c r="E678" s="6">
        <v>5</v>
      </c>
      <c r="F678" s="6">
        <v>29</v>
      </c>
      <c r="G678" s="6">
        <v>44</v>
      </c>
      <c r="H678" s="6" t="s">
        <v>675</v>
      </c>
      <c r="I678" s="7">
        <f>Fullmath[[#This Row],[Total CP]]/Fullmath[[#This Row],[Quantity]]</f>
        <v>10.16</v>
      </c>
      <c r="J6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50.8</v>
      </c>
      <c r="K678" s="6">
        <f>Fullmath[[#This Row],[Mat Cost]]/Fullmath[[#This Row],[Quantity]]</f>
        <v>145.15733333333333</v>
      </c>
      <c r="L6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725.78666666666663</v>
      </c>
      <c r="M678" s="5" t="s">
        <v>301</v>
      </c>
      <c r="N678" s="14">
        <v>1</v>
      </c>
      <c r="O678" s="15">
        <f>IFERROR(_xlfn.IFNA(VLOOKUP(Fullmath[[#This Row],[M1]],$H$2:$L677,2,FALSE),VLOOKUP(Fullmath[[#This Row],[M1]],$H679:$L$2227,2,FALSE)),0)</f>
        <v>1.4</v>
      </c>
      <c r="P678" s="16">
        <f>IFERROR(_xlfn.IFNA(VLOOKUP(Fullmath[[#This Row],[M1]],$H$2:$L677,4,FALSE),VLOOKUP(Fullmath[[#This Row],[M1]],$H679:$L$2227,4,FALSE)),0)</f>
        <v>62.893333333333338</v>
      </c>
      <c r="Q678" s="5" t="s">
        <v>602</v>
      </c>
      <c r="R678" s="6">
        <v>1</v>
      </c>
      <c r="S678" s="15">
        <f>IFERROR(_xlfn.IFNA(VLOOKUP(Fullmath[[#This Row],[M2]],$H$2:$L677,2,FALSE),VLOOKUP(Fullmath[[#This Row],[M2]],$H679:$L$2227,2,FALSE)),0)</f>
        <v>5.4</v>
      </c>
      <c r="T678" s="16">
        <f>IFERROR(_xlfn.IFNA(VLOOKUP(Fullmath[[#This Row],[M2]],$H$2:$L677,4,FALSE),VLOOKUP(Fullmath[[#This Row],[M2]],$H679:$L$2227,4,FALSE)),0)</f>
        <v>162.89333333333335</v>
      </c>
      <c r="U678" s="5"/>
      <c r="V678" s="6"/>
      <c r="W678" s="15">
        <f>IFERROR(_xlfn.IFNA(VLOOKUP(Fullmath[[#This Row],[M3]],$H$2:$L677,2,FALSE),VLOOKUP(Fullmath[[#This Row],[M3]],$H679:$L$2227,2,FALSE)),0)</f>
        <v>0</v>
      </c>
      <c r="X678" s="16">
        <f>IFERROR(_xlfn.IFNA(VLOOKUP(Fullmath[[#This Row],[M3]],$H$2:$L677,4,FALSE),VLOOKUP(Fullmath[[#This Row],[M3]],$H679:$L$2227,4,FALSE)),0)</f>
        <v>0</v>
      </c>
      <c r="Y678" s="5"/>
      <c r="Z678" s="6"/>
      <c r="AA678" s="15">
        <f>IFERROR(_xlfn.IFNA(VLOOKUP(Fullmath[[#This Row],[M4]],$H$2:$L677,2,FALSE),VLOOKUP(Fullmath[[#This Row],[M4]],$H679:$L$2227,2,FALSE)),0)</f>
        <v>0</v>
      </c>
      <c r="AB678" s="16">
        <f>IFERROR(_xlfn.IFNA(VLOOKUP(Fullmath[[#This Row],[M4]],$H$2:$L677,4,FALSE),VLOOKUP(Fullmath[[#This Row],[M4]],$H679:$L$2227,4,FALSE)),0)</f>
        <v>0</v>
      </c>
      <c r="AC678" s="5"/>
      <c r="AD678" s="6"/>
      <c r="AE678" s="15">
        <f>IFERROR(_xlfn.IFNA(VLOOKUP(Fullmath[[#This Row],[M5]],$H$2:$L677,2,FALSE),VLOOKUP(Fullmath[[#This Row],[M5]],$H679:$L$2227,2,FALSE)),0)</f>
        <v>0</v>
      </c>
      <c r="AF678" s="16">
        <f>IFERROR(_xlfn.IFNA(VLOOKUP(Fullmath[[#This Row],[M5]],$H$2:$L677,4,FALSE),VLOOKUP(Fullmath[[#This Row],[M5]],$H679:$L$2227,4,FALSE)),0)</f>
        <v>0</v>
      </c>
      <c r="AG678" s="5"/>
      <c r="AH678" s="6"/>
      <c r="AI678" s="15">
        <f>IFERROR(_xlfn.IFNA(VLOOKUP(Fullmath[[#This Row],[M6]],$H$2:$L677,2,FALSE),VLOOKUP(Fullmath[[#This Row],[M6]],$H679:$L$2227,2,FALSE)),0)</f>
        <v>0</v>
      </c>
      <c r="AJ678" s="16">
        <f>IFERROR(_xlfn.IFNA(VLOOKUP(Fullmath[[#This Row],[M6]],$H$2:$L677,4,FALSE),VLOOKUP(Fullmath[[#This Row],[M6]],$H679:$L$2227,4,FALSE)),0)</f>
        <v>0</v>
      </c>
      <c r="AK678" s="5" t="s">
        <v>254</v>
      </c>
      <c r="AL678" s="6">
        <v>5</v>
      </c>
      <c r="AM678" s="6">
        <f>(IFERROR(VLOOKUP(AK678,Components[[Name]:[Price]],2,FALSE),0))</f>
        <v>100</v>
      </c>
      <c r="AN678" s="5"/>
      <c r="AO678" s="6"/>
      <c r="AP678" s="6">
        <f>(IFERROR(VLOOKUP(AN678,Components[[Name]:[Price]],2,FALSE),0))</f>
        <v>0</v>
      </c>
      <c r="AQ678" s="5"/>
      <c r="AR678" s="6"/>
      <c r="AS678" s="6">
        <f>(IFERROR(VLOOKUP(AQ678,Components[[Name]:[Price]],2,FALSE),0))</f>
        <v>0</v>
      </c>
      <c r="AT678" s="5"/>
      <c r="AU678" s="6"/>
      <c r="AV678" s="6">
        <f>(IFERROR(VLOOKUP(AT678,Components[[Name]:[Price]],2,FALSE),0))</f>
        <v>0</v>
      </c>
      <c r="AW678" s="5"/>
      <c r="AX678" s="6"/>
      <c r="AY678" s="6">
        <f>(IFERROR(VLOOKUP(AW678,Components[[Name]:[Price]],2,FALSE),0))</f>
        <v>0</v>
      </c>
      <c r="AZ678" s="5"/>
      <c r="BA678" s="6"/>
      <c r="BB678" s="6">
        <f>(IFERROR(VLOOKUP(AZ678,Components[[Name]:[Price]],2,FALSE),0))</f>
        <v>0</v>
      </c>
    </row>
    <row r="679" spans="1:54" x14ac:dyDescent="0.2">
      <c r="A679" s="6">
        <v>133</v>
      </c>
      <c r="B679" s="6" t="s">
        <v>599</v>
      </c>
      <c r="C679" s="6" t="s">
        <v>662</v>
      </c>
      <c r="D679" s="6" t="s">
        <v>662</v>
      </c>
      <c r="E679" s="6">
        <v>5</v>
      </c>
      <c r="F679" s="6">
        <v>29</v>
      </c>
      <c r="G679" s="6">
        <v>40</v>
      </c>
      <c r="H679" s="6" t="s">
        <v>680</v>
      </c>
      <c r="I679" s="7">
        <f>Fullmath[[#This Row],[Total CP]]/Fullmath[[#This Row],[Quantity]]</f>
        <v>8.2799999999999994</v>
      </c>
      <c r="J6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41.4</v>
      </c>
      <c r="K679" s="6">
        <f>Fullmath[[#This Row],[Mat Cost]]/Fullmath[[#This Row],[Quantity]]</f>
        <v>91.812000000000012</v>
      </c>
      <c r="L6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459.06000000000006</v>
      </c>
      <c r="M679" s="5" t="s">
        <v>301</v>
      </c>
      <c r="N679" s="14">
        <v>1</v>
      </c>
      <c r="O679" s="15">
        <f>IFERROR(_xlfn.IFNA(VLOOKUP(Fullmath[[#This Row],[M1]],$H$2:$L678,2,FALSE),VLOOKUP(Fullmath[[#This Row],[M1]],$H680:$L$2227,2,FALSE)),0)</f>
        <v>1.4</v>
      </c>
      <c r="P679" s="16">
        <f>IFERROR(_xlfn.IFNA(VLOOKUP(Fullmath[[#This Row],[M1]],$H$2:$L678,4,FALSE),VLOOKUP(Fullmath[[#This Row],[M1]],$H680:$L$2227,4,FALSE)),0)</f>
        <v>62.893333333333338</v>
      </c>
      <c r="Q679" s="5"/>
      <c r="R679" s="6"/>
      <c r="S679" s="15">
        <f>IFERROR(_xlfn.IFNA(VLOOKUP(Fullmath[[#This Row],[M2]],$H$2:$L678,2,FALSE),VLOOKUP(Fullmath[[#This Row],[M2]],$H680:$L$2227,2,FALSE)),0)</f>
        <v>0</v>
      </c>
      <c r="T679" s="16">
        <f>IFERROR(_xlfn.IFNA(VLOOKUP(Fullmath[[#This Row],[M2]],$H$2:$L678,4,FALSE),VLOOKUP(Fullmath[[#This Row],[M2]],$H680:$L$2227,4,FALSE)),0)</f>
        <v>0</v>
      </c>
      <c r="U679" s="5"/>
      <c r="V679" s="6"/>
      <c r="W679" s="15">
        <f>IFERROR(_xlfn.IFNA(VLOOKUP(Fullmath[[#This Row],[M3]],$H$2:$L678,2,FALSE),VLOOKUP(Fullmath[[#This Row],[M3]],$H680:$L$2227,2,FALSE)),0)</f>
        <v>0</v>
      </c>
      <c r="X679" s="16">
        <f>IFERROR(_xlfn.IFNA(VLOOKUP(Fullmath[[#This Row],[M3]],$H$2:$L678,4,FALSE),VLOOKUP(Fullmath[[#This Row],[M3]],$H680:$L$2227,4,FALSE)),0)</f>
        <v>0</v>
      </c>
      <c r="Y679" s="5"/>
      <c r="Z679" s="6"/>
      <c r="AA679" s="15">
        <f>IFERROR(_xlfn.IFNA(VLOOKUP(Fullmath[[#This Row],[M4]],$H$2:$L678,2,FALSE),VLOOKUP(Fullmath[[#This Row],[M4]],$H680:$L$2227,2,FALSE)),0)</f>
        <v>0</v>
      </c>
      <c r="AB679" s="16">
        <f>IFERROR(_xlfn.IFNA(VLOOKUP(Fullmath[[#This Row],[M4]],$H$2:$L678,4,FALSE),VLOOKUP(Fullmath[[#This Row],[M4]],$H680:$L$2227,4,FALSE)),0)</f>
        <v>0</v>
      </c>
      <c r="AC679" s="5"/>
      <c r="AD679" s="6"/>
      <c r="AE679" s="15">
        <f>IFERROR(_xlfn.IFNA(VLOOKUP(Fullmath[[#This Row],[M5]],$H$2:$L678,2,FALSE),VLOOKUP(Fullmath[[#This Row],[M5]],$H680:$L$2227,2,FALSE)),0)</f>
        <v>0</v>
      </c>
      <c r="AF679" s="16">
        <f>IFERROR(_xlfn.IFNA(VLOOKUP(Fullmath[[#This Row],[M5]],$H$2:$L678,4,FALSE),VLOOKUP(Fullmath[[#This Row],[M5]],$H680:$L$2227,4,FALSE)),0)</f>
        <v>0</v>
      </c>
      <c r="AG679" s="5"/>
      <c r="AH679" s="6"/>
      <c r="AI679" s="15">
        <f>IFERROR(_xlfn.IFNA(VLOOKUP(Fullmath[[#This Row],[M6]],$H$2:$L678,2,FALSE),VLOOKUP(Fullmath[[#This Row],[M6]],$H680:$L$2227,2,FALSE)),0)</f>
        <v>0</v>
      </c>
      <c r="AJ679" s="16">
        <f>IFERROR(_xlfn.IFNA(VLOOKUP(Fullmath[[#This Row],[M6]],$H$2:$L678,4,FALSE),VLOOKUP(Fullmath[[#This Row],[M6]],$H680:$L$2227,4,FALSE)),0)</f>
        <v>0</v>
      </c>
      <c r="AK679" s="5" t="s">
        <v>224</v>
      </c>
      <c r="AL679" s="6">
        <v>2</v>
      </c>
      <c r="AM679" s="6">
        <f>(IFERROR(VLOOKUP(AK679,Components[[Name]:[Price]],2,FALSE),0))</f>
        <v>113.16666666666667</v>
      </c>
      <c r="AN679" s="5" t="s">
        <v>228</v>
      </c>
      <c r="AO679" s="6">
        <v>2</v>
      </c>
      <c r="AP679" s="6">
        <f>(IFERROR(VLOOKUP(AN679,Components[[Name]:[Price]],2,FALSE),0))</f>
        <v>84.916666666666671</v>
      </c>
      <c r="AQ679" s="5"/>
      <c r="AR679" s="6"/>
      <c r="AS679" s="6">
        <f>(IFERROR(VLOOKUP(AQ679,Components[[Name]:[Price]],2,FALSE),0))</f>
        <v>0</v>
      </c>
      <c r="AT679" s="5"/>
      <c r="AU679" s="6"/>
      <c r="AV679" s="6">
        <f>(IFERROR(VLOOKUP(AT679,Components[[Name]:[Price]],2,FALSE),0))</f>
        <v>0</v>
      </c>
      <c r="AW679" s="5"/>
      <c r="AX679" s="6"/>
      <c r="AY679" s="6">
        <f>(IFERROR(VLOOKUP(AW679,Components[[Name]:[Price]],2,FALSE),0))</f>
        <v>0</v>
      </c>
      <c r="AZ679" s="5"/>
      <c r="BA679" s="6"/>
      <c r="BB679" s="6">
        <f>(IFERROR(VLOOKUP(AZ679,Components[[Name]:[Price]],2,FALSE),0))</f>
        <v>0</v>
      </c>
    </row>
    <row r="680" spans="1:54" x14ac:dyDescent="0.2">
      <c r="A680" s="6">
        <v>128</v>
      </c>
      <c r="B680" s="6" t="s">
        <v>599</v>
      </c>
      <c r="C680" s="6" t="s">
        <v>662</v>
      </c>
      <c r="D680" s="6" t="s">
        <v>662</v>
      </c>
      <c r="E680" s="6">
        <v>5</v>
      </c>
      <c r="F680" s="6">
        <v>29</v>
      </c>
      <c r="G680" s="6">
        <v>44</v>
      </c>
      <c r="H680" s="6" t="s">
        <v>672</v>
      </c>
      <c r="I680" s="7">
        <f>Fullmath[[#This Row],[Total CP]]/Fullmath[[#This Row],[Quantity]]</f>
        <v>9.08</v>
      </c>
      <c r="J6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80" s="6">
        <f>Fullmath[[#This Row],[Mat Cost]]/Fullmath[[#This Row],[Quantity]]</f>
        <v>92.578666666666663</v>
      </c>
      <c r="L6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462.89333333333332</v>
      </c>
      <c r="M680" s="5" t="s">
        <v>301</v>
      </c>
      <c r="N680" s="14">
        <v>1</v>
      </c>
      <c r="O680" s="15">
        <f>IFERROR(_xlfn.IFNA(VLOOKUP(Fullmath[[#This Row],[M1]],$H$2:$L679,2,FALSE),VLOOKUP(Fullmath[[#This Row],[M1]],$H681:$L$2227,2,FALSE)),0)</f>
        <v>1.4</v>
      </c>
      <c r="P680" s="16">
        <f>IFERROR(_xlfn.IFNA(VLOOKUP(Fullmath[[#This Row],[M1]],$H$2:$L679,4,FALSE),VLOOKUP(Fullmath[[#This Row],[M1]],$H681:$L$2227,4,FALSE)),0)</f>
        <v>62.893333333333338</v>
      </c>
      <c r="Q680" s="5"/>
      <c r="R680" s="6"/>
      <c r="S680" s="15">
        <f>IFERROR(_xlfn.IFNA(VLOOKUP(Fullmath[[#This Row],[M2]],$H$2:$L679,2,FALSE),VLOOKUP(Fullmath[[#This Row],[M2]],$H681:$L$2227,2,FALSE)),0)</f>
        <v>0</v>
      </c>
      <c r="T680" s="16">
        <f>IFERROR(_xlfn.IFNA(VLOOKUP(Fullmath[[#This Row],[M2]],$H$2:$L679,4,FALSE),VLOOKUP(Fullmath[[#This Row],[M2]],$H681:$L$2227,4,FALSE)),0)</f>
        <v>0</v>
      </c>
      <c r="U680" s="5"/>
      <c r="V680" s="6"/>
      <c r="W680" s="15">
        <f>IFERROR(_xlfn.IFNA(VLOOKUP(Fullmath[[#This Row],[M3]],$H$2:$L679,2,FALSE),VLOOKUP(Fullmath[[#This Row],[M3]],$H681:$L$2227,2,FALSE)),0)</f>
        <v>0</v>
      </c>
      <c r="X680" s="16">
        <f>IFERROR(_xlfn.IFNA(VLOOKUP(Fullmath[[#This Row],[M3]],$H$2:$L679,4,FALSE),VLOOKUP(Fullmath[[#This Row],[M3]],$H681:$L$2227,4,FALSE)),0)</f>
        <v>0</v>
      </c>
      <c r="Y680" s="5"/>
      <c r="Z680" s="6"/>
      <c r="AA680" s="15">
        <f>IFERROR(_xlfn.IFNA(VLOOKUP(Fullmath[[#This Row],[M4]],$H$2:$L679,2,FALSE),VLOOKUP(Fullmath[[#This Row],[M4]],$H681:$L$2227,2,FALSE)),0)</f>
        <v>0</v>
      </c>
      <c r="AB680" s="16">
        <f>IFERROR(_xlfn.IFNA(VLOOKUP(Fullmath[[#This Row],[M4]],$H$2:$L679,4,FALSE),VLOOKUP(Fullmath[[#This Row],[M4]],$H681:$L$2227,4,FALSE)),0)</f>
        <v>0</v>
      </c>
      <c r="AC680" s="5"/>
      <c r="AD680" s="6"/>
      <c r="AE680" s="15">
        <f>IFERROR(_xlfn.IFNA(VLOOKUP(Fullmath[[#This Row],[M5]],$H$2:$L679,2,FALSE),VLOOKUP(Fullmath[[#This Row],[M5]],$H681:$L$2227,2,FALSE)),0)</f>
        <v>0</v>
      </c>
      <c r="AF680" s="16">
        <f>IFERROR(_xlfn.IFNA(VLOOKUP(Fullmath[[#This Row],[M5]],$H$2:$L679,4,FALSE),VLOOKUP(Fullmath[[#This Row],[M5]],$H681:$L$2227,4,FALSE)),0)</f>
        <v>0</v>
      </c>
      <c r="AG680" s="5"/>
      <c r="AH680" s="6"/>
      <c r="AI680" s="15">
        <f>IFERROR(_xlfn.IFNA(VLOOKUP(Fullmath[[#This Row],[M6]],$H$2:$L679,2,FALSE),VLOOKUP(Fullmath[[#This Row],[M6]],$H681:$L$2227,2,FALSE)),0)</f>
        <v>0</v>
      </c>
      <c r="AJ680" s="16">
        <f>IFERROR(_xlfn.IFNA(VLOOKUP(Fullmath[[#This Row],[M6]],$H$2:$L679,4,FALSE),VLOOKUP(Fullmath[[#This Row],[M6]],$H681:$L$2227,4,FALSE)),0)</f>
        <v>0</v>
      </c>
      <c r="AK680" s="5" t="s">
        <v>671</v>
      </c>
      <c r="AL680" s="6">
        <v>1</v>
      </c>
      <c r="AM680" s="6">
        <f>(IFERROR(VLOOKUP(AK680,Components[[Name]:[Price]],2,FALSE),0))</f>
        <v>200</v>
      </c>
      <c r="AN680" s="5" t="s">
        <v>489</v>
      </c>
      <c r="AO680" s="6">
        <v>4</v>
      </c>
      <c r="AP680" s="6">
        <f>(IFERROR(VLOOKUP(AN680,Components[[Name]:[Price]],2,FALSE),0))</f>
        <v>50</v>
      </c>
      <c r="AQ680" s="5"/>
      <c r="AR680" s="6"/>
      <c r="AS680" s="6">
        <f>(IFERROR(VLOOKUP(AQ680,Components[[Name]:[Price]],2,FALSE),0))</f>
        <v>0</v>
      </c>
      <c r="AT680" s="5"/>
      <c r="AU680" s="6"/>
      <c r="AV680" s="6">
        <f>(IFERROR(VLOOKUP(AT680,Components[[Name]:[Price]],2,FALSE),0))</f>
        <v>0</v>
      </c>
      <c r="AW680" s="5"/>
      <c r="AX680" s="6"/>
      <c r="AY680" s="6">
        <f>(IFERROR(VLOOKUP(AW680,Components[[Name]:[Price]],2,FALSE),0))</f>
        <v>0</v>
      </c>
      <c r="AZ680" s="5"/>
      <c r="BA680" s="6"/>
      <c r="BB680" s="6">
        <f>(IFERROR(VLOOKUP(AZ680,Components[[Name]:[Price]],2,FALSE),0))</f>
        <v>0</v>
      </c>
    </row>
    <row r="681" spans="1:54" x14ac:dyDescent="0.2">
      <c r="A681" s="6">
        <v>129</v>
      </c>
      <c r="B681" s="6" t="s">
        <v>599</v>
      </c>
      <c r="C681" s="6" t="s">
        <v>662</v>
      </c>
      <c r="D681" s="6" t="s">
        <v>662</v>
      </c>
      <c r="E681" s="6">
        <v>5</v>
      </c>
      <c r="F681" s="6">
        <v>29</v>
      </c>
      <c r="G681" s="6">
        <v>44</v>
      </c>
      <c r="H681" s="6" t="s">
        <v>673</v>
      </c>
      <c r="I681" s="7">
        <f>Fullmath[[#This Row],[Total CP]]/Fullmath[[#This Row],[Quantity]]</f>
        <v>9.08</v>
      </c>
      <c r="J6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45.4</v>
      </c>
      <c r="K681" s="6">
        <f>Fullmath[[#This Row],[Mat Cost]]/Fullmath[[#This Row],[Quantity]]</f>
        <v>62.578666666666663</v>
      </c>
      <c r="L6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312.89333333333332</v>
      </c>
      <c r="M681" s="5" t="s">
        <v>301</v>
      </c>
      <c r="N681" s="14">
        <v>1</v>
      </c>
      <c r="O681" s="15">
        <f>IFERROR(_xlfn.IFNA(VLOOKUP(Fullmath[[#This Row],[M1]],$H$2:$L680,2,FALSE),VLOOKUP(Fullmath[[#This Row],[M1]],$H682:$L$2227,2,FALSE)),0)</f>
        <v>1.4</v>
      </c>
      <c r="P681" s="16">
        <f>IFERROR(_xlfn.IFNA(VLOOKUP(Fullmath[[#This Row],[M1]],$H$2:$L680,4,FALSE),VLOOKUP(Fullmath[[#This Row],[M1]],$H682:$L$2227,4,FALSE)),0)</f>
        <v>62.893333333333338</v>
      </c>
      <c r="Q681" s="5"/>
      <c r="R681" s="6"/>
      <c r="S681" s="15">
        <f>IFERROR(_xlfn.IFNA(VLOOKUP(Fullmath[[#This Row],[M2]],$H$2:$L680,2,FALSE),VLOOKUP(Fullmath[[#This Row],[M2]],$H682:$L$2227,2,FALSE)),0)</f>
        <v>0</v>
      </c>
      <c r="T681" s="16">
        <f>IFERROR(_xlfn.IFNA(VLOOKUP(Fullmath[[#This Row],[M2]],$H$2:$L680,4,FALSE),VLOOKUP(Fullmath[[#This Row],[M2]],$H682:$L$2227,4,FALSE)),0)</f>
        <v>0</v>
      </c>
      <c r="U681" s="5"/>
      <c r="V681" s="6"/>
      <c r="W681" s="15">
        <f>IFERROR(_xlfn.IFNA(VLOOKUP(Fullmath[[#This Row],[M3]],$H$2:$L680,2,FALSE),VLOOKUP(Fullmath[[#This Row],[M3]],$H682:$L$2227,2,FALSE)),0)</f>
        <v>0</v>
      </c>
      <c r="X681" s="16">
        <f>IFERROR(_xlfn.IFNA(VLOOKUP(Fullmath[[#This Row],[M3]],$H$2:$L680,4,FALSE),VLOOKUP(Fullmath[[#This Row],[M3]],$H682:$L$2227,4,FALSE)),0)</f>
        <v>0</v>
      </c>
      <c r="Y681" s="5"/>
      <c r="Z681" s="6"/>
      <c r="AA681" s="15">
        <f>IFERROR(_xlfn.IFNA(VLOOKUP(Fullmath[[#This Row],[M4]],$H$2:$L680,2,FALSE),VLOOKUP(Fullmath[[#This Row],[M4]],$H682:$L$2227,2,FALSE)),0)</f>
        <v>0</v>
      </c>
      <c r="AB681" s="16">
        <f>IFERROR(_xlfn.IFNA(VLOOKUP(Fullmath[[#This Row],[M4]],$H$2:$L680,4,FALSE),VLOOKUP(Fullmath[[#This Row],[M4]],$H682:$L$2227,4,FALSE)),0)</f>
        <v>0</v>
      </c>
      <c r="AC681" s="5"/>
      <c r="AD681" s="6"/>
      <c r="AE681" s="15">
        <f>IFERROR(_xlfn.IFNA(VLOOKUP(Fullmath[[#This Row],[M5]],$H$2:$L680,2,FALSE),VLOOKUP(Fullmath[[#This Row],[M5]],$H682:$L$2227,2,FALSE)),0)</f>
        <v>0</v>
      </c>
      <c r="AF681" s="16">
        <f>IFERROR(_xlfn.IFNA(VLOOKUP(Fullmath[[#This Row],[M5]],$H$2:$L680,4,FALSE),VLOOKUP(Fullmath[[#This Row],[M5]],$H682:$L$2227,4,FALSE)),0)</f>
        <v>0</v>
      </c>
      <c r="AG681" s="5"/>
      <c r="AH681" s="6"/>
      <c r="AI681" s="15">
        <f>IFERROR(_xlfn.IFNA(VLOOKUP(Fullmath[[#This Row],[M6]],$H$2:$L680,2,FALSE),VLOOKUP(Fullmath[[#This Row],[M6]],$H682:$L$2227,2,FALSE)),0)</f>
        <v>0</v>
      </c>
      <c r="AJ681" s="16">
        <f>IFERROR(_xlfn.IFNA(VLOOKUP(Fullmath[[#This Row],[M6]],$H$2:$L680,4,FALSE),VLOOKUP(Fullmath[[#This Row],[M6]],$H682:$L$2227,4,FALSE)),0)</f>
        <v>0</v>
      </c>
      <c r="AK681" s="5" t="s">
        <v>674</v>
      </c>
      <c r="AL681" s="6">
        <v>5</v>
      </c>
      <c r="AM681" s="6">
        <f>(IFERROR(VLOOKUP(AK681,Components[[Name]:[Price]],2,FALSE),0))</f>
        <v>50</v>
      </c>
      <c r="AN681" s="5"/>
      <c r="AO681" s="6"/>
      <c r="AP681" s="6">
        <f>(IFERROR(VLOOKUP(AN681,Components[[Name]:[Price]],2,FALSE),0))</f>
        <v>0</v>
      </c>
      <c r="AQ681" s="5"/>
      <c r="AR681" s="6"/>
      <c r="AS681" s="6">
        <f>(IFERROR(VLOOKUP(AQ681,Components[[Name]:[Price]],2,FALSE),0))</f>
        <v>0</v>
      </c>
      <c r="AT681" s="5"/>
      <c r="AU681" s="6"/>
      <c r="AV681" s="6">
        <f>(IFERROR(VLOOKUP(AT681,Components[[Name]:[Price]],2,FALSE),0))</f>
        <v>0</v>
      </c>
      <c r="AW681" s="5"/>
      <c r="AX681" s="6"/>
      <c r="AY681" s="6">
        <f>(IFERROR(VLOOKUP(AW681,Components[[Name]:[Price]],2,FALSE),0))</f>
        <v>0</v>
      </c>
      <c r="AZ681" s="5"/>
      <c r="BA681" s="6"/>
      <c r="BB681" s="6">
        <f>(IFERROR(VLOOKUP(AZ681,Components[[Name]:[Price]],2,FALSE),0))</f>
        <v>0</v>
      </c>
    </row>
    <row r="682" spans="1:54" x14ac:dyDescent="0.2">
      <c r="A682" s="6">
        <v>800</v>
      </c>
      <c r="B682" s="6" t="s">
        <v>599</v>
      </c>
      <c r="C682" s="6" t="s">
        <v>662</v>
      </c>
      <c r="D682" s="6" t="s">
        <v>662</v>
      </c>
      <c r="E682" s="6">
        <v>5</v>
      </c>
      <c r="F682" s="6">
        <v>32</v>
      </c>
      <c r="G682" s="6">
        <v>44</v>
      </c>
      <c r="H682" s="6" t="s">
        <v>683</v>
      </c>
      <c r="I682" s="7">
        <f>Fullmath[[#This Row],[Total CP]]/Fullmath[[#This Row],[Quantity]]</f>
        <v>10.16</v>
      </c>
      <c r="J6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50.8</v>
      </c>
      <c r="K682" s="6">
        <f>Fullmath[[#This Row],[Mat Cost]]/Fullmath[[#This Row],[Quantity]]</f>
        <v>135.15733333333333</v>
      </c>
      <c r="L6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675.78666666666663</v>
      </c>
      <c r="M682" s="5" t="s">
        <v>301</v>
      </c>
      <c r="N682" s="14">
        <v>1</v>
      </c>
      <c r="O682" s="15">
        <f>IFERROR(_xlfn.IFNA(VLOOKUP(Fullmath[[#This Row],[M1]],$H$2:$L681,2,FALSE),VLOOKUP(Fullmath[[#This Row],[M1]],$H683:$L$2227,2,FALSE)),0)</f>
        <v>1.4</v>
      </c>
      <c r="P682" s="16">
        <f>IFERROR(_xlfn.IFNA(VLOOKUP(Fullmath[[#This Row],[M1]],$H$2:$L681,4,FALSE),VLOOKUP(Fullmath[[#This Row],[M1]],$H683:$L$2227,4,FALSE)),0)</f>
        <v>62.893333333333338</v>
      </c>
      <c r="Q682" s="5" t="s">
        <v>602</v>
      </c>
      <c r="R682" s="6">
        <v>1</v>
      </c>
      <c r="S682" s="15">
        <f>IFERROR(_xlfn.IFNA(VLOOKUP(Fullmath[[#This Row],[M2]],$H$2:$L681,2,FALSE),VLOOKUP(Fullmath[[#This Row],[M2]],$H683:$L$2227,2,FALSE)),0)</f>
        <v>5.4</v>
      </c>
      <c r="T682" s="16">
        <f>IFERROR(_xlfn.IFNA(VLOOKUP(Fullmath[[#This Row],[M2]],$H$2:$L681,4,FALSE),VLOOKUP(Fullmath[[#This Row],[M2]],$H683:$L$2227,4,FALSE)),0)</f>
        <v>162.89333333333335</v>
      </c>
      <c r="U682" s="5"/>
      <c r="V682" s="6"/>
      <c r="W682" s="15">
        <f>IFERROR(_xlfn.IFNA(VLOOKUP(Fullmath[[#This Row],[M3]],$H$2:$L681,2,FALSE),VLOOKUP(Fullmath[[#This Row],[M3]],$H683:$L$2227,2,FALSE)),0)</f>
        <v>0</v>
      </c>
      <c r="X682" s="16">
        <f>IFERROR(_xlfn.IFNA(VLOOKUP(Fullmath[[#This Row],[M3]],$H$2:$L681,4,FALSE),VLOOKUP(Fullmath[[#This Row],[M3]],$H683:$L$2227,4,FALSE)),0)</f>
        <v>0</v>
      </c>
      <c r="Y682" s="5"/>
      <c r="Z682" s="6"/>
      <c r="AA682" s="15">
        <f>IFERROR(_xlfn.IFNA(VLOOKUP(Fullmath[[#This Row],[M4]],$H$2:$L681,2,FALSE),VLOOKUP(Fullmath[[#This Row],[M4]],$H683:$L$2227,2,FALSE)),0)</f>
        <v>0</v>
      </c>
      <c r="AB682" s="16">
        <f>IFERROR(_xlfn.IFNA(VLOOKUP(Fullmath[[#This Row],[M4]],$H$2:$L681,4,FALSE),VLOOKUP(Fullmath[[#This Row],[M4]],$H683:$L$2227,4,FALSE)),0)</f>
        <v>0</v>
      </c>
      <c r="AC682" s="5"/>
      <c r="AD682" s="6"/>
      <c r="AE682" s="15">
        <f>IFERROR(_xlfn.IFNA(VLOOKUP(Fullmath[[#This Row],[M5]],$H$2:$L681,2,FALSE),VLOOKUP(Fullmath[[#This Row],[M5]],$H683:$L$2227,2,FALSE)),0)</f>
        <v>0</v>
      </c>
      <c r="AF682" s="16">
        <f>IFERROR(_xlfn.IFNA(VLOOKUP(Fullmath[[#This Row],[M5]],$H$2:$L681,4,FALSE),VLOOKUP(Fullmath[[#This Row],[M5]],$H683:$L$2227,4,FALSE)),0)</f>
        <v>0</v>
      </c>
      <c r="AG682" s="5"/>
      <c r="AH682" s="6"/>
      <c r="AI682" s="15">
        <f>IFERROR(_xlfn.IFNA(VLOOKUP(Fullmath[[#This Row],[M6]],$H$2:$L681,2,FALSE),VLOOKUP(Fullmath[[#This Row],[M6]],$H683:$L$2227,2,FALSE)),0)</f>
        <v>0</v>
      </c>
      <c r="AJ682" s="16">
        <f>IFERROR(_xlfn.IFNA(VLOOKUP(Fullmath[[#This Row],[M6]],$H$2:$L681,4,FALSE),VLOOKUP(Fullmath[[#This Row],[M6]],$H683:$L$2227,4,FALSE)),0)</f>
        <v>0</v>
      </c>
      <c r="AK682" s="5" t="s">
        <v>684</v>
      </c>
      <c r="AL682" s="6">
        <v>1</v>
      </c>
      <c r="AM682" s="6">
        <f>(IFERROR(VLOOKUP(AK682,Components[[Name]:[Price]],2,FALSE),0))</f>
        <v>200</v>
      </c>
      <c r="AN682" s="5" t="s">
        <v>674</v>
      </c>
      <c r="AO682" s="6">
        <v>5</v>
      </c>
      <c r="AP682" s="6">
        <f>(IFERROR(VLOOKUP(AN682,Components[[Name]:[Price]],2,FALSE),0))</f>
        <v>50</v>
      </c>
      <c r="AQ682" s="5"/>
      <c r="AR682" s="6"/>
      <c r="AS682" s="6">
        <f>(IFERROR(VLOOKUP(AQ682,Components[[Name]:[Price]],2,FALSE),0))</f>
        <v>0</v>
      </c>
      <c r="AT682" s="5"/>
      <c r="AU682" s="6"/>
      <c r="AV682" s="6">
        <f>(IFERROR(VLOOKUP(AT682,Components[[Name]:[Price]],2,FALSE),0))</f>
        <v>0</v>
      </c>
      <c r="AW682" s="5"/>
      <c r="AX682" s="6"/>
      <c r="AY682" s="6">
        <f>(IFERROR(VLOOKUP(AW682,Components[[Name]:[Price]],2,FALSE),0))</f>
        <v>0</v>
      </c>
      <c r="AZ682" s="5"/>
      <c r="BA682" s="6"/>
      <c r="BB682" s="6">
        <f>(IFERROR(VLOOKUP(AZ682,Components[[Name]:[Price]],2,FALSE),0))</f>
        <v>0</v>
      </c>
    </row>
    <row r="683" spans="1:54" x14ac:dyDescent="0.2">
      <c r="A683" s="6">
        <v>131</v>
      </c>
      <c r="B683" s="6" t="s">
        <v>599</v>
      </c>
      <c r="C683" s="6" t="s">
        <v>662</v>
      </c>
      <c r="D683" s="6" t="s">
        <v>662</v>
      </c>
      <c r="E683" s="6">
        <v>5</v>
      </c>
      <c r="F683" s="6">
        <v>32</v>
      </c>
      <c r="G683" s="6">
        <v>40</v>
      </c>
      <c r="H683" s="6" t="s">
        <v>676</v>
      </c>
      <c r="I683" s="7">
        <f>Fullmath[[#This Row],[Total CP]]/Fullmath[[#This Row],[Quantity]]</f>
        <v>8.4400000000000013</v>
      </c>
      <c r="J6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42.2</v>
      </c>
      <c r="K683" s="6">
        <f>Fullmath[[#This Row],[Mat Cost]]/Fullmath[[#This Row],[Quantity]]</f>
        <v>116.57866666666666</v>
      </c>
      <c r="L6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582.89333333333332</v>
      </c>
      <c r="M683" s="5" t="s">
        <v>301</v>
      </c>
      <c r="N683" s="14">
        <v>1</v>
      </c>
      <c r="O683" s="15">
        <f>IFERROR(_xlfn.IFNA(VLOOKUP(Fullmath[[#This Row],[M1]],$H$2:$L682,2,FALSE),VLOOKUP(Fullmath[[#This Row],[M1]],$H684:$L$2227,2,FALSE)),0)</f>
        <v>1.4</v>
      </c>
      <c r="P683" s="16">
        <f>IFERROR(_xlfn.IFNA(VLOOKUP(Fullmath[[#This Row],[M1]],$H$2:$L682,4,FALSE),VLOOKUP(Fullmath[[#This Row],[M1]],$H684:$L$2227,4,FALSE)),0)</f>
        <v>62.893333333333338</v>
      </c>
      <c r="Q683" s="5" t="s">
        <v>466</v>
      </c>
      <c r="R683" s="6">
        <v>4</v>
      </c>
      <c r="S683" s="15">
        <f>IFERROR(_xlfn.IFNA(VLOOKUP(Fullmath[[#This Row],[M2]],$H$2:$L682,2,FALSE),VLOOKUP(Fullmath[[#This Row],[M2]],$H684:$L$2227,2,FALSE)),0)</f>
        <v>0.2</v>
      </c>
      <c r="T683" s="16">
        <f>IFERROR(_xlfn.IFNA(VLOOKUP(Fullmath[[#This Row],[M2]],$H$2:$L682,4,FALSE),VLOOKUP(Fullmath[[#This Row],[M2]],$H684:$L$2227,4,FALSE)),0)</f>
        <v>5</v>
      </c>
      <c r="U683" s="5"/>
      <c r="V683" s="6"/>
      <c r="W683" s="15">
        <f>IFERROR(_xlfn.IFNA(VLOOKUP(Fullmath[[#This Row],[M3]],$H$2:$L682,2,FALSE),VLOOKUP(Fullmath[[#This Row],[M3]],$H684:$L$2227,2,FALSE)),0)</f>
        <v>0</v>
      </c>
      <c r="X683" s="16">
        <f>IFERROR(_xlfn.IFNA(VLOOKUP(Fullmath[[#This Row],[M3]],$H$2:$L682,4,FALSE),VLOOKUP(Fullmath[[#This Row],[M3]],$H684:$L$2227,4,FALSE)),0)</f>
        <v>0</v>
      </c>
      <c r="Y683" s="5"/>
      <c r="Z683" s="6"/>
      <c r="AA683" s="15">
        <f>IFERROR(_xlfn.IFNA(VLOOKUP(Fullmath[[#This Row],[M4]],$H$2:$L682,2,FALSE),VLOOKUP(Fullmath[[#This Row],[M4]],$H684:$L$2227,2,FALSE)),0)</f>
        <v>0</v>
      </c>
      <c r="AB683" s="16">
        <f>IFERROR(_xlfn.IFNA(VLOOKUP(Fullmath[[#This Row],[M4]],$H$2:$L682,4,FALSE),VLOOKUP(Fullmath[[#This Row],[M4]],$H684:$L$2227,4,FALSE)),0)</f>
        <v>0</v>
      </c>
      <c r="AC683" s="5"/>
      <c r="AD683" s="6"/>
      <c r="AE683" s="15">
        <f>IFERROR(_xlfn.IFNA(VLOOKUP(Fullmath[[#This Row],[M5]],$H$2:$L682,2,FALSE),VLOOKUP(Fullmath[[#This Row],[M5]],$H684:$L$2227,2,FALSE)),0)</f>
        <v>0</v>
      </c>
      <c r="AF683" s="16">
        <f>IFERROR(_xlfn.IFNA(VLOOKUP(Fullmath[[#This Row],[M5]],$H$2:$L682,4,FALSE),VLOOKUP(Fullmath[[#This Row],[M5]],$H684:$L$2227,4,FALSE)),0)</f>
        <v>0</v>
      </c>
      <c r="AG683" s="5"/>
      <c r="AH683" s="6"/>
      <c r="AI683" s="15">
        <f>IFERROR(_xlfn.IFNA(VLOOKUP(Fullmath[[#This Row],[M6]],$H$2:$L682,2,FALSE),VLOOKUP(Fullmath[[#This Row],[M6]],$H684:$L$2227,2,FALSE)),0)</f>
        <v>0</v>
      </c>
      <c r="AJ683" s="16">
        <f>IFERROR(_xlfn.IFNA(VLOOKUP(Fullmath[[#This Row],[M6]],$H$2:$L682,4,FALSE),VLOOKUP(Fullmath[[#This Row],[M6]],$H684:$L$2227,4,FALSE)),0)</f>
        <v>0</v>
      </c>
      <c r="AK683" s="5" t="s">
        <v>677</v>
      </c>
      <c r="AL683" s="6">
        <v>5</v>
      </c>
      <c r="AM683" s="6">
        <f>(IFERROR(VLOOKUP(AK683,Components[[Name]:[Price]],2,FALSE),0))</f>
        <v>100</v>
      </c>
      <c r="AN683" s="5"/>
      <c r="AO683" s="6"/>
      <c r="AP683" s="6">
        <f>(IFERROR(VLOOKUP(AN683,Components[[Name]:[Price]],2,FALSE),0))</f>
        <v>0</v>
      </c>
      <c r="AQ683" s="5"/>
      <c r="AR683" s="6"/>
      <c r="AS683" s="6">
        <f>(IFERROR(VLOOKUP(AQ683,Components[[Name]:[Price]],2,FALSE),0))</f>
        <v>0</v>
      </c>
      <c r="AT683" s="5"/>
      <c r="AU683" s="6"/>
      <c r="AV683" s="6">
        <f>(IFERROR(VLOOKUP(AT683,Components[[Name]:[Price]],2,FALSE),0))</f>
        <v>0</v>
      </c>
      <c r="AW683" s="5"/>
      <c r="AX683" s="6"/>
      <c r="AY683" s="6">
        <f>(IFERROR(VLOOKUP(AW683,Components[[Name]:[Price]],2,FALSE),0))</f>
        <v>0</v>
      </c>
      <c r="AZ683" s="5"/>
      <c r="BA683" s="6"/>
      <c r="BB683" s="6">
        <f>(IFERROR(VLOOKUP(AZ683,Components[[Name]:[Price]],2,FALSE),0))</f>
        <v>0</v>
      </c>
    </row>
    <row r="684" spans="1:54" x14ac:dyDescent="0.2">
      <c r="A684" s="6">
        <v>132</v>
      </c>
      <c r="B684" s="6" t="s">
        <v>599</v>
      </c>
      <c r="C684" s="6" t="s">
        <v>662</v>
      </c>
      <c r="D684" s="6" t="s">
        <v>662</v>
      </c>
      <c r="E684" s="6">
        <v>5</v>
      </c>
      <c r="F684" s="6">
        <v>32</v>
      </c>
      <c r="G684" s="6">
        <v>44</v>
      </c>
      <c r="H684" s="6" t="s">
        <v>679</v>
      </c>
      <c r="I684" s="7">
        <f>Fullmath[[#This Row],[Total CP]]/Fullmath[[#This Row],[Quantity]]</f>
        <v>13.255000000000001</v>
      </c>
      <c r="J6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66.275000000000006</v>
      </c>
      <c r="K684" s="6">
        <f>Fullmath[[#This Row],[Mat Cost]]/Fullmath[[#This Row],[Quantity]]</f>
        <v>302.54449999999997</v>
      </c>
      <c r="L6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1512.7224999999999</v>
      </c>
      <c r="M684" s="5" t="s">
        <v>301</v>
      </c>
      <c r="N684" s="14">
        <v>1</v>
      </c>
      <c r="O684" s="15">
        <f>IFERROR(_xlfn.IFNA(VLOOKUP(Fullmath[[#This Row],[M1]],$H$2:$L683,2,FALSE),VLOOKUP(Fullmath[[#This Row],[M1]],$H685:$L$2227,2,FALSE)),0)</f>
        <v>1.4</v>
      </c>
      <c r="P684" s="16">
        <f>IFERROR(_xlfn.IFNA(VLOOKUP(Fullmath[[#This Row],[M1]],$H$2:$L683,4,FALSE),VLOOKUP(Fullmath[[#This Row],[M1]],$H685:$L$2227,4,FALSE)),0)</f>
        <v>62.893333333333338</v>
      </c>
      <c r="Q684" s="5" t="s">
        <v>678</v>
      </c>
      <c r="R684" s="6">
        <v>5</v>
      </c>
      <c r="S684" s="15">
        <f>IFERROR(_xlfn.IFNA(VLOOKUP(Fullmath[[#This Row],[M2]],$H$2:$L683,2,FALSE),VLOOKUP(Fullmath[[#This Row],[M2]],$H685:$L$2227,2,FALSE)),0)</f>
        <v>4.1749999999999998</v>
      </c>
      <c r="T684" s="16">
        <f>IFERROR(_xlfn.IFNA(VLOOKUP(Fullmath[[#This Row],[M2]],$H$2:$L683,4,FALSE),VLOOKUP(Fullmath[[#This Row],[M2]],$H685:$L$2227,4,FALSE)),0)</f>
        <v>139.96583333333334</v>
      </c>
      <c r="U684" s="5"/>
      <c r="V684" s="6"/>
      <c r="W684" s="15">
        <f>IFERROR(_xlfn.IFNA(VLOOKUP(Fullmath[[#This Row],[M3]],$H$2:$L683,2,FALSE),VLOOKUP(Fullmath[[#This Row],[M3]],$H685:$L$2227,2,FALSE)),0)</f>
        <v>0</v>
      </c>
      <c r="X684" s="16">
        <f>IFERROR(_xlfn.IFNA(VLOOKUP(Fullmath[[#This Row],[M3]],$H$2:$L683,4,FALSE),VLOOKUP(Fullmath[[#This Row],[M3]],$H685:$L$2227,4,FALSE)),0)</f>
        <v>0</v>
      </c>
      <c r="Y684" s="5"/>
      <c r="Z684" s="6"/>
      <c r="AA684" s="15">
        <f>IFERROR(_xlfn.IFNA(VLOOKUP(Fullmath[[#This Row],[M4]],$H$2:$L683,2,FALSE),VLOOKUP(Fullmath[[#This Row],[M4]],$H685:$L$2227,2,FALSE)),0)</f>
        <v>0</v>
      </c>
      <c r="AB684" s="16">
        <f>IFERROR(_xlfn.IFNA(VLOOKUP(Fullmath[[#This Row],[M4]],$H$2:$L683,4,FALSE),VLOOKUP(Fullmath[[#This Row],[M4]],$H685:$L$2227,4,FALSE)),0)</f>
        <v>0</v>
      </c>
      <c r="AC684" s="5"/>
      <c r="AD684" s="6"/>
      <c r="AE684" s="15">
        <f>IFERROR(_xlfn.IFNA(VLOOKUP(Fullmath[[#This Row],[M5]],$H$2:$L683,2,FALSE),VLOOKUP(Fullmath[[#This Row],[M5]],$H685:$L$2227,2,FALSE)),0)</f>
        <v>0</v>
      </c>
      <c r="AF684" s="16">
        <f>IFERROR(_xlfn.IFNA(VLOOKUP(Fullmath[[#This Row],[M5]],$H$2:$L683,4,FALSE),VLOOKUP(Fullmath[[#This Row],[M5]],$H685:$L$2227,4,FALSE)),0)</f>
        <v>0</v>
      </c>
      <c r="AG684" s="5"/>
      <c r="AH684" s="6"/>
      <c r="AI684" s="15">
        <f>IFERROR(_xlfn.IFNA(VLOOKUP(Fullmath[[#This Row],[M6]],$H$2:$L683,2,FALSE),VLOOKUP(Fullmath[[#This Row],[M6]],$H685:$L$2227,2,FALSE)),0)</f>
        <v>0</v>
      </c>
      <c r="AJ684" s="16">
        <f>IFERROR(_xlfn.IFNA(VLOOKUP(Fullmath[[#This Row],[M6]],$H$2:$L683,4,FALSE),VLOOKUP(Fullmath[[#This Row],[M6]],$H685:$L$2227,4,FALSE)),0)</f>
        <v>0</v>
      </c>
      <c r="AK684" s="5" t="s">
        <v>254</v>
      </c>
      <c r="AL684" s="6">
        <v>5</v>
      </c>
      <c r="AM684" s="6">
        <f>(IFERROR(VLOOKUP(AK684,Components[[Name]:[Price]],2,FALSE),0))</f>
        <v>100</v>
      </c>
      <c r="AN684" s="5" t="s">
        <v>674</v>
      </c>
      <c r="AO684" s="6">
        <v>5</v>
      </c>
      <c r="AP684" s="6">
        <f>(IFERROR(VLOOKUP(AN684,Components[[Name]:[Price]],2,FALSE),0))</f>
        <v>50</v>
      </c>
      <c r="AQ684" s="5"/>
      <c r="AR684" s="6"/>
      <c r="AS684" s="6">
        <f>(IFERROR(VLOOKUP(AQ684,Components[[Name]:[Price]],2,FALSE),0))</f>
        <v>0</v>
      </c>
      <c r="AT684" s="5"/>
      <c r="AU684" s="6"/>
      <c r="AV684" s="6">
        <f>(IFERROR(VLOOKUP(AT684,Components[[Name]:[Price]],2,FALSE),0))</f>
        <v>0</v>
      </c>
      <c r="AW684" s="5"/>
      <c r="AX684" s="6"/>
      <c r="AY684" s="6">
        <f>(IFERROR(VLOOKUP(AW684,Components[[Name]:[Price]],2,FALSE),0))</f>
        <v>0</v>
      </c>
      <c r="AZ684" s="5"/>
      <c r="BA684" s="6"/>
      <c r="BB684" s="6">
        <f>(IFERROR(VLOOKUP(AZ684,Components[[Name]:[Price]],2,FALSE),0))</f>
        <v>0</v>
      </c>
    </row>
    <row r="685" spans="1:54" x14ac:dyDescent="0.2">
      <c r="A685" s="6">
        <v>1727</v>
      </c>
      <c r="B685" s="6" t="s">
        <v>599</v>
      </c>
      <c r="C685" s="6" t="s">
        <v>662</v>
      </c>
      <c r="D685" s="6" t="s">
        <v>662</v>
      </c>
      <c r="E685" s="6">
        <v>5</v>
      </c>
      <c r="F685" s="11">
        <v>150</v>
      </c>
      <c r="G685" s="11">
        <v>200</v>
      </c>
      <c r="H685" s="6" t="s">
        <v>728</v>
      </c>
      <c r="I685" s="7">
        <f>Fullmath[[#This Row],[Total CP]]/Fullmath[[#This Row],[Quantity]]</f>
        <v>40</v>
      </c>
      <c r="J6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200</v>
      </c>
      <c r="K685" s="6">
        <f>Fullmath[[#This Row],[Mat Cost]]/Fullmath[[#This Row],[Quantity]]</f>
        <v>840</v>
      </c>
      <c r="L6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4200</v>
      </c>
      <c r="M685" s="5"/>
      <c r="N685" s="14"/>
      <c r="O685" s="15">
        <f>IFERROR(_xlfn.IFNA(VLOOKUP(Fullmath[[#This Row],[M1]],$H$2:$L684,2,FALSE),VLOOKUP(Fullmath[[#This Row],[M1]],$H686:$L$2227,2,FALSE)),0)</f>
        <v>0</v>
      </c>
      <c r="P685" s="16">
        <f>IFERROR(_xlfn.IFNA(VLOOKUP(Fullmath[[#This Row],[M1]],$H$2:$L684,4,FALSE),VLOOKUP(Fullmath[[#This Row],[M1]],$H686:$L$2227,4,FALSE)),0)</f>
        <v>0</v>
      </c>
      <c r="Q685" s="5"/>
      <c r="R685" s="6"/>
      <c r="S685" s="15">
        <f>IFERROR(_xlfn.IFNA(VLOOKUP(Fullmath[[#This Row],[M2]],$H$2:$L684,2,FALSE),VLOOKUP(Fullmath[[#This Row],[M2]],$H686:$L$2227,2,FALSE)),0)</f>
        <v>0</v>
      </c>
      <c r="T685" s="16">
        <f>IFERROR(_xlfn.IFNA(VLOOKUP(Fullmath[[#This Row],[M2]],$H$2:$L684,4,FALSE),VLOOKUP(Fullmath[[#This Row],[M2]],$H686:$L$2227,4,FALSE)),0)</f>
        <v>0</v>
      </c>
      <c r="U685" s="5"/>
      <c r="V685" s="6"/>
      <c r="W685" s="15">
        <f>IFERROR(_xlfn.IFNA(VLOOKUP(Fullmath[[#This Row],[M3]],$H$2:$L684,2,FALSE),VLOOKUP(Fullmath[[#This Row],[M3]],$H686:$L$2227,2,FALSE)),0)</f>
        <v>0</v>
      </c>
      <c r="X685" s="16">
        <f>IFERROR(_xlfn.IFNA(VLOOKUP(Fullmath[[#This Row],[M3]],$H$2:$L684,4,FALSE),VLOOKUP(Fullmath[[#This Row],[M3]],$H686:$L$2227,4,FALSE)),0)</f>
        <v>0</v>
      </c>
      <c r="Y685" s="5"/>
      <c r="Z685" s="6"/>
      <c r="AA685" s="15">
        <f>IFERROR(_xlfn.IFNA(VLOOKUP(Fullmath[[#This Row],[M4]],$H$2:$L684,2,FALSE),VLOOKUP(Fullmath[[#This Row],[M4]],$H686:$L$2227,2,FALSE)),0)</f>
        <v>0</v>
      </c>
      <c r="AB685" s="16">
        <f>IFERROR(_xlfn.IFNA(VLOOKUP(Fullmath[[#This Row],[M4]],$H$2:$L684,4,FALSE),VLOOKUP(Fullmath[[#This Row],[M4]],$H686:$L$2227,4,FALSE)),0)</f>
        <v>0</v>
      </c>
      <c r="AC685" s="5"/>
      <c r="AD685" s="6"/>
      <c r="AE685" s="15">
        <f>IFERROR(_xlfn.IFNA(VLOOKUP(Fullmath[[#This Row],[M5]],$H$2:$L684,2,FALSE),VLOOKUP(Fullmath[[#This Row],[M5]],$H686:$L$2227,2,FALSE)),0)</f>
        <v>0</v>
      </c>
      <c r="AF685" s="16">
        <f>IFERROR(_xlfn.IFNA(VLOOKUP(Fullmath[[#This Row],[M5]],$H$2:$L684,4,FALSE),VLOOKUP(Fullmath[[#This Row],[M5]],$H686:$L$2227,4,FALSE)),0)</f>
        <v>0</v>
      </c>
      <c r="AG685" s="5"/>
      <c r="AH685" s="6"/>
      <c r="AI685" s="15">
        <f>IFERROR(_xlfn.IFNA(VLOOKUP(Fullmath[[#This Row],[M6]],$H$2:$L684,2,FALSE),VLOOKUP(Fullmath[[#This Row],[M6]],$H686:$L$2227,2,FALSE)),0)</f>
        <v>0</v>
      </c>
      <c r="AJ685" s="16">
        <f>IFERROR(_xlfn.IFNA(VLOOKUP(Fullmath[[#This Row],[M6]],$H$2:$L684,4,FALSE),VLOOKUP(Fullmath[[#This Row],[M6]],$H686:$L$2227,4,FALSE)),0)</f>
        <v>0</v>
      </c>
      <c r="AK685" s="5" t="s">
        <v>729</v>
      </c>
      <c r="AL685" s="6">
        <v>1</v>
      </c>
      <c r="AM685" s="6">
        <f>(IFERROR(VLOOKUP(AK685,Components[[Name]:[Price]],2,FALSE),0))</f>
        <v>700</v>
      </c>
      <c r="AN685" s="5" t="s">
        <v>730</v>
      </c>
      <c r="AO685" s="6">
        <v>3</v>
      </c>
      <c r="AP685" s="6">
        <f>(IFERROR(VLOOKUP(AN685,Components[[Name]:[Price]],2,FALSE),0))</f>
        <v>500</v>
      </c>
      <c r="AQ685" s="5" t="s">
        <v>731</v>
      </c>
      <c r="AR685" s="6">
        <v>1</v>
      </c>
      <c r="AS685" s="6">
        <f>(IFERROR(VLOOKUP(AQ685,Components[[Name]:[Price]],2,FALSE),0))</f>
        <v>500</v>
      </c>
      <c r="AT685" s="5" t="s">
        <v>732</v>
      </c>
      <c r="AU685" s="6">
        <v>2</v>
      </c>
      <c r="AV685" s="6">
        <f>(IFERROR(VLOOKUP(AT685,Components[[Name]:[Price]],2,FALSE),0))</f>
        <v>500</v>
      </c>
      <c r="AW685" s="5" t="s">
        <v>733</v>
      </c>
      <c r="AX685" s="6">
        <v>1</v>
      </c>
      <c r="AY685" s="6">
        <f>(IFERROR(VLOOKUP(AW685,Components[[Name]:[Price]],2,FALSE),0))</f>
        <v>500</v>
      </c>
      <c r="AZ685" s="5"/>
      <c r="BA685" s="6"/>
      <c r="BB685" s="6">
        <f>(IFERROR(VLOOKUP(AZ685,Components[[Name]:[Price]],2,FALSE),0))</f>
        <v>0</v>
      </c>
    </row>
    <row r="686" spans="1:54" x14ac:dyDescent="0.2">
      <c r="A686" s="6">
        <v>614</v>
      </c>
      <c r="B686" s="2" t="s">
        <v>1169</v>
      </c>
      <c r="C686" s="6" t="s">
        <v>663</v>
      </c>
      <c r="D686" s="6" t="s">
        <v>663</v>
      </c>
      <c r="E686" s="6">
        <v>1</v>
      </c>
      <c r="F686" s="6">
        <v>16</v>
      </c>
      <c r="G686" s="6">
        <v>10</v>
      </c>
      <c r="H686" s="6" t="s">
        <v>1230</v>
      </c>
      <c r="I686" s="7">
        <f>Fullmath[[#This Row],[Total CP]]/Fullmath[[#This Row],[Quantity]]</f>
        <v>24.85</v>
      </c>
      <c r="J6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24.85</v>
      </c>
      <c r="K686" s="6">
        <f>Fullmath[[#This Row],[Mat Cost]]/Fullmath[[#This Row],[Quantity]]</f>
        <v>381.12166666666667</v>
      </c>
      <c r="L6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381.12166666666667</v>
      </c>
      <c r="M686" s="5" t="s">
        <v>582</v>
      </c>
      <c r="N686" s="14">
        <v>1</v>
      </c>
      <c r="O686" s="15">
        <f>IFERROR(_xlfn.IFNA(VLOOKUP(Fullmath[[#This Row],[M1]],$H$2:$L685,2,FALSE),VLOOKUP(Fullmath[[#This Row],[M1]],$H687:$L$2227,2,FALSE)),0)</f>
        <v>9.4</v>
      </c>
      <c r="P686" s="16">
        <f>IFERROR(_xlfn.IFNA(VLOOKUP(Fullmath[[#This Row],[M1]],$H$2:$L685,4,FALSE),VLOOKUP(Fullmath[[#This Row],[M1]],$H687:$L$2227,4,FALSE)),0)</f>
        <v>138.97666666666666</v>
      </c>
      <c r="Q686" s="5" t="s">
        <v>579</v>
      </c>
      <c r="R686" s="6">
        <v>1</v>
      </c>
      <c r="S686" s="15">
        <f>IFERROR(_xlfn.IFNA(VLOOKUP(Fullmath[[#This Row],[M2]],$H$2:$L685,2,FALSE),VLOOKUP(Fullmath[[#This Row],[M2]],$H687:$L$2227,2,FALSE)),0)</f>
        <v>1.4</v>
      </c>
      <c r="T686" s="16">
        <f>IFERROR(_xlfn.IFNA(VLOOKUP(Fullmath[[#This Row],[M2]],$H$2:$L685,4,FALSE),VLOOKUP(Fullmath[[#This Row],[M2]],$H687:$L$2227,4,FALSE)),0)</f>
        <v>62.893333333333338</v>
      </c>
      <c r="U686" s="5" t="s">
        <v>650</v>
      </c>
      <c r="V686" s="6">
        <v>1</v>
      </c>
      <c r="W686" s="15">
        <f>IFERROR(_xlfn.IFNA(VLOOKUP(Fullmath[[#This Row],[M3]],$H$2:$L685,2,FALSE),VLOOKUP(Fullmath[[#This Row],[M3]],$H687:$L$2227,2,FALSE)),0)</f>
        <v>4.05</v>
      </c>
      <c r="X686" s="16">
        <f>IFERROR(_xlfn.IFNA(VLOOKUP(Fullmath[[#This Row],[M3]],$H$2:$L685,4,FALSE),VLOOKUP(Fullmath[[#This Row],[M3]],$H687:$L$2227,4,FALSE)),0)</f>
        <v>103.16833333333334</v>
      </c>
      <c r="Y686" s="5"/>
      <c r="Z686" s="6"/>
      <c r="AA686" s="15">
        <f>IFERROR(_xlfn.IFNA(VLOOKUP(Fullmath[[#This Row],[M4]],$H$2:$L685,2,FALSE),VLOOKUP(Fullmath[[#This Row],[M4]],$H687:$L$2227,2,FALSE)),0)</f>
        <v>0</v>
      </c>
      <c r="AB686" s="16">
        <f>IFERROR(_xlfn.IFNA(VLOOKUP(Fullmath[[#This Row],[M4]],$H$2:$L685,4,FALSE),VLOOKUP(Fullmath[[#This Row],[M4]],$H687:$L$2227,4,FALSE)),0)</f>
        <v>0</v>
      </c>
      <c r="AC686" s="5"/>
      <c r="AD686" s="6"/>
      <c r="AE686" s="15">
        <f>IFERROR(_xlfn.IFNA(VLOOKUP(Fullmath[[#This Row],[M5]],$H$2:$L685,2,FALSE),VLOOKUP(Fullmath[[#This Row],[M5]],$H687:$L$2227,2,FALSE)),0)</f>
        <v>0</v>
      </c>
      <c r="AF686" s="16">
        <f>IFERROR(_xlfn.IFNA(VLOOKUP(Fullmath[[#This Row],[M5]],$H$2:$L685,4,FALSE),VLOOKUP(Fullmath[[#This Row],[M5]],$H687:$L$2227,4,FALSE)),0)</f>
        <v>0</v>
      </c>
      <c r="AG686" s="5"/>
      <c r="AH686" s="6"/>
      <c r="AI686" s="15">
        <f>IFERROR(_xlfn.IFNA(VLOOKUP(Fullmath[[#This Row],[M6]],$H$2:$L685,2,FALSE),VLOOKUP(Fullmath[[#This Row],[M6]],$H687:$L$2227,2,FALSE)),0)</f>
        <v>0</v>
      </c>
      <c r="AJ686" s="16">
        <f>IFERROR(_xlfn.IFNA(VLOOKUP(Fullmath[[#This Row],[M6]],$H$2:$L685,4,FALSE),VLOOKUP(Fullmath[[#This Row],[M6]],$H687:$L$2227,4,FALSE)),0)</f>
        <v>0</v>
      </c>
      <c r="AK686" s="5" t="s">
        <v>239</v>
      </c>
      <c r="AL686" s="6">
        <v>1</v>
      </c>
      <c r="AM686" s="6">
        <f>(IFERROR(VLOOKUP(AK686,Components[[Name]:[Price]],2,FALSE),0))</f>
        <v>76.083333333333329</v>
      </c>
      <c r="AN686" s="5"/>
      <c r="AO686" s="6"/>
      <c r="AP686" s="6">
        <f>(IFERROR(VLOOKUP(AN686,Components[[Name]:[Price]],2,FALSE),0))</f>
        <v>0</v>
      </c>
      <c r="AQ686" s="5"/>
      <c r="AR686" s="6"/>
      <c r="AS686" s="6">
        <f>(IFERROR(VLOOKUP(AQ686,Components[[Name]:[Price]],2,FALSE),0))</f>
        <v>0</v>
      </c>
      <c r="AT686" s="5"/>
      <c r="AU686" s="6"/>
      <c r="AV686" s="6">
        <f>(IFERROR(VLOOKUP(AT686,Components[[Name]:[Price]],2,FALSE),0))</f>
        <v>0</v>
      </c>
      <c r="AW686" s="5"/>
      <c r="AX686" s="6"/>
      <c r="AY686" s="6">
        <f>(IFERROR(VLOOKUP(AW686,Components[[Name]:[Price]],2,FALSE),0))</f>
        <v>0</v>
      </c>
      <c r="AZ686" s="5"/>
      <c r="BA686" s="6"/>
      <c r="BB686" s="6">
        <f>(IFERROR(VLOOKUP(AZ686,Components[[Name]:[Price]],2,FALSE),0))</f>
        <v>0</v>
      </c>
    </row>
    <row r="687" spans="1:54" x14ac:dyDescent="0.2">
      <c r="A687" s="6">
        <v>624</v>
      </c>
      <c r="B687" s="2" t="s">
        <v>1169</v>
      </c>
      <c r="C687" s="6" t="s">
        <v>663</v>
      </c>
      <c r="D687" s="6" t="s">
        <v>663</v>
      </c>
      <c r="E687" s="6">
        <v>4</v>
      </c>
      <c r="F687" s="6">
        <v>16</v>
      </c>
      <c r="G687" s="6">
        <v>10</v>
      </c>
      <c r="H687" s="6" t="s">
        <v>1231</v>
      </c>
      <c r="I687" s="7">
        <f>Fullmath[[#This Row],[Total CP]]/Fullmath[[#This Row],[Quantity]]</f>
        <v>4.3</v>
      </c>
      <c r="J6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17.2</v>
      </c>
      <c r="K687" s="6">
        <f>Fullmath[[#This Row],[Mat Cost]]/Fullmath[[#This Row],[Quantity]]</f>
        <v>129.51833333333335</v>
      </c>
      <c r="L6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518.07333333333338</v>
      </c>
      <c r="M687" s="5" t="s">
        <v>301</v>
      </c>
      <c r="N687" s="14">
        <v>4</v>
      </c>
      <c r="O687" s="15">
        <f>IFERROR(_xlfn.IFNA(VLOOKUP(Fullmath[[#This Row],[M1]],$H$2:$L686,2,FALSE),VLOOKUP(Fullmath[[#This Row],[M1]],$H688:$L$2227,2,FALSE)),0)</f>
        <v>1.4</v>
      </c>
      <c r="P687" s="16">
        <f>IFERROR(_xlfn.IFNA(VLOOKUP(Fullmath[[#This Row],[M1]],$H$2:$L686,4,FALSE),VLOOKUP(Fullmath[[#This Row],[M1]],$H688:$L$2227,4,FALSE)),0)</f>
        <v>62.893333333333338</v>
      </c>
      <c r="Q687" s="5" t="s">
        <v>358</v>
      </c>
      <c r="R687" s="6">
        <v>2</v>
      </c>
      <c r="S687" s="15">
        <f>IFERROR(_xlfn.IFNA(VLOOKUP(Fullmath[[#This Row],[M2]],$H$2:$L686,2,FALSE),VLOOKUP(Fullmath[[#This Row],[M2]],$H688:$L$2227,2,FALSE)),0)</f>
        <v>0.8</v>
      </c>
      <c r="T687" s="16">
        <f>IFERROR(_xlfn.IFNA(VLOOKUP(Fullmath[[#This Row],[M2]],$H$2:$L686,4,FALSE),VLOOKUP(Fullmath[[#This Row],[M2]],$H688:$L$2227,4,FALSE)),0)</f>
        <v>52.166666666666664</v>
      </c>
      <c r="U687" s="5"/>
      <c r="V687" s="6"/>
      <c r="W687" s="15">
        <f>IFERROR(_xlfn.IFNA(VLOOKUP(Fullmath[[#This Row],[M3]],$H$2:$L686,2,FALSE),VLOOKUP(Fullmath[[#This Row],[M3]],$H688:$L$2227,2,FALSE)),0)</f>
        <v>0</v>
      </c>
      <c r="X687" s="16">
        <f>IFERROR(_xlfn.IFNA(VLOOKUP(Fullmath[[#This Row],[M3]],$H$2:$L686,4,FALSE),VLOOKUP(Fullmath[[#This Row],[M3]],$H688:$L$2227,4,FALSE)),0)</f>
        <v>0</v>
      </c>
      <c r="Y687" s="5"/>
      <c r="Z687" s="6"/>
      <c r="AA687" s="15">
        <f>IFERROR(_xlfn.IFNA(VLOOKUP(Fullmath[[#This Row],[M4]],$H$2:$L686,2,FALSE),VLOOKUP(Fullmath[[#This Row],[M4]],$H688:$L$2227,2,FALSE)),0)</f>
        <v>0</v>
      </c>
      <c r="AB687" s="16">
        <f>IFERROR(_xlfn.IFNA(VLOOKUP(Fullmath[[#This Row],[M4]],$H$2:$L686,4,FALSE),VLOOKUP(Fullmath[[#This Row],[M4]],$H688:$L$2227,4,FALSE)),0)</f>
        <v>0</v>
      </c>
      <c r="AC687" s="5"/>
      <c r="AD687" s="6"/>
      <c r="AE687" s="15">
        <f>IFERROR(_xlfn.IFNA(VLOOKUP(Fullmath[[#This Row],[M5]],$H$2:$L686,2,FALSE),VLOOKUP(Fullmath[[#This Row],[M5]],$H688:$L$2227,2,FALSE)),0)</f>
        <v>0</v>
      </c>
      <c r="AF687" s="16">
        <f>IFERROR(_xlfn.IFNA(VLOOKUP(Fullmath[[#This Row],[M5]],$H$2:$L686,4,FALSE),VLOOKUP(Fullmath[[#This Row],[M5]],$H688:$L$2227,4,FALSE)),0)</f>
        <v>0</v>
      </c>
      <c r="AG687" s="5"/>
      <c r="AH687" s="6"/>
      <c r="AI687" s="15">
        <f>IFERROR(_xlfn.IFNA(VLOOKUP(Fullmath[[#This Row],[M6]],$H$2:$L686,2,FALSE),VLOOKUP(Fullmath[[#This Row],[M6]],$H688:$L$2227,2,FALSE)),0)</f>
        <v>0</v>
      </c>
      <c r="AJ687" s="16">
        <f>IFERROR(_xlfn.IFNA(VLOOKUP(Fullmath[[#This Row],[M6]],$H$2:$L686,4,FALSE),VLOOKUP(Fullmath[[#This Row],[M6]],$H688:$L$2227,4,FALSE)),0)</f>
        <v>0</v>
      </c>
      <c r="AK687" s="5" t="s">
        <v>239</v>
      </c>
      <c r="AL687" s="6">
        <v>2</v>
      </c>
      <c r="AM687" s="6">
        <f>(IFERROR(VLOOKUP(AK687,Components[[Name]:[Price]],2,FALSE),0))</f>
        <v>76.083333333333329</v>
      </c>
      <c r="AN687" s="5" t="s">
        <v>185</v>
      </c>
      <c r="AO687" s="6">
        <v>2</v>
      </c>
      <c r="AP687" s="6">
        <f>(IFERROR(VLOOKUP(AN687,Components[[Name]:[Price]],2,FALSE),0))</f>
        <v>5</v>
      </c>
      <c r="AQ687" s="5"/>
      <c r="AR687" s="6"/>
      <c r="AS687" s="6">
        <f>(IFERROR(VLOOKUP(AQ687,Components[[Name]:[Price]],2,FALSE),0))</f>
        <v>0</v>
      </c>
      <c r="AT687" s="5"/>
      <c r="AU687" s="6"/>
      <c r="AV687" s="6">
        <f>(IFERROR(VLOOKUP(AT687,Components[[Name]:[Price]],2,FALSE),0))</f>
        <v>0</v>
      </c>
      <c r="AW687" s="5"/>
      <c r="AX687" s="6"/>
      <c r="AY687" s="6">
        <f>(IFERROR(VLOOKUP(AW687,Components[[Name]:[Price]],2,FALSE),0))</f>
        <v>0</v>
      </c>
      <c r="AZ687" s="5"/>
      <c r="BA687" s="6"/>
      <c r="BB687" s="6">
        <f>(IFERROR(VLOOKUP(AZ687,Components[[Name]:[Price]],2,FALSE),0))</f>
        <v>0</v>
      </c>
    </row>
    <row r="688" spans="1:54" x14ac:dyDescent="0.2">
      <c r="A688" s="6">
        <v>625</v>
      </c>
      <c r="B688" s="2" t="s">
        <v>1169</v>
      </c>
      <c r="C688" s="6" t="s">
        <v>663</v>
      </c>
      <c r="D688" s="6" t="s">
        <v>663</v>
      </c>
      <c r="E688" s="6">
        <v>4</v>
      </c>
      <c r="F688" s="6">
        <v>16</v>
      </c>
      <c r="G688" s="6">
        <v>10</v>
      </c>
      <c r="H688" s="6" t="s">
        <v>1232</v>
      </c>
      <c r="I688" s="7">
        <f>Fullmath[[#This Row],[Total CP]]/Fullmath[[#This Row],[Quantity]]</f>
        <v>3.95</v>
      </c>
      <c r="J6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15.8</v>
      </c>
      <c r="K688" s="6">
        <f>Fullmath[[#This Row],[Mat Cost]]/Fullmath[[#This Row],[Quantity]]</f>
        <v>110.01833333333335</v>
      </c>
      <c r="L6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440.07333333333338</v>
      </c>
      <c r="M688" s="5" t="s">
        <v>301</v>
      </c>
      <c r="N688" s="14">
        <v>4</v>
      </c>
      <c r="O688" s="15">
        <f>IFERROR(_xlfn.IFNA(VLOOKUP(Fullmath[[#This Row],[M1]],$H$2:$L687,2,FALSE),VLOOKUP(Fullmath[[#This Row],[M1]],$H689:$L$2227,2,FALSE)),0)</f>
        <v>1.4</v>
      </c>
      <c r="P688" s="16">
        <f>IFERROR(_xlfn.IFNA(VLOOKUP(Fullmath[[#This Row],[M1]],$H$2:$L687,4,FALSE),VLOOKUP(Fullmath[[#This Row],[M1]],$H689:$L$2227,4,FALSE)),0)</f>
        <v>62.893333333333338</v>
      </c>
      <c r="Q688" s="5" t="s">
        <v>362</v>
      </c>
      <c r="R688" s="6">
        <v>2</v>
      </c>
      <c r="S688" s="15">
        <f>IFERROR(_xlfn.IFNA(VLOOKUP(Fullmath[[#This Row],[M2]],$H$2:$L687,2,FALSE),VLOOKUP(Fullmath[[#This Row],[M2]],$H689:$L$2227,2,FALSE)),0)</f>
        <v>0.1</v>
      </c>
      <c r="T688" s="16">
        <f>IFERROR(_xlfn.IFNA(VLOOKUP(Fullmath[[#This Row],[M2]],$H$2:$L687,4,FALSE),VLOOKUP(Fullmath[[#This Row],[M2]],$H689:$L$2227,4,FALSE)),0)</f>
        <v>13.166666666666666</v>
      </c>
      <c r="U688" s="5"/>
      <c r="V688" s="6"/>
      <c r="W688" s="15">
        <f>IFERROR(_xlfn.IFNA(VLOOKUP(Fullmath[[#This Row],[M3]],$H$2:$L687,2,FALSE),VLOOKUP(Fullmath[[#This Row],[M3]],$H689:$L$2227,2,FALSE)),0)</f>
        <v>0</v>
      </c>
      <c r="X688" s="16">
        <f>IFERROR(_xlfn.IFNA(VLOOKUP(Fullmath[[#This Row],[M3]],$H$2:$L687,4,FALSE),VLOOKUP(Fullmath[[#This Row],[M3]],$H689:$L$2227,4,FALSE)),0)</f>
        <v>0</v>
      </c>
      <c r="Y688" s="5"/>
      <c r="Z688" s="6"/>
      <c r="AA688" s="15">
        <f>IFERROR(_xlfn.IFNA(VLOOKUP(Fullmath[[#This Row],[M4]],$H$2:$L687,2,FALSE),VLOOKUP(Fullmath[[#This Row],[M4]],$H689:$L$2227,2,FALSE)),0)</f>
        <v>0</v>
      </c>
      <c r="AB688" s="16">
        <f>IFERROR(_xlfn.IFNA(VLOOKUP(Fullmath[[#This Row],[M4]],$H$2:$L687,4,FALSE),VLOOKUP(Fullmath[[#This Row],[M4]],$H689:$L$2227,4,FALSE)),0)</f>
        <v>0</v>
      </c>
      <c r="AC688" s="5"/>
      <c r="AD688" s="6"/>
      <c r="AE688" s="15">
        <f>IFERROR(_xlfn.IFNA(VLOOKUP(Fullmath[[#This Row],[M5]],$H$2:$L687,2,FALSE),VLOOKUP(Fullmath[[#This Row],[M5]],$H689:$L$2227,2,FALSE)),0)</f>
        <v>0</v>
      </c>
      <c r="AF688" s="16">
        <f>IFERROR(_xlfn.IFNA(VLOOKUP(Fullmath[[#This Row],[M5]],$H$2:$L687,4,FALSE),VLOOKUP(Fullmath[[#This Row],[M5]],$H689:$L$2227,4,FALSE)),0)</f>
        <v>0</v>
      </c>
      <c r="AG688" s="5"/>
      <c r="AH688" s="6"/>
      <c r="AI688" s="15">
        <f>IFERROR(_xlfn.IFNA(VLOOKUP(Fullmath[[#This Row],[M6]],$H$2:$L687,2,FALSE),VLOOKUP(Fullmath[[#This Row],[M6]],$H689:$L$2227,2,FALSE)),0)</f>
        <v>0</v>
      </c>
      <c r="AJ688" s="16">
        <f>IFERROR(_xlfn.IFNA(VLOOKUP(Fullmath[[#This Row],[M6]],$H$2:$L687,4,FALSE),VLOOKUP(Fullmath[[#This Row],[M6]],$H689:$L$2227,4,FALSE)),0)</f>
        <v>0</v>
      </c>
      <c r="AK688" s="5" t="s">
        <v>239</v>
      </c>
      <c r="AL688" s="6">
        <v>2</v>
      </c>
      <c r="AM688" s="6">
        <f>(IFERROR(VLOOKUP(AK688,Components[[Name]:[Price]],2,FALSE),0))</f>
        <v>76.083333333333329</v>
      </c>
      <c r="AN688" s="5" t="s">
        <v>185</v>
      </c>
      <c r="AO688" s="6">
        <v>2</v>
      </c>
      <c r="AP688" s="6">
        <f>(IFERROR(VLOOKUP(AN688,Components[[Name]:[Price]],2,FALSE),0))</f>
        <v>5</v>
      </c>
      <c r="AQ688" s="5"/>
      <c r="AR688" s="6"/>
      <c r="AS688" s="6">
        <f>(IFERROR(VLOOKUP(AQ688,Components[[Name]:[Price]],2,FALSE),0))</f>
        <v>0</v>
      </c>
      <c r="AT688" s="5"/>
      <c r="AU688" s="6"/>
      <c r="AV688" s="6">
        <f>(IFERROR(VLOOKUP(AT688,Components[[Name]:[Price]],2,FALSE),0))</f>
        <v>0</v>
      </c>
      <c r="AW688" s="5"/>
      <c r="AX688" s="6"/>
      <c r="AY688" s="6">
        <f>(IFERROR(VLOOKUP(AW688,Components[[Name]:[Price]],2,FALSE),0))</f>
        <v>0</v>
      </c>
      <c r="AZ688" s="5"/>
      <c r="BA688" s="6"/>
      <c r="BB688" s="6">
        <f>(IFERROR(VLOOKUP(AZ688,Components[[Name]:[Price]],2,FALSE),0))</f>
        <v>0</v>
      </c>
    </row>
    <row r="689" spans="1:54" x14ac:dyDescent="0.2">
      <c r="A689" s="6">
        <v>626</v>
      </c>
      <c r="B689" s="2" t="s">
        <v>1169</v>
      </c>
      <c r="C689" s="6" t="s">
        <v>663</v>
      </c>
      <c r="D689" s="6" t="s">
        <v>663</v>
      </c>
      <c r="E689" s="6">
        <v>4</v>
      </c>
      <c r="F689" s="6">
        <v>16</v>
      </c>
      <c r="G689" s="6">
        <v>10</v>
      </c>
      <c r="H689" s="6" t="s">
        <v>1233</v>
      </c>
      <c r="I689" s="7">
        <f>Fullmath[[#This Row],[Total CP]]/Fullmath[[#This Row],[Quantity]]</f>
        <v>3.95</v>
      </c>
      <c r="J6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15.8</v>
      </c>
      <c r="K689" s="6">
        <f>Fullmath[[#This Row],[Mat Cost]]/Fullmath[[#This Row],[Quantity]]</f>
        <v>106.24333333333334</v>
      </c>
      <c r="L6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424.97333333333336</v>
      </c>
      <c r="M689" s="5" t="s">
        <v>301</v>
      </c>
      <c r="N689" s="14">
        <v>4</v>
      </c>
      <c r="O689" s="15">
        <f>IFERROR(_xlfn.IFNA(VLOOKUP(Fullmath[[#This Row],[M1]],$H$2:$L688,2,FALSE),VLOOKUP(Fullmath[[#This Row],[M1]],$H690:$L$2227,2,FALSE)),0)</f>
        <v>1.4</v>
      </c>
      <c r="P689" s="16">
        <f>IFERROR(_xlfn.IFNA(VLOOKUP(Fullmath[[#This Row],[M1]],$H$2:$L688,4,FALSE),VLOOKUP(Fullmath[[#This Row],[M1]],$H690:$L$2227,4,FALSE)),0)</f>
        <v>62.893333333333338</v>
      </c>
      <c r="Q689" s="5" t="s">
        <v>361</v>
      </c>
      <c r="R689" s="6">
        <v>2</v>
      </c>
      <c r="S689" s="15">
        <f>IFERROR(_xlfn.IFNA(VLOOKUP(Fullmath[[#This Row],[M2]],$H$2:$L688,2,FALSE),VLOOKUP(Fullmath[[#This Row],[M2]],$H690:$L$2227,2,FALSE)),0)</f>
        <v>0.1</v>
      </c>
      <c r="T689" s="16">
        <f>IFERROR(_xlfn.IFNA(VLOOKUP(Fullmath[[#This Row],[M2]],$H$2:$L688,4,FALSE),VLOOKUP(Fullmath[[#This Row],[M2]],$H690:$L$2227,4,FALSE)),0)</f>
        <v>5.6166666666666663</v>
      </c>
      <c r="U689" s="5"/>
      <c r="V689" s="6"/>
      <c r="W689" s="15">
        <f>IFERROR(_xlfn.IFNA(VLOOKUP(Fullmath[[#This Row],[M3]],$H$2:$L688,2,FALSE),VLOOKUP(Fullmath[[#This Row],[M3]],$H690:$L$2227,2,FALSE)),0)</f>
        <v>0</v>
      </c>
      <c r="X689" s="16">
        <f>IFERROR(_xlfn.IFNA(VLOOKUP(Fullmath[[#This Row],[M3]],$H$2:$L688,4,FALSE),VLOOKUP(Fullmath[[#This Row],[M3]],$H690:$L$2227,4,FALSE)),0)</f>
        <v>0</v>
      </c>
      <c r="Y689" s="5"/>
      <c r="Z689" s="6"/>
      <c r="AA689" s="15">
        <f>IFERROR(_xlfn.IFNA(VLOOKUP(Fullmath[[#This Row],[M4]],$H$2:$L688,2,FALSE),VLOOKUP(Fullmath[[#This Row],[M4]],$H690:$L$2227,2,FALSE)),0)</f>
        <v>0</v>
      </c>
      <c r="AB689" s="16">
        <f>IFERROR(_xlfn.IFNA(VLOOKUP(Fullmath[[#This Row],[M4]],$H$2:$L688,4,FALSE),VLOOKUP(Fullmath[[#This Row],[M4]],$H690:$L$2227,4,FALSE)),0)</f>
        <v>0</v>
      </c>
      <c r="AC689" s="5"/>
      <c r="AD689" s="6"/>
      <c r="AE689" s="15">
        <f>IFERROR(_xlfn.IFNA(VLOOKUP(Fullmath[[#This Row],[M5]],$H$2:$L688,2,FALSE),VLOOKUP(Fullmath[[#This Row],[M5]],$H690:$L$2227,2,FALSE)),0)</f>
        <v>0</v>
      </c>
      <c r="AF689" s="16">
        <f>IFERROR(_xlfn.IFNA(VLOOKUP(Fullmath[[#This Row],[M5]],$H$2:$L688,4,FALSE),VLOOKUP(Fullmath[[#This Row],[M5]],$H690:$L$2227,4,FALSE)),0)</f>
        <v>0</v>
      </c>
      <c r="AG689" s="5"/>
      <c r="AH689" s="6"/>
      <c r="AI689" s="15">
        <f>IFERROR(_xlfn.IFNA(VLOOKUP(Fullmath[[#This Row],[M6]],$H$2:$L688,2,FALSE),VLOOKUP(Fullmath[[#This Row],[M6]],$H690:$L$2227,2,FALSE)),0)</f>
        <v>0</v>
      </c>
      <c r="AJ689" s="16">
        <f>IFERROR(_xlfn.IFNA(VLOOKUP(Fullmath[[#This Row],[M6]],$H$2:$L688,4,FALSE),VLOOKUP(Fullmath[[#This Row],[M6]],$H690:$L$2227,4,FALSE)),0)</f>
        <v>0</v>
      </c>
      <c r="AK689" s="5" t="s">
        <v>239</v>
      </c>
      <c r="AL689" s="6">
        <v>2</v>
      </c>
      <c r="AM689" s="6">
        <f>(IFERROR(VLOOKUP(AK689,Components[[Name]:[Price]],2,FALSE),0))</f>
        <v>76.083333333333329</v>
      </c>
      <c r="AN689" s="5" t="s">
        <v>185</v>
      </c>
      <c r="AO689" s="6">
        <v>2</v>
      </c>
      <c r="AP689" s="6">
        <f>(IFERROR(VLOOKUP(AN689,Components[[Name]:[Price]],2,FALSE),0))</f>
        <v>5</v>
      </c>
      <c r="AQ689" s="5"/>
      <c r="AR689" s="6"/>
      <c r="AS689" s="6">
        <f>(IFERROR(VLOOKUP(AQ689,Components[[Name]:[Price]],2,FALSE),0))</f>
        <v>0</v>
      </c>
      <c r="AT689" s="5"/>
      <c r="AU689" s="6"/>
      <c r="AV689" s="6">
        <f>(IFERROR(VLOOKUP(AT689,Components[[Name]:[Price]],2,FALSE),0))</f>
        <v>0</v>
      </c>
      <c r="AW689" s="5"/>
      <c r="AX689" s="6"/>
      <c r="AY689" s="6">
        <f>(IFERROR(VLOOKUP(AW689,Components[[Name]:[Price]],2,FALSE),0))</f>
        <v>0</v>
      </c>
      <c r="AZ689" s="5"/>
      <c r="BA689" s="6"/>
      <c r="BB689" s="6">
        <f>(IFERROR(VLOOKUP(AZ689,Components[[Name]:[Price]],2,FALSE),0))</f>
        <v>0</v>
      </c>
    </row>
    <row r="690" spans="1:54" x14ac:dyDescent="0.2">
      <c r="A690" s="6">
        <v>627</v>
      </c>
      <c r="B690" s="2" t="s">
        <v>1169</v>
      </c>
      <c r="C690" s="6" t="s">
        <v>663</v>
      </c>
      <c r="D690" s="6" t="s">
        <v>663</v>
      </c>
      <c r="E690" s="6">
        <v>4</v>
      </c>
      <c r="F690" s="6">
        <v>16</v>
      </c>
      <c r="G690" s="6">
        <v>10</v>
      </c>
      <c r="H690" s="6" t="s">
        <v>1234</v>
      </c>
      <c r="I690" s="7">
        <f>Fullmath[[#This Row],[Total CP]]/Fullmath[[#This Row],[Quantity]]</f>
        <v>3.95</v>
      </c>
      <c r="J6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15.8</v>
      </c>
      <c r="K690" s="6">
        <f>Fullmath[[#This Row],[Mat Cost]]/Fullmath[[#This Row],[Quantity]]</f>
        <v>107.17666666666668</v>
      </c>
      <c r="L6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428.70666666666671</v>
      </c>
      <c r="M690" s="5" t="s">
        <v>301</v>
      </c>
      <c r="N690" s="14">
        <v>4</v>
      </c>
      <c r="O690" s="15">
        <f>IFERROR(_xlfn.IFNA(VLOOKUP(Fullmath[[#This Row],[M1]],$H$2:$L689,2,FALSE),VLOOKUP(Fullmath[[#This Row],[M1]],$H691:$L$2227,2,FALSE)),0)</f>
        <v>1.4</v>
      </c>
      <c r="P690" s="16">
        <f>IFERROR(_xlfn.IFNA(VLOOKUP(Fullmath[[#This Row],[M1]],$H$2:$L689,4,FALSE),VLOOKUP(Fullmath[[#This Row],[M1]],$H691:$L$2227,4,FALSE)),0)</f>
        <v>62.893333333333338</v>
      </c>
      <c r="Q690" s="5" t="s">
        <v>651</v>
      </c>
      <c r="R690" s="6">
        <v>2</v>
      </c>
      <c r="S690" s="15">
        <f>IFERROR(_xlfn.IFNA(VLOOKUP(Fullmath[[#This Row],[M2]],$H$2:$L689,2,FALSE),VLOOKUP(Fullmath[[#This Row],[M2]],$H691:$L$2227,2,FALSE)),0)</f>
        <v>0.1</v>
      </c>
      <c r="T690" s="16">
        <f>IFERROR(_xlfn.IFNA(VLOOKUP(Fullmath[[#This Row],[M2]],$H$2:$L689,4,FALSE),VLOOKUP(Fullmath[[#This Row],[M2]],$H691:$L$2227,4,FALSE)),0)</f>
        <v>7.4833333333333325</v>
      </c>
      <c r="U690" s="5"/>
      <c r="V690" s="6"/>
      <c r="W690" s="15">
        <f>IFERROR(_xlfn.IFNA(VLOOKUP(Fullmath[[#This Row],[M3]],$H$2:$L689,2,FALSE),VLOOKUP(Fullmath[[#This Row],[M3]],$H691:$L$2227,2,FALSE)),0)</f>
        <v>0</v>
      </c>
      <c r="X690" s="16">
        <f>IFERROR(_xlfn.IFNA(VLOOKUP(Fullmath[[#This Row],[M3]],$H$2:$L689,4,FALSE),VLOOKUP(Fullmath[[#This Row],[M3]],$H691:$L$2227,4,FALSE)),0)</f>
        <v>0</v>
      </c>
      <c r="Y690" s="5"/>
      <c r="Z690" s="6"/>
      <c r="AA690" s="15">
        <f>IFERROR(_xlfn.IFNA(VLOOKUP(Fullmath[[#This Row],[M4]],$H$2:$L689,2,FALSE),VLOOKUP(Fullmath[[#This Row],[M4]],$H691:$L$2227,2,FALSE)),0)</f>
        <v>0</v>
      </c>
      <c r="AB690" s="16">
        <f>IFERROR(_xlfn.IFNA(VLOOKUP(Fullmath[[#This Row],[M4]],$H$2:$L689,4,FALSE),VLOOKUP(Fullmath[[#This Row],[M4]],$H691:$L$2227,4,FALSE)),0)</f>
        <v>0</v>
      </c>
      <c r="AC690" s="5"/>
      <c r="AD690" s="6"/>
      <c r="AE690" s="15">
        <f>IFERROR(_xlfn.IFNA(VLOOKUP(Fullmath[[#This Row],[M5]],$H$2:$L689,2,FALSE),VLOOKUP(Fullmath[[#This Row],[M5]],$H691:$L$2227,2,FALSE)),0)</f>
        <v>0</v>
      </c>
      <c r="AF690" s="16">
        <f>IFERROR(_xlfn.IFNA(VLOOKUP(Fullmath[[#This Row],[M5]],$H$2:$L689,4,FALSE),VLOOKUP(Fullmath[[#This Row],[M5]],$H691:$L$2227,4,FALSE)),0)</f>
        <v>0</v>
      </c>
      <c r="AG690" s="5"/>
      <c r="AH690" s="6"/>
      <c r="AI690" s="15">
        <f>IFERROR(_xlfn.IFNA(VLOOKUP(Fullmath[[#This Row],[M6]],$H$2:$L689,2,FALSE),VLOOKUP(Fullmath[[#This Row],[M6]],$H691:$L$2227,2,FALSE)),0)</f>
        <v>0</v>
      </c>
      <c r="AJ690" s="16">
        <f>IFERROR(_xlfn.IFNA(VLOOKUP(Fullmath[[#This Row],[M6]],$H$2:$L689,4,FALSE),VLOOKUP(Fullmath[[#This Row],[M6]],$H691:$L$2227,4,FALSE)),0)</f>
        <v>0</v>
      </c>
      <c r="AK690" s="5" t="s">
        <v>239</v>
      </c>
      <c r="AL690" s="6">
        <v>2</v>
      </c>
      <c r="AM690" s="6">
        <f>(IFERROR(VLOOKUP(AK690,Components[[Name]:[Price]],2,FALSE),0))</f>
        <v>76.083333333333329</v>
      </c>
      <c r="AN690" s="5" t="s">
        <v>185</v>
      </c>
      <c r="AO690" s="6">
        <v>2</v>
      </c>
      <c r="AP690" s="6">
        <f>(IFERROR(VLOOKUP(AN690,Components[[Name]:[Price]],2,FALSE),0))</f>
        <v>5</v>
      </c>
      <c r="AQ690" s="5"/>
      <c r="AR690" s="6"/>
      <c r="AS690" s="6">
        <f>(IFERROR(VLOOKUP(AQ690,Components[[Name]:[Price]],2,FALSE),0))</f>
        <v>0</v>
      </c>
      <c r="AT690" s="5"/>
      <c r="AU690" s="6"/>
      <c r="AV690" s="6">
        <f>(IFERROR(VLOOKUP(AT690,Components[[Name]:[Price]],2,FALSE),0))</f>
        <v>0</v>
      </c>
      <c r="AW690" s="5"/>
      <c r="AX690" s="6"/>
      <c r="AY690" s="6">
        <f>(IFERROR(VLOOKUP(AW690,Components[[Name]:[Price]],2,FALSE),0))</f>
        <v>0</v>
      </c>
      <c r="AZ690" s="5"/>
      <c r="BA690" s="6"/>
      <c r="BB690" s="6">
        <f>(IFERROR(VLOOKUP(AZ690,Components[[Name]:[Price]],2,FALSE),0))</f>
        <v>0</v>
      </c>
    </row>
    <row r="691" spans="1:54" x14ac:dyDescent="0.2">
      <c r="A691" s="6">
        <v>1156</v>
      </c>
      <c r="B691" s="2" t="s">
        <v>1169</v>
      </c>
      <c r="C691" s="6" t="s">
        <v>663</v>
      </c>
      <c r="D691" s="6" t="s">
        <v>663</v>
      </c>
      <c r="E691" s="6">
        <v>4</v>
      </c>
      <c r="F691" s="6">
        <v>16</v>
      </c>
      <c r="G691" s="6">
        <v>10</v>
      </c>
      <c r="H691" s="6" t="s">
        <v>1237</v>
      </c>
      <c r="I691" s="7">
        <f>Fullmath[[#This Row],[Total CP]]/Fullmath[[#This Row],[Quantity]]</f>
        <v>4</v>
      </c>
      <c r="J6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691" s="6">
        <f>Fullmath[[#This Row],[Mat Cost]]/Fullmath[[#This Row],[Quantity]]</f>
        <v>110.88499999999999</v>
      </c>
      <c r="L6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443.53999999999996</v>
      </c>
      <c r="M691" s="5" t="s">
        <v>301</v>
      </c>
      <c r="N691" s="14">
        <v>4</v>
      </c>
      <c r="O691" s="15">
        <f>IFERROR(_xlfn.IFNA(VLOOKUP(Fullmath[[#This Row],[M1]],$H$2:$L690,2,FALSE),VLOOKUP(Fullmath[[#This Row],[M1]],$H692:$L$2227,2,FALSE)),0)</f>
        <v>1.4</v>
      </c>
      <c r="P691" s="16">
        <f>IFERROR(_xlfn.IFNA(VLOOKUP(Fullmath[[#This Row],[M1]],$H$2:$L690,4,FALSE),VLOOKUP(Fullmath[[#This Row],[M1]],$H692:$L$2227,4,FALSE)),0)</f>
        <v>62.893333333333338</v>
      </c>
      <c r="Q691" s="5" t="s">
        <v>356</v>
      </c>
      <c r="R691" s="6">
        <v>2</v>
      </c>
      <c r="S691" s="15">
        <f>IFERROR(_xlfn.IFNA(VLOOKUP(Fullmath[[#This Row],[M2]],$H$2:$L690,2,FALSE),VLOOKUP(Fullmath[[#This Row],[M2]],$H692:$L$2227,2,FALSE)),0)</f>
        <v>0.2</v>
      </c>
      <c r="T691" s="16">
        <f>IFERROR(_xlfn.IFNA(VLOOKUP(Fullmath[[#This Row],[M2]],$H$2:$L690,4,FALSE),VLOOKUP(Fullmath[[#This Row],[M2]],$H692:$L$2227,4,FALSE)),0)</f>
        <v>14.9</v>
      </c>
      <c r="U691" s="5"/>
      <c r="V691" s="6"/>
      <c r="W691" s="15">
        <f>IFERROR(_xlfn.IFNA(VLOOKUP(Fullmath[[#This Row],[M3]],$H$2:$L690,2,FALSE),VLOOKUP(Fullmath[[#This Row],[M3]],$H692:$L$2227,2,FALSE)),0)</f>
        <v>0</v>
      </c>
      <c r="X691" s="16">
        <f>IFERROR(_xlfn.IFNA(VLOOKUP(Fullmath[[#This Row],[M3]],$H$2:$L690,4,FALSE),VLOOKUP(Fullmath[[#This Row],[M3]],$H692:$L$2227,4,FALSE)),0)</f>
        <v>0</v>
      </c>
      <c r="Y691" s="5"/>
      <c r="Z691" s="6"/>
      <c r="AA691" s="15">
        <f>IFERROR(_xlfn.IFNA(VLOOKUP(Fullmath[[#This Row],[M4]],$H$2:$L690,2,FALSE),VLOOKUP(Fullmath[[#This Row],[M4]],$H692:$L$2227,2,FALSE)),0)</f>
        <v>0</v>
      </c>
      <c r="AB691" s="16">
        <f>IFERROR(_xlfn.IFNA(VLOOKUP(Fullmath[[#This Row],[M4]],$H$2:$L690,4,FALSE),VLOOKUP(Fullmath[[#This Row],[M4]],$H692:$L$2227,4,FALSE)),0)</f>
        <v>0</v>
      </c>
      <c r="AC691" s="5"/>
      <c r="AD691" s="6"/>
      <c r="AE691" s="15">
        <f>IFERROR(_xlfn.IFNA(VLOOKUP(Fullmath[[#This Row],[M5]],$H$2:$L690,2,FALSE),VLOOKUP(Fullmath[[#This Row],[M5]],$H692:$L$2227,2,FALSE)),0)</f>
        <v>0</v>
      </c>
      <c r="AF691" s="16">
        <f>IFERROR(_xlfn.IFNA(VLOOKUP(Fullmath[[#This Row],[M5]],$H$2:$L690,4,FALSE),VLOOKUP(Fullmath[[#This Row],[M5]],$H692:$L$2227,4,FALSE)),0)</f>
        <v>0</v>
      </c>
      <c r="AG691" s="5"/>
      <c r="AH691" s="6"/>
      <c r="AI691" s="15">
        <f>IFERROR(_xlfn.IFNA(VLOOKUP(Fullmath[[#This Row],[M6]],$H$2:$L690,2,FALSE),VLOOKUP(Fullmath[[#This Row],[M6]],$H692:$L$2227,2,FALSE)),0)</f>
        <v>0</v>
      </c>
      <c r="AJ691" s="16">
        <f>IFERROR(_xlfn.IFNA(VLOOKUP(Fullmath[[#This Row],[M6]],$H$2:$L690,4,FALSE),VLOOKUP(Fullmath[[#This Row],[M6]],$H692:$L$2227,4,FALSE)),0)</f>
        <v>0</v>
      </c>
      <c r="AK691" s="5" t="s">
        <v>239</v>
      </c>
      <c r="AL691" s="6">
        <v>2</v>
      </c>
      <c r="AM691" s="6">
        <f>(IFERROR(VLOOKUP(AK691,Components[[Name]:[Price]],2,FALSE),0))</f>
        <v>76.083333333333329</v>
      </c>
      <c r="AN691" s="5" t="s">
        <v>185</v>
      </c>
      <c r="AO691" s="6">
        <v>2</v>
      </c>
      <c r="AP691" s="6">
        <f>(IFERROR(VLOOKUP(AN691,Components[[Name]:[Price]],2,FALSE),0))</f>
        <v>5</v>
      </c>
      <c r="AQ691" s="5"/>
      <c r="AR691" s="6"/>
      <c r="AS691" s="6">
        <f>(IFERROR(VLOOKUP(AQ691,Components[[Name]:[Price]],2,FALSE),0))</f>
        <v>0</v>
      </c>
      <c r="AT691" s="5"/>
      <c r="AU691" s="6"/>
      <c r="AV691" s="6">
        <f>(IFERROR(VLOOKUP(AT691,Components[[Name]:[Price]],2,FALSE),0))</f>
        <v>0</v>
      </c>
      <c r="AW691" s="5"/>
      <c r="AX691" s="6"/>
      <c r="AY691" s="6">
        <f>(IFERROR(VLOOKUP(AW691,Components[[Name]:[Price]],2,FALSE),0))</f>
        <v>0</v>
      </c>
      <c r="AZ691" s="5"/>
      <c r="BA691" s="6"/>
      <c r="BB691" s="6">
        <f>(IFERROR(VLOOKUP(AZ691,Components[[Name]:[Price]],2,FALSE),0))</f>
        <v>0</v>
      </c>
    </row>
    <row r="692" spans="1:54" x14ac:dyDescent="0.2">
      <c r="A692" s="6">
        <v>1155</v>
      </c>
      <c r="B692" s="2" t="s">
        <v>1169</v>
      </c>
      <c r="C692" s="6" t="s">
        <v>663</v>
      </c>
      <c r="D692" s="6" t="s">
        <v>663</v>
      </c>
      <c r="E692" s="6">
        <v>4</v>
      </c>
      <c r="F692" s="6">
        <v>16</v>
      </c>
      <c r="G692" s="6">
        <v>10</v>
      </c>
      <c r="H692" s="6" t="s">
        <v>1236</v>
      </c>
      <c r="I692" s="7">
        <f>Fullmath[[#This Row],[Total CP]]/Fullmath[[#This Row],[Quantity]]</f>
        <v>3.95</v>
      </c>
      <c r="J6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15.8</v>
      </c>
      <c r="K692" s="6">
        <f>Fullmath[[#This Row],[Mat Cost]]/Fullmath[[#This Row],[Quantity]]</f>
        <v>107.27666666666667</v>
      </c>
      <c r="L6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429.10666666666668</v>
      </c>
      <c r="M692" s="5" t="s">
        <v>301</v>
      </c>
      <c r="N692" s="14">
        <v>4</v>
      </c>
      <c r="O692" s="15">
        <f>IFERROR(_xlfn.IFNA(VLOOKUP(Fullmath[[#This Row],[M1]],$H$2:$L691,2,FALSE),VLOOKUP(Fullmath[[#This Row],[M1]],$H693:$L$2227,2,FALSE)),0)</f>
        <v>1.4</v>
      </c>
      <c r="P692" s="16">
        <f>IFERROR(_xlfn.IFNA(VLOOKUP(Fullmath[[#This Row],[M1]],$H$2:$L691,4,FALSE),VLOOKUP(Fullmath[[#This Row],[M1]],$H693:$L$2227,4,FALSE)),0)</f>
        <v>62.893333333333338</v>
      </c>
      <c r="Q692" s="5" t="s">
        <v>654</v>
      </c>
      <c r="R692" s="6">
        <v>2</v>
      </c>
      <c r="S692" s="15">
        <f>IFERROR(_xlfn.IFNA(VLOOKUP(Fullmath[[#This Row],[M2]],$H$2:$L691,2,FALSE),VLOOKUP(Fullmath[[#This Row],[M2]],$H693:$L$2227,2,FALSE)),0)</f>
        <v>0.1</v>
      </c>
      <c r="T692" s="16">
        <f>IFERROR(_xlfn.IFNA(VLOOKUP(Fullmath[[#This Row],[M2]],$H$2:$L691,4,FALSE),VLOOKUP(Fullmath[[#This Row],[M2]],$H693:$L$2227,4,FALSE)),0)</f>
        <v>7.6833333333333327</v>
      </c>
      <c r="U692" s="5"/>
      <c r="V692" s="6"/>
      <c r="W692" s="15">
        <f>IFERROR(_xlfn.IFNA(VLOOKUP(Fullmath[[#This Row],[M3]],$H$2:$L691,2,FALSE),VLOOKUP(Fullmath[[#This Row],[M3]],$H693:$L$2227,2,FALSE)),0)</f>
        <v>0</v>
      </c>
      <c r="X692" s="16">
        <f>IFERROR(_xlfn.IFNA(VLOOKUP(Fullmath[[#This Row],[M3]],$H$2:$L691,4,FALSE),VLOOKUP(Fullmath[[#This Row],[M3]],$H693:$L$2227,4,FALSE)),0)</f>
        <v>0</v>
      </c>
      <c r="Y692" s="5"/>
      <c r="Z692" s="6"/>
      <c r="AA692" s="15">
        <f>IFERROR(_xlfn.IFNA(VLOOKUP(Fullmath[[#This Row],[M4]],$H$2:$L691,2,FALSE),VLOOKUP(Fullmath[[#This Row],[M4]],$H693:$L$2227,2,FALSE)),0)</f>
        <v>0</v>
      </c>
      <c r="AB692" s="16">
        <f>IFERROR(_xlfn.IFNA(VLOOKUP(Fullmath[[#This Row],[M4]],$H$2:$L691,4,FALSE),VLOOKUP(Fullmath[[#This Row],[M4]],$H693:$L$2227,4,FALSE)),0)</f>
        <v>0</v>
      </c>
      <c r="AC692" s="5"/>
      <c r="AD692" s="6"/>
      <c r="AE692" s="15">
        <f>IFERROR(_xlfn.IFNA(VLOOKUP(Fullmath[[#This Row],[M5]],$H$2:$L691,2,FALSE),VLOOKUP(Fullmath[[#This Row],[M5]],$H693:$L$2227,2,FALSE)),0)</f>
        <v>0</v>
      </c>
      <c r="AF692" s="16">
        <f>IFERROR(_xlfn.IFNA(VLOOKUP(Fullmath[[#This Row],[M5]],$H$2:$L691,4,FALSE),VLOOKUP(Fullmath[[#This Row],[M5]],$H693:$L$2227,4,FALSE)),0)</f>
        <v>0</v>
      </c>
      <c r="AG692" s="5"/>
      <c r="AH692" s="6"/>
      <c r="AI692" s="15">
        <f>IFERROR(_xlfn.IFNA(VLOOKUP(Fullmath[[#This Row],[M6]],$H$2:$L691,2,FALSE),VLOOKUP(Fullmath[[#This Row],[M6]],$H693:$L$2227,2,FALSE)),0)</f>
        <v>0</v>
      </c>
      <c r="AJ692" s="16">
        <f>IFERROR(_xlfn.IFNA(VLOOKUP(Fullmath[[#This Row],[M6]],$H$2:$L691,4,FALSE),VLOOKUP(Fullmath[[#This Row],[M6]],$H693:$L$2227,4,FALSE)),0)</f>
        <v>0</v>
      </c>
      <c r="AK692" s="5" t="s">
        <v>239</v>
      </c>
      <c r="AL692" s="6">
        <v>2</v>
      </c>
      <c r="AM692" s="6">
        <f>(IFERROR(VLOOKUP(AK692,Components[[Name]:[Price]],2,FALSE),0))</f>
        <v>76.083333333333329</v>
      </c>
      <c r="AN692" s="5" t="s">
        <v>185</v>
      </c>
      <c r="AO692" s="6">
        <v>2</v>
      </c>
      <c r="AP692" s="6">
        <f>(IFERROR(VLOOKUP(AN692,Components[[Name]:[Price]],2,FALSE),0))</f>
        <v>5</v>
      </c>
      <c r="AQ692" s="5"/>
      <c r="AR692" s="6"/>
      <c r="AS692" s="6">
        <f>(IFERROR(VLOOKUP(AQ692,Components[[Name]:[Price]],2,FALSE),0))</f>
        <v>0</v>
      </c>
      <c r="AT692" s="5"/>
      <c r="AU692" s="6"/>
      <c r="AV692" s="6">
        <f>(IFERROR(VLOOKUP(AT692,Components[[Name]:[Price]],2,FALSE),0))</f>
        <v>0</v>
      </c>
      <c r="AW692" s="5"/>
      <c r="AX692" s="6"/>
      <c r="AY692" s="6">
        <f>(IFERROR(VLOOKUP(AW692,Components[[Name]:[Price]],2,FALSE),0))</f>
        <v>0</v>
      </c>
      <c r="AZ692" s="5"/>
      <c r="BA692" s="6"/>
      <c r="BB692" s="6">
        <f>(IFERROR(VLOOKUP(AZ692,Components[[Name]:[Price]],2,FALSE),0))</f>
        <v>0</v>
      </c>
    </row>
    <row r="693" spans="1:54" x14ac:dyDescent="0.2">
      <c r="A693" s="6">
        <v>1154</v>
      </c>
      <c r="B693" s="2" t="s">
        <v>1169</v>
      </c>
      <c r="C693" s="6" t="s">
        <v>663</v>
      </c>
      <c r="D693" s="6" t="s">
        <v>663</v>
      </c>
      <c r="E693" s="6">
        <v>4</v>
      </c>
      <c r="F693" s="6">
        <v>18</v>
      </c>
      <c r="G693" s="6">
        <v>12</v>
      </c>
      <c r="H693" s="6" t="s">
        <v>1235</v>
      </c>
      <c r="I693" s="7">
        <f>Fullmath[[#This Row],[Total CP]]/Fullmath[[#This Row],[Quantity]]</f>
        <v>5</v>
      </c>
      <c r="J6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693" s="6">
        <f>Fullmath[[#This Row],[Mat Cost]]/Fullmath[[#This Row],[Quantity]]</f>
        <v>174.76833333333335</v>
      </c>
      <c r="L6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699.07333333333338</v>
      </c>
      <c r="M693" s="5" t="s">
        <v>301</v>
      </c>
      <c r="N693" s="14">
        <v>4</v>
      </c>
      <c r="O693" s="15">
        <f>IFERROR(_xlfn.IFNA(VLOOKUP(Fullmath[[#This Row],[M1]],$H$2:$L692,2,FALSE),VLOOKUP(Fullmath[[#This Row],[M1]],$H694:$L$2227,2,FALSE)),0)</f>
        <v>1.4</v>
      </c>
      <c r="P693" s="16">
        <f>IFERROR(_xlfn.IFNA(VLOOKUP(Fullmath[[#This Row],[M1]],$H$2:$L692,4,FALSE),VLOOKUP(Fullmath[[#This Row],[M1]],$H694:$L$2227,4,FALSE)),0)</f>
        <v>62.893333333333338</v>
      </c>
      <c r="Q693" s="5" t="s">
        <v>724</v>
      </c>
      <c r="R693" s="6">
        <v>2</v>
      </c>
      <c r="S693" s="15">
        <f>IFERROR(_xlfn.IFNA(VLOOKUP(Fullmath[[#This Row],[M2]],$H$2:$L692,2,FALSE),VLOOKUP(Fullmath[[#This Row],[M2]],$H694:$L$2227,2,FALSE)),0)</f>
        <v>1.2</v>
      </c>
      <c r="T693" s="16">
        <f>IFERROR(_xlfn.IFNA(VLOOKUP(Fullmath[[#This Row],[M2]],$H$2:$L692,4,FALSE),VLOOKUP(Fullmath[[#This Row],[M2]],$H694:$L$2227,4,FALSE)),0)</f>
        <v>142.66666666666669</v>
      </c>
      <c r="U693" s="5"/>
      <c r="V693" s="6"/>
      <c r="W693" s="15">
        <f>IFERROR(_xlfn.IFNA(VLOOKUP(Fullmath[[#This Row],[M3]],$H$2:$L692,2,FALSE),VLOOKUP(Fullmath[[#This Row],[M3]],$H694:$L$2227,2,FALSE)),0)</f>
        <v>0</v>
      </c>
      <c r="X693" s="16">
        <f>IFERROR(_xlfn.IFNA(VLOOKUP(Fullmath[[#This Row],[M3]],$H$2:$L692,4,FALSE),VLOOKUP(Fullmath[[#This Row],[M3]],$H694:$L$2227,4,FALSE)),0)</f>
        <v>0</v>
      </c>
      <c r="Y693" s="5"/>
      <c r="Z693" s="6"/>
      <c r="AA693" s="15">
        <f>IFERROR(_xlfn.IFNA(VLOOKUP(Fullmath[[#This Row],[M4]],$H$2:$L692,2,FALSE),VLOOKUP(Fullmath[[#This Row],[M4]],$H694:$L$2227,2,FALSE)),0)</f>
        <v>0</v>
      </c>
      <c r="AB693" s="16">
        <f>IFERROR(_xlfn.IFNA(VLOOKUP(Fullmath[[#This Row],[M4]],$H$2:$L692,4,FALSE),VLOOKUP(Fullmath[[#This Row],[M4]],$H694:$L$2227,4,FALSE)),0)</f>
        <v>0</v>
      </c>
      <c r="AC693" s="5"/>
      <c r="AD693" s="6"/>
      <c r="AE693" s="15">
        <f>IFERROR(_xlfn.IFNA(VLOOKUP(Fullmath[[#This Row],[M5]],$H$2:$L692,2,FALSE),VLOOKUP(Fullmath[[#This Row],[M5]],$H694:$L$2227,2,FALSE)),0)</f>
        <v>0</v>
      </c>
      <c r="AF693" s="16">
        <f>IFERROR(_xlfn.IFNA(VLOOKUP(Fullmath[[#This Row],[M5]],$H$2:$L692,4,FALSE),VLOOKUP(Fullmath[[#This Row],[M5]],$H694:$L$2227,4,FALSE)),0)</f>
        <v>0</v>
      </c>
      <c r="AG693" s="5"/>
      <c r="AH693" s="6"/>
      <c r="AI693" s="15">
        <f>IFERROR(_xlfn.IFNA(VLOOKUP(Fullmath[[#This Row],[M6]],$H$2:$L692,2,FALSE),VLOOKUP(Fullmath[[#This Row],[M6]],$H694:$L$2227,2,FALSE)),0)</f>
        <v>0</v>
      </c>
      <c r="AJ693" s="16">
        <f>IFERROR(_xlfn.IFNA(VLOOKUP(Fullmath[[#This Row],[M6]],$H$2:$L692,4,FALSE),VLOOKUP(Fullmath[[#This Row],[M6]],$H694:$L$2227,4,FALSE)),0)</f>
        <v>0</v>
      </c>
      <c r="AK693" s="5" t="s">
        <v>239</v>
      </c>
      <c r="AL693" s="6">
        <v>2</v>
      </c>
      <c r="AM693" s="6">
        <f>(IFERROR(VLOOKUP(AK693,Components[[Name]:[Price]],2,FALSE),0))</f>
        <v>76.083333333333329</v>
      </c>
      <c r="AN693" s="5" t="s">
        <v>185</v>
      </c>
      <c r="AO693" s="6">
        <v>2</v>
      </c>
      <c r="AP693" s="6">
        <f>(IFERROR(VLOOKUP(AN693,Components[[Name]:[Price]],2,FALSE),0))</f>
        <v>5</v>
      </c>
      <c r="AQ693" s="5"/>
      <c r="AR693" s="6"/>
      <c r="AS693" s="6">
        <f>(IFERROR(VLOOKUP(AQ693,Components[[Name]:[Price]],2,FALSE),0))</f>
        <v>0</v>
      </c>
      <c r="AT693" s="5"/>
      <c r="AU693" s="6"/>
      <c r="AV693" s="6">
        <f>(IFERROR(VLOOKUP(AT693,Components[[Name]:[Price]],2,FALSE),0))</f>
        <v>0</v>
      </c>
      <c r="AW693" s="5"/>
      <c r="AX693" s="6"/>
      <c r="AY693" s="6">
        <f>(IFERROR(VLOOKUP(AW693,Components[[Name]:[Price]],2,FALSE),0))</f>
        <v>0</v>
      </c>
      <c r="AZ693" s="5"/>
      <c r="BA693" s="6"/>
      <c r="BB693" s="6">
        <f>(IFERROR(VLOOKUP(AZ693,Components[[Name]:[Price]],2,FALSE),0))</f>
        <v>0</v>
      </c>
    </row>
    <row r="694" spans="1:54" x14ac:dyDescent="0.2">
      <c r="A694" s="6">
        <v>96</v>
      </c>
      <c r="B694" s="6" t="s">
        <v>599</v>
      </c>
      <c r="C694" s="6" t="s">
        <v>663</v>
      </c>
      <c r="D694" s="6" t="s">
        <v>663</v>
      </c>
      <c r="E694" s="6">
        <v>8</v>
      </c>
      <c r="F694" s="6">
        <v>4</v>
      </c>
      <c r="G694" s="6">
        <v>4</v>
      </c>
      <c r="H694" s="6" t="s">
        <v>734</v>
      </c>
      <c r="I694" s="7">
        <f>Fullmath[[#This Row],[Total CP]]/Fullmath[[#This Row],[Quantity]]</f>
        <v>0.67500000000000004</v>
      </c>
      <c r="J6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5.4</v>
      </c>
      <c r="K694" s="6">
        <f>Fullmath[[#This Row],[Mat Cost]]/Fullmath[[#This Row],[Quantity]]</f>
        <v>22.396041666666665</v>
      </c>
      <c r="L6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179.16833333333332</v>
      </c>
      <c r="M694" s="5" t="s">
        <v>579</v>
      </c>
      <c r="N694" s="14">
        <v>1</v>
      </c>
      <c r="O694" s="15">
        <f>IFERROR(_xlfn.IFNA(VLOOKUP(Fullmath[[#This Row],[M1]],$H$2:$L693,2,FALSE),VLOOKUP(Fullmath[[#This Row],[M1]],$H695:$L$2227,2,FALSE)),0)</f>
        <v>1.4</v>
      </c>
      <c r="P694" s="16">
        <f>IFERROR(_xlfn.IFNA(VLOOKUP(Fullmath[[#This Row],[M1]],$H$2:$L693,4,FALSE),VLOOKUP(Fullmath[[#This Row],[M1]],$H695:$L$2227,4,FALSE)),0)</f>
        <v>62.893333333333338</v>
      </c>
      <c r="Q694" s="5"/>
      <c r="R694" s="6"/>
      <c r="S694" s="15">
        <f>IFERROR(_xlfn.IFNA(VLOOKUP(Fullmath[[#This Row],[M2]],$H$2:$L693,2,FALSE),VLOOKUP(Fullmath[[#This Row],[M2]],$H695:$L$2227,2,FALSE)),0)</f>
        <v>0</v>
      </c>
      <c r="T694" s="16">
        <f>IFERROR(_xlfn.IFNA(VLOOKUP(Fullmath[[#This Row],[M2]],$H$2:$L693,4,FALSE),VLOOKUP(Fullmath[[#This Row],[M2]],$H695:$L$2227,4,FALSE)),0)</f>
        <v>0</v>
      </c>
      <c r="U694" s="5"/>
      <c r="V694" s="6"/>
      <c r="W694" s="15">
        <f>IFERROR(_xlfn.IFNA(VLOOKUP(Fullmath[[#This Row],[M3]],$H$2:$L693,2,FALSE),VLOOKUP(Fullmath[[#This Row],[M3]],$H695:$L$2227,2,FALSE)),0)</f>
        <v>0</v>
      </c>
      <c r="X694" s="16">
        <f>IFERROR(_xlfn.IFNA(VLOOKUP(Fullmath[[#This Row],[M3]],$H$2:$L693,4,FALSE),VLOOKUP(Fullmath[[#This Row],[M3]],$H695:$L$2227,4,FALSE)),0)</f>
        <v>0</v>
      </c>
      <c r="Y694" s="5"/>
      <c r="Z694" s="6"/>
      <c r="AA694" s="15">
        <f>IFERROR(_xlfn.IFNA(VLOOKUP(Fullmath[[#This Row],[M4]],$H$2:$L693,2,FALSE),VLOOKUP(Fullmath[[#This Row],[M4]],$H695:$L$2227,2,FALSE)),0)</f>
        <v>0</v>
      </c>
      <c r="AB694" s="16">
        <f>IFERROR(_xlfn.IFNA(VLOOKUP(Fullmath[[#This Row],[M4]],$H$2:$L693,4,FALSE),VLOOKUP(Fullmath[[#This Row],[M4]],$H695:$L$2227,4,FALSE)),0)</f>
        <v>0</v>
      </c>
      <c r="AC694" s="5"/>
      <c r="AD694" s="6"/>
      <c r="AE694" s="15">
        <f>IFERROR(_xlfn.IFNA(VLOOKUP(Fullmath[[#This Row],[M5]],$H$2:$L693,2,FALSE),VLOOKUP(Fullmath[[#This Row],[M5]],$H695:$L$2227,2,FALSE)),0)</f>
        <v>0</v>
      </c>
      <c r="AF694" s="16">
        <f>IFERROR(_xlfn.IFNA(VLOOKUP(Fullmath[[#This Row],[M5]],$H$2:$L693,4,FALSE),VLOOKUP(Fullmath[[#This Row],[M5]],$H695:$L$2227,4,FALSE)),0)</f>
        <v>0</v>
      </c>
      <c r="AG694" s="5"/>
      <c r="AH694" s="6"/>
      <c r="AI694" s="15">
        <f>IFERROR(_xlfn.IFNA(VLOOKUP(Fullmath[[#This Row],[M6]],$H$2:$L693,2,FALSE),VLOOKUP(Fullmath[[#This Row],[M6]],$H695:$L$2227,2,FALSE)),0)</f>
        <v>0</v>
      </c>
      <c r="AJ694" s="16">
        <f>IFERROR(_xlfn.IFNA(VLOOKUP(Fullmath[[#This Row],[M6]],$H$2:$L693,4,FALSE),VLOOKUP(Fullmath[[#This Row],[M6]],$H695:$L$2227,4,FALSE)),0)</f>
        <v>0</v>
      </c>
      <c r="AK694" s="5" t="s">
        <v>209</v>
      </c>
      <c r="AL694" s="6">
        <v>1</v>
      </c>
      <c r="AM694" s="6">
        <f>(IFERROR(VLOOKUP(AK694,Components[[Name]:[Price]],2,FALSE),0))</f>
        <v>68.875</v>
      </c>
      <c r="AN694" s="5" t="s">
        <v>229</v>
      </c>
      <c r="AO694" s="6">
        <v>1</v>
      </c>
      <c r="AP694" s="6">
        <f>(IFERROR(VLOOKUP(AN694,Components[[Name]:[Price]],2,FALSE),0))</f>
        <v>18.2</v>
      </c>
      <c r="AQ694" s="5" t="s">
        <v>165</v>
      </c>
      <c r="AR694" s="6">
        <v>1</v>
      </c>
      <c r="AS694" s="6">
        <f>(IFERROR(VLOOKUP(AQ694,Components[[Name]:[Price]],2,FALSE),0))</f>
        <v>29.2</v>
      </c>
      <c r="AT694" s="5"/>
      <c r="AU694" s="6"/>
      <c r="AV694" s="6">
        <f>(IFERROR(VLOOKUP(AT694,Components[[Name]:[Price]],2,FALSE),0))</f>
        <v>0</v>
      </c>
      <c r="AW694" s="5"/>
      <c r="AX694" s="6"/>
      <c r="AY694" s="6">
        <f>(IFERROR(VLOOKUP(AW694,Components[[Name]:[Price]],2,FALSE),0))</f>
        <v>0</v>
      </c>
      <c r="AZ694" s="5"/>
      <c r="BA694" s="6"/>
      <c r="BB694" s="6">
        <f>(IFERROR(VLOOKUP(AZ694,Components[[Name]:[Price]],2,FALSE),0))</f>
        <v>0</v>
      </c>
    </row>
    <row r="695" spans="1:54" x14ac:dyDescent="0.2">
      <c r="A695" s="6">
        <v>99</v>
      </c>
      <c r="B695" s="6" t="s">
        <v>599</v>
      </c>
      <c r="C695" s="6" t="s">
        <v>663</v>
      </c>
      <c r="D695" s="6" t="s">
        <v>663</v>
      </c>
      <c r="E695" s="6">
        <v>6</v>
      </c>
      <c r="F695" s="6">
        <v>5</v>
      </c>
      <c r="G695" s="6">
        <v>1</v>
      </c>
      <c r="H695" s="6" t="s">
        <v>737</v>
      </c>
      <c r="I695" s="7">
        <f>Fullmath[[#This Row],[Total CP]]/Fullmath[[#This Row],[Quantity]]</f>
        <v>0.39999999999999997</v>
      </c>
      <c r="J6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2.4</v>
      </c>
      <c r="K695" s="6">
        <f>Fullmath[[#This Row],[Mat Cost]]/Fullmath[[#This Row],[Quantity]]</f>
        <v>55.132222222222218</v>
      </c>
      <c r="L6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330.79333333333329</v>
      </c>
      <c r="M695" s="5" t="s">
        <v>579</v>
      </c>
      <c r="N695" s="14">
        <v>1</v>
      </c>
      <c r="O695" s="15">
        <f>IFERROR(_xlfn.IFNA(VLOOKUP(Fullmath[[#This Row],[M1]],$H$2:$L694,2,FALSE),VLOOKUP(Fullmath[[#This Row],[M1]],$H696:$L$2227,2,FALSE)),0)</f>
        <v>1.4</v>
      </c>
      <c r="P695" s="16">
        <f>IFERROR(_xlfn.IFNA(VLOOKUP(Fullmath[[#This Row],[M1]],$H$2:$L694,4,FALSE),VLOOKUP(Fullmath[[#This Row],[M1]],$H696:$L$2227,4,FALSE)),0)</f>
        <v>62.893333333333338</v>
      </c>
      <c r="Q695" s="5"/>
      <c r="R695" s="6"/>
      <c r="S695" s="15">
        <f>IFERROR(_xlfn.IFNA(VLOOKUP(Fullmath[[#This Row],[M2]],$H$2:$L694,2,FALSE),VLOOKUP(Fullmath[[#This Row],[M2]],$H696:$L$2227,2,FALSE)),0)</f>
        <v>0</v>
      </c>
      <c r="T695" s="16">
        <f>IFERROR(_xlfn.IFNA(VLOOKUP(Fullmath[[#This Row],[M2]],$H$2:$L694,4,FALSE),VLOOKUP(Fullmath[[#This Row],[M2]],$H696:$L$2227,4,FALSE)),0)</f>
        <v>0</v>
      </c>
      <c r="U695" s="5"/>
      <c r="V695" s="6"/>
      <c r="W695" s="15">
        <f>IFERROR(_xlfn.IFNA(VLOOKUP(Fullmath[[#This Row],[M3]],$H$2:$L694,2,FALSE),VLOOKUP(Fullmath[[#This Row],[M3]],$H696:$L$2227,2,FALSE)),0)</f>
        <v>0</v>
      </c>
      <c r="X695" s="16">
        <f>IFERROR(_xlfn.IFNA(VLOOKUP(Fullmath[[#This Row],[M3]],$H$2:$L694,4,FALSE),VLOOKUP(Fullmath[[#This Row],[M3]],$H696:$L$2227,4,FALSE)),0)</f>
        <v>0</v>
      </c>
      <c r="Y695" s="5"/>
      <c r="Z695" s="6"/>
      <c r="AA695" s="15">
        <f>IFERROR(_xlfn.IFNA(VLOOKUP(Fullmath[[#This Row],[M4]],$H$2:$L694,2,FALSE),VLOOKUP(Fullmath[[#This Row],[M4]],$H696:$L$2227,2,FALSE)),0)</f>
        <v>0</v>
      </c>
      <c r="AB695" s="16">
        <f>IFERROR(_xlfn.IFNA(VLOOKUP(Fullmath[[#This Row],[M4]],$H$2:$L694,4,FALSE),VLOOKUP(Fullmath[[#This Row],[M4]],$H696:$L$2227,4,FALSE)),0)</f>
        <v>0</v>
      </c>
      <c r="AC695" s="5"/>
      <c r="AD695" s="6"/>
      <c r="AE695" s="15">
        <f>IFERROR(_xlfn.IFNA(VLOOKUP(Fullmath[[#This Row],[M5]],$H$2:$L694,2,FALSE),VLOOKUP(Fullmath[[#This Row],[M5]],$H696:$L$2227,2,FALSE)),0)</f>
        <v>0</v>
      </c>
      <c r="AF695" s="16">
        <f>IFERROR(_xlfn.IFNA(VLOOKUP(Fullmath[[#This Row],[M5]],$H$2:$L694,4,FALSE),VLOOKUP(Fullmath[[#This Row],[M5]],$H696:$L$2227,4,FALSE)),0)</f>
        <v>0</v>
      </c>
      <c r="AG695" s="5"/>
      <c r="AH695" s="6"/>
      <c r="AI695" s="15">
        <f>IFERROR(_xlfn.IFNA(VLOOKUP(Fullmath[[#This Row],[M6]],$H$2:$L694,2,FALSE),VLOOKUP(Fullmath[[#This Row],[M6]],$H696:$L$2227,2,FALSE)),0)</f>
        <v>0</v>
      </c>
      <c r="AJ695" s="16">
        <f>IFERROR(_xlfn.IFNA(VLOOKUP(Fullmath[[#This Row],[M6]],$H$2:$L694,4,FALSE),VLOOKUP(Fullmath[[#This Row],[M6]],$H696:$L$2227,4,FALSE)),0)</f>
        <v>0</v>
      </c>
      <c r="AK695" s="5" t="s">
        <v>225</v>
      </c>
      <c r="AL695" s="6">
        <v>1</v>
      </c>
      <c r="AM695" s="6">
        <f>(IFERROR(VLOOKUP(AK695,Components[[Name]:[Price]],2,FALSE),0))</f>
        <v>103.7</v>
      </c>
      <c r="AN695" s="5" t="s">
        <v>197</v>
      </c>
      <c r="AO695" s="6">
        <v>1</v>
      </c>
      <c r="AP695" s="6">
        <f>(IFERROR(VLOOKUP(AN695,Components[[Name]:[Price]],2,FALSE),0))</f>
        <v>58.916666666666664</v>
      </c>
      <c r="AQ695" s="5" t="s">
        <v>239</v>
      </c>
      <c r="AR695" s="6">
        <v>1</v>
      </c>
      <c r="AS695" s="6">
        <f>(IFERROR(VLOOKUP(AQ695,Components[[Name]:[Price]],2,FALSE),0))</f>
        <v>76.083333333333329</v>
      </c>
      <c r="AT695" s="5" t="s">
        <v>165</v>
      </c>
      <c r="AU695" s="6">
        <v>1</v>
      </c>
      <c r="AV695" s="6">
        <f>(IFERROR(VLOOKUP(AT695,Components[[Name]:[Price]],2,FALSE),0))</f>
        <v>29.2</v>
      </c>
      <c r="AW695" s="5"/>
      <c r="AX695" s="6"/>
      <c r="AY695" s="6">
        <f>(IFERROR(VLOOKUP(AW695,Components[[Name]:[Price]],2,FALSE),0))</f>
        <v>0</v>
      </c>
      <c r="AZ695" s="5"/>
      <c r="BA695" s="6"/>
      <c r="BB695" s="6">
        <f>(IFERROR(VLOOKUP(AZ695,Components[[Name]:[Price]],2,FALSE),0))</f>
        <v>0</v>
      </c>
    </row>
    <row r="696" spans="1:54" x14ac:dyDescent="0.2">
      <c r="A696" s="6">
        <v>110</v>
      </c>
      <c r="B696" s="6" t="s">
        <v>599</v>
      </c>
      <c r="C696" s="6" t="s">
        <v>663</v>
      </c>
      <c r="D696" s="6" t="s">
        <v>663</v>
      </c>
      <c r="E696" s="6">
        <v>6</v>
      </c>
      <c r="F696" s="6">
        <v>7</v>
      </c>
      <c r="G696" s="6">
        <v>1</v>
      </c>
      <c r="H696" s="6" t="s">
        <v>583</v>
      </c>
      <c r="I696" s="7">
        <f>Fullmath[[#This Row],[Total CP]]/Fullmath[[#This Row],[Quantity]]</f>
        <v>0.39999999999999997</v>
      </c>
      <c r="J6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2.4</v>
      </c>
      <c r="K696" s="6">
        <f>Fullmath[[#This Row],[Mat Cost]]/Fullmath[[#This Row],[Quantity]]</f>
        <v>124.00166666666667</v>
      </c>
      <c r="L6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744.01</v>
      </c>
      <c r="M696" s="5" t="s">
        <v>579</v>
      </c>
      <c r="N696" s="14">
        <v>1</v>
      </c>
      <c r="O696" s="15">
        <f>IFERROR(_xlfn.IFNA(VLOOKUP(Fullmath[[#This Row],[M1]],$H$2:$L695,2,FALSE),VLOOKUP(Fullmath[[#This Row],[M1]],$H697:$L$2227,2,FALSE)),0)</f>
        <v>1.4</v>
      </c>
      <c r="P696" s="16">
        <f>IFERROR(_xlfn.IFNA(VLOOKUP(Fullmath[[#This Row],[M1]],$H$2:$L695,4,FALSE),VLOOKUP(Fullmath[[#This Row],[M1]],$H697:$L$2227,4,FALSE)),0)</f>
        <v>62.893333333333338</v>
      </c>
      <c r="Q696" s="5"/>
      <c r="R696" s="6"/>
      <c r="S696" s="15">
        <f>IFERROR(_xlfn.IFNA(VLOOKUP(Fullmath[[#This Row],[M2]],$H$2:$L695,2,FALSE),VLOOKUP(Fullmath[[#This Row],[M2]],$H697:$L$2227,2,FALSE)),0)</f>
        <v>0</v>
      </c>
      <c r="T696" s="16">
        <f>IFERROR(_xlfn.IFNA(VLOOKUP(Fullmath[[#This Row],[M2]],$H$2:$L695,4,FALSE),VLOOKUP(Fullmath[[#This Row],[M2]],$H697:$L$2227,4,FALSE)),0)</f>
        <v>0</v>
      </c>
      <c r="U696" s="5"/>
      <c r="V696" s="6"/>
      <c r="W696" s="15">
        <f>IFERROR(_xlfn.IFNA(VLOOKUP(Fullmath[[#This Row],[M3]],$H$2:$L695,2,FALSE),VLOOKUP(Fullmath[[#This Row],[M3]],$H697:$L$2227,2,FALSE)),0)</f>
        <v>0</v>
      </c>
      <c r="X696" s="16">
        <f>IFERROR(_xlfn.IFNA(VLOOKUP(Fullmath[[#This Row],[M3]],$H$2:$L695,4,FALSE),VLOOKUP(Fullmath[[#This Row],[M3]],$H697:$L$2227,4,FALSE)),0)</f>
        <v>0</v>
      </c>
      <c r="Y696" s="5"/>
      <c r="Z696" s="6"/>
      <c r="AA696" s="15">
        <f>IFERROR(_xlfn.IFNA(VLOOKUP(Fullmath[[#This Row],[M4]],$H$2:$L695,2,FALSE),VLOOKUP(Fullmath[[#This Row],[M4]],$H697:$L$2227,2,FALSE)),0)</f>
        <v>0</v>
      </c>
      <c r="AB696" s="16">
        <f>IFERROR(_xlfn.IFNA(VLOOKUP(Fullmath[[#This Row],[M4]],$H$2:$L695,4,FALSE),VLOOKUP(Fullmath[[#This Row],[M4]],$H697:$L$2227,4,FALSE)),0)</f>
        <v>0</v>
      </c>
      <c r="AC696" s="5"/>
      <c r="AD696" s="6"/>
      <c r="AE696" s="15">
        <f>IFERROR(_xlfn.IFNA(VLOOKUP(Fullmath[[#This Row],[M5]],$H$2:$L695,2,FALSE),VLOOKUP(Fullmath[[#This Row],[M5]],$H697:$L$2227,2,FALSE)),0)</f>
        <v>0</v>
      </c>
      <c r="AF696" s="16">
        <f>IFERROR(_xlfn.IFNA(VLOOKUP(Fullmath[[#This Row],[M5]],$H$2:$L695,4,FALSE),VLOOKUP(Fullmath[[#This Row],[M5]],$H697:$L$2227,4,FALSE)),0)</f>
        <v>0</v>
      </c>
      <c r="AG696" s="5"/>
      <c r="AH696" s="6"/>
      <c r="AI696" s="15">
        <f>IFERROR(_xlfn.IFNA(VLOOKUP(Fullmath[[#This Row],[M6]],$H$2:$L695,2,FALSE),VLOOKUP(Fullmath[[#This Row],[M6]],$H697:$L$2227,2,FALSE)),0)</f>
        <v>0</v>
      </c>
      <c r="AJ696" s="16">
        <f>IFERROR(_xlfn.IFNA(VLOOKUP(Fullmath[[#This Row],[M6]],$H$2:$L695,4,FALSE),VLOOKUP(Fullmath[[#This Row],[M6]],$H697:$L$2227,4,FALSE)),0)</f>
        <v>0</v>
      </c>
      <c r="AK696" s="5" t="s">
        <v>239</v>
      </c>
      <c r="AL696" s="6">
        <v>1</v>
      </c>
      <c r="AM696" s="6">
        <f>(IFERROR(VLOOKUP(AK696,Components[[Name]:[Price]],2,FALSE),0))</f>
        <v>76.083333333333329</v>
      </c>
      <c r="AN696" s="5" t="s">
        <v>240</v>
      </c>
      <c r="AO696" s="6">
        <v>1</v>
      </c>
      <c r="AP696" s="6">
        <f>(IFERROR(VLOOKUP(AN696,Components[[Name]:[Price]],2,FALSE),0))</f>
        <v>199.7</v>
      </c>
      <c r="AQ696" s="5" t="s">
        <v>179</v>
      </c>
      <c r="AR696" s="6">
        <v>3</v>
      </c>
      <c r="AS696" s="6">
        <f>(IFERROR(VLOOKUP(AQ696,Components[[Name]:[Price]],2,FALSE),0))</f>
        <v>19.166666666666668</v>
      </c>
      <c r="AT696" s="5" t="s">
        <v>230</v>
      </c>
      <c r="AU696" s="6">
        <v>1</v>
      </c>
      <c r="AV696" s="6">
        <f>(IFERROR(VLOOKUP(AT696,Components[[Name]:[Price]],2,FALSE),0))</f>
        <v>347.83333333333331</v>
      </c>
      <c r="AW696" s="5"/>
      <c r="AX696" s="6"/>
      <c r="AY696" s="6">
        <f>(IFERROR(VLOOKUP(AW696,Components[[Name]:[Price]],2,FALSE),0))</f>
        <v>0</v>
      </c>
      <c r="AZ696" s="5"/>
      <c r="BA696" s="6"/>
      <c r="BB696" s="6">
        <f>(IFERROR(VLOOKUP(AZ696,Components[[Name]:[Price]],2,FALSE),0))</f>
        <v>0</v>
      </c>
    </row>
    <row r="697" spans="1:54" x14ac:dyDescent="0.2">
      <c r="A697" s="6">
        <v>97</v>
      </c>
      <c r="B697" s="6" t="s">
        <v>599</v>
      </c>
      <c r="C697" s="6" t="s">
        <v>663</v>
      </c>
      <c r="D697" s="6" t="s">
        <v>663</v>
      </c>
      <c r="E697" s="6">
        <v>6</v>
      </c>
      <c r="F697" s="6">
        <v>7</v>
      </c>
      <c r="G697" s="6">
        <v>14</v>
      </c>
      <c r="H697" s="6" t="s">
        <v>735</v>
      </c>
      <c r="I697" s="7">
        <f>Fullmath[[#This Row],[Total CP]]/Fullmath[[#This Row],[Quantity]]</f>
        <v>2.5666666666666669</v>
      </c>
      <c r="J6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15.4</v>
      </c>
      <c r="K697" s="6">
        <f>Fullmath[[#This Row],[Mat Cost]]/Fullmath[[#This Row],[Quantity]]</f>
        <v>40.869722222222215</v>
      </c>
      <c r="L6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245.21833333333331</v>
      </c>
      <c r="M697" s="5" t="s">
        <v>579</v>
      </c>
      <c r="N697" s="14">
        <v>1</v>
      </c>
      <c r="O697" s="15">
        <f>IFERROR(_xlfn.IFNA(VLOOKUP(Fullmath[[#This Row],[M1]],$H$2:$L696,2,FALSE),VLOOKUP(Fullmath[[#This Row],[M1]],$H698:$L$2227,2,FALSE)),0)</f>
        <v>1.4</v>
      </c>
      <c r="P697" s="16">
        <f>IFERROR(_xlfn.IFNA(VLOOKUP(Fullmath[[#This Row],[M1]],$H$2:$L696,4,FALSE),VLOOKUP(Fullmath[[#This Row],[M1]],$H698:$L$2227,4,FALSE)),0)</f>
        <v>62.893333333333338</v>
      </c>
      <c r="Q697" s="5"/>
      <c r="R697" s="6"/>
      <c r="S697" s="15">
        <f>IFERROR(_xlfn.IFNA(VLOOKUP(Fullmath[[#This Row],[M2]],$H$2:$L696,2,FALSE),VLOOKUP(Fullmath[[#This Row],[M2]],$H698:$L$2227,2,FALSE)),0)</f>
        <v>0</v>
      </c>
      <c r="T697" s="16">
        <f>IFERROR(_xlfn.IFNA(VLOOKUP(Fullmath[[#This Row],[M2]],$H$2:$L696,4,FALSE),VLOOKUP(Fullmath[[#This Row],[M2]],$H698:$L$2227,4,FALSE)),0)</f>
        <v>0</v>
      </c>
      <c r="U697" s="5"/>
      <c r="V697" s="6"/>
      <c r="W697" s="15">
        <f>IFERROR(_xlfn.IFNA(VLOOKUP(Fullmath[[#This Row],[M3]],$H$2:$L696,2,FALSE),VLOOKUP(Fullmath[[#This Row],[M3]],$H698:$L$2227,2,FALSE)),0)</f>
        <v>0</v>
      </c>
      <c r="X697" s="16">
        <f>IFERROR(_xlfn.IFNA(VLOOKUP(Fullmath[[#This Row],[M3]],$H$2:$L696,4,FALSE),VLOOKUP(Fullmath[[#This Row],[M3]],$H698:$L$2227,4,FALSE)),0)</f>
        <v>0</v>
      </c>
      <c r="Y697" s="5"/>
      <c r="Z697" s="6"/>
      <c r="AA697" s="15">
        <f>IFERROR(_xlfn.IFNA(VLOOKUP(Fullmath[[#This Row],[M4]],$H$2:$L696,2,FALSE),VLOOKUP(Fullmath[[#This Row],[M4]],$H698:$L$2227,2,FALSE)),0)</f>
        <v>0</v>
      </c>
      <c r="AB697" s="16">
        <f>IFERROR(_xlfn.IFNA(VLOOKUP(Fullmath[[#This Row],[M4]],$H$2:$L696,4,FALSE),VLOOKUP(Fullmath[[#This Row],[M4]],$H698:$L$2227,4,FALSE)),0)</f>
        <v>0</v>
      </c>
      <c r="AC697" s="5"/>
      <c r="AD697" s="6"/>
      <c r="AE697" s="15">
        <f>IFERROR(_xlfn.IFNA(VLOOKUP(Fullmath[[#This Row],[M5]],$H$2:$L696,2,FALSE),VLOOKUP(Fullmath[[#This Row],[M5]],$H698:$L$2227,2,FALSE)),0)</f>
        <v>0</v>
      </c>
      <c r="AF697" s="16">
        <f>IFERROR(_xlfn.IFNA(VLOOKUP(Fullmath[[#This Row],[M5]],$H$2:$L696,4,FALSE),VLOOKUP(Fullmath[[#This Row],[M5]],$H698:$L$2227,4,FALSE)),0)</f>
        <v>0</v>
      </c>
      <c r="AG697" s="5"/>
      <c r="AH697" s="6"/>
      <c r="AI697" s="15">
        <f>IFERROR(_xlfn.IFNA(VLOOKUP(Fullmath[[#This Row],[M6]],$H$2:$L696,2,FALSE),VLOOKUP(Fullmath[[#This Row],[M6]],$H698:$L$2227,2,FALSE)),0)</f>
        <v>0</v>
      </c>
      <c r="AJ697" s="16">
        <f>IFERROR(_xlfn.IFNA(VLOOKUP(Fullmath[[#This Row],[M6]],$H$2:$L696,4,FALSE),VLOOKUP(Fullmath[[#This Row],[M6]],$H698:$L$2227,4,FALSE)),0)</f>
        <v>0</v>
      </c>
      <c r="AK697" s="5" t="s">
        <v>209</v>
      </c>
      <c r="AL697" s="6">
        <v>1</v>
      </c>
      <c r="AM697" s="6">
        <f>(IFERROR(VLOOKUP(AK697,Components[[Name]:[Price]],2,FALSE),0))</f>
        <v>68.875</v>
      </c>
      <c r="AN697" s="5" t="s">
        <v>229</v>
      </c>
      <c r="AO697" s="6">
        <v>1</v>
      </c>
      <c r="AP697" s="6">
        <f>(IFERROR(VLOOKUP(AN697,Components[[Name]:[Price]],2,FALSE),0))</f>
        <v>18.2</v>
      </c>
      <c r="AQ697" s="5" t="s">
        <v>179</v>
      </c>
      <c r="AR697" s="6">
        <v>1</v>
      </c>
      <c r="AS697" s="6">
        <f>(IFERROR(VLOOKUP(AQ697,Components[[Name]:[Price]],2,FALSE),0))</f>
        <v>19.166666666666668</v>
      </c>
      <c r="AT697" s="5" t="s">
        <v>239</v>
      </c>
      <c r="AU697" s="6">
        <v>1</v>
      </c>
      <c r="AV697" s="6">
        <f>(IFERROR(VLOOKUP(AT697,Components[[Name]:[Price]],2,FALSE),0))</f>
        <v>76.083333333333329</v>
      </c>
      <c r="AW697" s="5"/>
      <c r="AX697" s="6"/>
      <c r="AY697" s="6">
        <f>(IFERROR(VLOOKUP(AW697,Components[[Name]:[Price]],2,FALSE),0))</f>
        <v>0</v>
      </c>
      <c r="AZ697" s="5"/>
      <c r="BA697" s="6"/>
      <c r="BB697" s="6">
        <f>(IFERROR(VLOOKUP(AZ697,Components[[Name]:[Price]],2,FALSE),0))</f>
        <v>0</v>
      </c>
    </row>
    <row r="698" spans="1:54" x14ac:dyDescent="0.2">
      <c r="A698" s="6">
        <v>106</v>
      </c>
      <c r="B698" s="6" t="s">
        <v>599</v>
      </c>
      <c r="C698" s="6" t="s">
        <v>663</v>
      </c>
      <c r="D698" s="6" t="s">
        <v>663</v>
      </c>
      <c r="E698" s="6">
        <v>6</v>
      </c>
      <c r="F698" s="6">
        <v>8</v>
      </c>
      <c r="G698" s="6">
        <v>1</v>
      </c>
      <c r="H698" s="6" t="s">
        <v>738</v>
      </c>
      <c r="I698" s="7">
        <f>Fullmath[[#This Row],[Total CP]]/Fullmath[[#This Row],[Quantity]]</f>
        <v>0.76666666666666661</v>
      </c>
      <c r="J6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4.5999999999999996</v>
      </c>
      <c r="K698" s="6">
        <f>Fullmath[[#This Row],[Mat Cost]]/Fullmath[[#This Row],[Quantity]]</f>
        <v>40.198888888888888</v>
      </c>
      <c r="L6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241.19333333333333</v>
      </c>
      <c r="M698" s="5" t="s">
        <v>579</v>
      </c>
      <c r="N698" s="14">
        <v>1</v>
      </c>
      <c r="O698" s="15">
        <f>IFERROR(_xlfn.IFNA(VLOOKUP(Fullmath[[#This Row],[M1]],$H$2:$L697,2,FALSE),VLOOKUP(Fullmath[[#This Row],[M1]],$H699:$L$2227,2,FALSE)),0)</f>
        <v>1.4</v>
      </c>
      <c r="P698" s="16">
        <f>IFERROR(_xlfn.IFNA(VLOOKUP(Fullmath[[#This Row],[M1]],$H$2:$L697,4,FALSE),VLOOKUP(Fullmath[[#This Row],[M1]],$H699:$L$2227,4,FALSE)),0)</f>
        <v>62.893333333333338</v>
      </c>
      <c r="Q698" s="5" t="s">
        <v>325</v>
      </c>
      <c r="R698" s="6">
        <v>2</v>
      </c>
      <c r="S698" s="15">
        <f>IFERROR(_xlfn.IFNA(VLOOKUP(Fullmath[[#This Row],[M2]],$H$2:$L697,2,FALSE),VLOOKUP(Fullmath[[#This Row],[M2]],$H699:$L$2227,2,FALSE)),0)</f>
        <v>1</v>
      </c>
      <c r="T698" s="16">
        <f>IFERROR(_xlfn.IFNA(VLOOKUP(Fullmath[[#This Row],[M2]],$H$2:$L697,4,FALSE),VLOOKUP(Fullmath[[#This Row],[M2]],$H699:$L$2227,4,FALSE)),0)</f>
        <v>48.608333333333334</v>
      </c>
      <c r="U698" s="5" t="s">
        <v>466</v>
      </c>
      <c r="V698" s="6">
        <v>1</v>
      </c>
      <c r="W698" s="15">
        <f>IFERROR(_xlfn.IFNA(VLOOKUP(Fullmath[[#This Row],[M3]],$H$2:$L697,2,FALSE),VLOOKUP(Fullmath[[#This Row],[M3]],$H699:$L$2227,2,FALSE)),0)</f>
        <v>0.2</v>
      </c>
      <c r="X698" s="16">
        <f>IFERROR(_xlfn.IFNA(VLOOKUP(Fullmath[[#This Row],[M3]],$H$2:$L697,4,FALSE),VLOOKUP(Fullmath[[#This Row],[M3]],$H699:$L$2227,4,FALSE)),0)</f>
        <v>5</v>
      </c>
      <c r="Y698" s="5"/>
      <c r="Z698" s="6"/>
      <c r="AA698" s="15">
        <f>IFERROR(_xlfn.IFNA(VLOOKUP(Fullmath[[#This Row],[M4]],$H$2:$L697,2,FALSE),VLOOKUP(Fullmath[[#This Row],[M4]],$H699:$L$2227,2,FALSE)),0)</f>
        <v>0</v>
      </c>
      <c r="AB698" s="16">
        <f>IFERROR(_xlfn.IFNA(VLOOKUP(Fullmath[[#This Row],[M4]],$H$2:$L697,4,FALSE),VLOOKUP(Fullmath[[#This Row],[M4]],$H699:$L$2227,4,FALSE)),0)</f>
        <v>0</v>
      </c>
      <c r="AC698" s="5"/>
      <c r="AD698" s="6"/>
      <c r="AE698" s="15">
        <f>IFERROR(_xlfn.IFNA(VLOOKUP(Fullmath[[#This Row],[M5]],$H$2:$L697,2,FALSE),VLOOKUP(Fullmath[[#This Row],[M5]],$H699:$L$2227,2,FALSE)),0)</f>
        <v>0</v>
      </c>
      <c r="AF698" s="16">
        <f>IFERROR(_xlfn.IFNA(VLOOKUP(Fullmath[[#This Row],[M5]],$H$2:$L697,4,FALSE),VLOOKUP(Fullmath[[#This Row],[M5]],$H699:$L$2227,4,FALSE)),0)</f>
        <v>0</v>
      </c>
      <c r="AG698" s="5"/>
      <c r="AH698" s="6"/>
      <c r="AI698" s="15">
        <f>IFERROR(_xlfn.IFNA(VLOOKUP(Fullmath[[#This Row],[M6]],$H$2:$L697,2,FALSE),VLOOKUP(Fullmath[[#This Row],[M6]],$H699:$L$2227,2,FALSE)),0)</f>
        <v>0</v>
      </c>
      <c r="AJ698" s="16">
        <f>IFERROR(_xlfn.IFNA(VLOOKUP(Fullmath[[#This Row],[M6]],$H$2:$L697,4,FALSE),VLOOKUP(Fullmath[[#This Row],[M6]],$H699:$L$2227,4,FALSE)),0)</f>
        <v>0</v>
      </c>
      <c r="AK698" s="5" t="s">
        <v>239</v>
      </c>
      <c r="AL698" s="6">
        <v>1</v>
      </c>
      <c r="AM698" s="6">
        <f>(IFERROR(VLOOKUP(AK698,Components[[Name]:[Price]],2,FALSE),0))</f>
        <v>76.083333333333329</v>
      </c>
      <c r="AN698" s="5"/>
      <c r="AO698" s="6"/>
      <c r="AP698" s="6">
        <f>(IFERROR(VLOOKUP(AN698,Components[[Name]:[Price]],2,FALSE),0))</f>
        <v>0</v>
      </c>
      <c r="AQ698" s="5"/>
      <c r="AR698" s="6"/>
      <c r="AS698" s="6">
        <f>(IFERROR(VLOOKUP(AQ698,Components[[Name]:[Price]],2,FALSE),0))</f>
        <v>0</v>
      </c>
      <c r="AT698" s="5"/>
      <c r="AU698" s="6"/>
      <c r="AV698" s="6">
        <f>(IFERROR(VLOOKUP(AT698,Components[[Name]:[Price]],2,FALSE),0))</f>
        <v>0</v>
      </c>
      <c r="AW698" s="5"/>
      <c r="AX698" s="6"/>
      <c r="AY698" s="6">
        <f>(IFERROR(VLOOKUP(AW698,Components[[Name]:[Price]],2,FALSE),0))</f>
        <v>0</v>
      </c>
      <c r="AZ698" s="5"/>
      <c r="BA698" s="6"/>
      <c r="BB698" s="6">
        <f>(IFERROR(VLOOKUP(AZ698,Components[[Name]:[Price]],2,FALSE),0))</f>
        <v>0</v>
      </c>
    </row>
    <row r="699" spans="1:54" x14ac:dyDescent="0.2">
      <c r="A699" s="6">
        <v>109</v>
      </c>
      <c r="B699" s="6" t="s">
        <v>599</v>
      </c>
      <c r="C699" s="6" t="s">
        <v>663</v>
      </c>
      <c r="D699" s="6" t="s">
        <v>663</v>
      </c>
      <c r="E699" s="6">
        <v>5</v>
      </c>
      <c r="F699" s="6">
        <v>8</v>
      </c>
      <c r="G699" s="6">
        <v>1</v>
      </c>
      <c r="H699" s="6" t="s">
        <v>740</v>
      </c>
      <c r="I699" s="7">
        <f>Fullmath[[#This Row],[Total CP]]/Fullmath[[#This Row],[Quantity]]</f>
        <v>0.48</v>
      </c>
      <c r="J6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2.4</v>
      </c>
      <c r="K699" s="6">
        <f>Fullmath[[#This Row],[Mat Cost]]/Fullmath[[#This Row],[Quantity]]</f>
        <v>68.73533333333333</v>
      </c>
      <c r="L6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343.67666666666662</v>
      </c>
      <c r="M699" s="5" t="s">
        <v>579</v>
      </c>
      <c r="N699" s="14">
        <v>1</v>
      </c>
      <c r="O699" s="15">
        <f>IFERROR(_xlfn.IFNA(VLOOKUP(Fullmath[[#This Row],[M1]],$H$2:$L698,2,FALSE),VLOOKUP(Fullmath[[#This Row],[M1]],$H700:$L$2227,2,FALSE)),0)</f>
        <v>1.4</v>
      </c>
      <c r="P699" s="16">
        <f>IFERROR(_xlfn.IFNA(VLOOKUP(Fullmath[[#This Row],[M1]],$H$2:$L698,4,FALSE),VLOOKUP(Fullmath[[#This Row],[M1]],$H700:$L$2227,4,FALSE)),0)</f>
        <v>62.893333333333338</v>
      </c>
      <c r="Q699" s="5"/>
      <c r="R699" s="6"/>
      <c r="S699" s="15">
        <f>IFERROR(_xlfn.IFNA(VLOOKUP(Fullmath[[#This Row],[M2]],$H$2:$L698,2,FALSE),VLOOKUP(Fullmath[[#This Row],[M2]],$H700:$L$2227,2,FALSE)),0)</f>
        <v>0</v>
      </c>
      <c r="T699" s="16">
        <f>IFERROR(_xlfn.IFNA(VLOOKUP(Fullmath[[#This Row],[M2]],$H$2:$L698,4,FALSE),VLOOKUP(Fullmath[[#This Row],[M2]],$H700:$L$2227,4,FALSE)),0)</f>
        <v>0</v>
      </c>
      <c r="U699" s="5"/>
      <c r="V699" s="6"/>
      <c r="W699" s="15">
        <f>IFERROR(_xlfn.IFNA(VLOOKUP(Fullmath[[#This Row],[M3]],$H$2:$L698,2,FALSE),VLOOKUP(Fullmath[[#This Row],[M3]],$H700:$L$2227,2,FALSE)),0)</f>
        <v>0</v>
      </c>
      <c r="X699" s="16">
        <f>IFERROR(_xlfn.IFNA(VLOOKUP(Fullmath[[#This Row],[M3]],$H$2:$L698,4,FALSE),VLOOKUP(Fullmath[[#This Row],[M3]],$H700:$L$2227,4,FALSE)),0)</f>
        <v>0</v>
      </c>
      <c r="Y699" s="5"/>
      <c r="Z699" s="6"/>
      <c r="AA699" s="15">
        <f>IFERROR(_xlfn.IFNA(VLOOKUP(Fullmath[[#This Row],[M4]],$H$2:$L698,2,FALSE),VLOOKUP(Fullmath[[#This Row],[M4]],$H700:$L$2227,2,FALSE)),0)</f>
        <v>0</v>
      </c>
      <c r="AB699" s="16">
        <f>IFERROR(_xlfn.IFNA(VLOOKUP(Fullmath[[#This Row],[M4]],$H$2:$L698,4,FALSE),VLOOKUP(Fullmath[[#This Row],[M4]],$H700:$L$2227,4,FALSE)),0)</f>
        <v>0</v>
      </c>
      <c r="AC699" s="5"/>
      <c r="AD699" s="6"/>
      <c r="AE699" s="15">
        <f>IFERROR(_xlfn.IFNA(VLOOKUP(Fullmath[[#This Row],[M5]],$H$2:$L698,2,FALSE),VLOOKUP(Fullmath[[#This Row],[M5]],$H700:$L$2227,2,FALSE)),0)</f>
        <v>0</v>
      </c>
      <c r="AF699" s="16">
        <f>IFERROR(_xlfn.IFNA(VLOOKUP(Fullmath[[#This Row],[M5]],$H$2:$L698,4,FALSE),VLOOKUP(Fullmath[[#This Row],[M5]],$H700:$L$2227,4,FALSE)),0)</f>
        <v>0</v>
      </c>
      <c r="AG699" s="5"/>
      <c r="AH699" s="6"/>
      <c r="AI699" s="15">
        <f>IFERROR(_xlfn.IFNA(VLOOKUP(Fullmath[[#This Row],[M6]],$H$2:$L698,2,FALSE),VLOOKUP(Fullmath[[#This Row],[M6]],$H700:$L$2227,2,FALSE)),0)</f>
        <v>0</v>
      </c>
      <c r="AJ699" s="16">
        <f>IFERROR(_xlfn.IFNA(VLOOKUP(Fullmath[[#This Row],[M6]],$H$2:$L698,4,FALSE),VLOOKUP(Fullmath[[#This Row],[M6]],$H700:$L$2227,4,FALSE)),0)</f>
        <v>0</v>
      </c>
      <c r="AK699" s="5" t="s">
        <v>239</v>
      </c>
      <c r="AL699" s="6">
        <v>1</v>
      </c>
      <c r="AM699" s="6">
        <f>(IFERROR(VLOOKUP(AK699,Components[[Name]:[Price]],2,FALSE),0))</f>
        <v>76.083333333333329</v>
      </c>
      <c r="AN699" s="5" t="s">
        <v>240</v>
      </c>
      <c r="AO699" s="6">
        <v>1</v>
      </c>
      <c r="AP699" s="6">
        <f>(IFERROR(VLOOKUP(AN699,Components[[Name]:[Price]],2,FALSE),0))</f>
        <v>199.7</v>
      </c>
      <c r="AQ699" s="5" t="s">
        <v>479</v>
      </c>
      <c r="AR699" s="6">
        <v>1</v>
      </c>
      <c r="AS699" s="6">
        <f>(IFERROR(VLOOKUP(AQ699,Components[[Name]:[Price]],2,FALSE),0))</f>
        <v>5</v>
      </c>
      <c r="AT699" s="5"/>
      <c r="AU699" s="6"/>
      <c r="AV699" s="6">
        <f>(IFERROR(VLOOKUP(AT699,Components[[Name]:[Price]],2,FALSE),0))</f>
        <v>0</v>
      </c>
      <c r="AW699" s="5"/>
      <c r="AX699" s="6"/>
      <c r="AY699" s="6">
        <f>(IFERROR(VLOOKUP(AW699,Components[[Name]:[Price]],2,FALSE),0))</f>
        <v>0</v>
      </c>
      <c r="AZ699" s="5"/>
      <c r="BA699" s="6"/>
      <c r="BB699" s="6">
        <f>(IFERROR(VLOOKUP(AZ699,Components[[Name]:[Price]],2,FALSE),0))</f>
        <v>0</v>
      </c>
    </row>
    <row r="700" spans="1:54" x14ac:dyDescent="0.2">
      <c r="A700" s="6">
        <v>108</v>
      </c>
      <c r="B700" s="6" t="s">
        <v>599</v>
      </c>
      <c r="C700" s="6" t="s">
        <v>663</v>
      </c>
      <c r="D700" s="6" t="s">
        <v>663</v>
      </c>
      <c r="E700" s="6">
        <v>4</v>
      </c>
      <c r="F700" s="6">
        <v>8</v>
      </c>
      <c r="G700" s="6">
        <v>1</v>
      </c>
      <c r="H700" s="6" t="s">
        <v>739</v>
      </c>
      <c r="I700" s="7">
        <f>Fullmath[[#This Row],[Total CP]]/Fullmath[[#This Row],[Quantity]]</f>
        <v>1.8624999999999998</v>
      </c>
      <c r="J7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7.4499999999999993</v>
      </c>
      <c r="K700" s="6">
        <f>Fullmath[[#This Row],[Mat Cost]]/Fullmath[[#This Row],[Quantity]]</f>
        <v>72.688333333333333</v>
      </c>
      <c r="L7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290.75333333333333</v>
      </c>
      <c r="M700" s="5" t="s">
        <v>579</v>
      </c>
      <c r="N700" s="14">
        <v>1</v>
      </c>
      <c r="O700" s="15">
        <f>IFERROR(_xlfn.IFNA(VLOOKUP(Fullmath[[#This Row],[M1]],$H$2:$L699,2,FALSE),VLOOKUP(Fullmath[[#This Row],[M1]],$H701:$L$2227,2,FALSE)),0)</f>
        <v>1.4</v>
      </c>
      <c r="P700" s="16">
        <f>IFERROR(_xlfn.IFNA(VLOOKUP(Fullmath[[#This Row],[M1]],$H$2:$L699,4,FALSE),VLOOKUP(Fullmath[[#This Row],[M1]],$H701:$L$2227,4,FALSE)),0)</f>
        <v>62.893333333333338</v>
      </c>
      <c r="Q700" s="5" t="s">
        <v>325</v>
      </c>
      <c r="R700" s="6">
        <v>1</v>
      </c>
      <c r="S700" s="15">
        <f>IFERROR(_xlfn.IFNA(VLOOKUP(Fullmath[[#This Row],[M2]],$H$2:$L699,2,FALSE),VLOOKUP(Fullmath[[#This Row],[M2]],$H701:$L$2227,2,FALSE)),0)</f>
        <v>1</v>
      </c>
      <c r="T700" s="16">
        <f>IFERROR(_xlfn.IFNA(VLOOKUP(Fullmath[[#This Row],[M2]],$H$2:$L699,4,FALSE),VLOOKUP(Fullmath[[#This Row],[M2]],$H701:$L$2227,4,FALSE)),0)</f>
        <v>48.608333333333334</v>
      </c>
      <c r="U700" s="5" t="s">
        <v>650</v>
      </c>
      <c r="V700" s="6">
        <v>1</v>
      </c>
      <c r="W700" s="15">
        <f>IFERROR(_xlfn.IFNA(VLOOKUP(Fullmath[[#This Row],[M3]],$H$2:$L699,2,FALSE),VLOOKUP(Fullmath[[#This Row],[M3]],$H701:$L$2227,2,FALSE)),0)</f>
        <v>4.05</v>
      </c>
      <c r="X700" s="16">
        <f>IFERROR(_xlfn.IFNA(VLOOKUP(Fullmath[[#This Row],[M3]],$H$2:$L699,4,FALSE),VLOOKUP(Fullmath[[#This Row],[M3]],$H701:$L$2227,4,FALSE)),0)</f>
        <v>103.16833333333334</v>
      </c>
      <c r="Y700" s="5"/>
      <c r="Z700" s="6"/>
      <c r="AA700" s="15">
        <f>IFERROR(_xlfn.IFNA(VLOOKUP(Fullmath[[#This Row],[M4]],$H$2:$L699,2,FALSE),VLOOKUP(Fullmath[[#This Row],[M4]],$H701:$L$2227,2,FALSE)),0)</f>
        <v>0</v>
      </c>
      <c r="AB700" s="16">
        <f>IFERROR(_xlfn.IFNA(VLOOKUP(Fullmath[[#This Row],[M4]],$H$2:$L699,4,FALSE),VLOOKUP(Fullmath[[#This Row],[M4]],$H701:$L$2227,4,FALSE)),0)</f>
        <v>0</v>
      </c>
      <c r="AC700" s="5"/>
      <c r="AD700" s="6"/>
      <c r="AE700" s="15">
        <f>IFERROR(_xlfn.IFNA(VLOOKUP(Fullmath[[#This Row],[M5]],$H$2:$L699,2,FALSE),VLOOKUP(Fullmath[[#This Row],[M5]],$H701:$L$2227,2,FALSE)),0)</f>
        <v>0</v>
      </c>
      <c r="AF700" s="16">
        <f>IFERROR(_xlfn.IFNA(VLOOKUP(Fullmath[[#This Row],[M5]],$H$2:$L699,4,FALSE),VLOOKUP(Fullmath[[#This Row],[M5]],$H701:$L$2227,4,FALSE)),0)</f>
        <v>0</v>
      </c>
      <c r="AG700" s="5"/>
      <c r="AH700" s="6"/>
      <c r="AI700" s="15">
        <f>IFERROR(_xlfn.IFNA(VLOOKUP(Fullmath[[#This Row],[M6]],$H$2:$L699,2,FALSE),VLOOKUP(Fullmath[[#This Row],[M6]],$H701:$L$2227,2,FALSE)),0)</f>
        <v>0</v>
      </c>
      <c r="AJ700" s="16">
        <f>IFERROR(_xlfn.IFNA(VLOOKUP(Fullmath[[#This Row],[M6]],$H$2:$L699,4,FALSE),VLOOKUP(Fullmath[[#This Row],[M6]],$H701:$L$2227,4,FALSE)),0)</f>
        <v>0</v>
      </c>
      <c r="AK700" s="5" t="s">
        <v>239</v>
      </c>
      <c r="AL700" s="6">
        <v>1</v>
      </c>
      <c r="AM700" s="6">
        <f>(IFERROR(VLOOKUP(AK700,Components[[Name]:[Price]],2,FALSE),0))</f>
        <v>76.083333333333329</v>
      </c>
      <c r="AN700" s="5"/>
      <c r="AO700" s="6"/>
      <c r="AP700" s="6">
        <f>(IFERROR(VLOOKUP(AN700,Components[[Name]:[Price]],2,FALSE),0))</f>
        <v>0</v>
      </c>
      <c r="AQ700" s="5"/>
      <c r="AR700" s="6"/>
      <c r="AS700" s="6">
        <f>(IFERROR(VLOOKUP(AQ700,Components[[Name]:[Price]],2,FALSE),0))</f>
        <v>0</v>
      </c>
      <c r="AT700" s="5"/>
      <c r="AU700" s="6"/>
      <c r="AV700" s="6">
        <f>(IFERROR(VLOOKUP(AT700,Components[[Name]:[Price]],2,FALSE),0))</f>
        <v>0</v>
      </c>
      <c r="AW700" s="5"/>
      <c r="AX700" s="6"/>
      <c r="AY700" s="6">
        <f>(IFERROR(VLOOKUP(AW700,Components[[Name]:[Price]],2,FALSE),0))</f>
        <v>0</v>
      </c>
      <c r="AZ700" s="5"/>
      <c r="BA700" s="6"/>
      <c r="BB700" s="6">
        <f>(IFERROR(VLOOKUP(AZ700,Components[[Name]:[Price]],2,FALSE),0))</f>
        <v>0</v>
      </c>
    </row>
    <row r="701" spans="1:54" x14ac:dyDescent="0.2">
      <c r="A701" s="6">
        <v>98</v>
      </c>
      <c r="B701" s="6" t="s">
        <v>599</v>
      </c>
      <c r="C701" s="6" t="s">
        <v>663</v>
      </c>
      <c r="D701" s="6" t="s">
        <v>663</v>
      </c>
      <c r="E701" s="6">
        <v>6</v>
      </c>
      <c r="F701" s="6">
        <v>12</v>
      </c>
      <c r="G701" s="6">
        <v>2</v>
      </c>
      <c r="H701" s="6" t="s">
        <v>736</v>
      </c>
      <c r="I701" s="7">
        <f>Fullmath[[#This Row],[Total CP]]/Fullmath[[#This Row],[Quantity]]</f>
        <v>0.58333333333333337</v>
      </c>
      <c r="J7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3.5</v>
      </c>
      <c r="K701" s="6">
        <f>Fullmath[[#This Row],[Mat Cost]]/Fullmath[[#This Row],[Quantity]]</f>
        <v>43.501666666666665</v>
      </c>
      <c r="L7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261.01</v>
      </c>
      <c r="M701" s="5" t="s">
        <v>579</v>
      </c>
      <c r="N701" s="14">
        <v>1</v>
      </c>
      <c r="O701" s="15">
        <f>IFERROR(_xlfn.IFNA(VLOOKUP(Fullmath[[#This Row],[M1]],$H$2:$L700,2,FALSE),VLOOKUP(Fullmath[[#This Row],[M1]],$H702:$L$2227,2,FALSE)),0)</f>
        <v>1.4</v>
      </c>
      <c r="P701" s="16">
        <f>IFERROR(_xlfn.IFNA(VLOOKUP(Fullmath[[#This Row],[M1]],$H$2:$L700,4,FALSE),VLOOKUP(Fullmath[[#This Row],[M1]],$H702:$L$2227,4,FALSE)),0)</f>
        <v>62.893333333333338</v>
      </c>
      <c r="Q701" s="5" t="s">
        <v>361</v>
      </c>
      <c r="R701" s="6">
        <v>1</v>
      </c>
      <c r="S701" s="15">
        <f>IFERROR(_xlfn.IFNA(VLOOKUP(Fullmath[[#This Row],[M2]],$H$2:$L700,2,FALSE),VLOOKUP(Fullmath[[#This Row],[M2]],$H702:$L$2227,2,FALSE)),0)</f>
        <v>0.1</v>
      </c>
      <c r="T701" s="16">
        <f>IFERROR(_xlfn.IFNA(VLOOKUP(Fullmath[[#This Row],[M2]],$H$2:$L700,4,FALSE),VLOOKUP(Fullmath[[#This Row],[M2]],$H702:$L$2227,4,FALSE)),0)</f>
        <v>5.6166666666666663</v>
      </c>
      <c r="U701" s="5"/>
      <c r="V701" s="6"/>
      <c r="W701" s="15">
        <f>IFERROR(_xlfn.IFNA(VLOOKUP(Fullmath[[#This Row],[M3]],$H$2:$L700,2,FALSE),VLOOKUP(Fullmath[[#This Row],[M3]],$H702:$L$2227,2,FALSE)),0)</f>
        <v>0</v>
      </c>
      <c r="X701" s="16">
        <f>IFERROR(_xlfn.IFNA(VLOOKUP(Fullmath[[#This Row],[M3]],$H$2:$L700,4,FALSE),VLOOKUP(Fullmath[[#This Row],[M3]],$H702:$L$2227,4,FALSE)),0)</f>
        <v>0</v>
      </c>
      <c r="Y701" s="5"/>
      <c r="Z701" s="6"/>
      <c r="AA701" s="15">
        <f>IFERROR(_xlfn.IFNA(VLOOKUP(Fullmath[[#This Row],[M4]],$H$2:$L700,2,FALSE),VLOOKUP(Fullmath[[#This Row],[M4]],$H702:$L$2227,2,FALSE)),0)</f>
        <v>0</v>
      </c>
      <c r="AB701" s="16">
        <f>IFERROR(_xlfn.IFNA(VLOOKUP(Fullmath[[#This Row],[M4]],$H$2:$L700,4,FALSE),VLOOKUP(Fullmath[[#This Row],[M4]],$H702:$L$2227,4,FALSE)),0)</f>
        <v>0</v>
      </c>
      <c r="AC701" s="5"/>
      <c r="AD701" s="6"/>
      <c r="AE701" s="15">
        <f>IFERROR(_xlfn.IFNA(VLOOKUP(Fullmath[[#This Row],[M5]],$H$2:$L700,2,FALSE),VLOOKUP(Fullmath[[#This Row],[M5]],$H702:$L$2227,2,FALSE)),0)</f>
        <v>0</v>
      </c>
      <c r="AF701" s="16">
        <f>IFERROR(_xlfn.IFNA(VLOOKUP(Fullmath[[#This Row],[M5]],$H$2:$L700,4,FALSE),VLOOKUP(Fullmath[[#This Row],[M5]],$H702:$L$2227,4,FALSE)),0)</f>
        <v>0</v>
      </c>
      <c r="AG701" s="5"/>
      <c r="AH701" s="6"/>
      <c r="AI701" s="15">
        <f>IFERROR(_xlfn.IFNA(VLOOKUP(Fullmath[[#This Row],[M6]],$H$2:$L700,2,FALSE),VLOOKUP(Fullmath[[#This Row],[M6]],$H702:$L$2227,2,FALSE)),0)</f>
        <v>0</v>
      </c>
      <c r="AJ701" s="16">
        <f>IFERROR(_xlfn.IFNA(VLOOKUP(Fullmath[[#This Row],[M6]],$H$2:$L700,4,FALSE),VLOOKUP(Fullmath[[#This Row],[M6]],$H702:$L$2227,4,FALSE)),0)</f>
        <v>0</v>
      </c>
      <c r="AK701" s="5" t="s">
        <v>179</v>
      </c>
      <c r="AL701" s="6">
        <v>3</v>
      </c>
      <c r="AM701" s="6">
        <f>(IFERROR(VLOOKUP(AK701,Components[[Name]:[Price]],2,FALSE),0))</f>
        <v>19.166666666666668</v>
      </c>
      <c r="AN701" s="5" t="s">
        <v>197</v>
      </c>
      <c r="AO701" s="6">
        <v>1</v>
      </c>
      <c r="AP701" s="6">
        <f>(IFERROR(VLOOKUP(AN701,Components[[Name]:[Price]],2,FALSE),0))</f>
        <v>58.916666666666664</v>
      </c>
      <c r="AQ701" s="5" t="s">
        <v>239</v>
      </c>
      <c r="AR701" s="6">
        <v>1</v>
      </c>
      <c r="AS701" s="6">
        <f>(IFERROR(VLOOKUP(AQ701,Components[[Name]:[Price]],2,FALSE),0))</f>
        <v>76.083333333333329</v>
      </c>
      <c r="AT701" s="5"/>
      <c r="AU701" s="6"/>
      <c r="AV701" s="6">
        <f>(IFERROR(VLOOKUP(AT701,Components[[Name]:[Price]],2,FALSE),0))</f>
        <v>0</v>
      </c>
      <c r="AW701" s="5"/>
      <c r="AX701" s="6"/>
      <c r="AY701" s="6">
        <f>(IFERROR(VLOOKUP(AW701,Components[[Name]:[Price]],2,FALSE),0))</f>
        <v>0</v>
      </c>
      <c r="AZ701" s="5"/>
      <c r="BA701" s="6"/>
      <c r="BB701" s="6">
        <f>(IFERROR(VLOOKUP(AZ701,Components[[Name]:[Price]],2,FALSE),0))</f>
        <v>0</v>
      </c>
    </row>
    <row r="702" spans="1:54" x14ac:dyDescent="0.2">
      <c r="A702" s="6">
        <v>911</v>
      </c>
      <c r="B702" s="6" t="s">
        <v>599</v>
      </c>
      <c r="C702" s="6" t="s">
        <v>663</v>
      </c>
      <c r="D702" s="6" t="s">
        <v>663</v>
      </c>
      <c r="E702" s="6">
        <v>10</v>
      </c>
      <c r="F702" s="6">
        <v>15</v>
      </c>
      <c r="G702" s="6">
        <v>24</v>
      </c>
      <c r="H702" s="6" t="s">
        <v>650</v>
      </c>
      <c r="I702" s="7">
        <f>Fullmath[[#This Row],[Total CP]]/Fullmath[[#This Row],[Quantity]]</f>
        <v>4.05</v>
      </c>
      <c r="J7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40.5</v>
      </c>
      <c r="K702" s="6">
        <f>Fullmath[[#This Row],[Mat Cost]]/Fullmath[[#This Row],[Quantity]]</f>
        <v>103.16833333333334</v>
      </c>
      <c r="L7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1031.6833333333334</v>
      </c>
      <c r="M702" s="5" t="s">
        <v>301</v>
      </c>
      <c r="N702" s="14">
        <v>10</v>
      </c>
      <c r="O702" s="15">
        <f>IFERROR(_xlfn.IFNA(VLOOKUP(Fullmath[[#This Row],[M1]],$H$2:$L701,2,FALSE),VLOOKUP(Fullmath[[#This Row],[M1]],$H703:$L$2227,2,FALSE)),0)</f>
        <v>1.4</v>
      </c>
      <c r="P702" s="16">
        <f>IFERROR(_xlfn.IFNA(VLOOKUP(Fullmath[[#This Row],[M1]],$H$2:$L701,4,FALSE),VLOOKUP(Fullmath[[#This Row],[M1]],$H703:$L$2227,4,FALSE)),0)</f>
        <v>62.893333333333338</v>
      </c>
      <c r="Q702" s="5" t="s">
        <v>743</v>
      </c>
      <c r="R702" s="6">
        <v>5</v>
      </c>
      <c r="S702" s="15">
        <f>IFERROR(_xlfn.IFNA(VLOOKUP(Fullmath[[#This Row],[M2]],$H$2:$L701,2,FALSE),VLOOKUP(Fullmath[[#This Row],[M2]],$H703:$L$2227,2,FALSE)),0)</f>
        <v>0.1</v>
      </c>
      <c r="T702" s="16">
        <f>IFERROR(_xlfn.IFNA(VLOOKUP(Fullmath[[#This Row],[M2]],$H$2:$L701,4,FALSE),VLOOKUP(Fullmath[[#This Row],[M2]],$H703:$L$2227,4,FALSE)),0)</f>
        <v>10.583333333333332</v>
      </c>
      <c r="U702" s="5" t="s">
        <v>744</v>
      </c>
      <c r="V702" s="6">
        <v>2</v>
      </c>
      <c r="W702" s="15">
        <f>IFERROR(_xlfn.IFNA(VLOOKUP(Fullmath[[#This Row],[M3]],$H$2:$L701,2,FALSE),VLOOKUP(Fullmath[[#This Row],[M3]],$H703:$L$2227,2,FALSE)),0)</f>
        <v>1</v>
      </c>
      <c r="X702" s="16">
        <f>IFERROR(_xlfn.IFNA(VLOOKUP(Fullmath[[#This Row],[M3]],$H$2:$L701,4,FALSE),VLOOKUP(Fullmath[[#This Row],[M3]],$H703:$L$2227,4,FALSE)),0)</f>
        <v>28.916666666666668</v>
      </c>
      <c r="Y702" s="5"/>
      <c r="Z702" s="6"/>
      <c r="AA702" s="15">
        <f>IFERROR(_xlfn.IFNA(VLOOKUP(Fullmath[[#This Row],[M4]],$H$2:$L701,2,FALSE),VLOOKUP(Fullmath[[#This Row],[M4]],$H703:$L$2227,2,FALSE)),0)</f>
        <v>0</v>
      </c>
      <c r="AB702" s="16">
        <f>IFERROR(_xlfn.IFNA(VLOOKUP(Fullmath[[#This Row],[M4]],$H$2:$L701,4,FALSE),VLOOKUP(Fullmath[[#This Row],[M4]],$H703:$L$2227,4,FALSE)),0)</f>
        <v>0</v>
      </c>
      <c r="AC702" s="5"/>
      <c r="AD702" s="6"/>
      <c r="AE702" s="15">
        <f>IFERROR(_xlfn.IFNA(VLOOKUP(Fullmath[[#This Row],[M5]],$H$2:$L701,2,FALSE),VLOOKUP(Fullmath[[#This Row],[M5]],$H703:$L$2227,2,FALSE)),0)</f>
        <v>0</v>
      </c>
      <c r="AF702" s="16">
        <f>IFERROR(_xlfn.IFNA(VLOOKUP(Fullmath[[#This Row],[M5]],$H$2:$L701,4,FALSE),VLOOKUP(Fullmath[[#This Row],[M5]],$H703:$L$2227,4,FALSE)),0)</f>
        <v>0</v>
      </c>
      <c r="AG702" s="5"/>
      <c r="AH702" s="6"/>
      <c r="AI702" s="15">
        <f>IFERROR(_xlfn.IFNA(VLOOKUP(Fullmath[[#This Row],[M6]],$H$2:$L701,2,FALSE),VLOOKUP(Fullmath[[#This Row],[M6]],$H703:$L$2227,2,FALSE)),0)</f>
        <v>0</v>
      </c>
      <c r="AJ702" s="16">
        <f>IFERROR(_xlfn.IFNA(VLOOKUP(Fullmath[[#This Row],[M6]],$H$2:$L701,4,FALSE),VLOOKUP(Fullmath[[#This Row],[M6]],$H703:$L$2227,4,FALSE)),0)</f>
        <v>0</v>
      </c>
      <c r="AK702" s="5" t="s">
        <v>165</v>
      </c>
      <c r="AL702" s="6">
        <v>10</v>
      </c>
      <c r="AM702" s="6">
        <f>(IFERROR(VLOOKUP(AK702,Components[[Name]:[Price]],2,FALSE),0))</f>
        <v>29.2</v>
      </c>
      <c r="AN702" s="5"/>
      <c r="AO702" s="6"/>
      <c r="AP702" s="6">
        <f>(IFERROR(VLOOKUP(AN702,Components[[Name]:[Price]],2,FALSE),0))</f>
        <v>0</v>
      </c>
      <c r="AQ702" s="5"/>
      <c r="AR702" s="6"/>
      <c r="AS702" s="6">
        <f>(IFERROR(VLOOKUP(AQ702,Components[[Name]:[Price]],2,FALSE),0))</f>
        <v>0</v>
      </c>
      <c r="AT702" s="5"/>
      <c r="AU702" s="6"/>
      <c r="AV702" s="6">
        <f>(IFERROR(VLOOKUP(AT702,Components[[Name]:[Price]],2,FALSE),0))</f>
        <v>0</v>
      </c>
      <c r="AW702" s="5"/>
      <c r="AX702" s="6"/>
      <c r="AY702" s="6">
        <f>(IFERROR(VLOOKUP(AW702,Components[[Name]:[Price]],2,FALSE),0))</f>
        <v>0</v>
      </c>
      <c r="AZ702" s="5"/>
      <c r="BA702" s="6"/>
      <c r="BB702" s="6">
        <f>(IFERROR(VLOOKUP(AZ702,Components[[Name]:[Price]],2,FALSE),0))</f>
        <v>0</v>
      </c>
    </row>
    <row r="703" spans="1:54" x14ac:dyDescent="0.2">
      <c r="A703" s="6">
        <v>1690</v>
      </c>
      <c r="B703" s="6" t="s">
        <v>599</v>
      </c>
      <c r="C703" s="6" t="s">
        <v>663</v>
      </c>
      <c r="D703" s="6" t="s">
        <v>663</v>
      </c>
      <c r="E703" s="6">
        <v>1</v>
      </c>
      <c r="F703" s="6">
        <v>15</v>
      </c>
      <c r="G703" s="6">
        <v>30</v>
      </c>
      <c r="H703" s="6" t="s">
        <v>752</v>
      </c>
      <c r="I703" s="7">
        <f>Fullmath[[#This Row],[Total CP]]/Fullmath[[#This Row],[Quantity]]</f>
        <v>34.049999999999997</v>
      </c>
      <c r="J7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34.049999999999997</v>
      </c>
      <c r="K703" s="6">
        <f>Fullmath[[#This Row],[Mat Cost]]/Fullmath[[#This Row],[Quantity]]</f>
        <v>2192.085</v>
      </c>
      <c r="L7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2192.085</v>
      </c>
      <c r="M703" s="5" t="s">
        <v>650</v>
      </c>
      <c r="N703" s="14">
        <v>1</v>
      </c>
      <c r="O703" s="15">
        <f>IFERROR(_xlfn.IFNA(VLOOKUP(Fullmath[[#This Row],[M1]],$H$2:$L702,2,FALSE),VLOOKUP(Fullmath[[#This Row],[M1]],$H704:$L$2227,2,FALSE)),0)</f>
        <v>4.05</v>
      </c>
      <c r="P703" s="16">
        <f>IFERROR(_xlfn.IFNA(VLOOKUP(Fullmath[[#This Row],[M1]],$H$2:$L702,4,FALSE),VLOOKUP(Fullmath[[#This Row],[M1]],$H704:$L$2227,4,FALSE)),0)</f>
        <v>103.16833333333334</v>
      </c>
      <c r="Q703" s="5"/>
      <c r="R703" s="6"/>
      <c r="S703" s="15">
        <f>IFERROR(_xlfn.IFNA(VLOOKUP(Fullmath[[#This Row],[M2]],$H$2:$L702,2,FALSE),VLOOKUP(Fullmath[[#This Row],[M2]],$H704:$L$2227,2,FALSE)),0)</f>
        <v>0</v>
      </c>
      <c r="T703" s="16">
        <f>IFERROR(_xlfn.IFNA(VLOOKUP(Fullmath[[#This Row],[M2]],$H$2:$L702,4,FALSE),VLOOKUP(Fullmath[[#This Row],[M2]],$H704:$L$2227,4,FALSE)),0)</f>
        <v>0</v>
      </c>
      <c r="U703" s="5"/>
      <c r="V703" s="6"/>
      <c r="W703" s="15">
        <f>IFERROR(_xlfn.IFNA(VLOOKUP(Fullmath[[#This Row],[M3]],$H$2:$L702,2,FALSE),VLOOKUP(Fullmath[[#This Row],[M3]],$H704:$L$2227,2,FALSE)),0)</f>
        <v>0</v>
      </c>
      <c r="X703" s="16">
        <f>IFERROR(_xlfn.IFNA(VLOOKUP(Fullmath[[#This Row],[M3]],$H$2:$L702,4,FALSE),VLOOKUP(Fullmath[[#This Row],[M3]],$H704:$L$2227,4,FALSE)),0)</f>
        <v>0</v>
      </c>
      <c r="Y703" s="5"/>
      <c r="Z703" s="6"/>
      <c r="AA703" s="15">
        <f>IFERROR(_xlfn.IFNA(VLOOKUP(Fullmath[[#This Row],[M4]],$H$2:$L702,2,FALSE),VLOOKUP(Fullmath[[#This Row],[M4]],$H704:$L$2227,2,FALSE)),0)</f>
        <v>0</v>
      </c>
      <c r="AB703" s="16">
        <f>IFERROR(_xlfn.IFNA(VLOOKUP(Fullmath[[#This Row],[M4]],$H$2:$L702,4,FALSE),VLOOKUP(Fullmath[[#This Row],[M4]],$H704:$L$2227,4,FALSE)),0)</f>
        <v>0</v>
      </c>
      <c r="AC703" s="5"/>
      <c r="AD703" s="6"/>
      <c r="AE703" s="15">
        <f>IFERROR(_xlfn.IFNA(VLOOKUP(Fullmath[[#This Row],[M5]],$H$2:$L702,2,FALSE),VLOOKUP(Fullmath[[#This Row],[M5]],$H704:$L$2227,2,FALSE)),0)</f>
        <v>0</v>
      </c>
      <c r="AF703" s="16">
        <f>IFERROR(_xlfn.IFNA(VLOOKUP(Fullmath[[#This Row],[M5]],$H$2:$L702,4,FALSE),VLOOKUP(Fullmath[[#This Row],[M5]],$H704:$L$2227,4,FALSE)),0)</f>
        <v>0</v>
      </c>
      <c r="AG703" s="5"/>
      <c r="AH703" s="6"/>
      <c r="AI703" s="15">
        <f>IFERROR(_xlfn.IFNA(VLOOKUP(Fullmath[[#This Row],[M6]],$H$2:$L702,2,FALSE),VLOOKUP(Fullmath[[#This Row],[M6]],$H704:$L$2227,2,FALSE)),0)</f>
        <v>0</v>
      </c>
      <c r="AJ703" s="16">
        <f>IFERROR(_xlfn.IFNA(VLOOKUP(Fullmath[[#This Row],[M6]],$H$2:$L702,4,FALSE),VLOOKUP(Fullmath[[#This Row],[M6]],$H704:$L$2227,4,FALSE)),0)</f>
        <v>0</v>
      </c>
      <c r="AK703" s="5" t="s">
        <v>501</v>
      </c>
      <c r="AL703" s="6">
        <v>1</v>
      </c>
      <c r="AM703" s="6">
        <f>(IFERROR(VLOOKUP(AK703,Components[[Name]:[Price]],2,FALSE),0))</f>
        <v>30</v>
      </c>
      <c r="AN703" s="5" t="s">
        <v>197</v>
      </c>
      <c r="AO703" s="6">
        <v>1</v>
      </c>
      <c r="AP703" s="6">
        <f>(IFERROR(VLOOKUP(AN703,Components[[Name]:[Price]],2,FALSE),0))</f>
        <v>58.916666666666664</v>
      </c>
      <c r="AQ703" s="5" t="s">
        <v>751</v>
      </c>
      <c r="AR703" s="6">
        <v>4</v>
      </c>
      <c r="AS703" s="6">
        <f>(IFERROR(VLOOKUP(AQ703,Components[[Name]:[Price]],2,FALSE),0))</f>
        <v>500</v>
      </c>
      <c r="AT703" s="5"/>
      <c r="AU703" s="6"/>
      <c r="AV703" s="6">
        <f>(IFERROR(VLOOKUP(AT703,Components[[Name]:[Price]],2,FALSE),0))</f>
        <v>0</v>
      </c>
      <c r="AW703" s="5"/>
      <c r="AX703" s="6"/>
      <c r="AY703" s="6">
        <f>(IFERROR(VLOOKUP(AW703,Components[[Name]:[Price]],2,FALSE),0))</f>
        <v>0</v>
      </c>
      <c r="AZ703" s="5"/>
      <c r="BA703" s="6"/>
      <c r="BB703" s="6">
        <f>(IFERROR(VLOOKUP(AZ703,Components[[Name]:[Price]],2,FALSE),0))</f>
        <v>0</v>
      </c>
    </row>
    <row r="704" spans="1:54" x14ac:dyDescent="0.2">
      <c r="A704" s="6">
        <v>1689</v>
      </c>
      <c r="B704" s="6" t="s">
        <v>599</v>
      </c>
      <c r="C704" s="6" t="s">
        <v>663</v>
      </c>
      <c r="D704" s="6" t="s">
        <v>663</v>
      </c>
      <c r="E704" s="6">
        <v>1</v>
      </c>
      <c r="F704" s="6">
        <v>15</v>
      </c>
      <c r="G704" s="6">
        <v>30</v>
      </c>
      <c r="H704" s="6" t="s">
        <v>749</v>
      </c>
      <c r="I704" s="7">
        <f>Fullmath[[#This Row],[Total CP]]/Fullmath[[#This Row],[Quantity]]</f>
        <v>30</v>
      </c>
      <c r="J7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</v>
      </c>
      <c r="K704" s="6">
        <f>Fullmath[[#This Row],[Mat Cost]]/Fullmath[[#This Row],[Quantity]]</f>
        <v>5500</v>
      </c>
      <c r="L7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5500</v>
      </c>
      <c r="M704" s="5"/>
      <c r="N704" s="14"/>
      <c r="O704" s="15">
        <f>IFERROR(_xlfn.IFNA(VLOOKUP(Fullmath[[#This Row],[M1]],$H$2:$L703,2,FALSE),VLOOKUP(Fullmath[[#This Row],[M1]],$H705:$L$2227,2,FALSE)),0)</f>
        <v>0</v>
      </c>
      <c r="P704" s="16">
        <f>IFERROR(_xlfn.IFNA(VLOOKUP(Fullmath[[#This Row],[M1]],$H$2:$L703,4,FALSE),VLOOKUP(Fullmath[[#This Row],[M1]],$H705:$L$2227,4,FALSE)),0)</f>
        <v>0</v>
      </c>
      <c r="Q704" s="5"/>
      <c r="R704" s="6"/>
      <c r="S704" s="15">
        <f>IFERROR(_xlfn.IFNA(VLOOKUP(Fullmath[[#This Row],[M2]],$H$2:$L703,2,FALSE),VLOOKUP(Fullmath[[#This Row],[M2]],$H705:$L$2227,2,FALSE)),0)</f>
        <v>0</v>
      </c>
      <c r="T704" s="16">
        <f>IFERROR(_xlfn.IFNA(VLOOKUP(Fullmath[[#This Row],[M2]],$H$2:$L703,4,FALSE),VLOOKUP(Fullmath[[#This Row],[M2]],$H705:$L$2227,4,FALSE)),0)</f>
        <v>0</v>
      </c>
      <c r="U704" s="5"/>
      <c r="V704" s="6"/>
      <c r="W704" s="15">
        <f>IFERROR(_xlfn.IFNA(VLOOKUP(Fullmath[[#This Row],[M3]],$H$2:$L703,2,FALSE),VLOOKUP(Fullmath[[#This Row],[M3]],$H705:$L$2227,2,FALSE)),0)</f>
        <v>0</v>
      </c>
      <c r="X704" s="16">
        <f>IFERROR(_xlfn.IFNA(VLOOKUP(Fullmath[[#This Row],[M3]],$H$2:$L703,4,FALSE),VLOOKUP(Fullmath[[#This Row],[M3]],$H705:$L$2227,4,FALSE)),0)</f>
        <v>0</v>
      </c>
      <c r="Y704" s="5"/>
      <c r="Z704" s="6"/>
      <c r="AA704" s="15">
        <f>IFERROR(_xlfn.IFNA(VLOOKUP(Fullmath[[#This Row],[M4]],$H$2:$L703,2,FALSE),VLOOKUP(Fullmath[[#This Row],[M4]],$H705:$L$2227,2,FALSE)),0)</f>
        <v>0</v>
      </c>
      <c r="AB704" s="16">
        <f>IFERROR(_xlfn.IFNA(VLOOKUP(Fullmath[[#This Row],[M4]],$H$2:$L703,4,FALSE),VLOOKUP(Fullmath[[#This Row],[M4]],$H705:$L$2227,4,FALSE)),0)</f>
        <v>0</v>
      </c>
      <c r="AC704" s="5"/>
      <c r="AD704" s="6"/>
      <c r="AE704" s="15">
        <f>IFERROR(_xlfn.IFNA(VLOOKUP(Fullmath[[#This Row],[M5]],$H$2:$L703,2,FALSE),VLOOKUP(Fullmath[[#This Row],[M5]],$H705:$L$2227,2,FALSE)),0)</f>
        <v>0</v>
      </c>
      <c r="AF704" s="16">
        <f>IFERROR(_xlfn.IFNA(VLOOKUP(Fullmath[[#This Row],[M5]],$H$2:$L703,4,FALSE),VLOOKUP(Fullmath[[#This Row],[M5]],$H705:$L$2227,4,FALSE)),0)</f>
        <v>0</v>
      </c>
      <c r="AG704" s="5"/>
      <c r="AH704" s="6"/>
      <c r="AI704" s="15">
        <f>IFERROR(_xlfn.IFNA(VLOOKUP(Fullmath[[#This Row],[M6]],$H$2:$L703,2,FALSE),VLOOKUP(Fullmath[[#This Row],[M6]],$H705:$L$2227,2,FALSE)),0)</f>
        <v>0</v>
      </c>
      <c r="AJ704" s="16">
        <f>IFERROR(_xlfn.IFNA(VLOOKUP(Fullmath[[#This Row],[M6]],$H$2:$L703,4,FALSE),VLOOKUP(Fullmath[[#This Row],[M6]],$H705:$L$2227,4,FALSE)),0)</f>
        <v>0</v>
      </c>
      <c r="AK704" s="5" t="s">
        <v>634</v>
      </c>
      <c r="AL704" s="6">
        <v>1</v>
      </c>
      <c r="AM704" s="6">
        <f>(IFERROR(VLOOKUP(AK704,Components[[Name]:[Price]],2,FALSE),0))</f>
        <v>500</v>
      </c>
      <c r="AN704" s="5" t="s">
        <v>638</v>
      </c>
      <c r="AO704" s="6">
        <v>4</v>
      </c>
      <c r="AP704" s="6">
        <f>(IFERROR(VLOOKUP(AN704,Components[[Name]:[Price]],2,FALSE),0))</f>
        <v>500</v>
      </c>
      <c r="AQ704" s="5" t="s">
        <v>750</v>
      </c>
      <c r="AR704" s="6">
        <v>3</v>
      </c>
      <c r="AS704" s="6">
        <f>(IFERROR(VLOOKUP(AQ704,Components[[Name]:[Price]],2,FALSE),0))</f>
        <v>1000</v>
      </c>
      <c r="AT704" s="5"/>
      <c r="AU704" s="6"/>
      <c r="AV704" s="6">
        <f>(IFERROR(VLOOKUP(AT704,Components[[Name]:[Price]],2,FALSE),0))</f>
        <v>0</v>
      </c>
      <c r="AW704" s="5"/>
      <c r="AX704" s="6"/>
      <c r="AY704" s="6">
        <f>(IFERROR(VLOOKUP(AW704,Components[[Name]:[Price]],2,FALSE),0))</f>
        <v>0</v>
      </c>
      <c r="AZ704" s="5"/>
      <c r="BA704" s="6"/>
      <c r="BB704" s="6">
        <f>(IFERROR(VLOOKUP(AZ704,Components[[Name]:[Price]],2,FALSE),0))</f>
        <v>0</v>
      </c>
    </row>
    <row r="705" spans="1:54" x14ac:dyDescent="0.2">
      <c r="A705" s="6">
        <v>784</v>
      </c>
      <c r="B705" s="6" t="s">
        <v>599</v>
      </c>
      <c r="C705" s="6" t="s">
        <v>663</v>
      </c>
      <c r="D705" s="6" t="s">
        <v>663</v>
      </c>
      <c r="E705" s="6">
        <v>4</v>
      </c>
      <c r="F705" s="6">
        <v>16</v>
      </c>
      <c r="G705" s="6">
        <v>16</v>
      </c>
      <c r="H705" s="6" t="s">
        <v>742</v>
      </c>
      <c r="I705" s="7">
        <f>Fullmath[[#This Row],[Total CP]]/Fullmath[[#This Row],[Quantity]]</f>
        <v>4.8</v>
      </c>
      <c r="J7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19.2</v>
      </c>
      <c r="K705" s="6">
        <f>Fullmath[[#This Row],[Mat Cost]]/Fullmath[[#This Row],[Quantity]]</f>
        <v>87.488333333333344</v>
      </c>
      <c r="L7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349.95333333333338</v>
      </c>
      <c r="M705" s="5" t="s">
        <v>579</v>
      </c>
      <c r="N705" s="14">
        <v>1</v>
      </c>
      <c r="O705" s="15">
        <f>IFERROR(_xlfn.IFNA(VLOOKUP(Fullmath[[#This Row],[M1]],$H$2:$L704,2,FALSE),VLOOKUP(Fullmath[[#This Row],[M1]],$H706:$L$2227,2,FALSE)),0)</f>
        <v>1.4</v>
      </c>
      <c r="P705" s="16">
        <f>IFERROR(_xlfn.IFNA(VLOOKUP(Fullmath[[#This Row],[M1]],$H$2:$L704,4,FALSE),VLOOKUP(Fullmath[[#This Row],[M1]],$H706:$L$2227,4,FALSE)),0)</f>
        <v>62.893333333333338</v>
      </c>
      <c r="Q705" s="5" t="s">
        <v>621</v>
      </c>
      <c r="R705" s="6">
        <v>1</v>
      </c>
      <c r="S705" s="15">
        <f>IFERROR(_xlfn.IFNA(VLOOKUP(Fullmath[[#This Row],[M2]],$H$2:$L704,2,FALSE),VLOOKUP(Fullmath[[#This Row],[M2]],$H706:$L$2227,2,FALSE)),0)</f>
        <v>1.8</v>
      </c>
      <c r="T705" s="16">
        <f>IFERROR(_xlfn.IFNA(VLOOKUP(Fullmath[[#This Row],[M2]],$H$2:$L704,4,FALSE),VLOOKUP(Fullmath[[#This Row],[M2]],$H706:$L$2227,4,FALSE)),0)</f>
        <v>87.060000000000016</v>
      </c>
      <c r="U705" s="5"/>
      <c r="V705" s="6"/>
      <c r="W705" s="15">
        <f>IFERROR(_xlfn.IFNA(VLOOKUP(Fullmath[[#This Row],[M3]],$H$2:$L704,2,FALSE),VLOOKUP(Fullmath[[#This Row],[M3]],$H706:$L$2227,2,FALSE)),0)</f>
        <v>0</v>
      </c>
      <c r="X705" s="16">
        <f>IFERROR(_xlfn.IFNA(VLOOKUP(Fullmath[[#This Row],[M3]],$H$2:$L704,4,FALSE),VLOOKUP(Fullmath[[#This Row],[M3]],$H706:$L$2227,4,FALSE)),0)</f>
        <v>0</v>
      </c>
      <c r="Y705" s="5"/>
      <c r="Z705" s="6"/>
      <c r="AA705" s="15">
        <f>IFERROR(_xlfn.IFNA(VLOOKUP(Fullmath[[#This Row],[M4]],$H$2:$L704,2,FALSE),VLOOKUP(Fullmath[[#This Row],[M4]],$H706:$L$2227,2,FALSE)),0)</f>
        <v>0</v>
      </c>
      <c r="AB705" s="16">
        <f>IFERROR(_xlfn.IFNA(VLOOKUP(Fullmath[[#This Row],[M4]],$H$2:$L704,4,FALSE),VLOOKUP(Fullmath[[#This Row],[M4]],$H706:$L$2227,4,FALSE)),0)</f>
        <v>0</v>
      </c>
      <c r="AC705" s="5"/>
      <c r="AD705" s="6"/>
      <c r="AE705" s="15">
        <f>IFERROR(_xlfn.IFNA(VLOOKUP(Fullmath[[#This Row],[M5]],$H$2:$L704,2,FALSE),VLOOKUP(Fullmath[[#This Row],[M5]],$H706:$L$2227,2,FALSE)),0)</f>
        <v>0</v>
      </c>
      <c r="AF705" s="16">
        <f>IFERROR(_xlfn.IFNA(VLOOKUP(Fullmath[[#This Row],[M5]],$H$2:$L704,4,FALSE),VLOOKUP(Fullmath[[#This Row],[M5]],$H706:$L$2227,4,FALSE)),0)</f>
        <v>0</v>
      </c>
      <c r="AG705" s="5"/>
      <c r="AH705" s="6"/>
      <c r="AI705" s="15">
        <f>IFERROR(_xlfn.IFNA(VLOOKUP(Fullmath[[#This Row],[M6]],$H$2:$L704,2,FALSE),VLOOKUP(Fullmath[[#This Row],[M6]],$H706:$L$2227,2,FALSE)),0)</f>
        <v>0</v>
      </c>
      <c r="AJ705" s="16">
        <f>IFERROR(_xlfn.IFNA(VLOOKUP(Fullmath[[#This Row],[M6]],$H$2:$L704,4,FALSE),VLOOKUP(Fullmath[[#This Row],[M6]],$H706:$L$2227,4,FALSE)),0)</f>
        <v>0</v>
      </c>
      <c r="AK705" s="5" t="s">
        <v>254</v>
      </c>
      <c r="AL705" s="6">
        <v>1</v>
      </c>
      <c r="AM705" s="6">
        <f>(IFERROR(VLOOKUP(AK705,Components[[Name]:[Price]],2,FALSE),0))</f>
        <v>100</v>
      </c>
      <c r="AN705" s="5" t="s">
        <v>497</v>
      </c>
      <c r="AO705" s="6">
        <v>1</v>
      </c>
      <c r="AP705" s="6">
        <f>(IFERROR(VLOOKUP(AN705,Components[[Name]:[Price]],2,FALSE),0))</f>
        <v>100</v>
      </c>
      <c r="AQ705" s="5"/>
      <c r="AR705" s="6"/>
      <c r="AS705" s="6">
        <f>(IFERROR(VLOOKUP(AQ705,Components[[Name]:[Price]],2,FALSE),0))</f>
        <v>0</v>
      </c>
      <c r="AT705" s="5"/>
      <c r="AU705" s="6"/>
      <c r="AV705" s="6">
        <f>(IFERROR(VLOOKUP(AT705,Components[[Name]:[Price]],2,FALSE),0))</f>
        <v>0</v>
      </c>
      <c r="AW705" s="5"/>
      <c r="AX705" s="6"/>
      <c r="AY705" s="6">
        <f>(IFERROR(VLOOKUP(AW705,Components[[Name]:[Price]],2,FALSE),0))</f>
        <v>0</v>
      </c>
      <c r="AZ705" s="5"/>
      <c r="BA705" s="6"/>
      <c r="BB705" s="6">
        <f>(IFERROR(VLOOKUP(AZ705,Components[[Name]:[Price]],2,FALSE),0))</f>
        <v>0</v>
      </c>
    </row>
    <row r="706" spans="1:54" x14ac:dyDescent="0.2">
      <c r="A706" s="6">
        <v>1640</v>
      </c>
      <c r="B706" s="6" t="s">
        <v>599</v>
      </c>
      <c r="C706" s="6" t="s">
        <v>663</v>
      </c>
      <c r="D706" s="6" t="s">
        <v>663</v>
      </c>
      <c r="E706" s="6">
        <v>4</v>
      </c>
      <c r="F706" s="6">
        <v>18</v>
      </c>
      <c r="G706" s="6">
        <v>19</v>
      </c>
      <c r="H706" s="6" t="s">
        <v>748</v>
      </c>
      <c r="I706" s="7">
        <f>Fullmath[[#This Row],[Total CP]]/Fullmath[[#This Row],[Quantity]]</f>
        <v>8.2750000000000004</v>
      </c>
      <c r="J7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33.1</v>
      </c>
      <c r="K706" s="6">
        <f>Fullmath[[#This Row],[Mat Cost]]/Fullmath[[#This Row],[Quantity]]</f>
        <v>190.11500000000001</v>
      </c>
      <c r="L7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760.46</v>
      </c>
      <c r="M706" s="5" t="s">
        <v>747</v>
      </c>
      <c r="N706" s="14">
        <v>4</v>
      </c>
      <c r="O706" s="15">
        <f>IFERROR(_xlfn.IFNA(VLOOKUP(Fullmath[[#This Row],[M1]],$H$2:$L705,2,FALSE),VLOOKUP(Fullmath[[#This Row],[M1]],$H707:$L$2227,2,FALSE)),0)</f>
        <v>1.4</v>
      </c>
      <c r="P706" s="16">
        <f>IFERROR(_xlfn.IFNA(VLOOKUP(Fullmath[[#This Row],[M1]],$H$2:$L705,4,FALSE),VLOOKUP(Fullmath[[#This Row],[M1]],$H707:$L$2227,4,FALSE)),0)</f>
        <v>62.893333333333338</v>
      </c>
      <c r="Q706" s="5" t="s">
        <v>363</v>
      </c>
      <c r="R706" s="6">
        <v>4</v>
      </c>
      <c r="S706" s="15">
        <f>IFERROR(_xlfn.IFNA(VLOOKUP(Fullmath[[#This Row],[M2]],$H$2:$L705,2,FALSE),VLOOKUP(Fullmath[[#This Row],[M2]],$H707:$L$2227,2,FALSE)),0)</f>
        <v>0.1</v>
      </c>
      <c r="T706" s="16">
        <f>IFERROR(_xlfn.IFNA(VLOOKUP(Fullmath[[#This Row],[M2]],$H$2:$L705,4,FALSE),VLOOKUP(Fullmath[[#This Row],[M2]],$H707:$L$2227,4,FALSE)),0)</f>
        <v>26.2</v>
      </c>
      <c r="U706" s="5" t="s">
        <v>650</v>
      </c>
      <c r="V706" s="6">
        <v>2</v>
      </c>
      <c r="W706" s="15">
        <f>IFERROR(_xlfn.IFNA(VLOOKUP(Fullmath[[#This Row],[M3]],$H$2:$L705,2,FALSE),VLOOKUP(Fullmath[[#This Row],[M3]],$H707:$L$2227,2,FALSE)),0)</f>
        <v>4.05</v>
      </c>
      <c r="X706" s="16">
        <f>IFERROR(_xlfn.IFNA(VLOOKUP(Fullmath[[#This Row],[M3]],$H$2:$L705,4,FALSE),VLOOKUP(Fullmath[[#This Row],[M3]],$H707:$L$2227,4,FALSE)),0)</f>
        <v>103.16833333333334</v>
      </c>
      <c r="Y706" s="5"/>
      <c r="Z706" s="6"/>
      <c r="AA706" s="15">
        <f>IFERROR(_xlfn.IFNA(VLOOKUP(Fullmath[[#This Row],[M4]],$H$2:$L705,2,FALSE),VLOOKUP(Fullmath[[#This Row],[M4]],$H707:$L$2227,2,FALSE)),0)</f>
        <v>0</v>
      </c>
      <c r="AB706" s="16">
        <f>IFERROR(_xlfn.IFNA(VLOOKUP(Fullmath[[#This Row],[M4]],$H$2:$L705,4,FALSE),VLOOKUP(Fullmath[[#This Row],[M4]],$H707:$L$2227,4,FALSE)),0)</f>
        <v>0</v>
      </c>
      <c r="AC706" s="5"/>
      <c r="AD706" s="6"/>
      <c r="AE706" s="15">
        <f>IFERROR(_xlfn.IFNA(VLOOKUP(Fullmath[[#This Row],[M5]],$H$2:$L705,2,FALSE),VLOOKUP(Fullmath[[#This Row],[M5]],$H707:$L$2227,2,FALSE)),0)</f>
        <v>0</v>
      </c>
      <c r="AF706" s="16">
        <f>IFERROR(_xlfn.IFNA(VLOOKUP(Fullmath[[#This Row],[M5]],$H$2:$L705,4,FALSE),VLOOKUP(Fullmath[[#This Row],[M5]],$H707:$L$2227,4,FALSE)),0)</f>
        <v>0</v>
      </c>
      <c r="AG706" s="5"/>
      <c r="AH706" s="6"/>
      <c r="AI706" s="15">
        <f>IFERROR(_xlfn.IFNA(VLOOKUP(Fullmath[[#This Row],[M6]],$H$2:$L705,2,FALSE),VLOOKUP(Fullmath[[#This Row],[M6]],$H707:$L$2227,2,FALSE)),0)</f>
        <v>0</v>
      </c>
      <c r="AJ706" s="16">
        <f>IFERROR(_xlfn.IFNA(VLOOKUP(Fullmath[[#This Row],[M6]],$H$2:$L705,4,FALSE),VLOOKUP(Fullmath[[#This Row],[M6]],$H707:$L$2227,4,FALSE)),0)</f>
        <v>0</v>
      </c>
      <c r="AK706" s="5" t="s">
        <v>209</v>
      </c>
      <c r="AL706" s="6">
        <v>2</v>
      </c>
      <c r="AM706" s="6">
        <f>(IFERROR(VLOOKUP(AK706,Components[[Name]:[Price]],2,FALSE),0))</f>
        <v>68.875</v>
      </c>
      <c r="AN706" s="5" t="s">
        <v>585</v>
      </c>
      <c r="AO706" s="6">
        <v>2</v>
      </c>
      <c r="AP706" s="6">
        <f>(IFERROR(VLOOKUP(AN706,Components[[Name]:[Price]],2,FALSE),0))</f>
        <v>30</v>
      </c>
      <c r="AQ706" s="5"/>
      <c r="AR706" s="6"/>
      <c r="AS706" s="6">
        <f>(IFERROR(VLOOKUP(AQ706,Components[[Name]:[Price]],2,FALSE),0))</f>
        <v>0</v>
      </c>
      <c r="AT706" s="5"/>
      <c r="AU706" s="6"/>
      <c r="AV706" s="6">
        <f>(IFERROR(VLOOKUP(AT706,Components[[Name]:[Price]],2,FALSE),0))</f>
        <v>0</v>
      </c>
      <c r="AW706" s="5"/>
      <c r="AX706" s="6"/>
      <c r="AY706" s="6">
        <f>(IFERROR(VLOOKUP(AW706,Components[[Name]:[Price]],2,FALSE),0))</f>
        <v>0</v>
      </c>
      <c r="AZ706" s="5"/>
      <c r="BA706" s="6"/>
      <c r="BB706" s="6">
        <f>(IFERROR(VLOOKUP(AZ706,Components[[Name]:[Price]],2,FALSE),0))</f>
        <v>0</v>
      </c>
    </row>
    <row r="707" spans="1:54" x14ac:dyDescent="0.2">
      <c r="A707" s="6">
        <v>1726</v>
      </c>
      <c r="B707" s="6" t="s">
        <v>599</v>
      </c>
      <c r="C707" s="6" t="s">
        <v>663</v>
      </c>
      <c r="D707" s="6" t="s">
        <v>663</v>
      </c>
      <c r="E707" s="6">
        <v>3</v>
      </c>
      <c r="F707" s="6">
        <v>19</v>
      </c>
      <c r="G707" s="6">
        <v>6</v>
      </c>
      <c r="H707" s="6" t="s">
        <v>760</v>
      </c>
      <c r="I707" s="7">
        <f>Fullmath[[#This Row],[Total CP]]/Fullmath[[#This Row],[Quantity]]</f>
        <v>2.4666666666666668</v>
      </c>
      <c r="J7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7.4</v>
      </c>
      <c r="K707" s="6">
        <f>Fullmath[[#This Row],[Mat Cost]]/Fullmath[[#This Row],[Quantity]]</f>
        <v>1920.9644444444446</v>
      </c>
      <c r="L7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5762.8933333333334</v>
      </c>
      <c r="M707" s="5" t="s">
        <v>579</v>
      </c>
      <c r="N707" s="14">
        <v>1</v>
      </c>
      <c r="O707" s="15">
        <f>IFERROR(_xlfn.IFNA(VLOOKUP(Fullmath[[#This Row],[M1]],$H$2:$L706,2,FALSE),VLOOKUP(Fullmath[[#This Row],[M1]],$H708:$L$2227,2,FALSE)),0)</f>
        <v>1.4</v>
      </c>
      <c r="P707" s="16">
        <f>IFERROR(_xlfn.IFNA(VLOOKUP(Fullmath[[#This Row],[M1]],$H$2:$L706,4,FALSE),VLOOKUP(Fullmath[[#This Row],[M1]],$H708:$L$2227,4,FALSE)),0)</f>
        <v>62.893333333333338</v>
      </c>
      <c r="Q707" s="5"/>
      <c r="R707" s="6"/>
      <c r="S707" s="15">
        <f>IFERROR(_xlfn.IFNA(VLOOKUP(Fullmath[[#This Row],[M2]],$H$2:$L706,2,FALSE),VLOOKUP(Fullmath[[#This Row],[M2]],$H708:$L$2227,2,FALSE)),0)</f>
        <v>0</v>
      </c>
      <c r="T707" s="16">
        <f>IFERROR(_xlfn.IFNA(VLOOKUP(Fullmath[[#This Row],[M2]],$H$2:$L706,4,FALSE),VLOOKUP(Fullmath[[#This Row],[M2]],$H708:$L$2227,4,FALSE)),0)</f>
        <v>0</v>
      </c>
      <c r="U707" s="5"/>
      <c r="V707" s="6"/>
      <c r="W707" s="15">
        <f>IFERROR(_xlfn.IFNA(VLOOKUP(Fullmath[[#This Row],[M3]],$H$2:$L706,2,FALSE),VLOOKUP(Fullmath[[#This Row],[M3]],$H708:$L$2227,2,FALSE)),0)</f>
        <v>0</v>
      </c>
      <c r="X707" s="16">
        <f>IFERROR(_xlfn.IFNA(VLOOKUP(Fullmath[[#This Row],[M3]],$H$2:$L706,4,FALSE),VLOOKUP(Fullmath[[#This Row],[M3]],$H708:$L$2227,4,FALSE)),0)</f>
        <v>0</v>
      </c>
      <c r="Y707" s="5"/>
      <c r="Z707" s="6"/>
      <c r="AA707" s="15">
        <f>IFERROR(_xlfn.IFNA(VLOOKUP(Fullmath[[#This Row],[M4]],$H$2:$L706,2,FALSE),VLOOKUP(Fullmath[[#This Row],[M4]],$H708:$L$2227,2,FALSE)),0)</f>
        <v>0</v>
      </c>
      <c r="AB707" s="16">
        <f>IFERROR(_xlfn.IFNA(VLOOKUP(Fullmath[[#This Row],[M4]],$H$2:$L706,4,FALSE),VLOOKUP(Fullmath[[#This Row],[M4]],$H708:$L$2227,4,FALSE)),0)</f>
        <v>0</v>
      </c>
      <c r="AC707" s="5"/>
      <c r="AD707" s="6"/>
      <c r="AE707" s="15">
        <f>IFERROR(_xlfn.IFNA(VLOOKUP(Fullmath[[#This Row],[M5]],$H$2:$L706,2,FALSE),VLOOKUP(Fullmath[[#This Row],[M5]],$H708:$L$2227,2,FALSE)),0)</f>
        <v>0</v>
      </c>
      <c r="AF707" s="16">
        <f>IFERROR(_xlfn.IFNA(VLOOKUP(Fullmath[[#This Row],[M5]],$H$2:$L706,4,FALSE),VLOOKUP(Fullmath[[#This Row],[M5]],$H708:$L$2227,4,FALSE)),0)</f>
        <v>0</v>
      </c>
      <c r="AG707" s="5"/>
      <c r="AH707" s="6"/>
      <c r="AI707" s="15">
        <f>IFERROR(_xlfn.IFNA(VLOOKUP(Fullmath[[#This Row],[M6]],$H$2:$L706,2,FALSE),VLOOKUP(Fullmath[[#This Row],[M6]],$H708:$L$2227,2,FALSE)),0)</f>
        <v>0</v>
      </c>
      <c r="AJ707" s="16">
        <f>IFERROR(_xlfn.IFNA(VLOOKUP(Fullmath[[#This Row],[M6]],$H$2:$L706,4,FALSE),VLOOKUP(Fullmath[[#This Row],[M6]],$H708:$L$2227,4,FALSE)),0)</f>
        <v>0</v>
      </c>
      <c r="AK707" s="5" t="s">
        <v>729</v>
      </c>
      <c r="AL707" s="6">
        <v>1</v>
      </c>
      <c r="AM707" s="6">
        <f>(IFERROR(VLOOKUP(AK707,Components[[Name]:[Price]],2,FALSE),0))</f>
        <v>700</v>
      </c>
      <c r="AN707" s="5" t="s">
        <v>634</v>
      </c>
      <c r="AO707" s="6">
        <v>1</v>
      </c>
      <c r="AP707" s="6">
        <f>(IFERROR(VLOOKUP(AN707,Components[[Name]:[Price]],2,FALSE),0))</f>
        <v>500</v>
      </c>
      <c r="AQ707" s="5" t="s">
        <v>761</v>
      </c>
      <c r="AR707" s="6">
        <v>3</v>
      </c>
      <c r="AS707" s="6">
        <f>(IFERROR(VLOOKUP(AQ707,Components[[Name]:[Price]],2,FALSE),0))</f>
        <v>1000</v>
      </c>
      <c r="AT707" s="5" t="s">
        <v>635</v>
      </c>
      <c r="AU707" s="6">
        <v>3</v>
      </c>
      <c r="AV707" s="6">
        <f>(IFERROR(VLOOKUP(AT707,Components[[Name]:[Price]],2,FALSE),0))</f>
        <v>500</v>
      </c>
      <c r="AW707" s="5"/>
      <c r="AX707" s="6"/>
      <c r="AY707" s="6">
        <f>(IFERROR(VLOOKUP(AW707,Components[[Name]:[Price]],2,FALSE),0))</f>
        <v>0</v>
      </c>
      <c r="AZ707" s="5"/>
      <c r="BA707" s="6"/>
      <c r="BB707" s="6">
        <f>(IFERROR(VLOOKUP(AZ707,Components[[Name]:[Price]],2,FALSE),0))</f>
        <v>0</v>
      </c>
    </row>
    <row r="708" spans="1:54" x14ac:dyDescent="0.2">
      <c r="A708" s="6">
        <v>1158</v>
      </c>
      <c r="B708" s="6" t="s">
        <v>599</v>
      </c>
      <c r="C708" s="6" t="s">
        <v>663</v>
      </c>
      <c r="D708" s="6" t="s">
        <v>663</v>
      </c>
      <c r="E708" s="6">
        <v>2</v>
      </c>
      <c r="F708" s="6">
        <v>21</v>
      </c>
      <c r="G708" s="6">
        <v>24</v>
      </c>
      <c r="H708" s="6" t="s">
        <v>746</v>
      </c>
      <c r="I708" s="7">
        <f>Fullmath[[#This Row],[Total CP]]/Fullmath[[#This Row],[Quantity]]</f>
        <v>17.75</v>
      </c>
      <c r="J7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35.5</v>
      </c>
      <c r="K708" s="6">
        <f>Fullmath[[#This Row],[Mat Cost]]/Fullmath[[#This Row],[Quantity]]</f>
        <v>348.32166666666666</v>
      </c>
      <c r="L7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696.64333333333332</v>
      </c>
      <c r="M708" s="5" t="s">
        <v>579</v>
      </c>
      <c r="N708" s="14">
        <v>2</v>
      </c>
      <c r="O708" s="15">
        <f>IFERROR(_xlfn.IFNA(VLOOKUP(Fullmath[[#This Row],[M1]],$H$2:$L707,2,FALSE),VLOOKUP(Fullmath[[#This Row],[M1]],$H709:$L$2227,2,FALSE)),0)</f>
        <v>1.4</v>
      </c>
      <c r="P708" s="16">
        <f>IFERROR(_xlfn.IFNA(VLOOKUP(Fullmath[[#This Row],[M1]],$H$2:$L707,4,FALSE),VLOOKUP(Fullmath[[#This Row],[M1]],$H709:$L$2227,4,FALSE)),0)</f>
        <v>62.893333333333338</v>
      </c>
      <c r="Q708" s="5" t="s">
        <v>359</v>
      </c>
      <c r="R708" s="6">
        <v>6</v>
      </c>
      <c r="S708" s="15">
        <f>IFERROR(_xlfn.IFNA(VLOOKUP(Fullmath[[#This Row],[M2]],$H$2:$L707,2,FALSE),VLOOKUP(Fullmath[[#This Row],[M2]],$H709:$L$2227,2,FALSE)),0)</f>
        <v>0.1</v>
      </c>
      <c r="T708" s="16">
        <f>IFERROR(_xlfn.IFNA(VLOOKUP(Fullmath[[#This Row],[M2]],$H$2:$L707,4,FALSE),VLOOKUP(Fullmath[[#This Row],[M2]],$H709:$L$2227,4,FALSE)),0)</f>
        <v>27.419999999999998</v>
      </c>
      <c r="U708" s="5" t="s">
        <v>650</v>
      </c>
      <c r="V708" s="6">
        <v>2</v>
      </c>
      <c r="W708" s="15">
        <f>IFERROR(_xlfn.IFNA(VLOOKUP(Fullmath[[#This Row],[M3]],$H$2:$L707,2,FALSE),VLOOKUP(Fullmath[[#This Row],[M3]],$H709:$L$2227,2,FALSE)),0)</f>
        <v>4.05</v>
      </c>
      <c r="X708" s="16">
        <f>IFERROR(_xlfn.IFNA(VLOOKUP(Fullmath[[#This Row],[M3]],$H$2:$L707,4,FALSE),VLOOKUP(Fullmath[[#This Row],[M3]],$H709:$L$2227,4,FALSE)),0)</f>
        <v>103.16833333333334</v>
      </c>
      <c r="Y708" s="5"/>
      <c r="Z708" s="6"/>
      <c r="AA708" s="15">
        <f>IFERROR(_xlfn.IFNA(VLOOKUP(Fullmath[[#This Row],[M4]],$H$2:$L707,2,FALSE),VLOOKUP(Fullmath[[#This Row],[M4]],$H709:$L$2227,2,FALSE)),0)</f>
        <v>0</v>
      </c>
      <c r="AB708" s="16">
        <f>IFERROR(_xlfn.IFNA(VLOOKUP(Fullmath[[#This Row],[M4]],$H$2:$L707,4,FALSE),VLOOKUP(Fullmath[[#This Row],[M4]],$H709:$L$2227,4,FALSE)),0)</f>
        <v>0</v>
      </c>
      <c r="AC708" s="5"/>
      <c r="AD708" s="6"/>
      <c r="AE708" s="15">
        <f>IFERROR(_xlfn.IFNA(VLOOKUP(Fullmath[[#This Row],[M5]],$H$2:$L707,2,FALSE),VLOOKUP(Fullmath[[#This Row],[M5]],$H709:$L$2227,2,FALSE)),0)</f>
        <v>0</v>
      </c>
      <c r="AF708" s="16">
        <f>IFERROR(_xlfn.IFNA(VLOOKUP(Fullmath[[#This Row],[M5]],$H$2:$L707,4,FALSE),VLOOKUP(Fullmath[[#This Row],[M5]],$H709:$L$2227,4,FALSE)),0)</f>
        <v>0</v>
      </c>
      <c r="AG708" s="5"/>
      <c r="AH708" s="6"/>
      <c r="AI708" s="15">
        <f>IFERROR(_xlfn.IFNA(VLOOKUP(Fullmath[[#This Row],[M6]],$H$2:$L707,2,FALSE),VLOOKUP(Fullmath[[#This Row],[M6]],$H709:$L$2227,2,FALSE)),0)</f>
        <v>0</v>
      </c>
      <c r="AJ708" s="16">
        <f>IFERROR(_xlfn.IFNA(VLOOKUP(Fullmath[[#This Row],[M6]],$H$2:$L707,4,FALSE),VLOOKUP(Fullmath[[#This Row],[M6]],$H709:$L$2227,4,FALSE)),0)</f>
        <v>0</v>
      </c>
      <c r="AK708" s="5" t="s">
        <v>470</v>
      </c>
      <c r="AL708" s="6">
        <v>1</v>
      </c>
      <c r="AM708" s="6">
        <f>(IFERROR(VLOOKUP(AK708,Components[[Name]:[Price]],2,FALSE),0))</f>
        <v>200</v>
      </c>
      <c r="AN708" s="5"/>
      <c r="AO708" s="6"/>
      <c r="AP708" s="6">
        <f>(IFERROR(VLOOKUP(AN708,Components[[Name]:[Price]],2,FALSE),0))</f>
        <v>0</v>
      </c>
      <c r="AQ708" s="5"/>
      <c r="AR708" s="6"/>
      <c r="AS708" s="6">
        <f>(IFERROR(VLOOKUP(AQ708,Components[[Name]:[Price]],2,FALSE),0))</f>
        <v>0</v>
      </c>
      <c r="AT708" s="5"/>
      <c r="AU708" s="6"/>
      <c r="AV708" s="6">
        <f>(IFERROR(VLOOKUP(AT708,Components[[Name]:[Price]],2,FALSE),0))</f>
        <v>0</v>
      </c>
      <c r="AW708" s="5"/>
      <c r="AX708" s="6"/>
      <c r="AY708" s="6">
        <f>(IFERROR(VLOOKUP(AW708,Components[[Name]:[Price]],2,FALSE),0))</f>
        <v>0</v>
      </c>
      <c r="AZ708" s="5"/>
      <c r="BA708" s="6"/>
      <c r="BB708" s="6">
        <f>(IFERROR(VLOOKUP(AZ708,Components[[Name]:[Price]],2,FALSE),0))</f>
        <v>0</v>
      </c>
    </row>
    <row r="709" spans="1:54" x14ac:dyDescent="0.2">
      <c r="A709" s="6">
        <v>1723</v>
      </c>
      <c r="B709" s="6" t="s">
        <v>599</v>
      </c>
      <c r="C709" s="6" t="s">
        <v>663</v>
      </c>
      <c r="D709" s="6" t="s">
        <v>663</v>
      </c>
      <c r="E709" s="6">
        <v>3</v>
      </c>
      <c r="F709" s="6">
        <v>21</v>
      </c>
      <c r="G709" s="6">
        <v>14</v>
      </c>
      <c r="H709" s="6" t="s">
        <v>753</v>
      </c>
      <c r="I709" s="7">
        <f>Fullmath[[#This Row],[Total CP]]/Fullmath[[#This Row],[Quantity]]</f>
        <v>4.666666666666667</v>
      </c>
      <c r="J7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</v>
      </c>
      <c r="K709" s="6">
        <f>Fullmath[[#This Row],[Mat Cost]]/Fullmath[[#This Row],[Quantity]]</f>
        <v>2733.3333333333335</v>
      </c>
      <c r="L7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8200</v>
      </c>
      <c r="M709" s="5"/>
      <c r="N709" s="14">
        <v>1</v>
      </c>
      <c r="O709" s="15">
        <f>IFERROR(_xlfn.IFNA(VLOOKUP(Fullmath[[#This Row],[M1]],$H$2:$L708,2,FALSE),VLOOKUP(Fullmath[[#This Row],[M1]],$H710:$L$2227,2,FALSE)),0)</f>
        <v>0</v>
      </c>
      <c r="P709" s="16">
        <f>IFERROR(_xlfn.IFNA(VLOOKUP(Fullmath[[#This Row],[M1]],$H$2:$L708,4,FALSE),VLOOKUP(Fullmath[[#This Row],[M1]],$H710:$L$2227,4,FALSE)),0)</f>
        <v>0</v>
      </c>
      <c r="Q709" s="5"/>
      <c r="R709" s="6"/>
      <c r="S709" s="15">
        <f>IFERROR(_xlfn.IFNA(VLOOKUP(Fullmath[[#This Row],[M2]],$H$2:$L708,2,FALSE),VLOOKUP(Fullmath[[#This Row],[M2]],$H710:$L$2227,2,FALSE)),0)</f>
        <v>0</v>
      </c>
      <c r="T709" s="16">
        <f>IFERROR(_xlfn.IFNA(VLOOKUP(Fullmath[[#This Row],[M2]],$H$2:$L708,4,FALSE),VLOOKUP(Fullmath[[#This Row],[M2]],$H710:$L$2227,4,FALSE)),0)</f>
        <v>0</v>
      </c>
      <c r="U709" s="5"/>
      <c r="V709" s="6"/>
      <c r="W709" s="15">
        <f>IFERROR(_xlfn.IFNA(VLOOKUP(Fullmath[[#This Row],[M3]],$H$2:$L708,2,FALSE),VLOOKUP(Fullmath[[#This Row],[M3]],$H710:$L$2227,2,FALSE)),0)</f>
        <v>0</v>
      </c>
      <c r="X709" s="16">
        <f>IFERROR(_xlfn.IFNA(VLOOKUP(Fullmath[[#This Row],[M3]],$H$2:$L708,4,FALSE),VLOOKUP(Fullmath[[#This Row],[M3]],$H710:$L$2227,4,FALSE)),0)</f>
        <v>0</v>
      </c>
      <c r="Y709" s="5"/>
      <c r="Z709" s="6"/>
      <c r="AA709" s="15">
        <f>IFERROR(_xlfn.IFNA(VLOOKUP(Fullmath[[#This Row],[M4]],$H$2:$L708,2,FALSE),VLOOKUP(Fullmath[[#This Row],[M4]],$H710:$L$2227,2,FALSE)),0)</f>
        <v>0</v>
      </c>
      <c r="AB709" s="16">
        <f>IFERROR(_xlfn.IFNA(VLOOKUP(Fullmath[[#This Row],[M4]],$H$2:$L708,4,FALSE),VLOOKUP(Fullmath[[#This Row],[M4]],$H710:$L$2227,4,FALSE)),0)</f>
        <v>0</v>
      </c>
      <c r="AC709" s="5"/>
      <c r="AD709" s="6"/>
      <c r="AE709" s="15">
        <f>IFERROR(_xlfn.IFNA(VLOOKUP(Fullmath[[#This Row],[M5]],$H$2:$L708,2,FALSE),VLOOKUP(Fullmath[[#This Row],[M5]],$H710:$L$2227,2,FALSE)),0)</f>
        <v>0</v>
      </c>
      <c r="AF709" s="16">
        <f>IFERROR(_xlfn.IFNA(VLOOKUP(Fullmath[[#This Row],[M5]],$H$2:$L708,4,FALSE),VLOOKUP(Fullmath[[#This Row],[M5]],$H710:$L$2227,4,FALSE)),0)</f>
        <v>0</v>
      </c>
      <c r="AG709" s="5"/>
      <c r="AH709" s="6"/>
      <c r="AI709" s="15">
        <f>IFERROR(_xlfn.IFNA(VLOOKUP(Fullmath[[#This Row],[M6]],$H$2:$L708,2,FALSE),VLOOKUP(Fullmath[[#This Row],[M6]],$H710:$L$2227,2,FALSE)),0)</f>
        <v>0</v>
      </c>
      <c r="AJ709" s="16">
        <f>IFERROR(_xlfn.IFNA(VLOOKUP(Fullmath[[#This Row],[M6]],$H$2:$L708,4,FALSE),VLOOKUP(Fullmath[[#This Row],[M6]],$H710:$L$2227,4,FALSE)),0)</f>
        <v>0</v>
      </c>
      <c r="AK709" s="5" t="s">
        <v>754</v>
      </c>
      <c r="AL709" s="6">
        <v>3</v>
      </c>
      <c r="AM709" s="6">
        <f>(IFERROR(VLOOKUP(AK709,Components[[Name]:[Price]],2,FALSE),0))</f>
        <v>500</v>
      </c>
      <c r="AN709" s="5" t="s">
        <v>755</v>
      </c>
      <c r="AO709" s="6">
        <v>3</v>
      </c>
      <c r="AP709" s="6">
        <f>(IFERROR(VLOOKUP(AN709,Components[[Name]:[Price]],2,FALSE),0))</f>
        <v>500</v>
      </c>
      <c r="AQ709" s="5" t="s">
        <v>756</v>
      </c>
      <c r="AR709" s="6">
        <v>3</v>
      </c>
      <c r="AS709" s="6">
        <f>(IFERROR(VLOOKUP(AQ709,Components[[Name]:[Price]],2,FALSE),0))</f>
        <v>500</v>
      </c>
      <c r="AT709" s="5" t="s">
        <v>729</v>
      </c>
      <c r="AU709" s="6">
        <v>1</v>
      </c>
      <c r="AV709" s="6">
        <f>(IFERROR(VLOOKUP(AT709,Components[[Name]:[Price]],2,FALSE),0))</f>
        <v>700</v>
      </c>
      <c r="AW709" s="5" t="s">
        <v>757</v>
      </c>
      <c r="AX709" s="6">
        <v>3</v>
      </c>
      <c r="AY709" s="6">
        <f>(IFERROR(VLOOKUP(AW709,Components[[Name]:[Price]],2,FALSE),0))</f>
        <v>1000</v>
      </c>
      <c r="AZ709" s="5"/>
      <c r="BA709" s="6"/>
      <c r="BB709" s="6">
        <f>(IFERROR(VLOOKUP(AZ709,Components[[Name]:[Price]],2,FALSE),0))</f>
        <v>0</v>
      </c>
    </row>
    <row r="710" spans="1:54" x14ac:dyDescent="0.2">
      <c r="A710" s="6">
        <v>1725</v>
      </c>
      <c r="B710" s="6" t="s">
        <v>599</v>
      </c>
      <c r="C710" s="6" t="s">
        <v>663</v>
      </c>
      <c r="D710" s="6" t="s">
        <v>663</v>
      </c>
      <c r="E710" s="6">
        <v>3</v>
      </c>
      <c r="F710" s="6">
        <v>21</v>
      </c>
      <c r="G710" s="6">
        <v>13</v>
      </c>
      <c r="H710" s="6" t="s">
        <v>759</v>
      </c>
      <c r="I710" s="7">
        <f>Fullmath[[#This Row],[Total CP]]/Fullmath[[#This Row],[Quantity]]</f>
        <v>4.8</v>
      </c>
      <c r="J7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14.4</v>
      </c>
      <c r="K710" s="6">
        <f>Fullmath[[#This Row],[Mat Cost]]/Fullmath[[#This Row],[Quantity]]</f>
        <v>1263.1644444444444</v>
      </c>
      <c r="L7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3789.4933333333333</v>
      </c>
      <c r="M710" s="5" t="s">
        <v>579</v>
      </c>
      <c r="N710" s="14">
        <v>1</v>
      </c>
      <c r="O710" s="15">
        <f>IFERROR(_xlfn.IFNA(VLOOKUP(Fullmath[[#This Row],[M1]],$H$2:$L709,2,FALSE),VLOOKUP(Fullmath[[#This Row],[M1]],$H711:$L$2227,2,FALSE)),0)</f>
        <v>1.4</v>
      </c>
      <c r="P710" s="16">
        <f>IFERROR(_xlfn.IFNA(VLOOKUP(Fullmath[[#This Row],[M1]],$H$2:$L709,4,FALSE),VLOOKUP(Fullmath[[#This Row],[M1]],$H711:$L$2227,4,FALSE)),0)</f>
        <v>62.893333333333338</v>
      </c>
      <c r="Q710" s="5"/>
      <c r="R710" s="6"/>
      <c r="S710" s="15">
        <f>IFERROR(_xlfn.IFNA(VLOOKUP(Fullmath[[#This Row],[M2]],$H$2:$L709,2,FALSE),VLOOKUP(Fullmath[[#This Row],[M2]],$H711:$L$2227,2,FALSE)),0)</f>
        <v>0</v>
      </c>
      <c r="T710" s="16">
        <f>IFERROR(_xlfn.IFNA(VLOOKUP(Fullmath[[#This Row],[M2]],$H$2:$L709,4,FALSE),VLOOKUP(Fullmath[[#This Row],[M2]],$H711:$L$2227,4,FALSE)),0)</f>
        <v>0</v>
      </c>
      <c r="U710" s="5"/>
      <c r="V710" s="6"/>
      <c r="W710" s="15">
        <f>IFERROR(_xlfn.IFNA(VLOOKUP(Fullmath[[#This Row],[M3]],$H$2:$L709,2,FALSE),VLOOKUP(Fullmath[[#This Row],[M3]],$H711:$L$2227,2,FALSE)),0)</f>
        <v>0</v>
      </c>
      <c r="X710" s="16">
        <f>IFERROR(_xlfn.IFNA(VLOOKUP(Fullmath[[#This Row],[M3]],$H$2:$L709,4,FALSE),VLOOKUP(Fullmath[[#This Row],[M3]],$H711:$L$2227,4,FALSE)),0)</f>
        <v>0</v>
      </c>
      <c r="Y710" s="5"/>
      <c r="Z710" s="6"/>
      <c r="AA710" s="15">
        <f>IFERROR(_xlfn.IFNA(VLOOKUP(Fullmath[[#This Row],[M4]],$H$2:$L709,2,FALSE),VLOOKUP(Fullmath[[#This Row],[M4]],$H711:$L$2227,2,FALSE)),0)</f>
        <v>0</v>
      </c>
      <c r="AB710" s="16">
        <f>IFERROR(_xlfn.IFNA(VLOOKUP(Fullmath[[#This Row],[M4]],$H$2:$L709,4,FALSE),VLOOKUP(Fullmath[[#This Row],[M4]],$H711:$L$2227,4,FALSE)),0)</f>
        <v>0</v>
      </c>
      <c r="AC710" s="5"/>
      <c r="AD710" s="6"/>
      <c r="AE710" s="15">
        <f>IFERROR(_xlfn.IFNA(VLOOKUP(Fullmath[[#This Row],[M5]],$H$2:$L709,2,FALSE),VLOOKUP(Fullmath[[#This Row],[M5]],$H711:$L$2227,2,FALSE)),0)</f>
        <v>0</v>
      </c>
      <c r="AF710" s="16">
        <f>IFERROR(_xlfn.IFNA(VLOOKUP(Fullmath[[#This Row],[M5]],$H$2:$L709,4,FALSE),VLOOKUP(Fullmath[[#This Row],[M5]],$H711:$L$2227,4,FALSE)),0)</f>
        <v>0</v>
      </c>
      <c r="AG710" s="5"/>
      <c r="AH710" s="6"/>
      <c r="AI710" s="15">
        <f>IFERROR(_xlfn.IFNA(VLOOKUP(Fullmath[[#This Row],[M6]],$H$2:$L709,2,FALSE),VLOOKUP(Fullmath[[#This Row],[M6]],$H711:$L$2227,2,FALSE)),0)</f>
        <v>0</v>
      </c>
      <c r="AJ710" s="16">
        <f>IFERROR(_xlfn.IFNA(VLOOKUP(Fullmath[[#This Row],[M6]],$H$2:$L709,4,FALSE),VLOOKUP(Fullmath[[#This Row],[M6]],$H711:$L$2227,4,FALSE)),0)</f>
        <v>0</v>
      </c>
      <c r="AK710" s="5" t="s">
        <v>208</v>
      </c>
      <c r="AL710" s="6">
        <v>1</v>
      </c>
      <c r="AM710" s="6">
        <f>(IFERROR(VLOOKUP(AK710,Components[[Name]:[Price]],2,FALSE),0))</f>
        <v>526.6</v>
      </c>
      <c r="AN710" s="5" t="s">
        <v>729</v>
      </c>
      <c r="AO710" s="6">
        <v>1</v>
      </c>
      <c r="AP710" s="6">
        <f>(IFERROR(VLOOKUP(AN710,Components[[Name]:[Price]],2,FALSE),0))</f>
        <v>700</v>
      </c>
      <c r="AQ710" s="5" t="s">
        <v>758</v>
      </c>
      <c r="AR710" s="6">
        <v>4</v>
      </c>
      <c r="AS710" s="6">
        <f>(IFERROR(VLOOKUP(AQ710,Components[[Name]:[Price]],2,FALSE),0))</f>
        <v>500</v>
      </c>
      <c r="AT710" s="5" t="s">
        <v>733</v>
      </c>
      <c r="AU710" s="6">
        <v>1</v>
      </c>
      <c r="AV710" s="6">
        <f>(IFERROR(VLOOKUP(AT710,Components[[Name]:[Price]],2,FALSE),0))</f>
        <v>500</v>
      </c>
      <c r="AW710" s="5"/>
      <c r="AX710" s="6"/>
      <c r="AY710" s="6">
        <f>(IFERROR(VLOOKUP(AW710,Components[[Name]:[Price]],2,FALSE),0))</f>
        <v>0</v>
      </c>
      <c r="AZ710" s="5"/>
      <c r="BA710" s="6"/>
      <c r="BB710" s="6">
        <f>(IFERROR(VLOOKUP(AZ710,Components[[Name]:[Price]],2,FALSE),0))</f>
        <v>0</v>
      </c>
    </row>
    <row r="711" spans="1:54" x14ac:dyDescent="0.2">
      <c r="A711" s="6">
        <v>1157</v>
      </c>
      <c r="B711" s="6" t="s">
        <v>599</v>
      </c>
      <c r="C711" s="6" t="s">
        <v>663</v>
      </c>
      <c r="D711" s="6" t="s">
        <v>663</v>
      </c>
      <c r="E711" s="6">
        <v>2</v>
      </c>
      <c r="F711" s="6">
        <v>21</v>
      </c>
      <c r="G711" s="6">
        <v>22</v>
      </c>
      <c r="H711" s="6" t="s">
        <v>745</v>
      </c>
      <c r="I711" s="7">
        <f>Fullmath[[#This Row],[Total CP]]/Fullmath[[#This Row],[Quantity]]</f>
        <v>16.75</v>
      </c>
      <c r="J7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33.5</v>
      </c>
      <c r="K711" s="6">
        <f>Fullmath[[#This Row],[Mat Cost]]/Fullmath[[#This Row],[Quantity]]</f>
        <v>259.66166666666669</v>
      </c>
      <c r="L7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519.32333333333338</v>
      </c>
      <c r="M711" s="5" t="s">
        <v>579</v>
      </c>
      <c r="N711" s="14">
        <v>2</v>
      </c>
      <c r="O711" s="15">
        <f>IFERROR(_xlfn.IFNA(VLOOKUP(Fullmath[[#This Row],[M1]],$H$2:$L710,2,FALSE),VLOOKUP(Fullmath[[#This Row],[M1]],$H712:$L$2227,2,FALSE)),0)</f>
        <v>1.4</v>
      </c>
      <c r="P711" s="16">
        <f>IFERROR(_xlfn.IFNA(VLOOKUP(Fullmath[[#This Row],[M1]],$H$2:$L710,4,FALSE),VLOOKUP(Fullmath[[#This Row],[M1]],$H712:$L$2227,4,FALSE)),0)</f>
        <v>62.893333333333338</v>
      </c>
      <c r="Q711" s="5" t="s">
        <v>363</v>
      </c>
      <c r="R711" s="6">
        <v>6</v>
      </c>
      <c r="S711" s="15">
        <f>IFERROR(_xlfn.IFNA(VLOOKUP(Fullmath[[#This Row],[M2]],$H$2:$L710,2,FALSE),VLOOKUP(Fullmath[[#This Row],[M2]],$H712:$L$2227,2,FALSE)),0)</f>
        <v>0.1</v>
      </c>
      <c r="T711" s="16">
        <f>IFERROR(_xlfn.IFNA(VLOOKUP(Fullmath[[#This Row],[M2]],$H$2:$L710,4,FALSE),VLOOKUP(Fullmath[[#This Row],[M2]],$H712:$L$2227,4,FALSE)),0)</f>
        <v>26.2</v>
      </c>
      <c r="U711" s="5" t="s">
        <v>650</v>
      </c>
      <c r="V711" s="6">
        <v>2</v>
      </c>
      <c r="W711" s="15">
        <f>IFERROR(_xlfn.IFNA(VLOOKUP(Fullmath[[#This Row],[M3]],$H$2:$L710,2,FALSE),VLOOKUP(Fullmath[[#This Row],[M3]],$H712:$L$2227,2,FALSE)),0)</f>
        <v>4.05</v>
      </c>
      <c r="X711" s="16">
        <f>IFERROR(_xlfn.IFNA(VLOOKUP(Fullmath[[#This Row],[M3]],$H$2:$L710,4,FALSE),VLOOKUP(Fullmath[[#This Row],[M3]],$H712:$L$2227,4,FALSE)),0)</f>
        <v>103.16833333333334</v>
      </c>
      <c r="Y711" s="5"/>
      <c r="Z711" s="6"/>
      <c r="AA711" s="15">
        <f>IFERROR(_xlfn.IFNA(VLOOKUP(Fullmath[[#This Row],[M4]],$H$2:$L710,2,FALSE),VLOOKUP(Fullmath[[#This Row],[M4]],$H712:$L$2227,2,FALSE)),0)</f>
        <v>0</v>
      </c>
      <c r="AB711" s="16">
        <f>IFERROR(_xlfn.IFNA(VLOOKUP(Fullmath[[#This Row],[M4]],$H$2:$L710,4,FALSE),VLOOKUP(Fullmath[[#This Row],[M4]],$H712:$L$2227,4,FALSE)),0)</f>
        <v>0</v>
      </c>
      <c r="AC711" s="5"/>
      <c r="AD711" s="6"/>
      <c r="AE711" s="15">
        <f>IFERROR(_xlfn.IFNA(VLOOKUP(Fullmath[[#This Row],[M5]],$H$2:$L710,2,FALSE),VLOOKUP(Fullmath[[#This Row],[M5]],$H712:$L$2227,2,FALSE)),0)</f>
        <v>0</v>
      </c>
      <c r="AF711" s="16">
        <f>IFERROR(_xlfn.IFNA(VLOOKUP(Fullmath[[#This Row],[M5]],$H$2:$L710,4,FALSE),VLOOKUP(Fullmath[[#This Row],[M5]],$H712:$L$2227,4,FALSE)),0)</f>
        <v>0</v>
      </c>
      <c r="AG711" s="5"/>
      <c r="AH711" s="6"/>
      <c r="AI711" s="15">
        <f>IFERROR(_xlfn.IFNA(VLOOKUP(Fullmath[[#This Row],[M6]],$H$2:$L710,2,FALSE),VLOOKUP(Fullmath[[#This Row],[M6]],$H712:$L$2227,2,FALSE)),0)</f>
        <v>0</v>
      </c>
      <c r="AJ711" s="16">
        <f>IFERROR(_xlfn.IFNA(VLOOKUP(Fullmath[[#This Row],[M6]],$H$2:$L710,4,FALSE),VLOOKUP(Fullmath[[#This Row],[M6]],$H712:$L$2227,4,FALSE)),0)</f>
        <v>0</v>
      </c>
      <c r="AK711" s="5" t="s">
        <v>494</v>
      </c>
      <c r="AL711" s="6">
        <v>1</v>
      </c>
      <c r="AM711" s="6">
        <f>(IFERROR(VLOOKUP(AK711,Components[[Name]:[Price]],2,FALSE),0))</f>
        <v>30</v>
      </c>
      <c r="AN711" s="5"/>
      <c r="AO711" s="6"/>
      <c r="AP711" s="6">
        <f>(IFERROR(VLOOKUP(AN711,Components[[Name]:[Price]],2,FALSE),0))</f>
        <v>0</v>
      </c>
      <c r="AQ711" s="5"/>
      <c r="AR711" s="6"/>
      <c r="AS711" s="6">
        <f>(IFERROR(VLOOKUP(AQ711,Components[[Name]:[Price]],2,FALSE),0))</f>
        <v>0</v>
      </c>
      <c r="AT711" s="5"/>
      <c r="AU711" s="6"/>
      <c r="AV711" s="6">
        <f>(IFERROR(VLOOKUP(AT711,Components[[Name]:[Price]],2,FALSE),0))</f>
        <v>0</v>
      </c>
      <c r="AW711" s="5"/>
      <c r="AX711" s="6"/>
      <c r="AY711" s="6">
        <f>(IFERROR(VLOOKUP(AW711,Components[[Name]:[Price]],2,FALSE),0))</f>
        <v>0</v>
      </c>
      <c r="AZ711" s="5"/>
      <c r="BA711" s="6"/>
      <c r="BB711" s="6">
        <f>(IFERROR(VLOOKUP(AZ711,Components[[Name]:[Price]],2,FALSE),0))</f>
        <v>0</v>
      </c>
    </row>
    <row r="712" spans="1:54" x14ac:dyDescent="0.2">
      <c r="A712" s="6">
        <v>719</v>
      </c>
      <c r="B712" s="6" t="s">
        <v>599</v>
      </c>
      <c r="C712" s="6" t="s">
        <v>663</v>
      </c>
      <c r="D712" s="6" t="s">
        <v>663</v>
      </c>
      <c r="E712" s="6">
        <v>2</v>
      </c>
      <c r="F712" s="6">
        <v>21</v>
      </c>
      <c r="G712" s="6">
        <v>20</v>
      </c>
      <c r="H712" s="6" t="s">
        <v>741</v>
      </c>
      <c r="I712" s="7">
        <f>Fullmath[[#This Row],[Total CP]]/Fullmath[[#This Row],[Quantity]]</f>
        <v>15.55</v>
      </c>
      <c r="J7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31.1</v>
      </c>
      <c r="K712" s="6">
        <f>Fullmath[[#This Row],[Mat Cost]]/Fullmath[[#This Row],[Quantity]]</f>
        <v>653.98666666666668</v>
      </c>
      <c r="L7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1307.9733333333334</v>
      </c>
      <c r="M712" s="5" t="s">
        <v>579</v>
      </c>
      <c r="N712" s="14">
        <v>2</v>
      </c>
      <c r="O712" s="15">
        <f>IFERROR(_xlfn.IFNA(VLOOKUP(Fullmath[[#This Row],[M1]],$H$2:$L711,2,FALSE),VLOOKUP(Fullmath[[#This Row],[M1]],$H713:$L$2227,2,FALSE)),0)</f>
        <v>1.4</v>
      </c>
      <c r="P712" s="16">
        <f>IFERROR(_xlfn.IFNA(VLOOKUP(Fullmath[[#This Row],[M1]],$H$2:$L711,4,FALSE),VLOOKUP(Fullmath[[#This Row],[M1]],$H713:$L$2227,4,FALSE)),0)</f>
        <v>62.893333333333338</v>
      </c>
      <c r="Q712" s="5" t="s">
        <v>360</v>
      </c>
      <c r="R712" s="6">
        <v>2</v>
      </c>
      <c r="S712" s="15">
        <f>IFERROR(_xlfn.IFNA(VLOOKUP(Fullmath[[#This Row],[M2]],$H$2:$L711,2,FALSE),VLOOKUP(Fullmath[[#This Row],[M2]],$H713:$L$2227,2,FALSE)),0)</f>
        <v>0.1</v>
      </c>
      <c r="T712" s="16">
        <f>IFERROR(_xlfn.IFNA(VLOOKUP(Fullmath[[#This Row],[M2]],$H$2:$L711,4,FALSE),VLOOKUP(Fullmath[[#This Row],[M2]],$H713:$L$2227,4,FALSE)),0)</f>
        <v>19.05</v>
      </c>
      <c r="U712" s="5" t="s">
        <v>650</v>
      </c>
      <c r="V712" s="6">
        <v>2</v>
      </c>
      <c r="W712" s="15">
        <f>IFERROR(_xlfn.IFNA(VLOOKUP(Fullmath[[#This Row],[M3]],$H$2:$L711,2,FALSE),VLOOKUP(Fullmath[[#This Row],[M3]],$H713:$L$2227,2,FALSE)),0)</f>
        <v>4.05</v>
      </c>
      <c r="X712" s="16">
        <f>IFERROR(_xlfn.IFNA(VLOOKUP(Fullmath[[#This Row],[M3]],$H$2:$L711,4,FALSE),VLOOKUP(Fullmath[[#This Row],[M3]],$H713:$L$2227,4,FALSE)),0)</f>
        <v>103.16833333333334</v>
      </c>
      <c r="Y712" s="5"/>
      <c r="Z712" s="6"/>
      <c r="AA712" s="15">
        <f>IFERROR(_xlfn.IFNA(VLOOKUP(Fullmath[[#This Row],[M4]],$H$2:$L711,2,FALSE),VLOOKUP(Fullmath[[#This Row],[M4]],$H713:$L$2227,2,FALSE)),0)</f>
        <v>0</v>
      </c>
      <c r="AB712" s="16">
        <f>IFERROR(_xlfn.IFNA(VLOOKUP(Fullmath[[#This Row],[M4]],$H$2:$L711,4,FALSE),VLOOKUP(Fullmath[[#This Row],[M4]],$H713:$L$2227,4,FALSE)),0)</f>
        <v>0</v>
      </c>
      <c r="AC712" s="5"/>
      <c r="AD712" s="6"/>
      <c r="AE712" s="15">
        <f>IFERROR(_xlfn.IFNA(VLOOKUP(Fullmath[[#This Row],[M5]],$H$2:$L711,2,FALSE),VLOOKUP(Fullmath[[#This Row],[M5]],$H713:$L$2227,2,FALSE)),0)</f>
        <v>0</v>
      </c>
      <c r="AF712" s="16">
        <f>IFERROR(_xlfn.IFNA(VLOOKUP(Fullmath[[#This Row],[M5]],$H$2:$L711,4,FALSE),VLOOKUP(Fullmath[[#This Row],[M5]],$H713:$L$2227,4,FALSE)),0)</f>
        <v>0</v>
      </c>
      <c r="AG712" s="5"/>
      <c r="AH712" s="6"/>
      <c r="AI712" s="15">
        <f>IFERROR(_xlfn.IFNA(VLOOKUP(Fullmath[[#This Row],[M6]],$H$2:$L711,2,FALSE),VLOOKUP(Fullmath[[#This Row],[M6]],$H713:$L$2227,2,FALSE)),0)</f>
        <v>0</v>
      </c>
      <c r="AJ712" s="16">
        <f>IFERROR(_xlfn.IFNA(VLOOKUP(Fullmath[[#This Row],[M6]],$H$2:$L711,4,FALSE),VLOOKUP(Fullmath[[#This Row],[M6]],$H713:$L$2227,4,FALSE)),0)</f>
        <v>0</v>
      </c>
      <c r="AK712" s="5" t="s">
        <v>209</v>
      </c>
      <c r="AL712" s="6">
        <v>2</v>
      </c>
      <c r="AM712" s="6">
        <f>(IFERROR(VLOOKUP(AK712,Components[[Name]:[Price]],2,FALSE),0))</f>
        <v>68.875</v>
      </c>
      <c r="AN712" s="5" t="s">
        <v>478</v>
      </c>
      <c r="AO712" s="6">
        <v>2</v>
      </c>
      <c r="AP712" s="6">
        <f>(IFERROR(VLOOKUP(AN712,Components[[Name]:[Price]],2,FALSE),0))</f>
        <v>400</v>
      </c>
      <c r="AQ712" s="5"/>
      <c r="AR712" s="6"/>
      <c r="AS712" s="6">
        <f>(IFERROR(VLOOKUP(AQ712,Components[[Name]:[Price]],2,FALSE),0))</f>
        <v>0</v>
      </c>
      <c r="AT712" s="5"/>
      <c r="AU712" s="6"/>
      <c r="AV712" s="6">
        <f>(IFERROR(VLOOKUP(AT712,Components[[Name]:[Price]],2,FALSE),0))</f>
        <v>0</v>
      </c>
      <c r="AW712" s="5"/>
      <c r="AX712" s="6"/>
      <c r="AY712" s="6">
        <f>(IFERROR(VLOOKUP(AW712,Components[[Name]:[Price]],2,FALSE),0))</f>
        <v>0</v>
      </c>
      <c r="AZ712" s="5"/>
      <c r="BA712" s="6"/>
      <c r="BB712" s="6">
        <f>(IFERROR(VLOOKUP(AZ712,Components[[Name]:[Price]],2,FALSE),0))</f>
        <v>0</v>
      </c>
    </row>
    <row r="713" spans="1:54" x14ac:dyDescent="0.2">
      <c r="A713" s="6">
        <v>1372</v>
      </c>
      <c r="B713" s="6" t="s">
        <v>599</v>
      </c>
      <c r="C713" s="6" t="s">
        <v>663</v>
      </c>
      <c r="D713" s="6" t="s">
        <v>663</v>
      </c>
      <c r="E713" s="6">
        <v>10</v>
      </c>
      <c r="F713" s="6">
        <v>23</v>
      </c>
      <c r="G713" s="6">
        <v>54</v>
      </c>
      <c r="H713" s="6" t="s">
        <v>215</v>
      </c>
      <c r="I713" s="7">
        <f>Fullmath[[#This Row],[Total CP]]/Fullmath[[#This Row],[Quantity]]</f>
        <v>5.6</v>
      </c>
      <c r="J7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56</v>
      </c>
      <c r="K713" s="6">
        <f>Fullmath[[#This Row],[Mat Cost]]/Fullmath[[#This Row],[Quantity]]</f>
        <v>58.257777777777775</v>
      </c>
      <c r="L7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582.57777777777778</v>
      </c>
      <c r="M713" s="5" t="s">
        <v>737</v>
      </c>
      <c r="N713" s="14">
        <v>5</v>
      </c>
      <c r="O713" s="15">
        <f>IFERROR(_xlfn.IFNA(VLOOKUP(Fullmath[[#This Row],[M1]],$H$2:$L712,2,FALSE),VLOOKUP(Fullmath[[#This Row],[M1]],$H714:$L$2227,2,FALSE)),0)</f>
        <v>0.39999999999999997</v>
      </c>
      <c r="P713" s="16">
        <f>IFERROR(_xlfn.IFNA(VLOOKUP(Fullmath[[#This Row],[M1]],$H$2:$L712,4,FALSE),VLOOKUP(Fullmath[[#This Row],[M1]],$H714:$L$2227,4,FALSE)),0)</f>
        <v>55.132222222222218</v>
      </c>
      <c r="Q713" s="5"/>
      <c r="R713" s="6"/>
      <c r="S713" s="15">
        <f>IFERROR(_xlfn.IFNA(VLOOKUP(Fullmath[[#This Row],[M2]],$H$2:$L712,2,FALSE),VLOOKUP(Fullmath[[#This Row],[M2]],$H714:$L$2227,2,FALSE)),0)</f>
        <v>0</v>
      </c>
      <c r="T713" s="16">
        <f>IFERROR(_xlfn.IFNA(VLOOKUP(Fullmath[[#This Row],[M2]],$H$2:$L712,4,FALSE),VLOOKUP(Fullmath[[#This Row],[M2]],$H714:$L$2227,4,FALSE)),0)</f>
        <v>0</v>
      </c>
      <c r="U713" s="5"/>
      <c r="V713" s="6"/>
      <c r="W713" s="15">
        <f>IFERROR(_xlfn.IFNA(VLOOKUP(Fullmath[[#This Row],[M3]],$H$2:$L712,2,FALSE),VLOOKUP(Fullmath[[#This Row],[M3]],$H714:$L$2227,2,FALSE)),0)</f>
        <v>0</v>
      </c>
      <c r="X713" s="16">
        <f>IFERROR(_xlfn.IFNA(VLOOKUP(Fullmath[[#This Row],[M3]],$H$2:$L712,4,FALSE),VLOOKUP(Fullmath[[#This Row],[M3]],$H714:$L$2227,4,FALSE)),0)</f>
        <v>0</v>
      </c>
      <c r="Y713" s="5"/>
      <c r="Z713" s="6"/>
      <c r="AA713" s="15">
        <f>IFERROR(_xlfn.IFNA(VLOOKUP(Fullmath[[#This Row],[M4]],$H$2:$L712,2,FALSE),VLOOKUP(Fullmath[[#This Row],[M4]],$H714:$L$2227,2,FALSE)),0)</f>
        <v>0</v>
      </c>
      <c r="AB713" s="16">
        <f>IFERROR(_xlfn.IFNA(VLOOKUP(Fullmath[[#This Row],[M4]],$H$2:$L712,4,FALSE),VLOOKUP(Fullmath[[#This Row],[M4]],$H714:$L$2227,4,FALSE)),0)</f>
        <v>0</v>
      </c>
      <c r="AC713" s="5"/>
      <c r="AD713" s="6"/>
      <c r="AE713" s="15">
        <f>IFERROR(_xlfn.IFNA(VLOOKUP(Fullmath[[#This Row],[M5]],$H$2:$L712,2,FALSE),VLOOKUP(Fullmath[[#This Row],[M5]],$H714:$L$2227,2,FALSE)),0)</f>
        <v>0</v>
      </c>
      <c r="AF713" s="16">
        <f>IFERROR(_xlfn.IFNA(VLOOKUP(Fullmath[[#This Row],[M5]],$H$2:$L712,4,FALSE),VLOOKUP(Fullmath[[#This Row],[M5]],$H714:$L$2227,4,FALSE)),0)</f>
        <v>0</v>
      </c>
      <c r="AG713" s="5"/>
      <c r="AH713" s="6"/>
      <c r="AI713" s="15">
        <f>IFERROR(_xlfn.IFNA(VLOOKUP(Fullmath[[#This Row],[M6]],$H$2:$L712,2,FALSE),VLOOKUP(Fullmath[[#This Row],[M6]],$H714:$L$2227,2,FALSE)),0)</f>
        <v>0</v>
      </c>
      <c r="AJ713" s="16">
        <f>IFERROR(_xlfn.IFNA(VLOOKUP(Fullmath[[#This Row],[M6]],$H$2:$L712,4,FALSE),VLOOKUP(Fullmath[[#This Row],[M6]],$H714:$L$2227,4,FALSE)),0)</f>
        <v>0</v>
      </c>
      <c r="AK713" s="5" t="s">
        <v>211</v>
      </c>
      <c r="AL713" s="6">
        <v>2</v>
      </c>
      <c r="AM713" s="6">
        <f>(IFERROR(VLOOKUP(AK713,Components[[Name]:[Price]],2,FALSE),0))</f>
        <v>26.583333333333332</v>
      </c>
      <c r="AN713" s="5" t="s">
        <v>209</v>
      </c>
      <c r="AO713" s="6">
        <v>2</v>
      </c>
      <c r="AP713" s="6">
        <f>(IFERROR(VLOOKUP(AN713,Components[[Name]:[Price]],2,FALSE),0))</f>
        <v>68.875</v>
      </c>
      <c r="AQ713" s="5" t="s">
        <v>232</v>
      </c>
      <c r="AR713" s="6">
        <v>3</v>
      </c>
      <c r="AS713" s="6">
        <f>(IFERROR(VLOOKUP(AQ713,Components[[Name]:[Price]],2,FALSE),0))</f>
        <v>38.666666666666664</v>
      </c>
      <c r="AT713" s="5"/>
      <c r="AU713" s="6"/>
      <c r="AV713" s="6">
        <f>(IFERROR(VLOOKUP(AT713,Components[[Name]:[Price]],2,FALSE),0))</f>
        <v>0</v>
      </c>
      <c r="AW713" s="5"/>
      <c r="AX713" s="6"/>
      <c r="AY713" s="6">
        <f>(IFERROR(VLOOKUP(AW713,Components[[Name]:[Price]],2,FALSE),0))</f>
        <v>0</v>
      </c>
      <c r="AZ713" s="5"/>
      <c r="BA713" s="6"/>
      <c r="BB713" s="6">
        <f>(IFERROR(VLOOKUP(AZ713,Components[[Name]:[Price]],2,FALSE),0))</f>
        <v>0</v>
      </c>
    </row>
    <row r="714" spans="1:54" x14ac:dyDescent="0.2">
      <c r="A714" s="2">
        <v>1073</v>
      </c>
      <c r="B714" s="2" t="s">
        <v>958</v>
      </c>
      <c r="C714" s="6" t="s">
        <v>986</v>
      </c>
      <c r="D714" s="2" t="s">
        <v>699</v>
      </c>
      <c r="E714" s="2">
        <v>1</v>
      </c>
      <c r="F714" s="2">
        <v>40</v>
      </c>
      <c r="G714" s="2">
        <v>50</v>
      </c>
      <c r="H714" s="2" t="s">
        <v>940</v>
      </c>
      <c r="I714" s="7">
        <f>Fullmath[[#This Row],[Total CP]]/Fullmath[[#This Row],[Quantity]]</f>
        <v>307</v>
      </c>
      <c r="J7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307</v>
      </c>
      <c r="K714" s="6">
        <f>Fullmath[[#This Row],[Mat Cost]]/Fullmath[[#This Row],[Quantity]]</f>
        <v>8863.6333333333332</v>
      </c>
      <c r="L7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8863.6333333333332</v>
      </c>
      <c r="M714" s="5" t="s">
        <v>456</v>
      </c>
      <c r="N714" s="14">
        <v>1</v>
      </c>
      <c r="O714" s="15">
        <f>IFERROR(_xlfn.IFNA(VLOOKUP(Fullmath[[#This Row],[M1]],$H$2:$L713,2,FALSE),VLOOKUP(Fullmath[[#This Row],[M1]],$H715:$L$2227,2,FALSE)),0)</f>
        <v>107</v>
      </c>
      <c r="P714" s="16">
        <f>IFERROR(_xlfn.IFNA(VLOOKUP(Fullmath[[#This Row],[M1]],$H$2:$L713,4,FALSE),VLOOKUP(Fullmath[[#This Row],[M1]],$H715:$L$2227,4,FALSE)),0)</f>
        <v>2314.4666666666667</v>
      </c>
      <c r="Q714" s="5" t="s">
        <v>306</v>
      </c>
      <c r="R714" s="6">
        <v>10</v>
      </c>
      <c r="S714" s="15">
        <f>IFERROR(_xlfn.IFNA(VLOOKUP(Fullmath[[#This Row],[M2]],$H$2:$L713,2,FALSE),VLOOKUP(Fullmath[[#This Row],[M2]],$H715:$L$2227,2,FALSE)),0)</f>
        <v>8</v>
      </c>
      <c r="T714" s="16">
        <f>IFERROR(_xlfn.IFNA(VLOOKUP(Fullmath[[#This Row],[M2]],$H$2:$L713,4,FALSE),VLOOKUP(Fullmath[[#This Row],[M2]],$H715:$L$2227,4,FALSE)),0)</f>
        <v>260.83333333333331</v>
      </c>
      <c r="U714" s="5" t="s">
        <v>462</v>
      </c>
      <c r="V714" s="6">
        <v>5</v>
      </c>
      <c r="W714" s="15">
        <f>IFERROR(_xlfn.IFNA(VLOOKUP(Fullmath[[#This Row],[M3]],$H$2:$L713,2,FALSE),VLOOKUP(Fullmath[[#This Row],[M3]],$H715:$L$2227,2,FALSE)),0)</f>
        <v>12</v>
      </c>
      <c r="X714" s="16">
        <f>IFERROR(_xlfn.IFNA(VLOOKUP(Fullmath[[#This Row],[M3]],$H$2:$L713,4,FALSE),VLOOKUP(Fullmath[[#This Row],[M3]],$H715:$L$2227,4,FALSE)),0)</f>
        <v>713.33333333333337</v>
      </c>
      <c r="Y714" s="5" t="s">
        <v>939</v>
      </c>
      <c r="Z714" s="6">
        <v>10</v>
      </c>
      <c r="AA714" s="15">
        <f>IFERROR(_xlfn.IFNA(VLOOKUP(Fullmath[[#This Row],[M4]],$H$2:$L713,2,FALSE),VLOOKUP(Fullmath[[#This Row],[M4]],$H715:$L$2227,2,FALSE)),0)</f>
        <v>1</v>
      </c>
      <c r="AB714" s="16">
        <f>IFERROR(_xlfn.IFNA(VLOOKUP(Fullmath[[#This Row],[M4]],$H$2:$L713,4,FALSE),VLOOKUP(Fullmath[[#This Row],[M4]],$H715:$L$2227,4,FALSE)),0)</f>
        <v>37.416666666666664</v>
      </c>
      <c r="AC714" s="5"/>
      <c r="AD714" s="6"/>
      <c r="AE714" s="15">
        <f>IFERROR(_xlfn.IFNA(VLOOKUP(Fullmath[[#This Row],[M5]],$H$2:$L713,2,FALSE),VLOOKUP(Fullmath[[#This Row],[M5]],$H715:$L$2227,2,FALSE)),0)</f>
        <v>0</v>
      </c>
      <c r="AF714" s="16">
        <f>IFERROR(_xlfn.IFNA(VLOOKUP(Fullmath[[#This Row],[M5]],$H$2:$L713,4,FALSE),VLOOKUP(Fullmath[[#This Row],[M5]],$H715:$L$2227,4,FALSE)),0)</f>
        <v>0</v>
      </c>
      <c r="AG714" s="5"/>
      <c r="AH714" s="6"/>
      <c r="AI714" s="15">
        <f>IFERROR(_xlfn.IFNA(VLOOKUP(Fullmath[[#This Row],[M6]],$H$2:$L713,2,FALSE),VLOOKUP(Fullmath[[#This Row],[M6]],$H715:$L$2227,2,FALSE)),0)</f>
        <v>0</v>
      </c>
      <c r="AJ714" s="16">
        <f>IFERROR(_xlfn.IFNA(VLOOKUP(Fullmath[[#This Row],[M6]],$H$2:$L713,4,FALSE),VLOOKUP(Fullmath[[#This Row],[M6]],$H715:$L$2227,4,FALSE)),0)</f>
        <v>0</v>
      </c>
      <c r="AK714" s="5"/>
      <c r="AL714" s="6"/>
      <c r="AM714" s="6">
        <f>(IFERROR(VLOOKUP(AK714,Components[[Name]:[Price]],2,FALSE),0))</f>
        <v>0</v>
      </c>
      <c r="AN714" s="5"/>
      <c r="AO714" s="6"/>
      <c r="AP714" s="6">
        <f>(IFERROR(VLOOKUP(AN714,Components[[Name]:[Price]],2,FALSE),0))</f>
        <v>0</v>
      </c>
      <c r="AQ714" s="5"/>
      <c r="AR714" s="6"/>
      <c r="AS714" s="6">
        <f>(IFERROR(VLOOKUP(AQ714,Components[[Name]:[Price]],2,FALSE),0))</f>
        <v>0</v>
      </c>
      <c r="AT714" s="5"/>
      <c r="AU714" s="6"/>
      <c r="AV714" s="6">
        <f>(IFERROR(VLOOKUP(AT714,Components[[Name]:[Price]],2,FALSE),0))</f>
        <v>0</v>
      </c>
      <c r="AW714" s="5"/>
      <c r="AX714" s="6"/>
      <c r="AY714" s="6">
        <f>(IFERROR(VLOOKUP(AW714,Components[[Name]:[Price]],2,FALSE),0))</f>
        <v>0</v>
      </c>
      <c r="AZ714" s="5"/>
      <c r="BA714" s="6"/>
      <c r="BB714" s="2">
        <f>(IFERROR(VLOOKUP(AZ714,Components[[Name]:[Price]],2,FALSE),0))</f>
        <v>0</v>
      </c>
    </row>
    <row r="715" spans="1:54" x14ac:dyDescent="0.2">
      <c r="A715" s="2">
        <v>1071</v>
      </c>
      <c r="B715" s="2" t="s">
        <v>958</v>
      </c>
      <c r="C715" s="6" t="s">
        <v>986</v>
      </c>
      <c r="D715" s="2" t="s">
        <v>699</v>
      </c>
      <c r="E715" s="2">
        <v>1</v>
      </c>
      <c r="F715" s="2">
        <v>40</v>
      </c>
      <c r="G715" s="2">
        <v>50</v>
      </c>
      <c r="H715" s="2" t="s">
        <v>942</v>
      </c>
      <c r="I715" s="7">
        <f>Fullmath[[#This Row],[Total CP]]/Fullmath[[#This Row],[Quantity]]</f>
        <v>237</v>
      </c>
      <c r="J7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237</v>
      </c>
      <c r="K715" s="6">
        <f>Fullmath[[#This Row],[Mat Cost]]/Fullmath[[#This Row],[Quantity]]</f>
        <v>6913.6333333333341</v>
      </c>
      <c r="L7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6913.6333333333341</v>
      </c>
      <c r="M715" s="5" t="s">
        <v>456</v>
      </c>
      <c r="N715" s="14">
        <v>1</v>
      </c>
      <c r="O715" s="15">
        <f>IFERROR(_xlfn.IFNA(VLOOKUP(Fullmath[[#This Row],[M1]],$H$2:$L714,2,FALSE),VLOOKUP(Fullmath[[#This Row],[M1]],$H716:$L$2227,2,FALSE)),0)</f>
        <v>107</v>
      </c>
      <c r="P715" s="16">
        <f>IFERROR(_xlfn.IFNA(VLOOKUP(Fullmath[[#This Row],[M1]],$H$2:$L714,4,FALSE),VLOOKUP(Fullmath[[#This Row],[M1]],$H716:$L$2227,4,FALSE)),0)</f>
        <v>2314.4666666666667</v>
      </c>
      <c r="Q715" s="5" t="s">
        <v>304</v>
      </c>
      <c r="R715" s="6">
        <v>10</v>
      </c>
      <c r="S715" s="15">
        <f>IFERROR(_xlfn.IFNA(VLOOKUP(Fullmath[[#This Row],[M2]],$H$2:$L714,2,FALSE),VLOOKUP(Fullmath[[#This Row],[M2]],$H716:$L$2227,2,FALSE)),0)</f>
        <v>1</v>
      </c>
      <c r="T715" s="16">
        <f>IFERROR(_xlfn.IFNA(VLOOKUP(Fullmath[[#This Row],[M2]],$H$2:$L714,4,FALSE),VLOOKUP(Fullmath[[#This Row],[M2]],$H716:$L$2227,4,FALSE)),0)</f>
        <v>65.833333333333329</v>
      </c>
      <c r="U715" s="5" t="s">
        <v>462</v>
      </c>
      <c r="V715" s="6">
        <v>5</v>
      </c>
      <c r="W715" s="15">
        <f>IFERROR(_xlfn.IFNA(VLOOKUP(Fullmath[[#This Row],[M3]],$H$2:$L714,2,FALSE),VLOOKUP(Fullmath[[#This Row],[M3]],$H716:$L$2227,2,FALSE)),0)</f>
        <v>12</v>
      </c>
      <c r="X715" s="16">
        <f>IFERROR(_xlfn.IFNA(VLOOKUP(Fullmath[[#This Row],[M3]],$H$2:$L714,4,FALSE),VLOOKUP(Fullmath[[#This Row],[M3]],$H716:$L$2227,4,FALSE)),0)</f>
        <v>713.33333333333337</v>
      </c>
      <c r="Y715" s="5" t="s">
        <v>939</v>
      </c>
      <c r="Z715" s="6">
        <v>10</v>
      </c>
      <c r="AA715" s="15">
        <f>IFERROR(_xlfn.IFNA(VLOOKUP(Fullmath[[#This Row],[M4]],$H$2:$L714,2,FALSE),VLOOKUP(Fullmath[[#This Row],[M4]],$H716:$L$2227,2,FALSE)),0)</f>
        <v>1</v>
      </c>
      <c r="AB715" s="16">
        <f>IFERROR(_xlfn.IFNA(VLOOKUP(Fullmath[[#This Row],[M4]],$H$2:$L714,4,FALSE),VLOOKUP(Fullmath[[#This Row],[M4]],$H716:$L$2227,4,FALSE)),0)</f>
        <v>37.416666666666664</v>
      </c>
      <c r="AC715" s="5"/>
      <c r="AD715" s="6"/>
      <c r="AE715" s="15">
        <f>IFERROR(_xlfn.IFNA(VLOOKUP(Fullmath[[#This Row],[M5]],$H$2:$L714,2,FALSE),VLOOKUP(Fullmath[[#This Row],[M5]],$H716:$L$2227,2,FALSE)),0)</f>
        <v>0</v>
      </c>
      <c r="AF715" s="16">
        <f>IFERROR(_xlfn.IFNA(VLOOKUP(Fullmath[[#This Row],[M5]],$H$2:$L714,4,FALSE),VLOOKUP(Fullmath[[#This Row],[M5]],$H716:$L$2227,4,FALSE)),0)</f>
        <v>0</v>
      </c>
      <c r="AG715" s="5"/>
      <c r="AH715" s="6"/>
      <c r="AI715" s="15">
        <f>IFERROR(_xlfn.IFNA(VLOOKUP(Fullmath[[#This Row],[M6]],$H$2:$L714,2,FALSE),VLOOKUP(Fullmath[[#This Row],[M6]],$H716:$L$2227,2,FALSE)),0)</f>
        <v>0</v>
      </c>
      <c r="AJ715" s="16">
        <f>IFERROR(_xlfn.IFNA(VLOOKUP(Fullmath[[#This Row],[M6]],$H$2:$L714,4,FALSE),VLOOKUP(Fullmath[[#This Row],[M6]],$H716:$L$2227,4,FALSE)),0)</f>
        <v>0</v>
      </c>
      <c r="AK715" s="5"/>
      <c r="AL715" s="6"/>
      <c r="AM715" s="6">
        <f>(IFERROR(VLOOKUP(AK715,Components[[Name]:[Price]],2,FALSE),0))</f>
        <v>0</v>
      </c>
      <c r="AN715" s="5"/>
      <c r="AO715" s="6"/>
      <c r="AP715" s="6">
        <f>(IFERROR(VLOOKUP(AN715,Components[[Name]:[Price]],2,FALSE),0))</f>
        <v>0</v>
      </c>
      <c r="AQ715" s="5"/>
      <c r="AR715" s="6"/>
      <c r="AS715" s="6">
        <f>(IFERROR(VLOOKUP(AQ715,Components[[Name]:[Price]],2,FALSE),0))</f>
        <v>0</v>
      </c>
      <c r="AT715" s="5"/>
      <c r="AU715" s="6"/>
      <c r="AV715" s="6">
        <f>(IFERROR(VLOOKUP(AT715,Components[[Name]:[Price]],2,FALSE),0))</f>
        <v>0</v>
      </c>
      <c r="AW715" s="5"/>
      <c r="AX715" s="6"/>
      <c r="AY715" s="6">
        <f>(IFERROR(VLOOKUP(AW715,Components[[Name]:[Price]],2,FALSE),0))</f>
        <v>0</v>
      </c>
      <c r="AZ715" s="5"/>
      <c r="BA715" s="6"/>
      <c r="BB715" s="2">
        <f>(IFERROR(VLOOKUP(AZ715,Components[[Name]:[Price]],2,FALSE),0))</f>
        <v>0</v>
      </c>
    </row>
    <row r="716" spans="1:54" x14ac:dyDescent="0.2">
      <c r="A716" s="2">
        <v>1072</v>
      </c>
      <c r="B716" s="2" t="s">
        <v>958</v>
      </c>
      <c r="C716" s="6" t="s">
        <v>986</v>
      </c>
      <c r="D716" s="2" t="s">
        <v>699</v>
      </c>
      <c r="E716" s="2">
        <v>1</v>
      </c>
      <c r="F716" s="2">
        <v>40</v>
      </c>
      <c r="G716" s="2">
        <v>50</v>
      </c>
      <c r="H716" s="2" t="s">
        <v>941</v>
      </c>
      <c r="I716" s="7">
        <f>Fullmath[[#This Row],[Total CP]]/Fullmath[[#This Row],[Quantity]]</f>
        <v>237</v>
      </c>
      <c r="J7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237</v>
      </c>
      <c r="K716" s="6">
        <f>Fullmath[[#This Row],[Mat Cost]]/Fullmath[[#This Row],[Quantity]]</f>
        <v>6536.1333333333341</v>
      </c>
      <c r="L7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6536.1333333333341</v>
      </c>
      <c r="M716" s="5" t="s">
        <v>456</v>
      </c>
      <c r="N716" s="14">
        <v>1</v>
      </c>
      <c r="O716" s="15">
        <f>IFERROR(_xlfn.IFNA(VLOOKUP(Fullmath[[#This Row],[M1]],$H$2:$L715,2,FALSE),VLOOKUP(Fullmath[[#This Row],[M1]],$H717:$L$2227,2,FALSE)),0)</f>
        <v>107</v>
      </c>
      <c r="P716" s="16">
        <f>IFERROR(_xlfn.IFNA(VLOOKUP(Fullmath[[#This Row],[M1]],$H$2:$L715,4,FALSE),VLOOKUP(Fullmath[[#This Row],[M1]],$H717:$L$2227,4,FALSE)),0)</f>
        <v>2314.4666666666667</v>
      </c>
      <c r="Q716" s="5" t="s">
        <v>303</v>
      </c>
      <c r="R716" s="6">
        <v>10</v>
      </c>
      <c r="S716" s="15">
        <f>IFERROR(_xlfn.IFNA(VLOOKUP(Fullmath[[#This Row],[M2]],$H$2:$L715,2,FALSE),VLOOKUP(Fullmath[[#This Row],[M2]],$H717:$L$2227,2,FALSE)),0)</f>
        <v>1</v>
      </c>
      <c r="T716" s="16">
        <f>IFERROR(_xlfn.IFNA(VLOOKUP(Fullmath[[#This Row],[M2]],$H$2:$L715,4,FALSE),VLOOKUP(Fullmath[[#This Row],[M2]],$H717:$L$2227,4,FALSE)),0)</f>
        <v>28.083333333333332</v>
      </c>
      <c r="U716" s="5" t="s">
        <v>462</v>
      </c>
      <c r="V716" s="6">
        <v>5</v>
      </c>
      <c r="W716" s="15">
        <f>IFERROR(_xlfn.IFNA(VLOOKUP(Fullmath[[#This Row],[M3]],$H$2:$L715,2,FALSE),VLOOKUP(Fullmath[[#This Row],[M3]],$H717:$L$2227,2,FALSE)),0)</f>
        <v>12</v>
      </c>
      <c r="X716" s="16">
        <f>IFERROR(_xlfn.IFNA(VLOOKUP(Fullmath[[#This Row],[M3]],$H$2:$L715,4,FALSE),VLOOKUP(Fullmath[[#This Row],[M3]],$H717:$L$2227,4,FALSE)),0)</f>
        <v>713.33333333333337</v>
      </c>
      <c r="Y716" s="5" t="s">
        <v>939</v>
      </c>
      <c r="Z716" s="6">
        <v>10</v>
      </c>
      <c r="AA716" s="15">
        <f>IFERROR(_xlfn.IFNA(VLOOKUP(Fullmath[[#This Row],[M4]],$H$2:$L715,2,FALSE),VLOOKUP(Fullmath[[#This Row],[M4]],$H717:$L$2227,2,FALSE)),0)</f>
        <v>1</v>
      </c>
      <c r="AB716" s="16">
        <f>IFERROR(_xlfn.IFNA(VLOOKUP(Fullmath[[#This Row],[M4]],$H$2:$L715,4,FALSE),VLOOKUP(Fullmath[[#This Row],[M4]],$H717:$L$2227,4,FALSE)),0)</f>
        <v>37.416666666666664</v>
      </c>
      <c r="AC716" s="5"/>
      <c r="AD716" s="6"/>
      <c r="AE716" s="15">
        <f>IFERROR(_xlfn.IFNA(VLOOKUP(Fullmath[[#This Row],[M5]],$H$2:$L715,2,FALSE),VLOOKUP(Fullmath[[#This Row],[M5]],$H717:$L$2227,2,FALSE)),0)</f>
        <v>0</v>
      </c>
      <c r="AF716" s="16">
        <f>IFERROR(_xlfn.IFNA(VLOOKUP(Fullmath[[#This Row],[M5]],$H$2:$L715,4,FALSE),VLOOKUP(Fullmath[[#This Row],[M5]],$H717:$L$2227,4,FALSE)),0)</f>
        <v>0</v>
      </c>
      <c r="AG716" s="5"/>
      <c r="AH716" s="6"/>
      <c r="AI716" s="15">
        <f>IFERROR(_xlfn.IFNA(VLOOKUP(Fullmath[[#This Row],[M6]],$H$2:$L715,2,FALSE),VLOOKUP(Fullmath[[#This Row],[M6]],$H717:$L$2227,2,FALSE)),0)</f>
        <v>0</v>
      </c>
      <c r="AJ716" s="16">
        <f>IFERROR(_xlfn.IFNA(VLOOKUP(Fullmath[[#This Row],[M6]],$H$2:$L715,4,FALSE),VLOOKUP(Fullmath[[#This Row],[M6]],$H717:$L$2227,4,FALSE)),0)</f>
        <v>0</v>
      </c>
      <c r="AK716" s="5"/>
      <c r="AL716" s="6"/>
      <c r="AM716" s="6">
        <f>(IFERROR(VLOOKUP(AK716,Components[[Name]:[Price]],2,FALSE),0))</f>
        <v>0</v>
      </c>
      <c r="AN716" s="5"/>
      <c r="AO716" s="6"/>
      <c r="AP716" s="6">
        <f>(IFERROR(VLOOKUP(AN716,Components[[Name]:[Price]],2,FALSE),0))</f>
        <v>0</v>
      </c>
      <c r="AQ716" s="5"/>
      <c r="AR716" s="6"/>
      <c r="AS716" s="6">
        <f>(IFERROR(VLOOKUP(AQ716,Components[[Name]:[Price]],2,FALSE),0))</f>
        <v>0</v>
      </c>
      <c r="AT716" s="5"/>
      <c r="AU716" s="6"/>
      <c r="AV716" s="6">
        <f>(IFERROR(VLOOKUP(AT716,Components[[Name]:[Price]],2,FALSE),0))</f>
        <v>0</v>
      </c>
      <c r="AW716" s="5"/>
      <c r="AX716" s="6"/>
      <c r="AY716" s="6">
        <f>(IFERROR(VLOOKUP(AW716,Components[[Name]:[Price]],2,FALSE),0))</f>
        <v>0</v>
      </c>
      <c r="AZ716" s="5"/>
      <c r="BA716" s="6"/>
      <c r="BB716" s="2">
        <f>(IFERROR(VLOOKUP(AZ716,Components[[Name]:[Price]],2,FALSE),0))</f>
        <v>0</v>
      </c>
    </row>
    <row r="717" spans="1:54" x14ac:dyDescent="0.2">
      <c r="A717" s="2">
        <v>1074</v>
      </c>
      <c r="B717" s="2" t="s">
        <v>958</v>
      </c>
      <c r="C717" s="6" t="s">
        <v>986</v>
      </c>
      <c r="D717" s="2" t="s">
        <v>699</v>
      </c>
      <c r="E717" s="2">
        <v>1</v>
      </c>
      <c r="F717" s="2">
        <v>40</v>
      </c>
      <c r="G717" s="2">
        <v>50</v>
      </c>
      <c r="H717" s="2" t="s">
        <v>938</v>
      </c>
      <c r="I717" s="7">
        <f>Fullmath[[#This Row],[Total CP]]/Fullmath[[#This Row],[Quantity]]</f>
        <v>237</v>
      </c>
      <c r="J7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237</v>
      </c>
      <c r="K717" s="6">
        <f>Fullmath[[#This Row],[Mat Cost]]/Fullmath[[#This Row],[Quantity]]</f>
        <v>6639.4666666666672</v>
      </c>
      <c r="L7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6639.4666666666672</v>
      </c>
      <c r="M717" s="5" t="s">
        <v>456</v>
      </c>
      <c r="N717" s="14">
        <v>1</v>
      </c>
      <c r="O717" s="15">
        <f>IFERROR(_xlfn.IFNA(VLOOKUP(Fullmath[[#This Row],[M1]],$H$2:$L716,2,FALSE),VLOOKUP(Fullmath[[#This Row],[M1]],$H718:$L$2227,2,FALSE)),0)</f>
        <v>107</v>
      </c>
      <c r="P717" s="16">
        <f>IFERROR(_xlfn.IFNA(VLOOKUP(Fullmath[[#This Row],[M1]],$H$2:$L716,4,FALSE),VLOOKUP(Fullmath[[#This Row],[M1]],$H718:$L$2227,4,FALSE)),0)</f>
        <v>2314.4666666666667</v>
      </c>
      <c r="Q717" s="5" t="s">
        <v>302</v>
      </c>
      <c r="R717" s="6">
        <v>10</v>
      </c>
      <c r="S717" s="15">
        <f>IFERROR(_xlfn.IFNA(VLOOKUP(Fullmath[[#This Row],[M2]],$H$2:$L716,2,FALSE),VLOOKUP(Fullmath[[#This Row],[M2]],$H718:$L$2227,2,FALSE)),0)</f>
        <v>1</v>
      </c>
      <c r="T717" s="16">
        <f>IFERROR(_xlfn.IFNA(VLOOKUP(Fullmath[[#This Row],[M2]],$H$2:$L716,4,FALSE),VLOOKUP(Fullmath[[#This Row],[M2]],$H718:$L$2227,4,FALSE)),0)</f>
        <v>38.416666666666664</v>
      </c>
      <c r="U717" s="5" t="s">
        <v>462</v>
      </c>
      <c r="V717" s="6">
        <v>5</v>
      </c>
      <c r="W717" s="15">
        <f>IFERROR(_xlfn.IFNA(VLOOKUP(Fullmath[[#This Row],[M3]],$H$2:$L716,2,FALSE),VLOOKUP(Fullmath[[#This Row],[M3]],$H718:$L$2227,2,FALSE)),0)</f>
        <v>12</v>
      </c>
      <c r="X717" s="16">
        <f>IFERROR(_xlfn.IFNA(VLOOKUP(Fullmath[[#This Row],[M3]],$H$2:$L716,4,FALSE),VLOOKUP(Fullmath[[#This Row],[M3]],$H718:$L$2227,4,FALSE)),0)</f>
        <v>713.33333333333337</v>
      </c>
      <c r="Y717" s="5" t="s">
        <v>939</v>
      </c>
      <c r="Z717" s="6">
        <v>10</v>
      </c>
      <c r="AA717" s="15">
        <f>IFERROR(_xlfn.IFNA(VLOOKUP(Fullmath[[#This Row],[M4]],$H$2:$L716,2,FALSE),VLOOKUP(Fullmath[[#This Row],[M4]],$H718:$L$2227,2,FALSE)),0)</f>
        <v>1</v>
      </c>
      <c r="AB717" s="16">
        <f>IFERROR(_xlfn.IFNA(VLOOKUP(Fullmath[[#This Row],[M4]],$H$2:$L716,4,FALSE),VLOOKUP(Fullmath[[#This Row],[M4]],$H718:$L$2227,4,FALSE)),0)</f>
        <v>37.416666666666664</v>
      </c>
      <c r="AC717" s="5"/>
      <c r="AD717" s="6"/>
      <c r="AE717" s="15">
        <f>IFERROR(_xlfn.IFNA(VLOOKUP(Fullmath[[#This Row],[M5]],$H$2:$L716,2,FALSE),VLOOKUP(Fullmath[[#This Row],[M5]],$H718:$L$2227,2,FALSE)),0)</f>
        <v>0</v>
      </c>
      <c r="AF717" s="16">
        <f>IFERROR(_xlfn.IFNA(VLOOKUP(Fullmath[[#This Row],[M5]],$H$2:$L716,4,FALSE),VLOOKUP(Fullmath[[#This Row],[M5]],$H718:$L$2227,4,FALSE)),0)</f>
        <v>0</v>
      </c>
      <c r="AG717" s="5"/>
      <c r="AH717" s="6"/>
      <c r="AI717" s="15">
        <f>IFERROR(_xlfn.IFNA(VLOOKUP(Fullmath[[#This Row],[M6]],$H$2:$L716,2,FALSE),VLOOKUP(Fullmath[[#This Row],[M6]],$H718:$L$2227,2,FALSE)),0)</f>
        <v>0</v>
      </c>
      <c r="AJ717" s="16">
        <f>IFERROR(_xlfn.IFNA(VLOOKUP(Fullmath[[#This Row],[M6]],$H$2:$L716,4,FALSE),VLOOKUP(Fullmath[[#This Row],[M6]],$H718:$L$2227,4,FALSE)),0)</f>
        <v>0</v>
      </c>
      <c r="AK717" s="5"/>
      <c r="AL717" s="6"/>
      <c r="AM717" s="6">
        <f>(IFERROR(VLOOKUP(AK717,Components[[Name]:[Price]],2,FALSE),0))</f>
        <v>0</v>
      </c>
      <c r="AN717" s="5"/>
      <c r="AO717" s="6"/>
      <c r="AP717" s="6">
        <f>(IFERROR(VLOOKUP(AN717,Components[[Name]:[Price]],2,FALSE),0))</f>
        <v>0</v>
      </c>
      <c r="AQ717" s="5"/>
      <c r="AR717" s="6"/>
      <c r="AS717" s="6">
        <f>(IFERROR(VLOOKUP(AQ717,Components[[Name]:[Price]],2,FALSE),0))</f>
        <v>0</v>
      </c>
      <c r="AT717" s="5"/>
      <c r="AU717" s="6"/>
      <c r="AV717" s="6">
        <f>(IFERROR(VLOOKUP(AT717,Components[[Name]:[Price]],2,FALSE),0))</f>
        <v>0</v>
      </c>
      <c r="AW717" s="5"/>
      <c r="AX717" s="6"/>
      <c r="AY717" s="6">
        <f>(IFERROR(VLOOKUP(AW717,Components[[Name]:[Price]],2,FALSE),0))</f>
        <v>0</v>
      </c>
      <c r="AZ717" s="5"/>
      <c r="BA717" s="6"/>
      <c r="BB717" s="2">
        <f>(IFERROR(VLOOKUP(AZ717,Components[[Name]:[Price]],2,FALSE),0))</f>
        <v>0</v>
      </c>
    </row>
    <row r="718" spans="1:54" x14ac:dyDescent="0.2">
      <c r="A718" s="6">
        <v>54</v>
      </c>
      <c r="B718" s="6" t="s">
        <v>527</v>
      </c>
      <c r="C718" s="6" t="s">
        <v>826</v>
      </c>
      <c r="D718" s="6" t="s">
        <v>9</v>
      </c>
      <c r="E718" s="6">
        <v>99</v>
      </c>
      <c r="F718" s="6">
        <v>11</v>
      </c>
      <c r="G718" s="6">
        <v>1</v>
      </c>
      <c r="H718" s="6" t="s">
        <v>10</v>
      </c>
      <c r="I718" s="7">
        <f>Fullmath[[#This Row],[Total CP]]/Fullmath[[#This Row],[Quantity]]</f>
        <v>2.0202020202020204E-2</v>
      </c>
      <c r="J7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718" s="6">
        <f>Fullmath[[#This Row],[Mat Cost]]/Fullmath[[#This Row],[Quantity]]</f>
        <v>9.566329966329965</v>
      </c>
      <c r="L7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947.06666666666661</v>
      </c>
      <c r="M718" s="5" t="s">
        <v>291</v>
      </c>
      <c r="N718" s="14">
        <v>1</v>
      </c>
      <c r="O718" s="15">
        <f>IFERROR(_xlfn.IFNA(VLOOKUP(Fullmath[[#This Row],[M1]],$H$2:$L717,2,FALSE),VLOOKUP(Fullmath[[#This Row],[M1]],$H719:$L$2227,2,FALSE)),0)</f>
        <v>1</v>
      </c>
      <c r="P718" s="16">
        <f>IFERROR(_xlfn.IFNA(VLOOKUP(Fullmath[[#This Row],[M1]],$H$2:$L717,4,FALSE),VLOOKUP(Fullmath[[#This Row],[M1]],$H719:$L$2227,4,FALSE)),0)</f>
        <v>641.9</v>
      </c>
      <c r="Q718" s="5"/>
      <c r="R718" s="6"/>
      <c r="S718" s="15">
        <f>IFERROR(_xlfn.IFNA(VLOOKUP(Fullmath[[#This Row],[M2]],$H$2:$L717,2,FALSE),VLOOKUP(Fullmath[[#This Row],[M2]],$H719:$L$2227,2,FALSE)),0)</f>
        <v>0</v>
      </c>
      <c r="T718" s="16">
        <f>IFERROR(_xlfn.IFNA(VLOOKUP(Fullmath[[#This Row],[M2]],$H$2:$L717,4,FALSE),VLOOKUP(Fullmath[[#This Row],[M2]],$H719:$L$2227,4,FALSE)),0)</f>
        <v>0</v>
      </c>
      <c r="U718" s="5"/>
      <c r="V718" s="6"/>
      <c r="W718" s="15">
        <f>IFERROR(_xlfn.IFNA(VLOOKUP(Fullmath[[#This Row],[M3]],$H$2:$L717,2,FALSE),VLOOKUP(Fullmath[[#This Row],[M3]],$H719:$L$2227,2,FALSE)),0)</f>
        <v>0</v>
      </c>
      <c r="X718" s="16">
        <f>IFERROR(_xlfn.IFNA(VLOOKUP(Fullmath[[#This Row],[M3]],$H$2:$L717,4,FALSE),VLOOKUP(Fullmath[[#This Row],[M3]],$H719:$L$2227,4,FALSE)),0)</f>
        <v>0</v>
      </c>
      <c r="Y718" s="5"/>
      <c r="Z718" s="6"/>
      <c r="AA718" s="15">
        <f>IFERROR(_xlfn.IFNA(VLOOKUP(Fullmath[[#This Row],[M4]],$H$2:$L717,2,FALSE),VLOOKUP(Fullmath[[#This Row],[M4]],$H719:$L$2227,2,FALSE)),0)</f>
        <v>0</v>
      </c>
      <c r="AB718" s="16">
        <f>IFERROR(_xlfn.IFNA(VLOOKUP(Fullmath[[#This Row],[M4]],$H$2:$L717,4,FALSE),VLOOKUP(Fullmath[[#This Row],[M4]],$H719:$L$2227,4,FALSE)),0)</f>
        <v>0</v>
      </c>
      <c r="AC718" s="5"/>
      <c r="AD718" s="6"/>
      <c r="AE718" s="15">
        <f>IFERROR(_xlfn.IFNA(VLOOKUP(Fullmath[[#This Row],[M5]],$H$2:$L717,2,FALSE),VLOOKUP(Fullmath[[#This Row],[M5]],$H719:$L$2227,2,FALSE)),0)</f>
        <v>0</v>
      </c>
      <c r="AF718" s="16">
        <f>IFERROR(_xlfn.IFNA(VLOOKUP(Fullmath[[#This Row],[M5]],$H$2:$L717,4,FALSE),VLOOKUP(Fullmath[[#This Row],[M5]],$H719:$L$2227,4,FALSE)),0)</f>
        <v>0</v>
      </c>
      <c r="AG718" s="5"/>
      <c r="AH718" s="6"/>
      <c r="AI718" s="15">
        <f>IFERROR(_xlfn.IFNA(VLOOKUP(Fullmath[[#This Row],[M6]],$H$2:$L717,2,FALSE),VLOOKUP(Fullmath[[#This Row],[M6]],$H719:$L$2227,2,FALSE)),0)</f>
        <v>0</v>
      </c>
      <c r="AJ718" s="16">
        <f>IFERROR(_xlfn.IFNA(VLOOKUP(Fullmath[[#This Row],[M6]],$H$2:$L717,4,FALSE),VLOOKUP(Fullmath[[#This Row],[M6]],$H719:$L$2227,4,FALSE)),0)</f>
        <v>0</v>
      </c>
      <c r="AK718" s="5" t="s">
        <v>231</v>
      </c>
      <c r="AL718" s="6">
        <v>1</v>
      </c>
      <c r="AM718" s="6">
        <f>(IFERROR(VLOOKUP(AK718,Components[[Name]:[Price]],2,FALSE),0))</f>
        <v>305.16666666666669</v>
      </c>
      <c r="AN718" s="5"/>
      <c r="AO718" s="6"/>
      <c r="AP718" s="6">
        <f>(IFERROR(VLOOKUP(AN718,Components[[Name]:[Price]],2,FALSE),0))</f>
        <v>0</v>
      </c>
      <c r="AQ718" s="5"/>
      <c r="AR718" s="6"/>
      <c r="AS718" s="6">
        <f>(IFERROR(VLOOKUP(AQ718,Components[[Name]:[Price]],2,FALSE),0))</f>
        <v>0</v>
      </c>
      <c r="AT718" s="5"/>
      <c r="AU718" s="6"/>
      <c r="AV718" s="6">
        <f>(IFERROR(VLOOKUP(AT718,Components[[Name]:[Price]],2,FALSE),0))</f>
        <v>0</v>
      </c>
      <c r="AW718" s="5"/>
      <c r="AX718" s="6"/>
      <c r="AY718" s="6">
        <f>(IFERROR(VLOOKUP(AW718,Components[[Name]:[Price]],2,FALSE),0))</f>
        <v>0</v>
      </c>
      <c r="AZ718" s="5"/>
      <c r="BA718" s="6"/>
      <c r="BB718" s="6">
        <f>(IFERROR(VLOOKUP(AZ718,Components[[Name]:[Price]],2,FALSE),0))</f>
        <v>0</v>
      </c>
    </row>
    <row r="719" spans="1:54" x14ac:dyDescent="0.2">
      <c r="A719" s="6">
        <v>55</v>
      </c>
      <c r="B719" s="6" t="s">
        <v>527</v>
      </c>
      <c r="C719" s="6" t="s">
        <v>826</v>
      </c>
      <c r="D719" s="6" t="s">
        <v>9</v>
      </c>
      <c r="E719" s="6">
        <v>99</v>
      </c>
      <c r="F719" s="6">
        <v>17</v>
      </c>
      <c r="G719" s="6">
        <v>5</v>
      </c>
      <c r="H719" s="6" t="s">
        <v>11</v>
      </c>
      <c r="I719" s="7">
        <f>Fullmath[[#This Row],[Total CP]]/Fullmath[[#This Row],[Quantity]]</f>
        <v>7.0707070707070704E-2</v>
      </c>
      <c r="J7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</v>
      </c>
      <c r="K719" s="6">
        <f>Fullmath[[#This Row],[Mat Cost]]/Fullmath[[#This Row],[Quantity]]</f>
        <v>11.76077441077441</v>
      </c>
      <c r="L7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1164.3166666666666</v>
      </c>
      <c r="M719" s="5" t="s">
        <v>292</v>
      </c>
      <c r="N719" s="14">
        <v>1</v>
      </c>
      <c r="O719" s="15">
        <f>IFERROR(_xlfn.IFNA(VLOOKUP(Fullmath[[#This Row],[M1]],$H$2:$L718,2,FALSE),VLOOKUP(Fullmath[[#This Row],[M1]],$H720:$L$2227,2,FALSE)),0)</f>
        <v>2</v>
      </c>
      <c r="P719" s="16">
        <f>IFERROR(_xlfn.IFNA(VLOOKUP(Fullmath[[#This Row],[M1]],$H$2:$L718,4,FALSE),VLOOKUP(Fullmath[[#This Row],[M1]],$H720:$L$2227,4,FALSE)),0)</f>
        <v>859.15</v>
      </c>
      <c r="Q719" s="5"/>
      <c r="R719" s="6"/>
      <c r="S719" s="15">
        <f>IFERROR(_xlfn.IFNA(VLOOKUP(Fullmath[[#This Row],[M2]],$H$2:$L718,2,FALSE),VLOOKUP(Fullmath[[#This Row],[M2]],$H720:$L$2227,2,FALSE)),0)</f>
        <v>0</v>
      </c>
      <c r="T719" s="16">
        <f>IFERROR(_xlfn.IFNA(VLOOKUP(Fullmath[[#This Row],[M2]],$H$2:$L718,4,FALSE),VLOOKUP(Fullmath[[#This Row],[M2]],$H720:$L$2227,4,FALSE)),0)</f>
        <v>0</v>
      </c>
      <c r="U719" s="5"/>
      <c r="V719" s="6"/>
      <c r="W719" s="15">
        <f>IFERROR(_xlfn.IFNA(VLOOKUP(Fullmath[[#This Row],[M3]],$H$2:$L718,2,FALSE),VLOOKUP(Fullmath[[#This Row],[M3]],$H720:$L$2227,2,FALSE)),0)</f>
        <v>0</v>
      </c>
      <c r="X719" s="16">
        <f>IFERROR(_xlfn.IFNA(VLOOKUP(Fullmath[[#This Row],[M3]],$H$2:$L718,4,FALSE),VLOOKUP(Fullmath[[#This Row],[M3]],$H720:$L$2227,4,FALSE)),0)</f>
        <v>0</v>
      </c>
      <c r="Y719" s="5"/>
      <c r="Z719" s="6"/>
      <c r="AA719" s="15">
        <f>IFERROR(_xlfn.IFNA(VLOOKUP(Fullmath[[#This Row],[M4]],$H$2:$L718,2,FALSE),VLOOKUP(Fullmath[[#This Row],[M4]],$H720:$L$2227,2,FALSE)),0)</f>
        <v>0</v>
      </c>
      <c r="AB719" s="16">
        <f>IFERROR(_xlfn.IFNA(VLOOKUP(Fullmath[[#This Row],[M4]],$H$2:$L718,4,FALSE),VLOOKUP(Fullmath[[#This Row],[M4]],$H720:$L$2227,4,FALSE)),0)</f>
        <v>0</v>
      </c>
      <c r="AC719" s="5"/>
      <c r="AD719" s="6"/>
      <c r="AE719" s="15">
        <f>IFERROR(_xlfn.IFNA(VLOOKUP(Fullmath[[#This Row],[M5]],$H$2:$L718,2,FALSE),VLOOKUP(Fullmath[[#This Row],[M5]],$H720:$L$2227,2,FALSE)),0)</f>
        <v>0</v>
      </c>
      <c r="AF719" s="16">
        <f>IFERROR(_xlfn.IFNA(VLOOKUP(Fullmath[[#This Row],[M5]],$H$2:$L718,4,FALSE),VLOOKUP(Fullmath[[#This Row],[M5]],$H720:$L$2227,4,FALSE)),0)</f>
        <v>0</v>
      </c>
      <c r="AG719" s="5"/>
      <c r="AH719" s="6"/>
      <c r="AI719" s="15">
        <f>IFERROR(_xlfn.IFNA(VLOOKUP(Fullmath[[#This Row],[M6]],$H$2:$L718,2,FALSE),VLOOKUP(Fullmath[[#This Row],[M6]],$H720:$L$2227,2,FALSE)),0)</f>
        <v>0</v>
      </c>
      <c r="AJ719" s="16">
        <f>IFERROR(_xlfn.IFNA(VLOOKUP(Fullmath[[#This Row],[M6]],$H$2:$L718,4,FALSE),VLOOKUP(Fullmath[[#This Row],[M6]],$H720:$L$2227,4,FALSE)),0)</f>
        <v>0</v>
      </c>
      <c r="AK719" s="5" t="s">
        <v>231</v>
      </c>
      <c r="AL719" s="6">
        <v>1</v>
      </c>
      <c r="AM719" s="6">
        <f>(IFERROR(VLOOKUP(AK719,Components[[Name]:[Price]],2,FALSE),0))</f>
        <v>305.16666666666669</v>
      </c>
      <c r="AN719" s="5"/>
      <c r="AO719" s="6"/>
      <c r="AP719" s="6">
        <f>(IFERROR(VLOOKUP(AN719,Components[[Name]:[Price]],2,FALSE),0))</f>
        <v>0</v>
      </c>
      <c r="AQ719" s="5"/>
      <c r="AR719" s="6"/>
      <c r="AS719" s="6">
        <f>(IFERROR(VLOOKUP(AQ719,Components[[Name]:[Price]],2,FALSE),0))</f>
        <v>0</v>
      </c>
      <c r="AT719" s="5"/>
      <c r="AU719" s="6"/>
      <c r="AV719" s="6">
        <f>(IFERROR(VLOOKUP(AT719,Components[[Name]:[Price]],2,FALSE),0))</f>
        <v>0</v>
      </c>
      <c r="AW719" s="5"/>
      <c r="AX719" s="6"/>
      <c r="AY719" s="6">
        <f>(IFERROR(VLOOKUP(AW719,Components[[Name]:[Price]],2,FALSE),0))</f>
        <v>0</v>
      </c>
      <c r="AZ719" s="5"/>
      <c r="BA719" s="6"/>
      <c r="BB719" s="6">
        <f>(IFERROR(VLOOKUP(AZ719,Components[[Name]:[Price]],2,FALSE),0))</f>
        <v>0</v>
      </c>
    </row>
    <row r="720" spans="1:54" x14ac:dyDescent="0.2">
      <c r="A720" s="6">
        <v>990</v>
      </c>
      <c r="B720" s="6" t="s">
        <v>527</v>
      </c>
      <c r="C720" s="6" t="s">
        <v>826</v>
      </c>
      <c r="D720" s="6" t="s">
        <v>9</v>
      </c>
      <c r="E720" s="6">
        <v>99</v>
      </c>
      <c r="F720" s="6">
        <v>20</v>
      </c>
      <c r="G720" s="6">
        <v>45</v>
      </c>
      <c r="H720" s="6" t="s">
        <v>15</v>
      </c>
      <c r="I720" s="7">
        <f>Fullmath[[#This Row],[Total CP]]/Fullmath[[#This Row],[Quantity]]</f>
        <v>0.45791245791245794</v>
      </c>
      <c r="J7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45.333333333333336</v>
      </c>
      <c r="K720" s="6">
        <f>Fullmath[[#This Row],[Mat Cost]]/Fullmath[[#This Row],[Quantity]]</f>
        <v>6.0780022446689106</v>
      </c>
      <c r="L7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601.72222222222217</v>
      </c>
      <c r="M720" s="5" t="s">
        <v>294</v>
      </c>
      <c r="N720" s="14">
        <v>1</v>
      </c>
      <c r="O720" s="15">
        <f>IFERROR(_xlfn.IFNA(VLOOKUP(Fullmath[[#This Row],[M1]],$H$2:$L719,2,FALSE),VLOOKUP(Fullmath[[#This Row],[M1]],$H721:$L$2227,2,FALSE)),0)</f>
        <v>0.33333333333333331</v>
      </c>
      <c r="P720" s="16">
        <f>IFERROR(_xlfn.IFNA(VLOOKUP(Fullmath[[#This Row],[M1]],$H$2:$L719,4,FALSE),VLOOKUP(Fullmath[[#This Row],[M1]],$H721:$L$2227,4,FALSE)),0)</f>
        <v>101.72222222222223</v>
      </c>
      <c r="Q720" s="5"/>
      <c r="R720" s="6"/>
      <c r="S720" s="15">
        <f>IFERROR(_xlfn.IFNA(VLOOKUP(Fullmath[[#This Row],[M2]],$H$2:$L719,2,FALSE),VLOOKUP(Fullmath[[#This Row],[M2]],$H721:$L$2227,2,FALSE)),0)</f>
        <v>0</v>
      </c>
      <c r="T720" s="16">
        <f>IFERROR(_xlfn.IFNA(VLOOKUP(Fullmath[[#This Row],[M2]],$H$2:$L719,4,FALSE),VLOOKUP(Fullmath[[#This Row],[M2]],$H721:$L$2227,4,FALSE)),0)</f>
        <v>0</v>
      </c>
      <c r="U720" s="5"/>
      <c r="V720" s="6"/>
      <c r="W720" s="15">
        <f>IFERROR(_xlfn.IFNA(VLOOKUP(Fullmath[[#This Row],[M3]],$H$2:$L719,2,FALSE),VLOOKUP(Fullmath[[#This Row],[M3]],$H721:$L$2227,2,FALSE)),0)</f>
        <v>0</v>
      </c>
      <c r="X720" s="16">
        <f>IFERROR(_xlfn.IFNA(VLOOKUP(Fullmath[[#This Row],[M3]],$H$2:$L719,4,FALSE),VLOOKUP(Fullmath[[#This Row],[M3]],$H721:$L$2227,4,FALSE)),0)</f>
        <v>0</v>
      </c>
      <c r="Y720" s="5"/>
      <c r="Z720" s="6"/>
      <c r="AA720" s="15">
        <f>IFERROR(_xlfn.IFNA(VLOOKUP(Fullmath[[#This Row],[M4]],$H$2:$L719,2,FALSE),VLOOKUP(Fullmath[[#This Row],[M4]],$H721:$L$2227,2,FALSE)),0)</f>
        <v>0</v>
      </c>
      <c r="AB720" s="16">
        <f>IFERROR(_xlfn.IFNA(VLOOKUP(Fullmath[[#This Row],[M4]],$H$2:$L719,4,FALSE),VLOOKUP(Fullmath[[#This Row],[M4]],$H721:$L$2227,4,FALSE)),0)</f>
        <v>0</v>
      </c>
      <c r="AC720" s="5"/>
      <c r="AD720" s="6"/>
      <c r="AE720" s="15">
        <f>IFERROR(_xlfn.IFNA(VLOOKUP(Fullmath[[#This Row],[M5]],$H$2:$L719,2,FALSE),VLOOKUP(Fullmath[[#This Row],[M5]],$H721:$L$2227,2,FALSE)),0)</f>
        <v>0</v>
      </c>
      <c r="AF720" s="16">
        <f>IFERROR(_xlfn.IFNA(VLOOKUP(Fullmath[[#This Row],[M5]],$H$2:$L719,4,FALSE),VLOOKUP(Fullmath[[#This Row],[M5]],$H721:$L$2227,4,FALSE)),0)</f>
        <v>0</v>
      </c>
      <c r="AG720" s="5"/>
      <c r="AH720" s="6"/>
      <c r="AI720" s="15">
        <f>IFERROR(_xlfn.IFNA(VLOOKUP(Fullmath[[#This Row],[M6]],$H$2:$L719,2,FALSE),VLOOKUP(Fullmath[[#This Row],[M6]],$H721:$L$2227,2,FALSE)),0)</f>
        <v>0</v>
      </c>
      <c r="AJ720" s="16">
        <f>IFERROR(_xlfn.IFNA(VLOOKUP(Fullmath[[#This Row],[M6]],$H$2:$L719,4,FALSE),VLOOKUP(Fullmath[[#This Row],[M6]],$H721:$L$2227,4,FALSE)),0)</f>
        <v>0</v>
      </c>
      <c r="AK720" s="5" t="s">
        <v>254</v>
      </c>
      <c r="AL720" s="6">
        <v>2</v>
      </c>
      <c r="AM720" s="6">
        <f>(IFERROR(VLOOKUP(AK720,Components[[Name]:[Price]],2,FALSE),0))</f>
        <v>100</v>
      </c>
      <c r="AN720" s="5" t="s">
        <v>255</v>
      </c>
      <c r="AO720" s="6">
        <v>3</v>
      </c>
      <c r="AP720" s="6">
        <f>(IFERROR(VLOOKUP(AN720,Components[[Name]:[Price]],2,FALSE),0))</f>
        <v>100</v>
      </c>
      <c r="AQ720" s="5"/>
      <c r="AR720" s="6"/>
      <c r="AS720" s="6">
        <f>(IFERROR(VLOOKUP(AQ720,Components[[Name]:[Price]],2,FALSE),0))</f>
        <v>0</v>
      </c>
      <c r="AT720" s="5"/>
      <c r="AU720" s="6"/>
      <c r="AV720" s="6">
        <f>(IFERROR(VLOOKUP(AT720,Components[[Name]:[Price]],2,FALSE),0))</f>
        <v>0</v>
      </c>
      <c r="AW720" s="5"/>
      <c r="AX720" s="6"/>
      <c r="AY720" s="6">
        <f>(IFERROR(VLOOKUP(AW720,Components[[Name]:[Price]],2,FALSE),0))</f>
        <v>0</v>
      </c>
      <c r="AZ720" s="5"/>
      <c r="BA720" s="6"/>
      <c r="BB720" s="6">
        <f>(IFERROR(VLOOKUP(AZ720,Components[[Name]:[Price]],2,FALSE),0))</f>
        <v>0</v>
      </c>
    </row>
    <row r="721" spans="1:54" x14ac:dyDescent="0.2">
      <c r="A721" s="6">
        <v>810</v>
      </c>
      <c r="B721" s="6" t="s">
        <v>527</v>
      </c>
      <c r="C721" s="6" t="s">
        <v>826</v>
      </c>
      <c r="D721" s="6" t="s">
        <v>9</v>
      </c>
      <c r="E721" s="6">
        <v>99</v>
      </c>
      <c r="F721" s="6">
        <v>20</v>
      </c>
      <c r="G721" s="6">
        <v>45</v>
      </c>
      <c r="H721" s="6" t="s">
        <v>14</v>
      </c>
      <c r="I721" s="7">
        <f>Fullmath[[#This Row],[Total CP]]/Fullmath[[#This Row],[Quantity]]</f>
        <v>0.45791245791245794</v>
      </c>
      <c r="J7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45.333333333333336</v>
      </c>
      <c r="K721" s="6">
        <f>Fullmath[[#This Row],[Mat Cost]]/Fullmath[[#This Row],[Quantity]]</f>
        <v>6.0780022446689106</v>
      </c>
      <c r="L7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601.72222222222217</v>
      </c>
      <c r="M721" s="5" t="s">
        <v>294</v>
      </c>
      <c r="N721" s="14">
        <v>1</v>
      </c>
      <c r="O721" s="15">
        <f>IFERROR(_xlfn.IFNA(VLOOKUP(Fullmath[[#This Row],[M1]],$H$2:$L720,2,FALSE),VLOOKUP(Fullmath[[#This Row],[M1]],$H722:$L$2227,2,FALSE)),0)</f>
        <v>0.33333333333333331</v>
      </c>
      <c r="P721" s="16">
        <f>IFERROR(_xlfn.IFNA(VLOOKUP(Fullmath[[#This Row],[M1]],$H$2:$L720,4,FALSE),VLOOKUP(Fullmath[[#This Row],[M1]],$H722:$L$2227,4,FALSE)),0)</f>
        <v>101.72222222222223</v>
      </c>
      <c r="Q721" s="5"/>
      <c r="R721" s="6"/>
      <c r="S721" s="15">
        <f>IFERROR(_xlfn.IFNA(VLOOKUP(Fullmath[[#This Row],[M2]],$H$2:$L720,2,FALSE),VLOOKUP(Fullmath[[#This Row],[M2]],$H722:$L$2227,2,FALSE)),0)</f>
        <v>0</v>
      </c>
      <c r="T721" s="16">
        <f>IFERROR(_xlfn.IFNA(VLOOKUP(Fullmath[[#This Row],[M2]],$H$2:$L720,4,FALSE),VLOOKUP(Fullmath[[#This Row],[M2]],$H722:$L$2227,4,FALSE)),0)</f>
        <v>0</v>
      </c>
      <c r="U721" s="5"/>
      <c r="V721" s="6"/>
      <c r="W721" s="15">
        <f>IFERROR(_xlfn.IFNA(VLOOKUP(Fullmath[[#This Row],[M3]],$H$2:$L720,2,FALSE),VLOOKUP(Fullmath[[#This Row],[M3]],$H722:$L$2227,2,FALSE)),0)</f>
        <v>0</v>
      </c>
      <c r="X721" s="16">
        <f>IFERROR(_xlfn.IFNA(VLOOKUP(Fullmath[[#This Row],[M3]],$H$2:$L720,4,FALSE),VLOOKUP(Fullmath[[#This Row],[M3]],$H722:$L$2227,4,FALSE)),0)</f>
        <v>0</v>
      </c>
      <c r="Y721" s="5"/>
      <c r="Z721" s="6"/>
      <c r="AA721" s="15">
        <f>IFERROR(_xlfn.IFNA(VLOOKUP(Fullmath[[#This Row],[M4]],$H$2:$L720,2,FALSE),VLOOKUP(Fullmath[[#This Row],[M4]],$H722:$L$2227,2,FALSE)),0)</f>
        <v>0</v>
      </c>
      <c r="AB721" s="16">
        <f>IFERROR(_xlfn.IFNA(VLOOKUP(Fullmath[[#This Row],[M4]],$H$2:$L720,4,FALSE),VLOOKUP(Fullmath[[#This Row],[M4]],$H722:$L$2227,4,FALSE)),0)</f>
        <v>0</v>
      </c>
      <c r="AC721" s="5"/>
      <c r="AD721" s="6"/>
      <c r="AE721" s="15">
        <f>IFERROR(_xlfn.IFNA(VLOOKUP(Fullmath[[#This Row],[M5]],$H$2:$L720,2,FALSE),VLOOKUP(Fullmath[[#This Row],[M5]],$H722:$L$2227,2,FALSE)),0)</f>
        <v>0</v>
      </c>
      <c r="AF721" s="16">
        <f>IFERROR(_xlfn.IFNA(VLOOKUP(Fullmath[[#This Row],[M5]],$H$2:$L720,4,FALSE),VLOOKUP(Fullmath[[#This Row],[M5]],$H722:$L$2227,4,FALSE)),0)</f>
        <v>0</v>
      </c>
      <c r="AG721" s="5"/>
      <c r="AH721" s="6"/>
      <c r="AI721" s="15">
        <f>IFERROR(_xlfn.IFNA(VLOOKUP(Fullmath[[#This Row],[M6]],$H$2:$L720,2,FALSE),VLOOKUP(Fullmath[[#This Row],[M6]],$H722:$L$2227,2,FALSE)),0)</f>
        <v>0</v>
      </c>
      <c r="AJ721" s="16">
        <f>IFERROR(_xlfn.IFNA(VLOOKUP(Fullmath[[#This Row],[M6]],$H$2:$L720,4,FALSE),VLOOKUP(Fullmath[[#This Row],[M6]],$H722:$L$2227,4,FALSE)),0)</f>
        <v>0</v>
      </c>
      <c r="AK721" s="5" t="s">
        <v>254</v>
      </c>
      <c r="AL721" s="6">
        <v>2</v>
      </c>
      <c r="AM721" s="6">
        <f>(IFERROR(VLOOKUP(AK721,Components[[Name]:[Price]],2,FALSE),0))</f>
        <v>100</v>
      </c>
      <c r="AN721" s="5" t="s">
        <v>255</v>
      </c>
      <c r="AO721" s="6">
        <v>3</v>
      </c>
      <c r="AP721" s="6">
        <f>(IFERROR(VLOOKUP(AN721,Components[[Name]:[Price]],2,FALSE),0))</f>
        <v>100</v>
      </c>
      <c r="AQ721" s="5"/>
      <c r="AR721" s="6"/>
      <c r="AS721" s="6">
        <f>(IFERROR(VLOOKUP(AQ721,Components[[Name]:[Price]],2,FALSE),0))</f>
        <v>0</v>
      </c>
      <c r="AT721" s="5"/>
      <c r="AU721" s="6"/>
      <c r="AV721" s="6">
        <f>(IFERROR(VLOOKUP(AT721,Components[[Name]:[Price]],2,FALSE),0))</f>
        <v>0</v>
      </c>
      <c r="AW721" s="5"/>
      <c r="AX721" s="6"/>
      <c r="AY721" s="6">
        <f>(IFERROR(VLOOKUP(AW721,Components[[Name]:[Price]],2,FALSE),0))</f>
        <v>0</v>
      </c>
      <c r="AZ721" s="5"/>
      <c r="BA721" s="6"/>
      <c r="BB721" s="6">
        <f>(IFERROR(VLOOKUP(AZ721,Components[[Name]:[Price]],2,FALSE),0))</f>
        <v>0</v>
      </c>
    </row>
    <row r="722" spans="1:54" x14ac:dyDescent="0.2">
      <c r="A722" s="6">
        <v>57</v>
      </c>
      <c r="B722" s="6" t="s">
        <v>527</v>
      </c>
      <c r="C722" s="6" t="s">
        <v>826</v>
      </c>
      <c r="D722" s="6" t="s">
        <v>9</v>
      </c>
      <c r="E722" s="6">
        <v>99</v>
      </c>
      <c r="F722" s="6">
        <v>21</v>
      </c>
      <c r="G722" s="6">
        <v>13</v>
      </c>
      <c r="H722" s="6" t="s">
        <v>13</v>
      </c>
      <c r="I722" s="7">
        <f>Fullmath[[#This Row],[Total CP]]/Fullmath[[#This Row],[Quantity]]</f>
        <v>0.13131313131313133</v>
      </c>
      <c r="J7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</v>
      </c>
      <c r="K722" s="6">
        <f>Fullmath[[#This Row],[Mat Cost]]/Fullmath[[#This Row],[Quantity]]</f>
        <v>3.0824915824915826</v>
      </c>
      <c r="L7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M722" s="5" t="s">
        <v>293</v>
      </c>
      <c r="N722" s="14">
        <v>1</v>
      </c>
      <c r="O722" s="15">
        <f>IFERROR(_xlfn.IFNA(VLOOKUP(Fullmath[[#This Row],[M1]],$H$2:$L721,2,FALSE),VLOOKUP(Fullmath[[#This Row],[M1]],$H723:$L$2227,2,FALSE)),0)</f>
        <v>0</v>
      </c>
      <c r="P722" s="16">
        <f>IFERROR(_xlfn.IFNA(VLOOKUP(Fullmath[[#This Row],[M1]],$H$2:$L721,4,FALSE),VLOOKUP(Fullmath[[#This Row],[M1]],$H723:$L$2227,4,FALSE)),0)</f>
        <v>0</v>
      </c>
      <c r="Q722" s="5"/>
      <c r="R722" s="6"/>
      <c r="S722" s="15">
        <f>IFERROR(_xlfn.IFNA(VLOOKUP(Fullmath[[#This Row],[M2]],$H$2:$L721,2,FALSE),VLOOKUP(Fullmath[[#This Row],[M2]],$H723:$L$2227,2,FALSE)),0)</f>
        <v>0</v>
      </c>
      <c r="T722" s="16">
        <f>IFERROR(_xlfn.IFNA(VLOOKUP(Fullmath[[#This Row],[M2]],$H$2:$L721,4,FALSE),VLOOKUP(Fullmath[[#This Row],[M2]],$H723:$L$2227,4,FALSE)),0)</f>
        <v>0</v>
      </c>
      <c r="U722" s="5"/>
      <c r="V722" s="6"/>
      <c r="W722" s="15">
        <f>IFERROR(_xlfn.IFNA(VLOOKUP(Fullmath[[#This Row],[M3]],$H$2:$L721,2,FALSE),VLOOKUP(Fullmath[[#This Row],[M3]],$H723:$L$2227,2,FALSE)),0)</f>
        <v>0</v>
      </c>
      <c r="X722" s="16">
        <f>IFERROR(_xlfn.IFNA(VLOOKUP(Fullmath[[#This Row],[M3]],$H$2:$L721,4,FALSE),VLOOKUP(Fullmath[[#This Row],[M3]],$H723:$L$2227,4,FALSE)),0)</f>
        <v>0</v>
      </c>
      <c r="Y722" s="5"/>
      <c r="Z722" s="6"/>
      <c r="AA722" s="15">
        <f>IFERROR(_xlfn.IFNA(VLOOKUP(Fullmath[[#This Row],[M4]],$H$2:$L721,2,FALSE),VLOOKUP(Fullmath[[#This Row],[M4]],$H723:$L$2227,2,FALSE)),0)</f>
        <v>0</v>
      </c>
      <c r="AB722" s="16">
        <f>IFERROR(_xlfn.IFNA(VLOOKUP(Fullmath[[#This Row],[M4]],$H$2:$L721,4,FALSE),VLOOKUP(Fullmath[[#This Row],[M4]],$H723:$L$2227,4,FALSE)),0)</f>
        <v>0</v>
      </c>
      <c r="AC722" s="5"/>
      <c r="AD722" s="6"/>
      <c r="AE722" s="15">
        <f>IFERROR(_xlfn.IFNA(VLOOKUP(Fullmath[[#This Row],[M5]],$H$2:$L721,2,FALSE),VLOOKUP(Fullmath[[#This Row],[M5]],$H723:$L$2227,2,FALSE)),0)</f>
        <v>0</v>
      </c>
      <c r="AF722" s="16">
        <f>IFERROR(_xlfn.IFNA(VLOOKUP(Fullmath[[#This Row],[M5]],$H$2:$L721,4,FALSE),VLOOKUP(Fullmath[[#This Row],[M5]],$H723:$L$2227,4,FALSE)),0)</f>
        <v>0</v>
      </c>
      <c r="AG722" s="5"/>
      <c r="AH722" s="6"/>
      <c r="AI722" s="15">
        <f>IFERROR(_xlfn.IFNA(VLOOKUP(Fullmath[[#This Row],[M6]],$H$2:$L721,2,FALSE),VLOOKUP(Fullmath[[#This Row],[M6]],$H723:$L$2227,2,FALSE)),0)</f>
        <v>0</v>
      </c>
      <c r="AJ722" s="16">
        <f>IFERROR(_xlfn.IFNA(VLOOKUP(Fullmath[[#This Row],[M6]],$H$2:$L721,4,FALSE),VLOOKUP(Fullmath[[#This Row],[M6]],$H723:$L$2227,4,FALSE)),0)</f>
        <v>0</v>
      </c>
      <c r="AK722" s="23" t="s">
        <v>231</v>
      </c>
      <c r="AL722" s="6">
        <v>1</v>
      </c>
      <c r="AM722" s="6">
        <f>(IFERROR(VLOOKUP(AK722,Components[[Name]:[Price]],2,FALSE),0))</f>
        <v>305.16666666666669</v>
      </c>
      <c r="AN722" s="5"/>
      <c r="AO722" s="6"/>
      <c r="AP722" s="6">
        <f>(IFERROR(VLOOKUP(AN722,Components[[Name]:[Price]],2,FALSE),0))</f>
        <v>0</v>
      </c>
      <c r="AQ722" s="5"/>
      <c r="AR722" s="6"/>
      <c r="AS722" s="6">
        <f>(IFERROR(VLOOKUP(AQ722,Components[[Name]:[Price]],2,FALSE),0))</f>
        <v>0</v>
      </c>
      <c r="AT722" s="5"/>
      <c r="AU722" s="6"/>
      <c r="AV722" s="6">
        <f>(IFERROR(VLOOKUP(AT722,Components[[Name]:[Price]],2,FALSE),0))</f>
        <v>0</v>
      </c>
      <c r="AW722" s="5"/>
      <c r="AX722" s="6"/>
      <c r="AY722" s="6">
        <f>(IFERROR(VLOOKUP(AW722,Components[[Name]:[Price]],2,FALSE),0))</f>
        <v>0</v>
      </c>
      <c r="AZ722" s="5"/>
      <c r="BA722" s="6"/>
      <c r="BB722" s="6">
        <f>(IFERROR(VLOOKUP(AZ722,Components[[Name]:[Price]],2,FALSE),0))</f>
        <v>0</v>
      </c>
    </row>
    <row r="723" spans="1:54" x14ac:dyDescent="0.2">
      <c r="A723" s="6">
        <v>56</v>
      </c>
      <c r="B723" s="6" t="s">
        <v>527</v>
      </c>
      <c r="C723" s="6" t="s">
        <v>826</v>
      </c>
      <c r="D723" s="6" t="s">
        <v>9</v>
      </c>
      <c r="E723" s="6">
        <v>99</v>
      </c>
      <c r="F723" s="6">
        <v>27</v>
      </c>
      <c r="G723" s="6">
        <v>126</v>
      </c>
      <c r="H723" s="6" t="s">
        <v>12</v>
      </c>
      <c r="I723" s="7">
        <f>Fullmath[[#This Row],[Total CP]]/Fullmath[[#This Row],[Quantity]]</f>
        <v>1.2727272727272727</v>
      </c>
      <c r="J7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126</v>
      </c>
      <c r="K723" s="6">
        <f>Fullmath[[#This Row],[Mat Cost]]/Fullmath[[#This Row],[Quantity]]</f>
        <v>4.0925925925925926</v>
      </c>
      <c r="L7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405.16666666666669</v>
      </c>
      <c r="M723" s="5" t="s">
        <v>293</v>
      </c>
      <c r="N723" s="14">
        <v>1</v>
      </c>
      <c r="O723" s="15">
        <f>IFERROR(_xlfn.IFNA(VLOOKUP(Fullmath[[#This Row],[M1]],$H$2:$L722,2,FALSE),VLOOKUP(Fullmath[[#This Row],[M1]],$H724:$L$2227,2,FALSE)),0)</f>
        <v>0</v>
      </c>
      <c r="P723" s="16">
        <f>IFERROR(_xlfn.IFNA(VLOOKUP(Fullmath[[#This Row],[M1]],$H$2:$L722,4,FALSE),VLOOKUP(Fullmath[[#This Row],[M1]],$H724:$L$2227,4,FALSE)),0)</f>
        <v>0</v>
      </c>
      <c r="Q723" s="5"/>
      <c r="R723" s="6"/>
      <c r="S723" s="15">
        <f>IFERROR(_xlfn.IFNA(VLOOKUP(Fullmath[[#This Row],[M2]],$H$2:$L722,2,FALSE),VLOOKUP(Fullmath[[#This Row],[M2]],$H724:$L$2227,2,FALSE)),0)</f>
        <v>0</v>
      </c>
      <c r="T723" s="16">
        <f>IFERROR(_xlfn.IFNA(VLOOKUP(Fullmath[[#This Row],[M2]],$H$2:$L722,4,FALSE),VLOOKUP(Fullmath[[#This Row],[M2]],$H724:$L$2227,4,FALSE)),0)</f>
        <v>0</v>
      </c>
      <c r="U723" s="5"/>
      <c r="V723" s="6"/>
      <c r="W723" s="15">
        <f>IFERROR(_xlfn.IFNA(VLOOKUP(Fullmath[[#This Row],[M3]],$H$2:$L722,2,FALSE),VLOOKUP(Fullmath[[#This Row],[M3]],$H724:$L$2227,2,FALSE)),0)</f>
        <v>0</v>
      </c>
      <c r="X723" s="16">
        <f>IFERROR(_xlfn.IFNA(VLOOKUP(Fullmath[[#This Row],[M3]],$H$2:$L722,4,FALSE),VLOOKUP(Fullmath[[#This Row],[M3]],$H724:$L$2227,4,FALSE)),0)</f>
        <v>0</v>
      </c>
      <c r="Y723" s="5"/>
      <c r="Z723" s="6"/>
      <c r="AA723" s="15">
        <f>IFERROR(_xlfn.IFNA(VLOOKUP(Fullmath[[#This Row],[M4]],$H$2:$L722,2,FALSE),VLOOKUP(Fullmath[[#This Row],[M4]],$H724:$L$2227,2,FALSE)),0)</f>
        <v>0</v>
      </c>
      <c r="AB723" s="16">
        <f>IFERROR(_xlfn.IFNA(VLOOKUP(Fullmath[[#This Row],[M4]],$H$2:$L722,4,FALSE),VLOOKUP(Fullmath[[#This Row],[M4]],$H724:$L$2227,4,FALSE)),0)</f>
        <v>0</v>
      </c>
      <c r="AC723" s="5"/>
      <c r="AD723" s="6"/>
      <c r="AE723" s="15">
        <f>IFERROR(_xlfn.IFNA(VLOOKUP(Fullmath[[#This Row],[M5]],$H$2:$L722,2,FALSE),VLOOKUP(Fullmath[[#This Row],[M5]],$H724:$L$2227,2,FALSE)),0)</f>
        <v>0</v>
      </c>
      <c r="AF723" s="16">
        <f>IFERROR(_xlfn.IFNA(VLOOKUP(Fullmath[[#This Row],[M5]],$H$2:$L722,4,FALSE),VLOOKUP(Fullmath[[#This Row],[M5]],$H724:$L$2227,4,FALSE)),0)</f>
        <v>0</v>
      </c>
      <c r="AG723" s="5"/>
      <c r="AH723" s="6"/>
      <c r="AI723" s="15">
        <f>IFERROR(_xlfn.IFNA(VLOOKUP(Fullmath[[#This Row],[M6]],$H$2:$L722,2,FALSE),VLOOKUP(Fullmath[[#This Row],[M6]],$H724:$L$2227,2,FALSE)),0)</f>
        <v>0</v>
      </c>
      <c r="AJ723" s="16">
        <f>IFERROR(_xlfn.IFNA(VLOOKUP(Fullmath[[#This Row],[M6]],$H$2:$L722,4,FALSE),VLOOKUP(Fullmath[[#This Row],[M6]],$H724:$L$2227,4,FALSE)),0)</f>
        <v>0</v>
      </c>
      <c r="AK723" s="5" t="s">
        <v>254</v>
      </c>
      <c r="AL723" s="6">
        <v>1</v>
      </c>
      <c r="AM723" s="6">
        <f>(IFERROR(VLOOKUP(AK723,Components[[Name]:[Price]],2,FALSE),0))</f>
        <v>100</v>
      </c>
      <c r="AN723" s="5" t="s">
        <v>231</v>
      </c>
      <c r="AO723" s="6">
        <v>1</v>
      </c>
      <c r="AP723" s="6">
        <f>(IFERROR(VLOOKUP(AN723,Components[[Name]:[Price]],2,FALSE),0))</f>
        <v>305.16666666666669</v>
      </c>
      <c r="AQ723" s="5"/>
      <c r="AR723" s="6"/>
      <c r="AS723" s="6">
        <f>(IFERROR(VLOOKUP(AQ723,Components[[Name]:[Price]],2,FALSE),0))</f>
        <v>0</v>
      </c>
      <c r="AT723" s="5"/>
      <c r="AU723" s="6"/>
      <c r="AV723" s="6">
        <f>(IFERROR(VLOOKUP(AT723,Components[[Name]:[Price]],2,FALSE),0))</f>
        <v>0</v>
      </c>
      <c r="AW723" s="5"/>
      <c r="AX723" s="6"/>
      <c r="AY723" s="6">
        <f>(IFERROR(VLOOKUP(AW723,Components[[Name]:[Price]],2,FALSE),0))</f>
        <v>0</v>
      </c>
      <c r="AZ723" s="5"/>
      <c r="BA723" s="6"/>
      <c r="BB723" s="6">
        <f>(IFERROR(VLOOKUP(AZ723,Components[[Name]:[Price]],2,FALSE),0))</f>
        <v>0</v>
      </c>
    </row>
    <row r="724" spans="1:54" x14ac:dyDescent="0.2">
      <c r="A724" s="6">
        <v>59</v>
      </c>
      <c r="B724" s="6" t="s">
        <v>527</v>
      </c>
      <c r="C724" s="6" t="s">
        <v>826</v>
      </c>
      <c r="D724" s="6" t="s">
        <v>16</v>
      </c>
      <c r="E724" s="6">
        <v>1</v>
      </c>
      <c r="F724" s="6">
        <v>3</v>
      </c>
      <c r="G724" s="6">
        <v>10</v>
      </c>
      <c r="H724" s="6" t="s">
        <v>17</v>
      </c>
      <c r="I724" s="7">
        <f>Fullmath[[#This Row],[Total CP]]/Fullmath[[#This Row],[Quantity]]</f>
        <v>11.333333333333334</v>
      </c>
      <c r="J7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11.333333333333334</v>
      </c>
      <c r="K724" s="6">
        <f>Fullmath[[#This Row],[Mat Cost]]/Fullmath[[#This Row],[Quantity]]</f>
        <v>566.88888888888891</v>
      </c>
      <c r="L7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566.88888888888891</v>
      </c>
      <c r="M724" s="5" t="s">
        <v>294</v>
      </c>
      <c r="N724" s="14">
        <v>1</v>
      </c>
      <c r="O724" s="15">
        <f>IFERROR(_xlfn.IFNA(VLOOKUP(Fullmath[[#This Row],[M1]],$H$2:$L723,2,FALSE),VLOOKUP(Fullmath[[#This Row],[M1]],$H725:$L$2227,2,FALSE)),0)</f>
        <v>0.33333333333333331</v>
      </c>
      <c r="P724" s="16">
        <f>IFERROR(_xlfn.IFNA(VLOOKUP(Fullmath[[#This Row],[M1]],$H$2:$L723,4,FALSE),VLOOKUP(Fullmath[[#This Row],[M1]],$H725:$L$2227,4,FALSE)),0)</f>
        <v>101.72222222222223</v>
      </c>
      <c r="Q724" s="5" t="s">
        <v>295</v>
      </c>
      <c r="R724" s="6">
        <v>1</v>
      </c>
      <c r="S724" s="15">
        <f>IFERROR(_xlfn.IFNA(VLOOKUP(Fullmath[[#This Row],[M2]],$H$2:$L723,2,FALSE),VLOOKUP(Fullmath[[#This Row],[M2]],$H725:$L$2227,2,FALSE)),0)</f>
        <v>1</v>
      </c>
      <c r="T724" s="16">
        <f>IFERROR(_xlfn.IFNA(VLOOKUP(Fullmath[[#This Row],[M2]],$H$2:$L723,4,FALSE),VLOOKUP(Fullmath[[#This Row],[M2]],$H725:$L$2227,4,FALSE)),0)</f>
        <v>49.583333333333336</v>
      </c>
      <c r="U724" s="5"/>
      <c r="V724" s="6"/>
      <c r="W724" s="15">
        <f>IFERROR(_xlfn.IFNA(VLOOKUP(Fullmath[[#This Row],[M3]],$H$2:$L723,2,FALSE),VLOOKUP(Fullmath[[#This Row],[M3]],$H725:$L$2227,2,FALSE)),0)</f>
        <v>0</v>
      </c>
      <c r="X724" s="16">
        <f>IFERROR(_xlfn.IFNA(VLOOKUP(Fullmath[[#This Row],[M3]],$H$2:$L723,4,FALSE),VLOOKUP(Fullmath[[#This Row],[M3]],$H725:$L$2227,4,FALSE)),0)</f>
        <v>0</v>
      </c>
      <c r="Y724" s="5"/>
      <c r="Z724" s="6"/>
      <c r="AA724" s="15">
        <f>IFERROR(_xlfn.IFNA(VLOOKUP(Fullmath[[#This Row],[M4]],$H$2:$L723,2,FALSE),VLOOKUP(Fullmath[[#This Row],[M4]],$H725:$L$2227,2,FALSE)),0)</f>
        <v>0</v>
      </c>
      <c r="AB724" s="16">
        <f>IFERROR(_xlfn.IFNA(VLOOKUP(Fullmath[[#This Row],[M4]],$H$2:$L723,4,FALSE),VLOOKUP(Fullmath[[#This Row],[M4]],$H725:$L$2227,4,FALSE)),0)</f>
        <v>0</v>
      </c>
      <c r="AC724" s="5"/>
      <c r="AD724" s="6"/>
      <c r="AE724" s="15">
        <f>IFERROR(_xlfn.IFNA(VLOOKUP(Fullmath[[#This Row],[M5]],$H$2:$L723,2,FALSE),VLOOKUP(Fullmath[[#This Row],[M5]],$H725:$L$2227,2,FALSE)),0)</f>
        <v>0</v>
      </c>
      <c r="AF724" s="16">
        <f>IFERROR(_xlfn.IFNA(VLOOKUP(Fullmath[[#This Row],[M5]],$H$2:$L723,4,FALSE),VLOOKUP(Fullmath[[#This Row],[M5]],$H725:$L$2227,4,FALSE)),0)</f>
        <v>0</v>
      </c>
      <c r="AG724" s="5"/>
      <c r="AH724" s="6"/>
      <c r="AI724" s="15">
        <f>IFERROR(_xlfn.IFNA(VLOOKUP(Fullmath[[#This Row],[M6]],$H$2:$L723,2,FALSE),VLOOKUP(Fullmath[[#This Row],[M6]],$H725:$L$2227,2,FALSE)),0)</f>
        <v>0</v>
      </c>
      <c r="AJ724" s="16">
        <f>IFERROR(_xlfn.IFNA(VLOOKUP(Fullmath[[#This Row],[M6]],$H$2:$L723,4,FALSE),VLOOKUP(Fullmath[[#This Row],[M6]],$H725:$L$2227,4,FALSE)),0)</f>
        <v>0</v>
      </c>
      <c r="AK724" s="5" t="s">
        <v>159</v>
      </c>
      <c r="AL724" s="6">
        <v>2</v>
      </c>
      <c r="AM724" s="6">
        <f>(IFERROR(VLOOKUP(AK724,Components[[Name]:[Price]],2,FALSE),0))</f>
        <v>108.625</v>
      </c>
      <c r="AN724" s="5" t="s">
        <v>224</v>
      </c>
      <c r="AO724" s="6">
        <v>1</v>
      </c>
      <c r="AP724" s="6">
        <f>(IFERROR(VLOOKUP(AN724,Components[[Name]:[Price]],2,FALSE),0))</f>
        <v>113.16666666666667</v>
      </c>
      <c r="AQ724" s="5" t="s">
        <v>227</v>
      </c>
      <c r="AR724" s="6">
        <v>1</v>
      </c>
      <c r="AS724" s="6">
        <f>(IFERROR(VLOOKUP(AQ724,Components[[Name]:[Price]],2,FALSE),0))</f>
        <v>85.166666666666671</v>
      </c>
      <c r="AT724" s="5"/>
      <c r="AU724" s="6"/>
      <c r="AV724" s="6">
        <f>(IFERROR(VLOOKUP(AT724,Components[[Name]:[Price]],2,FALSE),0))</f>
        <v>0</v>
      </c>
      <c r="AW724" s="5"/>
      <c r="AX724" s="6"/>
      <c r="AY724" s="6">
        <f>(IFERROR(VLOOKUP(AW724,Components[[Name]:[Price]],2,FALSE),0))</f>
        <v>0</v>
      </c>
      <c r="AZ724" s="5"/>
      <c r="BA724" s="6"/>
      <c r="BB724" s="6">
        <f>(IFERROR(VLOOKUP(AZ724,Components[[Name]:[Price]],2,FALSE),0))</f>
        <v>0</v>
      </c>
    </row>
    <row r="725" spans="1:54" x14ac:dyDescent="0.2">
      <c r="A725" s="6">
        <v>62</v>
      </c>
      <c r="B725" s="6" t="s">
        <v>527</v>
      </c>
      <c r="C725" s="6" t="s">
        <v>826</v>
      </c>
      <c r="D725" s="6" t="s">
        <v>16</v>
      </c>
      <c r="E725" s="6">
        <v>1</v>
      </c>
      <c r="F725" s="6">
        <v>10</v>
      </c>
      <c r="G725" s="6">
        <v>20</v>
      </c>
      <c r="H725" s="6" t="s">
        <v>18</v>
      </c>
      <c r="I725" s="7">
        <f>Fullmath[[#This Row],[Total CP]]/Fullmath[[#This Row],[Quantity]]</f>
        <v>21.333333333333332</v>
      </c>
      <c r="J7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21.333333333333332</v>
      </c>
      <c r="K725" s="6">
        <f>Fullmath[[#This Row],[Mat Cost]]/Fullmath[[#This Row],[Quantity]]</f>
        <v>575.95555555555552</v>
      </c>
      <c r="L7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575.95555555555552</v>
      </c>
      <c r="M725" s="5" t="s">
        <v>294</v>
      </c>
      <c r="N725" s="14">
        <v>1</v>
      </c>
      <c r="O725" s="15">
        <f>IFERROR(_xlfn.IFNA(VLOOKUP(Fullmath[[#This Row],[M1]],$H$2:$L724,2,FALSE),VLOOKUP(Fullmath[[#This Row],[M1]],$H726:$L$2227,2,FALSE)),0)</f>
        <v>0.33333333333333331</v>
      </c>
      <c r="P725" s="16">
        <f>IFERROR(_xlfn.IFNA(VLOOKUP(Fullmath[[#This Row],[M1]],$H$2:$L724,4,FALSE),VLOOKUP(Fullmath[[#This Row],[M1]],$H726:$L$2227,4,FALSE)),0)</f>
        <v>101.72222222222223</v>
      </c>
      <c r="Q725" s="5" t="s">
        <v>295</v>
      </c>
      <c r="R725" s="6">
        <v>1</v>
      </c>
      <c r="S725" s="15">
        <f>IFERROR(_xlfn.IFNA(VLOOKUP(Fullmath[[#This Row],[M2]],$H$2:$L724,2,FALSE),VLOOKUP(Fullmath[[#This Row],[M2]],$H726:$L$2227,2,FALSE)),0)</f>
        <v>1</v>
      </c>
      <c r="T725" s="16">
        <f>IFERROR(_xlfn.IFNA(VLOOKUP(Fullmath[[#This Row],[M2]],$H$2:$L724,4,FALSE),VLOOKUP(Fullmath[[#This Row],[M2]],$H726:$L$2227,4,FALSE)),0)</f>
        <v>49.583333333333336</v>
      </c>
      <c r="U725" s="5"/>
      <c r="V725" s="6"/>
      <c r="W725" s="15">
        <f>IFERROR(_xlfn.IFNA(VLOOKUP(Fullmath[[#This Row],[M3]],$H$2:$L724,2,FALSE),VLOOKUP(Fullmath[[#This Row],[M3]],$H726:$L$2227,2,FALSE)),0)</f>
        <v>0</v>
      </c>
      <c r="X725" s="16">
        <f>IFERROR(_xlfn.IFNA(VLOOKUP(Fullmath[[#This Row],[M3]],$H$2:$L724,4,FALSE),VLOOKUP(Fullmath[[#This Row],[M3]],$H726:$L$2227,4,FALSE)),0)</f>
        <v>0</v>
      </c>
      <c r="Y725" s="5"/>
      <c r="Z725" s="6"/>
      <c r="AA725" s="15">
        <f>IFERROR(_xlfn.IFNA(VLOOKUP(Fullmath[[#This Row],[M4]],$H$2:$L724,2,FALSE),VLOOKUP(Fullmath[[#This Row],[M4]],$H726:$L$2227,2,FALSE)),0)</f>
        <v>0</v>
      </c>
      <c r="AB725" s="16">
        <f>IFERROR(_xlfn.IFNA(VLOOKUP(Fullmath[[#This Row],[M4]],$H$2:$L724,4,FALSE),VLOOKUP(Fullmath[[#This Row],[M4]],$H726:$L$2227,4,FALSE)),0)</f>
        <v>0</v>
      </c>
      <c r="AC725" s="5"/>
      <c r="AD725" s="6"/>
      <c r="AE725" s="15">
        <f>IFERROR(_xlfn.IFNA(VLOOKUP(Fullmath[[#This Row],[M5]],$H$2:$L724,2,FALSE),VLOOKUP(Fullmath[[#This Row],[M5]],$H726:$L$2227,2,FALSE)),0)</f>
        <v>0</v>
      </c>
      <c r="AF725" s="16">
        <f>IFERROR(_xlfn.IFNA(VLOOKUP(Fullmath[[#This Row],[M5]],$H$2:$L724,4,FALSE),VLOOKUP(Fullmath[[#This Row],[M5]],$H726:$L$2227,4,FALSE)),0)</f>
        <v>0</v>
      </c>
      <c r="AG725" s="5"/>
      <c r="AH725" s="6"/>
      <c r="AI725" s="15">
        <f>IFERROR(_xlfn.IFNA(VLOOKUP(Fullmath[[#This Row],[M6]],$H$2:$L724,2,FALSE),VLOOKUP(Fullmath[[#This Row],[M6]],$H726:$L$2227,2,FALSE)),0)</f>
        <v>0</v>
      </c>
      <c r="AJ725" s="16">
        <f>IFERROR(_xlfn.IFNA(VLOOKUP(Fullmath[[#This Row],[M6]],$H$2:$L724,4,FALSE),VLOOKUP(Fullmath[[#This Row],[M6]],$H726:$L$2227,4,FALSE)),0)</f>
        <v>0</v>
      </c>
      <c r="AK725" s="5" t="s">
        <v>159</v>
      </c>
      <c r="AL725" s="6">
        <v>2</v>
      </c>
      <c r="AM725" s="6">
        <f>(IFERROR(VLOOKUP(AK725,Components[[Name]:[Price]],2,FALSE),0))</f>
        <v>108.625</v>
      </c>
      <c r="AN725" s="5" t="s">
        <v>225</v>
      </c>
      <c r="AO725" s="6">
        <v>2</v>
      </c>
      <c r="AP725" s="6">
        <f>(IFERROR(VLOOKUP(AN725,Components[[Name]:[Price]],2,FALSE),0))</f>
        <v>103.7</v>
      </c>
      <c r="AQ725" s="5"/>
      <c r="AR725" s="6"/>
      <c r="AS725" s="6">
        <f>(IFERROR(VLOOKUP(AQ725,Components[[Name]:[Price]],2,FALSE),0))</f>
        <v>0</v>
      </c>
      <c r="AT725" s="5"/>
      <c r="AU725" s="6"/>
      <c r="AV725" s="6">
        <f>(IFERROR(VLOOKUP(AT725,Components[[Name]:[Price]],2,FALSE),0))</f>
        <v>0</v>
      </c>
      <c r="AW725" s="5"/>
      <c r="AX725" s="6"/>
      <c r="AY725" s="6">
        <f>(IFERROR(VLOOKUP(AW725,Components[[Name]:[Price]],2,FALSE),0))</f>
        <v>0</v>
      </c>
      <c r="AZ725" s="5"/>
      <c r="BA725" s="6"/>
      <c r="BB725" s="6">
        <f>(IFERROR(VLOOKUP(AZ725,Components[[Name]:[Price]],2,FALSE),0))</f>
        <v>0</v>
      </c>
    </row>
    <row r="726" spans="1:54" x14ac:dyDescent="0.2">
      <c r="A726" s="6">
        <v>64</v>
      </c>
      <c r="B726" s="6" t="s">
        <v>527</v>
      </c>
      <c r="C726" s="6" t="s">
        <v>826</v>
      </c>
      <c r="D726" s="6" t="s">
        <v>16</v>
      </c>
      <c r="E726" s="6">
        <v>1</v>
      </c>
      <c r="F726" s="6">
        <v>20</v>
      </c>
      <c r="G726" s="6">
        <v>25</v>
      </c>
      <c r="H726" s="6" t="s">
        <v>19</v>
      </c>
      <c r="I726" s="7">
        <f>Fullmath[[#This Row],[Total CP]]/Fullmath[[#This Row],[Quantity]]</f>
        <v>26.333333333333332</v>
      </c>
      <c r="J7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26.333333333333332</v>
      </c>
      <c r="K726" s="6">
        <f>Fullmath[[#This Row],[Mat Cost]]/Fullmath[[#This Row],[Quantity]]</f>
        <v>1000.6055555555556</v>
      </c>
      <c r="L7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1000.6055555555556</v>
      </c>
      <c r="M726" s="5" t="s">
        <v>294</v>
      </c>
      <c r="N726" s="14">
        <v>1</v>
      </c>
      <c r="O726" s="15">
        <f>IFERROR(_xlfn.IFNA(VLOOKUP(Fullmath[[#This Row],[M1]],$H$2:$L725,2,FALSE),VLOOKUP(Fullmath[[#This Row],[M1]],$H727:$L$2227,2,FALSE)),0)</f>
        <v>0.33333333333333331</v>
      </c>
      <c r="P726" s="16">
        <f>IFERROR(_xlfn.IFNA(VLOOKUP(Fullmath[[#This Row],[M1]],$H$2:$L725,4,FALSE),VLOOKUP(Fullmath[[#This Row],[M1]],$H727:$L$2227,4,FALSE)),0)</f>
        <v>101.72222222222223</v>
      </c>
      <c r="Q726" s="5" t="s">
        <v>295</v>
      </c>
      <c r="R726" s="6">
        <v>1</v>
      </c>
      <c r="S726" s="15">
        <f>IFERROR(_xlfn.IFNA(VLOOKUP(Fullmath[[#This Row],[M2]],$H$2:$L725,2,FALSE),VLOOKUP(Fullmath[[#This Row],[M2]],$H727:$L$2227,2,FALSE)),0)</f>
        <v>1</v>
      </c>
      <c r="T726" s="16">
        <f>IFERROR(_xlfn.IFNA(VLOOKUP(Fullmath[[#This Row],[M2]],$H$2:$L725,4,FALSE),VLOOKUP(Fullmath[[#This Row],[M2]],$H727:$L$2227,4,FALSE)),0)</f>
        <v>49.583333333333336</v>
      </c>
      <c r="U726" s="5"/>
      <c r="V726" s="6"/>
      <c r="W726" s="15">
        <f>IFERROR(_xlfn.IFNA(VLOOKUP(Fullmath[[#This Row],[M3]],$H$2:$L725,2,FALSE),VLOOKUP(Fullmath[[#This Row],[M3]],$H727:$L$2227,2,FALSE)),0)</f>
        <v>0</v>
      </c>
      <c r="X726" s="16">
        <f>IFERROR(_xlfn.IFNA(VLOOKUP(Fullmath[[#This Row],[M3]],$H$2:$L725,4,FALSE),VLOOKUP(Fullmath[[#This Row],[M3]],$H727:$L$2227,4,FALSE)),0)</f>
        <v>0</v>
      </c>
      <c r="Y726" s="5"/>
      <c r="Z726" s="6"/>
      <c r="AA726" s="15">
        <f>IFERROR(_xlfn.IFNA(VLOOKUP(Fullmath[[#This Row],[M4]],$H$2:$L725,2,FALSE),VLOOKUP(Fullmath[[#This Row],[M4]],$H727:$L$2227,2,FALSE)),0)</f>
        <v>0</v>
      </c>
      <c r="AB726" s="16">
        <f>IFERROR(_xlfn.IFNA(VLOOKUP(Fullmath[[#This Row],[M4]],$H$2:$L725,4,FALSE),VLOOKUP(Fullmath[[#This Row],[M4]],$H727:$L$2227,4,FALSE)),0)</f>
        <v>0</v>
      </c>
      <c r="AC726" s="5"/>
      <c r="AD726" s="6"/>
      <c r="AE726" s="15">
        <f>IFERROR(_xlfn.IFNA(VLOOKUP(Fullmath[[#This Row],[M5]],$H$2:$L725,2,FALSE),VLOOKUP(Fullmath[[#This Row],[M5]],$H727:$L$2227,2,FALSE)),0)</f>
        <v>0</v>
      </c>
      <c r="AF726" s="16">
        <f>IFERROR(_xlfn.IFNA(VLOOKUP(Fullmath[[#This Row],[M5]],$H$2:$L725,4,FALSE),VLOOKUP(Fullmath[[#This Row],[M5]],$H727:$L$2227,4,FALSE)),0)</f>
        <v>0</v>
      </c>
      <c r="AG726" s="5"/>
      <c r="AH726" s="6"/>
      <c r="AI726" s="15">
        <f>IFERROR(_xlfn.IFNA(VLOOKUP(Fullmath[[#This Row],[M6]],$H$2:$L725,2,FALSE),VLOOKUP(Fullmath[[#This Row],[M6]],$H727:$L$2227,2,FALSE)),0)</f>
        <v>0</v>
      </c>
      <c r="AJ726" s="16">
        <f>IFERROR(_xlfn.IFNA(VLOOKUP(Fullmath[[#This Row],[M6]],$H$2:$L725,4,FALSE),VLOOKUP(Fullmath[[#This Row],[M6]],$H727:$L$2227,4,FALSE)),0)</f>
        <v>0</v>
      </c>
      <c r="AK726" s="5" t="s">
        <v>159</v>
      </c>
      <c r="AL726" s="6">
        <v>4</v>
      </c>
      <c r="AM726" s="6">
        <f>(IFERROR(VLOOKUP(AK726,Components[[Name]:[Price]],2,FALSE),0))</f>
        <v>108.625</v>
      </c>
      <c r="AN726" s="5" t="s">
        <v>225</v>
      </c>
      <c r="AO726" s="6">
        <v>4</v>
      </c>
      <c r="AP726" s="6">
        <f>(IFERROR(VLOOKUP(AN726,Components[[Name]:[Price]],2,FALSE),0))</f>
        <v>103.7</v>
      </c>
      <c r="AQ726" s="5"/>
      <c r="AR726" s="6"/>
      <c r="AS726" s="6">
        <f>(IFERROR(VLOOKUP(AQ726,Components[[Name]:[Price]],2,FALSE),0))</f>
        <v>0</v>
      </c>
      <c r="AT726" s="5"/>
      <c r="AU726" s="6"/>
      <c r="AV726" s="6">
        <f>(IFERROR(VLOOKUP(AT726,Components[[Name]:[Price]],2,FALSE),0))</f>
        <v>0</v>
      </c>
      <c r="AW726" s="5"/>
      <c r="AX726" s="6"/>
      <c r="AY726" s="6">
        <f>(IFERROR(VLOOKUP(AW726,Components[[Name]:[Price]],2,FALSE),0))</f>
        <v>0</v>
      </c>
      <c r="AZ726" s="5"/>
      <c r="BA726" s="6"/>
      <c r="BB726" s="6">
        <f>(IFERROR(VLOOKUP(AZ726,Components[[Name]:[Price]],2,FALSE),0))</f>
        <v>0</v>
      </c>
    </row>
    <row r="727" spans="1:54" x14ac:dyDescent="0.2">
      <c r="A727" s="6">
        <v>826</v>
      </c>
      <c r="B727" s="6" t="s">
        <v>527</v>
      </c>
      <c r="C727" s="6" t="s">
        <v>826</v>
      </c>
      <c r="D727" s="6" t="s">
        <v>16</v>
      </c>
      <c r="E727" s="6">
        <v>1</v>
      </c>
      <c r="F727" s="6">
        <v>25</v>
      </c>
      <c r="G727" s="6">
        <v>30</v>
      </c>
      <c r="H727" s="6" t="s">
        <v>21</v>
      </c>
      <c r="I727" s="7">
        <f>Fullmath[[#This Row],[Total CP]]/Fullmath[[#This Row],[Quantity]]</f>
        <v>31.333333333333332</v>
      </c>
      <c r="J7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31.333333333333332</v>
      </c>
      <c r="K727" s="6">
        <f>Fullmath[[#This Row],[Mat Cost]]/Fullmath[[#This Row],[Quantity]]</f>
        <v>1229.9722222222222</v>
      </c>
      <c r="L7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1229.9722222222222</v>
      </c>
      <c r="M727" s="5" t="s">
        <v>294</v>
      </c>
      <c r="N727" s="14">
        <v>1</v>
      </c>
      <c r="O727" s="15">
        <f>IFERROR(_xlfn.IFNA(VLOOKUP(Fullmath[[#This Row],[M1]],$H$2:$L726,2,FALSE),VLOOKUP(Fullmath[[#This Row],[M1]],$H728:$L$2227,2,FALSE)),0)</f>
        <v>0.33333333333333331</v>
      </c>
      <c r="P727" s="16">
        <f>IFERROR(_xlfn.IFNA(VLOOKUP(Fullmath[[#This Row],[M1]],$H$2:$L726,4,FALSE),VLOOKUP(Fullmath[[#This Row],[M1]],$H728:$L$2227,4,FALSE)),0)</f>
        <v>101.72222222222223</v>
      </c>
      <c r="Q727" s="5" t="s">
        <v>295</v>
      </c>
      <c r="R727" s="6">
        <v>1</v>
      </c>
      <c r="S727" s="15">
        <f>IFERROR(_xlfn.IFNA(VLOOKUP(Fullmath[[#This Row],[M2]],$H$2:$L726,2,FALSE),VLOOKUP(Fullmath[[#This Row],[M2]],$H728:$L$2227,2,FALSE)),0)</f>
        <v>1</v>
      </c>
      <c r="T727" s="16">
        <f>IFERROR(_xlfn.IFNA(VLOOKUP(Fullmath[[#This Row],[M2]],$H$2:$L726,4,FALSE),VLOOKUP(Fullmath[[#This Row],[M2]],$H728:$L$2227,4,FALSE)),0)</f>
        <v>49.583333333333336</v>
      </c>
      <c r="U727" s="5"/>
      <c r="V727" s="6"/>
      <c r="W727" s="15">
        <f>IFERROR(_xlfn.IFNA(VLOOKUP(Fullmath[[#This Row],[M3]],$H$2:$L726,2,FALSE),VLOOKUP(Fullmath[[#This Row],[M3]],$H728:$L$2227,2,FALSE)),0)</f>
        <v>0</v>
      </c>
      <c r="X727" s="16">
        <f>IFERROR(_xlfn.IFNA(VLOOKUP(Fullmath[[#This Row],[M3]],$H$2:$L726,4,FALSE),VLOOKUP(Fullmath[[#This Row],[M3]],$H728:$L$2227,4,FALSE)),0)</f>
        <v>0</v>
      </c>
      <c r="Y727" s="5"/>
      <c r="Z727" s="6"/>
      <c r="AA727" s="15">
        <f>IFERROR(_xlfn.IFNA(VLOOKUP(Fullmath[[#This Row],[M4]],$H$2:$L726,2,FALSE),VLOOKUP(Fullmath[[#This Row],[M4]],$H728:$L$2227,2,FALSE)),0)</f>
        <v>0</v>
      </c>
      <c r="AB727" s="16">
        <f>IFERROR(_xlfn.IFNA(VLOOKUP(Fullmath[[#This Row],[M4]],$H$2:$L726,4,FALSE),VLOOKUP(Fullmath[[#This Row],[M4]],$H728:$L$2227,4,FALSE)),0)</f>
        <v>0</v>
      </c>
      <c r="AC727" s="5"/>
      <c r="AD727" s="6"/>
      <c r="AE727" s="15">
        <f>IFERROR(_xlfn.IFNA(VLOOKUP(Fullmath[[#This Row],[M5]],$H$2:$L726,2,FALSE),VLOOKUP(Fullmath[[#This Row],[M5]],$H728:$L$2227,2,FALSE)),0)</f>
        <v>0</v>
      </c>
      <c r="AF727" s="16">
        <f>IFERROR(_xlfn.IFNA(VLOOKUP(Fullmath[[#This Row],[M5]],$H$2:$L726,4,FALSE),VLOOKUP(Fullmath[[#This Row],[M5]],$H728:$L$2227,4,FALSE)),0)</f>
        <v>0</v>
      </c>
      <c r="AG727" s="5"/>
      <c r="AH727" s="6"/>
      <c r="AI727" s="15">
        <f>IFERROR(_xlfn.IFNA(VLOOKUP(Fullmath[[#This Row],[M6]],$H$2:$L726,2,FALSE),VLOOKUP(Fullmath[[#This Row],[M6]],$H728:$L$2227,2,FALSE)),0)</f>
        <v>0</v>
      </c>
      <c r="AJ727" s="16">
        <f>IFERROR(_xlfn.IFNA(VLOOKUP(Fullmath[[#This Row],[M6]],$H$2:$L726,4,FALSE),VLOOKUP(Fullmath[[#This Row],[M6]],$H728:$L$2227,4,FALSE)),0)</f>
        <v>0</v>
      </c>
      <c r="AK727" s="5" t="s">
        <v>159</v>
      </c>
      <c r="AL727" s="6">
        <v>4</v>
      </c>
      <c r="AM727" s="6">
        <f>(IFERROR(VLOOKUP(AK727,Components[[Name]:[Price]],2,FALSE),0))</f>
        <v>108.625</v>
      </c>
      <c r="AN727" s="5" t="s">
        <v>241</v>
      </c>
      <c r="AO727" s="6">
        <v>2</v>
      </c>
      <c r="AP727" s="6">
        <f>(IFERROR(VLOOKUP(AN727,Components[[Name]:[Price]],2,FALSE),0))</f>
        <v>322.08333333333331</v>
      </c>
      <c r="AQ727" s="5"/>
      <c r="AR727" s="6"/>
      <c r="AS727" s="6">
        <f>(IFERROR(VLOOKUP(AQ727,Components[[Name]:[Price]],2,FALSE),0))</f>
        <v>0</v>
      </c>
      <c r="AT727" s="5"/>
      <c r="AU727" s="6"/>
      <c r="AV727" s="6">
        <f>(IFERROR(VLOOKUP(AT727,Components[[Name]:[Price]],2,FALSE),0))</f>
        <v>0</v>
      </c>
      <c r="AW727" s="5"/>
      <c r="AX727" s="6"/>
      <c r="AY727" s="6">
        <f>(IFERROR(VLOOKUP(AW727,Components[[Name]:[Price]],2,FALSE),0))</f>
        <v>0</v>
      </c>
      <c r="AZ727" s="5"/>
      <c r="BA727" s="6"/>
      <c r="BB727" s="6">
        <f>(IFERROR(VLOOKUP(AZ727,Components[[Name]:[Price]],2,FALSE),0))</f>
        <v>0</v>
      </c>
    </row>
    <row r="728" spans="1:54" x14ac:dyDescent="0.2">
      <c r="A728" s="6">
        <v>65</v>
      </c>
      <c r="B728" s="6" t="s">
        <v>527</v>
      </c>
      <c r="C728" s="6" t="s">
        <v>826</v>
      </c>
      <c r="D728" s="6" t="s">
        <v>16</v>
      </c>
      <c r="E728" s="6">
        <v>1</v>
      </c>
      <c r="F728" s="6">
        <v>30</v>
      </c>
      <c r="G728" s="6">
        <v>40</v>
      </c>
      <c r="H728" s="6" t="s">
        <v>20</v>
      </c>
      <c r="I728" s="7">
        <f>Fullmath[[#This Row],[Total CP]]/Fullmath[[#This Row],[Quantity]]</f>
        <v>41.333333333333336</v>
      </c>
      <c r="J7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41.333333333333336</v>
      </c>
      <c r="K728" s="6">
        <f>Fullmath[[#This Row],[Mat Cost]]/Fullmath[[#This Row],[Quantity]]</f>
        <v>1644.7722222222224</v>
      </c>
      <c r="L7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1644.7722222222224</v>
      </c>
      <c r="M728" s="5" t="s">
        <v>294</v>
      </c>
      <c r="N728" s="14">
        <v>1</v>
      </c>
      <c r="O728" s="15">
        <f>IFERROR(_xlfn.IFNA(VLOOKUP(Fullmath[[#This Row],[M1]],$H$2:$L727,2,FALSE),VLOOKUP(Fullmath[[#This Row],[M1]],$H729:$L$2227,2,FALSE)),0)</f>
        <v>0.33333333333333331</v>
      </c>
      <c r="P728" s="16">
        <f>IFERROR(_xlfn.IFNA(VLOOKUP(Fullmath[[#This Row],[M1]],$H$2:$L727,4,FALSE),VLOOKUP(Fullmath[[#This Row],[M1]],$H729:$L$2227,4,FALSE)),0)</f>
        <v>101.72222222222223</v>
      </c>
      <c r="Q728" s="5" t="s">
        <v>295</v>
      </c>
      <c r="R728" s="6">
        <v>1</v>
      </c>
      <c r="S728" s="15">
        <f>IFERROR(_xlfn.IFNA(VLOOKUP(Fullmath[[#This Row],[M2]],$H$2:$L727,2,FALSE),VLOOKUP(Fullmath[[#This Row],[M2]],$H729:$L$2227,2,FALSE)),0)</f>
        <v>1</v>
      </c>
      <c r="T728" s="16">
        <f>IFERROR(_xlfn.IFNA(VLOOKUP(Fullmath[[#This Row],[M2]],$H$2:$L727,4,FALSE),VLOOKUP(Fullmath[[#This Row],[M2]],$H729:$L$2227,4,FALSE)),0)</f>
        <v>49.583333333333336</v>
      </c>
      <c r="U728" s="5"/>
      <c r="V728" s="6"/>
      <c r="W728" s="15">
        <f>IFERROR(_xlfn.IFNA(VLOOKUP(Fullmath[[#This Row],[M3]],$H$2:$L727,2,FALSE),VLOOKUP(Fullmath[[#This Row],[M3]],$H729:$L$2227,2,FALSE)),0)</f>
        <v>0</v>
      </c>
      <c r="X728" s="16">
        <f>IFERROR(_xlfn.IFNA(VLOOKUP(Fullmath[[#This Row],[M3]],$H$2:$L727,4,FALSE),VLOOKUP(Fullmath[[#This Row],[M3]],$H729:$L$2227,4,FALSE)),0)</f>
        <v>0</v>
      </c>
      <c r="Y728" s="5"/>
      <c r="Z728" s="6"/>
      <c r="AA728" s="15">
        <f>IFERROR(_xlfn.IFNA(VLOOKUP(Fullmath[[#This Row],[M4]],$H$2:$L727,2,FALSE),VLOOKUP(Fullmath[[#This Row],[M4]],$H729:$L$2227,2,FALSE)),0)</f>
        <v>0</v>
      </c>
      <c r="AB728" s="16">
        <f>IFERROR(_xlfn.IFNA(VLOOKUP(Fullmath[[#This Row],[M4]],$H$2:$L727,4,FALSE),VLOOKUP(Fullmath[[#This Row],[M4]],$H729:$L$2227,4,FALSE)),0)</f>
        <v>0</v>
      </c>
      <c r="AC728" s="5"/>
      <c r="AD728" s="6"/>
      <c r="AE728" s="15">
        <f>IFERROR(_xlfn.IFNA(VLOOKUP(Fullmath[[#This Row],[M5]],$H$2:$L727,2,FALSE),VLOOKUP(Fullmath[[#This Row],[M5]],$H729:$L$2227,2,FALSE)),0)</f>
        <v>0</v>
      </c>
      <c r="AF728" s="16">
        <f>IFERROR(_xlfn.IFNA(VLOOKUP(Fullmath[[#This Row],[M5]],$H$2:$L727,4,FALSE),VLOOKUP(Fullmath[[#This Row],[M5]],$H729:$L$2227,4,FALSE)),0)</f>
        <v>0</v>
      </c>
      <c r="AG728" s="5"/>
      <c r="AH728" s="6"/>
      <c r="AI728" s="15">
        <f>IFERROR(_xlfn.IFNA(VLOOKUP(Fullmath[[#This Row],[M6]],$H$2:$L727,2,FALSE),VLOOKUP(Fullmath[[#This Row],[M6]],$H729:$L$2227,2,FALSE)),0)</f>
        <v>0</v>
      </c>
      <c r="AJ728" s="16">
        <f>IFERROR(_xlfn.IFNA(VLOOKUP(Fullmath[[#This Row],[M6]],$H$2:$L727,4,FALSE),VLOOKUP(Fullmath[[#This Row],[M6]],$H729:$L$2227,4,FALSE)),0)</f>
        <v>0</v>
      </c>
      <c r="AK728" s="5" t="s">
        <v>159</v>
      </c>
      <c r="AL728" s="6">
        <v>4</v>
      </c>
      <c r="AM728" s="6">
        <f>(IFERROR(VLOOKUP(AK728,Components[[Name]:[Price]],2,FALSE),0))</f>
        <v>108.625</v>
      </c>
      <c r="AN728" s="5" t="s">
        <v>225</v>
      </c>
      <c r="AO728" s="6">
        <v>4</v>
      </c>
      <c r="AP728" s="6">
        <f>(IFERROR(VLOOKUP(AN728,Components[[Name]:[Price]],2,FALSE),0))</f>
        <v>103.7</v>
      </c>
      <c r="AQ728" s="5" t="s">
        <v>241</v>
      </c>
      <c r="AR728" s="6">
        <v>2</v>
      </c>
      <c r="AS728" s="6">
        <f>(IFERROR(VLOOKUP(AQ728,Components[[Name]:[Price]],2,FALSE),0))</f>
        <v>322.08333333333331</v>
      </c>
      <c r="AT728" s="5"/>
      <c r="AU728" s="6"/>
      <c r="AV728" s="6">
        <f>(IFERROR(VLOOKUP(AT728,Components[[Name]:[Price]],2,FALSE),0))</f>
        <v>0</v>
      </c>
      <c r="AW728" s="5"/>
      <c r="AX728" s="6"/>
      <c r="AY728" s="6">
        <f>(IFERROR(VLOOKUP(AW728,Components[[Name]:[Price]],2,FALSE),0))</f>
        <v>0</v>
      </c>
      <c r="AZ728" s="5"/>
      <c r="BA728" s="6"/>
      <c r="BB728" s="6">
        <f>(IFERROR(VLOOKUP(AZ728,Components[[Name]:[Price]],2,FALSE),0))</f>
        <v>0</v>
      </c>
    </row>
    <row r="729" spans="1:54" x14ac:dyDescent="0.2">
      <c r="A729" s="6">
        <v>60</v>
      </c>
      <c r="B729" s="6" t="s">
        <v>527</v>
      </c>
      <c r="C729" s="6" t="s">
        <v>826</v>
      </c>
      <c r="D729" s="6" t="s">
        <v>31</v>
      </c>
      <c r="E729" s="6">
        <v>1</v>
      </c>
      <c r="F729" s="6">
        <v>3</v>
      </c>
      <c r="G729" s="6">
        <v>10</v>
      </c>
      <c r="H729" s="6" t="s">
        <v>32</v>
      </c>
      <c r="I729" s="7">
        <f>Fullmath[[#This Row],[Total CP]]/Fullmath[[#This Row],[Quantity]]</f>
        <v>11.333333333333334</v>
      </c>
      <c r="J7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11.333333333333334</v>
      </c>
      <c r="K729" s="6">
        <f>Fullmath[[#This Row],[Mat Cost]]/Fullmath[[#This Row],[Quantity]]</f>
        <v>566.88888888888891</v>
      </c>
      <c r="L7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566.88888888888891</v>
      </c>
      <c r="M729" s="5" t="s">
        <v>294</v>
      </c>
      <c r="N729" s="14">
        <v>1</v>
      </c>
      <c r="O729" s="15">
        <f>IFERROR(_xlfn.IFNA(VLOOKUP(Fullmath[[#This Row],[M1]],$H$2:$L728,2,FALSE),VLOOKUP(Fullmath[[#This Row],[M1]],$H730:$L$2227,2,FALSE)),0)</f>
        <v>0.33333333333333331</v>
      </c>
      <c r="P729" s="16">
        <f>IFERROR(_xlfn.IFNA(VLOOKUP(Fullmath[[#This Row],[M1]],$H$2:$L728,4,FALSE),VLOOKUP(Fullmath[[#This Row],[M1]],$H730:$L$2227,4,FALSE)),0)</f>
        <v>101.72222222222223</v>
      </c>
      <c r="Q729" s="5" t="s">
        <v>295</v>
      </c>
      <c r="R729" s="6">
        <v>1</v>
      </c>
      <c r="S729" s="15">
        <f>IFERROR(_xlfn.IFNA(VLOOKUP(Fullmath[[#This Row],[M2]],$H$2:$L728,2,FALSE),VLOOKUP(Fullmath[[#This Row],[M2]],$H730:$L$2227,2,FALSE)),0)</f>
        <v>1</v>
      </c>
      <c r="T729" s="16">
        <f>IFERROR(_xlfn.IFNA(VLOOKUP(Fullmath[[#This Row],[M2]],$H$2:$L728,4,FALSE),VLOOKUP(Fullmath[[#This Row],[M2]],$H730:$L$2227,4,FALSE)),0)</f>
        <v>49.583333333333336</v>
      </c>
      <c r="U729" s="5"/>
      <c r="V729" s="6"/>
      <c r="W729" s="15">
        <f>IFERROR(_xlfn.IFNA(VLOOKUP(Fullmath[[#This Row],[M3]],$H$2:$L728,2,FALSE),VLOOKUP(Fullmath[[#This Row],[M3]],$H730:$L$2227,2,FALSE)),0)</f>
        <v>0</v>
      </c>
      <c r="X729" s="16">
        <f>IFERROR(_xlfn.IFNA(VLOOKUP(Fullmath[[#This Row],[M3]],$H$2:$L728,4,FALSE),VLOOKUP(Fullmath[[#This Row],[M3]],$H730:$L$2227,4,FALSE)),0)</f>
        <v>0</v>
      </c>
      <c r="Y729" s="5"/>
      <c r="Z729" s="6"/>
      <c r="AA729" s="15">
        <f>IFERROR(_xlfn.IFNA(VLOOKUP(Fullmath[[#This Row],[M4]],$H$2:$L728,2,FALSE),VLOOKUP(Fullmath[[#This Row],[M4]],$H730:$L$2227,2,FALSE)),0)</f>
        <v>0</v>
      </c>
      <c r="AB729" s="16">
        <f>IFERROR(_xlfn.IFNA(VLOOKUP(Fullmath[[#This Row],[M4]],$H$2:$L728,4,FALSE),VLOOKUP(Fullmath[[#This Row],[M4]],$H730:$L$2227,4,FALSE)),0)</f>
        <v>0</v>
      </c>
      <c r="AC729" s="5"/>
      <c r="AD729" s="6"/>
      <c r="AE729" s="15">
        <f>IFERROR(_xlfn.IFNA(VLOOKUP(Fullmath[[#This Row],[M5]],$H$2:$L728,2,FALSE),VLOOKUP(Fullmath[[#This Row],[M5]],$H730:$L$2227,2,FALSE)),0)</f>
        <v>0</v>
      </c>
      <c r="AF729" s="16">
        <f>IFERROR(_xlfn.IFNA(VLOOKUP(Fullmath[[#This Row],[M5]],$H$2:$L728,4,FALSE),VLOOKUP(Fullmath[[#This Row],[M5]],$H730:$L$2227,4,FALSE)),0)</f>
        <v>0</v>
      </c>
      <c r="AG729" s="5"/>
      <c r="AH729" s="6"/>
      <c r="AI729" s="15">
        <f>IFERROR(_xlfn.IFNA(VLOOKUP(Fullmath[[#This Row],[M6]],$H$2:$L728,2,FALSE),VLOOKUP(Fullmath[[#This Row],[M6]],$H730:$L$2227,2,FALSE)),0)</f>
        <v>0</v>
      </c>
      <c r="AJ729" s="16">
        <f>IFERROR(_xlfn.IFNA(VLOOKUP(Fullmath[[#This Row],[M6]],$H$2:$L728,4,FALSE),VLOOKUP(Fullmath[[#This Row],[M6]],$H730:$L$2227,4,FALSE)),0)</f>
        <v>0</v>
      </c>
      <c r="AK729" s="5" t="s">
        <v>159</v>
      </c>
      <c r="AL729" s="6">
        <v>2</v>
      </c>
      <c r="AM729" s="6">
        <f>(IFERROR(VLOOKUP(AK729,Components[[Name]:[Price]],2,FALSE),0))</f>
        <v>108.625</v>
      </c>
      <c r="AN729" s="5" t="s">
        <v>224</v>
      </c>
      <c r="AO729" s="6">
        <v>1</v>
      </c>
      <c r="AP729" s="6">
        <f>(IFERROR(VLOOKUP(AN729,Components[[Name]:[Price]],2,FALSE),0))</f>
        <v>113.16666666666667</v>
      </c>
      <c r="AQ729" s="5" t="s">
        <v>227</v>
      </c>
      <c r="AR729" s="6">
        <v>1</v>
      </c>
      <c r="AS729" s="6">
        <f>(IFERROR(VLOOKUP(AQ729,Components[[Name]:[Price]],2,FALSE),0))</f>
        <v>85.166666666666671</v>
      </c>
      <c r="AT729" s="5"/>
      <c r="AU729" s="6"/>
      <c r="AV729" s="6">
        <f>(IFERROR(VLOOKUP(AT729,Components[[Name]:[Price]],2,FALSE),0))</f>
        <v>0</v>
      </c>
      <c r="AW729" s="5"/>
      <c r="AX729" s="6"/>
      <c r="AY729" s="6">
        <f>(IFERROR(VLOOKUP(AW729,Components[[Name]:[Price]],2,FALSE),0))</f>
        <v>0</v>
      </c>
      <c r="AZ729" s="5"/>
      <c r="BA729" s="6"/>
      <c r="BB729" s="6">
        <f>(IFERROR(VLOOKUP(AZ729,Components[[Name]:[Price]],2,FALSE),0))</f>
        <v>0</v>
      </c>
    </row>
    <row r="730" spans="1:54" x14ac:dyDescent="0.2">
      <c r="A730" s="6">
        <v>61</v>
      </c>
      <c r="B730" s="6" t="s">
        <v>527</v>
      </c>
      <c r="C730" s="6" t="s">
        <v>826</v>
      </c>
      <c r="D730" s="6" t="s">
        <v>31</v>
      </c>
      <c r="E730" s="6">
        <v>1</v>
      </c>
      <c r="F730" s="6">
        <v>10</v>
      </c>
      <c r="G730" s="6">
        <v>20</v>
      </c>
      <c r="H730" s="6" t="s">
        <v>34</v>
      </c>
      <c r="I730" s="7">
        <f>Fullmath[[#This Row],[Total CP]]/Fullmath[[#This Row],[Quantity]]</f>
        <v>21.333333333333332</v>
      </c>
      <c r="J7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21.333333333333332</v>
      </c>
      <c r="K730" s="6">
        <f>Fullmath[[#This Row],[Mat Cost]]/Fullmath[[#This Row],[Quantity]]</f>
        <v>575.95555555555552</v>
      </c>
      <c r="L7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575.95555555555552</v>
      </c>
      <c r="M730" s="5" t="s">
        <v>294</v>
      </c>
      <c r="N730" s="14">
        <v>1</v>
      </c>
      <c r="O730" s="15">
        <f>IFERROR(_xlfn.IFNA(VLOOKUP(Fullmath[[#This Row],[M1]],$H$2:$L729,2,FALSE),VLOOKUP(Fullmath[[#This Row],[M1]],$H731:$L$2227,2,FALSE)),0)</f>
        <v>0.33333333333333331</v>
      </c>
      <c r="P730" s="16">
        <f>IFERROR(_xlfn.IFNA(VLOOKUP(Fullmath[[#This Row],[M1]],$H$2:$L729,4,FALSE),VLOOKUP(Fullmath[[#This Row],[M1]],$H731:$L$2227,4,FALSE)),0)</f>
        <v>101.72222222222223</v>
      </c>
      <c r="Q730" s="5" t="s">
        <v>295</v>
      </c>
      <c r="R730" s="6">
        <v>1</v>
      </c>
      <c r="S730" s="15">
        <f>IFERROR(_xlfn.IFNA(VLOOKUP(Fullmath[[#This Row],[M2]],$H$2:$L729,2,FALSE),VLOOKUP(Fullmath[[#This Row],[M2]],$H731:$L$2227,2,FALSE)),0)</f>
        <v>1</v>
      </c>
      <c r="T730" s="16">
        <f>IFERROR(_xlfn.IFNA(VLOOKUP(Fullmath[[#This Row],[M2]],$H$2:$L729,4,FALSE),VLOOKUP(Fullmath[[#This Row],[M2]],$H731:$L$2227,4,FALSE)),0)</f>
        <v>49.583333333333336</v>
      </c>
      <c r="U730" s="5"/>
      <c r="V730" s="6"/>
      <c r="W730" s="15">
        <f>IFERROR(_xlfn.IFNA(VLOOKUP(Fullmath[[#This Row],[M3]],$H$2:$L729,2,FALSE),VLOOKUP(Fullmath[[#This Row],[M3]],$H731:$L$2227,2,FALSE)),0)</f>
        <v>0</v>
      </c>
      <c r="X730" s="16">
        <f>IFERROR(_xlfn.IFNA(VLOOKUP(Fullmath[[#This Row],[M3]],$H$2:$L729,4,FALSE),VLOOKUP(Fullmath[[#This Row],[M3]],$H731:$L$2227,4,FALSE)),0)</f>
        <v>0</v>
      </c>
      <c r="Y730" s="5"/>
      <c r="Z730" s="6"/>
      <c r="AA730" s="15">
        <f>IFERROR(_xlfn.IFNA(VLOOKUP(Fullmath[[#This Row],[M4]],$H$2:$L729,2,FALSE),VLOOKUP(Fullmath[[#This Row],[M4]],$H731:$L$2227,2,FALSE)),0)</f>
        <v>0</v>
      </c>
      <c r="AB730" s="16">
        <f>IFERROR(_xlfn.IFNA(VLOOKUP(Fullmath[[#This Row],[M4]],$H$2:$L729,4,FALSE),VLOOKUP(Fullmath[[#This Row],[M4]],$H731:$L$2227,4,FALSE)),0)</f>
        <v>0</v>
      </c>
      <c r="AC730" s="5"/>
      <c r="AD730" s="6"/>
      <c r="AE730" s="15">
        <f>IFERROR(_xlfn.IFNA(VLOOKUP(Fullmath[[#This Row],[M5]],$H$2:$L729,2,FALSE),VLOOKUP(Fullmath[[#This Row],[M5]],$H731:$L$2227,2,FALSE)),0)</f>
        <v>0</v>
      </c>
      <c r="AF730" s="16">
        <f>IFERROR(_xlfn.IFNA(VLOOKUP(Fullmath[[#This Row],[M5]],$H$2:$L729,4,FALSE),VLOOKUP(Fullmath[[#This Row],[M5]],$H731:$L$2227,4,FALSE)),0)</f>
        <v>0</v>
      </c>
      <c r="AG730" s="5"/>
      <c r="AH730" s="6"/>
      <c r="AI730" s="15">
        <f>IFERROR(_xlfn.IFNA(VLOOKUP(Fullmath[[#This Row],[M6]],$H$2:$L729,2,FALSE),VLOOKUP(Fullmath[[#This Row],[M6]],$H731:$L$2227,2,FALSE)),0)</f>
        <v>0</v>
      </c>
      <c r="AJ730" s="16">
        <f>IFERROR(_xlfn.IFNA(VLOOKUP(Fullmath[[#This Row],[M6]],$H$2:$L729,4,FALSE),VLOOKUP(Fullmath[[#This Row],[M6]],$H731:$L$2227,4,FALSE)),0)</f>
        <v>0</v>
      </c>
      <c r="AK730" s="5" t="s">
        <v>159</v>
      </c>
      <c r="AL730" s="6">
        <v>2</v>
      </c>
      <c r="AM730" s="6">
        <f>(IFERROR(VLOOKUP(AK730,Components[[Name]:[Price]],2,FALSE),0))</f>
        <v>108.625</v>
      </c>
      <c r="AN730" s="5" t="s">
        <v>225</v>
      </c>
      <c r="AO730" s="6">
        <v>2</v>
      </c>
      <c r="AP730" s="6">
        <f>(IFERROR(VLOOKUP(AN730,Components[[Name]:[Price]],2,FALSE),0))</f>
        <v>103.7</v>
      </c>
      <c r="AQ730" s="5"/>
      <c r="AR730" s="6"/>
      <c r="AS730" s="6">
        <f>(IFERROR(VLOOKUP(AQ730,Components[[Name]:[Price]],2,FALSE),0))</f>
        <v>0</v>
      </c>
      <c r="AT730" s="5"/>
      <c r="AU730" s="6"/>
      <c r="AV730" s="6">
        <f>(IFERROR(VLOOKUP(AT730,Components[[Name]:[Price]],2,FALSE),0))</f>
        <v>0</v>
      </c>
      <c r="AW730" s="5"/>
      <c r="AX730" s="6"/>
      <c r="AY730" s="6">
        <f>(IFERROR(VLOOKUP(AW730,Components[[Name]:[Price]],2,FALSE),0))</f>
        <v>0</v>
      </c>
      <c r="AZ730" s="5"/>
      <c r="BA730" s="6"/>
      <c r="BB730" s="6">
        <f>(IFERROR(VLOOKUP(AZ730,Components[[Name]:[Price]],2,FALSE),0))</f>
        <v>0</v>
      </c>
    </row>
    <row r="731" spans="1:54" x14ac:dyDescent="0.2">
      <c r="A731" s="6">
        <v>63</v>
      </c>
      <c r="B731" s="6" t="s">
        <v>527</v>
      </c>
      <c r="C731" s="6" t="s">
        <v>826</v>
      </c>
      <c r="D731" s="6" t="s">
        <v>31</v>
      </c>
      <c r="E731" s="6">
        <v>1</v>
      </c>
      <c r="F731" s="6">
        <v>20</v>
      </c>
      <c r="G731" s="6">
        <v>25</v>
      </c>
      <c r="H731" s="6" t="s">
        <v>35</v>
      </c>
      <c r="I731" s="7">
        <f>Fullmath[[#This Row],[Total CP]]/Fullmath[[#This Row],[Quantity]]</f>
        <v>26.333333333333332</v>
      </c>
      <c r="J7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26.333333333333332</v>
      </c>
      <c r="K731" s="6">
        <f>Fullmath[[#This Row],[Mat Cost]]/Fullmath[[#This Row],[Quantity]]</f>
        <v>1000.6055555555556</v>
      </c>
      <c r="L7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1000.6055555555556</v>
      </c>
      <c r="M731" s="5" t="s">
        <v>294</v>
      </c>
      <c r="N731" s="14">
        <v>1</v>
      </c>
      <c r="O731" s="15">
        <f>IFERROR(_xlfn.IFNA(VLOOKUP(Fullmath[[#This Row],[M1]],$H$2:$L730,2,FALSE),VLOOKUP(Fullmath[[#This Row],[M1]],$H732:$L$2227,2,FALSE)),0)</f>
        <v>0.33333333333333331</v>
      </c>
      <c r="P731" s="16">
        <f>IFERROR(_xlfn.IFNA(VLOOKUP(Fullmath[[#This Row],[M1]],$H$2:$L730,4,FALSE),VLOOKUP(Fullmath[[#This Row],[M1]],$H732:$L$2227,4,FALSE)),0)</f>
        <v>101.72222222222223</v>
      </c>
      <c r="Q731" s="5" t="s">
        <v>295</v>
      </c>
      <c r="R731" s="6">
        <v>1</v>
      </c>
      <c r="S731" s="15">
        <f>IFERROR(_xlfn.IFNA(VLOOKUP(Fullmath[[#This Row],[M2]],$H$2:$L730,2,FALSE),VLOOKUP(Fullmath[[#This Row],[M2]],$H732:$L$2227,2,FALSE)),0)</f>
        <v>1</v>
      </c>
      <c r="T731" s="16">
        <f>IFERROR(_xlfn.IFNA(VLOOKUP(Fullmath[[#This Row],[M2]],$H$2:$L730,4,FALSE),VLOOKUP(Fullmath[[#This Row],[M2]],$H732:$L$2227,4,FALSE)),0)</f>
        <v>49.583333333333336</v>
      </c>
      <c r="U731" s="5"/>
      <c r="V731" s="6"/>
      <c r="W731" s="15">
        <f>IFERROR(_xlfn.IFNA(VLOOKUP(Fullmath[[#This Row],[M3]],$H$2:$L730,2,FALSE),VLOOKUP(Fullmath[[#This Row],[M3]],$H732:$L$2227,2,FALSE)),0)</f>
        <v>0</v>
      </c>
      <c r="X731" s="16">
        <f>IFERROR(_xlfn.IFNA(VLOOKUP(Fullmath[[#This Row],[M3]],$H$2:$L730,4,FALSE),VLOOKUP(Fullmath[[#This Row],[M3]],$H732:$L$2227,4,FALSE)),0)</f>
        <v>0</v>
      </c>
      <c r="Y731" s="5"/>
      <c r="Z731" s="6"/>
      <c r="AA731" s="15">
        <f>IFERROR(_xlfn.IFNA(VLOOKUP(Fullmath[[#This Row],[M4]],$H$2:$L730,2,FALSE),VLOOKUP(Fullmath[[#This Row],[M4]],$H732:$L$2227,2,FALSE)),0)</f>
        <v>0</v>
      </c>
      <c r="AB731" s="16">
        <f>IFERROR(_xlfn.IFNA(VLOOKUP(Fullmath[[#This Row],[M4]],$H$2:$L730,4,FALSE),VLOOKUP(Fullmath[[#This Row],[M4]],$H732:$L$2227,4,FALSE)),0)</f>
        <v>0</v>
      </c>
      <c r="AC731" s="5"/>
      <c r="AD731" s="6"/>
      <c r="AE731" s="15">
        <f>IFERROR(_xlfn.IFNA(VLOOKUP(Fullmath[[#This Row],[M5]],$H$2:$L730,2,FALSE),VLOOKUP(Fullmath[[#This Row],[M5]],$H732:$L$2227,2,FALSE)),0)</f>
        <v>0</v>
      </c>
      <c r="AF731" s="16">
        <f>IFERROR(_xlfn.IFNA(VLOOKUP(Fullmath[[#This Row],[M5]],$H$2:$L730,4,FALSE),VLOOKUP(Fullmath[[#This Row],[M5]],$H732:$L$2227,4,FALSE)),0)</f>
        <v>0</v>
      </c>
      <c r="AG731" s="5"/>
      <c r="AH731" s="6"/>
      <c r="AI731" s="15">
        <f>IFERROR(_xlfn.IFNA(VLOOKUP(Fullmath[[#This Row],[M6]],$H$2:$L730,2,FALSE),VLOOKUP(Fullmath[[#This Row],[M6]],$H732:$L$2227,2,FALSE)),0)</f>
        <v>0</v>
      </c>
      <c r="AJ731" s="16">
        <f>IFERROR(_xlfn.IFNA(VLOOKUP(Fullmath[[#This Row],[M6]],$H$2:$L730,4,FALSE),VLOOKUP(Fullmath[[#This Row],[M6]],$H732:$L$2227,4,FALSE)),0)</f>
        <v>0</v>
      </c>
      <c r="AK731" s="5" t="s">
        <v>159</v>
      </c>
      <c r="AL731" s="6">
        <v>4</v>
      </c>
      <c r="AM731" s="6">
        <f>(IFERROR(VLOOKUP(AK731,Components[[Name]:[Price]],2,FALSE),0))</f>
        <v>108.625</v>
      </c>
      <c r="AN731" s="5" t="s">
        <v>225</v>
      </c>
      <c r="AO731" s="6">
        <v>4</v>
      </c>
      <c r="AP731" s="6">
        <f>(IFERROR(VLOOKUP(AN731,Components[[Name]:[Price]],2,FALSE),0))</f>
        <v>103.7</v>
      </c>
      <c r="AQ731" s="5"/>
      <c r="AR731" s="6"/>
      <c r="AS731" s="6">
        <f>(IFERROR(VLOOKUP(AQ731,Components[[Name]:[Price]],2,FALSE),0))</f>
        <v>0</v>
      </c>
      <c r="AT731" s="5"/>
      <c r="AU731" s="6"/>
      <c r="AV731" s="6">
        <f>(IFERROR(VLOOKUP(AT731,Components[[Name]:[Price]],2,FALSE),0))</f>
        <v>0</v>
      </c>
      <c r="AW731" s="5"/>
      <c r="AX731" s="6"/>
      <c r="AY731" s="6">
        <f>(IFERROR(VLOOKUP(AW731,Components[[Name]:[Price]],2,FALSE),0))</f>
        <v>0</v>
      </c>
      <c r="AZ731" s="5"/>
      <c r="BA731" s="6"/>
      <c r="BB731" s="6">
        <f>(IFERROR(VLOOKUP(AZ731,Components[[Name]:[Price]],2,FALSE),0))</f>
        <v>0</v>
      </c>
    </row>
    <row r="732" spans="1:54" x14ac:dyDescent="0.2">
      <c r="A732" s="6">
        <v>66</v>
      </c>
      <c r="B732" s="6" t="s">
        <v>527</v>
      </c>
      <c r="C732" s="6" t="s">
        <v>826</v>
      </c>
      <c r="D732" s="6" t="s">
        <v>31</v>
      </c>
      <c r="E732" s="6">
        <v>1</v>
      </c>
      <c r="F732" s="6">
        <v>30</v>
      </c>
      <c r="G732" s="6">
        <v>40</v>
      </c>
      <c r="H732" s="6" t="s">
        <v>33</v>
      </c>
      <c r="I732" s="7">
        <f>Fullmath[[#This Row],[Total CP]]/Fullmath[[#This Row],[Quantity]]</f>
        <v>41.333333333333336</v>
      </c>
      <c r="J7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41.333333333333336</v>
      </c>
      <c r="K732" s="6">
        <f>Fullmath[[#This Row],[Mat Cost]]/Fullmath[[#This Row],[Quantity]]</f>
        <v>1644.7722222222224</v>
      </c>
      <c r="L7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1644.7722222222224</v>
      </c>
      <c r="M732" s="5" t="s">
        <v>294</v>
      </c>
      <c r="N732" s="14">
        <v>1</v>
      </c>
      <c r="O732" s="15">
        <f>IFERROR(_xlfn.IFNA(VLOOKUP(Fullmath[[#This Row],[M1]],$H$2:$L731,2,FALSE),VLOOKUP(Fullmath[[#This Row],[M1]],$H733:$L$2227,2,FALSE)),0)</f>
        <v>0.33333333333333331</v>
      </c>
      <c r="P732" s="16">
        <f>IFERROR(_xlfn.IFNA(VLOOKUP(Fullmath[[#This Row],[M1]],$H$2:$L731,4,FALSE),VLOOKUP(Fullmath[[#This Row],[M1]],$H733:$L$2227,4,FALSE)),0)</f>
        <v>101.72222222222223</v>
      </c>
      <c r="Q732" s="5" t="s">
        <v>295</v>
      </c>
      <c r="R732" s="6">
        <v>1</v>
      </c>
      <c r="S732" s="15">
        <f>IFERROR(_xlfn.IFNA(VLOOKUP(Fullmath[[#This Row],[M2]],$H$2:$L731,2,FALSE),VLOOKUP(Fullmath[[#This Row],[M2]],$H733:$L$2227,2,FALSE)),0)</f>
        <v>1</v>
      </c>
      <c r="T732" s="16">
        <f>IFERROR(_xlfn.IFNA(VLOOKUP(Fullmath[[#This Row],[M2]],$H$2:$L731,4,FALSE),VLOOKUP(Fullmath[[#This Row],[M2]],$H733:$L$2227,4,FALSE)),0)</f>
        <v>49.583333333333336</v>
      </c>
      <c r="U732" s="5"/>
      <c r="V732" s="6"/>
      <c r="W732" s="15">
        <f>IFERROR(_xlfn.IFNA(VLOOKUP(Fullmath[[#This Row],[M3]],$H$2:$L731,2,FALSE),VLOOKUP(Fullmath[[#This Row],[M3]],$H733:$L$2227,2,FALSE)),0)</f>
        <v>0</v>
      </c>
      <c r="X732" s="16">
        <f>IFERROR(_xlfn.IFNA(VLOOKUP(Fullmath[[#This Row],[M3]],$H$2:$L731,4,FALSE),VLOOKUP(Fullmath[[#This Row],[M3]],$H733:$L$2227,4,FALSE)),0)</f>
        <v>0</v>
      </c>
      <c r="Y732" s="5"/>
      <c r="Z732" s="6"/>
      <c r="AA732" s="15">
        <f>IFERROR(_xlfn.IFNA(VLOOKUP(Fullmath[[#This Row],[M4]],$H$2:$L731,2,FALSE),VLOOKUP(Fullmath[[#This Row],[M4]],$H733:$L$2227,2,FALSE)),0)</f>
        <v>0</v>
      </c>
      <c r="AB732" s="16">
        <f>IFERROR(_xlfn.IFNA(VLOOKUP(Fullmath[[#This Row],[M4]],$H$2:$L731,4,FALSE),VLOOKUP(Fullmath[[#This Row],[M4]],$H733:$L$2227,4,FALSE)),0)</f>
        <v>0</v>
      </c>
      <c r="AC732" s="5"/>
      <c r="AD732" s="6"/>
      <c r="AE732" s="15">
        <f>IFERROR(_xlfn.IFNA(VLOOKUP(Fullmath[[#This Row],[M5]],$H$2:$L731,2,FALSE),VLOOKUP(Fullmath[[#This Row],[M5]],$H733:$L$2227,2,FALSE)),0)</f>
        <v>0</v>
      </c>
      <c r="AF732" s="16">
        <f>IFERROR(_xlfn.IFNA(VLOOKUP(Fullmath[[#This Row],[M5]],$H$2:$L731,4,FALSE),VLOOKUP(Fullmath[[#This Row],[M5]],$H733:$L$2227,4,FALSE)),0)</f>
        <v>0</v>
      </c>
      <c r="AG732" s="5"/>
      <c r="AH732" s="6"/>
      <c r="AI732" s="15">
        <f>IFERROR(_xlfn.IFNA(VLOOKUP(Fullmath[[#This Row],[M6]],$H$2:$L731,2,FALSE),VLOOKUP(Fullmath[[#This Row],[M6]],$H733:$L$2227,2,FALSE)),0)</f>
        <v>0</v>
      </c>
      <c r="AJ732" s="16">
        <f>IFERROR(_xlfn.IFNA(VLOOKUP(Fullmath[[#This Row],[M6]],$H$2:$L731,4,FALSE),VLOOKUP(Fullmath[[#This Row],[M6]],$H733:$L$2227,4,FALSE)),0)</f>
        <v>0</v>
      </c>
      <c r="AK732" s="5" t="s">
        <v>159</v>
      </c>
      <c r="AL732" s="6">
        <v>4</v>
      </c>
      <c r="AM732" s="6">
        <f>(IFERROR(VLOOKUP(AK732,Components[[Name]:[Price]],2,FALSE),0))</f>
        <v>108.625</v>
      </c>
      <c r="AN732" s="5" t="s">
        <v>225</v>
      </c>
      <c r="AO732" s="6">
        <v>4</v>
      </c>
      <c r="AP732" s="6">
        <f>(IFERROR(VLOOKUP(AN732,Components[[Name]:[Price]],2,FALSE),0))</f>
        <v>103.7</v>
      </c>
      <c r="AQ732" s="5" t="s">
        <v>241</v>
      </c>
      <c r="AR732" s="6">
        <v>2</v>
      </c>
      <c r="AS732" s="6">
        <f>(IFERROR(VLOOKUP(AQ732,Components[[Name]:[Price]],2,FALSE),0))</f>
        <v>322.08333333333331</v>
      </c>
      <c r="AT732" s="5"/>
      <c r="AU732" s="6"/>
      <c r="AV732" s="6">
        <f>(IFERROR(VLOOKUP(AT732,Components[[Name]:[Price]],2,FALSE),0))</f>
        <v>0</v>
      </c>
      <c r="AW732" s="5"/>
      <c r="AX732" s="6"/>
      <c r="AY732" s="6">
        <f>(IFERROR(VLOOKUP(AW732,Components[[Name]:[Price]],2,FALSE),0))</f>
        <v>0</v>
      </c>
      <c r="AZ732" s="5"/>
      <c r="BA732" s="6"/>
      <c r="BB732" s="6">
        <f>(IFERROR(VLOOKUP(AZ732,Components[[Name]:[Price]],2,FALSE),0))</f>
        <v>0</v>
      </c>
    </row>
    <row r="733" spans="1:54" x14ac:dyDescent="0.2">
      <c r="A733" s="6">
        <v>120</v>
      </c>
      <c r="B733" s="6" t="s">
        <v>599</v>
      </c>
      <c r="C733" s="6" t="s">
        <v>826</v>
      </c>
      <c r="D733" s="6" t="s">
        <v>609</v>
      </c>
      <c r="E733" s="6">
        <v>10</v>
      </c>
      <c r="F733" s="6">
        <v>11</v>
      </c>
      <c r="G733" s="6">
        <v>1</v>
      </c>
      <c r="H733" s="6" t="s">
        <v>600</v>
      </c>
      <c r="I733" s="7">
        <f>Fullmath[[#This Row],[Total CP]]/Fullmath[[#This Row],[Quantity]]</f>
        <v>0.1</v>
      </c>
      <c r="J7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733" s="6">
        <f>Fullmath[[#This Row],[Mat Cost]]/Fullmath[[#This Row],[Quantity]]</f>
        <v>29.2</v>
      </c>
      <c r="L7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292</v>
      </c>
      <c r="M733" s="5"/>
      <c r="N733" s="14"/>
      <c r="O733" s="15">
        <f>IFERROR(_xlfn.IFNA(VLOOKUP(Fullmath[[#This Row],[M1]],$H$2:$L732,2,FALSE),VLOOKUP(Fullmath[[#This Row],[M1]],$H734:$L$2227,2,FALSE)),0)</f>
        <v>0</v>
      </c>
      <c r="P733" s="16">
        <f>IFERROR(_xlfn.IFNA(VLOOKUP(Fullmath[[#This Row],[M1]],$H$2:$L732,4,FALSE),VLOOKUP(Fullmath[[#This Row],[M1]],$H734:$L$2227,4,FALSE)),0)</f>
        <v>0</v>
      </c>
      <c r="Q733" s="5"/>
      <c r="R733" s="6"/>
      <c r="S733" s="15">
        <f>IFERROR(_xlfn.IFNA(VLOOKUP(Fullmath[[#This Row],[M2]],$H$2:$L732,2,FALSE),VLOOKUP(Fullmath[[#This Row],[M2]],$H734:$L$2227,2,FALSE)),0)</f>
        <v>0</v>
      </c>
      <c r="T733" s="16">
        <f>IFERROR(_xlfn.IFNA(VLOOKUP(Fullmath[[#This Row],[M2]],$H$2:$L732,4,FALSE),VLOOKUP(Fullmath[[#This Row],[M2]],$H734:$L$2227,4,FALSE)),0)</f>
        <v>0</v>
      </c>
      <c r="U733" s="5"/>
      <c r="V733" s="6"/>
      <c r="W733" s="15">
        <f>IFERROR(_xlfn.IFNA(VLOOKUP(Fullmath[[#This Row],[M3]],$H$2:$L732,2,FALSE),VLOOKUP(Fullmath[[#This Row],[M3]],$H734:$L$2227,2,FALSE)),0)</f>
        <v>0</v>
      </c>
      <c r="X733" s="16">
        <f>IFERROR(_xlfn.IFNA(VLOOKUP(Fullmath[[#This Row],[M3]],$H$2:$L732,4,FALSE),VLOOKUP(Fullmath[[#This Row],[M3]],$H734:$L$2227,4,FALSE)),0)</f>
        <v>0</v>
      </c>
      <c r="Y733" s="5"/>
      <c r="Z733" s="6"/>
      <c r="AA733" s="15">
        <f>IFERROR(_xlfn.IFNA(VLOOKUP(Fullmath[[#This Row],[M4]],$H$2:$L732,2,FALSE),VLOOKUP(Fullmath[[#This Row],[M4]],$H734:$L$2227,2,FALSE)),0)</f>
        <v>0</v>
      </c>
      <c r="AB733" s="16">
        <f>IFERROR(_xlfn.IFNA(VLOOKUP(Fullmath[[#This Row],[M4]],$H$2:$L732,4,FALSE),VLOOKUP(Fullmath[[#This Row],[M4]],$H734:$L$2227,4,FALSE)),0)</f>
        <v>0</v>
      </c>
      <c r="AC733" s="5"/>
      <c r="AD733" s="6"/>
      <c r="AE733" s="15">
        <f>IFERROR(_xlfn.IFNA(VLOOKUP(Fullmath[[#This Row],[M5]],$H$2:$L732,2,FALSE),VLOOKUP(Fullmath[[#This Row],[M5]],$H734:$L$2227,2,FALSE)),0)</f>
        <v>0</v>
      </c>
      <c r="AF733" s="16">
        <f>IFERROR(_xlfn.IFNA(VLOOKUP(Fullmath[[#This Row],[M5]],$H$2:$L732,4,FALSE),VLOOKUP(Fullmath[[#This Row],[M5]],$H734:$L$2227,4,FALSE)),0)</f>
        <v>0</v>
      </c>
      <c r="AG733" s="5"/>
      <c r="AH733" s="6"/>
      <c r="AI733" s="15">
        <f>IFERROR(_xlfn.IFNA(VLOOKUP(Fullmath[[#This Row],[M6]],$H$2:$L732,2,FALSE),VLOOKUP(Fullmath[[#This Row],[M6]],$H734:$L$2227,2,FALSE)),0)</f>
        <v>0</v>
      </c>
      <c r="AJ733" s="16">
        <f>IFERROR(_xlfn.IFNA(VLOOKUP(Fullmath[[#This Row],[M6]],$H$2:$L732,4,FALSE),VLOOKUP(Fullmath[[#This Row],[M6]],$H734:$L$2227,4,FALSE)),0)</f>
        <v>0</v>
      </c>
      <c r="AK733" s="5" t="s">
        <v>165</v>
      </c>
      <c r="AL733" s="6">
        <v>10</v>
      </c>
      <c r="AM733" s="6">
        <f>(IFERROR(VLOOKUP(AK733,Components[[Name]:[Price]],2,FALSE),0))</f>
        <v>29.2</v>
      </c>
      <c r="AN733" s="5"/>
      <c r="AO733" s="6"/>
      <c r="AP733" s="6">
        <f>(IFERROR(VLOOKUP(AN733,Components[[Name]:[Price]],2,FALSE),0))</f>
        <v>0</v>
      </c>
      <c r="AQ733" s="5"/>
      <c r="AR733" s="6"/>
      <c r="AS733" s="6">
        <f>(IFERROR(VLOOKUP(AQ733,Components[[Name]:[Price]],2,FALSE),0))</f>
        <v>0</v>
      </c>
      <c r="AT733" s="5"/>
      <c r="AU733" s="6"/>
      <c r="AV733" s="6">
        <f>(IFERROR(VLOOKUP(AT733,Components[[Name]:[Price]],2,FALSE),0))</f>
        <v>0</v>
      </c>
      <c r="AW733" s="5"/>
      <c r="AX733" s="6"/>
      <c r="AY733" s="6">
        <f>(IFERROR(VLOOKUP(AW733,Components[[Name]:[Price]],2,FALSE),0))</f>
        <v>0</v>
      </c>
      <c r="AZ733" s="5"/>
      <c r="BA733" s="6"/>
      <c r="BB733" s="6">
        <f>(IFERROR(VLOOKUP(AZ733,Components[[Name]:[Price]],2,FALSE),0))</f>
        <v>0</v>
      </c>
    </row>
    <row r="734" spans="1:54" x14ac:dyDescent="0.2">
      <c r="A734" s="6">
        <v>111</v>
      </c>
      <c r="B734" s="6" t="s">
        <v>599</v>
      </c>
      <c r="C734" s="6" t="s">
        <v>826</v>
      </c>
      <c r="D734" s="6" t="s">
        <v>609</v>
      </c>
      <c r="E734" s="6">
        <v>99</v>
      </c>
      <c r="F734" s="6">
        <v>22</v>
      </c>
      <c r="G734" s="6">
        <v>23</v>
      </c>
      <c r="H734" s="6" t="s">
        <v>598</v>
      </c>
      <c r="I734" s="7">
        <f>Fullmath[[#This Row],[Total CP]]/Fullmath[[#This Row],[Quantity]]</f>
        <v>0.26262626262626265</v>
      </c>
      <c r="J7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</v>
      </c>
      <c r="K734" s="6">
        <f>Fullmath[[#This Row],[Mat Cost]]/Fullmath[[#This Row],[Quantity]]</f>
        <v>8.3333333333333339</v>
      </c>
      <c r="L7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825</v>
      </c>
      <c r="M734" s="5" t="s">
        <v>597</v>
      </c>
      <c r="N734" s="14">
        <v>3</v>
      </c>
      <c r="O734" s="15">
        <f>IFERROR(_xlfn.IFNA(VLOOKUP(Fullmath[[#This Row],[M1]],$H$2:$L733,2,FALSE),VLOOKUP(Fullmath[[#This Row],[M1]],$H735:$L$2227,2,FALSE)),0)</f>
        <v>1</v>
      </c>
      <c r="P734" s="16">
        <f>IFERROR(_xlfn.IFNA(VLOOKUP(Fullmath[[#This Row],[M1]],$H$2:$L733,4,FALSE),VLOOKUP(Fullmath[[#This Row],[M1]],$H735:$L$2227,4,FALSE)),0)</f>
        <v>215.58333333333331</v>
      </c>
      <c r="Q734" s="5"/>
      <c r="R734" s="6"/>
      <c r="S734" s="15">
        <f>IFERROR(_xlfn.IFNA(VLOOKUP(Fullmath[[#This Row],[M2]],$H$2:$L733,2,FALSE),VLOOKUP(Fullmath[[#This Row],[M2]],$H735:$L$2227,2,FALSE)),0)</f>
        <v>0</v>
      </c>
      <c r="T734" s="16">
        <f>IFERROR(_xlfn.IFNA(VLOOKUP(Fullmath[[#This Row],[M2]],$H$2:$L733,4,FALSE),VLOOKUP(Fullmath[[#This Row],[M2]],$H735:$L$2227,4,FALSE)),0)</f>
        <v>0</v>
      </c>
      <c r="U734" s="5"/>
      <c r="V734" s="6"/>
      <c r="W734" s="15">
        <f>IFERROR(_xlfn.IFNA(VLOOKUP(Fullmath[[#This Row],[M3]],$H$2:$L733,2,FALSE),VLOOKUP(Fullmath[[#This Row],[M3]],$H735:$L$2227,2,FALSE)),0)</f>
        <v>0</v>
      </c>
      <c r="X734" s="16">
        <f>IFERROR(_xlfn.IFNA(VLOOKUP(Fullmath[[#This Row],[M3]],$H$2:$L733,4,FALSE),VLOOKUP(Fullmath[[#This Row],[M3]],$H735:$L$2227,4,FALSE)),0)</f>
        <v>0</v>
      </c>
      <c r="Y734" s="5"/>
      <c r="Z734" s="6"/>
      <c r="AA734" s="15">
        <f>IFERROR(_xlfn.IFNA(VLOOKUP(Fullmath[[#This Row],[M4]],$H$2:$L733,2,FALSE),VLOOKUP(Fullmath[[#This Row],[M4]],$H735:$L$2227,2,FALSE)),0)</f>
        <v>0</v>
      </c>
      <c r="AB734" s="16">
        <f>IFERROR(_xlfn.IFNA(VLOOKUP(Fullmath[[#This Row],[M4]],$H$2:$L733,4,FALSE),VLOOKUP(Fullmath[[#This Row],[M4]],$H735:$L$2227,4,FALSE)),0)</f>
        <v>0</v>
      </c>
      <c r="AC734" s="5"/>
      <c r="AD734" s="6"/>
      <c r="AE734" s="15">
        <f>IFERROR(_xlfn.IFNA(VLOOKUP(Fullmath[[#This Row],[M5]],$H$2:$L733,2,FALSE),VLOOKUP(Fullmath[[#This Row],[M5]],$H735:$L$2227,2,FALSE)),0)</f>
        <v>0</v>
      </c>
      <c r="AF734" s="16">
        <f>IFERROR(_xlfn.IFNA(VLOOKUP(Fullmath[[#This Row],[M5]],$H$2:$L733,4,FALSE),VLOOKUP(Fullmath[[#This Row],[M5]],$H735:$L$2227,4,FALSE)),0)</f>
        <v>0</v>
      </c>
      <c r="AG734" s="5"/>
      <c r="AH734" s="6"/>
      <c r="AI734" s="15">
        <f>IFERROR(_xlfn.IFNA(VLOOKUP(Fullmath[[#This Row],[M6]],$H$2:$L733,2,FALSE),VLOOKUP(Fullmath[[#This Row],[M6]],$H735:$L$2227,2,FALSE)),0)</f>
        <v>0</v>
      </c>
      <c r="AJ734" s="16">
        <f>IFERROR(_xlfn.IFNA(VLOOKUP(Fullmath[[#This Row],[M6]],$H$2:$L733,4,FALSE),VLOOKUP(Fullmath[[#This Row],[M6]],$H735:$L$2227,4,FALSE)),0)</f>
        <v>0</v>
      </c>
      <c r="AK734" s="5" t="s">
        <v>237</v>
      </c>
      <c r="AL734" s="6">
        <v>3</v>
      </c>
      <c r="AM734" s="6">
        <f>(IFERROR(VLOOKUP(AK734,Components[[Name]:[Price]],2,FALSE),0))</f>
        <v>59.416666666666664</v>
      </c>
      <c r="AN734" s="5"/>
      <c r="AO734" s="6"/>
      <c r="AP734" s="6">
        <f>(IFERROR(VLOOKUP(AN734,Components[[Name]:[Price]],2,FALSE),0))</f>
        <v>0</v>
      </c>
      <c r="AQ734" s="5"/>
      <c r="AR734" s="6"/>
      <c r="AS734" s="6">
        <f>(IFERROR(VLOOKUP(AQ734,Components[[Name]:[Price]],2,FALSE),0))</f>
        <v>0</v>
      </c>
      <c r="AT734" s="5"/>
      <c r="AU734" s="6"/>
      <c r="AV734" s="6">
        <f>(IFERROR(VLOOKUP(AT734,Components[[Name]:[Price]],2,FALSE),0))</f>
        <v>0</v>
      </c>
      <c r="AW734" s="5"/>
      <c r="AX734" s="6"/>
      <c r="AY734" s="6">
        <f>(IFERROR(VLOOKUP(AW734,Components[[Name]:[Price]],2,FALSE),0))</f>
        <v>0</v>
      </c>
      <c r="AZ734" s="5"/>
      <c r="BA734" s="6"/>
      <c r="BB734" s="6">
        <f>(IFERROR(VLOOKUP(AZ734,Components[[Name]:[Price]],2,FALSE),0))</f>
        <v>0</v>
      </c>
    </row>
    <row r="735" spans="1:54" x14ac:dyDescent="0.2">
      <c r="A735" s="2">
        <v>176</v>
      </c>
      <c r="B735" s="2" t="s">
        <v>958</v>
      </c>
      <c r="C735" s="6" t="s">
        <v>826</v>
      </c>
      <c r="D735" s="2" t="s">
        <v>784</v>
      </c>
      <c r="E735" s="2">
        <v>1</v>
      </c>
      <c r="F735" s="2">
        <v>3</v>
      </c>
      <c r="G735" s="2">
        <v>10</v>
      </c>
      <c r="H735" s="2" t="s">
        <v>815</v>
      </c>
      <c r="I735" s="7">
        <f>Fullmath[[#This Row],[Total CP]]/Fullmath[[#This Row],[Quantity]]</f>
        <v>11</v>
      </c>
      <c r="J7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</v>
      </c>
      <c r="K735" s="6">
        <f>Fullmath[[#This Row],[Mat Cost]]/Fullmath[[#This Row],[Quantity]]</f>
        <v>465.16666666666669</v>
      </c>
      <c r="L7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465.16666666666669</v>
      </c>
      <c r="M735" s="5" t="s">
        <v>295</v>
      </c>
      <c r="N735" s="14">
        <v>1</v>
      </c>
      <c r="O735" s="15">
        <f>IFERROR(_xlfn.IFNA(VLOOKUP(Fullmath[[#This Row],[M1]],$H$2:$L734,2,FALSE),VLOOKUP(Fullmath[[#This Row],[M1]],$H736:$L$2227,2,FALSE)),0)</f>
        <v>1</v>
      </c>
      <c r="P735" s="16">
        <f>IFERROR(_xlfn.IFNA(VLOOKUP(Fullmath[[#This Row],[M1]],$H$2:$L734,4,FALSE),VLOOKUP(Fullmath[[#This Row],[M1]],$H736:$L$2227,4,FALSE)),0)</f>
        <v>49.583333333333336</v>
      </c>
      <c r="Q735" s="5"/>
      <c r="R735" s="6"/>
      <c r="S735" s="15">
        <f>IFERROR(_xlfn.IFNA(VLOOKUP(Fullmath[[#This Row],[M2]],$H$2:$L734,2,FALSE),VLOOKUP(Fullmath[[#This Row],[M2]],$H736:$L$2227,2,FALSE)),0)</f>
        <v>0</v>
      </c>
      <c r="T735" s="16">
        <f>IFERROR(_xlfn.IFNA(VLOOKUP(Fullmath[[#This Row],[M2]],$H$2:$L734,4,FALSE),VLOOKUP(Fullmath[[#This Row],[M2]],$H736:$L$2227,4,FALSE)),0)</f>
        <v>0</v>
      </c>
      <c r="U735" s="5"/>
      <c r="V735" s="6"/>
      <c r="W735" s="15">
        <f>IFERROR(_xlfn.IFNA(VLOOKUP(Fullmath[[#This Row],[M3]],$H$2:$L734,2,FALSE),VLOOKUP(Fullmath[[#This Row],[M3]],$H736:$L$2227,2,FALSE)),0)</f>
        <v>0</v>
      </c>
      <c r="X735" s="16">
        <f>IFERROR(_xlfn.IFNA(VLOOKUP(Fullmath[[#This Row],[M3]],$H$2:$L734,4,FALSE),VLOOKUP(Fullmath[[#This Row],[M3]],$H736:$L$2227,4,FALSE)),0)</f>
        <v>0</v>
      </c>
      <c r="Y735" s="5"/>
      <c r="Z735" s="6"/>
      <c r="AA735" s="15">
        <f>IFERROR(_xlfn.IFNA(VLOOKUP(Fullmath[[#This Row],[M4]],$H$2:$L734,2,FALSE),VLOOKUP(Fullmath[[#This Row],[M4]],$H736:$L$2227,2,FALSE)),0)</f>
        <v>0</v>
      </c>
      <c r="AB735" s="16">
        <f>IFERROR(_xlfn.IFNA(VLOOKUP(Fullmath[[#This Row],[M4]],$H$2:$L734,4,FALSE),VLOOKUP(Fullmath[[#This Row],[M4]],$H736:$L$2227,4,FALSE)),0)</f>
        <v>0</v>
      </c>
      <c r="AC735" s="5"/>
      <c r="AD735" s="6"/>
      <c r="AE735" s="15">
        <f>IFERROR(_xlfn.IFNA(VLOOKUP(Fullmath[[#This Row],[M5]],$H$2:$L734,2,FALSE),VLOOKUP(Fullmath[[#This Row],[M5]],$H736:$L$2227,2,FALSE)),0)</f>
        <v>0</v>
      </c>
      <c r="AF735" s="16">
        <f>IFERROR(_xlfn.IFNA(VLOOKUP(Fullmath[[#This Row],[M5]],$H$2:$L734,4,FALSE),VLOOKUP(Fullmath[[#This Row],[M5]],$H736:$L$2227,4,FALSE)),0)</f>
        <v>0</v>
      </c>
      <c r="AG735" s="5"/>
      <c r="AH735" s="6"/>
      <c r="AI735" s="15">
        <f>IFERROR(_xlfn.IFNA(VLOOKUP(Fullmath[[#This Row],[M6]],$H$2:$L734,2,FALSE),VLOOKUP(Fullmath[[#This Row],[M6]],$H736:$L$2227,2,FALSE)),0)</f>
        <v>0</v>
      </c>
      <c r="AJ735" s="16">
        <f>IFERROR(_xlfn.IFNA(VLOOKUP(Fullmath[[#This Row],[M6]],$H$2:$L734,4,FALSE),VLOOKUP(Fullmath[[#This Row],[M6]],$H736:$L$2227,4,FALSE)),0)</f>
        <v>0</v>
      </c>
      <c r="AK735" s="5" t="s">
        <v>159</v>
      </c>
      <c r="AL735" s="6">
        <v>2</v>
      </c>
      <c r="AM735" s="6">
        <f>(IFERROR(VLOOKUP(AK735,Components[[Name]:[Price]],2,FALSE),0))</f>
        <v>108.625</v>
      </c>
      <c r="AN735" s="5" t="s">
        <v>224</v>
      </c>
      <c r="AO735" s="6">
        <v>1</v>
      </c>
      <c r="AP735" s="6">
        <f>(IFERROR(VLOOKUP(AN735,Components[[Name]:[Price]],2,FALSE),0))</f>
        <v>113.16666666666667</v>
      </c>
      <c r="AQ735" s="5" t="s">
        <v>227</v>
      </c>
      <c r="AR735" s="6">
        <v>1</v>
      </c>
      <c r="AS735" s="6">
        <f>(IFERROR(VLOOKUP(AQ735,Components[[Name]:[Price]],2,FALSE),0))</f>
        <v>85.166666666666671</v>
      </c>
      <c r="AT735" s="5"/>
      <c r="AU735" s="6"/>
      <c r="AV735" s="6">
        <f>(IFERROR(VLOOKUP(AT735,Components[[Name]:[Price]],2,FALSE),0))</f>
        <v>0</v>
      </c>
      <c r="AW735" s="5"/>
      <c r="AX735" s="6"/>
      <c r="AY735" s="6">
        <f>(IFERROR(VLOOKUP(AW735,Components[[Name]:[Price]],2,FALSE),0))</f>
        <v>0</v>
      </c>
      <c r="AZ735" s="5"/>
      <c r="BA735" s="6"/>
      <c r="BB735" s="2">
        <f>(IFERROR(VLOOKUP(AZ735,Components[[Name]:[Price]],2,FALSE),0))</f>
        <v>0</v>
      </c>
    </row>
    <row r="736" spans="1:54" x14ac:dyDescent="0.2">
      <c r="A736" s="2">
        <v>177</v>
      </c>
      <c r="B736" s="2" t="s">
        <v>958</v>
      </c>
      <c r="C736" s="6" t="s">
        <v>826</v>
      </c>
      <c r="D736" s="2" t="s">
        <v>784</v>
      </c>
      <c r="E736" s="2">
        <v>1</v>
      </c>
      <c r="F736" s="2">
        <v>10</v>
      </c>
      <c r="G736" s="2">
        <v>20</v>
      </c>
      <c r="H736" s="2" t="s">
        <v>828</v>
      </c>
      <c r="I736" s="7">
        <f>Fullmath[[#This Row],[Total CP]]/Fullmath[[#This Row],[Quantity]]</f>
        <v>21</v>
      </c>
      <c r="J7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</v>
      </c>
      <c r="K736" s="6">
        <f>Fullmath[[#This Row],[Mat Cost]]/Fullmath[[#This Row],[Quantity]]</f>
        <v>474.23333333333335</v>
      </c>
      <c r="L7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474.23333333333335</v>
      </c>
      <c r="M736" s="5" t="s">
        <v>295</v>
      </c>
      <c r="N736" s="14">
        <v>1</v>
      </c>
      <c r="O736" s="15">
        <f>IFERROR(_xlfn.IFNA(VLOOKUP(Fullmath[[#This Row],[M1]],$H$2:$L735,2,FALSE),VLOOKUP(Fullmath[[#This Row],[M1]],$H737:$L$2227,2,FALSE)),0)</f>
        <v>1</v>
      </c>
      <c r="P736" s="16">
        <f>IFERROR(_xlfn.IFNA(VLOOKUP(Fullmath[[#This Row],[M1]],$H$2:$L735,4,FALSE),VLOOKUP(Fullmath[[#This Row],[M1]],$H737:$L$2227,4,FALSE)),0)</f>
        <v>49.583333333333336</v>
      </c>
      <c r="Q736" s="5"/>
      <c r="R736" s="6"/>
      <c r="S736" s="15">
        <f>IFERROR(_xlfn.IFNA(VLOOKUP(Fullmath[[#This Row],[M2]],$H$2:$L735,2,FALSE),VLOOKUP(Fullmath[[#This Row],[M2]],$H737:$L$2227,2,FALSE)),0)</f>
        <v>0</v>
      </c>
      <c r="T736" s="16">
        <f>IFERROR(_xlfn.IFNA(VLOOKUP(Fullmath[[#This Row],[M2]],$H$2:$L735,4,FALSE),VLOOKUP(Fullmath[[#This Row],[M2]],$H737:$L$2227,4,FALSE)),0)</f>
        <v>0</v>
      </c>
      <c r="U736" s="5"/>
      <c r="V736" s="6"/>
      <c r="W736" s="15">
        <f>IFERROR(_xlfn.IFNA(VLOOKUP(Fullmath[[#This Row],[M3]],$H$2:$L735,2,FALSE),VLOOKUP(Fullmath[[#This Row],[M3]],$H737:$L$2227,2,FALSE)),0)</f>
        <v>0</v>
      </c>
      <c r="X736" s="16">
        <f>IFERROR(_xlfn.IFNA(VLOOKUP(Fullmath[[#This Row],[M3]],$H$2:$L735,4,FALSE),VLOOKUP(Fullmath[[#This Row],[M3]],$H737:$L$2227,4,FALSE)),0)</f>
        <v>0</v>
      </c>
      <c r="Y736" s="5"/>
      <c r="Z736" s="6"/>
      <c r="AA736" s="15">
        <f>IFERROR(_xlfn.IFNA(VLOOKUP(Fullmath[[#This Row],[M4]],$H$2:$L735,2,FALSE),VLOOKUP(Fullmath[[#This Row],[M4]],$H737:$L$2227,2,FALSE)),0)</f>
        <v>0</v>
      </c>
      <c r="AB736" s="16">
        <f>IFERROR(_xlfn.IFNA(VLOOKUP(Fullmath[[#This Row],[M4]],$H$2:$L735,4,FALSE),VLOOKUP(Fullmath[[#This Row],[M4]],$H737:$L$2227,4,FALSE)),0)</f>
        <v>0</v>
      </c>
      <c r="AC736" s="5"/>
      <c r="AD736" s="6"/>
      <c r="AE736" s="15">
        <f>IFERROR(_xlfn.IFNA(VLOOKUP(Fullmath[[#This Row],[M5]],$H$2:$L735,2,FALSE),VLOOKUP(Fullmath[[#This Row],[M5]],$H737:$L$2227,2,FALSE)),0)</f>
        <v>0</v>
      </c>
      <c r="AF736" s="16">
        <f>IFERROR(_xlfn.IFNA(VLOOKUP(Fullmath[[#This Row],[M5]],$H$2:$L735,4,FALSE),VLOOKUP(Fullmath[[#This Row],[M5]],$H737:$L$2227,4,FALSE)),0)</f>
        <v>0</v>
      </c>
      <c r="AG736" s="5"/>
      <c r="AH736" s="6"/>
      <c r="AI736" s="15">
        <f>IFERROR(_xlfn.IFNA(VLOOKUP(Fullmath[[#This Row],[M6]],$H$2:$L735,2,FALSE),VLOOKUP(Fullmath[[#This Row],[M6]],$H737:$L$2227,2,FALSE)),0)</f>
        <v>0</v>
      </c>
      <c r="AJ736" s="16">
        <f>IFERROR(_xlfn.IFNA(VLOOKUP(Fullmath[[#This Row],[M6]],$H$2:$L735,4,FALSE),VLOOKUP(Fullmath[[#This Row],[M6]],$H737:$L$2227,4,FALSE)),0)</f>
        <v>0</v>
      </c>
      <c r="AK736" s="5" t="s">
        <v>159</v>
      </c>
      <c r="AL736" s="6">
        <v>2</v>
      </c>
      <c r="AM736" s="6">
        <f>(IFERROR(VLOOKUP(AK736,Components[[Name]:[Price]],2,FALSE),0))</f>
        <v>108.625</v>
      </c>
      <c r="AN736" s="5" t="s">
        <v>225</v>
      </c>
      <c r="AO736" s="6">
        <v>2</v>
      </c>
      <c r="AP736" s="6">
        <f>(IFERROR(VLOOKUP(AN736,Components[[Name]:[Price]],2,FALSE),0))</f>
        <v>103.7</v>
      </c>
      <c r="AQ736" s="5"/>
      <c r="AR736" s="6"/>
      <c r="AS736" s="6">
        <f>(IFERROR(VLOOKUP(AQ736,Components[[Name]:[Price]],2,FALSE),0))</f>
        <v>0</v>
      </c>
      <c r="AT736" s="5"/>
      <c r="AU736" s="6"/>
      <c r="AV736" s="6">
        <f>(IFERROR(VLOOKUP(AT736,Components[[Name]:[Price]],2,FALSE),0))</f>
        <v>0</v>
      </c>
      <c r="AW736" s="5"/>
      <c r="AX736" s="6"/>
      <c r="AY736" s="6">
        <f>(IFERROR(VLOOKUP(AW736,Components[[Name]:[Price]],2,FALSE),0))</f>
        <v>0</v>
      </c>
      <c r="AZ736" s="5"/>
      <c r="BA736" s="6"/>
      <c r="BB736" s="2">
        <f>(IFERROR(VLOOKUP(AZ736,Components[[Name]:[Price]],2,FALSE),0))</f>
        <v>0</v>
      </c>
    </row>
    <row r="737" spans="1:54" x14ac:dyDescent="0.2">
      <c r="A737" s="2">
        <v>180</v>
      </c>
      <c r="B737" s="2" t="s">
        <v>958</v>
      </c>
      <c r="C737" s="6" t="s">
        <v>826</v>
      </c>
      <c r="D737" s="2" t="s">
        <v>784</v>
      </c>
      <c r="E737" s="2">
        <v>1</v>
      </c>
      <c r="F737" s="2">
        <v>20</v>
      </c>
      <c r="G737" s="2">
        <v>30</v>
      </c>
      <c r="H737" s="2" t="s">
        <v>829</v>
      </c>
      <c r="I737" s="7">
        <f>Fullmath[[#This Row],[Total CP]]/Fullmath[[#This Row],[Quantity]]</f>
        <v>31</v>
      </c>
      <c r="J7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</v>
      </c>
      <c r="K737" s="6">
        <f>Fullmath[[#This Row],[Mat Cost]]/Fullmath[[#This Row],[Quantity]]</f>
        <v>1011.9666666666667</v>
      </c>
      <c r="L7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1011.9666666666667</v>
      </c>
      <c r="M737" s="5" t="s">
        <v>295</v>
      </c>
      <c r="N737" s="14">
        <v>1</v>
      </c>
      <c r="O737" s="15">
        <f>IFERROR(_xlfn.IFNA(VLOOKUP(Fullmath[[#This Row],[M1]],$H$2:$L736,2,FALSE),VLOOKUP(Fullmath[[#This Row],[M1]],$H738:$L$2227,2,FALSE)),0)</f>
        <v>1</v>
      </c>
      <c r="P737" s="16">
        <f>IFERROR(_xlfn.IFNA(VLOOKUP(Fullmath[[#This Row],[M1]],$H$2:$L736,4,FALSE),VLOOKUP(Fullmath[[#This Row],[M1]],$H738:$L$2227,4,FALSE)),0)</f>
        <v>49.583333333333336</v>
      </c>
      <c r="Q737" s="5"/>
      <c r="R737" s="6"/>
      <c r="S737" s="15">
        <f>IFERROR(_xlfn.IFNA(VLOOKUP(Fullmath[[#This Row],[M2]],$H$2:$L736,2,FALSE),VLOOKUP(Fullmath[[#This Row],[M2]],$H738:$L$2227,2,FALSE)),0)</f>
        <v>0</v>
      </c>
      <c r="T737" s="16">
        <f>IFERROR(_xlfn.IFNA(VLOOKUP(Fullmath[[#This Row],[M2]],$H$2:$L736,4,FALSE),VLOOKUP(Fullmath[[#This Row],[M2]],$H738:$L$2227,4,FALSE)),0)</f>
        <v>0</v>
      </c>
      <c r="U737" s="5"/>
      <c r="V737" s="6"/>
      <c r="W737" s="15">
        <f>IFERROR(_xlfn.IFNA(VLOOKUP(Fullmath[[#This Row],[M3]],$H$2:$L736,2,FALSE),VLOOKUP(Fullmath[[#This Row],[M3]],$H738:$L$2227,2,FALSE)),0)</f>
        <v>0</v>
      </c>
      <c r="X737" s="16">
        <f>IFERROR(_xlfn.IFNA(VLOOKUP(Fullmath[[#This Row],[M3]],$H$2:$L736,4,FALSE),VLOOKUP(Fullmath[[#This Row],[M3]],$H738:$L$2227,4,FALSE)),0)</f>
        <v>0</v>
      </c>
      <c r="Y737" s="5"/>
      <c r="Z737" s="6"/>
      <c r="AA737" s="15">
        <f>IFERROR(_xlfn.IFNA(VLOOKUP(Fullmath[[#This Row],[M4]],$H$2:$L736,2,FALSE),VLOOKUP(Fullmath[[#This Row],[M4]],$H738:$L$2227,2,FALSE)),0)</f>
        <v>0</v>
      </c>
      <c r="AB737" s="16">
        <f>IFERROR(_xlfn.IFNA(VLOOKUP(Fullmath[[#This Row],[M4]],$H$2:$L736,4,FALSE),VLOOKUP(Fullmath[[#This Row],[M4]],$H738:$L$2227,4,FALSE)),0)</f>
        <v>0</v>
      </c>
      <c r="AC737" s="5"/>
      <c r="AD737" s="6"/>
      <c r="AE737" s="15">
        <f>IFERROR(_xlfn.IFNA(VLOOKUP(Fullmath[[#This Row],[M5]],$H$2:$L736,2,FALSE),VLOOKUP(Fullmath[[#This Row],[M5]],$H738:$L$2227,2,FALSE)),0)</f>
        <v>0</v>
      </c>
      <c r="AF737" s="16">
        <f>IFERROR(_xlfn.IFNA(VLOOKUP(Fullmath[[#This Row],[M5]],$H$2:$L736,4,FALSE),VLOOKUP(Fullmath[[#This Row],[M5]],$H738:$L$2227,4,FALSE)),0)</f>
        <v>0</v>
      </c>
      <c r="AG737" s="5"/>
      <c r="AH737" s="6"/>
      <c r="AI737" s="15">
        <f>IFERROR(_xlfn.IFNA(VLOOKUP(Fullmath[[#This Row],[M6]],$H$2:$L736,2,FALSE),VLOOKUP(Fullmath[[#This Row],[M6]],$H738:$L$2227,2,FALSE)),0)</f>
        <v>0</v>
      </c>
      <c r="AJ737" s="16">
        <f>IFERROR(_xlfn.IFNA(VLOOKUP(Fullmath[[#This Row],[M6]],$H$2:$L736,4,FALSE),VLOOKUP(Fullmath[[#This Row],[M6]],$H738:$L$2227,4,FALSE)),0)</f>
        <v>0</v>
      </c>
      <c r="AK737" s="5" t="s">
        <v>159</v>
      </c>
      <c r="AL737" s="6">
        <v>4</v>
      </c>
      <c r="AM737" s="6">
        <f>(IFERROR(VLOOKUP(AK737,Components[[Name]:[Price]],2,FALSE),0))</f>
        <v>108.625</v>
      </c>
      <c r="AN737" s="5" t="s">
        <v>225</v>
      </c>
      <c r="AO737" s="6">
        <v>4</v>
      </c>
      <c r="AP737" s="6">
        <f>(IFERROR(VLOOKUP(AN737,Components[[Name]:[Price]],2,FALSE),0))</f>
        <v>103.7</v>
      </c>
      <c r="AQ737" s="5" t="s">
        <v>226</v>
      </c>
      <c r="AR737" s="6">
        <v>1</v>
      </c>
      <c r="AS737" s="6">
        <f>(IFERROR(VLOOKUP(AQ737,Components[[Name]:[Price]],2,FALSE),0))</f>
        <v>113.08333333333333</v>
      </c>
      <c r="AT737" s="5"/>
      <c r="AU737" s="6"/>
      <c r="AV737" s="6">
        <f>(IFERROR(VLOOKUP(AT737,Components[[Name]:[Price]],2,FALSE),0))</f>
        <v>0</v>
      </c>
      <c r="AW737" s="5"/>
      <c r="AX737" s="6"/>
      <c r="AY737" s="6">
        <f>(IFERROR(VLOOKUP(AW737,Components[[Name]:[Price]],2,FALSE),0))</f>
        <v>0</v>
      </c>
      <c r="AZ737" s="5"/>
      <c r="BA737" s="6"/>
      <c r="BB737" s="2">
        <f>(IFERROR(VLOOKUP(AZ737,Components[[Name]:[Price]],2,FALSE),0))</f>
        <v>0</v>
      </c>
    </row>
    <row r="738" spans="1:54" x14ac:dyDescent="0.2">
      <c r="A738" s="2">
        <v>182</v>
      </c>
      <c r="B738" s="2" t="s">
        <v>958</v>
      </c>
      <c r="C738" s="6" t="s">
        <v>826</v>
      </c>
      <c r="D738" s="2" t="s">
        <v>784</v>
      </c>
      <c r="E738" s="2">
        <v>1</v>
      </c>
      <c r="F738" s="2">
        <v>30</v>
      </c>
      <c r="G738" s="2">
        <v>40</v>
      </c>
      <c r="H738" s="2" t="s">
        <v>830</v>
      </c>
      <c r="I738" s="7">
        <f>Fullmath[[#This Row],[Total CP]]/Fullmath[[#This Row],[Quantity]]</f>
        <v>41</v>
      </c>
      <c r="J7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</v>
      </c>
      <c r="K738" s="6">
        <f>Fullmath[[#This Row],[Mat Cost]]/Fullmath[[#This Row],[Quantity]]</f>
        <v>1656.1333333333332</v>
      </c>
      <c r="L7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1656.1333333333332</v>
      </c>
      <c r="M738" s="5" t="s">
        <v>295</v>
      </c>
      <c r="N738" s="14">
        <v>1</v>
      </c>
      <c r="O738" s="15">
        <f>IFERROR(_xlfn.IFNA(VLOOKUP(Fullmath[[#This Row],[M1]],$H$2:$L737,2,FALSE),VLOOKUP(Fullmath[[#This Row],[M1]],$H739:$L$2227,2,FALSE)),0)</f>
        <v>1</v>
      </c>
      <c r="P738" s="16">
        <f>IFERROR(_xlfn.IFNA(VLOOKUP(Fullmath[[#This Row],[M1]],$H$2:$L737,4,FALSE),VLOOKUP(Fullmath[[#This Row],[M1]],$H739:$L$2227,4,FALSE)),0)</f>
        <v>49.583333333333336</v>
      </c>
      <c r="Q738" s="5"/>
      <c r="R738" s="6"/>
      <c r="S738" s="15">
        <f>IFERROR(_xlfn.IFNA(VLOOKUP(Fullmath[[#This Row],[M2]],$H$2:$L737,2,FALSE),VLOOKUP(Fullmath[[#This Row],[M2]],$H739:$L$2227,2,FALSE)),0)</f>
        <v>0</v>
      </c>
      <c r="T738" s="16">
        <f>IFERROR(_xlfn.IFNA(VLOOKUP(Fullmath[[#This Row],[M2]],$H$2:$L737,4,FALSE),VLOOKUP(Fullmath[[#This Row],[M2]],$H739:$L$2227,4,FALSE)),0)</f>
        <v>0</v>
      </c>
      <c r="U738" s="5"/>
      <c r="V738" s="6"/>
      <c r="W738" s="15">
        <f>IFERROR(_xlfn.IFNA(VLOOKUP(Fullmath[[#This Row],[M3]],$H$2:$L737,2,FALSE),VLOOKUP(Fullmath[[#This Row],[M3]],$H739:$L$2227,2,FALSE)),0)</f>
        <v>0</v>
      </c>
      <c r="X738" s="16">
        <f>IFERROR(_xlfn.IFNA(VLOOKUP(Fullmath[[#This Row],[M3]],$H$2:$L737,4,FALSE),VLOOKUP(Fullmath[[#This Row],[M3]],$H739:$L$2227,4,FALSE)),0)</f>
        <v>0</v>
      </c>
      <c r="Y738" s="5"/>
      <c r="Z738" s="6"/>
      <c r="AA738" s="15">
        <f>IFERROR(_xlfn.IFNA(VLOOKUP(Fullmath[[#This Row],[M4]],$H$2:$L737,2,FALSE),VLOOKUP(Fullmath[[#This Row],[M4]],$H739:$L$2227,2,FALSE)),0)</f>
        <v>0</v>
      </c>
      <c r="AB738" s="16">
        <f>IFERROR(_xlfn.IFNA(VLOOKUP(Fullmath[[#This Row],[M4]],$H$2:$L737,4,FALSE),VLOOKUP(Fullmath[[#This Row],[M4]],$H739:$L$2227,4,FALSE)),0)</f>
        <v>0</v>
      </c>
      <c r="AC738" s="5"/>
      <c r="AD738" s="6"/>
      <c r="AE738" s="15">
        <f>IFERROR(_xlfn.IFNA(VLOOKUP(Fullmath[[#This Row],[M5]],$H$2:$L737,2,FALSE),VLOOKUP(Fullmath[[#This Row],[M5]],$H739:$L$2227,2,FALSE)),0)</f>
        <v>0</v>
      </c>
      <c r="AF738" s="16">
        <f>IFERROR(_xlfn.IFNA(VLOOKUP(Fullmath[[#This Row],[M5]],$H$2:$L737,4,FALSE),VLOOKUP(Fullmath[[#This Row],[M5]],$H739:$L$2227,4,FALSE)),0)</f>
        <v>0</v>
      </c>
      <c r="AG738" s="5"/>
      <c r="AH738" s="6"/>
      <c r="AI738" s="15">
        <f>IFERROR(_xlfn.IFNA(VLOOKUP(Fullmath[[#This Row],[M6]],$H$2:$L737,2,FALSE),VLOOKUP(Fullmath[[#This Row],[M6]],$H739:$L$2227,2,FALSE)),0)</f>
        <v>0</v>
      </c>
      <c r="AJ738" s="16">
        <f>IFERROR(_xlfn.IFNA(VLOOKUP(Fullmath[[#This Row],[M6]],$H$2:$L737,4,FALSE),VLOOKUP(Fullmath[[#This Row],[M6]],$H739:$L$2227,4,FALSE)),0)</f>
        <v>0</v>
      </c>
      <c r="AK738" s="5" t="s">
        <v>159</v>
      </c>
      <c r="AL738" s="6">
        <v>4</v>
      </c>
      <c r="AM738" s="6">
        <f>(IFERROR(VLOOKUP(AK738,Components[[Name]:[Price]],2,FALSE),0))</f>
        <v>108.625</v>
      </c>
      <c r="AN738" s="5" t="s">
        <v>225</v>
      </c>
      <c r="AO738" s="6">
        <v>4</v>
      </c>
      <c r="AP738" s="6">
        <f>(IFERROR(VLOOKUP(AN738,Components[[Name]:[Price]],2,FALSE),0))</f>
        <v>103.7</v>
      </c>
      <c r="AQ738" s="5" t="s">
        <v>226</v>
      </c>
      <c r="AR738" s="6">
        <v>1</v>
      </c>
      <c r="AS738" s="6">
        <f>(IFERROR(VLOOKUP(AQ738,Components[[Name]:[Price]],2,FALSE),0))</f>
        <v>113.08333333333333</v>
      </c>
      <c r="AT738" s="5" t="s">
        <v>241</v>
      </c>
      <c r="AU738" s="6">
        <v>2</v>
      </c>
      <c r="AV738" s="6">
        <f>(IFERROR(VLOOKUP(AT738,Components[[Name]:[Price]],2,FALSE),0))</f>
        <v>322.08333333333331</v>
      </c>
      <c r="AW738" s="5"/>
      <c r="AX738" s="6"/>
      <c r="AY738" s="6">
        <f>(IFERROR(VLOOKUP(AW738,Components[[Name]:[Price]],2,FALSE),0))</f>
        <v>0</v>
      </c>
      <c r="AZ738" s="5"/>
      <c r="BA738" s="6"/>
      <c r="BB738" s="2">
        <f>(IFERROR(VLOOKUP(AZ738,Components[[Name]:[Price]],2,FALSE),0))</f>
        <v>0</v>
      </c>
    </row>
    <row r="739" spans="1:54" x14ac:dyDescent="0.2">
      <c r="A739" s="2">
        <v>619</v>
      </c>
      <c r="B739" s="2" t="s">
        <v>1169</v>
      </c>
      <c r="C739" s="2" t="s">
        <v>826</v>
      </c>
      <c r="D739" s="2" t="s">
        <v>1171</v>
      </c>
      <c r="E739" s="2">
        <v>3</v>
      </c>
      <c r="F739" s="2">
        <v>21</v>
      </c>
      <c r="G739" s="2">
        <v>12</v>
      </c>
      <c r="H739" s="2" t="s">
        <v>1194</v>
      </c>
      <c r="I739" s="7">
        <f>Fullmath[[#This Row],[Total CP]]/Fullmath[[#This Row],[Quantity]]</f>
        <v>4.8999999999999995</v>
      </c>
      <c r="J73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14.7</v>
      </c>
      <c r="K739" s="2">
        <f>Fullmath[[#This Row],[Mat Cost]]/Fullmath[[#This Row],[Quantity]]</f>
        <v>228.17305555555552</v>
      </c>
      <c r="L73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684.51916666666659</v>
      </c>
      <c r="M739" s="5" t="s">
        <v>291</v>
      </c>
      <c r="N739" s="14">
        <v>1</v>
      </c>
      <c r="O739" s="15">
        <f>IFERROR(_xlfn.IFNA(VLOOKUP(Fullmath[[#This Row],[M1]],$H$2:$L738,2,FALSE),VLOOKUP(Fullmath[[#This Row],[M1]],$H740:$L$2227,2,FALSE)),0)</f>
        <v>1</v>
      </c>
      <c r="P739" s="16">
        <f>IFERROR(_xlfn.IFNA(VLOOKUP(Fullmath[[#This Row],[M1]],$H$2:$L738,4,FALSE),VLOOKUP(Fullmath[[#This Row],[M1]],$H740:$L$2227,4,FALSE)),0)</f>
        <v>641.9</v>
      </c>
      <c r="Q739" s="5" t="s">
        <v>310</v>
      </c>
      <c r="R739" s="6">
        <v>1</v>
      </c>
      <c r="S739" s="15">
        <f>IFERROR(_xlfn.IFNA(VLOOKUP(Fullmath[[#This Row],[M2]],$H$2:$L738,2,FALSE),VLOOKUP(Fullmath[[#This Row],[M2]],$H740:$L$2227,2,FALSE)),0)</f>
        <v>1.6</v>
      </c>
      <c r="T739" s="16">
        <f>IFERROR(_xlfn.IFNA(VLOOKUP(Fullmath[[#This Row],[M2]],$H$2:$L738,4,FALSE),VLOOKUP(Fullmath[[#This Row],[M2]],$H740:$L$2227,4,FALSE)),0)</f>
        <v>23.569166666666668</v>
      </c>
      <c r="U739" s="5" t="s">
        <v>360</v>
      </c>
      <c r="V739" s="6">
        <v>1</v>
      </c>
      <c r="W739" s="15">
        <f>IFERROR(_xlfn.IFNA(VLOOKUP(Fullmath[[#This Row],[M3]],$H$2:$L738,2,FALSE),VLOOKUP(Fullmath[[#This Row],[M3]],$H740:$L$2227,2,FALSE)),0)</f>
        <v>0.1</v>
      </c>
      <c r="X739" s="16">
        <f>IFERROR(_xlfn.IFNA(VLOOKUP(Fullmath[[#This Row],[M3]],$H$2:$L738,4,FALSE),VLOOKUP(Fullmath[[#This Row],[M3]],$H740:$L$2227,4,FALSE)),0)</f>
        <v>19.05</v>
      </c>
      <c r="Y739" s="5"/>
      <c r="Z739" s="6"/>
      <c r="AA739" s="15">
        <f>IFERROR(_xlfn.IFNA(VLOOKUP(Fullmath[[#This Row],[M4]],$H$2:$L738,2,FALSE),VLOOKUP(Fullmath[[#This Row],[M4]],$H740:$L$2227,2,FALSE)),0)</f>
        <v>0</v>
      </c>
      <c r="AB739" s="16">
        <f>IFERROR(_xlfn.IFNA(VLOOKUP(Fullmath[[#This Row],[M4]],$H$2:$L738,4,FALSE),VLOOKUP(Fullmath[[#This Row],[M4]],$H740:$L$2227,4,FALSE)),0)</f>
        <v>0</v>
      </c>
      <c r="AC739" s="5"/>
      <c r="AD739" s="6"/>
      <c r="AE739" s="15">
        <f>IFERROR(_xlfn.IFNA(VLOOKUP(Fullmath[[#This Row],[M5]],$H$2:$L738,2,FALSE),VLOOKUP(Fullmath[[#This Row],[M5]],$H740:$L$2227,2,FALSE)),0)</f>
        <v>0</v>
      </c>
      <c r="AF739" s="16">
        <f>IFERROR(_xlfn.IFNA(VLOOKUP(Fullmath[[#This Row],[M5]],$H$2:$L738,4,FALSE),VLOOKUP(Fullmath[[#This Row],[M5]],$H740:$L$2227,4,FALSE)),0)</f>
        <v>0</v>
      </c>
      <c r="AG739" s="5"/>
      <c r="AH739" s="6"/>
      <c r="AI739" s="15">
        <f>IFERROR(_xlfn.IFNA(VLOOKUP(Fullmath[[#This Row],[M6]],$H$2:$L738,2,FALSE),VLOOKUP(Fullmath[[#This Row],[M6]],$H740:$L$2227,2,FALSE)),0)</f>
        <v>0</v>
      </c>
      <c r="AJ739" s="16">
        <f>IFERROR(_xlfn.IFNA(VLOOKUP(Fullmath[[#This Row],[M6]],$H$2:$L738,4,FALSE),VLOOKUP(Fullmath[[#This Row],[M6]],$H740:$L$2227,4,FALSE)),0)</f>
        <v>0</v>
      </c>
      <c r="AK739" s="5"/>
      <c r="AL739" s="6"/>
      <c r="AM739" s="2">
        <f>(IFERROR(VLOOKUP(AK739,Components[[Name]:[Price]],2,FALSE),0))</f>
        <v>0</v>
      </c>
      <c r="AN739" s="5"/>
      <c r="AO739" s="6"/>
      <c r="AP739" s="2">
        <f>(IFERROR(VLOOKUP(AN739,Components[[Name]:[Price]],2,FALSE),0))</f>
        <v>0</v>
      </c>
      <c r="AQ739" s="5"/>
      <c r="AR739" s="6"/>
      <c r="AS739" s="2">
        <f>(IFERROR(VLOOKUP(AQ739,Components[[Name]:[Price]],2,FALSE),0))</f>
        <v>0</v>
      </c>
      <c r="AT739" s="5"/>
      <c r="AU739" s="6"/>
      <c r="AV739" s="2">
        <f>(IFERROR(VLOOKUP(AT739,Components[[Name]:[Price]],2,FALSE),0))</f>
        <v>0</v>
      </c>
      <c r="AW739" s="5"/>
      <c r="AX739" s="6"/>
      <c r="AY739" s="2">
        <f>(IFERROR(VLOOKUP(AW739,Components[[Name]:[Price]],2,FALSE),0))</f>
        <v>0</v>
      </c>
      <c r="AZ739" s="5"/>
      <c r="BA739" s="6"/>
      <c r="BB739" s="6">
        <f>(IFERROR(VLOOKUP(AZ739,Components[[Name]:[Price]],2,FALSE),0))</f>
        <v>0</v>
      </c>
    </row>
    <row r="740" spans="1:54" x14ac:dyDescent="0.2">
      <c r="A740" s="6">
        <v>1500</v>
      </c>
      <c r="B740" s="2" t="s">
        <v>1169</v>
      </c>
      <c r="C740" s="6" t="s">
        <v>826</v>
      </c>
      <c r="D740" s="6" t="s">
        <v>965</v>
      </c>
      <c r="E740" s="6">
        <v>15</v>
      </c>
      <c r="F740" s="6">
        <v>31</v>
      </c>
      <c r="G740" s="6">
        <v>180</v>
      </c>
      <c r="H740" s="6" t="s">
        <v>1238</v>
      </c>
      <c r="I740" s="7">
        <f>Fullmath[[#This Row],[Total CP]]/Fullmath[[#This Row],[Quantity]]</f>
        <v>13.946666666666665</v>
      </c>
      <c r="J7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209.2</v>
      </c>
      <c r="K740" s="6">
        <f>Fullmath[[#This Row],[Mat Cost]]/Fullmath[[#This Row],[Quantity]]</f>
        <v>238.64422222222225</v>
      </c>
      <c r="L7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3579.6633333333339</v>
      </c>
      <c r="M740" s="5" t="s">
        <v>1191</v>
      </c>
      <c r="N740" s="14">
        <v>4</v>
      </c>
      <c r="O740" s="15">
        <f>IFERROR(_xlfn.IFNA(VLOOKUP(Fullmath[[#This Row],[M1]],$H$2:$L739,2,FALSE),VLOOKUP(Fullmath[[#This Row],[M1]],$H741:$L$2227,2,FALSE)),0)</f>
        <v>7.3</v>
      </c>
      <c r="P740" s="16">
        <f>IFERROR(_xlfn.IFNA(VLOOKUP(Fullmath[[#This Row],[M1]],$H$2:$L739,4,FALSE),VLOOKUP(Fullmath[[#This Row],[M1]],$H741:$L$2227,4,FALSE)),0)</f>
        <v>105.01583333333333</v>
      </c>
      <c r="Q740" s="5"/>
      <c r="R740" s="6"/>
      <c r="S740" s="15">
        <f>IFERROR(_xlfn.IFNA(VLOOKUP(Fullmath[[#This Row],[M2]],$H$2:$L739,2,FALSE),VLOOKUP(Fullmath[[#This Row],[M2]],$H741:$L$2227,2,FALSE)),0)</f>
        <v>0</v>
      </c>
      <c r="T740" s="16">
        <f>IFERROR(_xlfn.IFNA(VLOOKUP(Fullmath[[#This Row],[M2]],$H$2:$L739,4,FALSE),VLOOKUP(Fullmath[[#This Row],[M2]],$H741:$L$2227,4,FALSE)),0)</f>
        <v>0</v>
      </c>
      <c r="U740" s="5"/>
      <c r="V740" s="6"/>
      <c r="W740" s="15">
        <f>IFERROR(_xlfn.IFNA(VLOOKUP(Fullmath[[#This Row],[M3]],$H$2:$L739,2,FALSE),VLOOKUP(Fullmath[[#This Row],[M3]],$H741:$L$2227,2,FALSE)),0)</f>
        <v>0</v>
      </c>
      <c r="X740" s="16">
        <f>IFERROR(_xlfn.IFNA(VLOOKUP(Fullmath[[#This Row],[M3]],$H$2:$L739,4,FALSE),VLOOKUP(Fullmath[[#This Row],[M3]],$H741:$L$2227,4,FALSE)),0)</f>
        <v>0</v>
      </c>
      <c r="Y740" s="5"/>
      <c r="Z740" s="6"/>
      <c r="AA740" s="15">
        <f>IFERROR(_xlfn.IFNA(VLOOKUP(Fullmath[[#This Row],[M4]],$H$2:$L739,2,FALSE),VLOOKUP(Fullmath[[#This Row],[M4]],$H741:$L$2227,2,FALSE)),0)</f>
        <v>0</v>
      </c>
      <c r="AB740" s="16">
        <f>IFERROR(_xlfn.IFNA(VLOOKUP(Fullmath[[#This Row],[M4]],$H$2:$L739,4,FALSE),VLOOKUP(Fullmath[[#This Row],[M4]],$H741:$L$2227,4,FALSE)),0)</f>
        <v>0</v>
      </c>
      <c r="AC740" s="5"/>
      <c r="AD740" s="6"/>
      <c r="AE740" s="15">
        <f>IFERROR(_xlfn.IFNA(VLOOKUP(Fullmath[[#This Row],[M5]],$H$2:$L739,2,FALSE),VLOOKUP(Fullmath[[#This Row],[M5]],$H741:$L$2227,2,FALSE)),0)</f>
        <v>0</v>
      </c>
      <c r="AF740" s="16">
        <f>IFERROR(_xlfn.IFNA(VLOOKUP(Fullmath[[#This Row],[M5]],$H$2:$L739,4,FALSE),VLOOKUP(Fullmath[[#This Row],[M5]],$H741:$L$2227,4,FALSE)),0)</f>
        <v>0</v>
      </c>
      <c r="AG740" s="5"/>
      <c r="AH740" s="6"/>
      <c r="AI740" s="15">
        <f>IFERROR(_xlfn.IFNA(VLOOKUP(Fullmath[[#This Row],[M6]],$H$2:$L739,2,FALSE),VLOOKUP(Fullmath[[#This Row],[M6]],$H741:$L$2227,2,FALSE)),0)</f>
        <v>0</v>
      </c>
      <c r="AJ740" s="16">
        <f>IFERROR(_xlfn.IFNA(VLOOKUP(Fullmath[[#This Row],[M6]],$H$2:$L739,4,FALSE),VLOOKUP(Fullmath[[#This Row],[M6]],$H741:$L$2227,4,FALSE)),0)</f>
        <v>0</v>
      </c>
      <c r="AK740" s="5" t="s">
        <v>208</v>
      </c>
      <c r="AL740" s="6">
        <v>6</v>
      </c>
      <c r="AM740" s="6">
        <f>(IFERROR(VLOOKUP(AK740,Components[[Name]:[Price]],2,FALSE),0))</f>
        <v>526.6</v>
      </c>
      <c r="AN740" s="5"/>
      <c r="AO740" s="6"/>
      <c r="AP740" s="6">
        <f>(IFERROR(VLOOKUP(AN740,Components[[Name]:[Price]],2,FALSE),0))</f>
        <v>0</v>
      </c>
      <c r="AQ740" s="5"/>
      <c r="AR740" s="6"/>
      <c r="AS740" s="6">
        <f>(IFERROR(VLOOKUP(AQ740,Components[[Name]:[Price]],2,FALSE),0))</f>
        <v>0</v>
      </c>
      <c r="AT740" s="5"/>
      <c r="AU740" s="6"/>
      <c r="AV740" s="6">
        <f>(IFERROR(VLOOKUP(AT740,Components[[Name]:[Price]],2,FALSE),0))</f>
        <v>0</v>
      </c>
      <c r="AW740" s="5"/>
      <c r="AX740" s="6"/>
      <c r="AY740" s="6">
        <f>(IFERROR(VLOOKUP(AW740,Components[[Name]:[Price]],2,FALSE),0))</f>
        <v>0</v>
      </c>
      <c r="AZ740" s="5"/>
      <c r="BA740" s="6"/>
      <c r="BB740" s="6">
        <f>(IFERROR(VLOOKUP(AZ740,Components[[Name]:[Price]],2,FALSE),0))</f>
        <v>0</v>
      </c>
    </row>
    <row r="741" spans="1:54" x14ac:dyDescent="0.2">
      <c r="A741" s="6">
        <v>1523</v>
      </c>
      <c r="B741" s="2" t="s">
        <v>1169</v>
      </c>
      <c r="C741" s="6" t="s">
        <v>826</v>
      </c>
      <c r="D741" s="6" t="s">
        <v>965</v>
      </c>
      <c r="E741" s="6">
        <v>15</v>
      </c>
      <c r="F741" s="6">
        <v>33</v>
      </c>
      <c r="G741" s="6">
        <v>216</v>
      </c>
      <c r="H741" s="6" t="s">
        <v>1239</v>
      </c>
      <c r="I741" s="7">
        <f>Fullmath[[#This Row],[Total CP]]/Fullmath[[#This Row],[Quantity]]</f>
        <v>28.413333333333334</v>
      </c>
      <c r="J7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426.2</v>
      </c>
      <c r="K741" s="6">
        <f>Fullmath[[#This Row],[Mat Cost]]/Fullmath[[#This Row],[Quantity]]</f>
        <v>243.61088888888892</v>
      </c>
      <c r="L7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3654.1633333333339</v>
      </c>
      <c r="M741" s="5" t="s">
        <v>1238</v>
      </c>
      <c r="N741" s="14">
        <v>15</v>
      </c>
      <c r="O741" s="15">
        <f>IFERROR(_xlfn.IFNA(VLOOKUP(Fullmath[[#This Row],[M1]],$H$2:$L740,2,FALSE),VLOOKUP(Fullmath[[#This Row],[M1]],$H742:$L$2227,2,FALSE)),0)</f>
        <v>13.946666666666665</v>
      </c>
      <c r="P741" s="16">
        <f>IFERROR(_xlfn.IFNA(VLOOKUP(Fullmath[[#This Row],[M1]],$H$2:$L740,4,FALSE),VLOOKUP(Fullmath[[#This Row],[M1]],$H742:$L$2227,4,FALSE)),0)</f>
        <v>238.64422222222225</v>
      </c>
      <c r="Q741" s="5" t="s">
        <v>356</v>
      </c>
      <c r="R741" s="6">
        <v>5</v>
      </c>
      <c r="S741" s="15">
        <f>IFERROR(_xlfn.IFNA(VLOOKUP(Fullmath[[#This Row],[M2]],$H$2:$L740,2,FALSE),VLOOKUP(Fullmath[[#This Row],[M2]],$H742:$L$2227,2,FALSE)),0)</f>
        <v>0.2</v>
      </c>
      <c r="T741" s="16">
        <f>IFERROR(_xlfn.IFNA(VLOOKUP(Fullmath[[#This Row],[M2]],$H$2:$L740,4,FALSE),VLOOKUP(Fullmath[[#This Row],[M2]],$H742:$L$2227,4,FALSE)),0)</f>
        <v>14.9</v>
      </c>
      <c r="U741" s="5"/>
      <c r="V741" s="6"/>
      <c r="W741" s="15">
        <f>IFERROR(_xlfn.IFNA(VLOOKUP(Fullmath[[#This Row],[M3]],$H$2:$L740,2,FALSE),VLOOKUP(Fullmath[[#This Row],[M3]],$H742:$L$2227,2,FALSE)),0)</f>
        <v>0</v>
      </c>
      <c r="X741" s="16">
        <f>IFERROR(_xlfn.IFNA(VLOOKUP(Fullmath[[#This Row],[M3]],$H$2:$L740,4,FALSE),VLOOKUP(Fullmath[[#This Row],[M3]],$H742:$L$2227,4,FALSE)),0)</f>
        <v>0</v>
      </c>
      <c r="Y741" s="5"/>
      <c r="Z741" s="6"/>
      <c r="AA741" s="15">
        <f>IFERROR(_xlfn.IFNA(VLOOKUP(Fullmath[[#This Row],[M4]],$H$2:$L740,2,FALSE),VLOOKUP(Fullmath[[#This Row],[M4]],$H742:$L$2227,2,FALSE)),0)</f>
        <v>0</v>
      </c>
      <c r="AB741" s="16">
        <f>IFERROR(_xlfn.IFNA(VLOOKUP(Fullmath[[#This Row],[M4]],$H$2:$L740,4,FALSE),VLOOKUP(Fullmath[[#This Row],[M4]],$H742:$L$2227,4,FALSE)),0)</f>
        <v>0</v>
      </c>
      <c r="AC741" s="5"/>
      <c r="AD741" s="6"/>
      <c r="AE741" s="15">
        <f>IFERROR(_xlfn.IFNA(VLOOKUP(Fullmath[[#This Row],[M5]],$H$2:$L740,2,FALSE),VLOOKUP(Fullmath[[#This Row],[M5]],$H742:$L$2227,2,FALSE)),0)</f>
        <v>0</v>
      </c>
      <c r="AF741" s="16">
        <f>IFERROR(_xlfn.IFNA(VLOOKUP(Fullmath[[#This Row],[M5]],$H$2:$L740,4,FALSE),VLOOKUP(Fullmath[[#This Row],[M5]],$H742:$L$2227,4,FALSE)),0)</f>
        <v>0</v>
      </c>
      <c r="AG741" s="5"/>
      <c r="AH741" s="6"/>
      <c r="AI741" s="15">
        <f>IFERROR(_xlfn.IFNA(VLOOKUP(Fullmath[[#This Row],[M6]],$H$2:$L740,2,FALSE),VLOOKUP(Fullmath[[#This Row],[M6]],$H742:$L$2227,2,FALSE)),0)</f>
        <v>0</v>
      </c>
      <c r="AJ741" s="16">
        <f>IFERROR(_xlfn.IFNA(VLOOKUP(Fullmath[[#This Row],[M6]],$H$2:$L740,4,FALSE),VLOOKUP(Fullmath[[#This Row],[M6]],$H742:$L$2227,4,FALSE)),0)</f>
        <v>0</v>
      </c>
      <c r="AK741" s="5"/>
      <c r="AL741" s="6"/>
      <c r="AM741" s="6">
        <f>(IFERROR(VLOOKUP(AK741,Components[[Name]:[Price]],2,FALSE),0))</f>
        <v>0</v>
      </c>
      <c r="AN741" s="5"/>
      <c r="AO741" s="6"/>
      <c r="AP741" s="6">
        <f>(IFERROR(VLOOKUP(AN741,Components[[Name]:[Price]],2,FALSE),0))</f>
        <v>0</v>
      </c>
      <c r="AQ741" s="5"/>
      <c r="AR741" s="6"/>
      <c r="AS741" s="6">
        <f>(IFERROR(VLOOKUP(AQ741,Components[[Name]:[Price]],2,FALSE),0))</f>
        <v>0</v>
      </c>
      <c r="AT741" s="5"/>
      <c r="AU741" s="6"/>
      <c r="AV741" s="6">
        <f>(IFERROR(VLOOKUP(AT741,Components[[Name]:[Price]],2,FALSE),0))</f>
        <v>0</v>
      </c>
      <c r="AW741" s="5"/>
      <c r="AX741" s="6"/>
      <c r="AY741" s="6">
        <f>(IFERROR(VLOOKUP(AW741,Components[[Name]:[Price]],2,FALSE),0))</f>
        <v>0</v>
      </c>
      <c r="AZ741" s="5"/>
      <c r="BA741" s="6"/>
      <c r="BB741" s="6">
        <f>(IFERROR(VLOOKUP(AZ741,Components[[Name]:[Price]],2,FALSE),0))</f>
        <v>0</v>
      </c>
    </row>
    <row r="742" spans="1:54" x14ac:dyDescent="0.2">
      <c r="A742" s="6">
        <v>1524</v>
      </c>
      <c r="B742" s="2" t="s">
        <v>1169</v>
      </c>
      <c r="C742" s="6" t="s">
        <v>826</v>
      </c>
      <c r="D742" s="6" t="s">
        <v>965</v>
      </c>
      <c r="E742" s="6">
        <v>15</v>
      </c>
      <c r="F742" s="6">
        <v>35</v>
      </c>
      <c r="G742" s="6">
        <v>252</v>
      </c>
      <c r="H742" s="6" t="s">
        <v>1240</v>
      </c>
      <c r="I742" s="7">
        <f>Fullmath[[#This Row],[Total CP]]/Fullmath[[#This Row],[Quantity]]</f>
        <v>30.813333333333333</v>
      </c>
      <c r="J7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462.2</v>
      </c>
      <c r="K742" s="6">
        <f>Fullmath[[#This Row],[Mat Cost]]/Fullmath[[#This Row],[Quantity]]</f>
        <v>243.61088888888892</v>
      </c>
      <c r="L7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3654.1633333333339</v>
      </c>
      <c r="M742" s="5" t="s">
        <v>1238</v>
      </c>
      <c r="N742" s="14">
        <v>15</v>
      </c>
      <c r="O742" s="15">
        <f>IFERROR(_xlfn.IFNA(VLOOKUP(Fullmath[[#This Row],[M1]],$H$2:$L741,2,FALSE),VLOOKUP(Fullmath[[#This Row],[M1]],$H743:$L$2227,2,FALSE)),0)</f>
        <v>13.946666666666665</v>
      </c>
      <c r="P742" s="16">
        <f>IFERROR(_xlfn.IFNA(VLOOKUP(Fullmath[[#This Row],[M1]],$H$2:$L741,4,FALSE),VLOOKUP(Fullmath[[#This Row],[M1]],$H743:$L$2227,4,FALSE)),0)</f>
        <v>238.64422222222225</v>
      </c>
      <c r="Q742" s="5" t="s">
        <v>356</v>
      </c>
      <c r="R742" s="6">
        <v>5</v>
      </c>
      <c r="S742" s="15">
        <f>IFERROR(_xlfn.IFNA(VLOOKUP(Fullmath[[#This Row],[M2]],$H$2:$L741,2,FALSE),VLOOKUP(Fullmath[[#This Row],[M2]],$H743:$L$2227,2,FALSE)),0)</f>
        <v>0.2</v>
      </c>
      <c r="T742" s="16">
        <f>IFERROR(_xlfn.IFNA(VLOOKUP(Fullmath[[#This Row],[M2]],$H$2:$L741,4,FALSE),VLOOKUP(Fullmath[[#This Row],[M2]],$H743:$L$2227,4,FALSE)),0)</f>
        <v>14.9</v>
      </c>
      <c r="U742" s="5"/>
      <c r="V742" s="6"/>
      <c r="W742" s="15">
        <f>IFERROR(_xlfn.IFNA(VLOOKUP(Fullmath[[#This Row],[M3]],$H$2:$L741,2,FALSE),VLOOKUP(Fullmath[[#This Row],[M3]],$H743:$L$2227,2,FALSE)),0)</f>
        <v>0</v>
      </c>
      <c r="X742" s="16">
        <f>IFERROR(_xlfn.IFNA(VLOOKUP(Fullmath[[#This Row],[M3]],$H$2:$L741,4,FALSE),VLOOKUP(Fullmath[[#This Row],[M3]],$H743:$L$2227,4,FALSE)),0)</f>
        <v>0</v>
      </c>
      <c r="Y742" s="5"/>
      <c r="Z742" s="6"/>
      <c r="AA742" s="15">
        <f>IFERROR(_xlfn.IFNA(VLOOKUP(Fullmath[[#This Row],[M4]],$H$2:$L741,2,FALSE),VLOOKUP(Fullmath[[#This Row],[M4]],$H743:$L$2227,2,FALSE)),0)</f>
        <v>0</v>
      </c>
      <c r="AB742" s="16">
        <f>IFERROR(_xlfn.IFNA(VLOOKUP(Fullmath[[#This Row],[M4]],$H$2:$L741,4,FALSE),VLOOKUP(Fullmath[[#This Row],[M4]],$H743:$L$2227,4,FALSE)),0)</f>
        <v>0</v>
      </c>
      <c r="AC742" s="5"/>
      <c r="AD742" s="6"/>
      <c r="AE742" s="15">
        <f>IFERROR(_xlfn.IFNA(VLOOKUP(Fullmath[[#This Row],[M5]],$H$2:$L741,2,FALSE),VLOOKUP(Fullmath[[#This Row],[M5]],$H743:$L$2227,2,FALSE)),0)</f>
        <v>0</v>
      </c>
      <c r="AF742" s="16">
        <f>IFERROR(_xlfn.IFNA(VLOOKUP(Fullmath[[#This Row],[M5]],$H$2:$L741,4,FALSE),VLOOKUP(Fullmath[[#This Row],[M5]],$H743:$L$2227,4,FALSE)),0)</f>
        <v>0</v>
      </c>
      <c r="AG742" s="5"/>
      <c r="AH742" s="6"/>
      <c r="AI742" s="15">
        <f>IFERROR(_xlfn.IFNA(VLOOKUP(Fullmath[[#This Row],[M6]],$H$2:$L741,2,FALSE),VLOOKUP(Fullmath[[#This Row],[M6]],$H743:$L$2227,2,FALSE)),0)</f>
        <v>0</v>
      </c>
      <c r="AJ742" s="16">
        <f>IFERROR(_xlfn.IFNA(VLOOKUP(Fullmath[[#This Row],[M6]],$H$2:$L741,4,FALSE),VLOOKUP(Fullmath[[#This Row],[M6]],$H743:$L$2227,4,FALSE)),0)</f>
        <v>0</v>
      </c>
      <c r="AK742" s="5"/>
      <c r="AL742" s="6"/>
      <c r="AM742" s="6">
        <f>(IFERROR(VLOOKUP(AK742,Components[[Name]:[Price]],2,FALSE),0))</f>
        <v>0</v>
      </c>
      <c r="AN742" s="5"/>
      <c r="AO742" s="6"/>
      <c r="AP742" s="6">
        <f>(IFERROR(VLOOKUP(AN742,Components[[Name]:[Price]],2,FALSE),0))</f>
        <v>0</v>
      </c>
      <c r="AQ742" s="5"/>
      <c r="AR742" s="6"/>
      <c r="AS742" s="6">
        <f>(IFERROR(VLOOKUP(AQ742,Components[[Name]:[Price]],2,FALSE),0))</f>
        <v>0</v>
      </c>
      <c r="AT742" s="5"/>
      <c r="AU742" s="6"/>
      <c r="AV742" s="6">
        <f>(IFERROR(VLOOKUP(AT742,Components[[Name]:[Price]],2,FALSE),0))</f>
        <v>0</v>
      </c>
      <c r="AW742" s="5"/>
      <c r="AX742" s="6"/>
      <c r="AY742" s="6">
        <f>(IFERROR(VLOOKUP(AW742,Components[[Name]:[Price]],2,FALSE),0))</f>
        <v>0</v>
      </c>
      <c r="AZ742" s="5"/>
      <c r="BA742" s="6"/>
      <c r="BB742" s="6">
        <f>(IFERROR(VLOOKUP(AZ742,Components[[Name]:[Price]],2,FALSE),0))</f>
        <v>0</v>
      </c>
    </row>
    <row r="743" spans="1:54" x14ac:dyDescent="0.2">
      <c r="A743" s="6">
        <v>1525</v>
      </c>
      <c r="B743" s="2" t="s">
        <v>1169</v>
      </c>
      <c r="C743" s="6" t="s">
        <v>826</v>
      </c>
      <c r="D743" s="6" t="s">
        <v>965</v>
      </c>
      <c r="E743" s="6">
        <v>15</v>
      </c>
      <c r="F743" s="6">
        <v>38</v>
      </c>
      <c r="G743" s="6">
        <v>300</v>
      </c>
      <c r="H743" s="6" t="s">
        <v>1241</v>
      </c>
      <c r="I743" s="7">
        <f>Fullmath[[#This Row],[Total CP]]/Fullmath[[#This Row],[Quantity]]</f>
        <v>34.64</v>
      </c>
      <c r="J7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519.6</v>
      </c>
      <c r="K743" s="6">
        <f>Fullmath[[#This Row],[Mat Cost]]/Fullmath[[#This Row],[Quantity]]</f>
        <v>252.87600000000003</v>
      </c>
      <c r="L7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3793.1400000000003</v>
      </c>
      <c r="M743" s="5" t="s">
        <v>1238</v>
      </c>
      <c r="N743" s="14">
        <v>15</v>
      </c>
      <c r="O743" s="15">
        <f>IFERROR(_xlfn.IFNA(VLOOKUP(Fullmath[[#This Row],[M1]],$H$2:$L742,2,FALSE),VLOOKUP(Fullmath[[#This Row],[M1]],$H744:$L$2227,2,FALSE)),0)</f>
        <v>13.946666666666665</v>
      </c>
      <c r="P743" s="16">
        <f>IFERROR(_xlfn.IFNA(VLOOKUP(Fullmath[[#This Row],[M1]],$H$2:$L742,4,FALSE),VLOOKUP(Fullmath[[#This Row],[M1]],$H744:$L$2227,4,FALSE)),0)</f>
        <v>238.64422222222225</v>
      </c>
      <c r="Q743" s="5" t="s">
        <v>356</v>
      </c>
      <c r="R743" s="6">
        <v>5</v>
      </c>
      <c r="S743" s="15">
        <f>IFERROR(_xlfn.IFNA(VLOOKUP(Fullmath[[#This Row],[M2]],$H$2:$L742,2,FALSE),VLOOKUP(Fullmath[[#This Row],[M2]],$H744:$L$2227,2,FALSE)),0)</f>
        <v>0.2</v>
      </c>
      <c r="T743" s="16">
        <f>IFERROR(_xlfn.IFNA(VLOOKUP(Fullmath[[#This Row],[M2]],$H$2:$L742,4,FALSE),VLOOKUP(Fullmath[[#This Row],[M2]],$H744:$L$2227,4,FALSE)),0)</f>
        <v>14.9</v>
      </c>
      <c r="U743" s="5" t="s">
        <v>582</v>
      </c>
      <c r="V743" s="6">
        <v>1</v>
      </c>
      <c r="W743" s="15">
        <f>IFERROR(_xlfn.IFNA(VLOOKUP(Fullmath[[#This Row],[M3]],$H$2:$L742,2,FALSE),VLOOKUP(Fullmath[[#This Row],[M3]],$H744:$L$2227,2,FALSE)),0)</f>
        <v>9.4</v>
      </c>
      <c r="X743" s="16">
        <f>IFERROR(_xlfn.IFNA(VLOOKUP(Fullmath[[#This Row],[M3]],$H$2:$L742,4,FALSE),VLOOKUP(Fullmath[[#This Row],[M3]],$H744:$L$2227,4,FALSE)),0)</f>
        <v>138.97666666666666</v>
      </c>
      <c r="Y743" s="5"/>
      <c r="Z743" s="6"/>
      <c r="AA743" s="15">
        <f>IFERROR(_xlfn.IFNA(VLOOKUP(Fullmath[[#This Row],[M4]],$H$2:$L742,2,FALSE),VLOOKUP(Fullmath[[#This Row],[M4]],$H744:$L$2227,2,FALSE)),0)</f>
        <v>0</v>
      </c>
      <c r="AB743" s="16">
        <f>IFERROR(_xlfn.IFNA(VLOOKUP(Fullmath[[#This Row],[M4]],$H$2:$L742,4,FALSE),VLOOKUP(Fullmath[[#This Row],[M4]],$H744:$L$2227,4,FALSE)),0)</f>
        <v>0</v>
      </c>
      <c r="AC743" s="5"/>
      <c r="AD743" s="6"/>
      <c r="AE743" s="15">
        <f>IFERROR(_xlfn.IFNA(VLOOKUP(Fullmath[[#This Row],[M5]],$H$2:$L742,2,FALSE),VLOOKUP(Fullmath[[#This Row],[M5]],$H744:$L$2227,2,FALSE)),0)</f>
        <v>0</v>
      </c>
      <c r="AF743" s="16">
        <f>IFERROR(_xlfn.IFNA(VLOOKUP(Fullmath[[#This Row],[M5]],$H$2:$L742,4,FALSE),VLOOKUP(Fullmath[[#This Row],[M5]],$H744:$L$2227,4,FALSE)),0)</f>
        <v>0</v>
      </c>
      <c r="AG743" s="5"/>
      <c r="AH743" s="6"/>
      <c r="AI743" s="15">
        <f>IFERROR(_xlfn.IFNA(VLOOKUP(Fullmath[[#This Row],[M6]],$H$2:$L742,2,FALSE),VLOOKUP(Fullmath[[#This Row],[M6]],$H744:$L$2227,2,FALSE)),0)</f>
        <v>0</v>
      </c>
      <c r="AJ743" s="16">
        <f>IFERROR(_xlfn.IFNA(VLOOKUP(Fullmath[[#This Row],[M6]],$H$2:$L742,4,FALSE),VLOOKUP(Fullmath[[#This Row],[M6]],$H744:$L$2227,4,FALSE)),0)</f>
        <v>0</v>
      </c>
      <c r="AK743" s="5"/>
      <c r="AL743" s="6"/>
      <c r="AM743" s="6">
        <f>(IFERROR(VLOOKUP(AK743,Components[[Name]:[Price]],2,FALSE),0))</f>
        <v>0</v>
      </c>
      <c r="AN743" s="5"/>
      <c r="AO743" s="6"/>
      <c r="AP743" s="6">
        <f>(IFERROR(VLOOKUP(AN743,Components[[Name]:[Price]],2,FALSE),0))</f>
        <v>0</v>
      </c>
      <c r="AQ743" s="5"/>
      <c r="AR743" s="6"/>
      <c r="AS743" s="6">
        <f>(IFERROR(VLOOKUP(AQ743,Components[[Name]:[Price]],2,FALSE),0))</f>
        <v>0</v>
      </c>
      <c r="AT743" s="5"/>
      <c r="AU743" s="6"/>
      <c r="AV743" s="6">
        <f>(IFERROR(VLOOKUP(AT743,Components[[Name]:[Price]],2,FALSE),0))</f>
        <v>0</v>
      </c>
      <c r="AW743" s="5"/>
      <c r="AX743" s="6"/>
      <c r="AY743" s="6">
        <f>(IFERROR(VLOOKUP(AW743,Components[[Name]:[Price]],2,FALSE),0))</f>
        <v>0</v>
      </c>
      <c r="AZ743" s="5"/>
      <c r="BA743" s="6"/>
      <c r="BB743" s="6">
        <f>(IFERROR(VLOOKUP(AZ743,Components[[Name]:[Price]],2,FALSE),0))</f>
        <v>0</v>
      </c>
    </row>
    <row r="744" spans="1:54" x14ac:dyDescent="0.2">
      <c r="A744" s="2">
        <v>1501</v>
      </c>
      <c r="B744" s="2" t="s">
        <v>958</v>
      </c>
      <c r="C744" s="6" t="s">
        <v>826</v>
      </c>
      <c r="D744" s="2" t="s">
        <v>965</v>
      </c>
      <c r="E744" s="2">
        <v>25</v>
      </c>
      <c r="F744" s="2">
        <v>32</v>
      </c>
      <c r="G744" s="2">
        <v>200</v>
      </c>
      <c r="H744" s="2" t="s">
        <v>979</v>
      </c>
      <c r="I744" s="7">
        <f>Fullmath[[#This Row],[Total CP]]/Fullmath[[#This Row],[Quantity]]</f>
        <v>9.7279999999999998</v>
      </c>
      <c r="J7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243.2</v>
      </c>
      <c r="K744" s="6">
        <f>Fullmath[[#This Row],[Mat Cost]]/Fullmath[[#This Row],[Quantity]]</f>
        <v>178.50986666666668</v>
      </c>
      <c r="L7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4462.7466666666669</v>
      </c>
      <c r="M744" s="5" t="s">
        <v>602</v>
      </c>
      <c r="N744" s="14">
        <v>8</v>
      </c>
      <c r="O744" s="15">
        <f>IFERROR(_xlfn.IFNA(VLOOKUP(Fullmath[[#This Row],[M1]],$H$2:$L743,2,FALSE),VLOOKUP(Fullmath[[#This Row],[M1]],$H745:$L$2227,2,FALSE)),0)</f>
        <v>5.4</v>
      </c>
      <c r="P744" s="16">
        <f>IFERROR(_xlfn.IFNA(VLOOKUP(Fullmath[[#This Row],[M1]],$H$2:$L743,4,FALSE),VLOOKUP(Fullmath[[#This Row],[M1]],$H745:$L$2227,4,FALSE)),0)</f>
        <v>162.89333333333335</v>
      </c>
      <c r="Q744" s="5"/>
      <c r="R744" s="6"/>
      <c r="S744" s="15">
        <f>IFERROR(_xlfn.IFNA(VLOOKUP(Fullmath[[#This Row],[M2]],$H$2:$L743,2,FALSE),VLOOKUP(Fullmath[[#This Row],[M2]],$H745:$L$2227,2,FALSE)),0)</f>
        <v>0</v>
      </c>
      <c r="T744" s="16">
        <f>IFERROR(_xlfn.IFNA(VLOOKUP(Fullmath[[#This Row],[M2]],$H$2:$L743,4,FALSE),VLOOKUP(Fullmath[[#This Row],[M2]],$H745:$L$2227,4,FALSE)),0)</f>
        <v>0</v>
      </c>
      <c r="U744" s="5"/>
      <c r="V744" s="6"/>
      <c r="W744" s="15">
        <f>IFERROR(_xlfn.IFNA(VLOOKUP(Fullmath[[#This Row],[M3]],$H$2:$L743,2,FALSE),VLOOKUP(Fullmath[[#This Row],[M3]],$H745:$L$2227,2,FALSE)),0)</f>
        <v>0</v>
      </c>
      <c r="X744" s="16">
        <f>IFERROR(_xlfn.IFNA(VLOOKUP(Fullmath[[#This Row],[M3]],$H$2:$L743,4,FALSE),VLOOKUP(Fullmath[[#This Row],[M3]],$H745:$L$2227,4,FALSE)),0)</f>
        <v>0</v>
      </c>
      <c r="Y744" s="5"/>
      <c r="Z744" s="6"/>
      <c r="AA744" s="15">
        <f>IFERROR(_xlfn.IFNA(VLOOKUP(Fullmath[[#This Row],[M4]],$H$2:$L743,2,FALSE),VLOOKUP(Fullmath[[#This Row],[M4]],$H745:$L$2227,2,FALSE)),0)</f>
        <v>0</v>
      </c>
      <c r="AB744" s="16">
        <f>IFERROR(_xlfn.IFNA(VLOOKUP(Fullmath[[#This Row],[M4]],$H$2:$L743,4,FALSE),VLOOKUP(Fullmath[[#This Row],[M4]],$H745:$L$2227,4,FALSE)),0)</f>
        <v>0</v>
      </c>
      <c r="AC744" s="5"/>
      <c r="AD744" s="6"/>
      <c r="AE744" s="15">
        <f>IFERROR(_xlfn.IFNA(VLOOKUP(Fullmath[[#This Row],[M5]],$H$2:$L743,2,FALSE),VLOOKUP(Fullmath[[#This Row],[M5]],$H745:$L$2227,2,FALSE)),0)</f>
        <v>0</v>
      </c>
      <c r="AF744" s="16">
        <f>IFERROR(_xlfn.IFNA(VLOOKUP(Fullmath[[#This Row],[M5]],$H$2:$L743,4,FALSE),VLOOKUP(Fullmath[[#This Row],[M5]],$H745:$L$2227,4,FALSE)),0)</f>
        <v>0</v>
      </c>
      <c r="AG744" s="5"/>
      <c r="AH744" s="6"/>
      <c r="AI744" s="15">
        <f>IFERROR(_xlfn.IFNA(VLOOKUP(Fullmath[[#This Row],[M6]],$H$2:$L743,2,FALSE),VLOOKUP(Fullmath[[#This Row],[M6]],$H745:$L$2227,2,FALSE)),0)</f>
        <v>0</v>
      </c>
      <c r="AJ744" s="16">
        <f>IFERROR(_xlfn.IFNA(VLOOKUP(Fullmath[[#This Row],[M6]],$H$2:$L743,4,FALSE),VLOOKUP(Fullmath[[#This Row],[M6]],$H745:$L$2227,4,FALSE)),0)</f>
        <v>0</v>
      </c>
      <c r="AK744" s="5" t="s">
        <v>208</v>
      </c>
      <c r="AL744" s="6">
        <v>6</v>
      </c>
      <c r="AM744" s="6">
        <f>(IFERROR(VLOOKUP(AK744,Components[[Name]:[Price]],2,FALSE),0))</f>
        <v>526.6</v>
      </c>
      <c r="AN744" s="5"/>
      <c r="AO744" s="6"/>
      <c r="AP744" s="6">
        <f>(IFERROR(VLOOKUP(AN744,Components[[Name]:[Price]],2,FALSE),0))</f>
        <v>0</v>
      </c>
      <c r="AQ744" s="5"/>
      <c r="AR744" s="6"/>
      <c r="AS744" s="6">
        <f>(IFERROR(VLOOKUP(AQ744,Components[[Name]:[Price]],2,FALSE),0))</f>
        <v>0</v>
      </c>
      <c r="AT744" s="5"/>
      <c r="AU744" s="6"/>
      <c r="AV744" s="6">
        <f>(IFERROR(VLOOKUP(AT744,Components[[Name]:[Price]],2,FALSE),0))</f>
        <v>0</v>
      </c>
      <c r="AW744" s="5"/>
      <c r="AX744" s="6"/>
      <c r="AY744" s="6">
        <f>(IFERROR(VLOOKUP(AW744,Components[[Name]:[Price]],2,FALSE),0))</f>
        <v>0</v>
      </c>
      <c r="AZ744" s="5"/>
      <c r="BA744" s="6"/>
      <c r="BB744" s="2">
        <f>(IFERROR(VLOOKUP(AZ744,Components[[Name]:[Price]],2,FALSE),0))</f>
        <v>0</v>
      </c>
    </row>
    <row r="745" spans="1:54" x14ac:dyDescent="0.2">
      <c r="A745" s="2">
        <v>1520</v>
      </c>
      <c r="B745" s="2" t="s">
        <v>958</v>
      </c>
      <c r="C745" s="6" t="s">
        <v>826</v>
      </c>
      <c r="D745" s="2" t="s">
        <v>965</v>
      </c>
      <c r="E745" s="2">
        <v>25</v>
      </c>
      <c r="F745" s="2">
        <v>34</v>
      </c>
      <c r="G745" s="2">
        <v>240</v>
      </c>
      <c r="H745" s="2" t="s">
        <v>981</v>
      </c>
      <c r="I745" s="7">
        <f>Fullmath[[#This Row],[Total CP]]/Fullmath[[#This Row],[Quantity]]</f>
        <v>19.567999999999998</v>
      </c>
      <c r="J7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489.2</v>
      </c>
      <c r="K745" s="6">
        <f>Fullmath[[#This Row],[Mat Cost]]/Fullmath[[#This Row],[Quantity]]</f>
        <v>207.04319999999998</v>
      </c>
      <c r="L7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5176.08</v>
      </c>
      <c r="M745" s="5" t="s">
        <v>724</v>
      </c>
      <c r="N745" s="14">
        <v>5</v>
      </c>
      <c r="O745" s="15">
        <f>IFERROR(_xlfn.IFNA(VLOOKUP(Fullmath[[#This Row],[M1]],$H$2:$L744,2,FALSE),VLOOKUP(Fullmath[[#This Row],[M1]],$H746:$L$2227,2,FALSE)),0)</f>
        <v>1.2</v>
      </c>
      <c r="P745" s="16">
        <f>IFERROR(_xlfn.IFNA(VLOOKUP(Fullmath[[#This Row],[M1]],$H$2:$L744,4,FALSE),VLOOKUP(Fullmath[[#This Row],[M1]],$H746:$L$2227,4,FALSE)),0)</f>
        <v>142.66666666666669</v>
      </c>
      <c r="Q745" s="5" t="s">
        <v>979</v>
      </c>
      <c r="R745" s="6">
        <v>25</v>
      </c>
      <c r="S745" s="15">
        <f>IFERROR(_xlfn.IFNA(VLOOKUP(Fullmath[[#This Row],[M2]],$H$2:$L744,2,FALSE),VLOOKUP(Fullmath[[#This Row],[M2]],$H746:$L$2227,2,FALSE)),0)</f>
        <v>9.7279999999999998</v>
      </c>
      <c r="T745" s="16">
        <f>IFERROR(_xlfn.IFNA(VLOOKUP(Fullmath[[#This Row],[M2]],$H$2:$L744,4,FALSE),VLOOKUP(Fullmath[[#This Row],[M2]],$H746:$L$2227,4,FALSE)),0)</f>
        <v>178.50986666666668</v>
      </c>
      <c r="U745" s="5"/>
      <c r="V745" s="6"/>
      <c r="W745" s="15">
        <f>IFERROR(_xlfn.IFNA(VLOOKUP(Fullmath[[#This Row],[M3]],$H$2:$L744,2,FALSE),VLOOKUP(Fullmath[[#This Row],[M3]],$H746:$L$2227,2,FALSE)),0)</f>
        <v>0</v>
      </c>
      <c r="X745" s="16">
        <f>IFERROR(_xlfn.IFNA(VLOOKUP(Fullmath[[#This Row],[M3]],$H$2:$L744,4,FALSE),VLOOKUP(Fullmath[[#This Row],[M3]],$H746:$L$2227,4,FALSE)),0)</f>
        <v>0</v>
      </c>
      <c r="Y745" s="5"/>
      <c r="Z745" s="6"/>
      <c r="AA745" s="15">
        <f>IFERROR(_xlfn.IFNA(VLOOKUP(Fullmath[[#This Row],[M4]],$H$2:$L744,2,FALSE),VLOOKUP(Fullmath[[#This Row],[M4]],$H746:$L$2227,2,FALSE)),0)</f>
        <v>0</v>
      </c>
      <c r="AB745" s="16">
        <f>IFERROR(_xlfn.IFNA(VLOOKUP(Fullmath[[#This Row],[M4]],$H$2:$L744,4,FALSE),VLOOKUP(Fullmath[[#This Row],[M4]],$H746:$L$2227,4,FALSE)),0)</f>
        <v>0</v>
      </c>
      <c r="AC745" s="5"/>
      <c r="AD745" s="6"/>
      <c r="AE745" s="15">
        <f>IFERROR(_xlfn.IFNA(VLOOKUP(Fullmath[[#This Row],[M5]],$H$2:$L744,2,FALSE),VLOOKUP(Fullmath[[#This Row],[M5]],$H746:$L$2227,2,FALSE)),0)</f>
        <v>0</v>
      </c>
      <c r="AF745" s="16">
        <f>IFERROR(_xlfn.IFNA(VLOOKUP(Fullmath[[#This Row],[M5]],$H$2:$L744,4,FALSE),VLOOKUP(Fullmath[[#This Row],[M5]],$H746:$L$2227,4,FALSE)),0)</f>
        <v>0</v>
      </c>
      <c r="AG745" s="5"/>
      <c r="AH745" s="6"/>
      <c r="AI745" s="15">
        <f>IFERROR(_xlfn.IFNA(VLOOKUP(Fullmath[[#This Row],[M6]],$H$2:$L744,2,FALSE),VLOOKUP(Fullmath[[#This Row],[M6]],$H746:$L$2227,2,FALSE)),0)</f>
        <v>0</v>
      </c>
      <c r="AJ745" s="16">
        <f>IFERROR(_xlfn.IFNA(VLOOKUP(Fullmath[[#This Row],[M6]],$H$2:$L744,4,FALSE),VLOOKUP(Fullmath[[#This Row],[M6]],$H746:$L$2227,4,FALSE)),0)</f>
        <v>0</v>
      </c>
      <c r="AK745" s="5"/>
      <c r="AL745" s="6"/>
      <c r="AM745" s="6">
        <f>(IFERROR(VLOOKUP(AK745,Components[[Name]:[Price]],2,FALSE),0))</f>
        <v>0</v>
      </c>
      <c r="AN745" s="5"/>
      <c r="AO745" s="6"/>
      <c r="AP745" s="6">
        <f>(IFERROR(VLOOKUP(AN745,Components[[Name]:[Price]],2,FALSE),0))</f>
        <v>0</v>
      </c>
      <c r="AQ745" s="5"/>
      <c r="AR745" s="6"/>
      <c r="AS745" s="6">
        <f>(IFERROR(VLOOKUP(AQ745,Components[[Name]:[Price]],2,FALSE),0))</f>
        <v>0</v>
      </c>
      <c r="AT745" s="5"/>
      <c r="AU745" s="6"/>
      <c r="AV745" s="6">
        <f>(IFERROR(VLOOKUP(AT745,Components[[Name]:[Price]],2,FALSE),0))</f>
        <v>0</v>
      </c>
      <c r="AW745" s="5"/>
      <c r="AX745" s="6"/>
      <c r="AY745" s="6">
        <f>(IFERROR(VLOOKUP(AW745,Components[[Name]:[Price]],2,FALSE),0))</f>
        <v>0</v>
      </c>
      <c r="AZ745" s="5"/>
      <c r="BA745" s="6"/>
      <c r="BB745" s="2">
        <f>(IFERROR(VLOOKUP(AZ745,Components[[Name]:[Price]],2,FALSE),0))</f>
        <v>0</v>
      </c>
    </row>
    <row r="746" spans="1:54" x14ac:dyDescent="0.2">
      <c r="A746" s="2">
        <v>1521</v>
      </c>
      <c r="B746" s="2" t="s">
        <v>958</v>
      </c>
      <c r="C746" s="6" t="s">
        <v>826</v>
      </c>
      <c r="D746" s="2" t="s">
        <v>965</v>
      </c>
      <c r="E746" s="2">
        <v>25</v>
      </c>
      <c r="F746" s="2">
        <v>37</v>
      </c>
      <c r="G746" s="2">
        <v>280</v>
      </c>
      <c r="H746" s="2" t="s">
        <v>982</v>
      </c>
      <c r="I746" s="7">
        <f>Fullmath[[#This Row],[Total CP]]/Fullmath[[#This Row],[Quantity]]</f>
        <v>21.408000000000001</v>
      </c>
      <c r="J7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535.20000000000005</v>
      </c>
      <c r="K746" s="6">
        <f>Fullmath[[#This Row],[Mat Cost]]/Fullmath[[#This Row],[Quantity]]</f>
        <v>235.57653333333334</v>
      </c>
      <c r="L7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5889.4133333333339</v>
      </c>
      <c r="M746" s="5" t="s">
        <v>724</v>
      </c>
      <c r="N746" s="14">
        <v>10</v>
      </c>
      <c r="O746" s="15">
        <f>IFERROR(_xlfn.IFNA(VLOOKUP(Fullmath[[#This Row],[M1]],$H$2:$L745,2,FALSE),VLOOKUP(Fullmath[[#This Row],[M1]],$H747:$L$2227,2,FALSE)),0)</f>
        <v>1.2</v>
      </c>
      <c r="P746" s="16">
        <f>IFERROR(_xlfn.IFNA(VLOOKUP(Fullmath[[#This Row],[M1]],$H$2:$L745,4,FALSE),VLOOKUP(Fullmath[[#This Row],[M1]],$H747:$L$2227,4,FALSE)),0)</f>
        <v>142.66666666666669</v>
      </c>
      <c r="Q746" s="5" t="s">
        <v>979</v>
      </c>
      <c r="R746" s="6">
        <v>25</v>
      </c>
      <c r="S746" s="15">
        <f>IFERROR(_xlfn.IFNA(VLOOKUP(Fullmath[[#This Row],[M2]],$H$2:$L745,2,FALSE),VLOOKUP(Fullmath[[#This Row],[M2]],$H747:$L$2227,2,FALSE)),0)</f>
        <v>9.7279999999999998</v>
      </c>
      <c r="T746" s="16">
        <f>IFERROR(_xlfn.IFNA(VLOOKUP(Fullmath[[#This Row],[M2]],$H$2:$L745,4,FALSE),VLOOKUP(Fullmath[[#This Row],[M2]],$H747:$L$2227,4,FALSE)),0)</f>
        <v>178.50986666666668</v>
      </c>
      <c r="U746" s="5"/>
      <c r="V746" s="6"/>
      <c r="W746" s="15">
        <f>IFERROR(_xlfn.IFNA(VLOOKUP(Fullmath[[#This Row],[M3]],$H$2:$L745,2,FALSE),VLOOKUP(Fullmath[[#This Row],[M3]],$H747:$L$2227,2,FALSE)),0)</f>
        <v>0</v>
      </c>
      <c r="X746" s="16">
        <f>IFERROR(_xlfn.IFNA(VLOOKUP(Fullmath[[#This Row],[M3]],$H$2:$L745,4,FALSE),VLOOKUP(Fullmath[[#This Row],[M3]],$H747:$L$2227,4,FALSE)),0)</f>
        <v>0</v>
      </c>
      <c r="Y746" s="5"/>
      <c r="Z746" s="6"/>
      <c r="AA746" s="15">
        <f>IFERROR(_xlfn.IFNA(VLOOKUP(Fullmath[[#This Row],[M4]],$H$2:$L745,2,FALSE),VLOOKUP(Fullmath[[#This Row],[M4]],$H747:$L$2227,2,FALSE)),0)</f>
        <v>0</v>
      </c>
      <c r="AB746" s="16">
        <f>IFERROR(_xlfn.IFNA(VLOOKUP(Fullmath[[#This Row],[M4]],$H$2:$L745,4,FALSE),VLOOKUP(Fullmath[[#This Row],[M4]],$H747:$L$2227,4,FALSE)),0)</f>
        <v>0</v>
      </c>
      <c r="AC746" s="5"/>
      <c r="AD746" s="6"/>
      <c r="AE746" s="15">
        <f>IFERROR(_xlfn.IFNA(VLOOKUP(Fullmath[[#This Row],[M5]],$H$2:$L745,2,FALSE),VLOOKUP(Fullmath[[#This Row],[M5]],$H747:$L$2227,2,FALSE)),0)</f>
        <v>0</v>
      </c>
      <c r="AF746" s="16">
        <f>IFERROR(_xlfn.IFNA(VLOOKUP(Fullmath[[#This Row],[M5]],$H$2:$L745,4,FALSE),VLOOKUP(Fullmath[[#This Row],[M5]],$H747:$L$2227,4,FALSE)),0)</f>
        <v>0</v>
      </c>
      <c r="AG746" s="5"/>
      <c r="AH746" s="6"/>
      <c r="AI746" s="15">
        <f>IFERROR(_xlfn.IFNA(VLOOKUP(Fullmath[[#This Row],[M6]],$H$2:$L745,2,FALSE),VLOOKUP(Fullmath[[#This Row],[M6]],$H747:$L$2227,2,FALSE)),0)</f>
        <v>0</v>
      </c>
      <c r="AJ746" s="16">
        <f>IFERROR(_xlfn.IFNA(VLOOKUP(Fullmath[[#This Row],[M6]],$H$2:$L745,4,FALSE),VLOOKUP(Fullmath[[#This Row],[M6]],$H747:$L$2227,4,FALSE)),0)</f>
        <v>0</v>
      </c>
      <c r="AK746" s="5"/>
      <c r="AL746" s="6"/>
      <c r="AM746" s="6">
        <f>(IFERROR(VLOOKUP(AK746,Components[[Name]:[Price]],2,FALSE),0))</f>
        <v>0</v>
      </c>
      <c r="AN746" s="5"/>
      <c r="AO746" s="6"/>
      <c r="AP746" s="6">
        <f>(IFERROR(VLOOKUP(AN746,Components[[Name]:[Price]],2,FALSE),0))</f>
        <v>0</v>
      </c>
      <c r="AQ746" s="5"/>
      <c r="AR746" s="6"/>
      <c r="AS746" s="6">
        <f>(IFERROR(VLOOKUP(AQ746,Components[[Name]:[Price]],2,FALSE),0))</f>
        <v>0</v>
      </c>
      <c r="AT746" s="5"/>
      <c r="AU746" s="6"/>
      <c r="AV746" s="6">
        <f>(IFERROR(VLOOKUP(AT746,Components[[Name]:[Price]],2,FALSE),0))</f>
        <v>0</v>
      </c>
      <c r="AW746" s="5"/>
      <c r="AX746" s="6"/>
      <c r="AY746" s="6">
        <f>(IFERROR(VLOOKUP(AW746,Components[[Name]:[Price]],2,FALSE),0))</f>
        <v>0</v>
      </c>
      <c r="AZ746" s="5"/>
      <c r="BA746" s="6"/>
      <c r="BB746" s="2">
        <f>(IFERROR(VLOOKUP(AZ746,Components[[Name]:[Price]],2,FALSE),0))</f>
        <v>0</v>
      </c>
    </row>
    <row r="747" spans="1:54" x14ac:dyDescent="0.2">
      <c r="A747" s="2">
        <v>1522</v>
      </c>
      <c r="B747" s="2" t="s">
        <v>958</v>
      </c>
      <c r="C747" s="6" t="s">
        <v>826</v>
      </c>
      <c r="D747" s="2" t="s">
        <v>965</v>
      </c>
      <c r="E747" s="2">
        <v>25</v>
      </c>
      <c r="F747" s="2">
        <v>39</v>
      </c>
      <c r="G747" s="2">
        <v>320</v>
      </c>
      <c r="H747" s="2" t="s">
        <v>980</v>
      </c>
      <c r="I747" s="7">
        <f>Fullmath[[#This Row],[Total CP]]/Fullmath[[#This Row],[Quantity]]</f>
        <v>23.863999999999997</v>
      </c>
      <c r="J7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596.59999999999991</v>
      </c>
      <c r="K747" s="6">
        <f>Fullmath[[#This Row],[Mat Cost]]/Fullmath[[#This Row],[Quantity]]</f>
        <v>298.20226666666667</v>
      </c>
      <c r="L7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7455.0566666666673</v>
      </c>
      <c r="M747" s="5" t="s">
        <v>582</v>
      </c>
      <c r="N747" s="14">
        <v>1</v>
      </c>
      <c r="O747" s="15">
        <f>IFERROR(_xlfn.IFNA(VLOOKUP(Fullmath[[#This Row],[M1]],$H$2:$L746,2,FALSE),VLOOKUP(Fullmath[[#This Row],[M1]],$H748:$L$2227,2,FALSE)),0)</f>
        <v>9.4</v>
      </c>
      <c r="P747" s="16">
        <f>IFERROR(_xlfn.IFNA(VLOOKUP(Fullmath[[#This Row],[M1]],$H$2:$L746,4,FALSE),VLOOKUP(Fullmath[[#This Row],[M1]],$H748:$L$2227,4,FALSE)),0)</f>
        <v>138.97666666666666</v>
      </c>
      <c r="Q747" s="5" t="s">
        <v>724</v>
      </c>
      <c r="R747" s="6">
        <v>20</v>
      </c>
      <c r="S747" s="15">
        <f>IFERROR(_xlfn.IFNA(VLOOKUP(Fullmath[[#This Row],[M2]],$H$2:$L746,2,FALSE),VLOOKUP(Fullmath[[#This Row],[M2]],$H748:$L$2227,2,FALSE)),0)</f>
        <v>1.2</v>
      </c>
      <c r="T747" s="16">
        <f>IFERROR(_xlfn.IFNA(VLOOKUP(Fullmath[[#This Row],[M2]],$H$2:$L746,4,FALSE),VLOOKUP(Fullmath[[#This Row],[M2]],$H748:$L$2227,4,FALSE)),0)</f>
        <v>142.66666666666669</v>
      </c>
      <c r="U747" s="5" t="s">
        <v>979</v>
      </c>
      <c r="V747" s="6">
        <v>25</v>
      </c>
      <c r="W747" s="15">
        <f>IFERROR(_xlfn.IFNA(VLOOKUP(Fullmath[[#This Row],[M3]],$H$2:$L746,2,FALSE),VLOOKUP(Fullmath[[#This Row],[M3]],$H748:$L$2227,2,FALSE)),0)</f>
        <v>9.7279999999999998</v>
      </c>
      <c r="X747" s="16">
        <f>IFERROR(_xlfn.IFNA(VLOOKUP(Fullmath[[#This Row],[M3]],$H$2:$L746,4,FALSE),VLOOKUP(Fullmath[[#This Row],[M3]],$H748:$L$2227,4,FALSE)),0)</f>
        <v>178.50986666666668</v>
      </c>
      <c r="Y747" s="5"/>
      <c r="Z747" s="6"/>
      <c r="AA747" s="15">
        <f>IFERROR(_xlfn.IFNA(VLOOKUP(Fullmath[[#This Row],[M4]],$H$2:$L746,2,FALSE),VLOOKUP(Fullmath[[#This Row],[M4]],$H748:$L$2227,2,FALSE)),0)</f>
        <v>0</v>
      </c>
      <c r="AB747" s="16">
        <f>IFERROR(_xlfn.IFNA(VLOOKUP(Fullmath[[#This Row],[M4]],$H$2:$L746,4,FALSE),VLOOKUP(Fullmath[[#This Row],[M4]],$H748:$L$2227,4,FALSE)),0)</f>
        <v>0</v>
      </c>
      <c r="AC747" s="5"/>
      <c r="AD747" s="6"/>
      <c r="AE747" s="15">
        <f>IFERROR(_xlfn.IFNA(VLOOKUP(Fullmath[[#This Row],[M5]],$H$2:$L746,2,FALSE),VLOOKUP(Fullmath[[#This Row],[M5]],$H748:$L$2227,2,FALSE)),0)</f>
        <v>0</v>
      </c>
      <c r="AF747" s="16">
        <f>IFERROR(_xlfn.IFNA(VLOOKUP(Fullmath[[#This Row],[M5]],$H$2:$L746,4,FALSE),VLOOKUP(Fullmath[[#This Row],[M5]],$H748:$L$2227,4,FALSE)),0)</f>
        <v>0</v>
      </c>
      <c r="AG747" s="5"/>
      <c r="AH747" s="6"/>
      <c r="AI747" s="15">
        <f>IFERROR(_xlfn.IFNA(VLOOKUP(Fullmath[[#This Row],[M6]],$H$2:$L746,2,FALSE),VLOOKUP(Fullmath[[#This Row],[M6]],$H748:$L$2227,2,FALSE)),0)</f>
        <v>0</v>
      </c>
      <c r="AJ747" s="16">
        <f>IFERROR(_xlfn.IFNA(VLOOKUP(Fullmath[[#This Row],[M6]],$H$2:$L746,4,FALSE),VLOOKUP(Fullmath[[#This Row],[M6]],$H748:$L$2227,4,FALSE)),0)</f>
        <v>0</v>
      </c>
      <c r="AK747" s="5"/>
      <c r="AL747" s="6"/>
      <c r="AM747" s="6">
        <f>(IFERROR(VLOOKUP(AK747,Components[[Name]:[Price]],2,FALSE),0))</f>
        <v>0</v>
      </c>
      <c r="AN747" s="5"/>
      <c r="AO747" s="6"/>
      <c r="AP747" s="6">
        <f>(IFERROR(VLOOKUP(AN747,Components[[Name]:[Price]],2,FALSE),0))</f>
        <v>0</v>
      </c>
      <c r="AQ747" s="5"/>
      <c r="AR747" s="6"/>
      <c r="AS747" s="6">
        <f>(IFERROR(VLOOKUP(AQ747,Components[[Name]:[Price]],2,FALSE),0))</f>
        <v>0</v>
      </c>
      <c r="AT747" s="5"/>
      <c r="AU747" s="6"/>
      <c r="AV747" s="6">
        <f>(IFERROR(VLOOKUP(AT747,Components[[Name]:[Price]],2,FALSE),0))</f>
        <v>0</v>
      </c>
      <c r="AW747" s="5"/>
      <c r="AX747" s="6"/>
      <c r="AY747" s="6">
        <f>(IFERROR(VLOOKUP(AW747,Components[[Name]:[Price]],2,FALSE),0))</f>
        <v>0</v>
      </c>
      <c r="AZ747" s="5"/>
      <c r="BA747" s="6"/>
      <c r="BB747" s="2">
        <f>(IFERROR(VLOOKUP(AZ747,Components[[Name]:[Price]],2,FALSE),0))</f>
        <v>0</v>
      </c>
    </row>
    <row r="748" spans="1:54" x14ac:dyDescent="0.2">
      <c r="A748" s="6">
        <v>22</v>
      </c>
      <c r="B748" s="6" t="s">
        <v>527</v>
      </c>
      <c r="C748" s="6" t="s">
        <v>822</v>
      </c>
      <c r="D748" s="6" t="s">
        <v>409</v>
      </c>
      <c r="E748" s="6">
        <v>1</v>
      </c>
      <c r="F748" s="6">
        <v>19</v>
      </c>
      <c r="G748" s="6">
        <v>8</v>
      </c>
      <c r="H748" s="6" t="s">
        <v>410</v>
      </c>
      <c r="I748" s="7">
        <f>Fullmath[[#This Row],[Total CP]]/Fullmath[[#This Row],[Quantity]]</f>
        <v>10</v>
      </c>
      <c r="J7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748" s="6">
        <f>Fullmath[[#This Row],[Mat Cost]]/Fullmath[[#This Row],[Quantity]]</f>
        <v>1118</v>
      </c>
      <c r="L7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1118</v>
      </c>
      <c r="M748" s="5" t="s">
        <v>355</v>
      </c>
      <c r="N748" s="14">
        <v>1</v>
      </c>
      <c r="O748" s="15">
        <f>IFERROR(_xlfn.IFNA(VLOOKUP(Fullmath[[#This Row],[M1]],$H$2:$L747,2,FALSE),VLOOKUP(Fullmath[[#This Row],[M1]],$H749:$L$2227,2,FALSE)),0)</f>
        <v>2</v>
      </c>
      <c r="P748" s="16">
        <f>IFERROR(_xlfn.IFNA(VLOOKUP(Fullmath[[#This Row],[M1]],$H$2:$L747,4,FALSE),VLOOKUP(Fullmath[[#This Row],[M1]],$H749:$L$2227,4,FALSE)),0)</f>
        <v>74.5</v>
      </c>
      <c r="Q748" s="5"/>
      <c r="R748" s="6"/>
      <c r="S748" s="15">
        <f>IFERROR(_xlfn.IFNA(VLOOKUP(Fullmath[[#This Row],[M2]],$H$2:$L747,2,FALSE),VLOOKUP(Fullmath[[#This Row],[M2]],$H749:$L$2227,2,FALSE)),0)</f>
        <v>0</v>
      </c>
      <c r="T748" s="16">
        <f>IFERROR(_xlfn.IFNA(VLOOKUP(Fullmath[[#This Row],[M2]],$H$2:$L747,4,FALSE),VLOOKUP(Fullmath[[#This Row],[M2]],$H749:$L$2227,4,FALSE)),0)</f>
        <v>0</v>
      </c>
      <c r="U748" s="5"/>
      <c r="V748" s="6"/>
      <c r="W748" s="15">
        <f>IFERROR(_xlfn.IFNA(VLOOKUP(Fullmath[[#This Row],[M3]],$H$2:$L747,2,FALSE),VLOOKUP(Fullmath[[#This Row],[M3]],$H749:$L$2227,2,FALSE)),0)</f>
        <v>0</v>
      </c>
      <c r="X748" s="16">
        <f>IFERROR(_xlfn.IFNA(VLOOKUP(Fullmath[[#This Row],[M3]],$H$2:$L747,4,FALSE),VLOOKUP(Fullmath[[#This Row],[M3]],$H749:$L$2227,4,FALSE)),0)</f>
        <v>0</v>
      </c>
      <c r="Y748" s="5"/>
      <c r="Z748" s="6"/>
      <c r="AA748" s="15">
        <f>IFERROR(_xlfn.IFNA(VLOOKUP(Fullmath[[#This Row],[M4]],$H$2:$L747,2,FALSE),VLOOKUP(Fullmath[[#This Row],[M4]],$H749:$L$2227,2,FALSE)),0)</f>
        <v>0</v>
      </c>
      <c r="AB748" s="16">
        <f>IFERROR(_xlfn.IFNA(VLOOKUP(Fullmath[[#This Row],[M4]],$H$2:$L747,4,FALSE),VLOOKUP(Fullmath[[#This Row],[M4]],$H749:$L$2227,4,FALSE)),0)</f>
        <v>0</v>
      </c>
      <c r="AC748" s="5"/>
      <c r="AD748" s="6"/>
      <c r="AE748" s="15">
        <f>IFERROR(_xlfn.IFNA(VLOOKUP(Fullmath[[#This Row],[M5]],$H$2:$L747,2,FALSE),VLOOKUP(Fullmath[[#This Row],[M5]],$H749:$L$2227,2,FALSE)),0)</f>
        <v>0</v>
      </c>
      <c r="AF748" s="16">
        <f>IFERROR(_xlfn.IFNA(VLOOKUP(Fullmath[[#This Row],[M5]],$H$2:$L747,4,FALSE),VLOOKUP(Fullmath[[#This Row],[M5]],$H749:$L$2227,4,FALSE)),0)</f>
        <v>0</v>
      </c>
      <c r="AG748" s="5"/>
      <c r="AH748" s="6"/>
      <c r="AI748" s="15">
        <f>IFERROR(_xlfn.IFNA(VLOOKUP(Fullmath[[#This Row],[M6]],$H$2:$L747,2,FALSE),VLOOKUP(Fullmath[[#This Row],[M6]],$H749:$L$2227,2,FALSE)),0)</f>
        <v>0</v>
      </c>
      <c r="AJ748" s="16">
        <f>IFERROR(_xlfn.IFNA(VLOOKUP(Fullmath[[#This Row],[M6]],$H$2:$L747,4,FALSE),VLOOKUP(Fullmath[[#This Row],[M6]],$H749:$L$2227,4,FALSE)),0)</f>
        <v>0</v>
      </c>
      <c r="AK748" s="5" t="s">
        <v>230</v>
      </c>
      <c r="AL748" s="6">
        <v>3</v>
      </c>
      <c r="AM748" s="6">
        <f>(IFERROR(VLOOKUP(AK748,Components[[Name]:[Price]],2,FALSE),0))</f>
        <v>347.83333333333331</v>
      </c>
      <c r="AN748" s="5"/>
      <c r="AO748" s="6"/>
      <c r="AP748" s="6">
        <f>(IFERROR(VLOOKUP(AN748,Components[[Name]:[Price]],2,FALSE),0))</f>
        <v>0</v>
      </c>
      <c r="AQ748" s="5"/>
      <c r="AR748" s="6"/>
      <c r="AS748" s="6">
        <f>(IFERROR(VLOOKUP(AQ748,Components[[Name]:[Price]],2,FALSE),0))</f>
        <v>0</v>
      </c>
      <c r="AT748" s="5"/>
      <c r="AU748" s="6"/>
      <c r="AV748" s="6">
        <f>(IFERROR(VLOOKUP(AT748,Components[[Name]:[Price]],2,FALSE),0))</f>
        <v>0</v>
      </c>
      <c r="AW748" s="5"/>
      <c r="AX748" s="6"/>
      <c r="AY748" s="6">
        <f>(IFERROR(VLOOKUP(AW748,Components[[Name]:[Price]],2,FALSE),0))</f>
        <v>0</v>
      </c>
      <c r="AZ748" s="5"/>
      <c r="BA748" s="6"/>
      <c r="BB748" s="6">
        <f>(IFERROR(VLOOKUP(AZ748,Components[[Name]:[Price]],2,FALSE),0))</f>
        <v>0</v>
      </c>
    </row>
    <row r="749" spans="1:54" x14ac:dyDescent="0.2">
      <c r="A749" s="6">
        <v>23</v>
      </c>
      <c r="B749" s="6" t="s">
        <v>527</v>
      </c>
      <c r="C749" s="6" t="s">
        <v>822</v>
      </c>
      <c r="D749" s="6" t="s">
        <v>409</v>
      </c>
      <c r="E749" s="6">
        <v>1</v>
      </c>
      <c r="F749" s="6">
        <v>19</v>
      </c>
      <c r="G749" s="6">
        <v>8</v>
      </c>
      <c r="H749" s="6" t="s">
        <v>410</v>
      </c>
      <c r="I749" s="7">
        <f>Fullmath[[#This Row],[Total CP]]/Fullmath[[#This Row],[Quantity]]</f>
        <v>10</v>
      </c>
      <c r="J7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749" s="6">
        <f>Fullmath[[#This Row],[Mat Cost]]/Fullmath[[#This Row],[Quantity]]</f>
        <v>1118</v>
      </c>
      <c r="L7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1118</v>
      </c>
      <c r="M749" s="5" t="s">
        <v>355</v>
      </c>
      <c r="N749" s="14">
        <v>1</v>
      </c>
      <c r="O749" s="15">
        <f>IFERROR(_xlfn.IFNA(VLOOKUP(Fullmath[[#This Row],[M1]],$H$2:$L748,2,FALSE),VLOOKUP(Fullmath[[#This Row],[M1]],$H750:$L$2227,2,FALSE)),0)</f>
        <v>2</v>
      </c>
      <c r="P749" s="16">
        <f>IFERROR(_xlfn.IFNA(VLOOKUP(Fullmath[[#This Row],[M1]],$H$2:$L748,4,FALSE),VLOOKUP(Fullmath[[#This Row],[M1]],$H750:$L$2227,4,FALSE)),0)</f>
        <v>74.5</v>
      </c>
      <c r="Q749" s="5"/>
      <c r="R749" s="6"/>
      <c r="S749" s="15">
        <f>IFERROR(_xlfn.IFNA(VLOOKUP(Fullmath[[#This Row],[M2]],$H$2:$L748,2,FALSE),VLOOKUP(Fullmath[[#This Row],[M2]],$H750:$L$2227,2,FALSE)),0)</f>
        <v>0</v>
      </c>
      <c r="T749" s="16">
        <f>IFERROR(_xlfn.IFNA(VLOOKUP(Fullmath[[#This Row],[M2]],$H$2:$L748,4,FALSE),VLOOKUP(Fullmath[[#This Row],[M2]],$H750:$L$2227,4,FALSE)),0)</f>
        <v>0</v>
      </c>
      <c r="U749" s="5"/>
      <c r="V749" s="6"/>
      <c r="W749" s="15">
        <f>IFERROR(_xlfn.IFNA(VLOOKUP(Fullmath[[#This Row],[M3]],$H$2:$L748,2,FALSE),VLOOKUP(Fullmath[[#This Row],[M3]],$H750:$L$2227,2,FALSE)),0)</f>
        <v>0</v>
      </c>
      <c r="X749" s="16">
        <f>IFERROR(_xlfn.IFNA(VLOOKUP(Fullmath[[#This Row],[M3]],$H$2:$L748,4,FALSE),VLOOKUP(Fullmath[[#This Row],[M3]],$H750:$L$2227,4,FALSE)),0)</f>
        <v>0</v>
      </c>
      <c r="Y749" s="5"/>
      <c r="Z749" s="6"/>
      <c r="AA749" s="15">
        <f>IFERROR(_xlfn.IFNA(VLOOKUP(Fullmath[[#This Row],[M4]],$H$2:$L748,2,FALSE),VLOOKUP(Fullmath[[#This Row],[M4]],$H750:$L$2227,2,FALSE)),0)</f>
        <v>0</v>
      </c>
      <c r="AB749" s="16">
        <f>IFERROR(_xlfn.IFNA(VLOOKUP(Fullmath[[#This Row],[M4]],$H$2:$L748,4,FALSE),VLOOKUP(Fullmath[[#This Row],[M4]],$H750:$L$2227,4,FALSE)),0)</f>
        <v>0</v>
      </c>
      <c r="AC749" s="5"/>
      <c r="AD749" s="6"/>
      <c r="AE749" s="15">
        <f>IFERROR(_xlfn.IFNA(VLOOKUP(Fullmath[[#This Row],[M5]],$H$2:$L748,2,FALSE),VLOOKUP(Fullmath[[#This Row],[M5]],$H750:$L$2227,2,FALSE)),0)</f>
        <v>0</v>
      </c>
      <c r="AF749" s="16">
        <f>IFERROR(_xlfn.IFNA(VLOOKUP(Fullmath[[#This Row],[M5]],$H$2:$L748,4,FALSE),VLOOKUP(Fullmath[[#This Row],[M5]],$H750:$L$2227,4,FALSE)),0)</f>
        <v>0</v>
      </c>
      <c r="AG749" s="5"/>
      <c r="AH749" s="6"/>
      <c r="AI749" s="15">
        <f>IFERROR(_xlfn.IFNA(VLOOKUP(Fullmath[[#This Row],[M6]],$H$2:$L748,2,FALSE),VLOOKUP(Fullmath[[#This Row],[M6]],$H750:$L$2227,2,FALSE)),0)</f>
        <v>0</v>
      </c>
      <c r="AJ749" s="16">
        <f>IFERROR(_xlfn.IFNA(VLOOKUP(Fullmath[[#This Row],[M6]],$H$2:$L748,4,FALSE),VLOOKUP(Fullmath[[#This Row],[M6]],$H750:$L$2227,4,FALSE)),0)</f>
        <v>0</v>
      </c>
      <c r="AK749" s="5" t="s">
        <v>230</v>
      </c>
      <c r="AL749" s="6">
        <v>3</v>
      </c>
      <c r="AM749" s="6">
        <f>(IFERROR(VLOOKUP(AK749,Components[[Name]:[Price]],2,FALSE),0))</f>
        <v>347.83333333333331</v>
      </c>
      <c r="AN749" s="5"/>
      <c r="AO749" s="6"/>
      <c r="AP749" s="6">
        <f>(IFERROR(VLOOKUP(AN749,Components[[Name]:[Price]],2,FALSE),0))</f>
        <v>0</v>
      </c>
      <c r="AQ749" s="5"/>
      <c r="AR749" s="6"/>
      <c r="AS749" s="6">
        <f>(IFERROR(VLOOKUP(AQ749,Components[[Name]:[Price]],2,FALSE),0))</f>
        <v>0</v>
      </c>
      <c r="AT749" s="5"/>
      <c r="AU749" s="6"/>
      <c r="AV749" s="6">
        <f>(IFERROR(VLOOKUP(AT749,Components[[Name]:[Price]],2,FALSE),0))</f>
        <v>0</v>
      </c>
      <c r="AW749" s="5"/>
      <c r="AX749" s="6"/>
      <c r="AY749" s="6">
        <f>(IFERROR(VLOOKUP(AW749,Components[[Name]:[Price]],2,FALSE),0))</f>
        <v>0</v>
      </c>
      <c r="AZ749" s="5"/>
      <c r="BA749" s="6"/>
      <c r="BB749" s="6">
        <f>(IFERROR(VLOOKUP(AZ749,Components[[Name]:[Price]],2,FALSE),0))</f>
        <v>0</v>
      </c>
    </row>
    <row r="750" spans="1:54" x14ac:dyDescent="0.2">
      <c r="A750" s="6">
        <v>24</v>
      </c>
      <c r="B750" s="6" t="s">
        <v>527</v>
      </c>
      <c r="C750" s="6" t="s">
        <v>822</v>
      </c>
      <c r="D750" s="6" t="s">
        <v>409</v>
      </c>
      <c r="E750" s="6">
        <v>1</v>
      </c>
      <c r="F750" s="6">
        <v>19</v>
      </c>
      <c r="G750" s="6">
        <v>8</v>
      </c>
      <c r="H750" s="6" t="s">
        <v>410</v>
      </c>
      <c r="I750" s="7">
        <f>Fullmath[[#This Row],[Total CP]]/Fullmath[[#This Row],[Quantity]]</f>
        <v>10</v>
      </c>
      <c r="J7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750" s="6">
        <f>Fullmath[[#This Row],[Mat Cost]]/Fullmath[[#This Row],[Quantity]]</f>
        <v>1118</v>
      </c>
      <c r="L7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1118</v>
      </c>
      <c r="M750" s="5" t="s">
        <v>355</v>
      </c>
      <c r="N750" s="14">
        <v>1</v>
      </c>
      <c r="O750" s="15">
        <f>IFERROR(_xlfn.IFNA(VLOOKUP(Fullmath[[#This Row],[M1]],$H$2:$L749,2,FALSE),VLOOKUP(Fullmath[[#This Row],[M1]],$H751:$L$2227,2,FALSE)),0)</f>
        <v>2</v>
      </c>
      <c r="P750" s="16">
        <f>IFERROR(_xlfn.IFNA(VLOOKUP(Fullmath[[#This Row],[M1]],$H$2:$L749,4,FALSE),VLOOKUP(Fullmath[[#This Row],[M1]],$H751:$L$2227,4,FALSE)),0)</f>
        <v>74.5</v>
      </c>
      <c r="Q750" s="5"/>
      <c r="R750" s="6"/>
      <c r="S750" s="15">
        <f>IFERROR(_xlfn.IFNA(VLOOKUP(Fullmath[[#This Row],[M2]],$H$2:$L749,2,FALSE),VLOOKUP(Fullmath[[#This Row],[M2]],$H751:$L$2227,2,FALSE)),0)</f>
        <v>0</v>
      </c>
      <c r="T750" s="16">
        <f>IFERROR(_xlfn.IFNA(VLOOKUP(Fullmath[[#This Row],[M2]],$H$2:$L749,4,FALSE),VLOOKUP(Fullmath[[#This Row],[M2]],$H751:$L$2227,4,FALSE)),0)</f>
        <v>0</v>
      </c>
      <c r="U750" s="5"/>
      <c r="V750" s="6"/>
      <c r="W750" s="15">
        <f>IFERROR(_xlfn.IFNA(VLOOKUP(Fullmath[[#This Row],[M3]],$H$2:$L749,2,FALSE),VLOOKUP(Fullmath[[#This Row],[M3]],$H751:$L$2227,2,FALSE)),0)</f>
        <v>0</v>
      </c>
      <c r="X750" s="16">
        <f>IFERROR(_xlfn.IFNA(VLOOKUP(Fullmath[[#This Row],[M3]],$H$2:$L749,4,FALSE),VLOOKUP(Fullmath[[#This Row],[M3]],$H751:$L$2227,4,FALSE)),0)</f>
        <v>0</v>
      </c>
      <c r="Y750" s="5"/>
      <c r="Z750" s="6"/>
      <c r="AA750" s="15">
        <f>IFERROR(_xlfn.IFNA(VLOOKUP(Fullmath[[#This Row],[M4]],$H$2:$L749,2,FALSE),VLOOKUP(Fullmath[[#This Row],[M4]],$H751:$L$2227,2,FALSE)),0)</f>
        <v>0</v>
      </c>
      <c r="AB750" s="16">
        <f>IFERROR(_xlfn.IFNA(VLOOKUP(Fullmath[[#This Row],[M4]],$H$2:$L749,4,FALSE),VLOOKUP(Fullmath[[#This Row],[M4]],$H751:$L$2227,4,FALSE)),0)</f>
        <v>0</v>
      </c>
      <c r="AC750" s="5"/>
      <c r="AD750" s="6"/>
      <c r="AE750" s="15">
        <f>IFERROR(_xlfn.IFNA(VLOOKUP(Fullmath[[#This Row],[M5]],$H$2:$L749,2,FALSE),VLOOKUP(Fullmath[[#This Row],[M5]],$H751:$L$2227,2,FALSE)),0)</f>
        <v>0</v>
      </c>
      <c r="AF750" s="16">
        <f>IFERROR(_xlfn.IFNA(VLOOKUP(Fullmath[[#This Row],[M5]],$H$2:$L749,4,FALSE),VLOOKUP(Fullmath[[#This Row],[M5]],$H751:$L$2227,4,FALSE)),0)</f>
        <v>0</v>
      </c>
      <c r="AG750" s="5"/>
      <c r="AH750" s="6"/>
      <c r="AI750" s="15">
        <f>IFERROR(_xlfn.IFNA(VLOOKUP(Fullmath[[#This Row],[M6]],$H$2:$L749,2,FALSE),VLOOKUP(Fullmath[[#This Row],[M6]],$H751:$L$2227,2,FALSE)),0)</f>
        <v>0</v>
      </c>
      <c r="AJ750" s="16">
        <f>IFERROR(_xlfn.IFNA(VLOOKUP(Fullmath[[#This Row],[M6]],$H$2:$L749,4,FALSE),VLOOKUP(Fullmath[[#This Row],[M6]],$H751:$L$2227,4,FALSE)),0)</f>
        <v>0</v>
      </c>
      <c r="AK750" s="5" t="s">
        <v>230</v>
      </c>
      <c r="AL750" s="6">
        <v>3</v>
      </c>
      <c r="AM750" s="6">
        <f>(IFERROR(VLOOKUP(AK750,Components[[Name]:[Price]],2,FALSE),0))</f>
        <v>347.83333333333331</v>
      </c>
      <c r="AN750" s="5"/>
      <c r="AO750" s="6"/>
      <c r="AP750" s="6">
        <f>(IFERROR(VLOOKUP(AN750,Components[[Name]:[Price]],2,FALSE),0))</f>
        <v>0</v>
      </c>
      <c r="AQ750" s="5"/>
      <c r="AR750" s="6"/>
      <c r="AS750" s="6">
        <f>(IFERROR(VLOOKUP(AQ750,Components[[Name]:[Price]],2,FALSE),0))</f>
        <v>0</v>
      </c>
      <c r="AT750" s="5"/>
      <c r="AU750" s="6"/>
      <c r="AV750" s="6">
        <f>(IFERROR(VLOOKUP(AT750,Components[[Name]:[Price]],2,FALSE),0))</f>
        <v>0</v>
      </c>
      <c r="AW750" s="5"/>
      <c r="AX750" s="6"/>
      <c r="AY750" s="6">
        <f>(IFERROR(VLOOKUP(AW750,Components[[Name]:[Price]],2,FALSE),0))</f>
        <v>0</v>
      </c>
      <c r="AZ750" s="5"/>
      <c r="BA750" s="6"/>
      <c r="BB750" s="6">
        <f>(IFERROR(VLOOKUP(AZ750,Components[[Name]:[Price]],2,FALSE),0))</f>
        <v>0</v>
      </c>
    </row>
    <row r="751" spans="1:54" x14ac:dyDescent="0.2">
      <c r="A751" s="6">
        <v>1552</v>
      </c>
      <c r="B751" s="6" t="s">
        <v>527</v>
      </c>
      <c r="C751" s="6" t="s">
        <v>822</v>
      </c>
      <c r="D751" s="6" t="s">
        <v>409</v>
      </c>
      <c r="E751" s="6">
        <v>1</v>
      </c>
      <c r="F751" s="6">
        <v>22</v>
      </c>
      <c r="G751" s="6">
        <v>36</v>
      </c>
      <c r="H751" s="6" t="s">
        <v>423</v>
      </c>
      <c r="I751" s="7">
        <f>Fullmath[[#This Row],[Total CP]]/Fullmath[[#This Row],[Quantity]]</f>
        <v>80.400000000000006</v>
      </c>
      <c r="J7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80.400000000000006</v>
      </c>
      <c r="K751" s="6">
        <f>Fullmath[[#This Row],[Mat Cost]]/Fullmath[[#This Row],[Quantity]]</f>
        <v>1297.7266666666667</v>
      </c>
      <c r="L7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1297.7266666666667</v>
      </c>
      <c r="M751" s="5" t="s">
        <v>461</v>
      </c>
      <c r="N751" s="14">
        <v>1</v>
      </c>
      <c r="O751" s="15">
        <f>IFERROR(_xlfn.IFNA(VLOOKUP(Fullmath[[#This Row],[M1]],$H$2:$L750,2,FALSE),VLOOKUP(Fullmath[[#This Row],[M1]],$H752:$L$2227,2,FALSE)),0)</f>
        <v>41.4</v>
      </c>
      <c r="P751" s="16">
        <f>IFERROR(_xlfn.IFNA(VLOOKUP(Fullmath[[#This Row],[M1]],$H$2:$L750,4,FALSE),VLOOKUP(Fullmath[[#This Row],[M1]],$H752:$L$2227,4,FALSE)),0)</f>
        <v>138.97666666666666</v>
      </c>
      <c r="Q751" s="5" t="s">
        <v>302</v>
      </c>
      <c r="R751" s="6">
        <v>3</v>
      </c>
      <c r="S751" s="15">
        <f>IFERROR(_xlfn.IFNA(VLOOKUP(Fullmath[[#This Row],[M2]],$H$2:$L750,2,FALSE),VLOOKUP(Fullmath[[#This Row],[M2]],$H752:$L$2227,2,FALSE)),0)</f>
        <v>1</v>
      </c>
      <c r="T751" s="16">
        <f>IFERROR(_xlfn.IFNA(VLOOKUP(Fullmath[[#This Row],[M2]],$H$2:$L750,4,FALSE),VLOOKUP(Fullmath[[#This Row],[M2]],$H752:$L$2227,4,FALSE)),0)</f>
        <v>38.416666666666664</v>
      </c>
      <c r="U751" s="5"/>
      <c r="V751" s="6"/>
      <c r="W751" s="15">
        <f>IFERROR(_xlfn.IFNA(VLOOKUP(Fullmath[[#This Row],[M3]],$H$2:$L750,2,FALSE),VLOOKUP(Fullmath[[#This Row],[M3]],$H752:$L$2227,2,FALSE)),0)</f>
        <v>0</v>
      </c>
      <c r="X751" s="16">
        <f>IFERROR(_xlfn.IFNA(VLOOKUP(Fullmath[[#This Row],[M3]],$H$2:$L750,4,FALSE),VLOOKUP(Fullmath[[#This Row],[M3]],$H752:$L$2227,4,FALSE)),0)</f>
        <v>0</v>
      </c>
      <c r="Y751" s="5"/>
      <c r="Z751" s="6"/>
      <c r="AA751" s="15">
        <f>IFERROR(_xlfn.IFNA(VLOOKUP(Fullmath[[#This Row],[M4]],$H$2:$L750,2,FALSE),VLOOKUP(Fullmath[[#This Row],[M4]],$H752:$L$2227,2,FALSE)),0)</f>
        <v>0</v>
      </c>
      <c r="AB751" s="16">
        <f>IFERROR(_xlfn.IFNA(VLOOKUP(Fullmath[[#This Row],[M4]],$H$2:$L750,4,FALSE),VLOOKUP(Fullmath[[#This Row],[M4]],$H752:$L$2227,4,FALSE)),0)</f>
        <v>0</v>
      </c>
      <c r="AC751" s="5"/>
      <c r="AD751" s="6"/>
      <c r="AE751" s="15">
        <f>IFERROR(_xlfn.IFNA(VLOOKUP(Fullmath[[#This Row],[M5]],$H$2:$L750,2,FALSE),VLOOKUP(Fullmath[[#This Row],[M5]],$H752:$L$2227,2,FALSE)),0)</f>
        <v>0</v>
      </c>
      <c r="AF751" s="16">
        <f>IFERROR(_xlfn.IFNA(VLOOKUP(Fullmath[[#This Row],[M5]],$H$2:$L750,4,FALSE),VLOOKUP(Fullmath[[#This Row],[M5]],$H752:$L$2227,4,FALSE)),0)</f>
        <v>0</v>
      </c>
      <c r="AG751" s="5"/>
      <c r="AH751" s="6"/>
      <c r="AI751" s="15">
        <f>IFERROR(_xlfn.IFNA(VLOOKUP(Fullmath[[#This Row],[M6]],$H$2:$L750,2,FALSE),VLOOKUP(Fullmath[[#This Row],[M6]],$H752:$L$2227,2,FALSE)),0)</f>
        <v>0</v>
      </c>
      <c r="AJ751" s="16">
        <f>IFERROR(_xlfn.IFNA(VLOOKUP(Fullmath[[#This Row],[M6]],$H$2:$L750,4,FALSE),VLOOKUP(Fullmath[[#This Row],[M6]],$H752:$L$2227,4,FALSE)),0)</f>
        <v>0</v>
      </c>
      <c r="AK751" s="5" t="s">
        <v>230</v>
      </c>
      <c r="AL751" s="6">
        <v>3</v>
      </c>
      <c r="AM751" s="6">
        <f>(IFERROR(VLOOKUP(AK751,Components[[Name]:[Price]],2,FALSE),0))</f>
        <v>347.83333333333331</v>
      </c>
      <c r="AN751" s="5"/>
      <c r="AO751" s="6"/>
      <c r="AP751" s="6">
        <f>(IFERROR(VLOOKUP(AN751,Components[[Name]:[Price]],2,FALSE),0))</f>
        <v>0</v>
      </c>
      <c r="AQ751" s="5"/>
      <c r="AR751" s="6"/>
      <c r="AS751" s="6">
        <f>(IFERROR(VLOOKUP(AQ751,Components[[Name]:[Price]],2,FALSE),0))</f>
        <v>0</v>
      </c>
      <c r="AT751" s="5"/>
      <c r="AU751" s="6"/>
      <c r="AV751" s="6">
        <f>(IFERROR(VLOOKUP(AT751,Components[[Name]:[Price]],2,FALSE),0))</f>
        <v>0</v>
      </c>
      <c r="AW751" s="5"/>
      <c r="AX751" s="6"/>
      <c r="AY751" s="6">
        <f>(IFERROR(VLOOKUP(AW751,Components[[Name]:[Price]],2,FALSE),0))</f>
        <v>0</v>
      </c>
      <c r="AZ751" s="5"/>
      <c r="BA751" s="6"/>
      <c r="BB751" s="6">
        <f>(IFERROR(VLOOKUP(AZ751,Components[[Name]:[Price]],2,FALSE),0))</f>
        <v>0</v>
      </c>
    </row>
    <row r="752" spans="1:54" x14ac:dyDescent="0.2">
      <c r="A752" s="6">
        <v>35</v>
      </c>
      <c r="B752" s="6" t="s">
        <v>527</v>
      </c>
      <c r="C752" s="6" t="s">
        <v>822</v>
      </c>
      <c r="D752" s="6" t="s">
        <v>409</v>
      </c>
      <c r="E752" s="6">
        <v>1</v>
      </c>
      <c r="F752" s="6">
        <v>22</v>
      </c>
      <c r="G752" s="6">
        <v>26</v>
      </c>
      <c r="H752" s="6" t="s">
        <v>411</v>
      </c>
      <c r="I752" s="7">
        <f>Fullmath[[#This Row],[Total CP]]/Fullmath[[#This Row],[Quantity]]</f>
        <v>75.400000000000006</v>
      </c>
      <c r="J7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75.400000000000006</v>
      </c>
      <c r="K752" s="6">
        <f>Fullmath[[#This Row],[Mat Cost]]/Fullmath[[#This Row],[Quantity]]</f>
        <v>1443.31</v>
      </c>
      <c r="L7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1443.31</v>
      </c>
      <c r="M752" s="5" t="s">
        <v>461</v>
      </c>
      <c r="N752" s="14">
        <v>1</v>
      </c>
      <c r="O752" s="15">
        <f>IFERROR(_xlfn.IFNA(VLOOKUP(Fullmath[[#This Row],[M1]],$H$2:$L751,2,FALSE),VLOOKUP(Fullmath[[#This Row],[M1]],$H753:$L$2227,2,FALSE)),0)</f>
        <v>41.4</v>
      </c>
      <c r="P752" s="16">
        <f>IFERROR(_xlfn.IFNA(VLOOKUP(Fullmath[[#This Row],[M1]],$H$2:$L751,4,FALSE),VLOOKUP(Fullmath[[#This Row],[M1]],$H753:$L$2227,4,FALSE)),0)</f>
        <v>138.97666666666666</v>
      </c>
      <c r="Q752" s="5" t="s">
        <v>306</v>
      </c>
      <c r="R752" s="6">
        <v>1</v>
      </c>
      <c r="S752" s="15">
        <f>IFERROR(_xlfn.IFNA(VLOOKUP(Fullmath[[#This Row],[M2]],$H$2:$L751,2,FALSE),VLOOKUP(Fullmath[[#This Row],[M2]],$H753:$L$2227,2,FALSE)),0)</f>
        <v>8</v>
      </c>
      <c r="T752" s="16">
        <f>IFERROR(_xlfn.IFNA(VLOOKUP(Fullmath[[#This Row],[M2]],$H$2:$L751,4,FALSE),VLOOKUP(Fullmath[[#This Row],[M2]],$H753:$L$2227,4,FALSE)),0)</f>
        <v>260.83333333333331</v>
      </c>
      <c r="U752" s="5"/>
      <c r="V752" s="6"/>
      <c r="W752" s="15">
        <f>IFERROR(_xlfn.IFNA(VLOOKUP(Fullmath[[#This Row],[M3]],$H$2:$L751,2,FALSE),VLOOKUP(Fullmath[[#This Row],[M3]],$H753:$L$2227,2,FALSE)),0)</f>
        <v>0</v>
      </c>
      <c r="X752" s="16">
        <f>IFERROR(_xlfn.IFNA(VLOOKUP(Fullmath[[#This Row],[M3]],$H$2:$L751,4,FALSE),VLOOKUP(Fullmath[[#This Row],[M3]],$H753:$L$2227,4,FALSE)),0)</f>
        <v>0</v>
      </c>
      <c r="Y752" s="5"/>
      <c r="Z752" s="6"/>
      <c r="AA752" s="15">
        <f>IFERROR(_xlfn.IFNA(VLOOKUP(Fullmath[[#This Row],[M4]],$H$2:$L751,2,FALSE),VLOOKUP(Fullmath[[#This Row],[M4]],$H753:$L$2227,2,FALSE)),0)</f>
        <v>0</v>
      </c>
      <c r="AB752" s="16">
        <f>IFERROR(_xlfn.IFNA(VLOOKUP(Fullmath[[#This Row],[M4]],$H$2:$L751,4,FALSE),VLOOKUP(Fullmath[[#This Row],[M4]],$H753:$L$2227,4,FALSE)),0)</f>
        <v>0</v>
      </c>
      <c r="AC752" s="5"/>
      <c r="AD752" s="6"/>
      <c r="AE752" s="15">
        <f>IFERROR(_xlfn.IFNA(VLOOKUP(Fullmath[[#This Row],[M5]],$H$2:$L751,2,FALSE),VLOOKUP(Fullmath[[#This Row],[M5]],$H753:$L$2227,2,FALSE)),0)</f>
        <v>0</v>
      </c>
      <c r="AF752" s="16">
        <f>IFERROR(_xlfn.IFNA(VLOOKUP(Fullmath[[#This Row],[M5]],$H$2:$L751,4,FALSE),VLOOKUP(Fullmath[[#This Row],[M5]],$H753:$L$2227,4,FALSE)),0)</f>
        <v>0</v>
      </c>
      <c r="AG752" s="5"/>
      <c r="AH752" s="6"/>
      <c r="AI752" s="15">
        <f>IFERROR(_xlfn.IFNA(VLOOKUP(Fullmath[[#This Row],[M6]],$H$2:$L751,2,FALSE),VLOOKUP(Fullmath[[#This Row],[M6]],$H753:$L$2227,2,FALSE)),0)</f>
        <v>0</v>
      </c>
      <c r="AJ752" s="16">
        <f>IFERROR(_xlfn.IFNA(VLOOKUP(Fullmath[[#This Row],[M6]],$H$2:$L751,4,FALSE),VLOOKUP(Fullmath[[#This Row],[M6]],$H753:$L$2227,4,FALSE)),0)</f>
        <v>0</v>
      </c>
      <c r="AK752" s="5" t="s">
        <v>230</v>
      </c>
      <c r="AL752" s="6">
        <v>3</v>
      </c>
      <c r="AM752" s="6">
        <f>(IFERROR(VLOOKUP(AK752,Components[[Name]:[Price]],2,FALSE),0))</f>
        <v>347.83333333333331</v>
      </c>
      <c r="AN752" s="5"/>
      <c r="AO752" s="6"/>
      <c r="AP752" s="6">
        <f>(IFERROR(VLOOKUP(AN752,Components[[Name]:[Price]],2,FALSE),0))</f>
        <v>0</v>
      </c>
      <c r="AQ752" s="5"/>
      <c r="AR752" s="6"/>
      <c r="AS752" s="6">
        <f>(IFERROR(VLOOKUP(AQ752,Components[[Name]:[Price]],2,FALSE),0))</f>
        <v>0</v>
      </c>
      <c r="AT752" s="5"/>
      <c r="AU752" s="6"/>
      <c r="AV752" s="6">
        <f>(IFERROR(VLOOKUP(AT752,Components[[Name]:[Price]],2,FALSE),0))</f>
        <v>0</v>
      </c>
      <c r="AW752" s="5"/>
      <c r="AX752" s="6"/>
      <c r="AY752" s="6">
        <f>(IFERROR(VLOOKUP(AW752,Components[[Name]:[Price]],2,FALSE),0))</f>
        <v>0</v>
      </c>
      <c r="AZ752" s="5"/>
      <c r="BA752" s="6"/>
      <c r="BB752" s="6">
        <f>(IFERROR(VLOOKUP(AZ752,Components[[Name]:[Price]],2,FALSE),0))</f>
        <v>0</v>
      </c>
    </row>
    <row r="753" spans="1:54" x14ac:dyDescent="0.2">
      <c r="A753" s="6">
        <v>36</v>
      </c>
      <c r="B753" s="6" t="s">
        <v>527</v>
      </c>
      <c r="C753" s="6" t="s">
        <v>822</v>
      </c>
      <c r="D753" s="6" t="s">
        <v>409</v>
      </c>
      <c r="E753" s="6">
        <v>1</v>
      </c>
      <c r="F753" s="6">
        <v>22</v>
      </c>
      <c r="G753" s="6">
        <v>26</v>
      </c>
      <c r="H753" s="6" t="s">
        <v>412</v>
      </c>
      <c r="I753" s="7">
        <f>Fullmath[[#This Row],[Total CP]]/Fullmath[[#This Row],[Quantity]]</f>
        <v>75.400000000000006</v>
      </c>
      <c r="J7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75.400000000000006</v>
      </c>
      <c r="K753" s="6">
        <f>Fullmath[[#This Row],[Mat Cost]]/Fullmath[[#This Row],[Quantity]]</f>
        <v>1443.31</v>
      </c>
      <c r="L7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1443.31</v>
      </c>
      <c r="M753" s="5" t="s">
        <v>461</v>
      </c>
      <c r="N753" s="14">
        <v>1</v>
      </c>
      <c r="O753" s="15">
        <f>IFERROR(_xlfn.IFNA(VLOOKUP(Fullmath[[#This Row],[M1]],$H$2:$L752,2,FALSE),VLOOKUP(Fullmath[[#This Row],[M1]],$H754:$L$2227,2,FALSE)),0)</f>
        <v>41.4</v>
      </c>
      <c r="P753" s="16">
        <f>IFERROR(_xlfn.IFNA(VLOOKUP(Fullmath[[#This Row],[M1]],$H$2:$L752,4,FALSE),VLOOKUP(Fullmath[[#This Row],[M1]],$H754:$L$2227,4,FALSE)),0)</f>
        <v>138.97666666666666</v>
      </c>
      <c r="Q753" s="5" t="s">
        <v>306</v>
      </c>
      <c r="R753" s="6">
        <v>1</v>
      </c>
      <c r="S753" s="15">
        <f>IFERROR(_xlfn.IFNA(VLOOKUP(Fullmath[[#This Row],[M2]],$H$2:$L752,2,FALSE),VLOOKUP(Fullmath[[#This Row],[M2]],$H754:$L$2227,2,FALSE)),0)</f>
        <v>8</v>
      </c>
      <c r="T753" s="16">
        <f>IFERROR(_xlfn.IFNA(VLOOKUP(Fullmath[[#This Row],[M2]],$H$2:$L752,4,FALSE),VLOOKUP(Fullmath[[#This Row],[M2]],$H754:$L$2227,4,FALSE)),0)</f>
        <v>260.83333333333331</v>
      </c>
      <c r="U753" s="5"/>
      <c r="V753" s="6"/>
      <c r="W753" s="15">
        <f>IFERROR(_xlfn.IFNA(VLOOKUP(Fullmath[[#This Row],[M3]],$H$2:$L752,2,FALSE),VLOOKUP(Fullmath[[#This Row],[M3]],$H754:$L$2227,2,FALSE)),0)</f>
        <v>0</v>
      </c>
      <c r="X753" s="16">
        <f>IFERROR(_xlfn.IFNA(VLOOKUP(Fullmath[[#This Row],[M3]],$H$2:$L752,4,FALSE),VLOOKUP(Fullmath[[#This Row],[M3]],$H754:$L$2227,4,FALSE)),0)</f>
        <v>0</v>
      </c>
      <c r="Y753" s="5"/>
      <c r="Z753" s="6"/>
      <c r="AA753" s="15">
        <f>IFERROR(_xlfn.IFNA(VLOOKUP(Fullmath[[#This Row],[M4]],$H$2:$L752,2,FALSE),VLOOKUP(Fullmath[[#This Row],[M4]],$H754:$L$2227,2,FALSE)),0)</f>
        <v>0</v>
      </c>
      <c r="AB753" s="16">
        <f>IFERROR(_xlfn.IFNA(VLOOKUP(Fullmath[[#This Row],[M4]],$H$2:$L752,4,FALSE),VLOOKUP(Fullmath[[#This Row],[M4]],$H754:$L$2227,4,FALSE)),0)</f>
        <v>0</v>
      </c>
      <c r="AC753" s="5"/>
      <c r="AD753" s="6"/>
      <c r="AE753" s="15">
        <f>IFERROR(_xlfn.IFNA(VLOOKUP(Fullmath[[#This Row],[M5]],$H$2:$L752,2,FALSE),VLOOKUP(Fullmath[[#This Row],[M5]],$H754:$L$2227,2,FALSE)),0)</f>
        <v>0</v>
      </c>
      <c r="AF753" s="16">
        <f>IFERROR(_xlfn.IFNA(VLOOKUP(Fullmath[[#This Row],[M5]],$H$2:$L752,4,FALSE),VLOOKUP(Fullmath[[#This Row],[M5]],$H754:$L$2227,4,FALSE)),0)</f>
        <v>0</v>
      </c>
      <c r="AG753" s="5"/>
      <c r="AH753" s="6"/>
      <c r="AI753" s="15">
        <f>IFERROR(_xlfn.IFNA(VLOOKUP(Fullmath[[#This Row],[M6]],$H$2:$L752,2,FALSE),VLOOKUP(Fullmath[[#This Row],[M6]],$H754:$L$2227,2,FALSE)),0)</f>
        <v>0</v>
      </c>
      <c r="AJ753" s="16">
        <f>IFERROR(_xlfn.IFNA(VLOOKUP(Fullmath[[#This Row],[M6]],$H$2:$L752,4,FALSE),VLOOKUP(Fullmath[[#This Row],[M6]],$H754:$L$2227,4,FALSE)),0)</f>
        <v>0</v>
      </c>
      <c r="AK753" s="5" t="s">
        <v>230</v>
      </c>
      <c r="AL753" s="6">
        <v>3</v>
      </c>
      <c r="AM753" s="6">
        <f>(IFERROR(VLOOKUP(AK753,Components[[Name]:[Price]],2,FALSE),0))</f>
        <v>347.83333333333331</v>
      </c>
      <c r="AN753" s="5"/>
      <c r="AO753" s="6"/>
      <c r="AP753" s="6">
        <f>(IFERROR(VLOOKUP(AN753,Components[[Name]:[Price]],2,FALSE),0))</f>
        <v>0</v>
      </c>
      <c r="AQ753" s="5"/>
      <c r="AR753" s="6"/>
      <c r="AS753" s="6">
        <f>(IFERROR(VLOOKUP(AQ753,Components[[Name]:[Price]],2,FALSE),0))</f>
        <v>0</v>
      </c>
      <c r="AT753" s="5"/>
      <c r="AU753" s="6"/>
      <c r="AV753" s="6">
        <f>(IFERROR(VLOOKUP(AT753,Components[[Name]:[Price]],2,FALSE),0))</f>
        <v>0</v>
      </c>
      <c r="AW753" s="5"/>
      <c r="AX753" s="6"/>
      <c r="AY753" s="6">
        <f>(IFERROR(VLOOKUP(AW753,Components[[Name]:[Price]],2,FALSE),0))</f>
        <v>0</v>
      </c>
      <c r="AZ753" s="5"/>
      <c r="BA753" s="6"/>
      <c r="BB753" s="6">
        <f>(IFERROR(VLOOKUP(AZ753,Components[[Name]:[Price]],2,FALSE),0))</f>
        <v>0</v>
      </c>
    </row>
    <row r="754" spans="1:54" x14ac:dyDescent="0.2">
      <c r="A754" s="6">
        <v>37</v>
      </c>
      <c r="B754" s="6" t="s">
        <v>527</v>
      </c>
      <c r="C754" s="6" t="s">
        <v>822</v>
      </c>
      <c r="D754" s="6" t="s">
        <v>409</v>
      </c>
      <c r="E754" s="6">
        <v>1</v>
      </c>
      <c r="F754" s="6">
        <v>23</v>
      </c>
      <c r="G754" s="6">
        <v>56</v>
      </c>
      <c r="H754" s="6" t="s">
        <v>413</v>
      </c>
      <c r="I754" s="7">
        <f>Fullmath[[#This Row],[Total CP]]/Fullmath[[#This Row],[Quantity]]</f>
        <v>109.4</v>
      </c>
      <c r="J7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109.4</v>
      </c>
      <c r="K754" s="6">
        <f>Fullmath[[#This Row],[Mat Cost]]/Fullmath[[#This Row],[Quantity]]</f>
        <v>1895.81</v>
      </c>
      <c r="L7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1895.81</v>
      </c>
      <c r="M754" s="5" t="s">
        <v>461</v>
      </c>
      <c r="N754" s="14">
        <v>1</v>
      </c>
      <c r="O754" s="15">
        <f>IFERROR(_xlfn.IFNA(VLOOKUP(Fullmath[[#This Row],[M1]],$H$2:$L753,2,FALSE),VLOOKUP(Fullmath[[#This Row],[M1]],$H755:$L$2227,2,FALSE)),0)</f>
        <v>41.4</v>
      </c>
      <c r="P754" s="16">
        <f>IFERROR(_xlfn.IFNA(VLOOKUP(Fullmath[[#This Row],[M1]],$H$2:$L753,4,FALSE),VLOOKUP(Fullmath[[#This Row],[M1]],$H755:$L$2227,4,FALSE)),0)</f>
        <v>138.97666666666666</v>
      </c>
      <c r="Q754" s="5" t="s">
        <v>462</v>
      </c>
      <c r="R754" s="6">
        <v>1</v>
      </c>
      <c r="S754" s="15">
        <f>IFERROR(_xlfn.IFNA(VLOOKUP(Fullmath[[#This Row],[M2]],$H$2:$L753,2,FALSE),VLOOKUP(Fullmath[[#This Row],[M2]],$H755:$L$2227,2,FALSE)),0)</f>
        <v>12</v>
      </c>
      <c r="T754" s="16">
        <f>IFERROR(_xlfn.IFNA(VLOOKUP(Fullmath[[#This Row],[M2]],$H$2:$L753,4,FALSE),VLOOKUP(Fullmath[[#This Row],[M2]],$H755:$L$2227,4,FALSE)),0)</f>
        <v>713.33333333333337</v>
      </c>
      <c r="U754" s="5"/>
      <c r="V754" s="6"/>
      <c r="W754" s="15">
        <f>IFERROR(_xlfn.IFNA(VLOOKUP(Fullmath[[#This Row],[M3]],$H$2:$L753,2,FALSE),VLOOKUP(Fullmath[[#This Row],[M3]],$H755:$L$2227,2,FALSE)),0)</f>
        <v>0</v>
      </c>
      <c r="X754" s="16">
        <f>IFERROR(_xlfn.IFNA(VLOOKUP(Fullmath[[#This Row],[M3]],$H$2:$L753,4,FALSE),VLOOKUP(Fullmath[[#This Row],[M3]],$H755:$L$2227,4,FALSE)),0)</f>
        <v>0</v>
      </c>
      <c r="Y754" s="5"/>
      <c r="Z754" s="6"/>
      <c r="AA754" s="15">
        <f>IFERROR(_xlfn.IFNA(VLOOKUP(Fullmath[[#This Row],[M4]],$H$2:$L753,2,FALSE),VLOOKUP(Fullmath[[#This Row],[M4]],$H755:$L$2227,2,FALSE)),0)</f>
        <v>0</v>
      </c>
      <c r="AB754" s="16">
        <f>IFERROR(_xlfn.IFNA(VLOOKUP(Fullmath[[#This Row],[M4]],$H$2:$L753,4,FALSE),VLOOKUP(Fullmath[[#This Row],[M4]],$H755:$L$2227,4,FALSE)),0)</f>
        <v>0</v>
      </c>
      <c r="AC754" s="5"/>
      <c r="AD754" s="6"/>
      <c r="AE754" s="15">
        <f>IFERROR(_xlfn.IFNA(VLOOKUP(Fullmath[[#This Row],[M5]],$H$2:$L753,2,FALSE),VLOOKUP(Fullmath[[#This Row],[M5]],$H755:$L$2227,2,FALSE)),0)</f>
        <v>0</v>
      </c>
      <c r="AF754" s="16">
        <f>IFERROR(_xlfn.IFNA(VLOOKUP(Fullmath[[#This Row],[M5]],$H$2:$L753,4,FALSE),VLOOKUP(Fullmath[[#This Row],[M5]],$H755:$L$2227,4,FALSE)),0)</f>
        <v>0</v>
      </c>
      <c r="AG754" s="5"/>
      <c r="AH754" s="6"/>
      <c r="AI754" s="15">
        <f>IFERROR(_xlfn.IFNA(VLOOKUP(Fullmath[[#This Row],[M6]],$H$2:$L753,2,FALSE),VLOOKUP(Fullmath[[#This Row],[M6]],$H755:$L$2227,2,FALSE)),0)</f>
        <v>0</v>
      </c>
      <c r="AJ754" s="16">
        <f>IFERROR(_xlfn.IFNA(VLOOKUP(Fullmath[[#This Row],[M6]],$H$2:$L753,4,FALSE),VLOOKUP(Fullmath[[#This Row],[M6]],$H755:$L$2227,4,FALSE)),0)</f>
        <v>0</v>
      </c>
      <c r="AK754" s="5" t="s">
        <v>230</v>
      </c>
      <c r="AL754" s="6">
        <v>3</v>
      </c>
      <c r="AM754" s="6">
        <f>(IFERROR(VLOOKUP(AK754,Components[[Name]:[Price]],2,FALSE),0))</f>
        <v>347.83333333333331</v>
      </c>
      <c r="AN754" s="5"/>
      <c r="AO754" s="6"/>
      <c r="AP754" s="6">
        <f>(IFERROR(VLOOKUP(AN754,Components[[Name]:[Price]],2,FALSE),0))</f>
        <v>0</v>
      </c>
      <c r="AQ754" s="5"/>
      <c r="AR754" s="6"/>
      <c r="AS754" s="6">
        <f>(IFERROR(VLOOKUP(AQ754,Components[[Name]:[Price]],2,FALSE),0))</f>
        <v>0</v>
      </c>
      <c r="AT754" s="5"/>
      <c r="AU754" s="6"/>
      <c r="AV754" s="6">
        <f>(IFERROR(VLOOKUP(AT754,Components[[Name]:[Price]],2,FALSE),0))</f>
        <v>0</v>
      </c>
      <c r="AW754" s="5"/>
      <c r="AX754" s="6"/>
      <c r="AY754" s="6">
        <f>(IFERROR(VLOOKUP(AW754,Components[[Name]:[Price]],2,FALSE),0))</f>
        <v>0</v>
      </c>
      <c r="AZ754" s="5"/>
      <c r="BA754" s="6"/>
      <c r="BB754" s="6">
        <f>(IFERROR(VLOOKUP(AZ754,Components[[Name]:[Price]],2,FALSE),0))</f>
        <v>0</v>
      </c>
    </row>
    <row r="755" spans="1:54" x14ac:dyDescent="0.2">
      <c r="A755" s="6">
        <v>39</v>
      </c>
      <c r="B755" s="6" t="s">
        <v>527</v>
      </c>
      <c r="C755" s="6" t="s">
        <v>822</v>
      </c>
      <c r="D755" s="6" t="s">
        <v>409</v>
      </c>
      <c r="E755" s="6">
        <v>1</v>
      </c>
      <c r="F755" s="6">
        <v>25</v>
      </c>
      <c r="G755" s="6">
        <v>85</v>
      </c>
      <c r="H755" s="6" t="s">
        <v>415</v>
      </c>
      <c r="I755" s="7">
        <f>Fullmath[[#This Row],[Total CP]]/Fullmath[[#This Row],[Quantity]]</f>
        <v>142.6</v>
      </c>
      <c r="J7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142.6</v>
      </c>
      <c r="K755" s="6">
        <f>Fullmath[[#This Row],[Mat Cost]]/Fullmath[[#This Row],[Quantity]]</f>
        <v>1487.4766666666667</v>
      </c>
      <c r="L7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1487.4766666666667</v>
      </c>
      <c r="M755" s="5" t="s">
        <v>461</v>
      </c>
      <c r="N755" s="14">
        <v>1</v>
      </c>
      <c r="O755" s="15">
        <f>IFERROR(_xlfn.IFNA(VLOOKUP(Fullmath[[#This Row],[M1]],$H$2:$L754,2,FALSE),VLOOKUP(Fullmath[[#This Row],[M1]],$H756:$L$2227,2,FALSE)),0)</f>
        <v>41.4</v>
      </c>
      <c r="P755" s="16">
        <f>IFERROR(_xlfn.IFNA(VLOOKUP(Fullmath[[#This Row],[M1]],$H$2:$L754,4,FALSE),VLOOKUP(Fullmath[[#This Row],[M1]],$H756:$L$2227,4,FALSE)),0)</f>
        <v>138.97666666666666</v>
      </c>
      <c r="Q755" s="5" t="s">
        <v>463</v>
      </c>
      <c r="R755" s="6">
        <v>1</v>
      </c>
      <c r="S755" s="15">
        <f>IFERROR(_xlfn.IFNA(VLOOKUP(Fullmath[[#This Row],[M2]],$H$2:$L754,2,FALSE),VLOOKUP(Fullmath[[#This Row],[M2]],$H756:$L$2227,2,FALSE)),0)</f>
        <v>16</v>
      </c>
      <c r="T755" s="16">
        <f>IFERROR(_xlfn.IFNA(VLOOKUP(Fullmath[[#This Row],[M2]],$H$2:$L754,4,FALSE),VLOOKUP(Fullmath[[#This Row],[M2]],$H756:$L$2227,4,FALSE)),0)</f>
        <v>300</v>
      </c>
      <c r="U755" s="5" t="s">
        <v>466</v>
      </c>
      <c r="V755" s="6">
        <v>1</v>
      </c>
      <c r="W755" s="15">
        <f>IFERROR(_xlfn.IFNA(VLOOKUP(Fullmath[[#This Row],[M3]],$H$2:$L754,2,FALSE),VLOOKUP(Fullmath[[#This Row],[M3]],$H756:$L$2227,2,FALSE)),0)</f>
        <v>0.2</v>
      </c>
      <c r="X755" s="16">
        <f>IFERROR(_xlfn.IFNA(VLOOKUP(Fullmath[[#This Row],[M3]],$H$2:$L754,4,FALSE),VLOOKUP(Fullmath[[#This Row],[M3]],$H756:$L$2227,4,FALSE)),0)</f>
        <v>5</v>
      </c>
      <c r="Y755" s="5"/>
      <c r="Z755" s="6"/>
      <c r="AA755" s="15">
        <f>IFERROR(_xlfn.IFNA(VLOOKUP(Fullmath[[#This Row],[M4]],$H$2:$L754,2,FALSE),VLOOKUP(Fullmath[[#This Row],[M4]],$H756:$L$2227,2,FALSE)),0)</f>
        <v>0</v>
      </c>
      <c r="AB755" s="16">
        <f>IFERROR(_xlfn.IFNA(VLOOKUP(Fullmath[[#This Row],[M4]],$H$2:$L754,4,FALSE),VLOOKUP(Fullmath[[#This Row],[M4]],$H756:$L$2227,4,FALSE)),0)</f>
        <v>0</v>
      </c>
      <c r="AC755" s="5"/>
      <c r="AD755" s="6"/>
      <c r="AE755" s="15">
        <f>IFERROR(_xlfn.IFNA(VLOOKUP(Fullmath[[#This Row],[M5]],$H$2:$L754,2,FALSE),VLOOKUP(Fullmath[[#This Row],[M5]],$H756:$L$2227,2,FALSE)),0)</f>
        <v>0</v>
      </c>
      <c r="AF755" s="16">
        <f>IFERROR(_xlfn.IFNA(VLOOKUP(Fullmath[[#This Row],[M5]],$H$2:$L754,4,FALSE),VLOOKUP(Fullmath[[#This Row],[M5]],$H756:$L$2227,4,FALSE)),0)</f>
        <v>0</v>
      </c>
      <c r="AG755" s="5"/>
      <c r="AH755" s="6"/>
      <c r="AI755" s="15">
        <f>IFERROR(_xlfn.IFNA(VLOOKUP(Fullmath[[#This Row],[M6]],$H$2:$L754,2,FALSE),VLOOKUP(Fullmath[[#This Row],[M6]],$H756:$L$2227,2,FALSE)),0)</f>
        <v>0</v>
      </c>
      <c r="AJ755" s="16">
        <f>IFERROR(_xlfn.IFNA(VLOOKUP(Fullmath[[#This Row],[M6]],$H$2:$L754,4,FALSE),VLOOKUP(Fullmath[[#This Row],[M6]],$H756:$L$2227,4,FALSE)),0)</f>
        <v>0</v>
      </c>
      <c r="AK755" s="5" t="s">
        <v>230</v>
      </c>
      <c r="AL755" s="6">
        <v>3</v>
      </c>
      <c r="AM755" s="6">
        <f>(IFERROR(VLOOKUP(AK755,Components[[Name]:[Price]],2,FALSE),0))</f>
        <v>347.83333333333331</v>
      </c>
      <c r="AN755" s="5"/>
      <c r="AO755" s="6"/>
      <c r="AP755" s="6">
        <f>(IFERROR(VLOOKUP(AN755,Components[[Name]:[Price]],2,FALSE),0))</f>
        <v>0</v>
      </c>
      <c r="AQ755" s="5"/>
      <c r="AR755" s="6"/>
      <c r="AS755" s="6">
        <f>(IFERROR(VLOOKUP(AQ755,Components[[Name]:[Price]],2,FALSE),0))</f>
        <v>0</v>
      </c>
      <c r="AT755" s="5"/>
      <c r="AU755" s="6"/>
      <c r="AV755" s="6">
        <f>(IFERROR(VLOOKUP(AT755,Components[[Name]:[Price]],2,FALSE),0))</f>
        <v>0</v>
      </c>
      <c r="AW755" s="5"/>
      <c r="AX755" s="6"/>
      <c r="AY755" s="6">
        <f>(IFERROR(VLOOKUP(AW755,Components[[Name]:[Price]],2,FALSE),0))</f>
        <v>0</v>
      </c>
      <c r="AZ755" s="5"/>
      <c r="BA755" s="6"/>
      <c r="BB755" s="6">
        <f>(IFERROR(VLOOKUP(AZ755,Components[[Name]:[Price]],2,FALSE),0))</f>
        <v>0</v>
      </c>
    </row>
    <row r="756" spans="1:54" x14ac:dyDescent="0.2">
      <c r="A756" s="6">
        <v>1555</v>
      </c>
      <c r="B756" s="6" t="s">
        <v>527</v>
      </c>
      <c r="C756" s="6" t="s">
        <v>822</v>
      </c>
      <c r="D756" s="6" t="s">
        <v>409</v>
      </c>
      <c r="E756" s="6">
        <v>1</v>
      </c>
      <c r="F756" s="6">
        <v>32</v>
      </c>
      <c r="G756" s="6">
        <v>160</v>
      </c>
      <c r="H756" s="6" t="s">
        <v>426</v>
      </c>
      <c r="I756" s="7">
        <f>Fullmath[[#This Row],[Total CP]]/Fullmath[[#This Row],[Quantity]]</f>
        <v>167</v>
      </c>
      <c r="J7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167</v>
      </c>
      <c r="K756" s="6">
        <f>Fullmath[[#This Row],[Mat Cost]]/Fullmath[[#This Row],[Quantity]]</f>
        <v>4402.5</v>
      </c>
      <c r="L7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4402.5</v>
      </c>
      <c r="M756" s="5" t="s">
        <v>323</v>
      </c>
      <c r="N756" s="14">
        <v>2</v>
      </c>
      <c r="O756" s="15">
        <f>IFERROR(_xlfn.IFNA(VLOOKUP(Fullmath[[#This Row],[M1]],$H$2:$L755,2,FALSE),VLOOKUP(Fullmath[[#This Row],[M1]],$H757:$L$2227,2,FALSE)),0)</f>
        <v>3</v>
      </c>
      <c r="P756" s="16">
        <f>IFERROR(_xlfn.IFNA(VLOOKUP(Fullmath[[#This Row],[M1]],$H$2:$L755,4,FALSE),VLOOKUP(Fullmath[[#This Row],[M1]],$H757:$L$2227,4,FALSE)),0)</f>
        <v>1034.5</v>
      </c>
      <c r="Q756" s="5" t="s">
        <v>466</v>
      </c>
      <c r="R756" s="6">
        <v>5</v>
      </c>
      <c r="S756" s="15">
        <f>IFERROR(_xlfn.IFNA(VLOOKUP(Fullmath[[#This Row],[M2]],$H$2:$L755,2,FALSE),VLOOKUP(Fullmath[[#This Row],[M2]],$H757:$L$2227,2,FALSE)),0)</f>
        <v>0.2</v>
      </c>
      <c r="T756" s="16">
        <f>IFERROR(_xlfn.IFNA(VLOOKUP(Fullmath[[#This Row],[M2]],$H$2:$L755,4,FALSE),VLOOKUP(Fullmath[[#This Row],[M2]],$H757:$L$2227,4,FALSE)),0)</f>
        <v>5</v>
      </c>
      <c r="U756" s="5"/>
      <c r="V756" s="6"/>
      <c r="W756" s="15">
        <f>IFERROR(_xlfn.IFNA(VLOOKUP(Fullmath[[#This Row],[M3]],$H$2:$L755,2,FALSE),VLOOKUP(Fullmath[[#This Row],[M3]],$H757:$L$2227,2,FALSE)),0)</f>
        <v>0</v>
      </c>
      <c r="X756" s="16">
        <f>IFERROR(_xlfn.IFNA(VLOOKUP(Fullmath[[#This Row],[M3]],$H$2:$L755,4,FALSE),VLOOKUP(Fullmath[[#This Row],[M3]],$H757:$L$2227,4,FALSE)),0)</f>
        <v>0</v>
      </c>
      <c r="Y756" s="5"/>
      <c r="Z756" s="6"/>
      <c r="AA756" s="15">
        <f>IFERROR(_xlfn.IFNA(VLOOKUP(Fullmath[[#This Row],[M4]],$H$2:$L755,2,FALSE),VLOOKUP(Fullmath[[#This Row],[M4]],$H757:$L$2227,2,FALSE)),0)</f>
        <v>0</v>
      </c>
      <c r="AB756" s="16">
        <f>IFERROR(_xlfn.IFNA(VLOOKUP(Fullmath[[#This Row],[M4]],$H$2:$L755,4,FALSE),VLOOKUP(Fullmath[[#This Row],[M4]],$H757:$L$2227,4,FALSE)),0)</f>
        <v>0</v>
      </c>
      <c r="AC756" s="5"/>
      <c r="AD756" s="6"/>
      <c r="AE756" s="15">
        <f>IFERROR(_xlfn.IFNA(VLOOKUP(Fullmath[[#This Row],[M5]],$H$2:$L755,2,FALSE),VLOOKUP(Fullmath[[#This Row],[M5]],$H757:$L$2227,2,FALSE)),0)</f>
        <v>0</v>
      </c>
      <c r="AF756" s="16">
        <f>IFERROR(_xlfn.IFNA(VLOOKUP(Fullmath[[#This Row],[M5]],$H$2:$L755,4,FALSE),VLOOKUP(Fullmath[[#This Row],[M5]],$H757:$L$2227,4,FALSE)),0)</f>
        <v>0</v>
      </c>
      <c r="AG756" s="5"/>
      <c r="AH756" s="6"/>
      <c r="AI756" s="15">
        <f>IFERROR(_xlfn.IFNA(VLOOKUP(Fullmath[[#This Row],[M6]],$H$2:$L755,2,FALSE),VLOOKUP(Fullmath[[#This Row],[M6]],$H757:$L$2227,2,FALSE)),0)</f>
        <v>0</v>
      </c>
      <c r="AJ756" s="16">
        <f>IFERROR(_xlfn.IFNA(VLOOKUP(Fullmath[[#This Row],[M6]],$H$2:$L755,4,FALSE),VLOOKUP(Fullmath[[#This Row],[M6]],$H757:$L$2227,4,FALSE)),0)</f>
        <v>0</v>
      </c>
      <c r="AK756" s="5" t="s">
        <v>230</v>
      </c>
      <c r="AL756" s="6">
        <v>3</v>
      </c>
      <c r="AM756" s="6">
        <f>(IFERROR(VLOOKUP(AK756,Components[[Name]:[Price]],2,FALSE),0))</f>
        <v>347.83333333333331</v>
      </c>
      <c r="AN756" s="5" t="s">
        <v>187</v>
      </c>
      <c r="AO756" s="6">
        <v>1</v>
      </c>
      <c r="AP756" s="6">
        <f>(IFERROR(VLOOKUP(AN756,Components[[Name]:[Price]],2,FALSE),0))</f>
        <v>1265</v>
      </c>
      <c r="AQ756" s="5"/>
      <c r="AR756" s="6"/>
      <c r="AS756" s="6">
        <f>(IFERROR(VLOOKUP(AQ756,Components[[Name]:[Price]],2,FALSE),0))</f>
        <v>0</v>
      </c>
      <c r="AT756" s="5"/>
      <c r="AU756" s="6"/>
      <c r="AV756" s="6">
        <f>(IFERROR(VLOOKUP(AT756,Components[[Name]:[Price]],2,FALSE),0))</f>
        <v>0</v>
      </c>
      <c r="AW756" s="5"/>
      <c r="AX756" s="6"/>
      <c r="AY756" s="6">
        <f>(IFERROR(VLOOKUP(AW756,Components[[Name]:[Price]],2,FALSE),0))</f>
        <v>0</v>
      </c>
      <c r="AZ756" s="5"/>
      <c r="BA756" s="6"/>
      <c r="BB756" s="6">
        <f>(IFERROR(VLOOKUP(AZ756,Components[[Name]:[Price]],2,FALSE),0))</f>
        <v>0</v>
      </c>
    </row>
    <row r="757" spans="1:54" x14ac:dyDescent="0.2">
      <c r="A757" s="6">
        <v>871</v>
      </c>
      <c r="B757" s="6" t="s">
        <v>527</v>
      </c>
      <c r="C757" s="6" t="s">
        <v>822</v>
      </c>
      <c r="D757" s="6" t="s">
        <v>409</v>
      </c>
      <c r="E757" s="6">
        <v>1</v>
      </c>
      <c r="F757" s="6">
        <v>37</v>
      </c>
      <c r="G757" s="6">
        <v>278</v>
      </c>
      <c r="H757" s="6" t="s">
        <v>417</v>
      </c>
      <c r="I757" s="7">
        <f>Fullmath[[#This Row],[Total CP]]/Fullmath[[#This Row],[Quantity]]</f>
        <v>437.8</v>
      </c>
      <c r="J7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437.8</v>
      </c>
      <c r="K757" s="6">
        <f>Fullmath[[#This Row],[Mat Cost]]/Fullmath[[#This Row],[Quantity]]</f>
        <v>48816.786666666667</v>
      </c>
      <c r="L7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48816.786666666667</v>
      </c>
      <c r="M757" s="5" t="s">
        <v>429</v>
      </c>
      <c r="N757" s="14">
        <v>1</v>
      </c>
      <c r="O757" s="15">
        <f>IFERROR(_xlfn.IFNA(VLOOKUP(Fullmath[[#This Row],[M1]],$H$2:$L756,2,FALSE),VLOOKUP(Fullmath[[#This Row],[M1]],$H758:$L$2227,2,FALSE)),0)</f>
        <v>84.4</v>
      </c>
      <c r="P757" s="16">
        <f>IFERROR(_xlfn.IFNA(VLOOKUP(Fullmath[[#This Row],[M1]],$H$2:$L756,4,FALSE),VLOOKUP(Fullmath[[#This Row],[M1]],$H758:$L$2227,4,FALSE)),0)</f>
        <v>1173.4766666666667</v>
      </c>
      <c r="Q757" s="5" t="s">
        <v>293</v>
      </c>
      <c r="R757" s="6">
        <v>2</v>
      </c>
      <c r="S757" s="15">
        <f>IFERROR(_xlfn.IFNA(VLOOKUP(Fullmath[[#This Row],[M2]],$H$2:$L756,2,FALSE),VLOOKUP(Fullmath[[#This Row],[M2]],$H758:$L$2227,2,FALSE)),0)</f>
        <v>0</v>
      </c>
      <c r="T757" s="16">
        <f>IFERROR(_xlfn.IFNA(VLOOKUP(Fullmath[[#This Row],[M2]],$H$2:$L756,4,FALSE),VLOOKUP(Fullmath[[#This Row],[M2]],$H758:$L$2227,4,FALSE)),0)</f>
        <v>0</v>
      </c>
      <c r="U757" s="5" t="s">
        <v>411</v>
      </c>
      <c r="V757" s="6">
        <v>1</v>
      </c>
      <c r="W757" s="15">
        <f>IFERROR(_xlfn.IFNA(VLOOKUP(Fullmath[[#This Row],[M3]],$H$2:$L756,2,FALSE),VLOOKUP(Fullmath[[#This Row],[M3]],$H758:$L$2227,2,FALSE)),0)</f>
        <v>75.400000000000006</v>
      </c>
      <c r="X757" s="16">
        <f>IFERROR(_xlfn.IFNA(VLOOKUP(Fullmath[[#This Row],[M3]],$H$2:$L756,4,FALSE),VLOOKUP(Fullmath[[#This Row],[M3]],$H758:$L$2227,4,FALSE)),0)</f>
        <v>1443.31</v>
      </c>
      <c r="Y757" s="5"/>
      <c r="Z757" s="6"/>
      <c r="AA757" s="15">
        <f>IFERROR(_xlfn.IFNA(VLOOKUP(Fullmath[[#This Row],[M4]],$H$2:$L756,2,FALSE),VLOOKUP(Fullmath[[#This Row],[M4]],$H758:$L$2227,2,FALSE)),0)</f>
        <v>0</v>
      </c>
      <c r="AB757" s="16">
        <f>IFERROR(_xlfn.IFNA(VLOOKUP(Fullmath[[#This Row],[M4]],$H$2:$L756,4,FALSE),VLOOKUP(Fullmath[[#This Row],[M4]],$H758:$L$2227,4,FALSE)),0)</f>
        <v>0</v>
      </c>
      <c r="AC757" s="5"/>
      <c r="AD757" s="6"/>
      <c r="AE757" s="15">
        <f>IFERROR(_xlfn.IFNA(VLOOKUP(Fullmath[[#This Row],[M5]],$H$2:$L756,2,FALSE),VLOOKUP(Fullmath[[#This Row],[M5]],$H758:$L$2227,2,FALSE)),0)</f>
        <v>0</v>
      </c>
      <c r="AF757" s="16">
        <f>IFERROR(_xlfn.IFNA(VLOOKUP(Fullmath[[#This Row],[M5]],$H$2:$L756,4,FALSE),VLOOKUP(Fullmath[[#This Row],[M5]],$H758:$L$2227,4,FALSE)),0)</f>
        <v>0</v>
      </c>
      <c r="AG757" s="5"/>
      <c r="AH757" s="6"/>
      <c r="AI757" s="15">
        <f>IFERROR(_xlfn.IFNA(VLOOKUP(Fullmath[[#This Row],[M6]],$H$2:$L756,2,FALSE),VLOOKUP(Fullmath[[#This Row],[M6]],$H758:$L$2227,2,FALSE)),0)</f>
        <v>0</v>
      </c>
      <c r="AJ757" s="16">
        <f>IFERROR(_xlfn.IFNA(VLOOKUP(Fullmath[[#This Row],[M6]],$H$2:$L756,4,FALSE),VLOOKUP(Fullmath[[#This Row],[M6]],$H758:$L$2227,4,FALSE)),0)</f>
        <v>0</v>
      </c>
      <c r="AK757" s="5" t="s">
        <v>476</v>
      </c>
      <c r="AL757" s="6">
        <v>1</v>
      </c>
      <c r="AM757" s="6">
        <f>(IFERROR(VLOOKUP(AK757,Components[[Name]:[Price]],2,FALSE),0))</f>
        <v>45000</v>
      </c>
      <c r="AN757" s="5" t="s">
        <v>263</v>
      </c>
      <c r="AO757" s="6">
        <v>2</v>
      </c>
      <c r="AP757" s="6">
        <f>(IFERROR(VLOOKUP(AN757,Components[[Name]:[Price]],2,FALSE),0))</f>
        <v>600</v>
      </c>
      <c r="AQ757" s="5"/>
      <c r="AR757" s="6"/>
      <c r="AS757" s="6">
        <f>(IFERROR(VLOOKUP(AQ757,Components[[Name]:[Price]],2,FALSE),0))</f>
        <v>0</v>
      </c>
      <c r="AT757" s="5"/>
      <c r="AU757" s="6"/>
      <c r="AV757" s="6">
        <f>(IFERROR(VLOOKUP(AT757,Components[[Name]:[Price]],2,FALSE),0))</f>
        <v>0</v>
      </c>
      <c r="AW757" s="5"/>
      <c r="AX757" s="6"/>
      <c r="AY757" s="6">
        <f>(IFERROR(VLOOKUP(AW757,Components[[Name]:[Price]],2,FALSE),0))</f>
        <v>0</v>
      </c>
      <c r="AZ757" s="5"/>
      <c r="BA757" s="6"/>
      <c r="BB757" s="6">
        <f>(IFERROR(VLOOKUP(AZ757,Components[[Name]:[Price]],2,FALSE),0))</f>
        <v>0</v>
      </c>
    </row>
    <row r="758" spans="1:54" x14ac:dyDescent="0.2">
      <c r="A758" s="6">
        <v>870</v>
      </c>
      <c r="B758" s="6" t="s">
        <v>527</v>
      </c>
      <c r="C758" s="6" t="s">
        <v>822</v>
      </c>
      <c r="D758" s="6" t="s">
        <v>409</v>
      </c>
      <c r="E758" s="6">
        <v>1</v>
      </c>
      <c r="F758" s="6">
        <v>37</v>
      </c>
      <c r="G758" s="6">
        <v>228</v>
      </c>
      <c r="H758" s="6" t="s">
        <v>416</v>
      </c>
      <c r="I758" s="7">
        <f>Fullmath[[#This Row],[Total CP]]/Fullmath[[#This Row],[Quantity]]</f>
        <v>393.8</v>
      </c>
      <c r="J7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393.8</v>
      </c>
      <c r="K758" s="6">
        <f>Fullmath[[#This Row],[Mat Cost]]/Fullmath[[#This Row],[Quantity]]</f>
        <v>50885.786666666667</v>
      </c>
      <c r="L7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50885.786666666667</v>
      </c>
      <c r="M758" s="5" t="s">
        <v>429</v>
      </c>
      <c r="N758" s="14">
        <v>1</v>
      </c>
      <c r="O758" s="15">
        <f>IFERROR(_xlfn.IFNA(VLOOKUP(Fullmath[[#This Row],[M1]],$H$2:$L757,2,FALSE),VLOOKUP(Fullmath[[#This Row],[M1]],$H759:$L$2227,2,FALSE)),0)</f>
        <v>84.4</v>
      </c>
      <c r="P758" s="16">
        <f>IFERROR(_xlfn.IFNA(VLOOKUP(Fullmath[[#This Row],[M1]],$H$2:$L757,4,FALSE),VLOOKUP(Fullmath[[#This Row],[M1]],$H759:$L$2227,4,FALSE)),0)</f>
        <v>1173.4766666666667</v>
      </c>
      <c r="Q758" s="5" t="s">
        <v>323</v>
      </c>
      <c r="R758" s="6">
        <v>2</v>
      </c>
      <c r="S758" s="15">
        <f>IFERROR(_xlfn.IFNA(VLOOKUP(Fullmath[[#This Row],[M2]],$H$2:$L757,2,FALSE),VLOOKUP(Fullmath[[#This Row],[M2]],$H759:$L$2227,2,FALSE)),0)</f>
        <v>3</v>
      </c>
      <c r="T758" s="16">
        <f>IFERROR(_xlfn.IFNA(VLOOKUP(Fullmath[[#This Row],[M2]],$H$2:$L757,4,FALSE),VLOOKUP(Fullmath[[#This Row],[M2]],$H759:$L$2227,4,FALSE)),0)</f>
        <v>1034.5</v>
      </c>
      <c r="U758" s="5" t="s">
        <v>412</v>
      </c>
      <c r="V758" s="6">
        <v>1</v>
      </c>
      <c r="W758" s="15">
        <f>IFERROR(_xlfn.IFNA(VLOOKUP(Fullmath[[#This Row],[M3]],$H$2:$L757,2,FALSE),VLOOKUP(Fullmath[[#This Row],[M3]],$H759:$L$2227,2,FALSE)),0)</f>
        <v>75.400000000000006</v>
      </c>
      <c r="X758" s="16">
        <f>IFERROR(_xlfn.IFNA(VLOOKUP(Fullmath[[#This Row],[M3]],$H$2:$L757,4,FALSE),VLOOKUP(Fullmath[[#This Row],[M3]],$H759:$L$2227,4,FALSE)),0)</f>
        <v>1443.31</v>
      </c>
      <c r="Y758" s="5"/>
      <c r="Z758" s="6"/>
      <c r="AA758" s="15">
        <f>IFERROR(_xlfn.IFNA(VLOOKUP(Fullmath[[#This Row],[M4]],$H$2:$L757,2,FALSE),VLOOKUP(Fullmath[[#This Row],[M4]],$H759:$L$2227,2,FALSE)),0)</f>
        <v>0</v>
      </c>
      <c r="AB758" s="16">
        <f>IFERROR(_xlfn.IFNA(VLOOKUP(Fullmath[[#This Row],[M4]],$H$2:$L757,4,FALSE),VLOOKUP(Fullmath[[#This Row],[M4]],$H759:$L$2227,4,FALSE)),0)</f>
        <v>0</v>
      </c>
      <c r="AC758" s="5"/>
      <c r="AD758" s="6"/>
      <c r="AE758" s="15">
        <f>IFERROR(_xlfn.IFNA(VLOOKUP(Fullmath[[#This Row],[M5]],$H$2:$L757,2,FALSE),VLOOKUP(Fullmath[[#This Row],[M5]],$H759:$L$2227,2,FALSE)),0)</f>
        <v>0</v>
      </c>
      <c r="AF758" s="16">
        <f>IFERROR(_xlfn.IFNA(VLOOKUP(Fullmath[[#This Row],[M5]],$H$2:$L757,4,FALSE),VLOOKUP(Fullmath[[#This Row],[M5]],$H759:$L$2227,4,FALSE)),0)</f>
        <v>0</v>
      </c>
      <c r="AG758" s="5"/>
      <c r="AH758" s="6"/>
      <c r="AI758" s="15">
        <f>IFERROR(_xlfn.IFNA(VLOOKUP(Fullmath[[#This Row],[M6]],$H$2:$L757,2,FALSE),VLOOKUP(Fullmath[[#This Row],[M6]],$H759:$L$2227,2,FALSE)),0)</f>
        <v>0</v>
      </c>
      <c r="AJ758" s="16">
        <f>IFERROR(_xlfn.IFNA(VLOOKUP(Fullmath[[#This Row],[M6]],$H$2:$L757,4,FALSE),VLOOKUP(Fullmath[[#This Row],[M6]],$H759:$L$2227,4,FALSE)),0)</f>
        <v>0</v>
      </c>
      <c r="AK758" s="5" t="s">
        <v>475</v>
      </c>
      <c r="AL758" s="6">
        <v>1</v>
      </c>
      <c r="AM758" s="6">
        <f>(IFERROR(VLOOKUP(AK758,Components[[Name]:[Price]],2,FALSE),0))</f>
        <v>45000</v>
      </c>
      <c r="AN758" s="5" t="s">
        <v>263</v>
      </c>
      <c r="AO758" s="6">
        <v>2</v>
      </c>
      <c r="AP758" s="6">
        <f>(IFERROR(VLOOKUP(AN758,Components[[Name]:[Price]],2,FALSE),0))</f>
        <v>600</v>
      </c>
      <c r="AQ758" s="5"/>
      <c r="AR758" s="6"/>
      <c r="AS758" s="6">
        <f>(IFERROR(VLOOKUP(AQ758,Components[[Name]:[Price]],2,FALSE),0))</f>
        <v>0</v>
      </c>
      <c r="AT758" s="5"/>
      <c r="AU758" s="6"/>
      <c r="AV758" s="6">
        <f>(IFERROR(VLOOKUP(AT758,Components[[Name]:[Price]],2,FALSE),0))</f>
        <v>0</v>
      </c>
      <c r="AW758" s="5"/>
      <c r="AX758" s="6"/>
      <c r="AY758" s="6">
        <f>(IFERROR(VLOOKUP(AW758,Components[[Name]:[Price]],2,FALSE),0))</f>
        <v>0</v>
      </c>
      <c r="AZ758" s="5"/>
      <c r="BA758" s="6"/>
      <c r="BB758" s="6">
        <f>(IFERROR(VLOOKUP(AZ758,Components[[Name]:[Price]],2,FALSE),0))</f>
        <v>0</v>
      </c>
    </row>
    <row r="759" spans="1:54" x14ac:dyDescent="0.2">
      <c r="A759" s="6">
        <v>38</v>
      </c>
      <c r="B759" s="6" t="s">
        <v>527</v>
      </c>
      <c r="C759" s="6" t="s">
        <v>822</v>
      </c>
      <c r="D759" s="6" t="s">
        <v>409</v>
      </c>
      <c r="E759" s="6">
        <v>1</v>
      </c>
      <c r="F759" s="6">
        <v>37</v>
      </c>
      <c r="G759" s="6">
        <v>274</v>
      </c>
      <c r="H759" s="6" t="s">
        <v>414</v>
      </c>
      <c r="I759" s="7">
        <f>Fullmath[[#This Row],[Total CP]]/Fullmath[[#This Row],[Quantity]]</f>
        <v>430.4</v>
      </c>
      <c r="J7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430.4</v>
      </c>
      <c r="K759" s="6">
        <f>Fullmath[[#This Row],[Mat Cost]]/Fullmath[[#This Row],[Quantity]]</f>
        <v>4673.4766666666665</v>
      </c>
      <c r="L7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4673.4766666666665</v>
      </c>
      <c r="M759" s="5" t="s">
        <v>429</v>
      </c>
      <c r="N759" s="14">
        <v>1</v>
      </c>
      <c r="O759" s="15">
        <f>IFERROR(_xlfn.IFNA(VLOOKUP(Fullmath[[#This Row],[M1]],$H$2:$L758,2,FALSE),VLOOKUP(Fullmath[[#This Row],[M1]],$H760:$L$2227,2,FALSE)),0)</f>
        <v>84.4</v>
      </c>
      <c r="P759" s="16">
        <f>IFERROR(_xlfn.IFNA(VLOOKUP(Fullmath[[#This Row],[M1]],$H$2:$L758,4,FALSE),VLOOKUP(Fullmath[[#This Row],[M1]],$H760:$L$2227,4,FALSE)),0)</f>
        <v>1173.4766666666667</v>
      </c>
      <c r="Q759" s="5" t="s">
        <v>463</v>
      </c>
      <c r="R759" s="6">
        <v>1</v>
      </c>
      <c r="S759" s="15">
        <f>IFERROR(_xlfn.IFNA(VLOOKUP(Fullmath[[#This Row],[M2]],$H$2:$L758,2,FALSE),VLOOKUP(Fullmath[[#This Row],[M2]],$H760:$L$2227,2,FALSE)),0)</f>
        <v>16</v>
      </c>
      <c r="T759" s="16">
        <f>IFERROR(_xlfn.IFNA(VLOOKUP(Fullmath[[#This Row],[M2]],$H$2:$L758,4,FALSE),VLOOKUP(Fullmath[[#This Row],[M2]],$H760:$L$2227,4,FALSE)),0)</f>
        <v>300</v>
      </c>
      <c r="U759" s="5" t="s">
        <v>464</v>
      </c>
      <c r="V759" s="6">
        <v>1</v>
      </c>
      <c r="W759" s="15">
        <f>IFERROR(_xlfn.IFNA(VLOOKUP(Fullmath[[#This Row],[M3]],$H$2:$L758,2,FALSE),VLOOKUP(Fullmath[[#This Row],[M3]],$H760:$L$2227,2,FALSE)),0)</f>
        <v>24</v>
      </c>
      <c r="X759" s="16">
        <f>IFERROR(_xlfn.IFNA(VLOOKUP(Fullmath[[#This Row],[M3]],$H$2:$L758,4,FALSE),VLOOKUP(Fullmath[[#This Row],[M3]],$H760:$L$2227,4,FALSE)),0)</f>
        <v>400</v>
      </c>
      <c r="Y759" s="5" t="s">
        <v>465</v>
      </c>
      <c r="Z759" s="6">
        <v>1</v>
      </c>
      <c r="AA759" s="15">
        <f>IFERROR(_xlfn.IFNA(VLOOKUP(Fullmath[[#This Row],[M4]],$H$2:$L758,2,FALSE),VLOOKUP(Fullmath[[#This Row],[M4]],$H760:$L$2227,2,FALSE)),0)</f>
        <v>32</v>
      </c>
      <c r="AB759" s="16">
        <f>IFERROR(_xlfn.IFNA(VLOOKUP(Fullmath[[#This Row],[M4]],$H$2:$L758,4,FALSE),VLOOKUP(Fullmath[[#This Row],[M4]],$H760:$L$2227,4,FALSE)),0)</f>
        <v>1000</v>
      </c>
      <c r="AC759" s="5"/>
      <c r="AD759" s="6"/>
      <c r="AE759" s="15">
        <f>IFERROR(_xlfn.IFNA(VLOOKUP(Fullmath[[#This Row],[M5]],$H$2:$L758,2,FALSE),VLOOKUP(Fullmath[[#This Row],[M5]],$H760:$L$2227,2,FALSE)),0)</f>
        <v>0</v>
      </c>
      <c r="AF759" s="16">
        <f>IFERROR(_xlfn.IFNA(VLOOKUP(Fullmath[[#This Row],[M5]],$H$2:$L758,4,FALSE),VLOOKUP(Fullmath[[#This Row],[M5]],$H760:$L$2227,4,FALSE)),0)</f>
        <v>0</v>
      </c>
      <c r="AG759" s="5"/>
      <c r="AH759" s="6"/>
      <c r="AI759" s="15">
        <f>IFERROR(_xlfn.IFNA(VLOOKUP(Fullmath[[#This Row],[M6]],$H$2:$L758,2,FALSE),VLOOKUP(Fullmath[[#This Row],[M6]],$H760:$L$2227,2,FALSE)),0)</f>
        <v>0</v>
      </c>
      <c r="AJ759" s="16">
        <f>IFERROR(_xlfn.IFNA(VLOOKUP(Fullmath[[#This Row],[M6]],$H$2:$L758,4,FALSE),VLOOKUP(Fullmath[[#This Row],[M6]],$H760:$L$2227,4,FALSE)),0)</f>
        <v>0</v>
      </c>
      <c r="AK759" s="5" t="s">
        <v>263</v>
      </c>
      <c r="AL759" s="6">
        <v>3</v>
      </c>
      <c r="AM759" s="6">
        <f>(IFERROR(VLOOKUP(AK759,Components[[Name]:[Price]],2,FALSE),0))</f>
        <v>600</v>
      </c>
      <c r="AN759" s="5"/>
      <c r="AO759" s="6"/>
      <c r="AP759" s="6">
        <f>(IFERROR(VLOOKUP(AN759,Components[[Name]:[Price]],2,FALSE),0))</f>
        <v>0</v>
      </c>
      <c r="AQ759" s="5"/>
      <c r="AR759" s="6"/>
      <c r="AS759" s="6">
        <f>(IFERROR(VLOOKUP(AQ759,Components[[Name]:[Price]],2,FALSE),0))</f>
        <v>0</v>
      </c>
      <c r="AT759" s="5"/>
      <c r="AU759" s="6"/>
      <c r="AV759" s="6">
        <f>(IFERROR(VLOOKUP(AT759,Components[[Name]:[Price]],2,FALSE),0))</f>
        <v>0</v>
      </c>
      <c r="AW759" s="5"/>
      <c r="AX759" s="6"/>
      <c r="AY759" s="6">
        <f>(IFERROR(VLOOKUP(AW759,Components[[Name]:[Price]],2,FALSE),0))</f>
        <v>0</v>
      </c>
      <c r="AZ759" s="5"/>
      <c r="BA759" s="6"/>
      <c r="BB759" s="6">
        <f>(IFERROR(VLOOKUP(AZ759,Components[[Name]:[Price]],2,FALSE),0))</f>
        <v>0</v>
      </c>
    </row>
    <row r="760" spans="1:54" x14ac:dyDescent="0.2">
      <c r="A760" s="6">
        <v>1556</v>
      </c>
      <c r="B760" s="6" t="s">
        <v>527</v>
      </c>
      <c r="C760" s="6" t="s">
        <v>822</v>
      </c>
      <c r="D760" s="6" t="s">
        <v>409</v>
      </c>
      <c r="E760" s="6">
        <v>1</v>
      </c>
      <c r="F760" s="6">
        <v>44</v>
      </c>
      <c r="G760" s="6">
        <v>421</v>
      </c>
      <c r="H760" s="6" t="s">
        <v>427</v>
      </c>
      <c r="I760" s="7">
        <f>Fullmath[[#This Row],[Total CP]]/Fullmath[[#This Row],[Quantity]]</f>
        <v>425</v>
      </c>
      <c r="J7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425</v>
      </c>
      <c r="K760" s="6">
        <f>Fullmath[[#This Row],[Mat Cost]]/Fullmath[[#This Row],[Quantity]]</f>
        <v>61825</v>
      </c>
      <c r="L7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61825</v>
      </c>
      <c r="M760" s="5" t="s">
        <v>353</v>
      </c>
      <c r="N760" s="14">
        <v>2</v>
      </c>
      <c r="O760" s="15">
        <f>IFERROR(_xlfn.IFNA(VLOOKUP(Fullmath[[#This Row],[M1]],$H$2:$L759,2,FALSE),VLOOKUP(Fullmath[[#This Row],[M1]],$H761:$L$2227,2,FALSE)),0)</f>
        <v>2</v>
      </c>
      <c r="P760" s="16">
        <f>IFERROR(_xlfn.IFNA(VLOOKUP(Fullmath[[#This Row],[M1]],$H$2:$L759,4,FALSE),VLOOKUP(Fullmath[[#This Row],[M1]],$H761:$L$2227,4,FALSE)),0)</f>
        <v>6434.5</v>
      </c>
      <c r="Q760" s="5"/>
      <c r="R760" s="6"/>
      <c r="S760" s="15">
        <f>IFERROR(_xlfn.IFNA(VLOOKUP(Fullmath[[#This Row],[M2]],$H$2:$L759,2,FALSE),VLOOKUP(Fullmath[[#This Row],[M2]],$H761:$L$2227,2,FALSE)),0)</f>
        <v>0</v>
      </c>
      <c r="T760" s="16">
        <f>IFERROR(_xlfn.IFNA(VLOOKUP(Fullmath[[#This Row],[M2]],$H$2:$L759,4,FALSE),VLOOKUP(Fullmath[[#This Row],[M2]],$H761:$L$2227,4,FALSE)),0)</f>
        <v>0</v>
      </c>
      <c r="U760" s="5"/>
      <c r="V760" s="6"/>
      <c r="W760" s="15">
        <f>IFERROR(_xlfn.IFNA(VLOOKUP(Fullmath[[#This Row],[M3]],$H$2:$L759,2,FALSE),VLOOKUP(Fullmath[[#This Row],[M3]],$H761:$L$2227,2,FALSE)),0)</f>
        <v>0</v>
      </c>
      <c r="X760" s="16">
        <f>IFERROR(_xlfn.IFNA(VLOOKUP(Fullmath[[#This Row],[M3]],$H$2:$L759,4,FALSE),VLOOKUP(Fullmath[[#This Row],[M3]],$H761:$L$2227,4,FALSE)),0)</f>
        <v>0</v>
      </c>
      <c r="Y760" s="5"/>
      <c r="Z760" s="6"/>
      <c r="AA760" s="15">
        <f>IFERROR(_xlfn.IFNA(VLOOKUP(Fullmath[[#This Row],[M4]],$H$2:$L759,2,FALSE),VLOOKUP(Fullmath[[#This Row],[M4]],$H761:$L$2227,2,FALSE)),0)</f>
        <v>0</v>
      </c>
      <c r="AB760" s="16">
        <f>IFERROR(_xlfn.IFNA(VLOOKUP(Fullmath[[#This Row],[M4]],$H$2:$L759,4,FALSE),VLOOKUP(Fullmath[[#This Row],[M4]],$H761:$L$2227,4,FALSE)),0)</f>
        <v>0</v>
      </c>
      <c r="AC760" s="5"/>
      <c r="AD760" s="6"/>
      <c r="AE760" s="15">
        <f>IFERROR(_xlfn.IFNA(VLOOKUP(Fullmath[[#This Row],[M5]],$H$2:$L759,2,FALSE),VLOOKUP(Fullmath[[#This Row],[M5]],$H761:$L$2227,2,FALSE)),0)</f>
        <v>0</v>
      </c>
      <c r="AF760" s="16">
        <f>IFERROR(_xlfn.IFNA(VLOOKUP(Fullmath[[#This Row],[M5]],$H$2:$L759,4,FALSE),VLOOKUP(Fullmath[[#This Row],[M5]],$H761:$L$2227,4,FALSE)),0)</f>
        <v>0</v>
      </c>
      <c r="AG760" s="5"/>
      <c r="AH760" s="6"/>
      <c r="AI760" s="15">
        <f>IFERROR(_xlfn.IFNA(VLOOKUP(Fullmath[[#This Row],[M6]],$H$2:$L759,2,FALSE),VLOOKUP(Fullmath[[#This Row],[M6]],$H761:$L$2227,2,FALSE)),0)</f>
        <v>0</v>
      </c>
      <c r="AJ760" s="16">
        <f>IFERROR(_xlfn.IFNA(VLOOKUP(Fullmath[[#This Row],[M6]],$H$2:$L759,4,FALSE),VLOOKUP(Fullmath[[#This Row],[M6]],$H761:$L$2227,4,FALSE)),0)</f>
        <v>0</v>
      </c>
      <c r="AK760" s="5" t="s">
        <v>477</v>
      </c>
      <c r="AL760" s="6">
        <v>1</v>
      </c>
      <c r="AM760" s="6">
        <f>(IFERROR(VLOOKUP(AK760,Components[[Name]:[Price]],2,FALSE),0))</f>
        <v>45000</v>
      </c>
      <c r="AN760" s="5" t="s">
        <v>260</v>
      </c>
      <c r="AO760" s="6">
        <v>3</v>
      </c>
      <c r="AP760" s="6">
        <f>(IFERROR(VLOOKUP(AN760,Components[[Name]:[Price]],2,FALSE),0))</f>
        <v>700</v>
      </c>
      <c r="AQ760" s="5" t="s">
        <v>193</v>
      </c>
      <c r="AR760" s="6">
        <v>1</v>
      </c>
      <c r="AS760" s="6">
        <f>(IFERROR(VLOOKUP(AQ760,Components[[Name]:[Price]],2,FALSE),0))</f>
        <v>1856</v>
      </c>
      <c r="AT760" s="5"/>
      <c r="AU760" s="6"/>
      <c r="AV760" s="6">
        <f>(IFERROR(VLOOKUP(AT760,Components[[Name]:[Price]],2,FALSE),0))</f>
        <v>0</v>
      </c>
      <c r="AW760" s="5"/>
      <c r="AX760" s="6"/>
      <c r="AY760" s="6">
        <f>(IFERROR(VLOOKUP(AW760,Components[[Name]:[Price]],2,FALSE),0))</f>
        <v>0</v>
      </c>
      <c r="AZ760" s="5"/>
      <c r="BA760" s="6"/>
      <c r="BB760" s="6">
        <f>(IFERROR(VLOOKUP(AZ760,Components[[Name]:[Price]],2,FALSE),0))</f>
        <v>0</v>
      </c>
    </row>
    <row r="761" spans="1:54" x14ac:dyDescent="0.2">
      <c r="A761" s="6">
        <v>875</v>
      </c>
      <c r="B761" s="6" t="s">
        <v>527</v>
      </c>
      <c r="C761" s="6" t="s">
        <v>822</v>
      </c>
      <c r="D761" s="6" t="s">
        <v>409</v>
      </c>
      <c r="E761" s="6">
        <v>1</v>
      </c>
      <c r="F761" s="6">
        <v>44</v>
      </c>
      <c r="G761" s="6">
        <v>345</v>
      </c>
      <c r="H761" s="6" t="s">
        <v>421</v>
      </c>
      <c r="I761" s="7">
        <f>Fullmath[[#This Row],[Total CP]]/Fullmath[[#This Row],[Quantity]]</f>
        <v>429.4</v>
      </c>
      <c r="J7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429.4</v>
      </c>
      <c r="K761" s="6">
        <f>Fullmath[[#This Row],[Mat Cost]]/Fullmath[[#This Row],[Quantity]]</f>
        <v>49873.476666666669</v>
      </c>
      <c r="L7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49873.476666666669</v>
      </c>
      <c r="M761" s="5" t="s">
        <v>429</v>
      </c>
      <c r="N761" s="14">
        <v>1</v>
      </c>
      <c r="O761" s="15">
        <f>IFERROR(_xlfn.IFNA(VLOOKUP(Fullmath[[#This Row],[M1]],$H$2:$L760,2,FALSE),VLOOKUP(Fullmath[[#This Row],[M1]],$H762:$L$2227,2,FALSE)),0)</f>
        <v>84.4</v>
      </c>
      <c r="P761" s="16">
        <f>IFERROR(_xlfn.IFNA(VLOOKUP(Fullmath[[#This Row],[M1]],$H$2:$L760,4,FALSE),VLOOKUP(Fullmath[[#This Row],[M1]],$H762:$L$2227,4,FALSE)),0)</f>
        <v>1173.4766666666667</v>
      </c>
      <c r="Q761" s="5"/>
      <c r="R761" s="6"/>
      <c r="S761" s="15">
        <f>IFERROR(_xlfn.IFNA(VLOOKUP(Fullmath[[#This Row],[M2]],$H$2:$L760,2,FALSE),VLOOKUP(Fullmath[[#This Row],[M2]],$H762:$L$2227,2,FALSE)),0)</f>
        <v>0</v>
      </c>
      <c r="T761" s="16">
        <f>IFERROR(_xlfn.IFNA(VLOOKUP(Fullmath[[#This Row],[M2]],$H$2:$L760,4,FALSE),VLOOKUP(Fullmath[[#This Row],[M2]],$H762:$L$2227,4,FALSE)),0)</f>
        <v>0</v>
      </c>
      <c r="U761" s="5"/>
      <c r="V761" s="6"/>
      <c r="W761" s="15">
        <f>IFERROR(_xlfn.IFNA(VLOOKUP(Fullmath[[#This Row],[M3]],$H$2:$L760,2,FALSE),VLOOKUP(Fullmath[[#This Row],[M3]],$H762:$L$2227,2,FALSE)),0)</f>
        <v>0</v>
      </c>
      <c r="X761" s="16">
        <f>IFERROR(_xlfn.IFNA(VLOOKUP(Fullmath[[#This Row],[M3]],$H$2:$L760,4,FALSE),VLOOKUP(Fullmath[[#This Row],[M3]],$H762:$L$2227,4,FALSE)),0)</f>
        <v>0</v>
      </c>
      <c r="Y761" s="5"/>
      <c r="Z761" s="6"/>
      <c r="AA761" s="15">
        <f>IFERROR(_xlfn.IFNA(VLOOKUP(Fullmath[[#This Row],[M4]],$H$2:$L760,2,FALSE),VLOOKUP(Fullmath[[#This Row],[M4]],$H762:$L$2227,2,FALSE)),0)</f>
        <v>0</v>
      </c>
      <c r="AB761" s="16">
        <f>IFERROR(_xlfn.IFNA(VLOOKUP(Fullmath[[#This Row],[M4]],$H$2:$L760,4,FALSE),VLOOKUP(Fullmath[[#This Row],[M4]],$H762:$L$2227,4,FALSE)),0)</f>
        <v>0</v>
      </c>
      <c r="AC761" s="5"/>
      <c r="AD761" s="6"/>
      <c r="AE761" s="15">
        <f>IFERROR(_xlfn.IFNA(VLOOKUP(Fullmath[[#This Row],[M5]],$H$2:$L760,2,FALSE),VLOOKUP(Fullmath[[#This Row],[M5]],$H762:$L$2227,2,FALSE)),0)</f>
        <v>0</v>
      </c>
      <c r="AF761" s="16">
        <f>IFERROR(_xlfn.IFNA(VLOOKUP(Fullmath[[#This Row],[M5]],$H$2:$L760,4,FALSE),VLOOKUP(Fullmath[[#This Row],[M5]],$H762:$L$2227,4,FALSE)),0)</f>
        <v>0</v>
      </c>
      <c r="AG761" s="5"/>
      <c r="AH761" s="6"/>
      <c r="AI761" s="15">
        <f>IFERROR(_xlfn.IFNA(VLOOKUP(Fullmath[[#This Row],[M6]],$H$2:$L760,2,FALSE),VLOOKUP(Fullmath[[#This Row],[M6]],$H762:$L$2227,2,FALSE)),0)</f>
        <v>0</v>
      </c>
      <c r="AJ761" s="16">
        <f>IFERROR(_xlfn.IFNA(VLOOKUP(Fullmath[[#This Row],[M6]],$H$2:$L760,4,FALSE),VLOOKUP(Fullmath[[#This Row],[M6]],$H762:$L$2227,4,FALSE)),0)</f>
        <v>0</v>
      </c>
      <c r="AK761" s="5" t="s">
        <v>475</v>
      </c>
      <c r="AL761" s="6">
        <v>1</v>
      </c>
      <c r="AM761" s="6">
        <f>(IFERROR(VLOOKUP(AK761,Components[[Name]:[Price]],2,FALSE),0))</f>
        <v>45000</v>
      </c>
      <c r="AN761" s="5" t="s">
        <v>478</v>
      </c>
      <c r="AO761" s="6">
        <v>3</v>
      </c>
      <c r="AP761" s="6">
        <f>(IFERROR(VLOOKUP(AN761,Components[[Name]:[Price]],2,FALSE),0))</f>
        <v>400</v>
      </c>
      <c r="AQ761" s="5" t="s">
        <v>263</v>
      </c>
      <c r="AR761" s="6">
        <v>3</v>
      </c>
      <c r="AS761" s="6">
        <f>(IFERROR(VLOOKUP(AQ761,Components[[Name]:[Price]],2,FALSE),0))</f>
        <v>600</v>
      </c>
      <c r="AT761" s="5" t="s">
        <v>260</v>
      </c>
      <c r="AU761" s="6">
        <v>1</v>
      </c>
      <c r="AV761" s="6">
        <f>(IFERROR(VLOOKUP(AT761,Components[[Name]:[Price]],2,FALSE),0))</f>
        <v>700</v>
      </c>
      <c r="AW761" s="5"/>
      <c r="AX761" s="6"/>
      <c r="AY761" s="6">
        <f>(IFERROR(VLOOKUP(AW761,Components[[Name]:[Price]],2,FALSE),0))</f>
        <v>0</v>
      </c>
      <c r="AZ761" s="5"/>
      <c r="BA761" s="6"/>
      <c r="BB761" s="6">
        <f>(IFERROR(VLOOKUP(AZ761,Components[[Name]:[Price]],2,FALSE),0))</f>
        <v>0</v>
      </c>
    </row>
    <row r="762" spans="1:54" x14ac:dyDescent="0.2">
      <c r="A762" s="6">
        <v>872</v>
      </c>
      <c r="B762" s="6" t="s">
        <v>527</v>
      </c>
      <c r="C762" s="6" t="s">
        <v>822</v>
      </c>
      <c r="D762" s="6" t="s">
        <v>409</v>
      </c>
      <c r="E762" s="6">
        <v>1</v>
      </c>
      <c r="F762" s="6">
        <v>44</v>
      </c>
      <c r="G762" s="6">
        <v>200</v>
      </c>
      <c r="H762" s="6" t="s">
        <v>418</v>
      </c>
      <c r="I762" s="7">
        <f>Fullmath[[#This Row],[Total CP]]/Fullmath[[#This Row],[Quantity]]</f>
        <v>270.75</v>
      </c>
      <c r="J7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270.75</v>
      </c>
      <c r="K762" s="6">
        <f>Fullmath[[#This Row],[Mat Cost]]/Fullmath[[#This Row],[Quantity]]</f>
        <v>51475.265625</v>
      </c>
      <c r="L7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51475.265625</v>
      </c>
      <c r="M762" s="5" t="s">
        <v>320</v>
      </c>
      <c r="N762" s="14">
        <v>1</v>
      </c>
      <c r="O762" s="15">
        <f>IFERROR(_xlfn.IFNA(VLOOKUP(Fullmath[[#This Row],[M1]],$H$2:$L761,2,FALSE),VLOOKUP(Fullmath[[#This Row],[M1]],$H763:$L$2227,2,FALSE)),0)</f>
        <v>24</v>
      </c>
      <c r="P762" s="16">
        <f>IFERROR(_xlfn.IFNA(VLOOKUP(Fullmath[[#This Row],[M1]],$H$2:$L761,4,FALSE),VLOOKUP(Fullmath[[#This Row],[M1]],$H763:$L$2227,4,FALSE)),0)</f>
        <v>479.36666666666662</v>
      </c>
      <c r="Q762" s="5" t="s">
        <v>354</v>
      </c>
      <c r="R762" s="6">
        <v>1</v>
      </c>
      <c r="S762" s="15">
        <f>IFERROR(_xlfn.IFNA(VLOOKUP(Fullmath[[#This Row],[M2]],$H$2:$L761,2,FALSE),VLOOKUP(Fullmath[[#This Row],[M2]],$H763:$L$2227,2,FALSE)),0)</f>
        <v>46.75</v>
      </c>
      <c r="T762" s="16">
        <f>IFERROR(_xlfn.IFNA(VLOOKUP(Fullmath[[#This Row],[M2]],$H$2:$L761,4,FALSE),VLOOKUP(Fullmath[[#This Row],[M2]],$H763:$L$2227,4,FALSE)),0)</f>
        <v>4795.8989583333332</v>
      </c>
      <c r="U762" s="5"/>
      <c r="V762" s="6"/>
      <c r="W762" s="15">
        <f>IFERROR(_xlfn.IFNA(VLOOKUP(Fullmath[[#This Row],[M3]],$H$2:$L761,2,FALSE),VLOOKUP(Fullmath[[#This Row],[M3]],$H763:$L$2227,2,FALSE)),0)</f>
        <v>0</v>
      </c>
      <c r="X762" s="16">
        <f>IFERROR(_xlfn.IFNA(VLOOKUP(Fullmath[[#This Row],[M3]],$H$2:$L761,4,FALSE),VLOOKUP(Fullmath[[#This Row],[M3]],$H763:$L$2227,4,FALSE)),0)</f>
        <v>0</v>
      </c>
      <c r="Y762" s="5"/>
      <c r="Z762" s="6"/>
      <c r="AA762" s="15">
        <f>IFERROR(_xlfn.IFNA(VLOOKUP(Fullmath[[#This Row],[M4]],$H$2:$L761,2,FALSE),VLOOKUP(Fullmath[[#This Row],[M4]],$H763:$L$2227,2,FALSE)),0)</f>
        <v>0</v>
      </c>
      <c r="AB762" s="16">
        <f>IFERROR(_xlfn.IFNA(VLOOKUP(Fullmath[[#This Row],[M4]],$H$2:$L761,4,FALSE),VLOOKUP(Fullmath[[#This Row],[M4]],$H763:$L$2227,4,FALSE)),0)</f>
        <v>0</v>
      </c>
      <c r="AC762" s="5"/>
      <c r="AD762" s="6"/>
      <c r="AE762" s="15">
        <f>IFERROR(_xlfn.IFNA(VLOOKUP(Fullmath[[#This Row],[M5]],$H$2:$L761,2,FALSE),VLOOKUP(Fullmath[[#This Row],[M5]],$H763:$L$2227,2,FALSE)),0)</f>
        <v>0</v>
      </c>
      <c r="AF762" s="16">
        <f>IFERROR(_xlfn.IFNA(VLOOKUP(Fullmath[[#This Row],[M5]],$H$2:$L761,4,FALSE),VLOOKUP(Fullmath[[#This Row],[M5]],$H763:$L$2227,4,FALSE)),0)</f>
        <v>0</v>
      </c>
      <c r="AG762" s="5"/>
      <c r="AH762" s="6"/>
      <c r="AI762" s="15">
        <f>IFERROR(_xlfn.IFNA(VLOOKUP(Fullmath[[#This Row],[M6]],$H$2:$L761,2,FALSE),VLOOKUP(Fullmath[[#This Row],[M6]],$H763:$L$2227,2,FALSE)),0)</f>
        <v>0</v>
      </c>
      <c r="AJ762" s="16">
        <f>IFERROR(_xlfn.IFNA(VLOOKUP(Fullmath[[#This Row],[M6]],$H$2:$L761,4,FALSE),VLOOKUP(Fullmath[[#This Row],[M6]],$H763:$L$2227,4,FALSE)),0)</f>
        <v>0</v>
      </c>
      <c r="AK762" s="5" t="s">
        <v>477</v>
      </c>
      <c r="AL762" s="6">
        <v>1</v>
      </c>
      <c r="AM762" s="6">
        <f>(IFERROR(VLOOKUP(AK762,Components[[Name]:[Price]],2,FALSE),0))</f>
        <v>45000</v>
      </c>
      <c r="AN762" s="5" t="s">
        <v>263</v>
      </c>
      <c r="AO762" s="6">
        <v>2</v>
      </c>
      <c r="AP762" s="6">
        <f>(IFERROR(VLOOKUP(AN762,Components[[Name]:[Price]],2,FALSE),0))</f>
        <v>600</v>
      </c>
      <c r="AQ762" s="5"/>
      <c r="AR762" s="6"/>
      <c r="AS762" s="6">
        <f>(IFERROR(VLOOKUP(AQ762,Components[[Name]:[Price]],2,FALSE),0))</f>
        <v>0</v>
      </c>
      <c r="AT762" s="5"/>
      <c r="AU762" s="6"/>
      <c r="AV762" s="6">
        <f>(IFERROR(VLOOKUP(AT762,Components[[Name]:[Price]],2,FALSE),0))</f>
        <v>0</v>
      </c>
      <c r="AW762" s="5"/>
      <c r="AX762" s="6"/>
      <c r="AY762" s="6">
        <f>(IFERROR(VLOOKUP(AW762,Components[[Name]:[Price]],2,FALSE),0))</f>
        <v>0</v>
      </c>
      <c r="AZ762" s="5"/>
      <c r="BA762" s="6"/>
      <c r="BB762" s="6">
        <f>(IFERROR(VLOOKUP(AZ762,Components[[Name]:[Price]],2,FALSE),0))</f>
        <v>0</v>
      </c>
    </row>
    <row r="763" spans="1:54" x14ac:dyDescent="0.2">
      <c r="A763" s="6">
        <v>873</v>
      </c>
      <c r="B763" s="6" t="s">
        <v>527</v>
      </c>
      <c r="C763" s="6" t="s">
        <v>822</v>
      </c>
      <c r="D763" s="6" t="s">
        <v>409</v>
      </c>
      <c r="E763" s="6">
        <v>1</v>
      </c>
      <c r="F763" s="6">
        <v>44</v>
      </c>
      <c r="G763" s="6">
        <v>395</v>
      </c>
      <c r="H763" s="6" t="s">
        <v>419</v>
      </c>
      <c r="I763" s="7">
        <f>Fullmath[[#This Row],[Total CP]]/Fullmath[[#This Row],[Quantity]]</f>
        <v>395</v>
      </c>
      <c r="J7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395</v>
      </c>
      <c r="K763" s="6">
        <f>Fullmath[[#This Row],[Mat Cost]]/Fullmath[[#This Row],[Quantity]]</f>
        <v>71230</v>
      </c>
      <c r="L7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71230</v>
      </c>
      <c r="M763" s="5" t="s">
        <v>293</v>
      </c>
      <c r="N763" s="14">
        <v>2</v>
      </c>
      <c r="O763" s="15">
        <f>IFERROR(_xlfn.IFNA(VLOOKUP(Fullmath[[#This Row],[M1]],$H$2:$L762,2,FALSE),VLOOKUP(Fullmath[[#This Row],[M1]],$H764:$L$2227,2,FALSE)),0)</f>
        <v>0</v>
      </c>
      <c r="P763" s="16">
        <f>IFERROR(_xlfn.IFNA(VLOOKUP(Fullmath[[#This Row],[M1]],$H$2:$L762,4,FALSE),VLOOKUP(Fullmath[[#This Row],[M1]],$H764:$L$2227,4,FALSE)),0)</f>
        <v>0</v>
      </c>
      <c r="Q763" s="5"/>
      <c r="R763" s="6"/>
      <c r="S763" s="15">
        <f>IFERROR(_xlfn.IFNA(VLOOKUP(Fullmath[[#This Row],[M2]],$H$2:$L762,2,FALSE),VLOOKUP(Fullmath[[#This Row],[M2]],$H764:$L$2227,2,FALSE)),0)</f>
        <v>0</v>
      </c>
      <c r="T763" s="16">
        <f>IFERROR(_xlfn.IFNA(VLOOKUP(Fullmath[[#This Row],[M2]],$H$2:$L762,4,FALSE),VLOOKUP(Fullmath[[#This Row],[M2]],$H764:$L$2227,4,FALSE)),0)</f>
        <v>0</v>
      </c>
      <c r="U763" s="5"/>
      <c r="V763" s="6"/>
      <c r="W763" s="15">
        <f>IFERROR(_xlfn.IFNA(VLOOKUP(Fullmath[[#This Row],[M3]],$H$2:$L762,2,FALSE),VLOOKUP(Fullmath[[#This Row],[M3]],$H764:$L$2227,2,FALSE)),0)</f>
        <v>0</v>
      </c>
      <c r="X763" s="16">
        <f>IFERROR(_xlfn.IFNA(VLOOKUP(Fullmath[[#This Row],[M3]],$H$2:$L762,4,FALSE),VLOOKUP(Fullmath[[#This Row],[M3]],$H764:$L$2227,4,FALSE)),0)</f>
        <v>0</v>
      </c>
      <c r="Y763" s="5"/>
      <c r="Z763" s="6"/>
      <c r="AA763" s="15">
        <f>IFERROR(_xlfn.IFNA(VLOOKUP(Fullmath[[#This Row],[M4]],$H$2:$L762,2,FALSE),VLOOKUP(Fullmath[[#This Row],[M4]],$H764:$L$2227,2,FALSE)),0)</f>
        <v>0</v>
      </c>
      <c r="AB763" s="16">
        <f>IFERROR(_xlfn.IFNA(VLOOKUP(Fullmath[[#This Row],[M4]],$H$2:$L762,4,FALSE),VLOOKUP(Fullmath[[#This Row],[M4]],$H764:$L$2227,4,FALSE)),0)</f>
        <v>0</v>
      </c>
      <c r="AC763" s="5"/>
      <c r="AD763" s="6"/>
      <c r="AE763" s="15">
        <f>IFERROR(_xlfn.IFNA(VLOOKUP(Fullmath[[#This Row],[M5]],$H$2:$L762,2,FALSE),VLOOKUP(Fullmath[[#This Row],[M5]],$H764:$L$2227,2,FALSE)),0)</f>
        <v>0</v>
      </c>
      <c r="AF763" s="16">
        <f>IFERROR(_xlfn.IFNA(VLOOKUP(Fullmath[[#This Row],[M5]],$H$2:$L762,4,FALSE),VLOOKUP(Fullmath[[#This Row],[M5]],$H764:$L$2227,4,FALSE)),0)</f>
        <v>0</v>
      </c>
      <c r="AG763" s="5"/>
      <c r="AH763" s="6"/>
      <c r="AI763" s="15">
        <f>IFERROR(_xlfn.IFNA(VLOOKUP(Fullmath[[#This Row],[M6]],$H$2:$L762,2,FALSE),VLOOKUP(Fullmath[[#This Row],[M6]],$H764:$L$2227,2,FALSE)),0)</f>
        <v>0</v>
      </c>
      <c r="AJ763" s="16">
        <f>IFERROR(_xlfn.IFNA(VLOOKUP(Fullmath[[#This Row],[M6]],$H$2:$L762,4,FALSE),VLOOKUP(Fullmath[[#This Row],[M6]],$H764:$L$2227,4,FALSE)),0)</f>
        <v>0</v>
      </c>
      <c r="AK763" s="5" t="s">
        <v>476</v>
      </c>
      <c r="AL763" s="6">
        <v>1</v>
      </c>
      <c r="AM763" s="6">
        <f>(IFERROR(VLOOKUP(AK763,Components[[Name]:[Price]],2,FALSE),0))</f>
        <v>45000</v>
      </c>
      <c r="AN763" s="5" t="s">
        <v>263</v>
      </c>
      <c r="AO763" s="6">
        <v>2</v>
      </c>
      <c r="AP763" s="6">
        <f>(IFERROR(VLOOKUP(AN763,Components[[Name]:[Price]],2,FALSE),0))</f>
        <v>600</v>
      </c>
      <c r="AQ763" s="5" t="s">
        <v>468</v>
      </c>
      <c r="AR763" s="6">
        <v>1</v>
      </c>
      <c r="AS763" s="6">
        <f>(IFERROR(VLOOKUP(AQ763,Components[[Name]:[Price]],2,FALSE),0))</f>
        <v>25000</v>
      </c>
      <c r="AT763" s="5" t="s">
        <v>479</v>
      </c>
      <c r="AU763" s="6">
        <v>6</v>
      </c>
      <c r="AV763" s="6">
        <f>(IFERROR(VLOOKUP(AT763,Components[[Name]:[Price]],2,FALSE),0))</f>
        <v>5</v>
      </c>
      <c r="AW763" s="5"/>
      <c r="AX763" s="6"/>
      <c r="AY763" s="6">
        <f>(IFERROR(VLOOKUP(AW763,Components[[Name]:[Price]],2,FALSE),0))</f>
        <v>0</v>
      </c>
      <c r="AZ763" s="5"/>
      <c r="BA763" s="6"/>
      <c r="BB763" s="6">
        <f>(IFERROR(VLOOKUP(AZ763,Components[[Name]:[Price]],2,FALSE),0))</f>
        <v>0</v>
      </c>
    </row>
    <row r="764" spans="1:54" x14ac:dyDescent="0.2">
      <c r="A764" s="6">
        <v>876</v>
      </c>
      <c r="B764" s="6" t="s">
        <v>527</v>
      </c>
      <c r="C764" s="6" t="s">
        <v>822</v>
      </c>
      <c r="D764" s="6" t="s">
        <v>409</v>
      </c>
      <c r="E764" s="6">
        <v>1</v>
      </c>
      <c r="F764" s="6">
        <v>46</v>
      </c>
      <c r="G764" s="6">
        <v>414</v>
      </c>
      <c r="H764" s="6" t="s">
        <v>422</v>
      </c>
      <c r="I764" s="7">
        <f>Fullmath[[#This Row],[Total CP]]/Fullmath[[#This Row],[Quantity]]</f>
        <v>414</v>
      </c>
      <c r="J7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414</v>
      </c>
      <c r="K764" s="6">
        <f>Fullmath[[#This Row],[Mat Cost]]/Fullmath[[#This Row],[Quantity]]</f>
        <v>49800</v>
      </c>
      <c r="L7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49800</v>
      </c>
      <c r="M764" s="5"/>
      <c r="N764" s="14"/>
      <c r="O764" s="15">
        <f>IFERROR(_xlfn.IFNA(VLOOKUP(Fullmath[[#This Row],[M1]],$H$2:$L763,2,FALSE),VLOOKUP(Fullmath[[#This Row],[M1]],$H765:$L$2227,2,FALSE)),0)</f>
        <v>0</v>
      </c>
      <c r="P764" s="16">
        <f>IFERROR(_xlfn.IFNA(VLOOKUP(Fullmath[[#This Row],[M1]],$H$2:$L763,4,FALSE),VLOOKUP(Fullmath[[#This Row],[M1]],$H765:$L$2227,4,FALSE)),0)</f>
        <v>0</v>
      </c>
      <c r="Q764" s="5"/>
      <c r="R764" s="6"/>
      <c r="S764" s="15">
        <f>IFERROR(_xlfn.IFNA(VLOOKUP(Fullmath[[#This Row],[M2]],$H$2:$L763,2,FALSE),VLOOKUP(Fullmath[[#This Row],[M2]],$H765:$L$2227,2,FALSE)),0)</f>
        <v>0</v>
      </c>
      <c r="T764" s="16">
        <f>IFERROR(_xlfn.IFNA(VLOOKUP(Fullmath[[#This Row],[M2]],$H$2:$L763,4,FALSE),VLOOKUP(Fullmath[[#This Row],[M2]],$H765:$L$2227,4,FALSE)),0)</f>
        <v>0</v>
      </c>
      <c r="U764" s="5"/>
      <c r="V764" s="6"/>
      <c r="W764" s="15">
        <f>IFERROR(_xlfn.IFNA(VLOOKUP(Fullmath[[#This Row],[M3]],$H$2:$L763,2,FALSE),VLOOKUP(Fullmath[[#This Row],[M3]],$H765:$L$2227,2,FALSE)),0)</f>
        <v>0</v>
      </c>
      <c r="X764" s="16">
        <f>IFERROR(_xlfn.IFNA(VLOOKUP(Fullmath[[#This Row],[M3]],$H$2:$L763,4,FALSE),VLOOKUP(Fullmath[[#This Row],[M3]],$H765:$L$2227,4,FALSE)),0)</f>
        <v>0</v>
      </c>
      <c r="Y764" s="5"/>
      <c r="Z764" s="6"/>
      <c r="AA764" s="15">
        <f>IFERROR(_xlfn.IFNA(VLOOKUP(Fullmath[[#This Row],[M4]],$H$2:$L763,2,FALSE),VLOOKUP(Fullmath[[#This Row],[M4]],$H765:$L$2227,2,FALSE)),0)</f>
        <v>0</v>
      </c>
      <c r="AB764" s="16">
        <f>IFERROR(_xlfn.IFNA(VLOOKUP(Fullmath[[#This Row],[M4]],$H$2:$L763,4,FALSE),VLOOKUP(Fullmath[[#This Row],[M4]],$H765:$L$2227,4,FALSE)),0)</f>
        <v>0</v>
      </c>
      <c r="AC764" s="5"/>
      <c r="AD764" s="6"/>
      <c r="AE764" s="15">
        <f>IFERROR(_xlfn.IFNA(VLOOKUP(Fullmath[[#This Row],[M5]],$H$2:$L763,2,FALSE),VLOOKUP(Fullmath[[#This Row],[M5]],$H765:$L$2227,2,FALSE)),0)</f>
        <v>0</v>
      </c>
      <c r="AF764" s="16">
        <f>IFERROR(_xlfn.IFNA(VLOOKUP(Fullmath[[#This Row],[M5]],$H$2:$L763,4,FALSE),VLOOKUP(Fullmath[[#This Row],[M5]],$H765:$L$2227,4,FALSE)),0)</f>
        <v>0</v>
      </c>
      <c r="AG764" s="5"/>
      <c r="AH764" s="6"/>
      <c r="AI764" s="15">
        <f>IFERROR(_xlfn.IFNA(VLOOKUP(Fullmath[[#This Row],[M6]],$H$2:$L763,2,FALSE),VLOOKUP(Fullmath[[#This Row],[M6]],$H765:$L$2227,2,FALSE)),0)</f>
        <v>0</v>
      </c>
      <c r="AJ764" s="16">
        <f>IFERROR(_xlfn.IFNA(VLOOKUP(Fullmath[[#This Row],[M6]],$H$2:$L763,4,FALSE),VLOOKUP(Fullmath[[#This Row],[M6]],$H765:$L$2227,4,FALSE)),0)</f>
        <v>0</v>
      </c>
      <c r="AK764" s="5" t="s">
        <v>477</v>
      </c>
      <c r="AL764" s="6">
        <v>1</v>
      </c>
      <c r="AM764" s="6">
        <f>(IFERROR(VLOOKUP(AK764,Components[[Name]:[Price]],2,FALSE),0))</f>
        <v>45000</v>
      </c>
      <c r="AN764" s="5" t="s">
        <v>480</v>
      </c>
      <c r="AO764" s="6">
        <v>10</v>
      </c>
      <c r="AP764" s="6">
        <f>(IFERROR(VLOOKUP(AN764,Components[[Name]:[Price]],2,FALSE),0))</f>
        <v>150</v>
      </c>
      <c r="AQ764" s="5" t="s">
        <v>481</v>
      </c>
      <c r="AR764" s="6">
        <v>10</v>
      </c>
      <c r="AS764" s="6">
        <f>(IFERROR(VLOOKUP(AQ764,Components[[Name]:[Price]],2,FALSE),0))</f>
        <v>150</v>
      </c>
      <c r="AT764" s="5" t="s">
        <v>482</v>
      </c>
      <c r="AU764" s="6">
        <v>2</v>
      </c>
      <c r="AV764" s="6">
        <f>(IFERROR(VLOOKUP(AT764,Components[[Name]:[Price]],2,FALSE),0))</f>
        <v>300</v>
      </c>
      <c r="AW764" s="5" t="s">
        <v>263</v>
      </c>
      <c r="AX764" s="6">
        <v>2</v>
      </c>
      <c r="AY764" s="6">
        <f>(IFERROR(VLOOKUP(AW764,Components[[Name]:[Price]],2,FALSE),0))</f>
        <v>600</v>
      </c>
      <c r="AZ764" s="5"/>
      <c r="BA764" s="6"/>
      <c r="BB764" s="6">
        <f>(IFERROR(VLOOKUP(AZ764,Components[[Name]:[Price]],2,FALSE),0))</f>
        <v>0</v>
      </c>
    </row>
    <row r="765" spans="1:54" x14ac:dyDescent="0.2">
      <c r="A765" s="6">
        <v>1553</v>
      </c>
      <c r="B765" s="6" t="s">
        <v>527</v>
      </c>
      <c r="C765" s="6" t="s">
        <v>822</v>
      </c>
      <c r="D765" s="6" t="s">
        <v>409</v>
      </c>
      <c r="E765" s="6">
        <v>1</v>
      </c>
      <c r="F765" s="6">
        <v>46</v>
      </c>
      <c r="G765" s="6">
        <v>314</v>
      </c>
      <c r="H765" s="6" t="s">
        <v>424</v>
      </c>
      <c r="I765" s="7">
        <f>Fullmath[[#This Row],[Total CP]]/Fullmath[[#This Row],[Quantity]]</f>
        <v>394.4</v>
      </c>
      <c r="J7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394.4</v>
      </c>
      <c r="K765" s="6">
        <f>Fullmath[[#This Row],[Mat Cost]]/Fullmath[[#This Row],[Quantity]]</f>
        <v>77597.726666666669</v>
      </c>
      <c r="L7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77597.726666666669</v>
      </c>
      <c r="M765" s="5" t="s">
        <v>423</v>
      </c>
      <c r="N765" s="14">
        <v>1</v>
      </c>
      <c r="O765" s="15">
        <f>IFERROR(_xlfn.IFNA(VLOOKUP(Fullmath[[#This Row],[M1]],$H$2:$L764,2,FALSE),VLOOKUP(Fullmath[[#This Row],[M1]],$H766:$L$2227,2,FALSE)),0)</f>
        <v>80.400000000000006</v>
      </c>
      <c r="P765" s="16">
        <f>IFERROR(_xlfn.IFNA(VLOOKUP(Fullmath[[#This Row],[M1]],$H$2:$L764,4,FALSE),VLOOKUP(Fullmath[[#This Row],[M1]],$H766:$L$2227,4,FALSE)),0)</f>
        <v>1297.7266666666667</v>
      </c>
      <c r="Q765" s="5"/>
      <c r="R765" s="6"/>
      <c r="S765" s="15">
        <f>IFERROR(_xlfn.IFNA(VLOOKUP(Fullmath[[#This Row],[M2]],$H$2:$L764,2,FALSE),VLOOKUP(Fullmath[[#This Row],[M2]],$H766:$L$2227,2,FALSE)),0)</f>
        <v>0</v>
      </c>
      <c r="T765" s="16">
        <f>IFERROR(_xlfn.IFNA(VLOOKUP(Fullmath[[#This Row],[M2]],$H$2:$L764,4,FALSE),VLOOKUP(Fullmath[[#This Row],[M2]],$H766:$L$2227,4,FALSE)),0)</f>
        <v>0</v>
      </c>
      <c r="U765" s="5"/>
      <c r="V765" s="6"/>
      <c r="W765" s="15">
        <f>IFERROR(_xlfn.IFNA(VLOOKUP(Fullmath[[#This Row],[M3]],$H$2:$L764,2,FALSE),VLOOKUP(Fullmath[[#This Row],[M3]],$H766:$L$2227,2,FALSE)),0)</f>
        <v>0</v>
      </c>
      <c r="X765" s="16">
        <f>IFERROR(_xlfn.IFNA(VLOOKUP(Fullmath[[#This Row],[M3]],$H$2:$L764,4,FALSE),VLOOKUP(Fullmath[[#This Row],[M3]],$H766:$L$2227,4,FALSE)),0)</f>
        <v>0</v>
      </c>
      <c r="Y765" s="5"/>
      <c r="Z765" s="6"/>
      <c r="AA765" s="15">
        <f>IFERROR(_xlfn.IFNA(VLOOKUP(Fullmath[[#This Row],[M4]],$H$2:$L764,2,FALSE),VLOOKUP(Fullmath[[#This Row],[M4]],$H766:$L$2227,2,FALSE)),0)</f>
        <v>0</v>
      </c>
      <c r="AB765" s="16">
        <f>IFERROR(_xlfn.IFNA(VLOOKUP(Fullmath[[#This Row],[M4]],$H$2:$L764,4,FALSE),VLOOKUP(Fullmath[[#This Row],[M4]],$H766:$L$2227,4,FALSE)),0)</f>
        <v>0</v>
      </c>
      <c r="AC765" s="5"/>
      <c r="AD765" s="6"/>
      <c r="AE765" s="15">
        <f>IFERROR(_xlfn.IFNA(VLOOKUP(Fullmath[[#This Row],[M5]],$H$2:$L764,2,FALSE),VLOOKUP(Fullmath[[#This Row],[M5]],$H766:$L$2227,2,FALSE)),0)</f>
        <v>0</v>
      </c>
      <c r="AF765" s="16">
        <f>IFERROR(_xlfn.IFNA(VLOOKUP(Fullmath[[#This Row],[M5]],$H$2:$L764,4,FALSE),VLOOKUP(Fullmath[[#This Row],[M5]],$H766:$L$2227,4,FALSE)),0)</f>
        <v>0</v>
      </c>
      <c r="AG765" s="5"/>
      <c r="AH765" s="6"/>
      <c r="AI765" s="15">
        <f>IFERROR(_xlfn.IFNA(VLOOKUP(Fullmath[[#This Row],[M6]],$H$2:$L764,2,FALSE),VLOOKUP(Fullmath[[#This Row],[M6]],$H766:$L$2227,2,FALSE)),0)</f>
        <v>0</v>
      </c>
      <c r="AJ765" s="16">
        <f>IFERROR(_xlfn.IFNA(VLOOKUP(Fullmath[[#This Row],[M6]],$H$2:$L764,4,FALSE),VLOOKUP(Fullmath[[#This Row],[M6]],$H766:$L$2227,4,FALSE)),0)</f>
        <v>0</v>
      </c>
      <c r="AK765" s="5" t="s">
        <v>477</v>
      </c>
      <c r="AL765" s="6">
        <v>1</v>
      </c>
      <c r="AM765" s="6">
        <f>(IFERROR(VLOOKUP(AK765,Components[[Name]:[Price]],2,FALSE),0))</f>
        <v>45000</v>
      </c>
      <c r="AN765" s="5" t="s">
        <v>472</v>
      </c>
      <c r="AO765" s="6">
        <v>2</v>
      </c>
      <c r="AP765" s="6">
        <f>(IFERROR(VLOOKUP(AN765,Components[[Name]:[Price]],2,FALSE),0))</f>
        <v>200</v>
      </c>
      <c r="AQ765" s="5" t="s">
        <v>260</v>
      </c>
      <c r="AR765" s="6">
        <v>1</v>
      </c>
      <c r="AS765" s="6">
        <f>(IFERROR(VLOOKUP(AQ765,Components[[Name]:[Price]],2,FALSE),0))</f>
        <v>700</v>
      </c>
      <c r="AT765" s="5" t="s">
        <v>196</v>
      </c>
      <c r="AU765" s="6">
        <v>1</v>
      </c>
      <c r="AV765" s="6">
        <f>(IFERROR(VLOOKUP(AT765,Components[[Name]:[Price]],2,FALSE),0))</f>
        <v>30200</v>
      </c>
      <c r="AW765" s="5"/>
      <c r="AX765" s="6"/>
      <c r="AY765" s="6">
        <f>(IFERROR(VLOOKUP(AW765,Components[[Name]:[Price]],2,FALSE),0))</f>
        <v>0</v>
      </c>
      <c r="AZ765" s="5"/>
      <c r="BA765" s="6"/>
      <c r="BB765" s="6">
        <f>(IFERROR(VLOOKUP(AZ765,Components[[Name]:[Price]],2,FALSE),0))</f>
        <v>0</v>
      </c>
    </row>
    <row r="766" spans="1:54" x14ac:dyDescent="0.2">
      <c r="A766" s="6">
        <v>1554</v>
      </c>
      <c r="B766" s="6" t="s">
        <v>527</v>
      </c>
      <c r="C766" s="6" t="s">
        <v>822</v>
      </c>
      <c r="D766" s="6" t="s">
        <v>409</v>
      </c>
      <c r="E766" s="6">
        <v>1</v>
      </c>
      <c r="F766" s="6">
        <v>46</v>
      </c>
      <c r="G766" s="6">
        <v>464</v>
      </c>
      <c r="H766" s="6" t="s">
        <v>425</v>
      </c>
      <c r="I766" s="7">
        <f>Fullmath[[#This Row],[Total CP]]/Fullmath[[#This Row],[Quantity]]</f>
        <v>628.79999999999995</v>
      </c>
      <c r="J7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628.79999999999995</v>
      </c>
      <c r="K766" s="6">
        <f>Fullmath[[#This Row],[Mat Cost]]/Fullmath[[#This Row],[Quantity]]</f>
        <v>59375.203333333331</v>
      </c>
      <c r="L7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59375.203333333331</v>
      </c>
      <c r="M766" s="5" t="s">
        <v>429</v>
      </c>
      <c r="N766" s="14">
        <v>1</v>
      </c>
      <c r="O766" s="15">
        <f>IFERROR(_xlfn.IFNA(VLOOKUP(Fullmath[[#This Row],[M1]],$H$2:$L765,2,FALSE),VLOOKUP(Fullmath[[#This Row],[M1]],$H767:$L$2227,2,FALSE)),0)</f>
        <v>84.4</v>
      </c>
      <c r="P766" s="16">
        <f>IFERROR(_xlfn.IFNA(VLOOKUP(Fullmath[[#This Row],[M1]],$H$2:$L765,4,FALSE),VLOOKUP(Fullmath[[#This Row],[M1]],$H767:$L$2227,4,FALSE)),0)</f>
        <v>1173.4766666666667</v>
      </c>
      <c r="Q766" s="5" t="s">
        <v>423</v>
      </c>
      <c r="R766" s="6">
        <v>1</v>
      </c>
      <c r="S766" s="15">
        <f>IFERROR(_xlfn.IFNA(VLOOKUP(Fullmath[[#This Row],[M2]],$H$2:$L765,2,FALSE),VLOOKUP(Fullmath[[#This Row],[M2]],$H767:$L$2227,2,FALSE)),0)</f>
        <v>80.400000000000006</v>
      </c>
      <c r="T766" s="16">
        <f>IFERROR(_xlfn.IFNA(VLOOKUP(Fullmath[[#This Row],[M2]],$H$2:$L765,4,FALSE),VLOOKUP(Fullmath[[#This Row],[M2]],$H767:$L$2227,4,FALSE)),0)</f>
        <v>1297.7266666666667</v>
      </c>
      <c r="U766" s="5"/>
      <c r="V766" s="6"/>
      <c r="W766" s="15">
        <f>IFERROR(_xlfn.IFNA(VLOOKUP(Fullmath[[#This Row],[M3]],$H$2:$L765,2,FALSE),VLOOKUP(Fullmath[[#This Row],[M3]],$H767:$L$2227,2,FALSE)),0)</f>
        <v>0</v>
      </c>
      <c r="X766" s="16">
        <f>IFERROR(_xlfn.IFNA(VLOOKUP(Fullmath[[#This Row],[M3]],$H$2:$L765,4,FALSE),VLOOKUP(Fullmath[[#This Row],[M3]],$H767:$L$2227,4,FALSE)),0)</f>
        <v>0</v>
      </c>
      <c r="Y766" s="5"/>
      <c r="Z766" s="6"/>
      <c r="AA766" s="15">
        <f>IFERROR(_xlfn.IFNA(VLOOKUP(Fullmath[[#This Row],[M4]],$H$2:$L765,2,FALSE),VLOOKUP(Fullmath[[#This Row],[M4]],$H767:$L$2227,2,FALSE)),0)</f>
        <v>0</v>
      </c>
      <c r="AB766" s="16">
        <f>IFERROR(_xlfn.IFNA(VLOOKUP(Fullmath[[#This Row],[M4]],$H$2:$L765,4,FALSE),VLOOKUP(Fullmath[[#This Row],[M4]],$H767:$L$2227,4,FALSE)),0)</f>
        <v>0</v>
      </c>
      <c r="AC766" s="5"/>
      <c r="AD766" s="6"/>
      <c r="AE766" s="15">
        <f>IFERROR(_xlfn.IFNA(VLOOKUP(Fullmath[[#This Row],[M5]],$H$2:$L765,2,FALSE),VLOOKUP(Fullmath[[#This Row],[M5]],$H767:$L$2227,2,FALSE)),0)</f>
        <v>0</v>
      </c>
      <c r="AF766" s="16">
        <f>IFERROR(_xlfn.IFNA(VLOOKUP(Fullmath[[#This Row],[M5]],$H$2:$L765,4,FALSE),VLOOKUP(Fullmath[[#This Row],[M5]],$H767:$L$2227,4,FALSE)),0)</f>
        <v>0</v>
      </c>
      <c r="AG766" s="5"/>
      <c r="AH766" s="6"/>
      <c r="AI766" s="15">
        <f>IFERROR(_xlfn.IFNA(VLOOKUP(Fullmath[[#This Row],[M6]],$H$2:$L765,2,FALSE),VLOOKUP(Fullmath[[#This Row],[M6]],$H767:$L$2227,2,FALSE)),0)</f>
        <v>0</v>
      </c>
      <c r="AJ766" s="16">
        <f>IFERROR(_xlfn.IFNA(VLOOKUP(Fullmath[[#This Row],[M6]],$H$2:$L765,4,FALSE),VLOOKUP(Fullmath[[#This Row],[M6]],$H767:$L$2227,4,FALSE)),0)</f>
        <v>0</v>
      </c>
      <c r="AK766" s="5" t="s">
        <v>477</v>
      </c>
      <c r="AL766" s="6">
        <v>1</v>
      </c>
      <c r="AM766" s="6">
        <f>(IFERROR(VLOOKUP(AK766,Components[[Name]:[Price]],2,FALSE),0))</f>
        <v>45000</v>
      </c>
      <c r="AN766" s="5" t="s">
        <v>260</v>
      </c>
      <c r="AO766" s="6">
        <v>3</v>
      </c>
      <c r="AP766" s="6">
        <f>(IFERROR(VLOOKUP(AN766,Components[[Name]:[Price]],2,FALSE),0))</f>
        <v>700</v>
      </c>
      <c r="AQ766" s="5" t="s">
        <v>202</v>
      </c>
      <c r="AR766" s="6">
        <v>2</v>
      </c>
      <c r="AS766" s="6">
        <f>(IFERROR(VLOOKUP(AQ766,Components[[Name]:[Price]],2,FALSE),0))</f>
        <v>4902</v>
      </c>
      <c r="AT766" s="5"/>
      <c r="AU766" s="6"/>
      <c r="AV766" s="6">
        <f>(IFERROR(VLOOKUP(AT766,Components[[Name]:[Price]],2,FALSE),0))</f>
        <v>0</v>
      </c>
      <c r="AW766" s="5"/>
      <c r="AX766" s="6"/>
      <c r="AY766" s="6">
        <f>(IFERROR(VLOOKUP(AW766,Components[[Name]:[Price]],2,FALSE),0))</f>
        <v>0</v>
      </c>
      <c r="AZ766" s="5"/>
      <c r="BA766" s="6"/>
      <c r="BB766" s="6">
        <f>(IFERROR(VLOOKUP(AZ766,Components[[Name]:[Price]],2,FALSE),0))</f>
        <v>0</v>
      </c>
    </row>
    <row r="767" spans="1:54" x14ac:dyDescent="0.2">
      <c r="A767" s="6">
        <v>874</v>
      </c>
      <c r="B767" s="6" t="s">
        <v>527</v>
      </c>
      <c r="C767" s="6" t="s">
        <v>822</v>
      </c>
      <c r="D767" s="6" t="s">
        <v>409</v>
      </c>
      <c r="E767" s="6">
        <v>1</v>
      </c>
      <c r="F767" s="6">
        <v>49</v>
      </c>
      <c r="G767" s="6">
        <v>512</v>
      </c>
      <c r="H767" s="6" t="s">
        <v>420</v>
      </c>
      <c r="I767" s="7">
        <f>Fullmath[[#This Row],[Total CP]]/Fullmath[[#This Row],[Quantity]]</f>
        <v>548</v>
      </c>
      <c r="J7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548</v>
      </c>
      <c r="K767" s="6">
        <f>Fullmath[[#This Row],[Mat Cost]]/Fullmath[[#This Row],[Quantity]]</f>
        <v>77663.333333333343</v>
      </c>
      <c r="L7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77663.333333333343</v>
      </c>
      <c r="M767" s="5" t="s">
        <v>304</v>
      </c>
      <c r="N767" s="14">
        <v>4</v>
      </c>
      <c r="O767" s="15">
        <f>IFERROR(_xlfn.IFNA(VLOOKUP(Fullmath[[#This Row],[M1]],$H$2:$L766,2,FALSE),VLOOKUP(Fullmath[[#This Row],[M1]],$H768:$L$2227,2,FALSE)),0)</f>
        <v>1</v>
      </c>
      <c r="P767" s="16">
        <f>IFERROR(_xlfn.IFNA(VLOOKUP(Fullmath[[#This Row],[M1]],$H$2:$L766,4,FALSE),VLOOKUP(Fullmath[[#This Row],[M1]],$H768:$L$2227,4,FALSE)),0)</f>
        <v>65.833333333333329</v>
      </c>
      <c r="Q767" s="5" t="s">
        <v>465</v>
      </c>
      <c r="R767" s="6">
        <v>1</v>
      </c>
      <c r="S767" s="15">
        <f>IFERROR(_xlfn.IFNA(VLOOKUP(Fullmath[[#This Row],[M2]],$H$2:$L766,2,FALSE),VLOOKUP(Fullmath[[#This Row],[M2]],$H768:$L$2227,2,FALSE)),0)</f>
        <v>32</v>
      </c>
      <c r="T767" s="16">
        <f>IFERROR(_xlfn.IFNA(VLOOKUP(Fullmath[[#This Row],[M2]],$H$2:$L766,4,FALSE),VLOOKUP(Fullmath[[#This Row],[M2]],$H768:$L$2227,4,FALSE)),0)</f>
        <v>1000</v>
      </c>
      <c r="U767" s="5"/>
      <c r="V767" s="6"/>
      <c r="W767" s="15">
        <f>IFERROR(_xlfn.IFNA(VLOOKUP(Fullmath[[#This Row],[M3]],$H$2:$L766,2,FALSE),VLOOKUP(Fullmath[[#This Row],[M3]],$H768:$L$2227,2,FALSE)),0)</f>
        <v>0</v>
      </c>
      <c r="X767" s="16">
        <f>IFERROR(_xlfn.IFNA(VLOOKUP(Fullmath[[#This Row],[M3]],$H$2:$L766,4,FALSE),VLOOKUP(Fullmath[[#This Row],[M3]],$H768:$L$2227,4,FALSE)),0)</f>
        <v>0</v>
      </c>
      <c r="Y767" s="5"/>
      <c r="Z767" s="6"/>
      <c r="AA767" s="15">
        <f>IFERROR(_xlfn.IFNA(VLOOKUP(Fullmath[[#This Row],[M4]],$H$2:$L766,2,FALSE),VLOOKUP(Fullmath[[#This Row],[M4]],$H768:$L$2227,2,FALSE)),0)</f>
        <v>0</v>
      </c>
      <c r="AB767" s="16">
        <f>IFERROR(_xlfn.IFNA(VLOOKUP(Fullmath[[#This Row],[M4]],$H$2:$L766,4,FALSE),VLOOKUP(Fullmath[[#This Row],[M4]],$H768:$L$2227,4,FALSE)),0)</f>
        <v>0</v>
      </c>
      <c r="AC767" s="5"/>
      <c r="AD767" s="6"/>
      <c r="AE767" s="15">
        <f>IFERROR(_xlfn.IFNA(VLOOKUP(Fullmath[[#This Row],[M5]],$H$2:$L766,2,FALSE),VLOOKUP(Fullmath[[#This Row],[M5]],$H768:$L$2227,2,FALSE)),0)</f>
        <v>0</v>
      </c>
      <c r="AF767" s="16">
        <f>IFERROR(_xlfn.IFNA(VLOOKUP(Fullmath[[#This Row],[M5]],$H$2:$L766,4,FALSE),VLOOKUP(Fullmath[[#This Row],[M5]],$H768:$L$2227,4,FALSE)),0)</f>
        <v>0</v>
      </c>
      <c r="AG767" s="5"/>
      <c r="AH767" s="6"/>
      <c r="AI767" s="15">
        <f>IFERROR(_xlfn.IFNA(VLOOKUP(Fullmath[[#This Row],[M6]],$H$2:$L766,2,FALSE),VLOOKUP(Fullmath[[#This Row],[M6]],$H768:$L$2227,2,FALSE)),0)</f>
        <v>0</v>
      </c>
      <c r="AJ767" s="16">
        <f>IFERROR(_xlfn.IFNA(VLOOKUP(Fullmath[[#This Row],[M6]],$H$2:$L766,4,FALSE),VLOOKUP(Fullmath[[#This Row],[M6]],$H768:$L$2227,4,FALSE)),0)</f>
        <v>0</v>
      </c>
      <c r="AK767" s="5" t="s">
        <v>475</v>
      </c>
      <c r="AL767" s="6">
        <v>1</v>
      </c>
      <c r="AM767" s="6">
        <f>(IFERROR(VLOOKUP(AK767,Components[[Name]:[Price]],2,FALSE),0))</f>
        <v>45000</v>
      </c>
      <c r="AN767" s="5" t="s">
        <v>263</v>
      </c>
      <c r="AO767" s="6">
        <v>2</v>
      </c>
      <c r="AP767" s="6">
        <f>(IFERROR(VLOOKUP(AN767,Components[[Name]:[Price]],2,FALSE),0))</f>
        <v>600</v>
      </c>
      <c r="AQ767" s="5" t="s">
        <v>196</v>
      </c>
      <c r="AR767" s="6">
        <v>1</v>
      </c>
      <c r="AS767" s="6">
        <f>(IFERROR(VLOOKUP(AQ767,Components[[Name]:[Price]],2,FALSE),0))</f>
        <v>30200</v>
      </c>
      <c r="AT767" s="5"/>
      <c r="AU767" s="6"/>
      <c r="AV767" s="6">
        <f>(IFERROR(VLOOKUP(AT767,Components[[Name]:[Price]],2,FALSE),0))</f>
        <v>0</v>
      </c>
      <c r="AW767" s="5"/>
      <c r="AX767" s="6"/>
      <c r="AY767" s="6">
        <f>(IFERROR(VLOOKUP(AW767,Components[[Name]:[Price]],2,FALSE),0))</f>
        <v>0</v>
      </c>
      <c r="AZ767" s="5"/>
      <c r="BA767" s="6"/>
      <c r="BB767" s="6">
        <f>(IFERROR(VLOOKUP(AZ767,Components[[Name]:[Price]],2,FALSE),0))</f>
        <v>0</v>
      </c>
    </row>
    <row r="768" spans="1:54" x14ac:dyDescent="0.2">
      <c r="A768" s="6">
        <v>1669</v>
      </c>
      <c r="B768" s="6" t="s">
        <v>527</v>
      </c>
      <c r="C768" s="6" t="s">
        <v>822</v>
      </c>
      <c r="D768" s="6" t="s">
        <v>409</v>
      </c>
      <c r="E768" s="6">
        <v>1</v>
      </c>
      <c r="F768" s="6">
        <v>49</v>
      </c>
      <c r="G768" s="6">
        <v>550</v>
      </c>
      <c r="H768" s="6" t="s">
        <v>428</v>
      </c>
      <c r="I768" s="7">
        <f>Fullmath[[#This Row],[Total CP]]/Fullmath[[#This Row],[Quantity]]</f>
        <v>1188.1166666666668</v>
      </c>
      <c r="J7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1188.1166666666668</v>
      </c>
      <c r="K768" s="6">
        <f>Fullmath[[#This Row],[Mat Cost]]/Fullmath[[#This Row],[Quantity]]</f>
        <v>75030.278958333336</v>
      </c>
      <c r="L7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75030.278958333336</v>
      </c>
      <c r="M768" s="5" t="s">
        <v>352</v>
      </c>
      <c r="N768" s="14">
        <v>1</v>
      </c>
      <c r="O768" s="15">
        <f>IFERROR(_xlfn.IFNA(VLOOKUP(Fullmath[[#This Row],[M1]],$H$2:$L767,2,FALSE),VLOOKUP(Fullmath[[#This Row],[M1]],$H769:$L$2227,2,FALSE)),0)</f>
        <v>56.416666666666664</v>
      </c>
      <c r="P768" s="16">
        <f>IFERROR(_xlfn.IFNA(VLOOKUP(Fullmath[[#This Row],[M1]],$H$2:$L767,4,FALSE),VLOOKUP(Fullmath[[#This Row],[M1]],$H769:$L$2227,4,FALSE)),0)</f>
        <v>20804.598958333332</v>
      </c>
      <c r="Q768" s="5" t="s">
        <v>578</v>
      </c>
      <c r="R768" s="6">
        <v>3</v>
      </c>
      <c r="S768" s="15">
        <f>IFERROR(_xlfn.IFNA(VLOOKUP(Fullmath[[#This Row],[M2]],$H$2:$L767,2,FALSE),VLOOKUP(Fullmath[[#This Row],[M2]],$H769:$L$2227,2,FALSE)),0)</f>
        <v>193.9</v>
      </c>
      <c r="T768" s="16">
        <f>IFERROR(_xlfn.IFNA(VLOOKUP(Fullmath[[#This Row],[M2]],$H$2:$L767,4,FALSE),VLOOKUP(Fullmath[[#This Row],[M2]],$H769:$L$2227,4,FALSE)),0)</f>
        <v>1688.8933333333332</v>
      </c>
      <c r="U768" s="5"/>
      <c r="V768" s="6"/>
      <c r="W768" s="15">
        <f>IFERROR(_xlfn.IFNA(VLOOKUP(Fullmath[[#This Row],[M3]],$H$2:$L767,2,FALSE),VLOOKUP(Fullmath[[#This Row],[M3]],$H769:$L$2227,2,FALSE)),0)</f>
        <v>0</v>
      </c>
      <c r="X768" s="16">
        <f>IFERROR(_xlfn.IFNA(VLOOKUP(Fullmath[[#This Row],[M3]],$H$2:$L767,4,FALSE),VLOOKUP(Fullmath[[#This Row],[M3]],$H769:$L$2227,4,FALSE)),0)</f>
        <v>0</v>
      </c>
      <c r="Y768" s="5"/>
      <c r="Z768" s="6"/>
      <c r="AA768" s="15">
        <f>IFERROR(_xlfn.IFNA(VLOOKUP(Fullmath[[#This Row],[M4]],$H$2:$L767,2,FALSE),VLOOKUP(Fullmath[[#This Row],[M4]],$H769:$L$2227,2,FALSE)),0)</f>
        <v>0</v>
      </c>
      <c r="AB768" s="16">
        <f>IFERROR(_xlfn.IFNA(VLOOKUP(Fullmath[[#This Row],[M4]],$H$2:$L767,4,FALSE),VLOOKUP(Fullmath[[#This Row],[M4]],$H769:$L$2227,4,FALSE)),0)</f>
        <v>0</v>
      </c>
      <c r="AC768" s="5"/>
      <c r="AD768" s="6"/>
      <c r="AE768" s="15">
        <f>IFERROR(_xlfn.IFNA(VLOOKUP(Fullmath[[#This Row],[M5]],$H$2:$L767,2,FALSE),VLOOKUP(Fullmath[[#This Row],[M5]],$H769:$L$2227,2,FALSE)),0)</f>
        <v>0</v>
      </c>
      <c r="AF768" s="16">
        <f>IFERROR(_xlfn.IFNA(VLOOKUP(Fullmath[[#This Row],[M5]],$H$2:$L767,4,FALSE),VLOOKUP(Fullmath[[#This Row],[M5]],$H769:$L$2227,4,FALSE)),0)</f>
        <v>0</v>
      </c>
      <c r="AG768" s="5"/>
      <c r="AH768" s="6"/>
      <c r="AI768" s="15">
        <f>IFERROR(_xlfn.IFNA(VLOOKUP(Fullmath[[#This Row],[M6]],$H$2:$L767,2,FALSE),VLOOKUP(Fullmath[[#This Row],[M6]],$H769:$L$2227,2,FALSE)),0)</f>
        <v>0</v>
      </c>
      <c r="AJ768" s="16">
        <f>IFERROR(_xlfn.IFNA(VLOOKUP(Fullmath[[#This Row],[M6]],$H$2:$L767,4,FALSE),VLOOKUP(Fullmath[[#This Row],[M6]],$H769:$L$2227,4,FALSE)),0)</f>
        <v>0</v>
      </c>
      <c r="AK768" s="5" t="s">
        <v>476</v>
      </c>
      <c r="AL768" s="6">
        <v>1</v>
      </c>
      <c r="AM768" s="6">
        <f>(IFERROR(VLOOKUP(AK768,Components[[Name]:[Price]],2,FALSE),0))</f>
        <v>45000</v>
      </c>
      <c r="AN768" s="5" t="s">
        <v>584</v>
      </c>
      <c r="AO768" s="6">
        <v>1</v>
      </c>
      <c r="AP768" s="6">
        <f>(IFERROR(VLOOKUP(AN768,Components[[Name]:[Price]],2,FALSE),0))</f>
        <v>2759</v>
      </c>
      <c r="AQ768" s="5" t="s">
        <v>260</v>
      </c>
      <c r="AR768" s="6">
        <v>2</v>
      </c>
      <c r="AS768" s="6">
        <f>(IFERROR(VLOOKUP(AQ768,Components[[Name]:[Price]],2,FALSE),0))</f>
        <v>700</v>
      </c>
      <c r="AT768" s="5"/>
      <c r="AU768" s="6"/>
      <c r="AV768" s="6">
        <f>(IFERROR(VLOOKUP(AT768,Components[[Name]:[Price]],2,FALSE),0))</f>
        <v>0</v>
      </c>
      <c r="AW768" s="5"/>
      <c r="AX768" s="6"/>
      <c r="AY768" s="6">
        <f>(IFERROR(VLOOKUP(AW768,Components[[Name]:[Price]],2,FALSE),0))</f>
        <v>0</v>
      </c>
      <c r="AZ768" s="5"/>
      <c r="BA768" s="6"/>
      <c r="BB768" s="6">
        <f>(IFERROR(VLOOKUP(AZ768,Components[[Name]:[Price]],2,FALSE),0))</f>
        <v>0</v>
      </c>
    </row>
    <row r="769" spans="1:54" x14ac:dyDescent="0.2">
      <c r="A769" s="6">
        <v>40</v>
      </c>
      <c r="B769" s="6" t="s">
        <v>527</v>
      </c>
      <c r="C769" s="6" t="s">
        <v>820</v>
      </c>
      <c r="D769" s="6" t="s">
        <v>43</v>
      </c>
      <c r="E769" s="6">
        <v>1</v>
      </c>
      <c r="F769" s="6">
        <v>2</v>
      </c>
      <c r="G769" s="6">
        <v>1</v>
      </c>
      <c r="H769" s="6" t="s">
        <v>47</v>
      </c>
      <c r="I769" s="7">
        <f>Fullmath[[#This Row],[Total CP]]/Fullmath[[#This Row],[Quantity]]</f>
        <v>3</v>
      </c>
      <c r="J7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769" s="6">
        <f>Fullmath[[#This Row],[Mat Cost]]/Fullmath[[#This Row],[Quantity]]</f>
        <v>1327.75</v>
      </c>
      <c r="L7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1327.75</v>
      </c>
      <c r="M769" s="5" t="s">
        <v>308</v>
      </c>
      <c r="N769" s="14">
        <v>1</v>
      </c>
      <c r="O769" s="15">
        <f>IFERROR(_xlfn.IFNA(VLOOKUP(Fullmath[[#This Row],[M1]],$H$2:$L768,2,FALSE),VLOOKUP(Fullmath[[#This Row],[M1]],$H770:$L$2227,2,FALSE)),0)</f>
        <v>1</v>
      </c>
      <c r="P769" s="16">
        <f>IFERROR(_xlfn.IFNA(VLOOKUP(Fullmath[[#This Row],[M1]],$H$2:$L768,4,FALSE),VLOOKUP(Fullmath[[#This Row],[M1]],$H770:$L$2227,4,FALSE)),0)</f>
        <v>443.41666666666663</v>
      </c>
      <c r="Q769" s="5" t="s">
        <v>309</v>
      </c>
      <c r="R769" s="6">
        <v>1</v>
      </c>
      <c r="S769" s="15">
        <f>IFERROR(_xlfn.IFNA(VLOOKUP(Fullmath[[#This Row],[M2]],$H$2:$L768,2,FALSE),VLOOKUP(Fullmath[[#This Row],[M2]],$H770:$L$2227,2,FALSE)),0)</f>
        <v>1</v>
      </c>
      <c r="T769" s="16">
        <f>IFERROR(_xlfn.IFNA(VLOOKUP(Fullmath[[#This Row],[M2]],$H$2:$L768,4,FALSE),VLOOKUP(Fullmath[[#This Row],[M2]],$H770:$L$2227,4,FALSE)),0)</f>
        <v>137.1</v>
      </c>
      <c r="U769" s="5"/>
      <c r="V769" s="6"/>
      <c r="W769" s="15">
        <f>IFERROR(_xlfn.IFNA(VLOOKUP(Fullmath[[#This Row],[M3]],$H$2:$L768,2,FALSE),VLOOKUP(Fullmath[[#This Row],[M3]],$H770:$L$2227,2,FALSE)),0)</f>
        <v>0</v>
      </c>
      <c r="X769" s="16">
        <f>IFERROR(_xlfn.IFNA(VLOOKUP(Fullmath[[#This Row],[M3]],$H$2:$L768,4,FALSE),VLOOKUP(Fullmath[[#This Row],[M3]],$H770:$L$2227,4,FALSE)),0)</f>
        <v>0</v>
      </c>
      <c r="Y769" s="5"/>
      <c r="Z769" s="6"/>
      <c r="AA769" s="15">
        <f>IFERROR(_xlfn.IFNA(VLOOKUP(Fullmath[[#This Row],[M4]],$H$2:$L768,2,FALSE),VLOOKUP(Fullmath[[#This Row],[M4]],$H770:$L$2227,2,FALSE)),0)</f>
        <v>0</v>
      </c>
      <c r="AB769" s="16">
        <f>IFERROR(_xlfn.IFNA(VLOOKUP(Fullmath[[#This Row],[M4]],$H$2:$L768,4,FALSE),VLOOKUP(Fullmath[[#This Row],[M4]],$H770:$L$2227,4,FALSE)),0)</f>
        <v>0</v>
      </c>
      <c r="AC769" s="5"/>
      <c r="AD769" s="6"/>
      <c r="AE769" s="15">
        <f>IFERROR(_xlfn.IFNA(VLOOKUP(Fullmath[[#This Row],[M5]],$H$2:$L768,2,FALSE),VLOOKUP(Fullmath[[#This Row],[M5]],$H770:$L$2227,2,FALSE)),0)</f>
        <v>0</v>
      </c>
      <c r="AF769" s="16">
        <f>IFERROR(_xlfn.IFNA(VLOOKUP(Fullmath[[#This Row],[M5]],$H$2:$L768,4,FALSE),VLOOKUP(Fullmath[[#This Row],[M5]],$H770:$L$2227,4,FALSE)),0)</f>
        <v>0</v>
      </c>
      <c r="AG769" s="5"/>
      <c r="AH769" s="6"/>
      <c r="AI769" s="15">
        <f>IFERROR(_xlfn.IFNA(VLOOKUP(Fullmath[[#This Row],[M6]],$H$2:$L768,2,FALSE),VLOOKUP(Fullmath[[#This Row],[M6]],$H770:$L$2227,2,FALSE)),0)</f>
        <v>0</v>
      </c>
      <c r="AJ769" s="16">
        <f>IFERROR(_xlfn.IFNA(VLOOKUP(Fullmath[[#This Row],[M6]],$H$2:$L768,4,FALSE),VLOOKUP(Fullmath[[#This Row],[M6]],$H770:$L$2227,4,FALSE)),0)</f>
        <v>0</v>
      </c>
      <c r="AK769" s="5" t="s">
        <v>240</v>
      </c>
      <c r="AL769" s="6">
        <v>2</v>
      </c>
      <c r="AM769" s="6">
        <f>(IFERROR(VLOOKUP(AK769,Components[[Name]:[Price]],2,FALSE),0))</f>
        <v>199.7</v>
      </c>
      <c r="AN769" s="5" t="s">
        <v>230</v>
      </c>
      <c r="AO769" s="6">
        <v>1</v>
      </c>
      <c r="AP769" s="6">
        <f>(IFERROR(VLOOKUP(AN769,Components[[Name]:[Price]],2,FALSE),0))</f>
        <v>347.83333333333331</v>
      </c>
      <c r="AQ769" s="5"/>
      <c r="AR769" s="6"/>
      <c r="AS769" s="6">
        <f>(IFERROR(VLOOKUP(AQ769,Components[[Name]:[Price]],2,FALSE),0))</f>
        <v>0</v>
      </c>
      <c r="AT769" s="5"/>
      <c r="AU769" s="6"/>
      <c r="AV769" s="6">
        <f>(IFERROR(VLOOKUP(AT769,Components[[Name]:[Price]],2,FALSE),0))</f>
        <v>0</v>
      </c>
      <c r="AW769" s="5"/>
      <c r="AX769" s="6"/>
      <c r="AY769" s="6">
        <f>(IFERROR(VLOOKUP(AW769,Components[[Name]:[Price]],2,FALSE),0))</f>
        <v>0</v>
      </c>
      <c r="AZ769" s="5"/>
      <c r="BA769" s="6"/>
      <c r="BB769" s="6">
        <f>(IFERROR(VLOOKUP(AZ769,Components[[Name]:[Price]],2,FALSE),0))</f>
        <v>0</v>
      </c>
    </row>
    <row r="770" spans="1:54" x14ac:dyDescent="0.2">
      <c r="A770" s="6">
        <v>33</v>
      </c>
      <c r="B770" s="6" t="s">
        <v>527</v>
      </c>
      <c r="C770" s="6" t="s">
        <v>820</v>
      </c>
      <c r="D770" s="6" t="s">
        <v>43</v>
      </c>
      <c r="E770" s="6">
        <v>1</v>
      </c>
      <c r="F770" s="6">
        <v>2</v>
      </c>
      <c r="G770" s="6">
        <v>1</v>
      </c>
      <c r="H770" s="6" t="s">
        <v>45</v>
      </c>
      <c r="I770" s="7">
        <f>Fullmath[[#This Row],[Total CP]]/Fullmath[[#This Row],[Quantity]]</f>
        <v>1</v>
      </c>
      <c r="J7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770" s="6">
        <f>Fullmath[[#This Row],[Mat Cost]]/Fullmath[[#This Row],[Quantity]]</f>
        <v>347.83333333333331</v>
      </c>
      <c r="L7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347.83333333333331</v>
      </c>
      <c r="M770" s="5"/>
      <c r="N770" s="14"/>
      <c r="O770" s="15">
        <f>IFERROR(_xlfn.IFNA(VLOOKUP(Fullmath[[#This Row],[M1]],$H$2:$L769,2,FALSE),VLOOKUP(Fullmath[[#This Row],[M1]],$H771:$L$2227,2,FALSE)),0)</f>
        <v>0</v>
      </c>
      <c r="P770" s="16">
        <f>IFERROR(_xlfn.IFNA(VLOOKUP(Fullmath[[#This Row],[M1]],$H$2:$L769,4,FALSE),VLOOKUP(Fullmath[[#This Row],[M1]],$H771:$L$2227,4,FALSE)),0)</f>
        <v>0</v>
      </c>
      <c r="Q770" s="5"/>
      <c r="R770" s="6"/>
      <c r="S770" s="15">
        <f>IFERROR(_xlfn.IFNA(VLOOKUP(Fullmath[[#This Row],[M2]],$H$2:$L769,2,FALSE),VLOOKUP(Fullmath[[#This Row],[M2]],$H771:$L$2227,2,FALSE)),0)</f>
        <v>0</v>
      </c>
      <c r="T770" s="16">
        <f>IFERROR(_xlfn.IFNA(VLOOKUP(Fullmath[[#This Row],[M2]],$H$2:$L769,4,FALSE),VLOOKUP(Fullmath[[#This Row],[M2]],$H771:$L$2227,4,FALSE)),0)</f>
        <v>0</v>
      </c>
      <c r="U770" s="5"/>
      <c r="V770" s="6"/>
      <c r="W770" s="15">
        <f>IFERROR(_xlfn.IFNA(VLOOKUP(Fullmath[[#This Row],[M3]],$H$2:$L769,2,FALSE),VLOOKUP(Fullmath[[#This Row],[M3]],$H771:$L$2227,2,FALSE)),0)</f>
        <v>0</v>
      </c>
      <c r="X770" s="16">
        <f>IFERROR(_xlfn.IFNA(VLOOKUP(Fullmath[[#This Row],[M3]],$H$2:$L769,4,FALSE),VLOOKUP(Fullmath[[#This Row],[M3]],$H771:$L$2227,4,FALSE)),0)</f>
        <v>0</v>
      </c>
      <c r="Y770" s="5"/>
      <c r="Z770" s="6"/>
      <c r="AA770" s="15">
        <f>IFERROR(_xlfn.IFNA(VLOOKUP(Fullmath[[#This Row],[M4]],$H$2:$L769,2,FALSE),VLOOKUP(Fullmath[[#This Row],[M4]],$H771:$L$2227,2,FALSE)),0)</f>
        <v>0</v>
      </c>
      <c r="AB770" s="16">
        <f>IFERROR(_xlfn.IFNA(VLOOKUP(Fullmath[[#This Row],[M4]],$H$2:$L769,4,FALSE),VLOOKUP(Fullmath[[#This Row],[M4]],$H771:$L$2227,4,FALSE)),0)</f>
        <v>0</v>
      </c>
      <c r="AC770" s="5"/>
      <c r="AD770" s="6"/>
      <c r="AE770" s="15">
        <f>IFERROR(_xlfn.IFNA(VLOOKUP(Fullmath[[#This Row],[M5]],$H$2:$L769,2,FALSE),VLOOKUP(Fullmath[[#This Row],[M5]],$H771:$L$2227,2,FALSE)),0)</f>
        <v>0</v>
      </c>
      <c r="AF770" s="16">
        <f>IFERROR(_xlfn.IFNA(VLOOKUP(Fullmath[[#This Row],[M5]],$H$2:$L769,4,FALSE),VLOOKUP(Fullmath[[#This Row],[M5]],$H771:$L$2227,4,FALSE)),0)</f>
        <v>0</v>
      </c>
      <c r="AG770" s="5"/>
      <c r="AH770" s="6"/>
      <c r="AI770" s="15">
        <f>IFERROR(_xlfn.IFNA(VLOOKUP(Fullmath[[#This Row],[M6]],$H$2:$L769,2,FALSE),VLOOKUP(Fullmath[[#This Row],[M6]],$H771:$L$2227,2,FALSE)),0)</f>
        <v>0</v>
      </c>
      <c r="AJ770" s="16">
        <f>IFERROR(_xlfn.IFNA(VLOOKUP(Fullmath[[#This Row],[M6]],$H$2:$L769,4,FALSE),VLOOKUP(Fullmath[[#This Row],[M6]],$H771:$L$2227,4,FALSE)),0)</f>
        <v>0</v>
      </c>
      <c r="AK770" s="5" t="s">
        <v>230</v>
      </c>
      <c r="AL770" s="6">
        <v>1</v>
      </c>
      <c r="AM770" s="6">
        <f>(IFERROR(VLOOKUP(AK770,Components[[Name]:[Price]],2,FALSE),0))</f>
        <v>347.83333333333331</v>
      </c>
      <c r="AN770" s="5"/>
      <c r="AO770" s="6"/>
      <c r="AP770" s="6">
        <f>(IFERROR(VLOOKUP(AN770,Components[[Name]:[Price]],2,FALSE),0))</f>
        <v>0</v>
      </c>
      <c r="AQ770" s="5"/>
      <c r="AR770" s="6"/>
      <c r="AS770" s="6">
        <f>(IFERROR(VLOOKUP(AQ770,Components[[Name]:[Price]],2,FALSE),0))</f>
        <v>0</v>
      </c>
      <c r="AT770" s="5"/>
      <c r="AU770" s="6"/>
      <c r="AV770" s="6">
        <f>(IFERROR(VLOOKUP(AT770,Components[[Name]:[Price]],2,FALSE),0))</f>
        <v>0</v>
      </c>
      <c r="AW770" s="5"/>
      <c r="AX770" s="6"/>
      <c r="AY770" s="6">
        <f>(IFERROR(VLOOKUP(AW770,Components[[Name]:[Price]],2,FALSE),0))</f>
        <v>0</v>
      </c>
      <c r="AZ770" s="5"/>
      <c r="BA770" s="6"/>
      <c r="BB770" s="6">
        <f>(IFERROR(VLOOKUP(AZ770,Components[[Name]:[Price]],2,FALSE),0))</f>
        <v>0</v>
      </c>
    </row>
    <row r="771" spans="1:54" x14ac:dyDescent="0.2">
      <c r="A771" s="6">
        <v>42</v>
      </c>
      <c r="B771" s="6" t="s">
        <v>527</v>
      </c>
      <c r="C771" s="6" t="s">
        <v>820</v>
      </c>
      <c r="D771" s="6" t="s">
        <v>43</v>
      </c>
      <c r="E771" s="6">
        <v>1</v>
      </c>
      <c r="F771" s="6">
        <v>21</v>
      </c>
      <c r="G771" s="6">
        <v>13</v>
      </c>
      <c r="H771" s="6" t="s">
        <v>48</v>
      </c>
      <c r="I771" s="7">
        <f>Fullmath[[#This Row],[Total CP]]/Fullmath[[#This Row],[Quantity]]</f>
        <v>19.274999999999999</v>
      </c>
      <c r="J7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19.274999999999999</v>
      </c>
      <c r="K771" s="6">
        <f>Fullmath[[#This Row],[Mat Cost]]/Fullmath[[#This Row],[Quantity]]</f>
        <v>634.46520833333329</v>
      </c>
      <c r="L7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634.46520833333329</v>
      </c>
      <c r="M771" s="5" t="s">
        <v>213</v>
      </c>
      <c r="N771" s="14">
        <v>1</v>
      </c>
      <c r="O771" s="15">
        <f>IFERROR(_xlfn.IFNA(VLOOKUP(Fullmath[[#This Row],[M1]],$H$2:$L770,2,FALSE),VLOOKUP(Fullmath[[#This Row],[M1]],$H772:$L$2227,2,FALSE)),0)</f>
        <v>4.6749999999999998</v>
      </c>
      <c r="P771" s="16">
        <f>IFERROR(_xlfn.IFNA(VLOOKUP(Fullmath[[#This Row],[M1]],$H$2:$L770,4,FALSE),VLOOKUP(Fullmath[[#This Row],[M1]],$H772:$L$2227,4,FALSE)),0)</f>
        <v>263.06270833333332</v>
      </c>
      <c r="Q771" s="5" t="s">
        <v>310</v>
      </c>
      <c r="R771" s="6">
        <v>1</v>
      </c>
      <c r="S771" s="15">
        <f>IFERROR(_xlfn.IFNA(VLOOKUP(Fullmath[[#This Row],[M2]],$H$2:$L770,2,FALSE),VLOOKUP(Fullmath[[#This Row],[M2]],$H772:$L$2227,2,FALSE)),0)</f>
        <v>1.6</v>
      </c>
      <c r="T771" s="16">
        <f>IFERROR(_xlfn.IFNA(VLOOKUP(Fullmath[[#This Row],[M2]],$H$2:$L770,4,FALSE),VLOOKUP(Fullmath[[#This Row],[M2]],$H772:$L$2227,4,FALSE)),0)</f>
        <v>23.569166666666668</v>
      </c>
      <c r="U771" s="5"/>
      <c r="V771" s="6"/>
      <c r="W771" s="15">
        <f>IFERROR(_xlfn.IFNA(VLOOKUP(Fullmath[[#This Row],[M3]],$H$2:$L770,2,FALSE),VLOOKUP(Fullmath[[#This Row],[M3]],$H772:$L$2227,2,FALSE)),0)</f>
        <v>0</v>
      </c>
      <c r="X771" s="16">
        <f>IFERROR(_xlfn.IFNA(VLOOKUP(Fullmath[[#This Row],[M3]],$H$2:$L770,4,FALSE),VLOOKUP(Fullmath[[#This Row],[M3]],$H772:$L$2227,4,FALSE)),0)</f>
        <v>0</v>
      </c>
      <c r="Y771" s="5"/>
      <c r="Z771" s="6"/>
      <c r="AA771" s="15">
        <f>IFERROR(_xlfn.IFNA(VLOOKUP(Fullmath[[#This Row],[M4]],$H$2:$L770,2,FALSE),VLOOKUP(Fullmath[[#This Row],[M4]],$H772:$L$2227,2,FALSE)),0)</f>
        <v>0</v>
      </c>
      <c r="AB771" s="16">
        <f>IFERROR(_xlfn.IFNA(VLOOKUP(Fullmath[[#This Row],[M4]],$H$2:$L770,4,FALSE),VLOOKUP(Fullmath[[#This Row],[M4]],$H772:$L$2227,4,FALSE)),0)</f>
        <v>0</v>
      </c>
      <c r="AC771" s="5"/>
      <c r="AD771" s="6"/>
      <c r="AE771" s="15">
        <f>IFERROR(_xlfn.IFNA(VLOOKUP(Fullmath[[#This Row],[M5]],$H$2:$L770,2,FALSE),VLOOKUP(Fullmath[[#This Row],[M5]],$H772:$L$2227,2,FALSE)),0)</f>
        <v>0</v>
      </c>
      <c r="AF771" s="16">
        <f>IFERROR(_xlfn.IFNA(VLOOKUP(Fullmath[[#This Row],[M5]],$H$2:$L770,4,FALSE),VLOOKUP(Fullmath[[#This Row],[M5]],$H772:$L$2227,4,FALSE)),0)</f>
        <v>0</v>
      </c>
      <c r="AG771" s="5"/>
      <c r="AH771" s="6"/>
      <c r="AI771" s="15">
        <f>IFERROR(_xlfn.IFNA(VLOOKUP(Fullmath[[#This Row],[M6]],$H$2:$L770,2,FALSE),VLOOKUP(Fullmath[[#This Row],[M6]],$H772:$L$2227,2,FALSE)),0)</f>
        <v>0</v>
      </c>
      <c r="AJ771" s="16">
        <f>IFERROR(_xlfn.IFNA(VLOOKUP(Fullmath[[#This Row],[M6]],$H$2:$L770,4,FALSE),VLOOKUP(Fullmath[[#This Row],[M6]],$H772:$L$2227,4,FALSE)),0)</f>
        <v>0</v>
      </c>
      <c r="AK771" s="5" t="s">
        <v>230</v>
      </c>
      <c r="AL771" s="6">
        <v>1</v>
      </c>
      <c r="AM771" s="6">
        <f>(IFERROR(VLOOKUP(AK771,Components[[Name]:[Price]],2,FALSE),0))</f>
        <v>347.83333333333331</v>
      </c>
      <c r="AN771" s="5"/>
      <c r="AO771" s="6"/>
      <c r="AP771" s="6">
        <f>(IFERROR(VLOOKUP(AN771,Components[[Name]:[Price]],2,FALSE),0))</f>
        <v>0</v>
      </c>
      <c r="AQ771" s="5"/>
      <c r="AR771" s="6"/>
      <c r="AS771" s="6">
        <f>(IFERROR(VLOOKUP(AQ771,Components[[Name]:[Price]],2,FALSE),0))</f>
        <v>0</v>
      </c>
      <c r="AT771" s="5"/>
      <c r="AU771" s="6"/>
      <c r="AV771" s="6">
        <f>(IFERROR(VLOOKUP(AT771,Components[[Name]:[Price]],2,FALSE),0))</f>
        <v>0</v>
      </c>
      <c r="AW771" s="5"/>
      <c r="AX771" s="6"/>
      <c r="AY771" s="6">
        <f>(IFERROR(VLOOKUP(AW771,Components[[Name]:[Price]],2,FALSE),0))</f>
        <v>0</v>
      </c>
      <c r="AZ771" s="5"/>
      <c r="BA771" s="6"/>
      <c r="BB771" s="6">
        <f>(IFERROR(VLOOKUP(AZ771,Components[[Name]:[Price]],2,FALSE),0))</f>
        <v>0</v>
      </c>
    </row>
    <row r="772" spans="1:54" x14ac:dyDescent="0.2">
      <c r="A772" s="6">
        <v>34</v>
      </c>
      <c r="B772" s="6" t="s">
        <v>527</v>
      </c>
      <c r="C772" s="6" t="s">
        <v>820</v>
      </c>
      <c r="D772" s="6" t="s">
        <v>43</v>
      </c>
      <c r="E772" s="6">
        <v>1</v>
      </c>
      <c r="F772" s="6">
        <v>21</v>
      </c>
      <c r="G772" s="6">
        <v>12</v>
      </c>
      <c r="H772" s="6" t="s">
        <v>46</v>
      </c>
      <c r="I772" s="7">
        <f>Fullmath[[#This Row],[Total CP]]/Fullmath[[#This Row],[Quantity]]</f>
        <v>13.6</v>
      </c>
      <c r="J7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13.6</v>
      </c>
      <c r="K772" s="6">
        <f>Fullmath[[#This Row],[Mat Cost]]/Fullmath[[#This Row],[Quantity]]</f>
        <v>407.83333333333331</v>
      </c>
      <c r="L7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407.83333333333331</v>
      </c>
      <c r="M772" s="5" t="s">
        <v>307</v>
      </c>
      <c r="N772" s="14">
        <v>1</v>
      </c>
      <c r="O772" s="15">
        <f>IFERROR(_xlfn.IFNA(VLOOKUP(Fullmath[[#This Row],[M1]],$H$2:$L771,2,FALSE),VLOOKUP(Fullmath[[#This Row],[M1]],$H773:$L$2227,2,FALSE)),0)</f>
        <v>1.6</v>
      </c>
      <c r="P772" s="16">
        <f>IFERROR(_xlfn.IFNA(VLOOKUP(Fullmath[[#This Row],[M1]],$H$2:$L771,4,FALSE),VLOOKUP(Fullmath[[#This Row],[M1]],$H773:$L$2227,4,FALSE)),0)</f>
        <v>60</v>
      </c>
      <c r="Q772" s="5"/>
      <c r="R772" s="6"/>
      <c r="S772" s="15">
        <f>IFERROR(_xlfn.IFNA(VLOOKUP(Fullmath[[#This Row],[M2]],$H$2:$L771,2,FALSE),VLOOKUP(Fullmath[[#This Row],[M2]],$H773:$L$2227,2,FALSE)),0)</f>
        <v>0</v>
      </c>
      <c r="T772" s="16">
        <f>IFERROR(_xlfn.IFNA(VLOOKUP(Fullmath[[#This Row],[M2]],$H$2:$L771,4,FALSE),VLOOKUP(Fullmath[[#This Row],[M2]],$H773:$L$2227,4,FALSE)),0)</f>
        <v>0</v>
      </c>
      <c r="U772" s="5"/>
      <c r="V772" s="6"/>
      <c r="W772" s="15">
        <f>IFERROR(_xlfn.IFNA(VLOOKUP(Fullmath[[#This Row],[M3]],$H$2:$L771,2,FALSE),VLOOKUP(Fullmath[[#This Row],[M3]],$H773:$L$2227,2,FALSE)),0)</f>
        <v>0</v>
      </c>
      <c r="X772" s="16">
        <f>IFERROR(_xlfn.IFNA(VLOOKUP(Fullmath[[#This Row],[M3]],$H$2:$L771,4,FALSE),VLOOKUP(Fullmath[[#This Row],[M3]],$H773:$L$2227,4,FALSE)),0)</f>
        <v>0</v>
      </c>
      <c r="Y772" s="5"/>
      <c r="Z772" s="6"/>
      <c r="AA772" s="15">
        <f>IFERROR(_xlfn.IFNA(VLOOKUP(Fullmath[[#This Row],[M4]],$H$2:$L771,2,FALSE),VLOOKUP(Fullmath[[#This Row],[M4]],$H773:$L$2227,2,FALSE)),0)</f>
        <v>0</v>
      </c>
      <c r="AB772" s="16">
        <f>IFERROR(_xlfn.IFNA(VLOOKUP(Fullmath[[#This Row],[M4]],$H$2:$L771,4,FALSE),VLOOKUP(Fullmath[[#This Row],[M4]],$H773:$L$2227,4,FALSE)),0)</f>
        <v>0</v>
      </c>
      <c r="AC772" s="5"/>
      <c r="AD772" s="6"/>
      <c r="AE772" s="15">
        <f>IFERROR(_xlfn.IFNA(VLOOKUP(Fullmath[[#This Row],[M5]],$H$2:$L771,2,FALSE),VLOOKUP(Fullmath[[#This Row],[M5]],$H773:$L$2227,2,FALSE)),0)</f>
        <v>0</v>
      </c>
      <c r="AF772" s="16">
        <f>IFERROR(_xlfn.IFNA(VLOOKUP(Fullmath[[#This Row],[M5]],$H$2:$L771,4,FALSE),VLOOKUP(Fullmath[[#This Row],[M5]],$H773:$L$2227,4,FALSE)),0)</f>
        <v>0</v>
      </c>
      <c r="AG772" s="5"/>
      <c r="AH772" s="6"/>
      <c r="AI772" s="15">
        <f>IFERROR(_xlfn.IFNA(VLOOKUP(Fullmath[[#This Row],[M6]],$H$2:$L771,2,FALSE),VLOOKUP(Fullmath[[#This Row],[M6]],$H773:$L$2227,2,FALSE)),0)</f>
        <v>0</v>
      </c>
      <c r="AJ772" s="16">
        <f>IFERROR(_xlfn.IFNA(VLOOKUP(Fullmath[[#This Row],[M6]],$H$2:$L771,4,FALSE),VLOOKUP(Fullmath[[#This Row],[M6]],$H773:$L$2227,4,FALSE)),0)</f>
        <v>0</v>
      </c>
      <c r="AK772" s="5" t="s">
        <v>230</v>
      </c>
      <c r="AL772" s="6">
        <v>1</v>
      </c>
      <c r="AM772" s="6">
        <f>(IFERROR(VLOOKUP(AK772,Components[[Name]:[Price]],2,FALSE),0))</f>
        <v>347.83333333333331</v>
      </c>
      <c r="AN772" s="5"/>
      <c r="AO772" s="6"/>
      <c r="AP772" s="6">
        <f>(IFERROR(VLOOKUP(AN772,Components[[Name]:[Price]],2,FALSE),0))</f>
        <v>0</v>
      </c>
      <c r="AQ772" s="5"/>
      <c r="AR772" s="6"/>
      <c r="AS772" s="6">
        <f>(IFERROR(VLOOKUP(AQ772,Components[[Name]:[Price]],2,FALSE),0))</f>
        <v>0</v>
      </c>
      <c r="AT772" s="5"/>
      <c r="AU772" s="6"/>
      <c r="AV772" s="6">
        <f>(IFERROR(VLOOKUP(AT772,Components[[Name]:[Price]],2,FALSE),0))</f>
        <v>0</v>
      </c>
      <c r="AW772" s="5"/>
      <c r="AX772" s="6"/>
      <c r="AY772" s="6">
        <f>(IFERROR(VLOOKUP(AW772,Components[[Name]:[Price]],2,FALSE),0))</f>
        <v>0</v>
      </c>
      <c r="AZ772" s="5"/>
      <c r="BA772" s="6"/>
      <c r="BB772" s="6">
        <f>(IFERROR(VLOOKUP(AZ772,Components[[Name]:[Price]],2,FALSE),0))</f>
        <v>0</v>
      </c>
    </row>
    <row r="773" spans="1:54" x14ac:dyDescent="0.2">
      <c r="A773" s="6">
        <v>31</v>
      </c>
      <c r="B773" s="6" t="s">
        <v>527</v>
      </c>
      <c r="C773" s="6" t="s">
        <v>820</v>
      </c>
      <c r="D773" s="6" t="s">
        <v>43</v>
      </c>
      <c r="E773" s="6">
        <v>1</v>
      </c>
      <c r="F773" s="6">
        <v>28</v>
      </c>
      <c r="G773" s="6">
        <v>136</v>
      </c>
      <c r="H773" s="6" t="s">
        <v>44</v>
      </c>
      <c r="I773" s="7">
        <f>Fullmath[[#This Row],[Total CP]]/Fullmath[[#This Row],[Quantity]]</f>
        <v>152</v>
      </c>
      <c r="J7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152</v>
      </c>
      <c r="K773" s="6">
        <f>Fullmath[[#This Row],[Mat Cost]]/Fullmath[[#This Row],[Quantity]]</f>
        <v>4228.8666666666668</v>
      </c>
      <c r="L7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4228.8666666666668</v>
      </c>
      <c r="M773" s="5" t="s">
        <v>306</v>
      </c>
      <c r="N773" s="14">
        <v>2</v>
      </c>
      <c r="O773" s="15">
        <f>IFERROR(_xlfn.IFNA(VLOOKUP(Fullmath[[#This Row],[M1]],$H$2:$L772,2,FALSE),VLOOKUP(Fullmath[[#This Row],[M1]],$H774:$L$2227,2,FALSE)),0)</f>
        <v>8</v>
      </c>
      <c r="P773" s="16">
        <f>IFERROR(_xlfn.IFNA(VLOOKUP(Fullmath[[#This Row],[M1]],$H$2:$L772,4,FALSE),VLOOKUP(Fullmath[[#This Row],[M1]],$H774:$L$2227,4,FALSE)),0)</f>
        <v>260.83333333333331</v>
      </c>
      <c r="Q773" s="5"/>
      <c r="R773" s="6"/>
      <c r="S773" s="15">
        <f>IFERROR(_xlfn.IFNA(VLOOKUP(Fullmath[[#This Row],[M2]],$H$2:$L772,2,FALSE),VLOOKUP(Fullmath[[#This Row],[M2]],$H774:$L$2227,2,FALSE)),0)</f>
        <v>0</v>
      </c>
      <c r="T773" s="16">
        <f>IFERROR(_xlfn.IFNA(VLOOKUP(Fullmath[[#This Row],[M2]],$H$2:$L772,4,FALSE),VLOOKUP(Fullmath[[#This Row],[M2]],$H774:$L$2227,4,FALSE)),0)</f>
        <v>0</v>
      </c>
      <c r="U773" s="5"/>
      <c r="V773" s="6"/>
      <c r="W773" s="15">
        <f>IFERROR(_xlfn.IFNA(VLOOKUP(Fullmath[[#This Row],[M3]],$H$2:$L772,2,FALSE),VLOOKUP(Fullmath[[#This Row],[M3]],$H774:$L$2227,2,FALSE)),0)</f>
        <v>0</v>
      </c>
      <c r="X773" s="16">
        <f>IFERROR(_xlfn.IFNA(VLOOKUP(Fullmath[[#This Row],[M3]],$H$2:$L772,4,FALSE),VLOOKUP(Fullmath[[#This Row],[M3]],$H774:$L$2227,4,FALSE)),0)</f>
        <v>0</v>
      </c>
      <c r="Y773" s="5"/>
      <c r="Z773" s="6"/>
      <c r="AA773" s="15">
        <f>IFERROR(_xlfn.IFNA(VLOOKUP(Fullmath[[#This Row],[M4]],$H$2:$L772,2,FALSE),VLOOKUP(Fullmath[[#This Row],[M4]],$H774:$L$2227,2,FALSE)),0)</f>
        <v>0</v>
      </c>
      <c r="AB773" s="16">
        <f>IFERROR(_xlfn.IFNA(VLOOKUP(Fullmath[[#This Row],[M4]],$H$2:$L772,4,FALSE),VLOOKUP(Fullmath[[#This Row],[M4]],$H774:$L$2227,4,FALSE)),0)</f>
        <v>0</v>
      </c>
      <c r="AC773" s="5"/>
      <c r="AD773" s="6"/>
      <c r="AE773" s="15">
        <f>IFERROR(_xlfn.IFNA(VLOOKUP(Fullmath[[#This Row],[M5]],$H$2:$L772,2,FALSE),VLOOKUP(Fullmath[[#This Row],[M5]],$H774:$L$2227,2,FALSE)),0)</f>
        <v>0</v>
      </c>
      <c r="AF773" s="16">
        <f>IFERROR(_xlfn.IFNA(VLOOKUP(Fullmath[[#This Row],[M5]],$H$2:$L772,4,FALSE),VLOOKUP(Fullmath[[#This Row],[M5]],$H774:$L$2227,4,FALSE)),0)</f>
        <v>0</v>
      </c>
      <c r="AG773" s="5"/>
      <c r="AH773" s="6"/>
      <c r="AI773" s="15">
        <f>IFERROR(_xlfn.IFNA(VLOOKUP(Fullmath[[#This Row],[M6]],$H$2:$L772,2,FALSE),VLOOKUP(Fullmath[[#This Row],[M6]],$H774:$L$2227,2,FALSE)),0)</f>
        <v>0</v>
      </c>
      <c r="AJ773" s="16">
        <f>IFERROR(_xlfn.IFNA(VLOOKUP(Fullmath[[#This Row],[M6]],$H$2:$L772,4,FALSE),VLOOKUP(Fullmath[[#This Row],[M6]],$H774:$L$2227,4,FALSE)),0)</f>
        <v>0</v>
      </c>
      <c r="AK773" s="5" t="s">
        <v>240</v>
      </c>
      <c r="AL773" s="6">
        <v>6</v>
      </c>
      <c r="AM773" s="6">
        <f>(IFERROR(VLOOKUP(AK773,Components[[Name]:[Price]],2,FALSE),0))</f>
        <v>199.7</v>
      </c>
      <c r="AN773" s="5" t="s">
        <v>230</v>
      </c>
      <c r="AO773" s="6">
        <v>6</v>
      </c>
      <c r="AP773" s="6">
        <f>(IFERROR(VLOOKUP(AN773,Components[[Name]:[Price]],2,FALSE),0))</f>
        <v>347.83333333333331</v>
      </c>
      <c r="AQ773" s="5" t="s">
        <v>176</v>
      </c>
      <c r="AR773" s="6">
        <v>1</v>
      </c>
      <c r="AS773" s="6">
        <f>(IFERROR(VLOOKUP(AQ773,Components[[Name]:[Price]],2,FALSE),0))</f>
        <v>422</v>
      </c>
      <c r="AT773" s="5"/>
      <c r="AU773" s="6"/>
      <c r="AV773" s="6">
        <f>(IFERROR(VLOOKUP(AT773,Components[[Name]:[Price]],2,FALSE),0))</f>
        <v>0</v>
      </c>
      <c r="AW773" s="5"/>
      <c r="AX773" s="6"/>
      <c r="AY773" s="6">
        <f>(IFERROR(VLOOKUP(AW773,Components[[Name]:[Price]],2,FALSE),0))</f>
        <v>0</v>
      </c>
      <c r="AZ773" s="5"/>
      <c r="BA773" s="6"/>
      <c r="BB773" s="6">
        <f>(IFERROR(VLOOKUP(AZ773,Components[[Name]:[Price]],2,FALSE),0))</f>
        <v>0</v>
      </c>
    </row>
    <row r="774" spans="1:54" x14ac:dyDescent="0.2">
      <c r="A774" s="2">
        <v>669</v>
      </c>
      <c r="B774" s="2" t="s">
        <v>1132</v>
      </c>
      <c r="C774" s="2" t="s">
        <v>820</v>
      </c>
      <c r="D774" s="2" t="s">
        <v>1049</v>
      </c>
      <c r="E774" s="2">
        <v>1</v>
      </c>
      <c r="F774" s="2">
        <v>18</v>
      </c>
      <c r="G774" s="2">
        <v>6</v>
      </c>
      <c r="H774" s="2" t="s">
        <v>1096</v>
      </c>
      <c r="I774" s="7">
        <f>Fullmath[[#This Row],[Total CP]]/Fullmath[[#This Row],[Quantity]]</f>
        <v>7</v>
      </c>
      <c r="J77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</v>
      </c>
      <c r="K774" s="2">
        <f>Fullmath[[#This Row],[Mat Cost]]/Fullmath[[#This Row],[Quantity]]</f>
        <v>280.66666666666663</v>
      </c>
      <c r="L77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280.66666666666663</v>
      </c>
      <c r="M774" s="5" t="s">
        <v>581</v>
      </c>
      <c r="N774" s="14">
        <v>1</v>
      </c>
      <c r="O774" s="15">
        <f>IFERROR(_xlfn.IFNA(VLOOKUP(Fullmath[[#This Row],[M1]],$H$2:$L773,2,FALSE),VLOOKUP(Fullmath[[#This Row],[M1]],$H775:$L$2227,2,FALSE)),0)</f>
        <v>1</v>
      </c>
      <c r="P774" s="16">
        <f>IFERROR(_xlfn.IFNA(VLOOKUP(Fullmath[[#This Row],[M1]],$H$2:$L773,4,FALSE),VLOOKUP(Fullmath[[#This Row],[M1]],$H775:$L$2227,4,FALSE)),0)</f>
        <v>240.66666666666666</v>
      </c>
      <c r="Q774" s="5"/>
      <c r="R774" s="6"/>
      <c r="S774" s="15">
        <f>IFERROR(_xlfn.IFNA(VLOOKUP(Fullmath[[#This Row],[M2]],$H$2:$L773,2,FALSE),VLOOKUP(Fullmath[[#This Row],[M2]],$H775:$L$2227,2,FALSE)),0)</f>
        <v>0</v>
      </c>
      <c r="T774" s="16">
        <f>IFERROR(_xlfn.IFNA(VLOOKUP(Fullmath[[#This Row],[M2]],$H$2:$L773,4,FALSE),VLOOKUP(Fullmath[[#This Row],[M2]],$H775:$L$2227,4,FALSE)),0)</f>
        <v>0</v>
      </c>
      <c r="U774" s="5"/>
      <c r="V774" s="6"/>
      <c r="W774" s="15">
        <f>IFERROR(_xlfn.IFNA(VLOOKUP(Fullmath[[#This Row],[M3]],$H$2:$L773,2,FALSE),VLOOKUP(Fullmath[[#This Row],[M3]],$H775:$L$2227,2,FALSE)),0)</f>
        <v>0</v>
      </c>
      <c r="X774" s="16">
        <f>IFERROR(_xlfn.IFNA(VLOOKUP(Fullmath[[#This Row],[M3]],$H$2:$L773,4,FALSE),VLOOKUP(Fullmath[[#This Row],[M3]],$H775:$L$2227,4,FALSE)),0)</f>
        <v>0</v>
      </c>
      <c r="Y774" s="5"/>
      <c r="Z774" s="6"/>
      <c r="AA774" s="15">
        <f>IFERROR(_xlfn.IFNA(VLOOKUP(Fullmath[[#This Row],[M4]],$H$2:$L773,2,FALSE),VLOOKUP(Fullmath[[#This Row],[M4]],$H775:$L$2227,2,FALSE)),0)</f>
        <v>0</v>
      </c>
      <c r="AB774" s="16">
        <f>IFERROR(_xlfn.IFNA(VLOOKUP(Fullmath[[#This Row],[M4]],$H$2:$L773,4,FALSE),VLOOKUP(Fullmath[[#This Row],[M4]],$H775:$L$2227,4,FALSE)),0)</f>
        <v>0</v>
      </c>
      <c r="AC774" s="5"/>
      <c r="AD774" s="6"/>
      <c r="AE774" s="15">
        <f>IFERROR(_xlfn.IFNA(VLOOKUP(Fullmath[[#This Row],[M5]],$H$2:$L773,2,FALSE),VLOOKUP(Fullmath[[#This Row],[M5]],$H775:$L$2227,2,FALSE)),0)</f>
        <v>0</v>
      </c>
      <c r="AF774" s="16">
        <f>IFERROR(_xlfn.IFNA(VLOOKUP(Fullmath[[#This Row],[M5]],$H$2:$L773,4,FALSE),VLOOKUP(Fullmath[[#This Row],[M5]],$H775:$L$2227,4,FALSE)),0)</f>
        <v>0</v>
      </c>
      <c r="AG774" s="5"/>
      <c r="AH774" s="6"/>
      <c r="AI774" s="15">
        <f>IFERROR(_xlfn.IFNA(VLOOKUP(Fullmath[[#This Row],[M6]],$H$2:$L773,2,FALSE),VLOOKUP(Fullmath[[#This Row],[M6]],$H775:$L$2227,2,FALSE)),0)</f>
        <v>0</v>
      </c>
      <c r="AJ774" s="16">
        <f>IFERROR(_xlfn.IFNA(VLOOKUP(Fullmath[[#This Row],[M6]],$H$2:$L773,4,FALSE),VLOOKUP(Fullmath[[#This Row],[M6]],$H775:$L$2227,4,FALSE)),0)</f>
        <v>0</v>
      </c>
      <c r="AK774" s="5" t="s">
        <v>479</v>
      </c>
      <c r="AL774" s="6">
        <v>8</v>
      </c>
      <c r="AM774" s="6">
        <f>(IFERROR(VLOOKUP(AK774,Components[[Name]:[Price]],2,FALSE),0))</f>
        <v>5</v>
      </c>
      <c r="AN774" s="5"/>
      <c r="AO774" s="6"/>
      <c r="AP774" s="6">
        <f>(IFERROR(VLOOKUP(AN774,Components[[Name]:[Price]],2,FALSE),0))</f>
        <v>0</v>
      </c>
      <c r="AQ774" s="5"/>
      <c r="AR774" s="6"/>
      <c r="AS774" s="6">
        <f>(IFERROR(VLOOKUP(AQ774,Components[[Name]:[Price]],2,FALSE),0))</f>
        <v>0</v>
      </c>
      <c r="AT774" s="5"/>
      <c r="AU774" s="6"/>
      <c r="AV774" s="6">
        <f>(IFERROR(VLOOKUP(AT774,Components[[Name]:[Price]],2,FALSE),0))</f>
        <v>0</v>
      </c>
      <c r="AW774" s="5"/>
      <c r="AX774" s="6"/>
      <c r="AY774" s="6">
        <f>(IFERROR(VLOOKUP(AW774,Components[[Name]:[Price]],2,FALSE),0))</f>
        <v>0</v>
      </c>
      <c r="AZ774" s="5"/>
      <c r="BA774" s="6"/>
      <c r="BB774" s="6">
        <f>(IFERROR(VLOOKUP(AZ774,Components[[Name]:[Price]],2,FALSE),0))</f>
        <v>0</v>
      </c>
    </row>
    <row r="775" spans="1:54" x14ac:dyDescent="0.2">
      <c r="A775" s="2">
        <v>676</v>
      </c>
      <c r="B775" s="2" t="s">
        <v>1132</v>
      </c>
      <c r="C775" s="2" t="s">
        <v>820</v>
      </c>
      <c r="D775" s="2" t="s">
        <v>1049</v>
      </c>
      <c r="E775" s="2">
        <v>1</v>
      </c>
      <c r="F775" s="2">
        <v>22</v>
      </c>
      <c r="G775" s="2">
        <v>24</v>
      </c>
      <c r="H775" s="2" t="s">
        <v>1099</v>
      </c>
      <c r="I775" s="7">
        <f>Fullmath[[#This Row],[Total CP]]/Fullmath[[#This Row],[Quantity]]</f>
        <v>29</v>
      </c>
      <c r="J77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</v>
      </c>
      <c r="K775" s="2">
        <f>Fullmath[[#This Row],[Mat Cost]]/Fullmath[[#This Row],[Quantity]]</f>
        <v>1241.1666666666667</v>
      </c>
      <c r="L77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1241.1666666666667</v>
      </c>
      <c r="M775" s="5" t="s">
        <v>324</v>
      </c>
      <c r="N775" s="14">
        <v>2</v>
      </c>
      <c r="O775" s="15">
        <f>IFERROR(_xlfn.IFNA(VLOOKUP(Fullmath[[#This Row],[M1]],$H$2:$L774,2,FALSE),VLOOKUP(Fullmath[[#This Row],[M1]],$H776:$L$2227,2,FALSE)),0)</f>
        <v>2</v>
      </c>
      <c r="P775" s="16">
        <f>IFERROR(_xlfn.IFNA(VLOOKUP(Fullmath[[#This Row],[M1]],$H$2:$L774,4,FALSE),VLOOKUP(Fullmath[[#This Row],[M1]],$H776:$L$2227,4,FALSE)),0)</f>
        <v>500.25</v>
      </c>
      <c r="Q775" s="5" t="s">
        <v>581</v>
      </c>
      <c r="R775" s="6">
        <v>1</v>
      </c>
      <c r="S775" s="15">
        <f>IFERROR(_xlfn.IFNA(VLOOKUP(Fullmath[[#This Row],[M2]],$H$2:$L774,2,FALSE),VLOOKUP(Fullmath[[#This Row],[M2]],$H776:$L$2227,2,FALSE)),0)</f>
        <v>1</v>
      </c>
      <c r="T775" s="16">
        <f>IFERROR(_xlfn.IFNA(VLOOKUP(Fullmath[[#This Row],[M2]],$H$2:$L774,4,FALSE),VLOOKUP(Fullmath[[#This Row],[M2]],$H776:$L$2227,4,FALSE)),0)</f>
        <v>240.66666666666666</v>
      </c>
      <c r="U775" s="5"/>
      <c r="V775" s="6"/>
      <c r="W775" s="15">
        <f>IFERROR(_xlfn.IFNA(VLOOKUP(Fullmath[[#This Row],[M3]],$H$2:$L774,2,FALSE),VLOOKUP(Fullmath[[#This Row],[M3]],$H776:$L$2227,2,FALSE)),0)</f>
        <v>0</v>
      </c>
      <c r="X775" s="16">
        <f>IFERROR(_xlfn.IFNA(VLOOKUP(Fullmath[[#This Row],[M3]],$H$2:$L774,4,FALSE),VLOOKUP(Fullmath[[#This Row],[M3]],$H776:$L$2227,4,FALSE)),0)</f>
        <v>0</v>
      </c>
      <c r="Y775" s="5"/>
      <c r="Z775" s="6"/>
      <c r="AA775" s="15">
        <f>IFERROR(_xlfn.IFNA(VLOOKUP(Fullmath[[#This Row],[M4]],$H$2:$L774,2,FALSE),VLOOKUP(Fullmath[[#This Row],[M4]],$H776:$L$2227,2,FALSE)),0)</f>
        <v>0</v>
      </c>
      <c r="AB775" s="16">
        <f>IFERROR(_xlfn.IFNA(VLOOKUP(Fullmath[[#This Row],[M4]],$H$2:$L774,4,FALSE),VLOOKUP(Fullmath[[#This Row],[M4]],$H776:$L$2227,4,FALSE)),0)</f>
        <v>0</v>
      </c>
      <c r="AC775" s="5"/>
      <c r="AD775" s="6"/>
      <c r="AE775" s="15">
        <f>IFERROR(_xlfn.IFNA(VLOOKUP(Fullmath[[#This Row],[M5]],$H$2:$L774,2,FALSE),VLOOKUP(Fullmath[[#This Row],[M5]],$H776:$L$2227,2,FALSE)),0)</f>
        <v>0</v>
      </c>
      <c r="AF775" s="16">
        <f>IFERROR(_xlfn.IFNA(VLOOKUP(Fullmath[[#This Row],[M5]],$H$2:$L774,4,FALSE),VLOOKUP(Fullmath[[#This Row],[M5]],$H776:$L$2227,4,FALSE)),0)</f>
        <v>0</v>
      </c>
      <c r="AG775" s="5"/>
      <c r="AH775" s="6"/>
      <c r="AI775" s="15">
        <f>IFERROR(_xlfn.IFNA(VLOOKUP(Fullmath[[#This Row],[M6]],$H$2:$L774,2,FALSE),VLOOKUP(Fullmath[[#This Row],[M6]],$H776:$L$2227,2,FALSE)),0)</f>
        <v>0</v>
      </c>
      <c r="AJ775" s="16">
        <f>IFERROR(_xlfn.IFNA(VLOOKUP(Fullmath[[#This Row],[M6]],$H$2:$L774,4,FALSE),VLOOKUP(Fullmath[[#This Row],[M6]],$H776:$L$2227,4,FALSE)),0)</f>
        <v>0</v>
      </c>
      <c r="AK775" s="5"/>
      <c r="AL775" s="6"/>
      <c r="AM775" s="6">
        <f>(IFERROR(VLOOKUP(AK775,Components[[Name]:[Price]],2,FALSE),0))</f>
        <v>0</v>
      </c>
      <c r="AN775" s="5"/>
      <c r="AO775" s="6"/>
      <c r="AP775" s="6">
        <f>(IFERROR(VLOOKUP(AN775,Components[[Name]:[Price]],2,FALSE),0))</f>
        <v>0</v>
      </c>
      <c r="AQ775" s="5"/>
      <c r="AR775" s="6"/>
      <c r="AS775" s="6">
        <f>(IFERROR(VLOOKUP(AQ775,Components[[Name]:[Price]],2,FALSE),0))</f>
        <v>0</v>
      </c>
      <c r="AT775" s="5"/>
      <c r="AU775" s="6"/>
      <c r="AV775" s="6">
        <f>(IFERROR(VLOOKUP(AT775,Components[[Name]:[Price]],2,FALSE),0))</f>
        <v>0</v>
      </c>
      <c r="AW775" s="5"/>
      <c r="AX775" s="6"/>
      <c r="AY775" s="6">
        <f>(IFERROR(VLOOKUP(AW775,Components[[Name]:[Price]],2,FALSE),0))</f>
        <v>0</v>
      </c>
      <c r="AZ775" s="5"/>
      <c r="BA775" s="6"/>
      <c r="BB775" s="6">
        <f>(IFERROR(VLOOKUP(AZ775,Components[[Name]:[Price]],2,FALSE),0))</f>
        <v>0</v>
      </c>
    </row>
    <row r="776" spans="1:54" x14ac:dyDescent="0.2">
      <c r="A776" s="2">
        <v>670</v>
      </c>
      <c r="B776" s="2" t="s">
        <v>1132</v>
      </c>
      <c r="C776" s="2" t="s">
        <v>820</v>
      </c>
      <c r="D776" s="2" t="s">
        <v>1049</v>
      </c>
      <c r="E776" s="2">
        <v>1</v>
      </c>
      <c r="F776" s="2">
        <v>22</v>
      </c>
      <c r="G776" s="2">
        <v>38</v>
      </c>
      <c r="H776" s="2" t="s">
        <v>1097</v>
      </c>
      <c r="I776" s="7">
        <f>Fullmath[[#This Row],[Total CP]]/Fullmath[[#This Row],[Quantity]]</f>
        <v>39</v>
      </c>
      <c r="J77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39</v>
      </c>
      <c r="K776" s="2">
        <f>Fullmath[[#This Row],[Mat Cost]]/Fullmath[[#This Row],[Quantity]]</f>
        <v>356.75</v>
      </c>
      <c r="L77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356.75</v>
      </c>
      <c r="M776" s="5" t="s">
        <v>581</v>
      </c>
      <c r="N776" s="14">
        <v>1</v>
      </c>
      <c r="O776" s="15">
        <f>IFERROR(_xlfn.IFNA(VLOOKUP(Fullmath[[#This Row],[M1]],$H$2:$L775,2,FALSE),VLOOKUP(Fullmath[[#This Row],[M1]],$H777:$L$2227,2,FALSE)),0)</f>
        <v>1</v>
      </c>
      <c r="P776" s="16">
        <f>IFERROR(_xlfn.IFNA(VLOOKUP(Fullmath[[#This Row],[M1]],$H$2:$L775,4,FALSE),VLOOKUP(Fullmath[[#This Row],[M1]],$H777:$L$2227,4,FALSE)),0)</f>
        <v>240.66666666666666</v>
      </c>
      <c r="Q776" s="5"/>
      <c r="R776" s="6"/>
      <c r="S776" s="15">
        <f>IFERROR(_xlfn.IFNA(VLOOKUP(Fullmath[[#This Row],[M2]],$H$2:$L775,2,FALSE),VLOOKUP(Fullmath[[#This Row],[M2]],$H777:$L$2227,2,FALSE)),0)</f>
        <v>0</v>
      </c>
      <c r="T776" s="16">
        <f>IFERROR(_xlfn.IFNA(VLOOKUP(Fullmath[[#This Row],[M2]],$H$2:$L775,4,FALSE),VLOOKUP(Fullmath[[#This Row],[M2]],$H777:$L$2227,4,FALSE)),0)</f>
        <v>0</v>
      </c>
      <c r="U776" s="5"/>
      <c r="V776" s="6"/>
      <c r="W776" s="15">
        <f>IFERROR(_xlfn.IFNA(VLOOKUP(Fullmath[[#This Row],[M3]],$H$2:$L775,2,FALSE),VLOOKUP(Fullmath[[#This Row],[M3]],$H777:$L$2227,2,FALSE)),0)</f>
        <v>0</v>
      </c>
      <c r="X776" s="16">
        <f>IFERROR(_xlfn.IFNA(VLOOKUP(Fullmath[[#This Row],[M3]],$H$2:$L775,4,FALSE),VLOOKUP(Fullmath[[#This Row],[M3]],$H777:$L$2227,4,FALSE)),0)</f>
        <v>0</v>
      </c>
      <c r="Y776" s="5"/>
      <c r="Z776" s="6"/>
      <c r="AA776" s="15">
        <f>IFERROR(_xlfn.IFNA(VLOOKUP(Fullmath[[#This Row],[M4]],$H$2:$L775,2,FALSE),VLOOKUP(Fullmath[[#This Row],[M4]],$H777:$L$2227,2,FALSE)),0)</f>
        <v>0</v>
      </c>
      <c r="AB776" s="16">
        <f>IFERROR(_xlfn.IFNA(VLOOKUP(Fullmath[[#This Row],[M4]],$H$2:$L775,4,FALSE),VLOOKUP(Fullmath[[#This Row],[M4]],$H777:$L$2227,4,FALSE)),0)</f>
        <v>0</v>
      </c>
      <c r="AC776" s="5"/>
      <c r="AD776" s="6"/>
      <c r="AE776" s="15">
        <f>IFERROR(_xlfn.IFNA(VLOOKUP(Fullmath[[#This Row],[M5]],$H$2:$L775,2,FALSE),VLOOKUP(Fullmath[[#This Row],[M5]],$H777:$L$2227,2,FALSE)),0)</f>
        <v>0</v>
      </c>
      <c r="AF776" s="16">
        <f>IFERROR(_xlfn.IFNA(VLOOKUP(Fullmath[[#This Row],[M5]],$H$2:$L775,4,FALSE),VLOOKUP(Fullmath[[#This Row],[M5]],$H777:$L$2227,4,FALSE)),0)</f>
        <v>0</v>
      </c>
      <c r="AG776" s="5"/>
      <c r="AH776" s="6"/>
      <c r="AI776" s="15">
        <f>IFERROR(_xlfn.IFNA(VLOOKUP(Fullmath[[#This Row],[M6]],$H$2:$L775,2,FALSE),VLOOKUP(Fullmath[[#This Row],[M6]],$H777:$L$2227,2,FALSE)),0)</f>
        <v>0</v>
      </c>
      <c r="AJ776" s="16">
        <f>IFERROR(_xlfn.IFNA(VLOOKUP(Fullmath[[#This Row],[M6]],$H$2:$L775,4,FALSE),VLOOKUP(Fullmath[[#This Row],[M6]],$H777:$L$2227,4,FALSE)),0)</f>
        <v>0</v>
      </c>
      <c r="AK776" s="5" t="s">
        <v>239</v>
      </c>
      <c r="AL776" s="6">
        <v>1</v>
      </c>
      <c r="AM776" s="6">
        <f>(IFERROR(VLOOKUP(AK776,Components[[Name]:[Price]],2,FALSE),0))</f>
        <v>76.083333333333329</v>
      </c>
      <c r="AN776" s="5" t="s">
        <v>479</v>
      </c>
      <c r="AO776" s="6">
        <v>8</v>
      </c>
      <c r="AP776" s="6">
        <f>(IFERROR(VLOOKUP(AN776,Components[[Name]:[Price]],2,FALSE),0))</f>
        <v>5</v>
      </c>
      <c r="AQ776" s="5"/>
      <c r="AR776" s="6"/>
      <c r="AS776" s="6">
        <f>(IFERROR(VLOOKUP(AQ776,Components[[Name]:[Price]],2,FALSE),0))</f>
        <v>0</v>
      </c>
      <c r="AT776" s="5"/>
      <c r="AU776" s="6"/>
      <c r="AV776" s="6">
        <f>(IFERROR(VLOOKUP(AT776,Components[[Name]:[Price]],2,FALSE),0))</f>
        <v>0</v>
      </c>
      <c r="AW776" s="5"/>
      <c r="AX776" s="6"/>
      <c r="AY776" s="6">
        <f>(IFERROR(VLOOKUP(AW776,Components[[Name]:[Price]],2,FALSE),0))</f>
        <v>0</v>
      </c>
      <c r="AZ776" s="5"/>
      <c r="BA776" s="6"/>
      <c r="BB776" s="6">
        <f>(IFERROR(VLOOKUP(AZ776,Components[[Name]:[Price]],2,FALSE),0))</f>
        <v>0</v>
      </c>
    </row>
    <row r="777" spans="1:54" x14ac:dyDescent="0.2">
      <c r="A777" s="2">
        <v>675</v>
      </c>
      <c r="B777" s="2" t="s">
        <v>1132</v>
      </c>
      <c r="C777" s="2" t="s">
        <v>820</v>
      </c>
      <c r="D777" s="2" t="s">
        <v>1049</v>
      </c>
      <c r="E777" s="2">
        <v>1</v>
      </c>
      <c r="F777" s="2">
        <v>24</v>
      </c>
      <c r="G777" s="2">
        <v>75</v>
      </c>
      <c r="H777" s="2" t="s">
        <v>1098</v>
      </c>
      <c r="I777" s="7">
        <f>Fullmath[[#This Row],[Total CP]]/Fullmath[[#This Row],[Quantity]]</f>
        <v>80</v>
      </c>
      <c r="J77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80</v>
      </c>
      <c r="K777" s="2">
        <f>Fullmath[[#This Row],[Mat Cost]]/Fullmath[[#This Row],[Quantity]]</f>
        <v>1317.25</v>
      </c>
      <c r="L77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1317.25</v>
      </c>
      <c r="M777" s="5" t="s">
        <v>324</v>
      </c>
      <c r="N777" s="14">
        <v>2</v>
      </c>
      <c r="O777" s="15">
        <f>IFERROR(_xlfn.IFNA(VLOOKUP(Fullmath[[#This Row],[M1]],$H$2:$L776,2,FALSE),VLOOKUP(Fullmath[[#This Row],[M1]],$H778:$L$2227,2,FALSE)),0)</f>
        <v>2</v>
      </c>
      <c r="P777" s="16">
        <f>IFERROR(_xlfn.IFNA(VLOOKUP(Fullmath[[#This Row],[M1]],$H$2:$L776,4,FALSE),VLOOKUP(Fullmath[[#This Row],[M1]],$H778:$L$2227,4,FALSE)),0)</f>
        <v>500.25</v>
      </c>
      <c r="Q777" s="5" t="s">
        <v>581</v>
      </c>
      <c r="R777" s="6">
        <v>1</v>
      </c>
      <c r="S777" s="15">
        <f>IFERROR(_xlfn.IFNA(VLOOKUP(Fullmath[[#This Row],[M2]],$H$2:$L776,2,FALSE),VLOOKUP(Fullmath[[#This Row],[M2]],$H778:$L$2227,2,FALSE)),0)</f>
        <v>1</v>
      </c>
      <c r="T777" s="16">
        <f>IFERROR(_xlfn.IFNA(VLOOKUP(Fullmath[[#This Row],[M2]],$H$2:$L776,4,FALSE),VLOOKUP(Fullmath[[#This Row],[M2]],$H778:$L$2227,4,FALSE)),0)</f>
        <v>240.66666666666666</v>
      </c>
      <c r="U777" s="5"/>
      <c r="V777" s="6"/>
      <c r="W777" s="15">
        <f>IFERROR(_xlfn.IFNA(VLOOKUP(Fullmath[[#This Row],[M3]],$H$2:$L776,2,FALSE),VLOOKUP(Fullmath[[#This Row],[M3]],$H778:$L$2227,2,FALSE)),0)</f>
        <v>0</v>
      </c>
      <c r="X777" s="16">
        <f>IFERROR(_xlfn.IFNA(VLOOKUP(Fullmath[[#This Row],[M3]],$H$2:$L776,4,FALSE),VLOOKUP(Fullmath[[#This Row],[M3]],$H778:$L$2227,4,FALSE)),0)</f>
        <v>0</v>
      </c>
      <c r="Y777" s="5"/>
      <c r="Z777" s="6"/>
      <c r="AA777" s="15">
        <f>IFERROR(_xlfn.IFNA(VLOOKUP(Fullmath[[#This Row],[M4]],$H$2:$L776,2,FALSE),VLOOKUP(Fullmath[[#This Row],[M4]],$H778:$L$2227,2,FALSE)),0)</f>
        <v>0</v>
      </c>
      <c r="AB777" s="16">
        <f>IFERROR(_xlfn.IFNA(VLOOKUP(Fullmath[[#This Row],[M4]],$H$2:$L776,4,FALSE),VLOOKUP(Fullmath[[#This Row],[M4]],$H778:$L$2227,4,FALSE)),0)</f>
        <v>0</v>
      </c>
      <c r="AC777" s="5"/>
      <c r="AD777" s="6"/>
      <c r="AE777" s="15">
        <f>IFERROR(_xlfn.IFNA(VLOOKUP(Fullmath[[#This Row],[M5]],$H$2:$L776,2,FALSE),VLOOKUP(Fullmath[[#This Row],[M5]],$H778:$L$2227,2,FALSE)),0)</f>
        <v>0</v>
      </c>
      <c r="AF777" s="16">
        <f>IFERROR(_xlfn.IFNA(VLOOKUP(Fullmath[[#This Row],[M5]],$H$2:$L776,4,FALSE),VLOOKUP(Fullmath[[#This Row],[M5]],$H778:$L$2227,4,FALSE)),0)</f>
        <v>0</v>
      </c>
      <c r="AG777" s="5"/>
      <c r="AH777" s="6"/>
      <c r="AI777" s="15">
        <f>IFERROR(_xlfn.IFNA(VLOOKUP(Fullmath[[#This Row],[M6]],$H$2:$L776,2,FALSE),VLOOKUP(Fullmath[[#This Row],[M6]],$H778:$L$2227,2,FALSE)),0)</f>
        <v>0</v>
      </c>
      <c r="AJ777" s="16">
        <f>IFERROR(_xlfn.IFNA(VLOOKUP(Fullmath[[#This Row],[M6]],$H$2:$L776,4,FALSE),VLOOKUP(Fullmath[[#This Row],[M6]],$H778:$L$2227,4,FALSE)),0)</f>
        <v>0</v>
      </c>
      <c r="AK777" s="5" t="s">
        <v>239</v>
      </c>
      <c r="AL777" s="6">
        <v>1</v>
      </c>
      <c r="AM777" s="6">
        <f>(IFERROR(VLOOKUP(AK777,Components[[Name]:[Price]],2,FALSE),0))</f>
        <v>76.083333333333329</v>
      </c>
      <c r="AN777" s="5"/>
      <c r="AO777" s="6"/>
      <c r="AP777" s="6">
        <f>(IFERROR(VLOOKUP(AN777,Components[[Name]:[Price]],2,FALSE),0))</f>
        <v>0</v>
      </c>
      <c r="AQ777" s="5"/>
      <c r="AR777" s="6"/>
      <c r="AS777" s="6">
        <f>(IFERROR(VLOOKUP(AQ777,Components[[Name]:[Price]],2,FALSE),0))</f>
        <v>0</v>
      </c>
      <c r="AT777" s="5"/>
      <c r="AU777" s="6"/>
      <c r="AV777" s="6">
        <f>(IFERROR(VLOOKUP(AT777,Components[[Name]:[Price]],2,FALSE),0))</f>
        <v>0</v>
      </c>
      <c r="AW777" s="5"/>
      <c r="AX777" s="6"/>
      <c r="AY777" s="6">
        <f>(IFERROR(VLOOKUP(AW777,Components[[Name]:[Price]],2,FALSE),0))</f>
        <v>0</v>
      </c>
      <c r="AZ777" s="5"/>
      <c r="BA777" s="6"/>
      <c r="BB777" s="6">
        <f>(IFERROR(VLOOKUP(AZ777,Components[[Name]:[Price]],2,FALSE),0))</f>
        <v>0</v>
      </c>
    </row>
    <row r="778" spans="1:54" x14ac:dyDescent="0.2">
      <c r="A778" s="2">
        <v>781</v>
      </c>
      <c r="B778" s="2" t="s">
        <v>1132</v>
      </c>
      <c r="C778" s="2" t="s">
        <v>820</v>
      </c>
      <c r="D778" s="2" t="s">
        <v>1049</v>
      </c>
      <c r="E778" s="2">
        <v>1</v>
      </c>
      <c r="F778" s="2">
        <v>28</v>
      </c>
      <c r="G778" s="2">
        <v>132</v>
      </c>
      <c r="H778" s="2" t="s">
        <v>1100</v>
      </c>
      <c r="I778" s="7">
        <f>Fullmath[[#This Row],[Total CP]]/Fullmath[[#This Row],[Quantity]]</f>
        <v>142.80000000000001</v>
      </c>
      <c r="J778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142.80000000000001</v>
      </c>
      <c r="K778" s="2">
        <f>Fullmath[[#This Row],[Mat Cost]]/Fullmath[[#This Row],[Quantity]]</f>
        <v>41095.086666666662</v>
      </c>
      <c r="L778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41095.086666666662</v>
      </c>
      <c r="M778" s="5" t="s">
        <v>457</v>
      </c>
      <c r="N778" s="14">
        <v>2</v>
      </c>
      <c r="O778" s="15">
        <f>IFERROR(_xlfn.IFNA(VLOOKUP(Fullmath[[#This Row],[M1]],$H$2:$L777,2,FALSE),VLOOKUP(Fullmath[[#This Row],[M1]],$H779:$L$2227,2,FALSE)),0)</f>
        <v>3.4</v>
      </c>
      <c r="P778" s="16">
        <f>IFERROR(_xlfn.IFNA(VLOOKUP(Fullmath[[#This Row],[M1]],$H$2:$L777,4,FALSE),VLOOKUP(Fullmath[[#This Row],[M1]],$H779:$L$2227,4,FALSE)),0)</f>
        <v>247.46</v>
      </c>
      <c r="Q778" s="5" t="s">
        <v>454</v>
      </c>
      <c r="R778" s="6">
        <v>1</v>
      </c>
      <c r="S778" s="15">
        <f>IFERROR(_xlfn.IFNA(VLOOKUP(Fullmath[[#This Row],[M2]],$H$2:$L777,2,FALSE),VLOOKUP(Fullmath[[#This Row],[M2]],$H779:$L$2227,2,FALSE)),0)</f>
        <v>4</v>
      </c>
      <c r="T778" s="16">
        <f>IFERROR(_xlfn.IFNA(VLOOKUP(Fullmath[[#This Row],[M2]],$H$2:$L777,4,FALSE),VLOOKUP(Fullmath[[#This Row],[M2]],$H779:$L$2227,4,FALSE)),0)</f>
        <v>40434.5</v>
      </c>
      <c r="U778" s="5"/>
      <c r="V778" s="6"/>
      <c r="W778" s="15">
        <f>IFERROR(_xlfn.IFNA(VLOOKUP(Fullmath[[#This Row],[M3]],$H$2:$L777,2,FALSE),VLOOKUP(Fullmath[[#This Row],[M3]],$H779:$L$2227,2,FALSE)),0)</f>
        <v>0</v>
      </c>
      <c r="X778" s="16">
        <f>IFERROR(_xlfn.IFNA(VLOOKUP(Fullmath[[#This Row],[M3]],$H$2:$L777,4,FALSE),VLOOKUP(Fullmath[[#This Row],[M3]],$H779:$L$2227,4,FALSE)),0)</f>
        <v>0</v>
      </c>
      <c r="Y778" s="5"/>
      <c r="Z778" s="6"/>
      <c r="AA778" s="15">
        <f>IFERROR(_xlfn.IFNA(VLOOKUP(Fullmath[[#This Row],[M4]],$H$2:$L777,2,FALSE),VLOOKUP(Fullmath[[#This Row],[M4]],$H779:$L$2227,2,FALSE)),0)</f>
        <v>0</v>
      </c>
      <c r="AB778" s="16">
        <f>IFERROR(_xlfn.IFNA(VLOOKUP(Fullmath[[#This Row],[M4]],$H$2:$L777,4,FALSE),VLOOKUP(Fullmath[[#This Row],[M4]],$H779:$L$2227,4,FALSE)),0)</f>
        <v>0</v>
      </c>
      <c r="AC778" s="5"/>
      <c r="AD778" s="6"/>
      <c r="AE778" s="15">
        <f>IFERROR(_xlfn.IFNA(VLOOKUP(Fullmath[[#This Row],[M5]],$H$2:$L777,2,FALSE),VLOOKUP(Fullmath[[#This Row],[M5]],$H779:$L$2227,2,FALSE)),0)</f>
        <v>0</v>
      </c>
      <c r="AF778" s="16">
        <f>IFERROR(_xlfn.IFNA(VLOOKUP(Fullmath[[#This Row],[M5]],$H$2:$L777,4,FALSE),VLOOKUP(Fullmath[[#This Row],[M5]],$H779:$L$2227,4,FALSE)),0)</f>
        <v>0</v>
      </c>
      <c r="AG778" s="5"/>
      <c r="AH778" s="6"/>
      <c r="AI778" s="15">
        <f>IFERROR(_xlfn.IFNA(VLOOKUP(Fullmath[[#This Row],[M6]],$H$2:$L777,2,FALSE),VLOOKUP(Fullmath[[#This Row],[M6]],$H779:$L$2227,2,FALSE)),0)</f>
        <v>0</v>
      </c>
      <c r="AJ778" s="16">
        <f>IFERROR(_xlfn.IFNA(VLOOKUP(Fullmath[[#This Row],[M6]],$H$2:$L777,4,FALSE),VLOOKUP(Fullmath[[#This Row],[M6]],$H779:$L$2227,4,FALSE)),0)</f>
        <v>0</v>
      </c>
      <c r="AK778" s="5" t="s">
        <v>156</v>
      </c>
      <c r="AL778" s="6">
        <v>2</v>
      </c>
      <c r="AM778" s="6">
        <f>(IFERROR(VLOOKUP(AK778,Components[[Name]:[Price]],2,FALSE),0))</f>
        <v>82.833333333333329</v>
      </c>
      <c r="AN778" s="5"/>
      <c r="AO778" s="6"/>
      <c r="AP778" s="6">
        <f>(IFERROR(VLOOKUP(AN778,Components[[Name]:[Price]],2,FALSE),0))</f>
        <v>0</v>
      </c>
      <c r="AQ778" s="5"/>
      <c r="AR778" s="6"/>
      <c r="AS778" s="6">
        <f>(IFERROR(VLOOKUP(AQ778,Components[[Name]:[Price]],2,FALSE),0))</f>
        <v>0</v>
      </c>
      <c r="AT778" s="5"/>
      <c r="AU778" s="6"/>
      <c r="AV778" s="6">
        <f>(IFERROR(VLOOKUP(AT778,Components[[Name]:[Price]],2,FALSE),0))</f>
        <v>0</v>
      </c>
      <c r="AW778" s="5"/>
      <c r="AX778" s="6"/>
      <c r="AY778" s="6">
        <f>(IFERROR(VLOOKUP(AW778,Components[[Name]:[Price]],2,FALSE),0))</f>
        <v>0</v>
      </c>
      <c r="AZ778" s="5"/>
      <c r="BA778" s="6"/>
      <c r="BB778" s="6">
        <f>(IFERROR(VLOOKUP(AZ778,Components[[Name]:[Price]],2,FALSE),0))</f>
        <v>0</v>
      </c>
    </row>
    <row r="779" spans="1:54" x14ac:dyDescent="0.2">
      <c r="A779" s="2">
        <v>1150</v>
      </c>
      <c r="B779" s="2" t="s">
        <v>1132</v>
      </c>
      <c r="C779" s="2" t="s">
        <v>820</v>
      </c>
      <c r="D779" s="2" t="s">
        <v>1049</v>
      </c>
      <c r="E779" s="2">
        <v>1</v>
      </c>
      <c r="F779" s="2">
        <v>35</v>
      </c>
      <c r="G779" s="2">
        <v>400</v>
      </c>
      <c r="H779" s="2" t="s">
        <v>1103</v>
      </c>
      <c r="I779" s="7">
        <f>Fullmath[[#This Row],[Total CP]]/Fullmath[[#This Row],[Quantity]]</f>
        <v>904</v>
      </c>
      <c r="J779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904</v>
      </c>
      <c r="K779" s="2">
        <f>Fullmath[[#This Row],[Mat Cost]]/Fullmath[[#This Row],[Quantity]]</f>
        <v>50125.183333333327</v>
      </c>
      <c r="L779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50125.183333333327</v>
      </c>
      <c r="M779" s="5" t="s">
        <v>429</v>
      </c>
      <c r="N779" s="14">
        <v>3</v>
      </c>
      <c r="O779" s="15">
        <f>IFERROR(_xlfn.IFNA(VLOOKUP(Fullmath[[#This Row],[M1]],$H$2:$L778,2,FALSE),VLOOKUP(Fullmath[[#This Row],[M1]],$H780:$L$2227,2,FALSE)),0)</f>
        <v>84.4</v>
      </c>
      <c r="P779" s="16">
        <f>IFERROR(_xlfn.IFNA(VLOOKUP(Fullmath[[#This Row],[M1]],$H$2:$L778,4,FALSE),VLOOKUP(Fullmath[[#This Row],[M1]],$H780:$L$2227,4,FALSE)),0)</f>
        <v>1173.4766666666667</v>
      </c>
      <c r="Q779" s="5" t="s">
        <v>322</v>
      </c>
      <c r="R779" s="6">
        <v>1</v>
      </c>
      <c r="S779" s="15">
        <f>IFERROR(_xlfn.IFNA(VLOOKUP(Fullmath[[#This Row],[M2]],$H$2:$L778,2,FALSE),VLOOKUP(Fullmath[[#This Row],[M2]],$H780:$L$2227,2,FALSE)),0)</f>
        <v>1</v>
      </c>
      <c r="T779" s="16">
        <f>IFERROR(_xlfn.IFNA(VLOOKUP(Fullmath[[#This Row],[M2]],$H$2:$L778,4,FALSE),VLOOKUP(Fullmath[[#This Row],[M2]],$H780:$L$2227,4,FALSE)),0)</f>
        <v>3195.2</v>
      </c>
      <c r="U779" s="5" t="s">
        <v>456</v>
      </c>
      <c r="V779" s="6">
        <v>1</v>
      </c>
      <c r="W779" s="15">
        <f>IFERROR(_xlfn.IFNA(VLOOKUP(Fullmath[[#This Row],[M3]],$H$2:$L778,2,FALSE),VLOOKUP(Fullmath[[#This Row],[M3]],$H780:$L$2227,2,FALSE)),0)</f>
        <v>107</v>
      </c>
      <c r="X779" s="16">
        <f>IFERROR(_xlfn.IFNA(VLOOKUP(Fullmath[[#This Row],[M3]],$H$2:$L778,4,FALSE),VLOOKUP(Fullmath[[#This Row],[M3]],$H780:$L$2227,4,FALSE)),0)</f>
        <v>2314.4666666666667</v>
      </c>
      <c r="Y779" s="5" t="s">
        <v>1100</v>
      </c>
      <c r="Z779" s="6">
        <v>1</v>
      </c>
      <c r="AA779" s="15">
        <f>IFERROR(_xlfn.IFNA(VLOOKUP(Fullmath[[#This Row],[M4]],$H$2:$L778,2,FALSE),VLOOKUP(Fullmath[[#This Row],[M4]],$H780:$L$2227,2,FALSE)),0)</f>
        <v>142.80000000000001</v>
      </c>
      <c r="AB779" s="16">
        <f>IFERROR(_xlfn.IFNA(VLOOKUP(Fullmath[[#This Row],[M4]],$H$2:$L778,4,FALSE),VLOOKUP(Fullmath[[#This Row],[M4]],$H780:$L$2227,4,FALSE)),0)</f>
        <v>41095.086666666662</v>
      </c>
      <c r="AC779" s="5"/>
      <c r="AD779" s="6"/>
      <c r="AE779" s="15">
        <f>IFERROR(_xlfn.IFNA(VLOOKUP(Fullmath[[#This Row],[M5]],$H$2:$L778,2,FALSE),VLOOKUP(Fullmath[[#This Row],[M5]],$H780:$L$2227,2,FALSE)),0)</f>
        <v>0</v>
      </c>
      <c r="AF779" s="16">
        <f>IFERROR(_xlfn.IFNA(VLOOKUP(Fullmath[[#This Row],[M5]],$H$2:$L778,4,FALSE),VLOOKUP(Fullmath[[#This Row],[M5]],$H780:$L$2227,4,FALSE)),0)</f>
        <v>0</v>
      </c>
      <c r="AG779" s="5"/>
      <c r="AH779" s="6"/>
      <c r="AI779" s="15">
        <f>IFERROR(_xlfn.IFNA(VLOOKUP(Fullmath[[#This Row],[M6]],$H$2:$L778,2,FALSE),VLOOKUP(Fullmath[[#This Row],[M6]],$H780:$L$2227,2,FALSE)),0)</f>
        <v>0</v>
      </c>
      <c r="AJ779" s="16">
        <f>IFERROR(_xlfn.IFNA(VLOOKUP(Fullmath[[#This Row],[M6]],$H$2:$L778,4,FALSE),VLOOKUP(Fullmath[[#This Row],[M6]],$H780:$L$2227,4,FALSE)),0)</f>
        <v>0</v>
      </c>
      <c r="AK779" s="5"/>
      <c r="AL779" s="6"/>
      <c r="AM779" s="6">
        <f>(IFERROR(VLOOKUP(AK779,Components[[Name]:[Price]],2,FALSE),0))</f>
        <v>0</v>
      </c>
      <c r="AN779" s="5"/>
      <c r="AO779" s="6"/>
      <c r="AP779" s="6">
        <f>(IFERROR(VLOOKUP(AN779,Components[[Name]:[Price]],2,FALSE),0))</f>
        <v>0</v>
      </c>
      <c r="AQ779" s="5"/>
      <c r="AR779" s="6"/>
      <c r="AS779" s="6">
        <f>(IFERROR(VLOOKUP(AQ779,Components[[Name]:[Price]],2,FALSE),0))</f>
        <v>0</v>
      </c>
      <c r="AT779" s="5"/>
      <c r="AU779" s="6"/>
      <c r="AV779" s="6">
        <f>(IFERROR(VLOOKUP(AT779,Components[[Name]:[Price]],2,FALSE),0))</f>
        <v>0</v>
      </c>
      <c r="AW779" s="5"/>
      <c r="AX779" s="6"/>
      <c r="AY779" s="6">
        <f>(IFERROR(VLOOKUP(AW779,Components[[Name]:[Price]],2,FALSE),0))</f>
        <v>0</v>
      </c>
      <c r="AZ779" s="5"/>
      <c r="BA779" s="6"/>
      <c r="BB779" s="6">
        <f>(IFERROR(VLOOKUP(AZ779,Components[[Name]:[Price]],2,FALSE),0))</f>
        <v>0</v>
      </c>
    </row>
    <row r="780" spans="1:54" x14ac:dyDescent="0.2">
      <c r="A780" s="6">
        <v>1149</v>
      </c>
      <c r="B780" s="6" t="s">
        <v>527</v>
      </c>
      <c r="C780" s="6" t="s">
        <v>820</v>
      </c>
      <c r="D780" s="6" t="s">
        <v>152</v>
      </c>
      <c r="E780" s="6">
        <v>1</v>
      </c>
      <c r="F780" s="6">
        <v>50</v>
      </c>
      <c r="G780" s="6">
        <v>500</v>
      </c>
      <c r="H780" s="6" t="s">
        <v>151</v>
      </c>
      <c r="I780" s="7">
        <f>Fullmath[[#This Row],[Total CP]]/Fullmath[[#This Row],[Quantity]]</f>
        <v>603.16666666666663</v>
      </c>
      <c r="J7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603.16666666666663</v>
      </c>
      <c r="K780" s="6">
        <f>Fullmath[[#This Row],[Mat Cost]]/Fullmath[[#This Row],[Quantity]]</f>
        <v>26300.497916666667</v>
      </c>
      <c r="L7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26300.497916666667</v>
      </c>
      <c r="M780" s="5" t="s">
        <v>352</v>
      </c>
      <c r="N780" s="14">
        <v>1</v>
      </c>
      <c r="O780" s="15">
        <f>IFERROR(_xlfn.IFNA(VLOOKUP(Fullmath[[#This Row],[M1]],$H$2:$L779,2,FALSE),VLOOKUP(Fullmath[[#This Row],[M1]],$H781:$L$2227,2,FALSE)),0)</f>
        <v>56.416666666666664</v>
      </c>
      <c r="P780" s="16">
        <f>IFERROR(_xlfn.IFNA(VLOOKUP(Fullmath[[#This Row],[M1]],$H$2:$L779,4,FALSE),VLOOKUP(Fullmath[[#This Row],[M1]],$H781:$L$2227,4,FALSE)),0)</f>
        <v>20804.598958333332</v>
      </c>
      <c r="Q780" s="5" t="s">
        <v>354</v>
      </c>
      <c r="R780" s="6">
        <v>1</v>
      </c>
      <c r="S780" s="15">
        <f>IFERROR(_xlfn.IFNA(VLOOKUP(Fullmath[[#This Row],[M2]],$H$2:$L779,2,FALSE),VLOOKUP(Fullmath[[#This Row],[M2]],$H781:$L$2227,2,FALSE)),0)</f>
        <v>46.75</v>
      </c>
      <c r="T780" s="16">
        <f>IFERROR(_xlfn.IFNA(VLOOKUP(Fullmath[[#This Row],[M2]],$H$2:$L779,4,FALSE),VLOOKUP(Fullmath[[#This Row],[M2]],$H781:$L$2227,4,FALSE)),0)</f>
        <v>4795.8989583333332</v>
      </c>
      <c r="U780" s="5"/>
      <c r="V780" s="6"/>
      <c r="W780" s="15">
        <f>IFERROR(_xlfn.IFNA(VLOOKUP(Fullmath[[#This Row],[M3]],$H$2:$L779,2,FALSE),VLOOKUP(Fullmath[[#This Row],[M3]],$H781:$L$2227,2,FALSE)),0)</f>
        <v>0</v>
      </c>
      <c r="X780" s="16">
        <f>IFERROR(_xlfn.IFNA(VLOOKUP(Fullmath[[#This Row],[M3]],$H$2:$L779,4,FALSE),VLOOKUP(Fullmath[[#This Row],[M3]],$H781:$L$2227,4,FALSE)),0)</f>
        <v>0</v>
      </c>
      <c r="Y780" s="5"/>
      <c r="Z780" s="6"/>
      <c r="AA780" s="15">
        <f>IFERROR(_xlfn.IFNA(VLOOKUP(Fullmath[[#This Row],[M4]],$H$2:$L779,2,FALSE),VLOOKUP(Fullmath[[#This Row],[M4]],$H781:$L$2227,2,FALSE)),0)</f>
        <v>0</v>
      </c>
      <c r="AB780" s="16">
        <f>IFERROR(_xlfn.IFNA(VLOOKUP(Fullmath[[#This Row],[M4]],$H$2:$L779,4,FALSE),VLOOKUP(Fullmath[[#This Row],[M4]],$H781:$L$2227,4,FALSE)),0)</f>
        <v>0</v>
      </c>
      <c r="AC780" s="5"/>
      <c r="AD780" s="6"/>
      <c r="AE780" s="15">
        <f>IFERROR(_xlfn.IFNA(VLOOKUP(Fullmath[[#This Row],[M5]],$H$2:$L779,2,FALSE),VLOOKUP(Fullmath[[#This Row],[M5]],$H781:$L$2227,2,FALSE)),0)</f>
        <v>0</v>
      </c>
      <c r="AF780" s="16">
        <f>IFERROR(_xlfn.IFNA(VLOOKUP(Fullmath[[#This Row],[M5]],$H$2:$L779,4,FALSE),VLOOKUP(Fullmath[[#This Row],[M5]],$H781:$L$2227,4,FALSE)),0)</f>
        <v>0</v>
      </c>
      <c r="AG780" s="5"/>
      <c r="AH780" s="6"/>
      <c r="AI780" s="15">
        <f>IFERROR(_xlfn.IFNA(VLOOKUP(Fullmath[[#This Row],[M6]],$H$2:$L779,2,FALSE),VLOOKUP(Fullmath[[#This Row],[M6]],$H781:$L$2227,2,FALSE)),0)</f>
        <v>0</v>
      </c>
      <c r="AJ780" s="16">
        <f>IFERROR(_xlfn.IFNA(VLOOKUP(Fullmath[[#This Row],[M6]],$H$2:$L779,4,FALSE),VLOOKUP(Fullmath[[#This Row],[M6]],$H781:$L$2227,4,FALSE)),0)</f>
        <v>0</v>
      </c>
      <c r="AK780" s="5" t="s">
        <v>260</v>
      </c>
      <c r="AL780" s="6">
        <v>1</v>
      </c>
      <c r="AM780" s="6">
        <f>(IFERROR(VLOOKUP(AK780,Components[[Name]:[Price]],2,FALSE),0))</f>
        <v>700</v>
      </c>
      <c r="AN780" s="5"/>
      <c r="AO780" s="6"/>
      <c r="AP780" s="6">
        <f>(IFERROR(VLOOKUP(AN780,Components[[Name]:[Price]],2,FALSE),0))</f>
        <v>0</v>
      </c>
      <c r="AQ780" s="5"/>
      <c r="AR780" s="6"/>
      <c r="AS780" s="6">
        <f>(IFERROR(VLOOKUP(AQ780,Components[[Name]:[Price]],2,FALSE),0))</f>
        <v>0</v>
      </c>
      <c r="AT780" s="5"/>
      <c r="AU780" s="6"/>
      <c r="AV780" s="6">
        <f>(IFERROR(VLOOKUP(AT780,Components[[Name]:[Price]],2,FALSE),0))</f>
        <v>0</v>
      </c>
      <c r="AW780" s="5"/>
      <c r="AX780" s="6"/>
      <c r="AY780" s="6">
        <f>(IFERROR(VLOOKUP(AW780,Components[[Name]:[Price]],2,FALSE),0))</f>
        <v>0</v>
      </c>
      <c r="AZ780" s="5"/>
      <c r="BA780" s="6"/>
      <c r="BB780" s="6">
        <f>(IFERROR(VLOOKUP(AZ780,Components[[Name]:[Price]],2,FALSE),0))</f>
        <v>0</v>
      </c>
    </row>
    <row r="781" spans="1:54" x14ac:dyDescent="0.2">
      <c r="A781" s="6">
        <v>1389</v>
      </c>
      <c r="B781" s="6" t="s">
        <v>527</v>
      </c>
      <c r="C781" s="6" t="s">
        <v>820</v>
      </c>
      <c r="D781" s="6" t="s">
        <v>153</v>
      </c>
      <c r="E781" s="6">
        <v>1</v>
      </c>
      <c r="F781" s="6">
        <v>2</v>
      </c>
      <c r="G781" s="6">
        <v>1</v>
      </c>
      <c r="H781" s="6" t="s">
        <v>365</v>
      </c>
      <c r="I781" s="7">
        <f>Fullmath[[#This Row],[Total CP]]/Fullmath[[#This Row],[Quantity]]</f>
        <v>5</v>
      </c>
      <c r="J7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</v>
      </c>
      <c r="K781" s="6">
        <f>Fullmath[[#This Row],[Mat Cost]]/Fullmath[[#This Row],[Quantity]]</f>
        <v>1961.3333333333335</v>
      </c>
      <c r="L7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1961.3333333333335</v>
      </c>
      <c r="M781" s="5" t="s">
        <v>296</v>
      </c>
      <c r="N781" s="14">
        <v>2</v>
      </c>
      <c r="O781" s="15">
        <f>IFERROR(_xlfn.IFNA(VLOOKUP(Fullmath[[#This Row],[M1]],$H$2:$L780,2,FALSE),VLOOKUP(Fullmath[[#This Row],[M1]],$H782:$L$2227,2,FALSE)),0)</f>
        <v>2</v>
      </c>
      <c r="P781" s="16">
        <f>IFERROR(_xlfn.IFNA(VLOOKUP(Fullmath[[#This Row],[M1]],$H$2:$L780,4,FALSE),VLOOKUP(Fullmath[[#This Row],[M1]],$H782:$L$2227,4,FALSE)),0)</f>
        <v>415.58333333333337</v>
      </c>
      <c r="Q781" s="5"/>
      <c r="R781" s="6"/>
      <c r="S781" s="15">
        <f>IFERROR(_xlfn.IFNA(VLOOKUP(Fullmath[[#This Row],[M2]],$H$2:$L780,2,FALSE),VLOOKUP(Fullmath[[#This Row],[M2]],$H782:$L$2227,2,FALSE)),0)</f>
        <v>0</v>
      </c>
      <c r="T781" s="16">
        <f>IFERROR(_xlfn.IFNA(VLOOKUP(Fullmath[[#This Row],[M2]],$H$2:$L780,4,FALSE),VLOOKUP(Fullmath[[#This Row],[M2]],$H782:$L$2227,4,FALSE)),0)</f>
        <v>0</v>
      </c>
      <c r="U781" s="5"/>
      <c r="V781" s="6"/>
      <c r="W781" s="15">
        <f>IFERROR(_xlfn.IFNA(VLOOKUP(Fullmath[[#This Row],[M3]],$H$2:$L780,2,FALSE),VLOOKUP(Fullmath[[#This Row],[M3]],$H782:$L$2227,2,FALSE)),0)</f>
        <v>0</v>
      </c>
      <c r="X781" s="16">
        <f>IFERROR(_xlfn.IFNA(VLOOKUP(Fullmath[[#This Row],[M3]],$H$2:$L780,4,FALSE),VLOOKUP(Fullmath[[#This Row],[M3]],$H782:$L$2227,4,FALSE)),0)</f>
        <v>0</v>
      </c>
      <c r="Y781" s="5"/>
      <c r="Z781" s="6"/>
      <c r="AA781" s="15">
        <f>IFERROR(_xlfn.IFNA(VLOOKUP(Fullmath[[#This Row],[M4]],$H$2:$L780,2,FALSE),VLOOKUP(Fullmath[[#This Row],[M4]],$H782:$L$2227,2,FALSE)),0)</f>
        <v>0</v>
      </c>
      <c r="AB781" s="16">
        <f>IFERROR(_xlfn.IFNA(VLOOKUP(Fullmath[[#This Row],[M4]],$H$2:$L780,4,FALSE),VLOOKUP(Fullmath[[#This Row],[M4]],$H782:$L$2227,4,FALSE)),0)</f>
        <v>0</v>
      </c>
      <c r="AC781" s="5"/>
      <c r="AD781" s="6"/>
      <c r="AE781" s="15">
        <f>IFERROR(_xlfn.IFNA(VLOOKUP(Fullmath[[#This Row],[M5]],$H$2:$L780,2,FALSE),VLOOKUP(Fullmath[[#This Row],[M5]],$H782:$L$2227,2,FALSE)),0)</f>
        <v>0</v>
      </c>
      <c r="AF781" s="16">
        <f>IFERROR(_xlfn.IFNA(VLOOKUP(Fullmath[[#This Row],[M5]],$H$2:$L780,4,FALSE),VLOOKUP(Fullmath[[#This Row],[M5]],$H782:$L$2227,4,FALSE)),0)</f>
        <v>0</v>
      </c>
      <c r="AG781" s="5"/>
      <c r="AH781" s="6"/>
      <c r="AI781" s="15">
        <f>IFERROR(_xlfn.IFNA(VLOOKUP(Fullmath[[#This Row],[M6]],$H$2:$L780,2,FALSE),VLOOKUP(Fullmath[[#This Row],[M6]],$H782:$L$2227,2,FALSE)),0)</f>
        <v>0</v>
      </c>
      <c r="AJ781" s="16">
        <f>IFERROR(_xlfn.IFNA(VLOOKUP(Fullmath[[#This Row],[M6]],$H$2:$L780,4,FALSE),VLOOKUP(Fullmath[[#This Row],[M6]],$H782:$L$2227,4,FALSE)),0)</f>
        <v>0</v>
      </c>
      <c r="AK781" s="5" t="s">
        <v>159</v>
      </c>
      <c r="AL781" s="6">
        <v>4</v>
      </c>
      <c r="AM781" s="6">
        <f>(IFERROR(VLOOKUP(AK781,Components[[Name]:[Price]],2,FALSE),0))</f>
        <v>108.625</v>
      </c>
      <c r="AN781" s="5" t="s">
        <v>230</v>
      </c>
      <c r="AO781" s="6">
        <v>2</v>
      </c>
      <c r="AP781" s="6">
        <f>(IFERROR(VLOOKUP(AN781,Components[[Name]:[Price]],2,FALSE),0))</f>
        <v>347.83333333333331</v>
      </c>
      <c r="AQ781" s="5"/>
      <c r="AR781" s="6"/>
      <c r="AS781" s="6">
        <f>(IFERROR(VLOOKUP(AQ781,Components[[Name]:[Price]],2,FALSE),0))</f>
        <v>0</v>
      </c>
      <c r="AT781" s="5"/>
      <c r="AU781" s="6"/>
      <c r="AV781" s="6">
        <f>(IFERROR(VLOOKUP(AT781,Components[[Name]:[Price]],2,FALSE),0))</f>
        <v>0</v>
      </c>
      <c r="AW781" s="5"/>
      <c r="AX781" s="6"/>
      <c r="AY781" s="6">
        <f>(IFERROR(VLOOKUP(AW781,Components[[Name]:[Price]],2,FALSE),0))</f>
        <v>0</v>
      </c>
      <c r="AZ781" s="5"/>
      <c r="BA781" s="6"/>
      <c r="BB781" s="6">
        <f>(IFERROR(VLOOKUP(AZ781,Components[[Name]:[Price]],2,FALSE),0))</f>
        <v>0</v>
      </c>
    </row>
    <row r="782" spans="1:54" x14ac:dyDescent="0.2">
      <c r="A782" s="6">
        <v>1391</v>
      </c>
      <c r="B782" s="6" t="s">
        <v>527</v>
      </c>
      <c r="C782" s="6" t="s">
        <v>820</v>
      </c>
      <c r="D782" s="6" t="s">
        <v>153</v>
      </c>
      <c r="E782" s="6">
        <v>1</v>
      </c>
      <c r="F782" s="6">
        <v>21</v>
      </c>
      <c r="G782" s="6">
        <v>15</v>
      </c>
      <c r="H782" s="6" t="s">
        <v>366</v>
      </c>
      <c r="I782" s="7">
        <f>Fullmath[[#This Row],[Total CP]]/Fullmath[[#This Row],[Quantity]]</f>
        <v>17</v>
      </c>
      <c r="J7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</v>
      </c>
      <c r="K782" s="6">
        <f>Fullmath[[#This Row],[Mat Cost]]/Fullmath[[#This Row],[Quantity]]</f>
        <v>2413.9666666666667</v>
      </c>
      <c r="L7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2413.9666666666667</v>
      </c>
      <c r="M782" s="5" t="s">
        <v>291</v>
      </c>
      <c r="N782" s="14">
        <v>2</v>
      </c>
      <c r="O782" s="15">
        <f>IFERROR(_xlfn.IFNA(VLOOKUP(Fullmath[[#This Row],[M1]],$H$2:$L781,2,FALSE),VLOOKUP(Fullmath[[#This Row],[M1]],$H783:$L$2227,2,FALSE)),0)</f>
        <v>1</v>
      </c>
      <c r="P782" s="16">
        <f>IFERROR(_xlfn.IFNA(VLOOKUP(Fullmath[[#This Row],[M1]],$H$2:$L781,4,FALSE),VLOOKUP(Fullmath[[#This Row],[M1]],$H783:$L$2227,4,FALSE)),0)</f>
        <v>641.9</v>
      </c>
      <c r="Q782" s="5"/>
      <c r="R782" s="6"/>
      <c r="S782" s="15">
        <f>IFERROR(_xlfn.IFNA(VLOOKUP(Fullmath[[#This Row],[M2]],$H$2:$L781,2,FALSE),VLOOKUP(Fullmath[[#This Row],[M2]],$H783:$L$2227,2,FALSE)),0)</f>
        <v>0</v>
      </c>
      <c r="T782" s="16">
        <f>IFERROR(_xlfn.IFNA(VLOOKUP(Fullmath[[#This Row],[M2]],$H$2:$L781,4,FALSE),VLOOKUP(Fullmath[[#This Row],[M2]],$H783:$L$2227,4,FALSE)),0)</f>
        <v>0</v>
      </c>
      <c r="U782" s="5"/>
      <c r="V782" s="6"/>
      <c r="W782" s="15">
        <f>IFERROR(_xlfn.IFNA(VLOOKUP(Fullmath[[#This Row],[M3]],$H$2:$L781,2,FALSE),VLOOKUP(Fullmath[[#This Row],[M3]],$H783:$L$2227,2,FALSE)),0)</f>
        <v>0</v>
      </c>
      <c r="X782" s="16">
        <f>IFERROR(_xlfn.IFNA(VLOOKUP(Fullmath[[#This Row],[M3]],$H$2:$L781,4,FALSE),VLOOKUP(Fullmath[[#This Row],[M3]],$H783:$L$2227,4,FALSE)),0)</f>
        <v>0</v>
      </c>
      <c r="Y782" s="5"/>
      <c r="Z782" s="6"/>
      <c r="AA782" s="15">
        <f>IFERROR(_xlfn.IFNA(VLOOKUP(Fullmath[[#This Row],[M4]],$H$2:$L781,2,FALSE),VLOOKUP(Fullmath[[#This Row],[M4]],$H783:$L$2227,2,FALSE)),0)</f>
        <v>0</v>
      </c>
      <c r="AB782" s="16">
        <f>IFERROR(_xlfn.IFNA(VLOOKUP(Fullmath[[#This Row],[M4]],$H$2:$L781,4,FALSE),VLOOKUP(Fullmath[[#This Row],[M4]],$H783:$L$2227,4,FALSE)),0)</f>
        <v>0</v>
      </c>
      <c r="AC782" s="5"/>
      <c r="AD782" s="6"/>
      <c r="AE782" s="15">
        <f>IFERROR(_xlfn.IFNA(VLOOKUP(Fullmath[[#This Row],[M5]],$H$2:$L781,2,FALSE),VLOOKUP(Fullmath[[#This Row],[M5]],$H783:$L$2227,2,FALSE)),0)</f>
        <v>0</v>
      </c>
      <c r="AF782" s="16">
        <f>IFERROR(_xlfn.IFNA(VLOOKUP(Fullmath[[#This Row],[M5]],$H$2:$L781,4,FALSE),VLOOKUP(Fullmath[[#This Row],[M5]],$H783:$L$2227,4,FALSE)),0)</f>
        <v>0</v>
      </c>
      <c r="AG782" s="5"/>
      <c r="AH782" s="6"/>
      <c r="AI782" s="15">
        <f>IFERROR(_xlfn.IFNA(VLOOKUP(Fullmath[[#This Row],[M6]],$H$2:$L781,2,FALSE),VLOOKUP(Fullmath[[#This Row],[M6]],$H783:$L$2227,2,FALSE)),0)</f>
        <v>0</v>
      </c>
      <c r="AJ782" s="16">
        <f>IFERROR(_xlfn.IFNA(VLOOKUP(Fullmath[[#This Row],[M6]],$H$2:$L781,4,FALSE),VLOOKUP(Fullmath[[#This Row],[M6]],$H783:$L$2227,4,FALSE)),0)</f>
        <v>0</v>
      </c>
      <c r="AK782" s="5" t="s">
        <v>159</v>
      </c>
      <c r="AL782" s="6">
        <v>4</v>
      </c>
      <c r="AM782" s="6">
        <f>(IFERROR(VLOOKUP(AK782,Components[[Name]:[Price]],2,FALSE),0))</f>
        <v>108.625</v>
      </c>
      <c r="AN782" s="5" t="s">
        <v>230</v>
      </c>
      <c r="AO782" s="6">
        <v>2</v>
      </c>
      <c r="AP782" s="6">
        <f>(IFERROR(VLOOKUP(AN782,Components[[Name]:[Price]],2,FALSE),0))</f>
        <v>347.83333333333331</v>
      </c>
      <c r="AQ782" s="5"/>
      <c r="AR782" s="6"/>
      <c r="AS782" s="6">
        <f>(IFERROR(VLOOKUP(AQ782,Components[[Name]:[Price]],2,FALSE),0))</f>
        <v>0</v>
      </c>
      <c r="AT782" s="5"/>
      <c r="AU782" s="6"/>
      <c r="AV782" s="6">
        <f>(IFERROR(VLOOKUP(AT782,Components[[Name]:[Price]],2,FALSE),0))</f>
        <v>0</v>
      </c>
      <c r="AW782" s="5"/>
      <c r="AX782" s="6"/>
      <c r="AY782" s="6">
        <f>(IFERROR(VLOOKUP(AW782,Components[[Name]:[Price]],2,FALSE),0))</f>
        <v>0</v>
      </c>
      <c r="AZ782" s="5"/>
      <c r="BA782" s="6"/>
      <c r="BB782" s="6">
        <f>(IFERROR(VLOOKUP(AZ782,Components[[Name]:[Price]],2,FALSE),0))</f>
        <v>0</v>
      </c>
    </row>
    <row r="783" spans="1:54" x14ac:dyDescent="0.2">
      <c r="A783" s="6">
        <v>1392</v>
      </c>
      <c r="B783" s="6" t="s">
        <v>527</v>
      </c>
      <c r="C783" s="6" t="s">
        <v>820</v>
      </c>
      <c r="D783" s="6" t="s">
        <v>153</v>
      </c>
      <c r="E783" s="6">
        <v>1</v>
      </c>
      <c r="F783" s="6">
        <v>22</v>
      </c>
      <c r="G783" s="6">
        <v>28</v>
      </c>
      <c r="H783" s="6" t="s">
        <v>367</v>
      </c>
      <c r="I783" s="7">
        <f>Fullmath[[#This Row],[Total CP]]/Fullmath[[#This Row],[Quantity]]</f>
        <v>30</v>
      </c>
      <c r="J7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</v>
      </c>
      <c r="K783" s="6">
        <f>Fullmath[[#This Row],[Mat Cost]]/Fullmath[[#This Row],[Quantity]]</f>
        <v>2413.9666666666667</v>
      </c>
      <c r="L7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2413.9666666666667</v>
      </c>
      <c r="M783" s="5" t="s">
        <v>291</v>
      </c>
      <c r="N783" s="14">
        <v>2</v>
      </c>
      <c r="O783" s="15">
        <f>IFERROR(_xlfn.IFNA(VLOOKUP(Fullmath[[#This Row],[M1]],$H$2:$L782,2,FALSE),VLOOKUP(Fullmath[[#This Row],[M1]],$H784:$L$2227,2,FALSE)),0)</f>
        <v>1</v>
      </c>
      <c r="P783" s="16">
        <f>IFERROR(_xlfn.IFNA(VLOOKUP(Fullmath[[#This Row],[M1]],$H$2:$L782,4,FALSE),VLOOKUP(Fullmath[[#This Row],[M1]],$H784:$L$2227,4,FALSE)),0)</f>
        <v>641.9</v>
      </c>
      <c r="Q783" s="5" t="s">
        <v>293</v>
      </c>
      <c r="R783" s="6">
        <v>1</v>
      </c>
      <c r="S783" s="15">
        <f>IFERROR(_xlfn.IFNA(VLOOKUP(Fullmath[[#This Row],[M2]],$H$2:$L782,2,FALSE),VLOOKUP(Fullmath[[#This Row],[M2]],$H784:$L$2227,2,FALSE)),0)</f>
        <v>0</v>
      </c>
      <c r="T783" s="16">
        <f>IFERROR(_xlfn.IFNA(VLOOKUP(Fullmath[[#This Row],[M2]],$H$2:$L782,4,FALSE),VLOOKUP(Fullmath[[#This Row],[M2]],$H784:$L$2227,4,FALSE)),0)</f>
        <v>0</v>
      </c>
      <c r="U783" s="5"/>
      <c r="V783" s="6"/>
      <c r="W783" s="15">
        <f>IFERROR(_xlfn.IFNA(VLOOKUP(Fullmath[[#This Row],[M3]],$H$2:$L782,2,FALSE),VLOOKUP(Fullmath[[#This Row],[M3]],$H784:$L$2227,2,FALSE)),0)</f>
        <v>0</v>
      </c>
      <c r="X783" s="16">
        <f>IFERROR(_xlfn.IFNA(VLOOKUP(Fullmath[[#This Row],[M3]],$H$2:$L782,4,FALSE),VLOOKUP(Fullmath[[#This Row],[M3]],$H784:$L$2227,4,FALSE)),0)</f>
        <v>0</v>
      </c>
      <c r="Y783" s="5"/>
      <c r="Z783" s="6"/>
      <c r="AA783" s="15">
        <f>IFERROR(_xlfn.IFNA(VLOOKUP(Fullmath[[#This Row],[M4]],$H$2:$L782,2,FALSE),VLOOKUP(Fullmath[[#This Row],[M4]],$H784:$L$2227,2,FALSE)),0)</f>
        <v>0</v>
      </c>
      <c r="AB783" s="16">
        <f>IFERROR(_xlfn.IFNA(VLOOKUP(Fullmath[[#This Row],[M4]],$H$2:$L782,4,FALSE),VLOOKUP(Fullmath[[#This Row],[M4]],$H784:$L$2227,4,FALSE)),0)</f>
        <v>0</v>
      </c>
      <c r="AC783" s="5"/>
      <c r="AD783" s="6"/>
      <c r="AE783" s="15">
        <f>IFERROR(_xlfn.IFNA(VLOOKUP(Fullmath[[#This Row],[M5]],$H$2:$L782,2,FALSE),VLOOKUP(Fullmath[[#This Row],[M5]],$H784:$L$2227,2,FALSE)),0)</f>
        <v>0</v>
      </c>
      <c r="AF783" s="16">
        <f>IFERROR(_xlfn.IFNA(VLOOKUP(Fullmath[[#This Row],[M5]],$H$2:$L782,4,FALSE),VLOOKUP(Fullmath[[#This Row],[M5]],$H784:$L$2227,4,FALSE)),0)</f>
        <v>0</v>
      </c>
      <c r="AG783" s="5"/>
      <c r="AH783" s="6"/>
      <c r="AI783" s="15">
        <f>IFERROR(_xlfn.IFNA(VLOOKUP(Fullmath[[#This Row],[M6]],$H$2:$L782,2,FALSE),VLOOKUP(Fullmath[[#This Row],[M6]],$H784:$L$2227,2,FALSE)),0)</f>
        <v>0</v>
      </c>
      <c r="AJ783" s="16">
        <f>IFERROR(_xlfn.IFNA(VLOOKUP(Fullmath[[#This Row],[M6]],$H$2:$L782,4,FALSE),VLOOKUP(Fullmath[[#This Row],[M6]],$H784:$L$2227,4,FALSE)),0)</f>
        <v>0</v>
      </c>
      <c r="AK783" s="5" t="s">
        <v>159</v>
      </c>
      <c r="AL783" s="6">
        <v>4</v>
      </c>
      <c r="AM783" s="6">
        <f>(IFERROR(VLOOKUP(AK783,Components[[Name]:[Price]],2,FALSE),0))</f>
        <v>108.625</v>
      </c>
      <c r="AN783" s="5" t="s">
        <v>230</v>
      </c>
      <c r="AO783" s="6">
        <v>2</v>
      </c>
      <c r="AP783" s="6">
        <f>(IFERROR(VLOOKUP(AN783,Components[[Name]:[Price]],2,FALSE),0))</f>
        <v>347.83333333333331</v>
      </c>
      <c r="AQ783" s="5"/>
      <c r="AR783" s="6"/>
      <c r="AS783" s="6">
        <f>(IFERROR(VLOOKUP(AQ783,Components[[Name]:[Price]],2,FALSE),0))</f>
        <v>0</v>
      </c>
      <c r="AT783" s="5"/>
      <c r="AU783" s="6"/>
      <c r="AV783" s="6">
        <f>(IFERROR(VLOOKUP(AT783,Components[[Name]:[Price]],2,FALSE),0))</f>
        <v>0</v>
      </c>
      <c r="AW783" s="5"/>
      <c r="AX783" s="6"/>
      <c r="AY783" s="6">
        <f>(IFERROR(VLOOKUP(AW783,Components[[Name]:[Price]],2,FALSE),0))</f>
        <v>0</v>
      </c>
      <c r="AZ783" s="5"/>
      <c r="BA783" s="6"/>
      <c r="BB783" s="6">
        <f>(IFERROR(VLOOKUP(AZ783,Components[[Name]:[Price]],2,FALSE),0))</f>
        <v>0</v>
      </c>
    </row>
    <row r="784" spans="1:54" x14ac:dyDescent="0.2">
      <c r="A784" s="6">
        <v>1393</v>
      </c>
      <c r="B784" s="6" t="s">
        <v>527</v>
      </c>
      <c r="C784" s="6" t="s">
        <v>820</v>
      </c>
      <c r="D784" s="6" t="s">
        <v>153</v>
      </c>
      <c r="E784" s="6">
        <v>1</v>
      </c>
      <c r="F784" s="6">
        <v>23</v>
      </c>
      <c r="G784" s="6">
        <v>53</v>
      </c>
      <c r="H784" s="6" t="s">
        <v>368</v>
      </c>
      <c r="I784" s="7">
        <f>Fullmath[[#This Row],[Total CP]]/Fullmath[[#This Row],[Quantity]]</f>
        <v>57</v>
      </c>
      <c r="J7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57</v>
      </c>
      <c r="K784" s="6">
        <f>Fullmath[[#This Row],[Mat Cost]]/Fullmath[[#This Row],[Quantity]]</f>
        <v>2848.4666666666667</v>
      </c>
      <c r="L7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2848.4666666666667</v>
      </c>
      <c r="M784" s="5" t="s">
        <v>292</v>
      </c>
      <c r="N784" s="14">
        <v>2</v>
      </c>
      <c r="O784" s="15">
        <f>IFERROR(_xlfn.IFNA(VLOOKUP(Fullmath[[#This Row],[M1]],$H$2:$L783,2,FALSE),VLOOKUP(Fullmath[[#This Row],[M1]],$H785:$L$2227,2,FALSE)),0)</f>
        <v>2</v>
      </c>
      <c r="P784" s="16">
        <f>IFERROR(_xlfn.IFNA(VLOOKUP(Fullmath[[#This Row],[M1]],$H$2:$L783,4,FALSE),VLOOKUP(Fullmath[[#This Row],[M1]],$H785:$L$2227,4,FALSE)),0)</f>
        <v>859.15</v>
      </c>
      <c r="Q784" s="5"/>
      <c r="R784" s="6"/>
      <c r="S784" s="15">
        <f>IFERROR(_xlfn.IFNA(VLOOKUP(Fullmath[[#This Row],[M2]],$H$2:$L783,2,FALSE),VLOOKUP(Fullmath[[#This Row],[M2]],$H785:$L$2227,2,FALSE)),0)</f>
        <v>0</v>
      </c>
      <c r="T784" s="16">
        <f>IFERROR(_xlfn.IFNA(VLOOKUP(Fullmath[[#This Row],[M2]],$H$2:$L783,4,FALSE),VLOOKUP(Fullmath[[#This Row],[M2]],$H785:$L$2227,4,FALSE)),0)</f>
        <v>0</v>
      </c>
      <c r="U784" s="5"/>
      <c r="V784" s="6"/>
      <c r="W784" s="15">
        <f>IFERROR(_xlfn.IFNA(VLOOKUP(Fullmath[[#This Row],[M3]],$H$2:$L783,2,FALSE),VLOOKUP(Fullmath[[#This Row],[M3]],$H785:$L$2227,2,FALSE)),0)</f>
        <v>0</v>
      </c>
      <c r="X784" s="16">
        <f>IFERROR(_xlfn.IFNA(VLOOKUP(Fullmath[[#This Row],[M3]],$H$2:$L783,4,FALSE),VLOOKUP(Fullmath[[#This Row],[M3]],$H785:$L$2227,4,FALSE)),0)</f>
        <v>0</v>
      </c>
      <c r="Y784" s="5"/>
      <c r="Z784" s="6"/>
      <c r="AA784" s="15">
        <f>IFERROR(_xlfn.IFNA(VLOOKUP(Fullmath[[#This Row],[M4]],$H$2:$L783,2,FALSE),VLOOKUP(Fullmath[[#This Row],[M4]],$H785:$L$2227,2,FALSE)),0)</f>
        <v>0</v>
      </c>
      <c r="AB784" s="16">
        <f>IFERROR(_xlfn.IFNA(VLOOKUP(Fullmath[[#This Row],[M4]],$H$2:$L783,4,FALSE),VLOOKUP(Fullmath[[#This Row],[M4]],$H785:$L$2227,4,FALSE)),0)</f>
        <v>0</v>
      </c>
      <c r="AC784" s="5"/>
      <c r="AD784" s="6"/>
      <c r="AE784" s="15">
        <f>IFERROR(_xlfn.IFNA(VLOOKUP(Fullmath[[#This Row],[M5]],$H$2:$L783,2,FALSE),VLOOKUP(Fullmath[[#This Row],[M5]],$H785:$L$2227,2,FALSE)),0)</f>
        <v>0</v>
      </c>
      <c r="AF784" s="16">
        <f>IFERROR(_xlfn.IFNA(VLOOKUP(Fullmath[[#This Row],[M5]],$H$2:$L783,4,FALSE),VLOOKUP(Fullmath[[#This Row],[M5]],$H785:$L$2227,4,FALSE)),0)</f>
        <v>0</v>
      </c>
      <c r="AG784" s="5"/>
      <c r="AH784" s="6"/>
      <c r="AI784" s="15">
        <f>IFERROR(_xlfn.IFNA(VLOOKUP(Fullmath[[#This Row],[M6]],$H$2:$L783,2,FALSE),VLOOKUP(Fullmath[[#This Row],[M6]],$H785:$L$2227,2,FALSE)),0)</f>
        <v>0</v>
      </c>
      <c r="AJ784" s="16">
        <f>IFERROR(_xlfn.IFNA(VLOOKUP(Fullmath[[#This Row],[M6]],$H$2:$L783,4,FALSE),VLOOKUP(Fullmath[[#This Row],[M6]],$H785:$L$2227,4,FALSE)),0)</f>
        <v>0</v>
      </c>
      <c r="AK784" s="5" t="s">
        <v>159</v>
      </c>
      <c r="AL784" s="6">
        <v>4</v>
      </c>
      <c r="AM784" s="6">
        <f>(IFERROR(VLOOKUP(AK784,Components[[Name]:[Price]],2,FALSE),0))</f>
        <v>108.625</v>
      </c>
      <c r="AN784" s="5" t="s">
        <v>230</v>
      </c>
      <c r="AO784" s="6">
        <v>2</v>
      </c>
      <c r="AP784" s="6">
        <f>(IFERROR(VLOOKUP(AN784,Components[[Name]:[Price]],2,FALSE),0))</f>
        <v>347.83333333333331</v>
      </c>
      <c r="AQ784" s="5"/>
      <c r="AR784" s="6"/>
      <c r="AS784" s="6">
        <f>(IFERROR(VLOOKUP(AQ784,Components[[Name]:[Price]],2,FALSE),0))</f>
        <v>0</v>
      </c>
      <c r="AT784" s="5"/>
      <c r="AU784" s="6"/>
      <c r="AV784" s="6">
        <f>(IFERROR(VLOOKUP(AT784,Components[[Name]:[Price]],2,FALSE),0))</f>
        <v>0</v>
      </c>
      <c r="AW784" s="5"/>
      <c r="AX784" s="6"/>
      <c r="AY784" s="6">
        <f>(IFERROR(VLOOKUP(AW784,Components[[Name]:[Price]],2,FALSE),0))</f>
        <v>0</v>
      </c>
      <c r="AZ784" s="5"/>
      <c r="BA784" s="6"/>
      <c r="BB784" s="6">
        <f>(IFERROR(VLOOKUP(AZ784,Components[[Name]:[Price]],2,FALSE),0))</f>
        <v>0</v>
      </c>
    </row>
    <row r="785" spans="1:54" x14ac:dyDescent="0.2">
      <c r="A785" s="6">
        <v>1397</v>
      </c>
      <c r="B785" s="6" t="s">
        <v>527</v>
      </c>
      <c r="C785" s="6" t="s">
        <v>820</v>
      </c>
      <c r="D785" s="6" t="s">
        <v>153</v>
      </c>
      <c r="E785" s="6">
        <v>1</v>
      </c>
      <c r="F785" s="6">
        <v>27</v>
      </c>
      <c r="G785" s="6">
        <v>112</v>
      </c>
      <c r="H785" s="6" t="s">
        <v>372</v>
      </c>
      <c r="I785" s="7">
        <f>Fullmath[[#This Row],[Total CP]]/Fullmath[[#This Row],[Quantity]]</f>
        <v>120</v>
      </c>
      <c r="J7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120</v>
      </c>
      <c r="K785" s="6">
        <f>Fullmath[[#This Row],[Mat Cost]]/Fullmath[[#This Row],[Quantity]]</f>
        <v>5564.666666666667</v>
      </c>
      <c r="L7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5564.666666666667</v>
      </c>
      <c r="M785" s="5" t="s">
        <v>455</v>
      </c>
      <c r="N785" s="14">
        <v>2</v>
      </c>
      <c r="O785" s="15">
        <f>IFERROR(_xlfn.IFNA(VLOOKUP(Fullmath[[#This Row],[M1]],$H$2:$L784,2,FALSE),VLOOKUP(Fullmath[[#This Row],[M1]],$H786:$L$2227,2,FALSE)),0)</f>
        <v>4</v>
      </c>
      <c r="P785" s="16">
        <f>IFERROR(_xlfn.IFNA(VLOOKUP(Fullmath[[#This Row],[M1]],$H$2:$L784,4,FALSE),VLOOKUP(Fullmath[[#This Row],[M1]],$H786:$L$2227,4,FALSE)),0)</f>
        <v>2217.25</v>
      </c>
      <c r="Q785" s="5"/>
      <c r="R785" s="6"/>
      <c r="S785" s="15">
        <f>IFERROR(_xlfn.IFNA(VLOOKUP(Fullmath[[#This Row],[M2]],$H$2:$L784,2,FALSE),VLOOKUP(Fullmath[[#This Row],[M2]],$H786:$L$2227,2,FALSE)),0)</f>
        <v>0</v>
      </c>
      <c r="T785" s="16">
        <f>IFERROR(_xlfn.IFNA(VLOOKUP(Fullmath[[#This Row],[M2]],$H$2:$L784,4,FALSE),VLOOKUP(Fullmath[[#This Row],[M2]],$H786:$L$2227,4,FALSE)),0)</f>
        <v>0</v>
      </c>
      <c r="U785" s="5"/>
      <c r="V785" s="6"/>
      <c r="W785" s="15">
        <f>IFERROR(_xlfn.IFNA(VLOOKUP(Fullmath[[#This Row],[M3]],$H$2:$L784,2,FALSE),VLOOKUP(Fullmath[[#This Row],[M3]],$H786:$L$2227,2,FALSE)),0)</f>
        <v>0</v>
      </c>
      <c r="X785" s="16">
        <f>IFERROR(_xlfn.IFNA(VLOOKUP(Fullmath[[#This Row],[M3]],$H$2:$L784,4,FALSE),VLOOKUP(Fullmath[[#This Row],[M3]],$H786:$L$2227,4,FALSE)),0)</f>
        <v>0</v>
      </c>
      <c r="Y785" s="5"/>
      <c r="Z785" s="6"/>
      <c r="AA785" s="15">
        <f>IFERROR(_xlfn.IFNA(VLOOKUP(Fullmath[[#This Row],[M4]],$H$2:$L784,2,FALSE),VLOOKUP(Fullmath[[#This Row],[M4]],$H786:$L$2227,2,FALSE)),0)</f>
        <v>0</v>
      </c>
      <c r="AB785" s="16">
        <f>IFERROR(_xlfn.IFNA(VLOOKUP(Fullmath[[#This Row],[M4]],$H$2:$L784,4,FALSE),VLOOKUP(Fullmath[[#This Row],[M4]],$H786:$L$2227,4,FALSE)),0)</f>
        <v>0</v>
      </c>
      <c r="AC785" s="5"/>
      <c r="AD785" s="6"/>
      <c r="AE785" s="15">
        <f>IFERROR(_xlfn.IFNA(VLOOKUP(Fullmath[[#This Row],[M5]],$H$2:$L784,2,FALSE),VLOOKUP(Fullmath[[#This Row],[M5]],$H786:$L$2227,2,FALSE)),0)</f>
        <v>0</v>
      </c>
      <c r="AF785" s="16">
        <f>IFERROR(_xlfn.IFNA(VLOOKUP(Fullmath[[#This Row],[M5]],$H$2:$L784,4,FALSE),VLOOKUP(Fullmath[[#This Row],[M5]],$H786:$L$2227,4,FALSE)),0)</f>
        <v>0</v>
      </c>
      <c r="AG785" s="5"/>
      <c r="AH785" s="6"/>
      <c r="AI785" s="15">
        <f>IFERROR(_xlfn.IFNA(VLOOKUP(Fullmath[[#This Row],[M6]],$H$2:$L784,2,FALSE),VLOOKUP(Fullmath[[#This Row],[M6]],$H786:$L$2227,2,FALSE)),0)</f>
        <v>0</v>
      </c>
      <c r="AJ785" s="16">
        <f>IFERROR(_xlfn.IFNA(VLOOKUP(Fullmath[[#This Row],[M6]],$H$2:$L784,4,FALSE),VLOOKUP(Fullmath[[#This Row],[M6]],$H786:$L$2227,4,FALSE)),0)</f>
        <v>0</v>
      </c>
      <c r="AK785" s="5" t="s">
        <v>159</v>
      </c>
      <c r="AL785" s="6">
        <v>4</v>
      </c>
      <c r="AM785" s="6">
        <f>(IFERROR(VLOOKUP(AK785,Components[[Name]:[Price]],2,FALSE),0))</f>
        <v>108.625</v>
      </c>
      <c r="AN785" s="5" t="s">
        <v>230</v>
      </c>
      <c r="AO785" s="6">
        <v>2</v>
      </c>
      <c r="AP785" s="6">
        <f>(IFERROR(VLOOKUP(AN785,Components[[Name]:[Price]],2,FALSE),0))</f>
        <v>347.83333333333331</v>
      </c>
      <c r="AQ785" s="5"/>
      <c r="AR785" s="6"/>
      <c r="AS785" s="6">
        <f>(IFERROR(VLOOKUP(AQ785,Components[[Name]:[Price]],2,FALSE),0))</f>
        <v>0</v>
      </c>
      <c r="AT785" s="5"/>
      <c r="AU785" s="6"/>
      <c r="AV785" s="6">
        <f>(IFERROR(VLOOKUP(AT785,Components[[Name]:[Price]],2,FALSE),0))</f>
        <v>0</v>
      </c>
      <c r="AW785" s="5"/>
      <c r="AX785" s="6"/>
      <c r="AY785" s="6">
        <f>(IFERROR(VLOOKUP(AW785,Components[[Name]:[Price]],2,FALSE),0))</f>
        <v>0</v>
      </c>
      <c r="AZ785" s="5"/>
      <c r="BA785" s="6"/>
      <c r="BB785" s="6">
        <f>(IFERROR(VLOOKUP(AZ785,Components[[Name]:[Price]],2,FALSE),0))</f>
        <v>0</v>
      </c>
    </row>
    <row r="786" spans="1:54" x14ac:dyDescent="0.2">
      <c r="A786" s="6">
        <v>1395</v>
      </c>
      <c r="B786" s="6" t="s">
        <v>527</v>
      </c>
      <c r="C786" s="6" t="s">
        <v>820</v>
      </c>
      <c r="D786" s="6" t="s">
        <v>153</v>
      </c>
      <c r="E786" s="6">
        <v>1</v>
      </c>
      <c r="F786" s="6">
        <v>30</v>
      </c>
      <c r="G786" s="6">
        <v>163</v>
      </c>
      <c r="H786" s="6" t="s">
        <v>370</v>
      </c>
      <c r="I786" s="7">
        <f>Fullmath[[#This Row],[Total CP]]/Fullmath[[#This Row],[Quantity]]</f>
        <v>167</v>
      </c>
      <c r="J7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167</v>
      </c>
      <c r="K786" s="6">
        <f>Fullmath[[#This Row],[Mat Cost]]/Fullmath[[#This Row],[Quantity]]</f>
        <v>8423.8166666666657</v>
      </c>
      <c r="L7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8423.8166666666657</v>
      </c>
      <c r="M786" s="5" t="s">
        <v>293</v>
      </c>
      <c r="N786" s="14">
        <v>1</v>
      </c>
      <c r="O786" s="15">
        <f>IFERROR(_xlfn.IFNA(VLOOKUP(Fullmath[[#This Row],[M1]],$H$2:$L785,2,FALSE),VLOOKUP(Fullmath[[#This Row],[M1]],$H787:$L$2227,2,FALSE)),0)</f>
        <v>0</v>
      </c>
      <c r="P786" s="16">
        <f>IFERROR(_xlfn.IFNA(VLOOKUP(Fullmath[[#This Row],[M1]],$H$2:$L785,4,FALSE),VLOOKUP(Fullmath[[#This Row],[M1]],$H787:$L$2227,4,FALSE)),0)</f>
        <v>0</v>
      </c>
      <c r="Q786" s="5" t="s">
        <v>292</v>
      </c>
      <c r="R786" s="6">
        <v>1</v>
      </c>
      <c r="S786" s="15">
        <f>IFERROR(_xlfn.IFNA(VLOOKUP(Fullmath[[#This Row],[M2]],$H$2:$L785,2,FALSE),VLOOKUP(Fullmath[[#This Row],[M2]],$H787:$L$2227,2,FALSE)),0)</f>
        <v>2</v>
      </c>
      <c r="T786" s="16">
        <f>IFERROR(_xlfn.IFNA(VLOOKUP(Fullmath[[#This Row],[M2]],$H$2:$L785,4,FALSE),VLOOKUP(Fullmath[[#This Row],[M2]],$H787:$L$2227,4,FALSE)),0)</f>
        <v>859.15</v>
      </c>
      <c r="U786" s="5" t="s">
        <v>353</v>
      </c>
      <c r="V786" s="6">
        <v>1</v>
      </c>
      <c r="W786" s="15">
        <f>IFERROR(_xlfn.IFNA(VLOOKUP(Fullmath[[#This Row],[M3]],$H$2:$L785,2,FALSE),VLOOKUP(Fullmath[[#This Row],[M3]],$H787:$L$2227,2,FALSE)),0)</f>
        <v>2</v>
      </c>
      <c r="X786" s="16">
        <f>IFERROR(_xlfn.IFNA(VLOOKUP(Fullmath[[#This Row],[M3]],$H$2:$L785,4,FALSE),VLOOKUP(Fullmath[[#This Row],[M3]],$H787:$L$2227,4,FALSE)),0)</f>
        <v>6434.5</v>
      </c>
      <c r="Y786" s="5"/>
      <c r="Z786" s="6"/>
      <c r="AA786" s="15">
        <f>IFERROR(_xlfn.IFNA(VLOOKUP(Fullmath[[#This Row],[M4]],$H$2:$L785,2,FALSE),VLOOKUP(Fullmath[[#This Row],[M4]],$H787:$L$2227,2,FALSE)),0)</f>
        <v>0</v>
      </c>
      <c r="AB786" s="16">
        <f>IFERROR(_xlfn.IFNA(VLOOKUP(Fullmath[[#This Row],[M4]],$H$2:$L785,4,FALSE),VLOOKUP(Fullmath[[#This Row],[M4]],$H787:$L$2227,4,FALSE)),0)</f>
        <v>0</v>
      </c>
      <c r="AC786" s="5"/>
      <c r="AD786" s="6"/>
      <c r="AE786" s="15">
        <f>IFERROR(_xlfn.IFNA(VLOOKUP(Fullmath[[#This Row],[M5]],$H$2:$L785,2,FALSE),VLOOKUP(Fullmath[[#This Row],[M5]],$H787:$L$2227,2,FALSE)),0)</f>
        <v>0</v>
      </c>
      <c r="AF786" s="16">
        <f>IFERROR(_xlfn.IFNA(VLOOKUP(Fullmath[[#This Row],[M5]],$H$2:$L785,4,FALSE),VLOOKUP(Fullmath[[#This Row],[M5]],$H787:$L$2227,4,FALSE)),0)</f>
        <v>0</v>
      </c>
      <c r="AG786" s="5"/>
      <c r="AH786" s="6"/>
      <c r="AI786" s="15">
        <f>IFERROR(_xlfn.IFNA(VLOOKUP(Fullmath[[#This Row],[M6]],$H$2:$L785,2,FALSE),VLOOKUP(Fullmath[[#This Row],[M6]],$H787:$L$2227,2,FALSE)),0)</f>
        <v>0</v>
      </c>
      <c r="AJ786" s="16">
        <f>IFERROR(_xlfn.IFNA(VLOOKUP(Fullmath[[#This Row],[M6]],$H$2:$L785,4,FALSE),VLOOKUP(Fullmath[[#This Row],[M6]],$H787:$L$2227,4,FALSE)),0)</f>
        <v>0</v>
      </c>
      <c r="AK786" s="5" t="s">
        <v>159</v>
      </c>
      <c r="AL786" s="6">
        <v>4</v>
      </c>
      <c r="AM786" s="6">
        <f>(IFERROR(VLOOKUP(AK786,Components[[Name]:[Price]],2,FALSE),0))</f>
        <v>108.625</v>
      </c>
      <c r="AN786" s="5" t="s">
        <v>230</v>
      </c>
      <c r="AO786" s="6">
        <v>2</v>
      </c>
      <c r="AP786" s="6">
        <f>(IFERROR(VLOOKUP(AN786,Components[[Name]:[Price]],2,FALSE),0))</f>
        <v>347.83333333333331</v>
      </c>
      <c r="AQ786" s="5"/>
      <c r="AR786" s="6"/>
      <c r="AS786" s="6">
        <f>(IFERROR(VLOOKUP(AQ786,Components[[Name]:[Price]],2,FALSE),0))</f>
        <v>0</v>
      </c>
      <c r="AT786" s="5"/>
      <c r="AU786" s="6"/>
      <c r="AV786" s="6">
        <f>(IFERROR(VLOOKUP(AT786,Components[[Name]:[Price]],2,FALSE),0))</f>
        <v>0</v>
      </c>
      <c r="AW786" s="5"/>
      <c r="AX786" s="6"/>
      <c r="AY786" s="6">
        <f>(IFERROR(VLOOKUP(AW786,Components[[Name]:[Price]],2,FALSE),0))</f>
        <v>0</v>
      </c>
      <c r="AZ786" s="5"/>
      <c r="BA786" s="6"/>
      <c r="BB786" s="6">
        <f>(IFERROR(VLOOKUP(AZ786,Components[[Name]:[Price]],2,FALSE),0))</f>
        <v>0</v>
      </c>
    </row>
    <row r="787" spans="1:54" x14ac:dyDescent="0.2">
      <c r="A787" s="6">
        <v>1394</v>
      </c>
      <c r="B787" s="6" t="s">
        <v>527</v>
      </c>
      <c r="C787" s="6" t="s">
        <v>820</v>
      </c>
      <c r="D787" s="6" t="s">
        <v>153</v>
      </c>
      <c r="E787" s="6">
        <v>1</v>
      </c>
      <c r="F787" s="6">
        <v>32</v>
      </c>
      <c r="G787" s="6">
        <v>204</v>
      </c>
      <c r="H787" s="6" t="s">
        <v>369</v>
      </c>
      <c r="I787" s="7">
        <f>Fullmath[[#This Row],[Total CP]]/Fullmath[[#This Row],[Quantity]]</f>
        <v>208</v>
      </c>
      <c r="J7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208</v>
      </c>
      <c r="K787" s="6">
        <f>Fullmath[[#This Row],[Mat Cost]]/Fullmath[[#This Row],[Quantity]]</f>
        <v>2848.4666666666667</v>
      </c>
      <c r="L7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2848.4666666666667</v>
      </c>
      <c r="M787" s="5" t="s">
        <v>293</v>
      </c>
      <c r="N787" s="14">
        <v>1</v>
      </c>
      <c r="O787" s="15">
        <f>IFERROR(_xlfn.IFNA(VLOOKUP(Fullmath[[#This Row],[M1]],$H$2:$L786,2,FALSE),VLOOKUP(Fullmath[[#This Row],[M1]],$H788:$L$2227,2,FALSE)),0)</f>
        <v>0</v>
      </c>
      <c r="P787" s="16">
        <f>IFERROR(_xlfn.IFNA(VLOOKUP(Fullmath[[#This Row],[M1]],$H$2:$L786,4,FALSE),VLOOKUP(Fullmath[[#This Row],[M1]],$H788:$L$2227,4,FALSE)),0)</f>
        <v>0</v>
      </c>
      <c r="Q787" s="5" t="s">
        <v>292</v>
      </c>
      <c r="R787" s="6">
        <v>2</v>
      </c>
      <c r="S787" s="15">
        <f>IFERROR(_xlfn.IFNA(VLOOKUP(Fullmath[[#This Row],[M2]],$H$2:$L786,2,FALSE),VLOOKUP(Fullmath[[#This Row],[M2]],$H788:$L$2227,2,FALSE)),0)</f>
        <v>2</v>
      </c>
      <c r="T787" s="16">
        <f>IFERROR(_xlfn.IFNA(VLOOKUP(Fullmath[[#This Row],[M2]],$H$2:$L786,4,FALSE),VLOOKUP(Fullmath[[#This Row],[M2]],$H788:$L$2227,4,FALSE)),0)</f>
        <v>859.15</v>
      </c>
      <c r="U787" s="5"/>
      <c r="V787" s="6"/>
      <c r="W787" s="15">
        <f>IFERROR(_xlfn.IFNA(VLOOKUP(Fullmath[[#This Row],[M3]],$H$2:$L786,2,FALSE),VLOOKUP(Fullmath[[#This Row],[M3]],$H788:$L$2227,2,FALSE)),0)</f>
        <v>0</v>
      </c>
      <c r="X787" s="16">
        <f>IFERROR(_xlfn.IFNA(VLOOKUP(Fullmath[[#This Row],[M3]],$H$2:$L786,4,FALSE),VLOOKUP(Fullmath[[#This Row],[M3]],$H788:$L$2227,4,FALSE)),0)</f>
        <v>0</v>
      </c>
      <c r="Y787" s="5"/>
      <c r="Z787" s="6"/>
      <c r="AA787" s="15">
        <f>IFERROR(_xlfn.IFNA(VLOOKUP(Fullmath[[#This Row],[M4]],$H$2:$L786,2,FALSE),VLOOKUP(Fullmath[[#This Row],[M4]],$H788:$L$2227,2,FALSE)),0)</f>
        <v>0</v>
      </c>
      <c r="AB787" s="16">
        <f>IFERROR(_xlfn.IFNA(VLOOKUP(Fullmath[[#This Row],[M4]],$H$2:$L786,4,FALSE),VLOOKUP(Fullmath[[#This Row],[M4]],$H788:$L$2227,4,FALSE)),0)</f>
        <v>0</v>
      </c>
      <c r="AC787" s="5"/>
      <c r="AD787" s="6"/>
      <c r="AE787" s="15">
        <f>IFERROR(_xlfn.IFNA(VLOOKUP(Fullmath[[#This Row],[M5]],$H$2:$L786,2,FALSE),VLOOKUP(Fullmath[[#This Row],[M5]],$H788:$L$2227,2,FALSE)),0)</f>
        <v>0</v>
      </c>
      <c r="AF787" s="16">
        <f>IFERROR(_xlfn.IFNA(VLOOKUP(Fullmath[[#This Row],[M5]],$H$2:$L786,4,FALSE),VLOOKUP(Fullmath[[#This Row],[M5]],$H788:$L$2227,4,FALSE)),0)</f>
        <v>0</v>
      </c>
      <c r="AG787" s="5"/>
      <c r="AH787" s="6"/>
      <c r="AI787" s="15">
        <f>IFERROR(_xlfn.IFNA(VLOOKUP(Fullmath[[#This Row],[M6]],$H$2:$L786,2,FALSE),VLOOKUP(Fullmath[[#This Row],[M6]],$H788:$L$2227,2,FALSE)),0)</f>
        <v>0</v>
      </c>
      <c r="AJ787" s="16">
        <f>IFERROR(_xlfn.IFNA(VLOOKUP(Fullmath[[#This Row],[M6]],$H$2:$L786,4,FALSE),VLOOKUP(Fullmath[[#This Row],[M6]],$H788:$L$2227,4,FALSE)),0)</f>
        <v>0</v>
      </c>
      <c r="AK787" s="5" t="s">
        <v>159</v>
      </c>
      <c r="AL787" s="6">
        <v>4</v>
      </c>
      <c r="AM787" s="6">
        <f>(IFERROR(VLOOKUP(AK787,Components[[Name]:[Price]],2,FALSE),0))</f>
        <v>108.625</v>
      </c>
      <c r="AN787" s="5" t="s">
        <v>230</v>
      </c>
      <c r="AO787" s="6">
        <v>2</v>
      </c>
      <c r="AP787" s="6">
        <f>(IFERROR(VLOOKUP(AN787,Components[[Name]:[Price]],2,FALSE),0))</f>
        <v>347.83333333333331</v>
      </c>
      <c r="AQ787" s="5"/>
      <c r="AR787" s="6"/>
      <c r="AS787" s="6">
        <f>(IFERROR(VLOOKUP(AQ787,Components[[Name]:[Price]],2,FALSE),0))</f>
        <v>0</v>
      </c>
      <c r="AT787" s="5"/>
      <c r="AU787" s="6"/>
      <c r="AV787" s="6">
        <f>(IFERROR(VLOOKUP(AT787,Components[[Name]:[Price]],2,FALSE),0))</f>
        <v>0</v>
      </c>
      <c r="AW787" s="5"/>
      <c r="AX787" s="6"/>
      <c r="AY787" s="6">
        <f>(IFERROR(VLOOKUP(AW787,Components[[Name]:[Price]],2,FALSE),0))</f>
        <v>0</v>
      </c>
      <c r="AZ787" s="5"/>
      <c r="BA787" s="6"/>
      <c r="BB787" s="6">
        <f>(IFERROR(VLOOKUP(AZ787,Components[[Name]:[Price]],2,FALSE),0))</f>
        <v>0</v>
      </c>
    </row>
    <row r="788" spans="1:54" x14ac:dyDescent="0.2">
      <c r="A788" s="6">
        <v>1567</v>
      </c>
      <c r="B788" s="6" t="s">
        <v>527</v>
      </c>
      <c r="C788" s="6" t="s">
        <v>820</v>
      </c>
      <c r="D788" s="6" t="s">
        <v>153</v>
      </c>
      <c r="E788" s="6">
        <v>1</v>
      </c>
      <c r="F788" s="6">
        <v>53</v>
      </c>
      <c r="G788" s="6">
        <v>540</v>
      </c>
      <c r="H788" s="6" t="s">
        <v>373</v>
      </c>
      <c r="I788" s="7">
        <f>Fullmath[[#This Row],[Total CP]]/Fullmath[[#This Row],[Quantity]]</f>
        <v>556</v>
      </c>
      <c r="J7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556</v>
      </c>
      <c r="K788" s="6">
        <f>Fullmath[[#This Row],[Mat Cost]]/Fullmath[[#This Row],[Quantity]]</f>
        <v>89138</v>
      </c>
      <c r="L7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89138</v>
      </c>
      <c r="M788" s="5" t="s">
        <v>454</v>
      </c>
      <c r="N788" s="14">
        <v>2</v>
      </c>
      <c r="O788" s="15">
        <f>IFERROR(_xlfn.IFNA(VLOOKUP(Fullmath[[#This Row],[M1]],$H$2:$L787,2,FALSE),VLOOKUP(Fullmath[[#This Row],[M1]],$H789:$L$2227,2,FALSE)),0)</f>
        <v>4</v>
      </c>
      <c r="P788" s="16">
        <f>IFERROR(_xlfn.IFNA(VLOOKUP(Fullmath[[#This Row],[M1]],$H$2:$L787,4,FALSE),VLOOKUP(Fullmath[[#This Row],[M1]],$H789:$L$2227,4,FALSE)),0)</f>
        <v>40434.5</v>
      </c>
      <c r="Q788" s="5" t="s">
        <v>455</v>
      </c>
      <c r="R788" s="6">
        <v>2</v>
      </c>
      <c r="S788" s="15">
        <f>IFERROR(_xlfn.IFNA(VLOOKUP(Fullmath[[#This Row],[M2]],$H$2:$L787,2,FALSE),VLOOKUP(Fullmath[[#This Row],[M2]],$H789:$L$2227,2,FALSE)),0)</f>
        <v>4</v>
      </c>
      <c r="T788" s="16">
        <f>IFERROR(_xlfn.IFNA(VLOOKUP(Fullmath[[#This Row],[M2]],$H$2:$L787,4,FALSE),VLOOKUP(Fullmath[[#This Row],[M2]],$H789:$L$2227,4,FALSE)),0)</f>
        <v>2217.25</v>
      </c>
      <c r="U788" s="5"/>
      <c r="V788" s="6"/>
      <c r="W788" s="15">
        <f>IFERROR(_xlfn.IFNA(VLOOKUP(Fullmath[[#This Row],[M3]],$H$2:$L787,2,FALSE),VLOOKUP(Fullmath[[#This Row],[M3]],$H789:$L$2227,2,FALSE)),0)</f>
        <v>0</v>
      </c>
      <c r="X788" s="16">
        <f>IFERROR(_xlfn.IFNA(VLOOKUP(Fullmath[[#This Row],[M3]],$H$2:$L787,4,FALSE),VLOOKUP(Fullmath[[#This Row],[M3]],$H789:$L$2227,4,FALSE)),0)</f>
        <v>0</v>
      </c>
      <c r="Y788" s="5"/>
      <c r="Z788" s="6"/>
      <c r="AA788" s="15">
        <f>IFERROR(_xlfn.IFNA(VLOOKUP(Fullmath[[#This Row],[M4]],$H$2:$L787,2,FALSE),VLOOKUP(Fullmath[[#This Row],[M4]],$H789:$L$2227,2,FALSE)),0)</f>
        <v>0</v>
      </c>
      <c r="AB788" s="16">
        <f>IFERROR(_xlfn.IFNA(VLOOKUP(Fullmath[[#This Row],[M4]],$H$2:$L787,4,FALSE),VLOOKUP(Fullmath[[#This Row],[M4]],$H789:$L$2227,4,FALSE)),0)</f>
        <v>0</v>
      </c>
      <c r="AC788" s="5"/>
      <c r="AD788" s="6"/>
      <c r="AE788" s="15">
        <f>IFERROR(_xlfn.IFNA(VLOOKUP(Fullmath[[#This Row],[M5]],$H$2:$L787,2,FALSE),VLOOKUP(Fullmath[[#This Row],[M5]],$H789:$L$2227,2,FALSE)),0)</f>
        <v>0</v>
      </c>
      <c r="AF788" s="16">
        <f>IFERROR(_xlfn.IFNA(VLOOKUP(Fullmath[[#This Row],[M5]],$H$2:$L787,4,FALSE),VLOOKUP(Fullmath[[#This Row],[M5]],$H789:$L$2227,4,FALSE)),0)</f>
        <v>0</v>
      </c>
      <c r="AG788" s="5"/>
      <c r="AH788" s="6"/>
      <c r="AI788" s="15">
        <f>IFERROR(_xlfn.IFNA(VLOOKUP(Fullmath[[#This Row],[M6]],$H$2:$L787,2,FALSE),VLOOKUP(Fullmath[[#This Row],[M6]],$H789:$L$2227,2,FALSE)),0)</f>
        <v>0</v>
      </c>
      <c r="AJ788" s="16">
        <f>IFERROR(_xlfn.IFNA(VLOOKUP(Fullmath[[#This Row],[M6]],$H$2:$L787,4,FALSE),VLOOKUP(Fullmath[[#This Row],[M6]],$H789:$L$2227,4,FALSE)),0)</f>
        <v>0</v>
      </c>
      <c r="AK788" s="5" t="s">
        <v>159</v>
      </c>
      <c r="AL788" s="6">
        <v>4</v>
      </c>
      <c r="AM788" s="6">
        <f>(IFERROR(VLOOKUP(AK788,Components[[Name]:[Price]],2,FALSE),0))</f>
        <v>108.625</v>
      </c>
      <c r="AN788" s="5" t="s">
        <v>263</v>
      </c>
      <c r="AO788" s="6">
        <v>1</v>
      </c>
      <c r="AP788" s="6">
        <f>(IFERROR(VLOOKUP(AN788,Components[[Name]:[Price]],2,FALSE),0))</f>
        <v>600</v>
      </c>
      <c r="AQ788" s="5" t="s">
        <v>260</v>
      </c>
      <c r="AR788" s="6">
        <v>4</v>
      </c>
      <c r="AS788" s="6">
        <f>(IFERROR(VLOOKUP(AQ788,Components[[Name]:[Price]],2,FALSE),0))</f>
        <v>700</v>
      </c>
      <c r="AT788" s="5"/>
      <c r="AU788" s="6"/>
      <c r="AV788" s="6">
        <f>(IFERROR(VLOOKUP(AT788,Components[[Name]:[Price]],2,FALSE),0))</f>
        <v>0</v>
      </c>
      <c r="AW788" s="5"/>
      <c r="AX788" s="6"/>
      <c r="AY788" s="6">
        <f>(IFERROR(VLOOKUP(AW788,Components[[Name]:[Price]],2,FALSE),0))</f>
        <v>0</v>
      </c>
      <c r="AZ788" s="5"/>
      <c r="BA788" s="6"/>
      <c r="BB788" s="6">
        <f>(IFERROR(VLOOKUP(AZ788,Components[[Name]:[Price]],2,FALSE),0))</f>
        <v>0</v>
      </c>
    </row>
    <row r="789" spans="1:54" x14ac:dyDescent="0.2">
      <c r="A789" s="6">
        <v>1396</v>
      </c>
      <c r="B789" s="6" t="s">
        <v>527</v>
      </c>
      <c r="C789" s="6" t="s">
        <v>820</v>
      </c>
      <c r="D789" s="6" t="s">
        <v>153</v>
      </c>
      <c r="E789" s="6">
        <v>1</v>
      </c>
      <c r="F789" s="6">
        <v>53</v>
      </c>
      <c r="G789" s="6">
        <v>542</v>
      </c>
      <c r="H789" s="6" t="s">
        <v>371</v>
      </c>
      <c r="I789" s="7">
        <f>Fullmath[[#This Row],[Total CP]]/Fullmath[[#This Row],[Quantity]]</f>
        <v>548</v>
      </c>
      <c r="J7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548</v>
      </c>
      <c r="K789" s="6">
        <f>Fullmath[[#This Row],[Mat Cost]]/Fullmath[[#This Row],[Quantity]]</f>
        <v>42423.816666666666</v>
      </c>
      <c r="L7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42423.816666666666</v>
      </c>
      <c r="M789" s="5" t="s">
        <v>454</v>
      </c>
      <c r="N789" s="14">
        <v>1</v>
      </c>
      <c r="O789" s="15">
        <f>IFERROR(_xlfn.IFNA(VLOOKUP(Fullmath[[#This Row],[M1]],$H$2:$L788,2,FALSE),VLOOKUP(Fullmath[[#This Row],[M1]],$H790:$L$2227,2,FALSE)),0)</f>
        <v>4</v>
      </c>
      <c r="P789" s="16">
        <f>IFERROR(_xlfn.IFNA(VLOOKUP(Fullmath[[#This Row],[M1]],$H$2:$L788,4,FALSE),VLOOKUP(Fullmath[[#This Row],[M1]],$H790:$L$2227,4,FALSE)),0)</f>
        <v>40434.5</v>
      </c>
      <c r="Q789" s="5" t="s">
        <v>293</v>
      </c>
      <c r="R789" s="6">
        <v>1</v>
      </c>
      <c r="S789" s="15">
        <f>IFERROR(_xlfn.IFNA(VLOOKUP(Fullmath[[#This Row],[M2]],$H$2:$L788,2,FALSE),VLOOKUP(Fullmath[[#This Row],[M2]],$H790:$L$2227,2,FALSE)),0)</f>
        <v>0</v>
      </c>
      <c r="T789" s="16">
        <f>IFERROR(_xlfn.IFNA(VLOOKUP(Fullmath[[#This Row],[M2]],$H$2:$L788,4,FALSE),VLOOKUP(Fullmath[[#This Row],[M2]],$H790:$L$2227,4,FALSE)),0)</f>
        <v>0</v>
      </c>
      <c r="U789" s="5" t="s">
        <v>292</v>
      </c>
      <c r="V789" s="6">
        <v>1</v>
      </c>
      <c r="W789" s="15">
        <f>IFERROR(_xlfn.IFNA(VLOOKUP(Fullmath[[#This Row],[M3]],$H$2:$L788,2,FALSE),VLOOKUP(Fullmath[[#This Row],[M3]],$H790:$L$2227,2,FALSE)),0)</f>
        <v>2</v>
      </c>
      <c r="X789" s="16">
        <f>IFERROR(_xlfn.IFNA(VLOOKUP(Fullmath[[#This Row],[M3]],$H$2:$L788,4,FALSE),VLOOKUP(Fullmath[[#This Row],[M3]],$H790:$L$2227,4,FALSE)),0)</f>
        <v>859.15</v>
      </c>
      <c r="Y789" s="5"/>
      <c r="Z789" s="6"/>
      <c r="AA789" s="15">
        <f>IFERROR(_xlfn.IFNA(VLOOKUP(Fullmath[[#This Row],[M4]],$H$2:$L788,2,FALSE),VLOOKUP(Fullmath[[#This Row],[M4]],$H790:$L$2227,2,FALSE)),0)</f>
        <v>0</v>
      </c>
      <c r="AB789" s="16">
        <f>IFERROR(_xlfn.IFNA(VLOOKUP(Fullmath[[#This Row],[M4]],$H$2:$L788,4,FALSE),VLOOKUP(Fullmath[[#This Row],[M4]],$H790:$L$2227,4,FALSE)),0)</f>
        <v>0</v>
      </c>
      <c r="AC789" s="5"/>
      <c r="AD789" s="6"/>
      <c r="AE789" s="15">
        <f>IFERROR(_xlfn.IFNA(VLOOKUP(Fullmath[[#This Row],[M5]],$H$2:$L788,2,FALSE),VLOOKUP(Fullmath[[#This Row],[M5]],$H790:$L$2227,2,FALSE)),0)</f>
        <v>0</v>
      </c>
      <c r="AF789" s="16">
        <f>IFERROR(_xlfn.IFNA(VLOOKUP(Fullmath[[#This Row],[M5]],$H$2:$L788,4,FALSE),VLOOKUP(Fullmath[[#This Row],[M5]],$H790:$L$2227,4,FALSE)),0)</f>
        <v>0</v>
      </c>
      <c r="AG789" s="5"/>
      <c r="AH789" s="6"/>
      <c r="AI789" s="15">
        <f>IFERROR(_xlfn.IFNA(VLOOKUP(Fullmath[[#This Row],[M6]],$H$2:$L788,2,FALSE),VLOOKUP(Fullmath[[#This Row],[M6]],$H790:$L$2227,2,FALSE)),0)</f>
        <v>0</v>
      </c>
      <c r="AJ789" s="16">
        <f>IFERROR(_xlfn.IFNA(VLOOKUP(Fullmath[[#This Row],[M6]],$H$2:$L788,4,FALSE),VLOOKUP(Fullmath[[#This Row],[M6]],$H790:$L$2227,4,FALSE)),0)</f>
        <v>0</v>
      </c>
      <c r="AK789" s="5" t="s">
        <v>159</v>
      </c>
      <c r="AL789" s="6">
        <v>4</v>
      </c>
      <c r="AM789" s="6">
        <f>(IFERROR(VLOOKUP(AK789,Components[[Name]:[Price]],2,FALSE),0))</f>
        <v>108.625</v>
      </c>
      <c r="AN789" s="5" t="s">
        <v>230</v>
      </c>
      <c r="AO789" s="6">
        <v>2</v>
      </c>
      <c r="AP789" s="6">
        <f>(IFERROR(VLOOKUP(AN789,Components[[Name]:[Price]],2,FALSE),0))</f>
        <v>347.83333333333331</v>
      </c>
      <c r="AQ789" s="5"/>
      <c r="AR789" s="6"/>
      <c r="AS789" s="6">
        <f>(IFERROR(VLOOKUP(AQ789,Components[[Name]:[Price]],2,FALSE),0))</f>
        <v>0</v>
      </c>
      <c r="AT789" s="5"/>
      <c r="AU789" s="6"/>
      <c r="AV789" s="6">
        <f>(IFERROR(VLOOKUP(AT789,Components[[Name]:[Price]],2,FALSE),0))</f>
        <v>0</v>
      </c>
      <c r="AW789" s="5"/>
      <c r="AX789" s="6"/>
      <c r="AY789" s="6">
        <f>(IFERROR(VLOOKUP(AW789,Components[[Name]:[Price]],2,FALSE),0))</f>
        <v>0</v>
      </c>
      <c r="AZ789" s="5"/>
      <c r="BA789" s="6"/>
      <c r="BB789" s="6">
        <f>(IFERROR(VLOOKUP(AZ789,Components[[Name]:[Price]],2,FALSE),0))</f>
        <v>0</v>
      </c>
    </row>
    <row r="790" spans="1:54" x14ac:dyDescent="0.2">
      <c r="A790" s="6">
        <v>1569</v>
      </c>
      <c r="B790" s="6" t="s">
        <v>527</v>
      </c>
      <c r="C790" s="6" t="s">
        <v>820</v>
      </c>
      <c r="D790" s="6" t="s">
        <v>153</v>
      </c>
      <c r="E790" s="6">
        <v>1</v>
      </c>
      <c r="F790" s="6">
        <v>53</v>
      </c>
      <c r="G790" s="6">
        <v>750</v>
      </c>
      <c r="H790" s="6" t="s">
        <v>374</v>
      </c>
      <c r="I790" s="7">
        <f>Fullmath[[#This Row],[Total CP]]/Fullmath[[#This Row],[Quantity]]</f>
        <v>766</v>
      </c>
      <c r="J7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766</v>
      </c>
      <c r="K790" s="6">
        <f>Fullmath[[#This Row],[Mat Cost]]/Fullmath[[#This Row],[Quantity]]</f>
        <v>250172.5</v>
      </c>
      <c r="L7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250172.5</v>
      </c>
      <c r="M790" s="5" t="s">
        <v>454</v>
      </c>
      <c r="N790" s="14">
        <v>4</v>
      </c>
      <c r="O790" s="15">
        <f>IFERROR(_xlfn.IFNA(VLOOKUP(Fullmath[[#This Row],[M1]],$H$2:$L789,2,FALSE),VLOOKUP(Fullmath[[#This Row],[M1]],$H791:$L$2227,2,FALSE)),0)</f>
        <v>4</v>
      </c>
      <c r="P790" s="16">
        <f>IFERROR(_xlfn.IFNA(VLOOKUP(Fullmath[[#This Row],[M1]],$H$2:$L789,4,FALSE),VLOOKUP(Fullmath[[#This Row],[M1]],$H791:$L$2227,4,FALSE)),0)</f>
        <v>40434.5</v>
      </c>
      <c r="Q790" s="5"/>
      <c r="R790" s="6"/>
      <c r="S790" s="15">
        <f>IFERROR(_xlfn.IFNA(VLOOKUP(Fullmath[[#This Row],[M2]],$H$2:$L789,2,FALSE),VLOOKUP(Fullmath[[#This Row],[M2]],$H791:$L$2227,2,FALSE)),0)</f>
        <v>0</v>
      </c>
      <c r="T790" s="16">
        <f>IFERROR(_xlfn.IFNA(VLOOKUP(Fullmath[[#This Row],[M2]],$H$2:$L789,4,FALSE),VLOOKUP(Fullmath[[#This Row],[M2]],$H791:$L$2227,4,FALSE)),0)</f>
        <v>0</v>
      </c>
      <c r="U790" s="5"/>
      <c r="V790" s="6"/>
      <c r="W790" s="15">
        <f>IFERROR(_xlfn.IFNA(VLOOKUP(Fullmath[[#This Row],[M3]],$H$2:$L789,2,FALSE),VLOOKUP(Fullmath[[#This Row],[M3]],$H791:$L$2227,2,FALSE)),0)</f>
        <v>0</v>
      </c>
      <c r="X790" s="16">
        <f>IFERROR(_xlfn.IFNA(VLOOKUP(Fullmath[[#This Row],[M3]],$H$2:$L789,4,FALSE),VLOOKUP(Fullmath[[#This Row],[M3]],$H791:$L$2227,4,FALSE)),0)</f>
        <v>0</v>
      </c>
      <c r="Y790" s="5"/>
      <c r="Z790" s="6"/>
      <c r="AA790" s="15">
        <f>IFERROR(_xlfn.IFNA(VLOOKUP(Fullmath[[#This Row],[M4]],$H$2:$L789,2,FALSE),VLOOKUP(Fullmath[[#This Row],[M4]],$H791:$L$2227,2,FALSE)),0)</f>
        <v>0</v>
      </c>
      <c r="AB790" s="16">
        <f>IFERROR(_xlfn.IFNA(VLOOKUP(Fullmath[[#This Row],[M4]],$H$2:$L789,4,FALSE),VLOOKUP(Fullmath[[#This Row],[M4]],$H791:$L$2227,4,FALSE)),0)</f>
        <v>0</v>
      </c>
      <c r="AC790" s="5"/>
      <c r="AD790" s="6"/>
      <c r="AE790" s="15">
        <f>IFERROR(_xlfn.IFNA(VLOOKUP(Fullmath[[#This Row],[M5]],$H$2:$L789,2,FALSE),VLOOKUP(Fullmath[[#This Row],[M5]],$H791:$L$2227,2,FALSE)),0)</f>
        <v>0</v>
      </c>
      <c r="AF790" s="16">
        <f>IFERROR(_xlfn.IFNA(VLOOKUP(Fullmath[[#This Row],[M5]],$H$2:$L789,4,FALSE),VLOOKUP(Fullmath[[#This Row],[M5]],$H791:$L$2227,4,FALSE)),0)</f>
        <v>0</v>
      </c>
      <c r="AG790" s="5"/>
      <c r="AH790" s="6"/>
      <c r="AI790" s="15">
        <f>IFERROR(_xlfn.IFNA(VLOOKUP(Fullmath[[#This Row],[M6]],$H$2:$L789,2,FALSE),VLOOKUP(Fullmath[[#This Row],[M6]],$H791:$L$2227,2,FALSE)),0)</f>
        <v>0</v>
      </c>
      <c r="AJ790" s="16">
        <f>IFERROR(_xlfn.IFNA(VLOOKUP(Fullmath[[#This Row],[M6]],$H$2:$L789,4,FALSE),VLOOKUP(Fullmath[[#This Row],[M6]],$H791:$L$2227,4,FALSE)),0)</f>
        <v>0</v>
      </c>
      <c r="AK790" s="5" t="s">
        <v>467</v>
      </c>
      <c r="AL790" s="6">
        <v>1</v>
      </c>
      <c r="AM790" s="6">
        <f>(IFERROR(VLOOKUP(AK790,Components[[Name]:[Price]],2,FALSE),0))</f>
        <v>80000</v>
      </c>
      <c r="AN790" s="5" t="s">
        <v>159</v>
      </c>
      <c r="AO790" s="6">
        <v>4</v>
      </c>
      <c r="AP790" s="6">
        <f>(IFERROR(VLOOKUP(AN790,Components[[Name]:[Price]],2,FALSE),0))</f>
        <v>108.625</v>
      </c>
      <c r="AQ790" s="5" t="s">
        <v>263</v>
      </c>
      <c r="AR790" s="6">
        <v>4</v>
      </c>
      <c r="AS790" s="6">
        <f>(IFERROR(VLOOKUP(AQ790,Components[[Name]:[Price]],2,FALSE),0))</f>
        <v>600</v>
      </c>
      <c r="AT790" s="5" t="s">
        <v>260</v>
      </c>
      <c r="AU790" s="6">
        <v>8</v>
      </c>
      <c r="AV790" s="6">
        <f>(IFERROR(VLOOKUP(AT790,Components[[Name]:[Price]],2,FALSE),0))</f>
        <v>700</v>
      </c>
      <c r="AW790" s="5"/>
      <c r="AX790" s="6"/>
      <c r="AY790" s="6">
        <f>(IFERROR(VLOOKUP(AW790,Components[[Name]:[Price]],2,FALSE),0))</f>
        <v>0</v>
      </c>
      <c r="AZ790" s="5"/>
      <c r="BA790" s="6"/>
      <c r="BB790" s="6">
        <f>(IFERROR(VLOOKUP(AZ790,Components[[Name]:[Price]],2,FALSE),0))</f>
        <v>0</v>
      </c>
    </row>
    <row r="791" spans="1:54" x14ac:dyDescent="0.2">
      <c r="A791" s="6">
        <v>796</v>
      </c>
      <c r="B791" s="6" t="s">
        <v>527</v>
      </c>
      <c r="C791" s="6" t="s">
        <v>820</v>
      </c>
      <c r="D791" s="6" t="s">
        <v>391</v>
      </c>
      <c r="E791" s="6">
        <v>1</v>
      </c>
      <c r="F791" s="6">
        <v>38</v>
      </c>
      <c r="G791" s="6">
        <v>307</v>
      </c>
      <c r="H791" s="6" t="s">
        <v>392</v>
      </c>
      <c r="I791" s="7">
        <f>Fullmath[[#This Row],[Total CP]]/Fullmath[[#This Row],[Quantity]]</f>
        <v>309</v>
      </c>
      <c r="J7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309</v>
      </c>
      <c r="K791" s="6">
        <f>Fullmath[[#This Row],[Mat Cost]]/Fullmath[[#This Row],[Quantity]]</f>
        <v>26536.983333333334</v>
      </c>
      <c r="L7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26536.983333333334</v>
      </c>
      <c r="M791" s="5" t="s">
        <v>292</v>
      </c>
      <c r="N791" s="14">
        <v>1</v>
      </c>
      <c r="O791" s="15">
        <f>IFERROR(_xlfn.IFNA(VLOOKUP(Fullmath[[#This Row],[M1]],$H$2:$L790,2,FALSE),VLOOKUP(Fullmath[[#This Row],[M1]],$H792:$L$2227,2,FALSE)),0)</f>
        <v>2</v>
      </c>
      <c r="P791" s="16">
        <f>IFERROR(_xlfn.IFNA(VLOOKUP(Fullmath[[#This Row],[M1]],$H$2:$L790,4,FALSE),VLOOKUP(Fullmath[[#This Row],[M1]],$H792:$L$2227,4,FALSE)),0)</f>
        <v>859.15</v>
      </c>
      <c r="Q791" s="5"/>
      <c r="R791" s="6"/>
      <c r="S791" s="15">
        <f>IFERROR(_xlfn.IFNA(VLOOKUP(Fullmath[[#This Row],[M2]],$H$2:$L790,2,FALSE),VLOOKUP(Fullmath[[#This Row],[M2]],$H792:$L$2227,2,FALSE)),0)</f>
        <v>0</v>
      </c>
      <c r="T791" s="16">
        <f>IFERROR(_xlfn.IFNA(VLOOKUP(Fullmath[[#This Row],[M2]],$H$2:$L790,4,FALSE),VLOOKUP(Fullmath[[#This Row],[M2]],$H792:$L$2227,4,FALSE)),0)</f>
        <v>0</v>
      </c>
      <c r="U791" s="5"/>
      <c r="V791" s="6"/>
      <c r="W791" s="15">
        <f>IFERROR(_xlfn.IFNA(VLOOKUP(Fullmath[[#This Row],[M3]],$H$2:$L790,2,FALSE),VLOOKUP(Fullmath[[#This Row],[M3]],$H792:$L$2227,2,FALSE)),0)</f>
        <v>0</v>
      </c>
      <c r="X791" s="16">
        <f>IFERROR(_xlfn.IFNA(VLOOKUP(Fullmath[[#This Row],[M3]],$H$2:$L790,4,FALSE),VLOOKUP(Fullmath[[#This Row],[M3]],$H792:$L$2227,4,FALSE)),0)</f>
        <v>0</v>
      </c>
      <c r="Y791" s="5"/>
      <c r="Z791" s="6"/>
      <c r="AA791" s="15">
        <f>IFERROR(_xlfn.IFNA(VLOOKUP(Fullmath[[#This Row],[M4]],$H$2:$L790,2,FALSE),VLOOKUP(Fullmath[[#This Row],[M4]],$H792:$L$2227,2,FALSE)),0)</f>
        <v>0</v>
      </c>
      <c r="AB791" s="16">
        <f>IFERROR(_xlfn.IFNA(VLOOKUP(Fullmath[[#This Row],[M4]],$H$2:$L790,4,FALSE),VLOOKUP(Fullmath[[#This Row],[M4]],$H792:$L$2227,4,FALSE)),0)</f>
        <v>0</v>
      </c>
      <c r="AC791" s="5"/>
      <c r="AD791" s="6"/>
      <c r="AE791" s="15">
        <f>IFERROR(_xlfn.IFNA(VLOOKUP(Fullmath[[#This Row],[M5]],$H$2:$L790,2,FALSE),VLOOKUP(Fullmath[[#This Row],[M5]],$H792:$L$2227,2,FALSE)),0)</f>
        <v>0</v>
      </c>
      <c r="AF791" s="16">
        <f>IFERROR(_xlfn.IFNA(VLOOKUP(Fullmath[[#This Row],[M5]],$H$2:$L790,4,FALSE),VLOOKUP(Fullmath[[#This Row],[M5]],$H792:$L$2227,4,FALSE)),0)</f>
        <v>0</v>
      </c>
      <c r="AG791" s="5"/>
      <c r="AH791" s="6"/>
      <c r="AI791" s="15">
        <f>IFERROR(_xlfn.IFNA(VLOOKUP(Fullmath[[#This Row],[M6]],$H$2:$L790,2,FALSE),VLOOKUP(Fullmath[[#This Row],[M6]],$H792:$L$2227,2,FALSE)),0)</f>
        <v>0</v>
      </c>
      <c r="AJ791" s="16">
        <f>IFERROR(_xlfn.IFNA(VLOOKUP(Fullmath[[#This Row],[M6]],$H$2:$L790,4,FALSE),VLOOKUP(Fullmath[[#This Row],[M6]],$H792:$L$2227,4,FALSE)),0)</f>
        <v>0</v>
      </c>
      <c r="AK791" s="5" t="s">
        <v>230</v>
      </c>
      <c r="AL791" s="6">
        <v>1</v>
      </c>
      <c r="AM791" s="6">
        <f>(IFERROR(VLOOKUP(AK791,Components[[Name]:[Price]],2,FALSE),0))</f>
        <v>347.83333333333331</v>
      </c>
      <c r="AN791" s="5" t="s">
        <v>255</v>
      </c>
      <c r="AO791" s="6">
        <v>3</v>
      </c>
      <c r="AP791" s="6">
        <f>(IFERROR(VLOOKUP(AN791,Components[[Name]:[Price]],2,FALSE),0))</f>
        <v>100</v>
      </c>
      <c r="AQ791" s="5" t="s">
        <v>468</v>
      </c>
      <c r="AR791" s="6">
        <v>1</v>
      </c>
      <c r="AS791" s="6">
        <f>(IFERROR(VLOOKUP(AQ791,Components[[Name]:[Price]],2,FALSE),0))</f>
        <v>25000</v>
      </c>
      <c r="AT791" s="5" t="s">
        <v>469</v>
      </c>
      <c r="AU791" s="6">
        <v>3</v>
      </c>
      <c r="AV791" s="6">
        <f>(IFERROR(VLOOKUP(AT791,Components[[Name]:[Price]],2,FALSE),0))</f>
        <v>10</v>
      </c>
      <c r="AW791" s="5"/>
      <c r="AX791" s="6"/>
      <c r="AY791" s="6">
        <f>(IFERROR(VLOOKUP(AW791,Components[[Name]:[Price]],2,FALSE),0))</f>
        <v>0</v>
      </c>
      <c r="AZ791" s="5"/>
      <c r="BA791" s="6"/>
      <c r="BB791" s="6">
        <f>(IFERROR(VLOOKUP(AZ791,Components[[Name]:[Price]],2,FALSE),0))</f>
        <v>0</v>
      </c>
    </row>
    <row r="792" spans="1:54" x14ac:dyDescent="0.2">
      <c r="A792" s="6">
        <v>1652</v>
      </c>
      <c r="B792" s="6" t="s">
        <v>527</v>
      </c>
      <c r="C792" s="6" t="s">
        <v>820</v>
      </c>
      <c r="D792" s="6" t="s">
        <v>398</v>
      </c>
      <c r="E792" s="6">
        <v>1</v>
      </c>
      <c r="F792" s="6">
        <v>6</v>
      </c>
      <c r="G792" s="6">
        <v>29</v>
      </c>
      <c r="H792" s="6" t="s">
        <v>400</v>
      </c>
      <c r="I792" s="7">
        <f>Fullmath[[#This Row],[Total CP]]/Fullmath[[#This Row],[Quantity]]</f>
        <v>32.4</v>
      </c>
      <c r="J7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32.4</v>
      </c>
      <c r="K792" s="6">
        <f>Fullmath[[#This Row],[Mat Cost]]/Fullmath[[#This Row],[Quantity]]</f>
        <v>1257.7933333333335</v>
      </c>
      <c r="L7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1257.7933333333335</v>
      </c>
      <c r="M792" s="5" t="s">
        <v>457</v>
      </c>
      <c r="N792" s="14">
        <v>1</v>
      </c>
      <c r="O792" s="15">
        <f>IFERROR(_xlfn.IFNA(VLOOKUP(Fullmath[[#This Row],[M1]],$H$2:$L791,2,FALSE),VLOOKUP(Fullmath[[#This Row],[M1]],$H793:$L$2227,2,FALSE)),0)</f>
        <v>3.4</v>
      </c>
      <c r="P792" s="16">
        <f>IFERROR(_xlfn.IFNA(VLOOKUP(Fullmath[[#This Row],[M1]],$H$2:$L791,4,FALSE),VLOOKUP(Fullmath[[#This Row],[M1]],$H793:$L$2227,4,FALSE)),0)</f>
        <v>247.46</v>
      </c>
      <c r="Q792" s="5"/>
      <c r="R792" s="6"/>
      <c r="S792" s="15">
        <f>IFERROR(_xlfn.IFNA(VLOOKUP(Fullmath[[#This Row],[M2]],$H$2:$L791,2,FALSE),VLOOKUP(Fullmath[[#This Row],[M2]],$H793:$L$2227,2,FALSE)),0)</f>
        <v>0</v>
      </c>
      <c r="T792" s="16">
        <f>IFERROR(_xlfn.IFNA(VLOOKUP(Fullmath[[#This Row],[M2]],$H$2:$L791,4,FALSE),VLOOKUP(Fullmath[[#This Row],[M2]],$H793:$L$2227,4,FALSE)),0)</f>
        <v>0</v>
      </c>
      <c r="U792" s="5"/>
      <c r="V792" s="6"/>
      <c r="W792" s="15">
        <f>IFERROR(_xlfn.IFNA(VLOOKUP(Fullmath[[#This Row],[M3]],$H$2:$L791,2,FALSE),VLOOKUP(Fullmath[[#This Row],[M3]],$H793:$L$2227,2,FALSE)),0)</f>
        <v>0</v>
      </c>
      <c r="X792" s="16">
        <f>IFERROR(_xlfn.IFNA(VLOOKUP(Fullmath[[#This Row],[M3]],$H$2:$L791,4,FALSE),VLOOKUP(Fullmath[[#This Row],[M3]],$H793:$L$2227,4,FALSE)),0)</f>
        <v>0</v>
      </c>
      <c r="Y792" s="5"/>
      <c r="Z792" s="6"/>
      <c r="AA792" s="15">
        <f>IFERROR(_xlfn.IFNA(VLOOKUP(Fullmath[[#This Row],[M4]],$H$2:$L791,2,FALSE),VLOOKUP(Fullmath[[#This Row],[M4]],$H793:$L$2227,2,FALSE)),0)</f>
        <v>0</v>
      </c>
      <c r="AB792" s="16">
        <f>IFERROR(_xlfn.IFNA(VLOOKUP(Fullmath[[#This Row],[M4]],$H$2:$L791,4,FALSE),VLOOKUP(Fullmath[[#This Row],[M4]],$H793:$L$2227,4,FALSE)),0)</f>
        <v>0</v>
      </c>
      <c r="AC792" s="5"/>
      <c r="AD792" s="6"/>
      <c r="AE792" s="15">
        <f>IFERROR(_xlfn.IFNA(VLOOKUP(Fullmath[[#This Row],[M5]],$H$2:$L791,2,FALSE),VLOOKUP(Fullmath[[#This Row],[M5]],$H793:$L$2227,2,FALSE)),0)</f>
        <v>0</v>
      </c>
      <c r="AF792" s="16">
        <f>IFERROR(_xlfn.IFNA(VLOOKUP(Fullmath[[#This Row],[M5]],$H$2:$L791,4,FALSE),VLOOKUP(Fullmath[[#This Row],[M5]],$H793:$L$2227,4,FALSE)),0)</f>
        <v>0</v>
      </c>
      <c r="AG792" s="5"/>
      <c r="AH792" s="6"/>
      <c r="AI792" s="15">
        <f>IFERROR(_xlfn.IFNA(VLOOKUP(Fullmath[[#This Row],[M6]],$H$2:$L791,2,FALSE),VLOOKUP(Fullmath[[#This Row],[M6]],$H793:$L$2227,2,FALSE)),0)</f>
        <v>0</v>
      </c>
      <c r="AJ792" s="16">
        <f>IFERROR(_xlfn.IFNA(VLOOKUP(Fullmath[[#This Row],[M6]],$H$2:$L791,4,FALSE),VLOOKUP(Fullmath[[#This Row],[M6]],$H793:$L$2227,4,FALSE)),0)</f>
        <v>0</v>
      </c>
      <c r="AK792" s="5" t="s">
        <v>470</v>
      </c>
      <c r="AL792" s="6">
        <v>2</v>
      </c>
      <c r="AM792" s="6">
        <f>(IFERROR(VLOOKUP(AK792,Components[[Name]:[Price]],2,FALSE),0))</f>
        <v>200</v>
      </c>
      <c r="AN792" s="5" t="s">
        <v>231</v>
      </c>
      <c r="AO792" s="6">
        <v>2</v>
      </c>
      <c r="AP792" s="6">
        <f>(IFERROR(VLOOKUP(AN792,Components[[Name]:[Price]],2,FALSE),0))</f>
        <v>305.16666666666669</v>
      </c>
      <c r="AQ792" s="5"/>
      <c r="AR792" s="6"/>
      <c r="AS792" s="6">
        <f>(IFERROR(VLOOKUP(AQ792,Components[[Name]:[Price]],2,FALSE),0))</f>
        <v>0</v>
      </c>
      <c r="AT792" s="5"/>
      <c r="AU792" s="6"/>
      <c r="AV792" s="6">
        <f>(IFERROR(VLOOKUP(AT792,Components[[Name]:[Price]],2,FALSE),0))</f>
        <v>0</v>
      </c>
      <c r="AW792" s="5"/>
      <c r="AX792" s="6"/>
      <c r="AY792" s="6">
        <f>(IFERROR(VLOOKUP(AW792,Components[[Name]:[Price]],2,FALSE),0))</f>
        <v>0</v>
      </c>
      <c r="AZ792" s="5"/>
      <c r="BA792" s="6"/>
      <c r="BB792" s="6">
        <f>(IFERROR(VLOOKUP(AZ792,Components[[Name]:[Price]],2,FALSE),0))</f>
        <v>0</v>
      </c>
    </row>
    <row r="793" spans="1:54" x14ac:dyDescent="0.2">
      <c r="A793" s="6">
        <v>1651</v>
      </c>
      <c r="B793" s="6" t="s">
        <v>527</v>
      </c>
      <c r="C793" s="6" t="s">
        <v>820</v>
      </c>
      <c r="D793" s="6" t="s">
        <v>398</v>
      </c>
      <c r="E793" s="6">
        <v>1</v>
      </c>
      <c r="F793" s="6">
        <v>6</v>
      </c>
      <c r="G793" s="6">
        <v>40</v>
      </c>
      <c r="H793" s="6" t="s">
        <v>399</v>
      </c>
      <c r="I793" s="7">
        <f>Fullmath[[#This Row],[Total CP]]/Fullmath[[#This Row],[Quantity]]</f>
        <v>43.4</v>
      </c>
      <c r="J7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43.4</v>
      </c>
      <c r="K793" s="6">
        <f>Fullmath[[#This Row],[Mat Cost]]/Fullmath[[#This Row],[Quantity]]</f>
        <v>752.62666666666678</v>
      </c>
      <c r="L7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752.62666666666678</v>
      </c>
      <c r="M793" s="5" t="s">
        <v>457</v>
      </c>
      <c r="N793" s="14">
        <v>1</v>
      </c>
      <c r="O793" s="15">
        <f>IFERROR(_xlfn.IFNA(VLOOKUP(Fullmath[[#This Row],[M1]],$H$2:$L792,2,FALSE),VLOOKUP(Fullmath[[#This Row],[M1]],$H794:$L$2227,2,FALSE)),0)</f>
        <v>3.4</v>
      </c>
      <c r="P793" s="16">
        <f>IFERROR(_xlfn.IFNA(VLOOKUP(Fullmath[[#This Row],[M1]],$H$2:$L792,4,FALSE),VLOOKUP(Fullmath[[#This Row],[M1]],$H794:$L$2227,4,FALSE)),0)</f>
        <v>247.46</v>
      </c>
      <c r="Q793" s="5"/>
      <c r="R793" s="6"/>
      <c r="S793" s="15">
        <f>IFERROR(_xlfn.IFNA(VLOOKUP(Fullmath[[#This Row],[M2]],$H$2:$L792,2,FALSE),VLOOKUP(Fullmath[[#This Row],[M2]],$H794:$L$2227,2,FALSE)),0)</f>
        <v>0</v>
      </c>
      <c r="T793" s="16">
        <f>IFERROR(_xlfn.IFNA(VLOOKUP(Fullmath[[#This Row],[M2]],$H$2:$L792,4,FALSE),VLOOKUP(Fullmath[[#This Row],[M2]],$H794:$L$2227,4,FALSE)),0)</f>
        <v>0</v>
      </c>
      <c r="U793" s="5"/>
      <c r="V793" s="6"/>
      <c r="W793" s="15">
        <f>IFERROR(_xlfn.IFNA(VLOOKUP(Fullmath[[#This Row],[M3]],$H$2:$L792,2,FALSE),VLOOKUP(Fullmath[[#This Row],[M3]],$H794:$L$2227,2,FALSE)),0)</f>
        <v>0</v>
      </c>
      <c r="X793" s="16">
        <f>IFERROR(_xlfn.IFNA(VLOOKUP(Fullmath[[#This Row],[M3]],$H$2:$L792,4,FALSE),VLOOKUP(Fullmath[[#This Row],[M3]],$H794:$L$2227,4,FALSE)),0)</f>
        <v>0</v>
      </c>
      <c r="Y793" s="5"/>
      <c r="Z793" s="6"/>
      <c r="AA793" s="15">
        <f>IFERROR(_xlfn.IFNA(VLOOKUP(Fullmath[[#This Row],[M4]],$H$2:$L792,2,FALSE),VLOOKUP(Fullmath[[#This Row],[M4]],$H794:$L$2227,2,FALSE)),0)</f>
        <v>0</v>
      </c>
      <c r="AB793" s="16">
        <f>IFERROR(_xlfn.IFNA(VLOOKUP(Fullmath[[#This Row],[M4]],$H$2:$L792,4,FALSE),VLOOKUP(Fullmath[[#This Row],[M4]],$H794:$L$2227,4,FALSE)),0)</f>
        <v>0</v>
      </c>
      <c r="AC793" s="5"/>
      <c r="AD793" s="6"/>
      <c r="AE793" s="15">
        <f>IFERROR(_xlfn.IFNA(VLOOKUP(Fullmath[[#This Row],[M5]],$H$2:$L792,2,FALSE),VLOOKUP(Fullmath[[#This Row],[M5]],$H794:$L$2227,2,FALSE)),0)</f>
        <v>0</v>
      </c>
      <c r="AF793" s="16">
        <f>IFERROR(_xlfn.IFNA(VLOOKUP(Fullmath[[#This Row],[M5]],$H$2:$L792,4,FALSE),VLOOKUP(Fullmath[[#This Row],[M5]],$H794:$L$2227,4,FALSE)),0)</f>
        <v>0</v>
      </c>
      <c r="AG793" s="5"/>
      <c r="AH793" s="6"/>
      <c r="AI793" s="15">
        <f>IFERROR(_xlfn.IFNA(VLOOKUP(Fullmath[[#This Row],[M6]],$H$2:$L792,2,FALSE),VLOOKUP(Fullmath[[#This Row],[M6]],$H794:$L$2227,2,FALSE)),0)</f>
        <v>0</v>
      </c>
      <c r="AJ793" s="16">
        <f>IFERROR(_xlfn.IFNA(VLOOKUP(Fullmath[[#This Row],[M6]],$H$2:$L792,4,FALSE),VLOOKUP(Fullmath[[#This Row],[M6]],$H794:$L$2227,4,FALSE)),0)</f>
        <v>0</v>
      </c>
      <c r="AK793" s="5" t="s">
        <v>470</v>
      </c>
      <c r="AL793" s="6">
        <v>1</v>
      </c>
      <c r="AM793" s="6">
        <f>(IFERROR(VLOOKUP(AK793,Components[[Name]:[Price]],2,FALSE),0))</f>
        <v>200</v>
      </c>
      <c r="AN793" s="5" t="s">
        <v>231</v>
      </c>
      <c r="AO793" s="6">
        <v>1</v>
      </c>
      <c r="AP793" s="6">
        <f>(IFERROR(VLOOKUP(AN793,Components[[Name]:[Price]],2,FALSE),0))</f>
        <v>305.16666666666669</v>
      </c>
      <c r="AQ793" s="5"/>
      <c r="AR793" s="6"/>
      <c r="AS793" s="6">
        <f>(IFERROR(VLOOKUP(AQ793,Components[[Name]:[Price]],2,FALSE),0))</f>
        <v>0</v>
      </c>
      <c r="AT793" s="5"/>
      <c r="AU793" s="6"/>
      <c r="AV793" s="6">
        <f>(IFERROR(VLOOKUP(AT793,Components[[Name]:[Price]],2,FALSE),0))</f>
        <v>0</v>
      </c>
      <c r="AW793" s="5"/>
      <c r="AX793" s="6"/>
      <c r="AY793" s="6">
        <f>(IFERROR(VLOOKUP(AW793,Components[[Name]:[Price]],2,FALSE),0))</f>
        <v>0</v>
      </c>
      <c r="AZ793" s="5"/>
      <c r="BA793" s="6"/>
      <c r="BB793" s="6">
        <f>(IFERROR(VLOOKUP(AZ793,Components[[Name]:[Price]],2,FALSE),0))</f>
        <v>0</v>
      </c>
    </row>
    <row r="794" spans="1:54" x14ac:dyDescent="0.2">
      <c r="A794" s="6">
        <v>1656</v>
      </c>
      <c r="B794" s="6" t="s">
        <v>527</v>
      </c>
      <c r="C794" s="6" t="s">
        <v>820</v>
      </c>
      <c r="D794" s="6" t="s">
        <v>398</v>
      </c>
      <c r="E794" s="6">
        <v>1</v>
      </c>
      <c r="F794" s="6">
        <v>17</v>
      </c>
      <c r="G794" s="6">
        <v>49</v>
      </c>
      <c r="H794" s="6" t="s">
        <v>404</v>
      </c>
      <c r="I794" s="7">
        <f>Fullmath[[#This Row],[Total CP]]/Fullmath[[#This Row],[Quantity]]</f>
        <v>58.4</v>
      </c>
      <c r="J7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58.4</v>
      </c>
      <c r="K794" s="6">
        <f>Fullmath[[#This Row],[Mat Cost]]/Fullmath[[#This Row],[Quantity]]</f>
        <v>3371.2933333333331</v>
      </c>
      <c r="L7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3371.2933333333331</v>
      </c>
      <c r="M794" s="5" t="s">
        <v>457</v>
      </c>
      <c r="N794" s="14">
        <v>1</v>
      </c>
      <c r="O794" s="15">
        <f>IFERROR(_xlfn.IFNA(VLOOKUP(Fullmath[[#This Row],[M1]],$H$2:$L793,2,FALSE),VLOOKUP(Fullmath[[#This Row],[M1]],$H795:$L$2227,2,FALSE)),0)</f>
        <v>3.4</v>
      </c>
      <c r="P794" s="16">
        <f>IFERROR(_xlfn.IFNA(VLOOKUP(Fullmath[[#This Row],[M1]],$H$2:$L793,4,FALSE),VLOOKUP(Fullmath[[#This Row],[M1]],$H795:$L$2227,4,FALSE)),0)</f>
        <v>247.46</v>
      </c>
      <c r="Q794" s="5" t="s">
        <v>458</v>
      </c>
      <c r="R794" s="6">
        <v>2</v>
      </c>
      <c r="S794" s="15">
        <f>IFERROR(_xlfn.IFNA(VLOOKUP(Fullmath[[#This Row],[M2]],$H$2:$L793,2,FALSE),VLOOKUP(Fullmath[[#This Row],[M2]],$H795:$L$2227,2,FALSE)),0)</f>
        <v>3</v>
      </c>
      <c r="T794" s="16">
        <f>IFERROR(_xlfn.IFNA(VLOOKUP(Fullmath[[#This Row],[M2]],$H$2:$L793,4,FALSE),VLOOKUP(Fullmath[[#This Row],[M2]],$H795:$L$2227,4,FALSE)),0)</f>
        <v>1214.0833333333333</v>
      </c>
      <c r="U794" s="5"/>
      <c r="V794" s="6"/>
      <c r="W794" s="15">
        <f>IFERROR(_xlfn.IFNA(VLOOKUP(Fullmath[[#This Row],[M3]],$H$2:$L793,2,FALSE),VLOOKUP(Fullmath[[#This Row],[M3]],$H795:$L$2227,2,FALSE)),0)</f>
        <v>0</v>
      </c>
      <c r="X794" s="16">
        <f>IFERROR(_xlfn.IFNA(VLOOKUP(Fullmath[[#This Row],[M3]],$H$2:$L793,4,FALSE),VLOOKUP(Fullmath[[#This Row],[M3]],$H795:$L$2227,4,FALSE)),0)</f>
        <v>0</v>
      </c>
      <c r="Y794" s="5"/>
      <c r="Z794" s="6"/>
      <c r="AA794" s="15">
        <f>IFERROR(_xlfn.IFNA(VLOOKUP(Fullmath[[#This Row],[M4]],$H$2:$L793,2,FALSE),VLOOKUP(Fullmath[[#This Row],[M4]],$H795:$L$2227,2,FALSE)),0)</f>
        <v>0</v>
      </c>
      <c r="AB794" s="16">
        <f>IFERROR(_xlfn.IFNA(VLOOKUP(Fullmath[[#This Row],[M4]],$H$2:$L793,4,FALSE),VLOOKUP(Fullmath[[#This Row],[M4]],$H795:$L$2227,4,FALSE)),0)</f>
        <v>0</v>
      </c>
      <c r="AC794" s="5"/>
      <c r="AD794" s="6"/>
      <c r="AE794" s="15">
        <f>IFERROR(_xlfn.IFNA(VLOOKUP(Fullmath[[#This Row],[M5]],$H$2:$L793,2,FALSE),VLOOKUP(Fullmath[[#This Row],[M5]],$H795:$L$2227,2,FALSE)),0)</f>
        <v>0</v>
      </c>
      <c r="AF794" s="16">
        <f>IFERROR(_xlfn.IFNA(VLOOKUP(Fullmath[[#This Row],[M5]],$H$2:$L793,4,FALSE),VLOOKUP(Fullmath[[#This Row],[M5]],$H795:$L$2227,4,FALSE)),0)</f>
        <v>0</v>
      </c>
      <c r="AG794" s="5"/>
      <c r="AH794" s="6"/>
      <c r="AI794" s="15">
        <f>IFERROR(_xlfn.IFNA(VLOOKUP(Fullmath[[#This Row],[M6]],$H$2:$L793,2,FALSE),VLOOKUP(Fullmath[[#This Row],[M6]],$H795:$L$2227,2,FALSE)),0)</f>
        <v>0</v>
      </c>
      <c r="AJ794" s="16">
        <f>IFERROR(_xlfn.IFNA(VLOOKUP(Fullmath[[#This Row],[M6]],$H$2:$L793,4,FALSE),VLOOKUP(Fullmath[[#This Row],[M6]],$H795:$L$2227,4,FALSE)),0)</f>
        <v>0</v>
      </c>
      <c r="AK794" s="5" t="s">
        <v>230</v>
      </c>
      <c r="AL794" s="6">
        <v>2</v>
      </c>
      <c r="AM794" s="6">
        <f>(IFERROR(VLOOKUP(AK794,Components[[Name]:[Price]],2,FALSE),0))</f>
        <v>347.83333333333331</v>
      </c>
      <c r="AN794" s="5"/>
      <c r="AO794" s="6"/>
      <c r="AP794" s="6">
        <f>(IFERROR(VLOOKUP(AN794,Components[[Name]:[Price]],2,FALSE),0))</f>
        <v>0</v>
      </c>
      <c r="AQ794" s="5"/>
      <c r="AR794" s="6"/>
      <c r="AS794" s="6">
        <f>(IFERROR(VLOOKUP(AQ794,Components[[Name]:[Price]],2,FALSE),0))</f>
        <v>0</v>
      </c>
      <c r="AT794" s="5"/>
      <c r="AU794" s="6"/>
      <c r="AV794" s="6">
        <f>(IFERROR(VLOOKUP(AT794,Components[[Name]:[Price]],2,FALSE),0))</f>
        <v>0</v>
      </c>
      <c r="AW794" s="5"/>
      <c r="AX794" s="6"/>
      <c r="AY794" s="6">
        <f>(IFERROR(VLOOKUP(AW794,Components[[Name]:[Price]],2,FALSE),0))</f>
        <v>0</v>
      </c>
      <c r="AZ794" s="5"/>
      <c r="BA794" s="6"/>
      <c r="BB794" s="6">
        <f>(IFERROR(VLOOKUP(AZ794,Components[[Name]:[Price]],2,FALSE),0))</f>
        <v>0</v>
      </c>
    </row>
    <row r="795" spans="1:54" x14ac:dyDescent="0.2">
      <c r="A795" s="6">
        <v>1655</v>
      </c>
      <c r="B795" s="6" t="s">
        <v>527</v>
      </c>
      <c r="C795" s="6" t="s">
        <v>820</v>
      </c>
      <c r="D795" s="6" t="s">
        <v>398</v>
      </c>
      <c r="E795" s="6">
        <v>1</v>
      </c>
      <c r="F795" s="6">
        <v>17</v>
      </c>
      <c r="G795" s="6">
        <v>153</v>
      </c>
      <c r="H795" s="6" t="s">
        <v>403</v>
      </c>
      <c r="I795" s="7">
        <f>Fullmath[[#This Row],[Total CP]]/Fullmath[[#This Row],[Quantity]]</f>
        <v>159.4</v>
      </c>
      <c r="J7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159.4</v>
      </c>
      <c r="K795" s="6">
        <f>Fullmath[[#This Row],[Mat Cost]]/Fullmath[[#This Row],[Quantity]]</f>
        <v>1809.3766666666666</v>
      </c>
      <c r="L7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1809.3766666666666</v>
      </c>
      <c r="M795" s="5" t="s">
        <v>457</v>
      </c>
      <c r="N795" s="14">
        <v>1</v>
      </c>
      <c r="O795" s="15">
        <f>IFERROR(_xlfn.IFNA(VLOOKUP(Fullmath[[#This Row],[M1]],$H$2:$L794,2,FALSE),VLOOKUP(Fullmath[[#This Row],[M1]],$H796:$L$2227,2,FALSE)),0)</f>
        <v>3.4</v>
      </c>
      <c r="P795" s="16">
        <f>IFERROR(_xlfn.IFNA(VLOOKUP(Fullmath[[#This Row],[M1]],$H$2:$L794,4,FALSE),VLOOKUP(Fullmath[[#This Row],[M1]],$H796:$L$2227,4,FALSE)),0)</f>
        <v>247.46</v>
      </c>
      <c r="Q795" s="5" t="s">
        <v>458</v>
      </c>
      <c r="R795" s="6">
        <v>1</v>
      </c>
      <c r="S795" s="15">
        <f>IFERROR(_xlfn.IFNA(VLOOKUP(Fullmath[[#This Row],[M2]],$H$2:$L794,2,FALSE),VLOOKUP(Fullmath[[#This Row],[M2]],$H796:$L$2227,2,FALSE)),0)</f>
        <v>3</v>
      </c>
      <c r="T795" s="16">
        <f>IFERROR(_xlfn.IFNA(VLOOKUP(Fullmath[[#This Row],[M2]],$H$2:$L794,4,FALSE),VLOOKUP(Fullmath[[#This Row],[M2]],$H796:$L$2227,4,FALSE)),0)</f>
        <v>1214.0833333333333</v>
      </c>
      <c r="U795" s="5"/>
      <c r="V795" s="6"/>
      <c r="W795" s="15">
        <f>IFERROR(_xlfn.IFNA(VLOOKUP(Fullmath[[#This Row],[M3]],$H$2:$L794,2,FALSE),VLOOKUP(Fullmath[[#This Row],[M3]],$H796:$L$2227,2,FALSE)),0)</f>
        <v>0</v>
      </c>
      <c r="X795" s="16">
        <f>IFERROR(_xlfn.IFNA(VLOOKUP(Fullmath[[#This Row],[M3]],$H$2:$L794,4,FALSE),VLOOKUP(Fullmath[[#This Row],[M3]],$H796:$L$2227,4,FALSE)),0)</f>
        <v>0</v>
      </c>
      <c r="Y795" s="5"/>
      <c r="Z795" s="6"/>
      <c r="AA795" s="15">
        <f>IFERROR(_xlfn.IFNA(VLOOKUP(Fullmath[[#This Row],[M4]],$H$2:$L794,2,FALSE),VLOOKUP(Fullmath[[#This Row],[M4]],$H796:$L$2227,2,FALSE)),0)</f>
        <v>0</v>
      </c>
      <c r="AB795" s="16">
        <f>IFERROR(_xlfn.IFNA(VLOOKUP(Fullmath[[#This Row],[M4]],$H$2:$L794,4,FALSE),VLOOKUP(Fullmath[[#This Row],[M4]],$H796:$L$2227,4,FALSE)),0)</f>
        <v>0</v>
      </c>
      <c r="AC795" s="5"/>
      <c r="AD795" s="6"/>
      <c r="AE795" s="15">
        <f>IFERROR(_xlfn.IFNA(VLOOKUP(Fullmath[[#This Row],[M5]],$H$2:$L794,2,FALSE),VLOOKUP(Fullmath[[#This Row],[M5]],$H796:$L$2227,2,FALSE)),0)</f>
        <v>0</v>
      </c>
      <c r="AF795" s="16">
        <f>IFERROR(_xlfn.IFNA(VLOOKUP(Fullmath[[#This Row],[M5]],$H$2:$L794,4,FALSE),VLOOKUP(Fullmath[[#This Row],[M5]],$H796:$L$2227,4,FALSE)),0)</f>
        <v>0</v>
      </c>
      <c r="AG795" s="5"/>
      <c r="AH795" s="6"/>
      <c r="AI795" s="15">
        <f>IFERROR(_xlfn.IFNA(VLOOKUP(Fullmath[[#This Row],[M6]],$H$2:$L794,2,FALSE),VLOOKUP(Fullmath[[#This Row],[M6]],$H796:$L$2227,2,FALSE)),0)</f>
        <v>0</v>
      </c>
      <c r="AJ795" s="16">
        <f>IFERROR(_xlfn.IFNA(VLOOKUP(Fullmath[[#This Row],[M6]],$H$2:$L794,4,FALSE),VLOOKUP(Fullmath[[#This Row],[M6]],$H796:$L$2227,4,FALSE)),0)</f>
        <v>0</v>
      </c>
      <c r="AK795" s="5" t="s">
        <v>230</v>
      </c>
      <c r="AL795" s="6">
        <v>1</v>
      </c>
      <c r="AM795" s="6">
        <f>(IFERROR(VLOOKUP(AK795,Components[[Name]:[Price]],2,FALSE),0))</f>
        <v>347.83333333333331</v>
      </c>
      <c r="AN795" s="5"/>
      <c r="AO795" s="6"/>
      <c r="AP795" s="6">
        <f>(IFERROR(VLOOKUP(AN795,Components[[Name]:[Price]],2,FALSE),0))</f>
        <v>0</v>
      </c>
      <c r="AQ795" s="5"/>
      <c r="AR795" s="6"/>
      <c r="AS795" s="6">
        <f>(IFERROR(VLOOKUP(AQ795,Components[[Name]:[Price]],2,FALSE),0))</f>
        <v>0</v>
      </c>
      <c r="AT795" s="5"/>
      <c r="AU795" s="6"/>
      <c r="AV795" s="6">
        <f>(IFERROR(VLOOKUP(AT795,Components[[Name]:[Price]],2,FALSE),0))</f>
        <v>0</v>
      </c>
      <c r="AW795" s="5"/>
      <c r="AX795" s="6"/>
      <c r="AY795" s="6">
        <f>(IFERROR(VLOOKUP(AW795,Components[[Name]:[Price]],2,FALSE),0))</f>
        <v>0</v>
      </c>
      <c r="AZ795" s="5"/>
      <c r="BA795" s="6"/>
      <c r="BB795" s="6">
        <f>(IFERROR(VLOOKUP(AZ795,Components[[Name]:[Price]],2,FALSE),0))</f>
        <v>0</v>
      </c>
    </row>
    <row r="796" spans="1:54" x14ac:dyDescent="0.2">
      <c r="A796" s="6">
        <v>1654</v>
      </c>
      <c r="B796" s="6" t="s">
        <v>527</v>
      </c>
      <c r="C796" s="6" t="s">
        <v>820</v>
      </c>
      <c r="D796" s="6" t="s">
        <v>398</v>
      </c>
      <c r="E796" s="6">
        <v>1</v>
      </c>
      <c r="F796" s="6">
        <v>28</v>
      </c>
      <c r="G796" s="6">
        <v>134</v>
      </c>
      <c r="H796" s="6" t="s">
        <v>402</v>
      </c>
      <c r="I796" s="7">
        <f>Fullmath[[#This Row],[Total CP]]/Fullmath[[#This Row],[Quantity]]</f>
        <v>143.4</v>
      </c>
      <c r="J7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143.4</v>
      </c>
      <c r="K796" s="6">
        <f>Fullmath[[#This Row],[Mat Cost]]/Fullmath[[#This Row],[Quantity]]</f>
        <v>4497.626666666667</v>
      </c>
      <c r="L7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4497.626666666667</v>
      </c>
      <c r="M796" s="5" t="s">
        <v>457</v>
      </c>
      <c r="N796" s="14">
        <v>1</v>
      </c>
      <c r="O796" s="15">
        <f>IFERROR(_xlfn.IFNA(VLOOKUP(Fullmath[[#This Row],[M1]],$H$2:$L795,2,FALSE),VLOOKUP(Fullmath[[#This Row],[M1]],$H797:$L$2227,2,FALSE)),0)</f>
        <v>3.4</v>
      </c>
      <c r="P796" s="16">
        <f>IFERROR(_xlfn.IFNA(VLOOKUP(Fullmath[[#This Row],[M1]],$H$2:$L795,4,FALSE),VLOOKUP(Fullmath[[#This Row],[M1]],$H797:$L$2227,4,FALSE)),0)</f>
        <v>247.46</v>
      </c>
      <c r="Q796" s="5" t="s">
        <v>458</v>
      </c>
      <c r="R796" s="6">
        <v>2</v>
      </c>
      <c r="S796" s="15">
        <f>IFERROR(_xlfn.IFNA(VLOOKUP(Fullmath[[#This Row],[M2]],$H$2:$L795,2,FALSE),VLOOKUP(Fullmath[[#This Row],[M2]],$H797:$L$2227,2,FALSE)),0)</f>
        <v>3</v>
      </c>
      <c r="T796" s="16">
        <f>IFERROR(_xlfn.IFNA(VLOOKUP(Fullmath[[#This Row],[M2]],$H$2:$L795,4,FALSE),VLOOKUP(Fullmath[[#This Row],[M2]],$H797:$L$2227,4,FALSE)),0)</f>
        <v>1214.0833333333333</v>
      </c>
      <c r="U796" s="5"/>
      <c r="V796" s="6"/>
      <c r="W796" s="15">
        <f>IFERROR(_xlfn.IFNA(VLOOKUP(Fullmath[[#This Row],[M3]],$H$2:$L795,2,FALSE),VLOOKUP(Fullmath[[#This Row],[M3]],$H797:$L$2227,2,FALSE)),0)</f>
        <v>0</v>
      </c>
      <c r="X796" s="16">
        <f>IFERROR(_xlfn.IFNA(VLOOKUP(Fullmath[[#This Row],[M3]],$H$2:$L795,4,FALSE),VLOOKUP(Fullmath[[#This Row],[M3]],$H797:$L$2227,4,FALSE)),0)</f>
        <v>0</v>
      </c>
      <c r="Y796" s="5"/>
      <c r="Z796" s="6"/>
      <c r="AA796" s="15">
        <f>IFERROR(_xlfn.IFNA(VLOOKUP(Fullmath[[#This Row],[M4]],$H$2:$L795,2,FALSE),VLOOKUP(Fullmath[[#This Row],[M4]],$H797:$L$2227,2,FALSE)),0)</f>
        <v>0</v>
      </c>
      <c r="AB796" s="16">
        <f>IFERROR(_xlfn.IFNA(VLOOKUP(Fullmath[[#This Row],[M4]],$H$2:$L795,4,FALSE),VLOOKUP(Fullmath[[#This Row],[M4]],$H797:$L$2227,4,FALSE)),0)</f>
        <v>0</v>
      </c>
      <c r="AC796" s="5"/>
      <c r="AD796" s="6"/>
      <c r="AE796" s="15">
        <f>IFERROR(_xlfn.IFNA(VLOOKUP(Fullmath[[#This Row],[M5]],$H$2:$L795,2,FALSE),VLOOKUP(Fullmath[[#This Row],[M5]],$H797:$L$2227,2,FALSE)),0)</f>
        <v>0</v>
      </c>
      <c r="AF796" s="16">
        <f>IFERROR(_xlfn.IFNA(VLOOKUP(Fullmath[[#This Row],[M5]],$H$2:$L795,4,FALSE),VLOOKUP(Fullmath[[#This Row],[M5]],$H797:$L$2227,4,FALSE)),0)</f>
        <v>0</v>
      </c>
      <c r="AG796" s="5"/>
      <c r="AH796" s="6"/>
      <c r="AI796" s="15">
        <f>IFERROR(_xlfn.IFNA(VLOOKUP(Fullmath[[#This Row],[M6]],$H$2:$L795,2,FALSE),VLOOKUP(Fullmath[[#This Row],[M6]],$H797:$L$2227,2,FALSE)),0)</f>
        <v>0</v>
      </c>
      <c r="AJ796" s="16">
        <f>IFERROR(_xlfn.IFNA(VLOOKUP(Fullmath[[#This Row],[M6]],$H$2:$L795,4,FALSE),VLOOKUP(Fullmath[[#This Row],[M6]],$H797:$L$2227,4,FALSE)),0)</f>
        <v>0</v>
      </c>
      <c r="AK796" s="5" t="s">
        <v>260</v>
      </c>
      <c r="AL796" s="6">
        <v>2</v>
      </c>
      <c r="AM796" s="6">
        <f>(IFERROR(VLOOKUP(AK796,Components[[Name]:[Price]],2,FALSE),0))</f>
        <v>700</v>
      </c>
      <c r="AN796" s="5" t="s">
        <v>471</v>
      </c>
      <c r="AO796" s="6">
        <v>1</v>
      </c>
      <c r="AP796" s="6">
        <f>(IFERROR(VLOOKUP(AN796,Components[[Name]:[Price]],2,FALSE),0))</f>
        <v>422</v>
      </c>
      <c r="AQ796" s="5"/>
      <c r="AR796" s="6"/>
      <c r="AS796" s="6">
        <f>(IFERROR(VLOOKUP(AQ796,Components[[Name]:[Price]],2,FALSE),0))</f>
        <v>0</v>
      </c>
      <c r="AT796" s="5"/>
      <c r="AU796" s="6"/>
      <c r="AV796" s="6">
        <f>(IFERROR(VLOOKUP(AT796,Components[[Name]:[Price]],2,FALSE),0))</f>
        <v>0</v>
      </c>
      <c r="AW796" s="5"/>
      <c r="AX796" s="6"/>
      <c r="AY796" s="6">
        <f>(IFERROR(VLOOKUP(AW796,Components[[Name]:[Price]],2,FALSE),0))</f>
        <v>0</v>
      </c>
      <c r="AZ796" s="5"/>
      <c r="BA796" s="6"/>
      <c r="BB796" s="6">
        <f>(IFERROR(VLOOKUP(AZ796,Components[[Name]:[Price]],2,FALSE),0))</f>
        <v>0</v>
      </c>
    </row>
    <row r="797" spans="1:54" x14ac:dyDescent="0.2">
      <c r="A797" s="6">
        <v>1653</v>
      </c>
      <c r="B797" s="6" t="s">
        <v>527</v>
      </c>
      <c r="C797" s="6" t="s">
        <v>820</v>
      </c>
      <c r="D797" s="6" t="s">
        <v>398</v>
      </c>
      <c r="E797" s="6">
        <v>1</v>
      </c>
      <c r="F797" s="6">
        <v>28</v>
      </c>
      <c r="G797" s="6">
        <v>201</v>
      </c>
      <c r="H797" s="6" t="s">
        <v>401</v>
      </c>
      <c r="I797" s="7">
        <f>Fullmath[[#This Row],[Total CP]]/Fullmath[[#This Row],[Quantity]]</f>
        <v>207.4</v>
      </c>
      <c r="J7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207.4</v>
      </c>
      <c r="K797" s="6">
        <f>Fullmath[[#This Row],[Mat Cost]]/Fullmath[[#This Row],[Quantity]]</f>
        <v>2583.5433333333331</v>
      </c>
      <c r="L7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2583.5433333333331</v>
      </c>
      <c r="M797" s="5" t="s">
        <v>457</v>
      </c>
      <c r="N797" s="14">
        <v>1</v>
      </c>
      <c r="O797" s="15">
        <f>IFERROR(_xlfn.IFNA(VLOOKUP(Fullmath[[#This Row],[M1]],$H$2:$L796,2,FALSE),VLOOKUP(Fullmath[[#This Row],[M1]],$H798:$L$2227,2,FALSE)),0)</f>
        <v>3.4</v>
      </c>
      <c r="P797" s="16">
        <f>IFERROR(_xlfn.IFNA(VLOOKUP(Fullmath[[#This Row],[M1]],$H$2:$L796,4,FALSE),VLOOKUP(Fullmath[[#This Row],[M1]],$H798:$L$2227,4,FALSE)),0)</f>
        <v>247.46</v>
      </c>
      <c r="Q797" s="5" t="s">
        <v>458</v>
      </c>
      <c r="R797" s="6">
        <v>1</v>
      </c>
      <c r="S797" s="15">
        <f>IFERROR(_xlfn.IFNA(VLOOKUP(Fullmath[[#This Row],[M2]],$H$2:$L796,2,FALSE),VLOOKUP(Fullmath[[#This Row],[M2]],$H798:$L$2227,2,FALSE)),0)</f>
        <v>3</v>
      </c>
      <c r="T797" s="16">
        <f>IFERROR(_xlfn.IFNA(VLOOKUP(Fullmath[[#This Row],[M2]],$H$2:$L796,4,FALSE),VLOOKUP(Fullmath[[#This Row],[M2]],$H798:$L$2227,4,FALSE)),0)</f>
        <v>1214.0833333333333</v>
      </c>
      <c r="U797" s="5"/>
      <c r="V797" s="6"/>
      <c r="W797" s="15">
        <f>IFERROR(_xlfn.IFNA(VLOOKUP(Fullmath[[#This Row],[M3]],$H$2:$L796,2,FALSE),VLOOKUP(Fullmath[[#This Row],[M3]],$H798:$L$2227,2,FALSE)),0)</f>
        <v>0</v>
      </c>
      <c r="X797" s="16">
        <f>IFERROR(_xlfn.IFNA(VLOOKUP(Fullmath[[#This Row],[M3]],$H$2:$L796,4,FALSE),VLOOKUP(Fullmath[[#This Row],[M3]],$H798:$L$2227,4,FALSE)),0)</f>
        <v>0</v>
      </c>
      <c r="Y797" s="5"/>
      <c r="Z797" s="6"/>
      <c r="AA797" s="15">
        <f>IFERROR(_xlfn.IFNA(VLOOKUP(Fullmath[[#This Row],[M4]],$H$2:$L796,2,FALSE),VLOOKUP(Fullmath[[#This Row],[M4]],$H798:$L$2227,2,FALSE)),0)</f>
        <v>0</v>
      </c>
      <c r="AB797" s="16">
        <f>IFERROR(_xlfn.IFNA(VLOOKUP(Fullmath[[#This Row],[M4]],$H$2:$L796,4,FALSE),VLOOKUP(Fullmath[[#This Row],[M4]],$H798:$L$2227,4,FALSE)),0)</f>
        <v>0</v>
      </c>
      <c r="AC797" s="5"/>
      <c r="AD797" s="6"/>
      <c r="AE797" s="15">
        <f>IFERROR(_xlfn.IFNA(VLOOKUP(Fullmath[[#This Row],[M5]],$H$2:$L796,2,FALSE),VLOOKUP(Fullmath[[#This Row],[M5]],$H798:$L$2227,2,FALSE)),0)</f>
        <v>0</v>
      </c>
      <c r="AF797" s="16">
        <f>IFERROR(_xlfn.IFNA(VLOOKUP(Fullmath[[#This Row],[M5]],$H$2:$L796,4,FALSE),VLOOKUP(Fullmath[[#This Row],[M5]],$H798:$L$2227,4,FALSE)),0)</f>
        <v>0</v>
      </c>
      <c r="AG797" s="5"/>
      <c r="AH797" s="6"/>
      <c r="AI797" s="15">
        <f>IFERROR(_xlfn.IFNA(VLOOKUP(Fullmath[[#This Row],[M6]],$H$2:$L796,2,FALSE),VLOOKUP(Fullmath[[#This Row],[M6]],$H798:$L$2227,2,FALSE)),0)</f>
        <v>0</v>
      </c>
      <c r="AJ797" s="16">
        <f>IFERROR(_xlfn.IFNA(VLOOKUP(Fullmath[[#This Row],[M6]],$H$2:$L796,4,FALSE),VLOOKUP(Fullmath[[#This Row],[M6]],$H798:$L$2227,4,FALSE)),0)</f>
        <v>0</v>
      </c>
      <c r="AK797" s="5" t="s">
        <v>260</v>
      </c>
      <c r="AL797" s="6">
        <v>1</v>
      </c>
      <c r="AM797" s="6">
        <f>(IFERROR(VLOOKUP(AK797,Components[[Name]:[Price]],2,FALSE),0))</f>
        <v>700</v>
      </c>
      <c r="AN797" s="5" t="s">
        <v>471</v>
      </c>
      <c r="AO797" s="6">
        <v>1</v>
      </c>
      <c r="AP797" s="6">
        <f>(IFERROR(VLOOKUP(AN797,Components[[Name]:[Price]],2,FALSE),0))</f>
        <v>422</v>
      </c>
      <c r="AQ797" s="5"/>
      <c r="AR797" s="6"/>
      <c r="AS797" s="6">
        <f>(IFERROR(VLOOKUP(AQ797,Components[[Name]:[Price]],2,FALSE),0))</f>
        <v>0</v>
      </c>
      <c r="AT797" s="5"/>
      <c r="AU797" s="6"/>
      <c r="AV797" s="6">
        <f>(IFERROR(VLOOKUP(AT797,Components[[Name]:[Price]],2,FALSE),0))</f>
        <v>0</v>
      </c>
      <c r="AW797" s="5"/>
      <c r="AX797" s="6"/>
      <c r="AY797" s="6">
        <f>(IFERROR(VLOOKUP(AW797,Components[[Name]:[Price]],2,FALSE),0))</f>
        <v>0</v>
      </c>
      <c r="AZ797" s="5"/>
      <c r="BA797" s="6"/>
      <c r="BB797" s="6">
        <f>(IFERROR(VLOOKUP(AZ797,Components[[Name]:[Price]],2,FALSE),0))</f>
        <v>0</v>
      </c>
    </row>
    <row r="798" spans="1:54" x14ac:dyDescent="0.2">
      <c r="A798" s="6">
        <v>1658</v>
      </c>
      <c r="B798" s="6" t="s">
        <v>527</v>
      </c>
      <c r="C798" s="6" t="s">
        <v>820</v>
      </c>
      <c r="D798" s="6" t="s">
        <v>398</v>
      </c>
      <c r="E798" s="6">
        <v>1</v>
      </c>
      <c r="F798" s="6">
        <v>39</v>
      </c>
      <c r="G798" s="6">
        <v>398</v>
      </c>
      <c r="H798" s="6" t="s">
        <v>406</v>
      </c>
      <c r="I798" s="7">
        <f>Fullmath[[#This Row],[Total CP]]/Fullmath[[#This Row],[Quantity]]</f>
        <v>419.4</v>
      </c>
      <c r="J7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419.4</v>
      </c>
      <c r="K798" s="6">
        <f>Fullmath[[#This Row],[Mat Cost]]/Fullmath[[#This Row],[Quantity]]</f>
        <v>5294.126666666667</v>
      </c>
      <c r="L7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5294.126666666667</v>
      </c>
      <c r="M798" s="5" t="s">
        <v>457</v>
      </c>
      <c r="N798" s="14">
        <v>1</v>
      </c>
      <c r="O798" s="15">
        <f>IFERROR(_xlfn.IFNA(VLOOKUP(Fullmath[[#This Row],[M1]],$H$2:$L797,2,FALSE),VLOOKUP(Fullmath[[#This Row],[M1]],$H799:$L$2227,2,FALSE)),0)</f>
        <v>3.4</v>
      </c>
      <c r="P798" s="16">
        <f>IFERROR(_xlfn.IFNA(VLOOKUP(Fullmath[[#This Row],[M1]],$H$2:$L797,4,FALSE),VLOOKUP(Fullmath[[#This Row],[M1]],$H799:$L$2227,4,FALSE)),0)</f>
        <v>247.46</v>
      </c>
      <c r="Q798" s="5" t="s">
        <v>459</v>
      </c>
      <c r="R798" s="6">
        <v>2</v>
      </c>
      <c r="S798" s="15">
        <f>IFERROR(_xlfn.IFNA(VLOOKUP(Fullmath[[#This Row],[M2]],$H$2:$L797,2,FALSE),VLOOKUP(Fullmath[[#This Row],[M2]],$H799:$L$2227,2,FALSE)),0)</f>
        <v>9</v>
      </c>
      <c r="T798" s="16">
        <f>IFERROR(_xlfn.IFNA(VLOOKUP(Fullmath[[#This Row],[M2]],$H$2:$L797,4,FALSE),VLOOKUP(Fullmath[[#This Row],[M2]],$H799:$L$2227,4,FALSE)),0)</f>
        <v>1712.3333333333333</v>
      </c>
      <c r="U798" s="5"/>
      <c r="V798" s="6"/>
      <c r="W798" s="15">
        <f>IFERROR(_xlfn.IFNA(VLOOKUP(Fullmath[[#This Row],[M3]],$H$2:$L797,2,FALSE),VLOOKUP(Fullmath[[#This Row],[M3]],$H799:$L$2227,2,FALSE)),0)</f>
        <v>0</v>
      </c>
      <c r="X798" s="16">
        <f>IFERROR(_xlfn.IFNA(VLOOKUP(Fullmath[[#This Row],[M3]],$H$2:$L797,4,FALSE),VLOOKUP(Fullmath[[#This Row],[M3]],$H799:$L$2227,4,FALSE)),0)</f>
        <v>0</v>
      </c>
      <c r="Y798" s="5"/>
      <c r="Z798" s="6"/>
      <c r="AA798" s="15">
        <f>IFERROR(_xlfn.IFNA(VLOOKUP(Fullmath[[#This Row],[M4]],$H$2:$L797,2,FALSE),VLOOKUP(Fullmath[[#This Row],[M4]],$H799:$L$2227,2,FALSE)),0)</f>
        <v>0</v>
      </c>
      <c r="AB798" s="16">
        <f>IFERROR(_xlfn.IFNA(VLOOKUP(Fullmath[[#This Row],[M4]],$H$2:$L797,4,FALSE),VLOOKUP(Fullmath[[#This Row],[M4]],$H799:$L$2227,4,FALSE)),0)</f>
        <v>0</v>
      </c>
      <c r="AC798" s="5"/>
      <c r="AD798" s="6"/>
      <c r="AE798" s="15">
        <f>IFERROR(_xlfn.IFNA(VLOOKUP(Fullmath[[#This Row],[M5]],$H$2:$L797,2,FALSE),VLOOKUP(Fullmath[[#This Row],[M5]],$H799:$L$2227,2,FALSE)),0)</f>
        <v>0</v>
      </c>
      <c r="AF798" s="16">
        <f>IFERROR(_xlfn.IFNA(VLOOKUP(Fullmath[[#This Row],[M5]],$H$2:$L797,4,FALSE),VLOOKUP(Fullmath[[#This Row],[M5]],$H799:$L$2227,4,FALSE)),0)</f>
        <v>0</v>
      </c>
      <c r="AG798" s="5"/>
      <c r="AH798" s="6"/>
      <c r="AI798" s="15">
        <f>IFERROR(_xlfn.IFNA(VLOOKUP(Fullmath[[#This Row],[M6]],$H$2:$L797,2,FALSE),VLOOKUP(Fullmath[[#This Row],[M6]],$H799:$L$2227,2,FALSE)),0)</f>
        <v>0</v>
      </c>
      <c r="AJ798" s="16">
        <f>IFERROR(_xlfn.IFNA(VLOOKUP(Fullmath[[#This Row],[M6]],$H$2:$L797,4,FALSE),VLOOKUP(Fullmath[[#This Row],[M6]],$H799:$L$2227,4,FALSE)),0)</f>
        <v>0</v>
      </c>
      <c r="AK798" s="5" t="s">
        <v>263</v>
      </c>
      <c r="AL798" s="6">
        <v>2</v>
      </c>
      <c r="AM798" s="6">
        <f>(IFERROR(VLOOKUP(AK798,Components[[Name]:[Price]],2,FALSE),0))</f>
        <v>600</v>
      </c>
      <c r="AN798" s="5" t="s">
        <v>471</v>
      </c>
      <c r="AO798" s="6">
        <v>1</v>
      </c>
      <c r="AP798" s="6">
        <f>(IFERROR(VLOOKUP(AN798,Components[[Name]:[Price]],2,FALSE),0))</f>
        <v>422</v>
      </c>
      <c r="AQ798" s="5"/>
      <c r="AR798" s="6"/>
      <c r="AS798" s="6">
        <f>(IFERROR(VLOOKUP(AQ798,Components[[Name]:[Price]],2,FALSE),0))</f>
        <v>0</v>
      </c>
      <c r="AT798" s="5"/>
      <c r="AU798" s="6"/>
      <c r="AV798" s="6">
        <f>(IFERROR(VLOOKUP(AT798,Components[[Name]:[Price]],2,FALSE),0))</f>
        <v>0</v>
      </c>
      <c r="AW798" s="5"/>
      <c r="AX798" s="6"/>
      <c r="AY798" s="6">
        <f>(IFERROR(VLOOKUP(AW798,Components[[Name]:[Price]],2,FALSE),0))</f>
        <v>0</v>
      </c>
      <c r="AZ798" s="5"/>
      <c r="BA798" s="6"/>
      <c r="BB798" s="6">
        <f>(IFERROR(VLOOKUP(AZ798,Components[[Name]:[Price]],2,FALSE),0))</f>
        <v>0</v>
      </c>
    </row>
    <row r="799" spans="1:54" x14ac:dyDescent="0.2">
      <c r="A799" s="6">
        <v>1657</v>
      </c>
      <c r="B799" s="6" t="s">
        <v>527</v>
      </c>
      <c r="C799" s="6" t="s">
        <v>820</v>
      </c>
      <c r="D799" s="6" t="s">
        <v>398</v>
      </c>
      <c r="E799" s="6">
        <v>1</v>
      </c>
      <c r="F799" s="6">
        <v>39</v>
      </c>
      <c r="G799" s="6">
        <v>442</v>
      </c>
      <c r="H799" s="6" t="s">
        <v>405</v>
      </c>
      <c r="I799" s="7">
        <f>Fullmath[[#This Row],[Total CP]]/Fullmath[[#This Row],[Quantity]]</f>
        <v>454.4</v>
      </c>
      <c r="J7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454.4</v>
      </c>
      <c r="K799" s="6">
        <f>Fullmath[[#This Row],[Mat Cost]]/Fullmath[[#This Row],[Quantity]]</f>
        <v>2981.7933333333331</v>
      </c>
      <c r="L7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2981.7933333333331</v>
      </c>
      <c r="M799" s="5" t="s">
        <v>457</v>
      </c>
      <c r="N799" s="14">
        <v>1</v>
      </c>
      <c r="O799" s="15">
        <f>IFERROR(_xlfn.IFNA(VLOOKUP(Fullmath[[#This Row],[M1]],$H$2:$L798,2,FALSE),VLOOKUP(Fullmath[[#This Row],[M1]],$H800:$L$2227,2,FALSE)),0)</f>
        <v>3.4</v>
      </c>
      <c r="P799" s="16">
        <f>IFERROR(_xlfn.IFNA(VLOOKUP(Fullmath[[#This Row],[M1]],$H$2:$L798,4,FALSE),VLOOKUP(Fullmath[[#This Row],[M1]],$H800:$L$2227,4,FALSE)),0)</f>
        <v>247.46</v>
      </c>
      <c r="Q799" s="5" t="s">
        <v>459</v>
      </c>
      <c r="R799" s="6">
        <v>1</v>
      </c>
      <c r="S799" s="15">
        <f>IFERROR(_xlfn.IFNA(VLOOKUP(Fullmath[[#This Row],[M2]],$H$2:$L798,2,FALSE),VLOOKUP(Fullmath[[#This Row],[M2]],$H800:$L$2227,2,FALSE)),0)</f>
        <v>9</v>
      </c>
      <c r="T799" s="16">
        <f>IFERROR(_xlfn.IFNA(VLOOKUP(Fullmath[[#This Row],[M2]],$H$2:$L798,4,FALSE),VLOOKUP(Fullmath[[#This Row],[M2]],$H800:$L$2227,4,FALSE)),0)</f>
        <v>1712.3333333333333</v>
      </c>
      <c r="U799" s="5"/>
      <c r="V799" s="6"/>
      <c r="W799" s="15">
        <f>IFERROR(_xlfn.IFNA(VLOOKUP(Fullmath[[#This Row],[M3]],$H$2:$L798,2,FALSE),VLOOKUP(Fullmath[[#This Row],[M3]],$H800:$L$2227,2,FALSE)),0)</f>
        <v>0</v>
      </c>
      <c r="X799" s="16">
        <f>IFERROR(_xlfn.IFNA(VLOOKUP(Fullmath[[#This Row],[M3]],$H$2:$L798,4,FALSE),VLOOKUP(Fullmath[[#This Row],[M3]],$H800:$L$2227,4,FALSE)),0)</f>
        <v>0</v>
      </c>
      <c r="Y799" s="5"/>
      <c r="Z799" s="6"/>
      <c r="AA799" s="15">
        <f>IFERROR(_xlfn.IFNA(VLOOKUP(Fullmath[[#This Row],[M4]],$H$2:$L798,2,FALSE),VLOOKUP(Fullmath[[#This Row],[M4]],$H800:$L$2227,2,FALSE)),0)</f>
        <v>0</v>
      </c>
      <c r="AB799" s="16">
        <f>IFERROR(_xlfn.IFNA(VLOOKUP(Fullmath[[#This Row],[M4]],$H$2:$L798,4,FALSE),VLOOKUP(Fullmath[[#This Row],[M4]],$H800:$L$2227,4,FALSE)),0)</f>
        <v>0</v>
      </c>
      <c r="AC799" s="5"/>
      <c r="AD799" s="6"/>
      <c r="AE799" s="15">
        <f>IFERROR(_xlfn.IFNA(VLOOKUP(Fullmath[[#This Row],[M5]],$H$2:$L798,2,FALSE),VLOOKUP(Fullmath[[#This Row],[M5]],$H800:$L$2227,2,FALSE)),0)</f>
        <v>0</v>
      </c>
      <c r="AF799" s="16">
        <f>IFERROR(_xlfn.IFNA(VLOOKUP(Fullmath[[#This Row],[M5]],$H$2:$L798,4,FALSE),VLOOKUP(Fullmath[[#This Row],[M5]],$H800:$L$2227,4,FALSE)),0)</f>
        <v>0</v>
      </c>
      <c r="AG799" s="5"/>
      <c r="AH799" s="6"/>
      <c r="AI799" s="15">
        <f>IFERROR(_xlfn.IFNA(VLOOKUP(Fullmath[[#This Row],[M6]],$H$2:$L798,2,FALSE),VLOOKUP(Fullmath[[#This Row],[M6]],$H800:$L$2227,2,FALSE)),0)</f>
        <v>0</v>
      </c>
      <c r="AJ799" s="16">
        <f>IFERROR(_xlfn.IFNA(VLOOKUP(Fullmath[[#This Row],[M6]],$H$2:$L798,4,FALSE),VLOOKUP(Fullmath[[#This Row],[M6]],$H800:$L$2227,4,FALSE)),0)</f>
        <v>0</v>
      </c>
      <c r="AK799" s="5" t="s">
        <v>263</v>
      </c>
      <c r="AL799" s="6">
        <v>1</v>
      </c>
      <c r="AM799" s="6">
        <f>(IFERROR(VLOOKUP(AK799,Components[[Name]:[Price]],2,FALSE),0))</f>
        <v>600</v>
      </c>
      <c r="AN799" s="5" t="s">
        <v>471</v>
      </c>
      <c r="AO799" s="6">
        <v>1</v>
      </c>
      <c r="AP799" s="6">
        <f>(IFERROR(VLOOKUP(AN799,Components[[Name]:[Price]],2,FALSE),0))</f>
        <v>422</v>
      </c>
      <c r="AQ799" s="5"/>
      <c r="AR799" s="6"/>
      <c r="AS799" s="6">
        <f>(IFERROR(VLOOKUP(AQ799,Components[[Name]:[Price]],2,FALSE),0))</f>
        <v>0</v>
      </c>
      <c r="AT799" s="5"/>
      <c r="AU799" s="6"/>
      <c r="AV799" s="6">
        <f>(IFERROR(VLOOKUP(AT799,Components[[Name]:[Price]],2,FALSE),0))</f>
        <v>0</v>
      </c>
      <c r="AW799" s="5"/>
      <c r="AX799" s="6"/>
      <c r="AY799" s="6">
        <f>(IFERROR(VLOOKUP(AW799,Components[[Name]:[Price]],2,FALSE),0))</f>
        <v>0</v>
      </c>
      <c r="AZ799" s="5"/>
      <c r="BA799" s="6"/>
      <c r="BB799" s="6">
        <f>(IFERROR(VLOOKUP(AZ799,Components[[Name]:[Price]],2,FALSE),0))</f>
        <v>0</v>
      </c>
    </row>
    <row r="800" spans="1:54" x14ac:dyDescent="0.2">
      <c r="A800" s="6">
        <v>1659</v>
      </c>
      <c r="B800" s="6" t="s">
        <v>527</v>
      </c>
      <c r="C800" s="6" t="s">
        <v>820</v>
      </c>
      <c r="D800" s="6" t="s">
        <v>398</v>
      </c>
      <c r="E800" s="6">
        <v>1</v>
      </c>
      <c r="F800" s="6">
        <v>50</v>
      </c>
      <c r="G800" s="6">
        <v>671</v>
      </c>
      <c r="H800" s="6" t="s">
        <v>407</v>
      </c>
      <c r="I800" s="7">
        <f>Fullmath[[#This Row],[Total CP]]/Fullmath[[#This Row],[Quantity]]</f>
        <v>689</v>
      </c>
      <c r="J8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689</v>
      </c>
      <c r="K800" s="6">
        <f>Fullmath[[#This Row],[Mat Cost]]/Fullmath[[#This Row],[Quantity]]</f>
        <v>5746.6666666666661</v>
      </c>
      <c r="L8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5746.6666666666661</v>
      </c>
      <c r="M800" s="5" t="s">
        <v>459</v>
      </c>
      <c r="N800" s="14">
        <v>2</v>
      </c>
      <c r="O800" s="15">
        <f>IFERROR(_xlfn.IFNA(VLOOKUP(Fullmath[[#This Row],[M1]],$H$2:$L799,2,FALSE),VLOOKUP(Fullmath[[#This Row],[M1]],$H801:$L$2227,2,FALSE)),0)</f>
        <v>9</v>
      </c>
      <c r="P800" s="16">
        <f>IFERROR(_xlfn.IFNA(VLOOKUP(Fullmath[[#This Row],[M1]],$H$2:$L799,4,FALSE),VLOOKUP(Fullmath[[#This Row],[M1]],$H801:$L$2227,4,FALSE)),0)</f>
        <v>1712.3333333333333</v>
      </c>
      <c r="Q800" s="5"/>
      <c r="R800" s="6"/>
      <c r="S800" s="15">
        <f>IFERROR(_xlfn.IFNA(VLOOKUP(Fullmath[[#This Row],[M2]],$H$2:$L799,2,FALSE),VLOOKUP(Fullmath[[#This Row],[M2]],$H801:$L$2227,2,FALSE)),0)</f>
        <v>0</v>
      </c>
      <c r="T800" s="16">
        <f>IFERROR(_xlfn.IFNA(VLOOKUP(Fullmath[[#This Row],[M2]],$H$2:$L799,4,FALSE),VLOOKUP(Fullmath[[#This Row],[M2]],$H801:$L$2227,4,FALSE)),0)</f>
        <v>0</v>
      </c>
      <c r="U800" s="5"/>
      <c r="V800" s="6"/>
      <c r="W800" s="15">
        <f>IFERROR(_xlfn.IFNA(VLOOKUP(Fullmath[[#This Row],[M3]],$H$2:$L799,2,FALSE),VLOOKUP(Fullmath[[#This Row],[M3]],$H801:$L$2227,2,FALSE)),0)</f>
        <v>0</v>
      </c>
      <c r="X800" s="16">
        <f>IFERROR(_xlfn.IFNA(VLOOKUP(Fullmath[[#This Row],[M3]],$H$2:$L799,4,FALSE),VLOOKUP(Fullmath[[#This Row],[M3]],$H801:$L$2227,4,FALSE)),0)</f>
        <v>0</v>
      </c>
      <c r="Y800" s="5"/>
      <c r="Z800" s="6"/>
      <c r="AA800" s="15">
        <f>IFERROR(_xlfn.IFNA(VLOOKUP(Fullmath[[#This Row],[M4]],$H$2:$L799,2,FALSE),VLOOKUP(Fullmath[[#This Row],[M4]],$H801:$L$2227,2,FALSE)),0)</f>
        <v>0</v>
      </c>
      <c r="AB800" s="16">
        <f>IFERROR(_xlfn.IFNA(VLOOKUP(Fullmath[[#This Row],[M4]],$H$2:$L799,4,FALSE),VLOOKUP(Fullmath[[#This Row],[M4]],$H801:$L$2227,4,FALSE)),0)</f>
        <v>0</v>
      </c>
      <c r="AC800" s="5"/>
      <c r="AD800" s="6"/>
      <c r="AE800" s="15">
        <f>IFERROR(_xlfn.IFNA(VLOOKUP(Fullmath[[#This Row],[M5]],$H$2:$L799,2,FALSE),VLOOKUP(Fullmath[[#This Row],[M5]],$H801:$L$2227,2,FALSE)),0)</f>
        <v>0</v>
      </c>
      <c r="AF800" s="16">
        <f>IFERROR(_xlfn.IFNA(VLOOKUP(Fullmath[[#This Row],[M5]],$H$2:$L799,4,FALSE),VLOOKUP(Fullmath[[#This Row],[M5]],$H801:$L$2227,4,FALSE)),0)</f>
        <v>0</v>
      </c>
      <c r="AG800" s="5"/>
      <c r="AH800" s="6"/>
      <c r="AI800" s="15">
        <f>IFERROR(_xlfn.IFNA(VLOOKUP(Fullmath[[#This Row],[M6]],$H$2:$L799,2,FALSE),VLOOKUP(Fullmath[[#This Row],[M6]],$H801:$L$2227,2,FALSE)),0)</f>
        <v>0</v>
      </c>
      <c r="AJ800" s="16">
        <f>IFERROR(_xlfn.IFNA(VLOOKUP(Fullmath[[#This Row],[M6]],$H$2:$L799,4,FALSE),VLOOKUP(Fullmath[[#This Row],[M6]],$H801:$L$2227,4,FALSE)),0)</f>
        <v>0</v>
      </c>
      <c r="AK800" s="5" t="s">
        <v>472</v>
      </c>
      <c r="AL800" s="6">
        <v>2</v>
      </c>
      <c r="AM800" s="6">
        <f>(IFERROR(VLOOKUP(AK800,Components[[Name]:[Price]],2,FALSE),0))</f>
        <v>200</v>
      </c>
      <c r="AN800" s="5" t="s">
        <v>473</v>
      </c>
      <c r="AO800" s="6">
        <v>1</v>
      </c>
      <c r="AP800" s="6">
        <f>(IFERROR(VLOOKUP(AN800,Components[[Name]:[Price]],2,FALSE),0))</f>
        <v>300</v>
      </c>
      <c r="AQ800" s="5" t="s">
        <v>263</v>
      </c>
      <c r="AR800" s="6">
        <v>2</v>
      </c>
      <c r="AS800" s="6">
        <f>(IFERROR(VLOOKUP(AQ800,Components[[Name]:[Price]],2,FALSE),0))</f>
        <v>600</v>
      </c>
      <c r="AT800" s="5" t="s">
        <v>471</v>
      </c>
      <c r="AU800" s="6">
        <v>1</v>
      </c>
      <c r="AV800" s="6">
        <f>(IFERROR(VLOOKUP(AT800,Components[[Name]:[Price]],2,FALSE),0))</f>
        <v>422</v>
      </c>
      <c r="AW800" s="5"/>
      <c r="AX800" s="6"/>
      <c r="AY800" s="6">
        <f>(IFERROR(VLOOKUP(AW800,Components[[Name]:[Price]],2,FALSE),0))</f>
        <v>0</v>
      </c>
      <c r="AZ800" s="5"/>
      <c r="BA800" s="6"/>
      <c r="BB800" s="6">
        <f>(IFERROR(VLOOKUP(AZ800,Components[[Name]:[Price]],2,FALSE),0))</f>
        <v>0</v>
      </c>
    </row>
    <row r="801" spans="1:54" x14ac:dyDescent="0.2">
      <c r="A801" s="6">
        <v>1660</v>
      </c>
      <c r="B801" s="6" t="s">
        <v>527</v>
      </c>
      <c r="C801" s="6" t="s">
        <v>820</v>
      </c>
      <c r="D801" s="6" t="s">
        <v>398</v>
      </c>
      <c r="E801" s="6">
        <v>1</v>
      </c>
      <c r="F801" s="6">
        <v>50</v>
      </c>
      <c r="G801" s="6">
        <v>563</v>
      </c>
      <c r="H801" s="6" t="s">
        <v>408</v>
      </c>
      <c r="I801" s="7">
        <f>Fullmath[[#This Row],[Total CP]]/Fullmath[[#This Row],[Quantity]]</f>
        <v>598.20000000000005</v>
      </c>
      <c r="J8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598.20000000000005</v>
      </c>
      <c r="K801" s="6">
        <f>Fullmath[[#This Row],[Mat Cost]]/Fullmath[[#This Row],[Quantity]]</f>
        <v>6466.3466666666664</v>
      </c>
      <c r="L8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6466.3466666666664</v>
      </c>
      <c r="M801" s="5" t="s">
        <v>459</v>
      </c>
      <c r="N801" s="14">
        <v>2</v>
      </c>
      <c r="O801" s="15">
        <f>IFERROR(_xlfn.IFNA(VLOOKUP(Fullmath[[#This Row],[M1]],$H$2:$L800,2,FALSE),VLOOKUP(Fullmath[[#This Row],[M1]],$H802:$L$2227,2,FALSE)),0)</f>
        <v>9</v>
      </c>
      <c r="P801" s="16">
        <f>IFERROR(_xlfn.IFNA(VLOOKUP(Fullmath[[#This Row],[M1]],$H$2:$L800,4,FALSE),VLOOKUP(Fullmath[[#This Row],[M1]],$H802:$L$2227,4,FALSE)),0)</f>
        <v>1712.3333333333333</v>
      </c>
      <c r="Q801" s="5" t="s">
        <v>460</v>
      </c>
      <c r="R801" s="6">
        <v>2</v>
      </c>
      <c r="S801" s="15">
        <f>IFERROR(_xlfn.IFNA(VLOOKUP(Fullmath[[#This Row],[M2]],$H$2:$L800,2,FALSE),VLOOKUP(Fullmath[[#This Row],[M2]],$H802:$L$2227,2,FALSE)),0)</f>
        <v>8.6</v>
      </c>
      <c r="T801" s="16">
        <f>IFERROR(_xlfn.IFNA(VLOOKUP(Fullmath[[#This Row],[M2]],$H$2:$L800,4,FALSE),VLOOKUP(Fullmath[[#This Row],[M2]],$H802:$L$2227,4,FALSE)),0)</f>
        <v>209.84</v>
      </c>
      <c r="U801" s="5"/>
      <c r="V801" s="6"/>
      <c r="W801" s="15">
        <f>IFERROR(_xlfn.IFNA(VLOOKUP(Fullmath[[#This Row],[M3]],$H$2:$L800,2,FALSE),VLOOKUP(Fullmath[[#This Row],[M3]],$H802:$L$2227,2,FALSE)),0)</f>
        <v>0</v>
      </c>
      <c r="X801" s="16">
        <f>IFERROR(_xlfn.IFNA(VLOOKUP(Fullmath[[#This Row],[M3]],$H$2:$L800,4,FALSE),VLOOKUP(Fullmath[[#This Row],[M3]],$H802:$L$2227,4,FALSE)),0)</f>
        <v>0</v>
      </c>
      <c r="Y801" s="5"/>
      <c r="Z801" s="6"/>
      <c r="AA801" s="15">
        <f>IFERROR(_xlfn.IFNA(VLOOKUP(Fullmath[[#This Row],[M4]],$H$2:$L800,2,FALSE),VLOOKUP(Fullmath[[#This Row],[M4]],$H802:$L$2227,2,FALSE)),0)</f>
        <v>0</v>
      </c>
      <c r="AB801" s="16">
        <f>IFERROR(_xlfn.IFNA(VLOOKUP(Fullmath[[#This Row],[M4]],$H$2:$L800,4,FALSE),VLOOKUP(Fullmath[[#This Row],[M4]],$H802:$L$2227,4,FALSE)),0)</f>
        <v>0</v>
      </c>
      <c r="AC801" s="5"/>
      <c r="AD801" s="6"/>
      <c r="AE801" s="15">
        <f>IFERROR(_xlfn.IFNA(VLOOKUP(Fullmath[[#This Row],[M5]],$H$2:$L800,2,FALSE),VLOOKUP(Fullmath[[#This Row],[M5]],$H802:$L$2227,2,FALSE)),0)</f>
        <v>0</v>
      </c>
      <c r="AF801" s="16">
        <f>IFERROR(_xlfn.IFNA(VLOOKUP(Fullmath[[#This Row],[M5]],$H$2:$L800,4,FALSE),VLOOKUP(Fullmath[[#This Row],[M5]],$H802:$L$2227,4,FALSE)),0)</f>
        <v>0</v>
      </c>
      <c r="AG801" s="5"/>
      <c r="AH801" s="6"/>
      <c r="AI801" s="15">
        <f>IFERROR(_xlfn.IFNA(VLOOKUP(Fullmath[[#This Row],[M6]],$H$2:$L800,2,FALSE),VLOOKUP(Fullmath[[#This Row],[M6]],$H802:$L$2227,2,FALSE)),0)</f>
        <v>0</v>
      </c>
      <c r="AJ801" s="16">
        <f>IFERROR(_xlfn.IFNA(VLOOKUP(Fullmath[[#This Row],[M6]],$H$2:$L800,4,FALSE),VLOOKUP(Fullmath[[#This Row],[M6]],$H802:$L$2227,4,FALSE)),0)</f>
        <v>0</v>
      </c>
      <c r="AK801" s="5" t="s">
        <v>474</v>
      </c>
      <c r="AL801" s="6">
        <v>1</v>
      </c>
      <c r="AM801" s="6">
        <f>(IFERROR(VLOOKUP(AK801,Components[[Name]:[Price]],2,FALSE),0))</f>
        <v>1000</v>
      </c>
      <c r="AN801" s="5" t="s">
        <v>263</v>
      </c>
      <c r="AO801" s="6">
        <v>2</v>
      </c>
      <c r="AP801" s="6">
        <f>(IFERROR(VLOOKUP(AN801,Components[[Name]:[Price]],2,FALSE),0))</f>
        <v>600</v>
      </c>
      <c r="AQ801" s="5" t="s">
        <v>471</v>
      </c>
      <c r="AR801" s="6">
        <v>1</v>
      </c>
      <c r="AS801" s="6">
        <f>(IFERROR(VLOOKUP(AQ801,Components[[Name]:[Price]],2,FALSE),0))</f>
        <v>422</v>
      </c>
      <c r="AT801" s="5"/>
      <c r="AU801" s="6"/>
      <c r="AV801" s="6">
        <f>(IFERROR(VLOOKUP(AT801,Components[[Name]:[Price]],2,FALSE),0))</f>
        <v>0</v>
      </c>
      <c r="AW801" s="5"/>
      <c r="AX801" s="6"/>
      <c r="AY801" s="6">
        <f>(IFERROR(VLOOKUP(AW801,Components[[Name]:[Price]],2,FALSE),0))</f>
        <v>0</v>
      </c>
      <c r="AZ801" s="5"/>
      <c r="BA801" s="6"/>
      <c r="BB801" s="6">
        <f>(IFERROR(VLOOKUP(AZ801,Components[[Name]:[Price]],2,FALSE),0))</f>
        <v>0</v>
      </c>
    </row>
    <row r="802" spans="1:54" x14ac:dyDescent="0.2">
      <c r="A802" s="6">
        <v>1716</v>
      </c>
      <c r="B802" s="6" t="s">
        <v>527</v>
      </c>
      <c r="C802" s="6" t="s">
        <v>820</v>
      </c>
      <c r="D802" s="6" t="s">
        <v>537</v>
      </c>
      <c r="E802" s="6">
        <v>1</v>
      </c>
      <c r="F802" s="6">
        <v>47</v>
      </c>
      <c r="G802" s="6">
        <v>450</v>
      </c>
      <c r="H802" s="6" t="s">
        <v>536</v>
      </c>
      <c r="I802" s="7">
        <f>Fullmath[[#This Row],[Total CP]]/Fullmath[[#This Row],[Quantity]]</f>
        <v>474</v>
      </c>
      <c r="J8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474</v>
      </c>
      <c r="K802" s="6">
        <f>Fullmath[[#This Row],[Mat Cost]]/Fullmath[[#This Row],[Quantity]]</f>
        <v>52679.366666666669</v>
      </c>
      <c r="L8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52679.366666666669</v>
      </c>
      <c r="M802" s="5" t="s">
        <v>320</v>
      </c>
      <c r="N802" s="14">
        <v>1</v>
      </c>
      <c r="O802" s="15">
        <f>IFERROR(_xlfn.IFNA(VLOOKUP(Fullmath[[#This Row],[M1]],$H$2:$L801,2,FALSE),VLOOKUP(Fullmath[[#This Row],[M1]],$H803:$L$2227,2,FALSE)),0)</f>
        <v>24</v>
      </c>
      <c r="P802" s="16">
        <f>IFERROR(_xlfn.IFNA(VLOOKUP(Fullmath[[#This Row],[M1]],$H$2:$L801,4,FALSE),VLOOKUP(Fullmath[[#This Row],[M1]],$H803:$L$2227,4,FALSE)),0)</f>
        <v>479.36666666666662</v>
      </c>
      <c r="Q802" s="5"/>
      <c r="R802" s="6"/>
      <c r="S802" s="15">
        <f>IFERROR(_xlfn.IFNA(VLOOKUP(Fullmath[[#This Row],[M2]],$H$2:$L801,2,FALSE),VLOOKUP(Fullmath[[#This Row],[M2]],$H803:$L$2227,2,FALSE)),0)</f>
        <v>0</v>
      </c>
      <c r="T802" s="16">
        <f>IFERROR(_xlfn.IFNA(VLOOKUP(Fullmath[[#This Row],[M2]],$H$2:$L801,4,FALSE),VLOOKUP(Fullmath[[#This Row],[M2]],$H803:$L$2227,4,FALSE)),0)</f>
        <v>0</v>
      </c>
      <c r="U802" s="5"/>
      <c r="V802" s="6"/>
      <c r="W802" s="15">
        <f>IFERROR(_xlfn.IFNA(VLOOKUP(Fullmath[[#This Row],[M3]],$H$2:$L801,2,FALSE),VLOOKUP(Fullmath[[#This Row],[M3]],$H803:$L$2227,2,FALSE)),0)</f>
        <v>0</v>
      </c>
      <c r="X802" s="16">
        <f>IFERROR(_xlfn.IFNA(VLOOKUP(Fullmath[[#This Row],[M3]],$H$2:$L801,4,FALSE),VLOOKUP(Fullmath[[#This Row],[M3]],$H803:$L$2227,4,FALSE)),0)</f>
        <v>0</v>
      </c>
      <c r="Y802" s="5"/>
      <c r="Z802" s="6"/>
      <c r="AA802" s="15">
        <f>IFERROR(_xlfn.IFNA(VLOOKUP(Fullmath[[#This Row],[M4]],$H$2:$L801,2,FALSE),VLOOKUP(Fullmath[[#This Row],[M4]],$H803:$L$2227,2,FALSE)),0)</f>
        <v>0</v>
      </c>
      <c r="AB802" s="16">
        <f>IFERROR(_xlfn.IFNA(VLOOKUP(Fullmath[[#This Row],[M4]],$H$2:$L801,4,FALSE),VLOOKUP(Fullmath[[#This Row],[M4]],$H803:$L$2227,4,FALSE)),0)</f>
        <v>0</v>
      </c>
      <c r="AC802" s="5"/>
      <c r="AD802" s="6"/>
      <c r="AE802" s="15">
        <f>IFERROR(_xlfn.IFNA(VLOOKUP(Fullmath[[#This Row],[M5]],$H$2:$L801,2,FALSE),VLOOKUP(Fullmath[[#This Row],[M5]],$H803:$L$2227,2,FALSE)),0)</f>
        <v>0</v>
      </c>
      <c r="AF802" s="16">
        <f>IFERROR(_xlfn.IFNA(VLOOKUP(Fullmath[[#This Row],[M5]],$H$2:$L801,4,FALSE),VLOOKUP(Fullmath[[#This Row],[M5]],$H803:$L$2227,4,FALSE)),0)</f>
        <v>0</v>
      </c>
      <c r="AG802" s="5"/>
      <c r="AH802" s="6"/>
      <c r="AI802" s="15">
        <f>IFERROR(_xlfn.IFNA(VLOOKUP(Fullmath[[#This Row],[M6]],$H$2:$L801,2,FALSE),VLOOKUP(Fullmath[[#This Row],[M6]],$H803:$L$2227,2,FALSE)),0)</f>
        <v>0</v>
      </c>
      <c r="AJ802" s="16">
        <f>IFERROR(_xlfn.IFNA(VLOOKUP(Fullmath[[#This Row],[M6]],$H$2:$L801,4,FALSE),VLOOKUP(Fullmath[[#This Row],[M6]],$H803:$L$2227,4,FALSE)),0)</f>
        <v>0</v>
      </c>
      <c r="AK802" s="5" t="s">
        <v>476</v>
      </c>
      <c r="AL802" s="6">
        <v>1</v>
      </c>
      <c r="AM802" s="6">
        <f>(IFERROR(VLOOKUP(AK802,Components[[Name]:[Price]],2,FALSE),0))</f>
        <v>45000</v>
      </c>
      <c r="AN802" s="5" t="s">
        <v>263</v>
      </c>
      <c r="AO802" s="6">
        <v>2</v>
      </c>
      <c r="AP802" s="6">
        <f>(IFERROR(VLOOKUP(AN802,Components[[Name]:[Price]],2,FALSE),0))</f>
        <v>600</v>
      </c>
      <c r="AQ802" s="5" t="s">
        <v>264</v>
      </c>
      <c r="AR802" s="6">
        <v>1</v>
      </c>
      <c r="AS802" s="6">
        <f>(IFERROR(VLOOKUP(AQ802,Components[[Name]:[Price]],2,FALSE),0))</f>
        <v>1000</v>
      </c>
      <c r="AT802" s="5" t="s">
        <v>586</v>
      </c>
      <c r="AU802" s="6">
        <v>10</v>
      </c>
      <c r="AV802" s="6">
        <f>(IFERROR(VLOOKUP(AT802,Components[[Name]:[Price]],2,FALSE),0))</f>
        <v>500</v>
      </c>
      <c r="AW802" s="5"/>
      <c r="AX802" s="6"/>
      <c r="AY802" s="6">
        <f>(IFERROR(VLOOKUP(AW802,Components[[Name]:[Price]],2,FALSE),0))</f>
        <v>0</v>
      </c>
      <c r="AZ802" s="5"/>
      <c r="BA802" s="6"/>
      <c r="BB802" s="6">
        <f>(IFERROR(VLOOKUP(AZ802,Components[[Name]:[Price]],2,FALSE),0))</f>
        <v>0</v>
      </c>
    </row>
    <row r="803" spans="1:54" x14ac:dyDescent="0.2">
      <c r="A803" s="6">
        <v>16</v>
      </c>
      <c r="B803" s="6" t="s">
        <v>527</v>
      </c>
      <c r="C803" s="6" t="s">
        <v>820</v>
      </c>
      <c r="D803" s="6" t="s">
        <v>538</v>
      </c>
      <c r="E803" s="6">
        <v>1</v>
      </c>
      <c r="F803" s="6">
        <v>2</v>
      </c>
      <c r="G803" s="6">
        <v>1</v>
      </c>
      <c r="H803" s="6" t="s">
        <v>538</v>
      </c>
      <c r="I803" s="7">
        <f>Fullmath[[#This Row],[Total CP]]/Fullmath[[#This Row],[Quantity]]</f>
        <v>1</v>
      </c>
      <c r="J8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03" s="6">
        <f>Fullmath[[#This Row],[Mat Cost]]/Fullmath[[#This Row],[Quantity]]</f>
        <v>695.66666666666663</v>
      </c>
      <c r="L8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M803" s="5"/>
      <c r="N803" s="14"/>
      <c r="O803" s="15">
        <f>IFERROR(_xlfn.IFNA(VLOOKUP(Fullmath[[#This Row],[M1]],$H$2:$L802,2,FALSE),VLOOKUP(Fullmath[[#This Row],[M1]],$H804:$L$2227,2,FALSE)),0)</f>
        <v>0</v>
      </c>
      <c r="P803" s="16">
        <f>IFERROR(_xlfn.IFNA(VLOOKUP(Fullmath[[#This Row],[M1]],$H$2:$L802,4,FALSE),VLOOKUP(Fullmath[[#This Row],[M1]],$H804:$L$2227,4,FALSE)),0)</f>
        <v>0</v>
      </c>
      <c r="Q803" s="5"/>
      <c r="R803" s="6"/>
      <c r="S803" s="15">
        <f>IFERROR(_xlfn.IFNA(VLOOKUP(Fullmath[[#This Row],[M2]],$H$2:$L802,2,FALSE),VLOOKUP(Fullmath[[#This Row],[M2]],$H804:$L$2227,2,FALSE)),0)</f>
        <v>0</v>
      </c>
      <c r="T803" s="16">
        <f>IFERROR(_xlfn.IFNA(VLOOKUP(Fullmath[[#This Row],[M2]],$H$2:$L802,4,FALSE),VLOOKUP(Fullmath[[#This Row],[M2]],$H804:$L$2227,4,FALSE)),0)</f>
        <v>0</v>
      </c>
      <c r="U803" s="5"/>
      <c r="V803" s="6"/>
      <c r="W803" s="15">
        <f>IFERROR(_xlfn.IFNA(VLOOKUP(Fullmath[[#This Row],[M3]],$H$2:$L802,2,FALSE),VLOOKUP(Fullmath[[#This Row],[M3]],$H804:$L$2227,2,FALSE)),0)</f>
        <v>0</v>
      </c>
      <c r="X803" s="16">
        <f>IFERROR(_xlfn.IFNA(VLOOKUP(Fullmath[[#This Row],[M3]],$H$2:$L802,4,FALSE),VLOOKUP(Fullmath[[#This Row],[M3]],$H804:$L$2227,4,FALSE)),0)</f>
        <v>0</v>
      </c>
      <c r="Y803" s="5"/>
      <c r="Z803" s="6"/>
      <c r="AA803" s="15">
        <f>IFERROR(_xlfn.IFNA(VLOOKUP(Fullmath[[#This Row],[M4]],$H$2:$L802,2,FALSE),VLOOKUP(Fullmath[[#This Row],[M4]],$H804:$L$2227,2,FALSE)),0)</f>
        <v>0</v>
      </c>
      <c r="AB803" s="16">
        <f>IFERROR(_xlfn.IFNA(VLOOKUP(Fullmath[[#This Row],[M4]],$H$2:$L802,4,FALSE),VLOOKUP(Fullmath[[#This Row],[M4]],$H804:$L$2227,4,FALSE)),0)</f>
        <v>0</v>
      </c>
      <c r="AC803" s="5"/>
      <c r="AD803" s="6"/>
      <c r="AE803" s="15">
        <f>IFERROR(_xlfn.IFNA(VLOOKUP(Fullmath[[#This Row],[M5]],$H$2:$L802,2,FALSE),VLOOKUP(Fullmath[[#This Row],[M5]],$H804:$L$2227,2,FALSE)),0)</f>
        <v>0</v>
      </c>
      <c r="AF803" s="16">
        <f>IFERROR(_xlfn.IFNA(VLOOKUP(Fullmath[[#This Row],[M5]],$H$2:$L802,4,FALSE),VLOOKUP(Fullmath[[#This Row],[M5]],$H804:$L$2227,4,FALSE)),0)</f>
        <v>0</v>
      </c>
      <c r="AG803" s="5"/>
      <c r="AH803" s="6"/>
      <c r="AI803" s="15">
        <f>IFERROR(_xlfn.IFNA(VLOOKUP(Fullmath[[#This Row],[M6]],$H$2:$L802,2,FALSE),VLOOKUP(Fullmath[[#This Row],[M6]],$H804:$L$2227,2,FALSE)),0)</f>
        <v>0</v>
      </c>
      <c r="AJ803" s="16">
        <f>IFERROR(_xlfn.IFNA(VLOOKUP(Fullmath[[#This Row],[M6]],$H$2:$L802,4,FALSE),VLOOKUP(Fullmath[[#This Row],[M6]],$H804:$L$2227,4,FALSE)),0)</f>
        <v>0</v>
      </c>
      <c r="AK803" s="5" t="s">
        <v>230</v>
      </c>
      <c r="AL803" s="6">
        <v>2</v>
      </c>
      <c r="AM803" s="6">
        <f>(IFERROR(VLOOKUP(AK803,Components[[Name]:[Price]],2,FALSE),0))</f>
        <v>347.83333333333331</v>
      </c>
      <c r="AN803" s="5"/>
      <c r="AO803" s="6"/>
      <c r="AP803" s="6">
        <f>(IFERROR(VLOOKUP(AN803,Components[[Name]:[Price]],2,FALSE),0))</f>
        <v>0</v>
      </c>
      <c r="AQ803" s="5"/>
      <c r="AR803" s="6"/>
      <c r="AS803" s="6">
        <f>(IFERROR(VLOOKUP(AQ803,Components[[Name]:[Price]],2,FALSE),0))</f>
        <v>0</v>
      </c>
      <c r="AT803" s="5"/>
      <c r="AU803" s="6"/>
      <c r="AV803" s="6">
        <f>(IFERROR(VLOOKUP(AT803,Components[[Name]:[Price]],2,FALSE),0))</f>
        <v>0</v>
      </c>
      <c r="AW803" s="5"/>
      <c r="AX803" s="6"/>
      <c r="AY803" s="6">
        <f>(IFERROR(VLOOKUP(AW803,Components[[Name]:[Price]],2,FALSE),0))</f>
        <v>0</v>
      </c>
      <c r="AZ803" s="5"/>
      <c r="BA803" s="6"/>
      <c r="BB803" s="6">
        <f>(IFERROR(VLOOKUP(AZ803,Components[[Name]:[Price]],2,FALSE),0))</f>
        <v>0</v>
      </c>
    </row>
    <row r="804" spans="1:54" x14ac:dyDescent="0.2">
      <c r="A804" s="6">
        <v>17</v>
      </c>
      <c r="B804" s="6" t="s">
        <v>527</v>
      </c>
      <c r="C804" s="6" t="s">
        <v>820</v>
      </c>
      <c r="D804" s="6" t="s">
        <v>538</v>
      </c>
      <c r="E804" s="6">
        <v>1</v>
      </c>
      <c r="F804" s="6">
        <v>21</v>
      </c>
      <c r="G804" s="6">
        <v>12</v>
      </c>
      <c r="H804" s="6" t="s">
        <v>539</v>
      </c>
      <c r="I804" s="7">
        <f>Fullmath[[#This Row],[Total CP]]/Fullmath[[#This Row],[Quantity]]</f>
        <v>12</v>
      </c>
      <c r="J8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12</v>
      </c>
      <c r="K804" s="6">
        <f>Fullmath[[#This Row],[Mat Cost]]/Fullmath[[#This Row],[Quantity]]</f>
        <v>695.66666666666663</v>
      </c>
      <c r="L8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695.66666666666663</v>
      </c>
      <c r="M804" s="5" t="s">
        <v>293</v>
      </c>
      <c r="N804" s="14">
        <v>1</v>
      </c>
      <c r="O804" s="15">
        <f>IFERROR(_xlfn.IFNA(VLOOKUP(Fullmath[[#This Row],[M1]],$H$2:$L803,2,FALSE),VLOOKUP(Fullmath[[#This Row],[M1]],$H805:$L$2227,2,FALSE)),0)</f>
        <v>0</v>
      </c>
      <c r="P804" s="16">
        <f>IFERROR(_xlfn.IFNA(VLOOKUP(Fullmath[[#This Row],[M1]],$H$2:$L803,4,FALSE),VLOOKUP(Fullmath[[#This Row],[M1]],$H805:$L$2227,4,FALSE)),0)</f>
        <v>0</v>
      </c>
      <c r="Q804" s="5"/>
      <c r="R804" s="6"/>
      <c r="S804" s="15">
        <f>IFERROR(_xlfn.IFNA(VLOOKUP(Fullmath[[#This Row],[M2]],$H$2:$L803,2,FALSE),VLOOKUP(Fullmath[[#This Row],[M2]],$H805:$L$2227,2,FALSE)),0)</f>
        <v>0</v>
      </c>
      <c r="T804" s="16">
        <f>IFERROR(_xlfn.IFNA(VLOOKUP(Fullmath[[#This Row],[M2]],$H$2:$L803,4,FALSE),VLOOKUP(Fullmath[[#This Row],[M2]],$H805:$L$2227,4,FALSE)),0)</f>
        <v>0</v>
      </c>
      <c r="U804" s="5"/>
      <c r="V804" s="6"/>
      <c r="W804" s="15">
        <f>IFERROR(_xlfn.IFNA(VLOOKUP(Fullmath[[#This Row],[M3]],$H$2:$L803,2,FALSE),VLOOKUP(Fullmath[[#This Row],[M3]],$H805:$L$2227,2,FALSE)),0)</f>
        <v>0</v>
      </c>
      <c r="X804" s="16">
        <f>IFERROR(_xlfn.IFNA(VLOOKUP(Fullmath[[#This Row],[M3]],$H$2:$L803,4,FALSE),VLOOKUP(Fullmath[[#This Row],[M3]],$H805:$L$2227,4,FALSE)),0)</f>
        <v>0</v>
      </c>
      <c r="Y804" s="5"/>
      <c r="Z804" s="6"/>
      <c r="AA804" s="15">
        <f>IFERROR(_xlfn.IFNA(VLOOKUP(Fullmath[[#This Row],[M4]],$H$2:$L803,2,FALSE),VLOOKUP(Fullmath[[#This Row],[M4]],$H805:$L$2227,2,FALSE)),0)</f>
        <v>0</v>
      </c>
      <c r="AB804" s="16">
        <f>IFERROR(_xlfn.IFNA(VLOOKUP(Fullmath[[#This Row],[M4]],$H$2:$L803,4,FALSE),VLOOKUP(Fullmath[[#This Row],[M4]],$H805:$L$2227,4,FALSE)),0)</f>
        <v>0</v>
      </c>
      <c r="AC804" s="5"/>
      <c r="AD804" s="6"/>
      <c r="AE804" s="15">
        <f>IFERROR(_xlfn.IFNA(VLOOKUP(Fullmath[[#This Row],[M5]],$H$2:$L803,2,FALSE),VLOOKUP(Fullmath[[#This Row],[M5]],$H805:$L$2227,2,FALSE)),0)</f>
        <v>0</v>
      </c>
      <c r="AF804" s="16">
        <f>IFERROR(_xlfn.IFNA(VLOOKUP(Fullmath[[#This Row],[M5]],$H$2:$L803,4,FALSE),VLOOKUP(Fullmath[[#This Row],[M5]],$H805:$L$2227,4,FALSE)),0)</f>
        <v>0</v>
      </c>
      <c r="AG804" s="5"/>
      <c r="AH804" s="6"/>
      <c r="AI804" s="15">
        <f>IFERROR(_xlfn.IFNA(VLOOKUP(Fullmath[[#This Row],[M6]],$H$2:$L803,2,FALSE),VLOOKUP(Fullmath[[#This Row],[M6]],$H805:$L$2227,2,FALSE)),0)</f>
        <v>0</v>
      </c>
      <c r="AJ804" s="16">
        <f>IFERROR(_xlfn.IFNA(VLOOKUP(Fullmath[[#This Row],[M6]],$H$2:$L803,4,FALSE),VLOOKUP(Fullmath[[#This Row],[M6]],$H805:$L$2227,4,FALSE)),0)</f>
        <v>0</v>
      </c>
      <c r="AK804" s="5" t="s">
        <v>230</v>
      </c>
      <c r="AL804" s="6">
        <v>2</v>
      </c>
      <c r="AM804" s="6">
        <f>(IFERROR(VLOOKUP(AK804,Components[[Name]:[Price]],2,FALSE),0))</f>
        <v>347.83333333333331</v>
      </c>
      <c r="AN804" s="5"/>
      <c r="AO804" s="6"/>
      <c r="AP804" s="6">
        <f>(IFERROR(VLOOKUP(AN804,Components[[Name]:[Price]],2,FALSE),0))</f>
        <v>0</v>
      </c>
      <c r="AQ804" s="5"/>
      <c r="AR804" s="6"/>
      <c r="AS804" s="6">
        <f>(IFERROR(VLOOKUP(AQ804,Components[[Name]:[Price]],2,FALSE),0))</f>
        <v>0</v>
      </c>
      <c r="AT804" s="5"/>
      <c r="AU804" s="6"/>
      <c r="AV804" s="6">
        <f>(IFERROR(VLOOKUP(AT804,Components[[Name]:[Price]],2,FALSE),0))</f>
        <v>0</v>
      </c>
      <c r="AW804" s="5"/>
      <c r="AX804" s="6"/>
      <c r="AY804" s="6">
        <f>(IFERROR(VLOOKUP(AW804,Components[[Name]:[Price]],2,FALSE),0))</f>
        <v>0</v>
      </c>
      <c r="AZ804" s="5"/>
      <c r="BA804" s="6"/>
      <c r="BB804" s="6">
        <f>(IFERROR(VLOOKUP(AZ804,Components[[Name]:[Price]],2,FALSE),0))</f>
        <v>0</v>
      </c>
    </row>
    <row r="805" spans="1:54" x14ac:dyDescent="0.2">
      <c r="A805" s="6">
        <v>1019</v>
      </c>
      <c r="B805" s="6" t="s">
        <v>527</v>
      </c>
      <c r="C805" s="6" t="s">
        <v>820</v>
      </c>
      <c r="D805" s="6" t="s">
        <v>538</v>
      </c>
      <c r="E805" s="6">
        <v>1</v>
      </c>
      <c r="F805" s="6">
        <v>22</v>
      </c>
      <c r="G805" s="6">
        <v>28</v>
      </c>
      <c r="H805" s="6" t="s">
        <v>543</v>
      </c>
      <c r="I805" s="7">
        <f>Fullmath[[#This Row],[Total CP]]/Fullmath[[#This Row],[Quantity]]</f>
        <v>52</v>
      </c>
      <c r="J8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52</v>
      </c>
      <c r="K805" s="6">
        <f>Fullmath[[#This Row],[Mat Cost]]/Fullmath[[#This Row],[Quantity]]</f>
        <v>1175.0333333333333</v>
      </c>
      <c r="L8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1175.0333333333333</v>
      </c>
      <c r="M805" s="5" t="s">
        <v>320</v>
      </c>
      <c r="N805" s="14">
        <v>1</v>
      </c>
      <c r="O805" s="15">
        <f>IFERROR(_xlfn.IFNA(VLOOKUP(Fullmath[[#This Row],[M1]],$H$2:$L804,2,FALSE),VLOOKUP(Fullmath[[#This Row],[M1]],$H806:$L$2227,2,FALSE)),0)</f>
        <v>24</v>
      </c>
      <c r="P805" s="16">
        <f>IFERROR(_xlfn.IFNA(VLOOKUP(Fullmath[[#This Row],[M1]],$H$2:$L804,4,FALSE),VLOOKUP(Fullmath[[#This Row],[M1]],$H806:$L$2227,4,FALSE)),0)</f>
        <v>479.36666666666662</v>
      </c>
      <c r="Q805" s="5"/>
      <c r="R805" s="6"/>
      <c r="S805" s="15">
        <f>IFERROR(_xlfn.IFNA(VLOOKUP(Fullmath[[#This Row],[M2]],$H$2:$L804,2,FALSE),VLOOKUP(Fullmath[[#This Row],[M2]],$H806:$L$2227,2,FALSE)),0)</f>
        <v>0</v>
      </c>
      <c r="T805" s="16">
        <f>IFERROR(_xlfn.IFNA(VLOOKUP(Fullmath[[#This Row],[M2]],$H$2:$L804,4,FALSE),VLOOKUP(Fullmath[[#This Row],[M2]],$H806:$L$2227,4,FALSE)),0)</f>
        <v>0</v>
      </c>
      <c r="U805" s="5"/>
      <c r="V805" s="6"/>
      <c r="W805" s="15">
        <f>IFERROR(_xlfn.IFNA(VLOOKUP(Fullmath[[#This Row],[M3]],$H$2:$L804,2,FALSE),VLOOKUP(Fullmath[[#This Row],[M3]],$H806:$L$2227,2,FALSE)),0)</f>
        <v>0</v>
      </c>
      <c r="X805" s="16">
        <f>IFERROR(_xlfn.IFNA(VLOOKUP(Fullmath[[#This Row],[M3]],$H$2:$L804,4,FALSE),VLOOKUP(Fullmath[[#This Row],[M3]],$H806:$L$2227,4,FALSE)),0)</f>
        <v>0</v>
      </c>
      <c r="Y805" s="5"/>
      <c r="Z805" s="6"/>
      <c r="AA805" s="15">
        <f>IFERROR(_xlfn.IFNA(VLOOKUP(Fullmath[[#This Row],[M4]],$H$2:$L804,2,FALSE),VLOOKUP(Fullmath[[#This Row],[M4]],$H806:$L$2227,2,FALSE)),0)</f>
        <v>0</v>
      </c>
      <c r="AB805" s="16">
        <f>IFERROR(_xlfn.IFNA(VLOOKUP(Fullmath[[#This Row],[M4]],$H$2:$L804,4,FALSE),VLOOKUP(Fullmath[[#This Row],[M4]],$H806:$L$2227,4,FALSE)),0)</f>
        <v>0</v>
      </c>
      <c r="AC805" s="5"/>
      <c r="AD805" s="6"/>
      <c r="AE805" s="15">
        <f>IFERROR(_xlfn.IFNA(VLOOKUP(Fullmath[[#This Row],[M5]],$H$2:$L804,2,FALSE),VLOOKUP(Fullmath[[#This Row],[M5]],$H806:$L$2227,2,FALSE)),0)</f>
        <v>0</v>
      </c>
      <c r="AF805" s="16">
        <f>IFERROR(_xlfn.IFNA(VLOOKUP(Fullmath[[#This Row],[M5]],$H$2:$L804,4,FALSE),VLOOKUP(Fullmath[[#This Row],[M5]],$H806:$L$2227,4,FALSE)),0)</f>
        <v>0</v>
      </c>
      <c r="AG805" s="5"/>
      <c r="AH805" s="6"/>
      <c r="AI805" s="15">
        <f>IFERROR(_xlfn.IFNA(VLOOKUP(Fullmath[[#This Row],[M6]],$H$2:$L804,2,FALSE),VLOOKUP(Fullmath[[#This Row],[M6]],$H806:$L$2227,2,FALSE)),0)</f>
        <v>0</v>
      </c>
      <c r="AJ805" s="16">
        <f>IFERROR(_xlfn.IFNA(VLOOKUP(Fullmath[[#This Row],[M6]],$H$2:$L804,4,FALSE),VLOOKUP(Fullmath[[#This Row],[M6]],$H806:$L$2227,4,FALSE)),0)</f>
        <v>0</v>
      </c>
      <c r="AK805" s="5" t="s">
        <v>230</v>
      </c>
      <c r="AL805" s="6">
        <v>2</v>
      </c>
      <c r="AM805" s="6">
        <f>(IFERROR(VLOOKUP(AK805,Components[[Name]:[Price]],2,FALSE),0))</f>
        <v>347.83333333333331</v>
      </c>
      <c r="AN805" s="5"/>
      <c r="AO805" s="6"/>
      <c r="AP805" s="6">
        <f>(IFERROR(VLOOKUP(AN805,Components[[Name]:[Price]],2,FALSE),0))</f>
        <v>0</v>
      </c>
      <c r="AQ805" s="5"/>
      <c r="AR805" s="6"/>
      <c r="AS805" s="6">
        <f>(IFERROR(VLOOKUP(AQ805,Components[[Name]:[Price]],2,FALSE),0))</f>
        <v>0</v>
      </c>
      <c r="AT805" s="5"/>
      <c r="AU805" s="6"/>
      <c r="AV805" s="6">
        <f>(IFERROR(VLOOKUP(AT805,Components[[Name]:[Price]],2,FALSE),0))</f>
        <v>0</v>
      </c>
      <c r="AW805" s="5"/>
      <c r="AX805" s="6"/>
      <c r="AY805" s="6">
        <f>(IFERROR(VLOOKUP(AW805,Components[[Name]:[Price]],2,FALSE),0))</f>
        <v>0</v>
      </c>
      <c r="AZ805" s="5"/>
      <c r="BA805" s="6"/>
      <c r="BB805" s="6">
        <f>(IFERROR(VLOOKUP(AZ805,Components[[Name]:[Price]],2,FALSE),0))</f>
        <v>0</v>
      </c>
    </row>
    <row r="806" spans="1:54" x14ac:dyDescent="0.2">
      <c r="A806" s="6">
        <v>27</v>
      </c>
      <c r="B806" s="6" t="s">
        <v>527</v>
      </c>
      <c r="C806" s="6" t="s">
        <v>820</v>
      </c>
      <c r="D806" s="6" t="s">
        <v>538</v>
      </c>
      <c r="E806" s="6">
        <v>1</v>
      </c>
      <c r="F806" s="6">
        <v>23</v>
      </c>
      <c r="G806" s="6">
        <v>51</v>
      </c>
      <c r="H806" s="6" t="s">
        <v>540</v>
      </c>
      <c r="I806" s="7">
        <f>Fullmath[[#This Row],[Total CP]]/Fullmath[[#This Row],[Quantity]]</f>
        <v>55.4</v>
      </c>
      <c r="J8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55.4</v>
      </c>
      <c r="K806" s="6">
        <f>Fullmath[[#This Row],[Mat Cost]]/Fullmath[[#This Row],[Quantity]]</f>
        <v>1183.7933333333333</v>
      </c>
      <c r="L8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1183.7933333333333</v>
      </c>
      <c r="M806" s="5" t="s">
        <v>457</v>
      </c>
      <c r="N806" s="14">
        <v>1</v>
      </c>
      <c r="O806" s="15">
        <f>IFERROR(_xlfn.IFNA(VLOOKUP(Fullmath[[#This Row],[M1]],$H$2:$L805,2,FALSE),VLOOKUP(Fullmath[[#This Row],[M1]],$H807:$L$2227,2,FALSE)),0)</f>
        <v>3.4</v>
      </c>
      <c r="P806" s="16">
        <f>IFERROR(_xlfn.IFNA(VLOOKUP(Fullmath[[#This Row],[M1]],$H$2:$L805,4,FALSE),VLOOKUP(Fullmath[[#This Row],[M1]],$H807:$L$2227,4,FALSE)),0)</f>
        <v>247.46</v>
      </c>
      <c r="Q806" s="5" t="s">
        <v>581</v>
      </c>
      <c r="R806" s="6">
        <v>1</v>
      </c>
      <c r="S806" s="15">
        <f>IFERROR(_xlfn.IFNA(VLOOKUP(Fullmath[[#This Row],[M2]],$H$2:$L805,2,FALSE),VLOOKUP(Fullmath[[#This Row],[M2]],$H807:$L$2227,2,FALSE)),0)</f>
        <v>1</v>
      </c>
      <c r="T806" s="16">
        <f>IFERROR(_xlfn.IFNA(VLOOKUP(Fullmath[[#This Row],[M2]],$H$2:$L805,4,FALSE),VLOOKUP(Fullmath[[#This Row],[M2]],$H807:$L$2227,4,FALSE)),0)</f>
        <v>240.66666666666666</v>
      </c>
      <c r="U806" s="5"/>
      <c r="V806" s="6"/>
      <c r="W806" s="15">
        <f>IFERROR(_xlfn.IFNA(VLOOKUP(Fullmath[[#This Row],[M3]],$H$2:$L805,2,FALSE),VLOOKUP(Fullmath[[#This Row],[M3]],$H807:$L$2227,2,FALSE)),0)</f>
        <v>0</v>
      </c>
      <c r="X806" s="16">
        <f>IFERROR(_xlfn.IFNA(VLOOKUP(Fullmath[[#This Row],[M3]],$H$2:$L805,4,FALSE),VLOOKUP(Fullmath[[#This Row],[M3]],$H807:$L$2227,4,FALSE)),0)</f>
        <v>0</v>
      </c>
      <c r="Y806" s="5"/>
      <c r="Z806" s="6"/>
      <c r="AA806" s="15">
        <f>IFERROR(_xlfn.IFNA(VLOOKUP(Fullmath[[#This Row],[M4]],$H$2:$L805,2,FALSE),VLOOKUP(Fullmath[[#This Row],[M4]],$H807:$L$2227,2,FALSE)),0)</f>
        <v>0</v>
      </c>
      <c r="AB806" s="16">
        <f>IFERROR(_xlfn.IFNA(VLOOKUP(Fullmath[[#This Row],[M4]],$H$2:$L805,4,FALSE),VLOOKUP(Fullmath[[#This Row],[M4]],$H807:$L$2227,4,FALSE)),0)</f>
        <v>0</v>
      </c>
      <c r="AC806" s="5"/>
      <c r="AD806" s="6"/>
      <c r="AE806" s="15">
        <f>IFERROR(_xlfn.IFNA(VLOOKUP(Fullmath[[#This Row],[M5]],$H$2:$L805,2,FALSE),VLOOKUP(Fullmath[[#This Row],[M5]],$H807:$L$2227,2,FALSE)),0)</f>
        <v>0</v>
      </c>
      <c r="AF806" s="16">
        <f>IFERROR(_xlfn.IFNA(VLOOKUP(Fullmath[[#This Row],[M5]],$H$2:$L805,4,FALSE),VLOOKUP(Fullmath[[#This Row],[M5]],$H807:$L$2227,4,FALSE)),0)</f>
        <v>0</v>
      </c>
      <c r="AG806" s="5"/>
      <c r="AH806" s="6"/>
      <c r="AI806" s="15">
        <f>IFERROR(_xlfn.IFNA(VLOOKUP(Fullmath[[#This Row],[M6]],$H$2:$L805,2,FALSE),VLOOKUP(Fullmath[[#This Row],[M6]],$H807:$L$2227,2,FALSE)),0)</f>
        <v>0</v>
      </c>
      <c r="AJ806" s="16">
        <f>IFERROR(_xlfn.IFNA(VLOOKUP(Fullmath[[#This Row],[M6]],$H$2:$L805,4,FALSE),VLOOKUP(Fullmath[[#This Row],[M6]],$H807:$L$2227,4,FALSE)),0)</f>
        <v>0</v>
      </c>
      <c r="AK806" s="5" t="s">
        <v>230</v>
      </c>
      <c r="AL806" s="6">
        <v>2</v>
      </c>
      <c r="AM806" s="6">
        <f>(IFERROR(VLOOKUP(AK806,Components[[Name]:[Price]],2,FALSE),0))</f>
        <v>347.83333333333331</v>
      </c>
      <c r="AN806" s="5"/>
      <c r="AO806" s="6"/>
      <c r="AP806" s="6">
        <f>(IFERROR(VLOOKUP(AN806,Components[[Name]:[Price]],2,FALSE),0))</f>
        <v>0</v>
      </c>
      <c r="AQ806" s="5"/>
      <c r="AR806" s="6"/>
      <c r="AS806" s="6">
        <f>(IFERROR(VLOOKUP(AQ806,Components[[Name]:[Price]],2,FALSE),0))</f>
        <v>0</v>
      </c>
      <c r="AT806" s="5"/>
      <c r="AU806" s="6"/>
      <c r="AV806" s="6">
        <f>(IFERROR(VLOOKUP(AT806,Components[[Name]:[Price]],2,FALSE),0))</f>
        <v>0</v>
      </c>
      <c r="AW806" s="5"/>
      <c r="AX806" s="6"/>
      <c r="AY806" s="6">
        <f>(IFERROR(VLOOKUP(AW806,Components[[Name]:[Price]],2,FALSE),0))</f>
        <v>0</v>
      </c>
      <c r="AZ806" s="5"/>
      <c r="BA806" s="6"/>
      <c r="BB806" s="6">
        <f>(IFERROR(VLOOKUP(AZ806,Components[[Name]:[Price]],2,FALSE),0))</f>
        <v>0</v>
      </c>
    </row>
    <row r="807" spans="1:54" x14ac:dyDescent="0.2">
      <c r="A807" s="6">
        <v>53</v>
      </c>
      <c r="B807" s="6" t="s">
        <v>527</v>
      </c>
      <c r="C807" s="6" t="s">
        <v>820</v>
      </c>
      <c r="D807" s="6" t="s">
        <v>538</v>
      </c>
      <c r="E807" s="6">
        <v>1</v>
      </c>
      <c r="F807" s="6">
        <v>26</v>
      </c>
      <c r="G807" s="6">
        <v>109</v>
      </c>
      <c r="H807" s="6" t="s">
        <v>542</v>
      </c>
      <c r="I807" s="7">
        <f>Fullmath[[#This Row],[Total CP]]/Fullmath[[#This Row],[Quantity]]</f>
        <v>109</v>
      </c>
      <c r="J8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109</v>
      </c>
      <c r="K807" s="6">
        <f>Fullmath[[#This Row],[Mat Cost]]/Fullmath[[#This Row],[Quantity]]</f>
        <v>10695.666666666666</v>
      </c>
      <c r="L8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10695.666666666666</v>
      </c>
      <c r="M807" s="5"/>
      <c r="N807" s="14"/>
      <c r="O807" s="15">
        <f>IFERROR(_xlfn.IFNA(VLOOKUP(Fullmath[[#This Row],[M1]],$H$2:$L806,2,FALSE),VLOOKUP(Fullmath[[#This Row],[M1]],$H808:$L$2227,2,FALSE)),0)</f>
        <v>0</v>
      </c>
      <c r="P807" s="16">
        <f>IFERROR(_xlfn.IFNA(VLOOKUP(Fullmath[[#This Row],[M1]],$H$2:$L806,4,FALSE),VLOOKUP(Fullmath[[#This Row],[M1]],$H808:$L$2227,4,FALSE)),0)</f>
        <v>0</v>
      </c>
      <c r="Q807" s="5"/>
      <c r="R807" s="6"/>
      <c r="S807" s="15">
        <f>IFERROR(_xlfn.IFNA(VLOOKUP(Fullmath[[#This Row],[M2]],$H$2:$L806,2,FALSE),VLOOKUP(Fullmath[[#This Row],[M2]],$H808:$L$2227,2,FALSE)),0)</f>
        <v>0</v>
      </c>
      <c r="T807" s="16">
        <f>IFERROR(_xlfn.IFNA(VLOOKUP(Fullmath[[#This Row],[M2]],$H$2:$L806,4,FALSE),VLOOKUP(Fullmath[[#This Row],[M2]],$H808:$L$2227,4,FALSE)),0)</f>
        <v>0</v>
      </c>
      <c r="U807" s="5"/>
      <c r="V807" s="6"/>
      <c r="W807" s="15">
        <f>IFERROR(_xlfn.IFNA(VLOOKUP(Fullmath[[#This Row],[M3]],$H$2:$L806,2,FALSE),VLOOKUP(Fullmath[[#This Row],[M3]],$H808:$L$2227,2,FALSE)),0)</f>
        <v>0</v>
      </c>
      <c r="X807" s="16">
        <f>IFERROR(_xlfn.IFNA(VLOOKUP(Fullmath[[#This Row],[M3]],$H$2:$L806,4,FALSE),VLOOKUP(Fullmath[[#This Row],[M3]],$H808:$L$2227,4,FALSE)),0)</f>
        <v>0</v>
      </c>
      <c r="Y807" s="5"/>
      <c r="Z807" s="6"/>
      <c r="AA807" s="15">
        <f>IFERROR(_xlfn.IFNA(VLOOKUP(Fullmath[[#This Row],[M4]],$H$2:$L806,2,FALSE),VLOOKUP(Fullmath[[#This Row],[M4]],$H808:$L$2227,2,FALSE)),0)</f>
        <v>0</v>
      </c>
      <c r="AB807" s="16">
        <f>IFERROR(_xlfn.IFNA(VLOOKUP(Fullmath[[#This Row],[M4]],$H$2:$L806,4,FALSE),VLOOKUP(Fullmath[[#This Row],[M4]],$H808:$L$2227,4,FALSE)),0)</f>
        <v>0</v>
      </c>
      <c r="AC807" s="5"/>
      <c r="AD807" s="6"/>
      <c r="AE807" s="15">
        <f>IFERROR(_xlfn.IFNA(VLOOKUP(Fullmath[[#This Row],[M5]],$H$2:$L806,2,FALSE),VLOOKUP(Fullmath[[#This Row],[M5]],$H808:$L$2227,2,FALSE)),0)</f>
        <v>0</v>
      </c>
      <c r="AF807" s="16">
        <f>IFERROR(_xlfn.IFNA(VLOOKUP(Fullmath[[#This Row],[M5]],$H$2:$L806,4,FALSE),VLOOKUP(Fullmath[[#This Row],[M5]],$H808:$L$2227,4,FALSE)),0)</f>
        <v>0</v>
      </c>
      <c r="AG807" s="5"/>
      <c r="AH807" s="6"/>
      <c r="AI807" s="15">
        <f>IFERROR(_xlfn.IFNA(VLOOKUP(Fullmath[[#This Row],[M6]],$H$2:$L806,2,FALSE),VLOOKUP(Fullmath[[#This Row],[M6]],$H808:$L$2227,2,FALSE)),0)</f>
        <v>0</v>
      </c>
      <c r="AJ807" s="16">
        <f>IFERROR(_xlfn.IFNA(VLOOKUP(Fullmath[[#This Row],[M6]],$H$2:$L806,4,FALSE),VLOOKUP(Fullmath[[#This Row],[M6]],$H808:$L$2227,4,FALSE)),0)</f>
        <v>0</v>
      </c>
      <c r="AK807" s="7" t="s">
        <v>517</v>
      </c>
      <c r="AL807" s="6">
        <v>1</v>
      </c>
      <c r="AM807" s="6">
        <f>(IFERROR(VLOOKUP(AK807,Components[[Name]:[Price]],2,FALSE),0))</f>
        <v>10000</v>
      </c>
      <c r="AN807" s="5" t="s">
        <v>230</v>
      </c>
      <c r="AO807" s="6">
        <v>2</v>
      </c>
      <c r="AP807" s="6">
        <f>(IFERROR(VLOOKUP(AN807,Components[[Name]:[Price]],2,FALSE),0))</f>
        <v>347.83333333333331</v>
      </c>
      <c r="AQ807" s="5"/>
      <c r="AR807" s="6"/>
      <c r="AS807" s="6">
        <f>(IFERROR(VLOOKUP(AQ807,Components[[Name]:[Price]],2,FALSE),0))</f>
        <v>0</v>
      </c>
      <c r="AT807" s="5"/>
      <c r="AU807" s="6"/>
      <c r="AV807" s="6">
        <f>(IFERROR(VLOOKUP(AT807,Components[[Name]:[Price]],2,FALSE),0))</f>
        <v>0</v>
      </c>
      <c r="AW807" s="5"/>
      <c r="AX807" s="6"/>
      <c r="AY807" s="6">
        <f>(IFERROR(VLOOKUP(AW807,Components[[Name]:[Price]],2,FALSE),0))</f>
        <v>0</v>
      </c>
      <c r="AZ807" s="5"/>
      <c r="BA807" s="6"/>
      <c r="BB807" s="6">
        <f>(IFERROR(VLOOKUP(AZ807,Components[[Name]:[Price]],2,FALSE),0))</f>
        <v>0</v>
      </c>
    </row>
    <row r="808" spans="1:54" x14ac:dyDescent="0.2">
      <c r="A808" s="6">
        <v>41</v>
      </c>
      <c r="B808" s="6" t="s">
        <v>527</v>
      </c>
      <c r="C808" s="6" t="s">
        <v>820</v>
      </c>
      <c r="D808" s="6" t="s">
        <v>538</v>
      </c>
      <c r="E808" s="6">
        <v>1</v>
      </c>
      <c r="F808" s="6">
        <v>28</v>
      </c>
      <c r="G808" s="6">
        <v>129</v>
      </c>
      <c r="H808" s="6" t="s">
        <v>541</v>
      </c>
      <c r="I808" s="7">
        <f>Fullmath[[#This Row],[Total CP]]/Fullmath[[#This Row],[Quantity]]</f>
        <v>154.4</v>
      </c>
      <c r="J8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154.4</v>
      </c>
      <c r="K808" s="6">
        <f>Fullmath[[#This Row],[Mat Cost]]/Fullmath[[#This Row],[Quantity]]</f>
        <v>1749.6766666666667</v>
      </c>
      <c r="L8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1749.6766666666667</v>
      </c>
      <c r="M808" s="5" t="s">
        <v>582</v>
      </c>
      <c r="N808" s="14">
        <v>1</v>
      </c>
      <c r="O808" s="15">
        <f>IFERROR(_xlfn.IFNA(VLOOKUP(Fullmath[[#This Row],[M1]],$H$2:$L807,2,FALSE),VLOOKUP(Fullmath[[#This Row],[M1]],$H809:$L$2227,2,FALSE)),0)</f>
        <v>9.4</v>
      </c>
      <c r="P808" s="16">
        <f>IFERROR(_xlfn.IFNA(VLOOKUP(Fullmath[[#This Row],[M1]],$H$2:$L807,4,FALSE),VLOOKUP(Fullmath[[#This Row],[M1]],$H809:$L$2227,4,FALSE)),0)</f>
        <v>138.97666666666666</v>
      </c>
      <c r="Q808" s="5" t="s">
        <v>463</v>
      </c>
      <c r="R808" s="6">
        <v>1</v>
      </c>
      <c r="S808" s="15">
        <f>IFERROR(_xlfn.IFNA(VLOOKUP(Fullmath[[#This Row],[M2]],$H$2:$L807,2,FALSE),VLOOKUP(Fullmath[[#This Row],[M2]],$H809:$L$2227,2,FALSE)),0)</f>
        <v>16</v>
      </c>
      <c r="T808" s="16">
        <f>IFERROR(_xlfn.IFNA(VLOOKUP(Fullmath[[#This Row],[M2]],$H$2:$L807,4,FALSE),VLOOKUP(Fullmath[[#This Row],[M2]],$H809:$L$2227,4,FALSE)),0)</f>
        <v>300</v>
      </c>
      <c r="U808" s="5"/>
      <c r="V808" s="6"/>
      <c r="W808" s="15">
        <f>IFERROR(_xlfn.IFNA(VLOOKUP(Fullmath[[#This Row],[M3]],$H$2:$L807,2,FALSE),VLOOKUP(Fullmath[[#This Row],[M3]],$H809:$L$2227,2,FALSE)),0)</f>
        <v>0</v>
      </c>
      <c r="X808" s="16">
        <f>IFERROR(_xlfn.IFNA(VLOOKUP(Fullmath[[#This Row],[M3]],$H$2:$L807,4,FALSE),VLOOKUP(Fullmath[[#This Row],[M3]],$H809:$L$2227,4,FALSE)),0)</f>
        <v>0</v>
      </c>
      <c r="Y808" s="5"/>
      <c r="Z808" s="6"/>
      <c r="AA808" s="15">
        <f>IFERROR(_xlfn.IFNA(VLOOKUP(Fullmath[[#This Row],[M4]],$H$2:$L807,2,FALSE),VLOOKUP(Fullmath[[#This Row],[M4]],$H809:$L$2227,2,FALSE)),0)</f>
        <v>0</v>
      </c>
      <c r="AB808" s="16">
        <f>IFERROR(_xlfn.IFNA(VLOOKUP(Fullmath[[#This Row],[M4]],$H$2:$L807,4,FALSE),VLOOKUP(Fullmath[[#This Row],[M4]],$H809:$L$2227,4,FALSE)),0)</f>
        <v>0</v>
      </c>
      <c r="AC808" s="5"/>
      <c r="AD808" s="6"/>
      <c r="AE808" s="15">
        <f>IFERROR(_xlfn.IFNA(VLOOKUP(Fullmath[[#This Row],[M5]],$H$2:$L807,2,FALSE),VLOOKUP(Fullmath[[#This Row],[M5]],$H809:$L$2227,2,FALSE)),0)</f>
        <v>0</v>
      </c>
      <c r="AF808" s="16">
        <f>IFERROR(_xlfn.IFNA(VLOOKUP(Fullmath[[#This Row],[M5]],$H$2:$L807,4,FALSE),VLOOKUP(Fullmath[[#This Row],[M5]],$H809:$L$2227,4,FALSE)),0)</f>
        <v>0</v>
      </c>
      <c r="AG808" s="5"/>
      <c r="AH808" s="6"/>
      <c r="AI808" s="15">
        <f>IFERROR(_xlfn.IFNA(VLOOKUP(Fullmath[[#This Row],[M6]],$H$2:$L807,2,FALSE),VLOOKUP(Fullmath[[#This Row],[M6]],$H809:$L$2227,2,FALSE)),0)</f>
        <v>0</v>
      </c>
      <c r="AJ808" s="16">
        <f>IFERROR(_xlfn.IFNA(VLOOKUP(Fullmath[[#This Row],[M6]],$H$2:$L807,4,FALSE),VLOOKUP(Fullmath[[#This Row],[M6]],$H809:$L$2227,4,FALSE)),0)</f>
        <v>0</v>
      </c>
      <c r="AK808" s="5" t="s">
        <v>263</v>
      </c>
      <c r="AL808" s="6">
        <v>2</v>
      </c>
      <c r="AM808" s="6">
        <f>(IFERROR(VLOOKUP(AK808,Components[[Name]:[Price]],2,FALSE),0))</f>
        <v>600</v>
      </c>
      <c r="AN808" s="5" t="s">
        <v>212</v>
      </c>
      <c r="AO808" s="6">
        <v>3</v>
      </c>
      <c r="AP808" s="6">
        <f>(IFERROR(VLOOKUP(AN808,Components[[Name]:[Price]],2,FALSE),0))</f>
        <v>36.9</v>
      </c>
      <c r="AQ808" s="5"/>
      <c r="AR808" s="6"/>
      <c r="AS808" s="6">
        <f>(IFERROR(VLOOKUP(AQ808,Components[[Name]:[Price]],2,FALSE),0))</f>
        <v>0</v>
      </c>
      <c r="AT808" s="5"/>
      <c r="AU808" s="6"/>
      <c r="AV808" s="6">
        <f>(IFERROR(VLOOKUP(AT808,Components[[Name]:[Price]],2,FALSE),0))</f>
        <v>0</v>
      </c>
      <c r="AW808" s="5"/>
      <c r="AX808" s="6"/>
      <c r="AY808" s="6">
        <f>(IFERROR(VLOOKUP(AW808,Components[[Name]:[Price]],2,FALSE),0))</f>
        <v>0</v>
      </c>
      <c r="AZ808" s="5"/>
      <c r="BA808" s="6"/>
      <c r="BB808" s="6">
        <f>(IFERROR(VLOOKUP(AZ808,Components[[Name]:[Price]],2,FALSE),0))</f>
        <v>0</v>
      </c>
    </row>
    <row r="809" spans="1:54" x14ac:dyDescent="0.2">
      <c r="A809" s="6">
        <v>1021</v>
      </c>
      <c r="B809" s="6" t="s">
        <v>527</v>
      </c>
      <c r="C809" s="6" t="s">
        <v>820</v>
      </c>
      <c r="D809" s="6" t="s">
        <v>538</v>
      </c>
      <c r="E809" s="6">
        <v>1</v>
      </c>
      <c r="F809" s="6">
        <v>35</v>
      </c>
      <c r="G809" s="6">
        <v>166</v>
      </c>
      <c r="H809" s="6" t="s">
        <v>544</v>
      </c>
      <c r="I809" s="7">
        <f>Fullmath[[#This Row],[Total CP]]/Fullmath[[#This Row],[Quantity]]</f>
        <v>260.75</v>
      </c>
      <c r="J8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260.75</v>
      </c>
      <c r="K809" s="6">
        <f>Fullmath[[#This Row],[Mat Cost]]/Fullmath[[#This Row],[Quantity]]</f>
        <v>7154.6322916666668</v>
      </c>
      <c r="L8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7154.6322916666668</v>
      </c>
      <c r="M809" s="5" t="s">
        <v>320</v>
      </c>
      <c r="N809" s="14">
        <v>2</v>
      </c>
      <c r="O809" s="15">
        <f>IFERROR(_xlfn.IFNA(VLOOKUP(Fullmath[[#This Row],[M1]],$H$2:$L808,2,FALSE),VLOOKUP(Fullmath[[#This Row],[M1]],$H810:$L$2227,2,FALSE)),0)</f>
        <v>24</v>
      </c>
      <c r="P809" s="16">
        <f>IFERROR(_xlfn.IFNA(VLOOKUP(Fullmath[[#This Row],[M1]],$H$2:$L808,4,FALSE),VLOOKUP(Fullmath[[#This Row],[M1]],$H810:$L$2227,4,FALSE)),0)</f>
        <v>479.36666666666662</v>
      </c>
      <c r="Q809" s="7" t="s">
        <v>354</v>
      </c>
      <c r="R809" s="7">
        <v>1</v>
      </c>
      <c r="S809" s="15">
        <f>IFERROR(_xlfn.IFNA(VLOOKUP(Fullmath[[#This Row],[M2]],$H$2:$L808,2,FALSE),VLOOKUP(Fullmath[[#This Row],[M2]],$H810:$L$2227,2,FALSE)),0)</f>
        <v>46.75</v>
      </c>
      <c r="T809" s="16">
        <f>IFERROR(_xlfn.IFNA(VLOOKUP(Fullmath[[#This Row],[M2]],$H$2:$L808,4,FALSE),VLOOKUP(Fullmath[[#This Row],[M2]],$H810:$L$2227,4,FALSE)),0)</f>
        <v>4795.8989583333332</v>
      </c>
      <c r="W809" s="15">
        <f>IFERROR(_xlfn.IFNA(VLOOKUP(Fullmath[[#This Row],[M3]],$H$2:$L808,2,FALSE),VLOOKUP(Fullmath[[#This Row],[M3]],$H810:$L$2227,2,FALSE)),0)</f>
        <v>0</v>
      </c>
      <c r="X809" s="16">
        <f>IFERROR(_xlfn.IFNA(VLOOKUP(Fullmath[[#This Row],[M3]],$H$2:$L808,4,FALSE),VLOOKUP(Fullmath[[#This Row],[M3]],$H810:$L$2227,4,FALSE)),0)</f>
        <v>0</v>
      </c>
      <c r="Y809" s="5"/>
      <c r="Z809" s="6"/>
      <c r="AA809" s="15">
        <f>IFERROR(_xlfn.IFNA(VLOOKUP(Fullmath[[#This Row],[M4]],$H$2:$L808,2,FALSE),VLOOKUP(Fullmath[[#This Row],[M4]],$H810:$L$2227,2,FALSE)),0)</f>
        <v>0</v>
      </c>
      <c r="AB809" s="16">
        <f>IFERROR(_xlfn.IFNA(VLOOKUP(Fullmath[[#This Row],[M4]],$H$2:$L808,4,FALSE),VLOOKUP(Fullmath[[#This Row],[M4]],$H810:$L$2227,4,FALSE)),0)</f>
        <v>0</v>
      </c>
      <c r="AC809" s="5"/>
      <c r="AD809" s="6"/>
      <c r="AE809" s="15">
        <f>IFERROR(_xlfn.IFNA(VLOOKUP(Fullmath[[#This Row],[M5]],$H$2:$L808,2,FALSE),VLOOKUP(Fullmath[[#This Row],[M5]],$H810:$L$2227,2,FALSE)),0)</f>
        <v>0</v>
      </c>
      <c r="AF809" s="16">
        <f>IFERROR(_xlfn.IFNA(VLOOKUP(Fullmath[[#This Row],[M5]],$H$2:$L808,4,FALSE),VLOOKUP(Fullmath[[#This Row],[M5]],$H810:$L$2227,4,FALSE)),0)</f>
        <v>0</v>
      </c>
      <c r="AG809" s="5"/>
      <c r="AH809" s="6"/>
      <c r="AI809" s="15">
        <f>IFERROR(_xlfn.IFNA(VLOOKUP(Fullmath[[#This Row],[M6]],$H$2:$L808,2,FALSE),VLOOKUP(Fullmath[[#This Row],[M6]],$H810:$L$2227,2,FALSE)),0)</f>
        <v>0</v>
      </c>
      <c r="AJ809" s="16">
        <f>IFERROR(_xlfn.IFNA(VLOOKUP(Fullmath[[#This Row],[M6]],$H$2:$L808,4,FALSE),VLOOKUP(Fullmath[[#This Row],[M6]],$H810:$L$2227,4,FALSE)),0)</f>
        <v>0</v>
      </c>
      <c r="AK809" s="5" t="s">
        <v>260</v>
      </c>
      <c r="AL809" s="6">
        <v>2</v>
      </c>
      <c r="AM809" s="6">
        <f>(IFERROR(VLOOKUP(AK809,Components[[Name]:[Price]],2,FALSE),0))</f>
        <v>700</v>
      </c>
      <c r="AN809" s="5"/>
      <c r="AO809" s="6"/>
      <c r="AP809" s="6">
        <f>(IFERROR(VLOOKUP(AN809,Components[[Name]:[Price]],2,FALSE),0))</f>
        <v>0</v>
      </c>
      <c r="AQ809" s="5"/>
      <c r="AR809" s="6"/>
      <c r="AS809" s="6">
        <f>(IFERROR(VLOOKUP(AQ809,Components[[Name]:[Price]],2,FALSE),0))</f>
        <v>0</v>
      </c>
      <c r="AT809" s="5"/>
      <c r="AU809" s="6"/>
      <c r="AV809" s="6">
        <f>(IFERROR(VLOOKUP(AT809,Components[[Name]:[Price]],2,FALSE),0))</f>
        <v>0</v>
      </c>
      <c r="AW809" s="5"/>
      <c r="AX809" s="6"/>
      <c r="AY809" s="6">
        <f>(IFERROR(VLOOKUP(AW809,Components[[Name]:[Price]],2,FALSE),0))</f>
        <v>0</v>
      </c>
      <c r="AZ809" s="5"/>
      <c r="BA809" s="6"/>
      <c r="BB809" s="6">
        <f>(IFERROR(VLOOKUP(AZ809,Components[[Name]:[Price]],2,FALSE),0))</f>
        <v>0</v>
      </c>
    </row>
    <row r="810" spans="1:54" x14ac:dyDescent="0.2">
      <c r="A810" s="6">
        <v>1023</v>
      </c>
      <c r="B810" s="6" t="s">
        <v>527</v>
      </c>
      <c r="C810" s="6" t="s">
        <v>820</v>
      </c>
      <c r="D810" s="6" t="s">
        <v>538</v>
      </c>
      <c r="E810" s="6">
        <v>1</v>
      </c>
      <c r="F810" s="6">
        <v>51</v>
      </c>
      <c r="G810" s="6">
        <v>718</v>
      </c>
      <c r="H810" s="6" t="s">
        <v>545</v>
      </c>
      <c r="I810" s="7">
        <f>Fullmath[[#This Row],[Total CP]]/Fullmath[[#This Row],[Quantity]]</f>
        <v>915.91666666666663</v>
      </c>
      <c r="J8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915.91666666666663</v>
      </c>
      <c r="K810" s="6">
        <f>Fullmath[[#This Row],[Mat Cost]]/Fullmath[[#This Row],[Quantity]]</f>
        <v>32755.130208333332</v>
      </c>
      <c r="L8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32755.130208333332</v>
      </c>
      <c r="M810" s="7" t="s">
        <v>352</v>
      </c>
      <c r="N810" s="14">
        <v>1</v>
      </c>
      <c r="O810" s="15">
        <f>IFERROR(_xlfn.IFNA(VLOOKUP(Fullmath[[#This Row],[M1]],$H$2:$L809,2,FALSE),VLOOKUP(Fullmath[[#This Row],[M1]],$H811:$L$2227,2,FALSE)),0)</f>
        <v>56.416666666666664</v>
      </c>
      <c r="P810" s="16">
        <f>IFERROR(_xlfn.IFNA(VLOOKUP(Fullmath[[#This Row],[M1]],$H$2:$L809,4,FALSE),VLOOKUP(Fullmath[[#This Row],[M1]],$H811:$L$2227,4,FALSE)),0)</f>
        <v>20804.598958333332</v>
      </c>
      <c r="Q810" s="7" t="s">
        <v>320</v>
      </c>
      <c r="R810" s="7">
        <v>2</v>
      </c>
      <c r="S810" s="15">
        <f>IFERROR(_xlfn.IFNA(VLOOKUP(Fullmath[[#This Row],[M2]],$H$2:$L809,2,FALSE),VLOOKUP(Fullmath[[#This Row],[M2]],$H811:$L$2227,2,FALSE)),0)</f>
        <v>24</v>
      </c>
      <c r="T810" s="16">
        <f>IFERROR(_xlfn.IFNA(VLOOKUP(Fullmath[[#This Row],[M2]],$H$2:$L809,4,FALSE),VLOOKUP(Fullmath[[#This Row],[M2]],$H811:$L$2227,4,FALSE)),0)</f>
        <v>479.36666666666662</v>
      </c>
      <c r="U810" s="7" t="s">
        <v>354</v>
      </c>
      <c r="V810" s="7">
        <v>2</v>
      </c>
      <c r="W810" s="15">
        <f>IFERROR(_xlfn.IFNA(VLOOKUP(Fullmath[[#This Row],[M3]],$H$2:$L809,2,FALSE),VLOOKUP(Fullmath[[#This Row],[M3]],$H811:$L$2227,2,FALSE)),0)</f>
        <v>46.75</v>
      </c>
      <c r="X810" s="16">
        <f>IFERROR(_xlfn.IFNA(VLOOKUP(Fullmath[[#This Row],[M3]],$H$2:$L809,4,FALSE),VLOOKUP(Fullmath[[#This Row],[M3]],$H811:$L$2227,4,FALSE)),0)</f>
        <v>4795.8989583333332</v>
      </c>
      <c r="Y810" s="5"/>
      <c r="Z810" s="6"/>
      <c r="AA810" s="15">
        <f>IFERROR(_xlfn.IFNA(VLOOKUP(Fullmath[[#This Row],[M4]],$H$2:$L809,2,FALSE),VLOOKUP(Fullmath[[#This Row],[M4]],$H811:$L$2227,2,FALSE)),0)</f>
        <v>0</v>
      </c>
      <c r="AB810" s="16">
        <f>IFERROR(_xlfn.IFNA(VLOOKUP(Fullmath[[#This Row],[M4]],$H$2:$L809,4,FALSE),VLOOKUP(Fullmath[[#This Row],[M4]],$H811:$L$2227,4,FALSE)),0)</f>
        <v>0</v>
      </c>
      <c r="AC810" s="5"/>
      <c r="AD810" s="6"/>
      <c r="AE810" s="15">
        <f>IFERROR(_xlfn.IFNA(VLOOKUP(Fullmath[[#This Row],[M5]],$H$2:$L809,2,FALSE),VLOOKUP(Fullmath[[#This Row],[M5]],$H811:$L$2227,2,FALSE)),0)</f>
        <v>0</v>
      </c>
      <c r="AF810" s="16">
        <f>IFERROR(_xlfn.IFNA(VLOOKUP(Fullmath[[#This Row],[M5]],$H$2:$L809,4,FALSE),VLOOKUP(Fullmath[[#This Row],[M5]],$H811:$L$2227,4,FALSE)),0)</f>
        <v>0</v>
      </c>
      <c r="AG810" s="5"/>
      <c r="AH810" s="6"/>
      <c r="AI810" s="15">
        <f>IFERROR(_xlfn.IFNA(VLOOKUP(Fullmath[[#This Row],[M6]],$H$2:$L809,2,FALSE),VLOOKUP(Fullmath[[#This Row],[M6]],$H811:$L$2227,2,FALSE)),0)</f>
        <v>0</v>
      </c>
      <c r="AJ810" s="16">
        <f>IFERROR(_xlfn.IFNA(VLOOKUP(Fullmath[[#This Row],[M6]],$H$2:$L809,4,FALSE),VLOOKUP(Fullmath[[#This Row],[M6]],$H811:$L$2227,4,FALSE)),0)</f>
        <v>0</v>
      </c>
      <c r="AK810" s="7" t="s">
        <v>260</v>
      </c>
      <c r="AL810" s="7">
        <v>2</v>
      </c>
      <c r="AM810" s="6">
        <f>(IFERROR(VLOOKUP(AK810,Components[[Name]:[Price]],2,FALSE),0))</f>
        <v>700</v>
      </c>
      <c r="AP810" s="6">
        <f>(IFERROR(VLOOKUP(AN810,Components[[Name]:[Price]],2,FALSE),0))</f>
        <v>0</v>
      </c>
      <c r="AQ810" s="5"/>
      <c r="AR810" s="6"/>
      <c r="AS810" s="6">
        <f>(IFERROR(VLOOKUP(AQ810,Components[[Name]:[Price]],2,FALSE),0))</f>
        <v>0</v>
      </c>
      <c r="AT810" s="5"/>
      <c r="AU810" s="6"/>
      <c r="AV810" s="6">
        <f>(IFERROR(VLOOKUP(AT810,Components[[Name]:[Price]],2,FALSE),0))</f>
        <v>0</v>
      </c>
      <c r="AW810" s="5"/>
      <c r="AX810" s="6"/>
      <c r="AY810" s="6">
        <f>(IFERROR(VLOOKUP(AW810,Components[[Name]:[Price]],2,FALSE),0))</f>
        <v>0</v>
      </c>
      <c r="AZ810" s="5"/>
      <c r="BA810" s="6"/>
      <c r="BB810" s="6">
        <f>(IFERROR(VLOOKUP(AZ810,Components[[Name]:[Price]],2,FALSE),0))</f>
        <v>0</v>
      </c>
    </row>
    <row r="811" spans="1:54" x14ac:dyDescent="0.2">
      <c r="A811" s="6">
        <v>1388</v>
      </c>
      <c r="B811" s="6" t="s">
        <v>527</v>
      </c>
      <c r="C811" s="6" t="s">
        <v>820</v>
      </c>
      <c r="D811" s="6" t="s">
        <v>385</v>
      </c>
      <c r="E811" s="6">
        <v>1</v>
      </c>
      <c r="F811" s="6">
        <v>2</v>
      </c>
      <c r="G811" s="6">
        <v>1</v>
      </c>
      <c r="H811" s="6" t="s">
        <v>375</v>
      </c>
      <c r="I811" s="7">
        <f>Fullmath[[#This Row],[Total CP]]/Fullmath[[#This Row],[Quantity]]</f>
        <v>3</v>
      </c>
      <c r="J8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811" s="6">
        <f>Fullmath[[#This Row],[Mat Cost]]/Fullmath[[#This Row],[Quantity]]</f>
        <v>1197.9166666666667</v>
      </c>
      <c r="L8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1197.9166666666667</v>
      </c>
      <c r="M811" s="7" t="s">
        <v>296</v>
      </c>
      <c r="N811" s="14">
        <v>1</v>
      </c>
      <c r="O811" s="15">
        <f>IFERROR(_xlfn.IFNA(VLOOKUP(Fullmath[[#This Row],[M1]],$H$2:$L810,2,FALSE),VLOOKUP(Fullmath[[#This Row],[M1]],$H812:$L$2227,2,FALSE)),0)</f>
        <v>2</v>
      </c>
      <c r="P811" s="16">
        <f>IFERROR(_xlfn.IFNA(VLOOKUP(Fullmath[[#This Row],[M1]],$H$2:$L810,4,FALSE),VLOOKUP(Fullmath[[#This Row],[M1]],$H812:$L$2227,4,FALSE)),0)</f>
        <v>415.58333333333337</v>
      </c>
      <c r="S811" s="15">
        <f>IFERROR(_xlfn.IFNA(VLOOKUP(Fullmath[[#This Row],[M2]],$H$2:$L810,2,FALSE),VLOOKUP(Fullmath[[#This Row],[M2]],$H812:$L$2227,2,FALSE)),0)</f>
        <v>0</v>
      </c>
      <c r="T811" s="16">
        <f>IFERROR(_xlfn.IFNA(VLOOKUP(Fullmath[[#This Row],[M2]],$H$2:$L810,4,FALSE),VLOOKUP(Fullmath[[#This Row],[M2]],$H812:$L$2227,4,FALSE)),0)</f>
        <v>0</v>
      </c>
      <c r="W811" s="15">
        <f>IFERROR(_xlfn.IFNA(VLOOKUP(Fullmath[[#This Row],[M3]],$H$2:$L810,2,FALSE),VLOOKUP(Fullmath[[#This Row],[M3]],$H812:$L$2227,2,FALSE)),0)</f>
        <v>0</v>
      </c>
      <c r="X811" s="16">
        <f>IFERROR(_xlfn.IFNA(VLOOKUP(Fullmath[[#This Row],[M3]],$H$2:$L810,4,FALSE),VLOOKUP(Fullmath[[#This Row],[M3]],$H812:$L$2227,4,FALSE)),0)</f>
        <v>0</v>
      </c>
      <c r="AA811" s="15">
        <f>IFERROR(_xlfn.IFNA(VLOOKUP(Fullmath[[#This Row],[M4]],$H$2:$L810,2,FALSE),VLOOKUP(Fullmath[[#This Row],[M4]],$H812:$L$2227,2,FALSE)),0)</f>
        <v>0</v>
      </c>
      <c r="AB811" s="16">
        <f>IFERROR(_xlfn.IFNA(VLOOKUP(Fullmath[[#This Row],[M4]],$H$2:$L810,4,FALSE),VLOOKUP(Fullmath[[#This Row],[M4]],$H812:$L$2227,4,FALSE)),0)</f>
        <v>0</v>
      </c>
      <c r="AC811" s="5"/>
      <c r="AD811" s="6"/>
      <c r="AE811" s="15">
        <f>IFERROR(_xlfn.IFNA(VLOOKUP(Fullmath[[#This Row],[M5]],$H$2:$L810,2,FALSE),VLOOKUP(Fullmath[[#This Row],[M5]],$H812:$L$2227,2,FALSE)),0)</f>
        <v>0</v>
      </c>
      <c r="AF811" s="16">
        <f>IFERROR(_xlfn.IFNA(VLOOKUP(Fullmath[[#This Row],[M5]],$H$2:$L810,4,FALSE),VLOOKUP(Fullmath[[#This Row],[M5]],$H812:$L$2227,4,FALSE)),0)</f>
        <v>0</v>
      </c>
      <c r="AG811" s="5"/>
      <c r="AH811" s="6"/>
      <c r="AI811" s="15">
        <f>IFERROR(_xlfn.IFNA(VLOOKUP(Fullmath[[#This Row],[M6]],$H$2:$L810,2,FALSE),VLOOKUP(Fullmath[[#This Row],[M6]],$H812:$L$2227,2,FALSE)),0)</f>
        <v>0</v>
      </c>
      <c r="AJ811" s="16">
        <f>IFERROR(_xlfn.IFNA(VLOOKUP(Fullmath[[#This Row],[M6]],$H$2:$L810,4,FALSE),VLOOKUP(Fullmath[[#This Row],[M6]],$H812:$L$2227,4,FALSE)),0)</f>
        <v>0</v>
      </c>
      <c r="AK811" s="7" t="s">
        <v>159</v>
      </c>
      <c r="AL811" s="7">
        <v>4</v>
      </c>
      <c r="AM811" s="6">
        <f>(IFERROR(VLOOKUP(AK811,Components[[Name]:[Price]],2,FALSE),0))</f>
        <v>108.625</v>
      </c>
      <c r="AN811" s="7" t="s">
        <v>230</v>
      </c>
      <c r="AO811" s="7">
        <v>1</v>
      </c>
      <c r="AP811" s="6">
        <f>(IFERROR(VLOOKUP(AN811,Components[[Name]:[Price]],2,FALSE),0))</f>
        <v>347.83333333333331</v>
      </c>
      <c r="AQ811" s="5"/>
      <c r="AR811" s="6"/>
      <c r="AS811" s="6">
        <f>(IFERROR(VLOOKUP(AQ811,Components[[Name]:[Price]],2,FALSE),0))</f>
        <v>0</v>
      </c>
      <c r="AT811" s="5"/>
      <c r="AU811" s="6"/>
      <c r="AV811" s="6">
        <f>(IFERROR(VLOOKUP(AT811,Components[[Name]:[Price]],2,FALSE),0))</f>
        <v>0</v>
      </c>
      <c r="AW811" s="5"/>
      <c r="AX811" s="6"/>
      <c r="AY811" s="6">
        <f>(IFERROR(VLOOKUP(AW811,Components[[Name]:[Price]],2,FALSE),0))</f>
        <v>0</v>
      </c>
      <c r="AZ811" s="5"/>
      <c r="BA811" s="6"/>
      <c r="BB811" s="6">
        <f>(IFERROR(VLOOKUP(AZ811,Components[[Name]:[Price]],2,FALSE),0))</f>
        <v>0</v>
      </c>
    </row>
    <row r="812" spans="1:54" x14ac:dyDescent="0.2">
      <c r="A812" s="6">
        <v>1390</v>
      </c>
      <c r="B812" s="6" t="s">
        <v>527</v>
      </c>
      <c r="C812" s="6" t="s">
        <v>820</v>
      </c>
      <c r="D812" s="6" t="s">
        <v>385</v>
      </c>
      <c r="E812" s="6">
        <v>1</v>
      </c>
      <c r="F812" s="6">
        <v>21</v>
      </c>
      <c r="G812" s="6">
        <v>15</v>
      </c>
      <c r="H812" s="6" t="s">
        <v>376</v>
      </c>
      <c r="I812" s="7">
        <f>Fullmath[[#This Row],[Total CP]]/Fullmath[[#This Row],[Quantity]]</f>
        <v>16</v>
      </c>
      <c r="J8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</v>
      </c>
      <c r="K812" s="6">
        <f>Fullmath[[#This Row],[Mat Cost]]/Fullmath[[#This Row],[Quantity]]</f>
        <v>1424.2333333333333</v>
      </c>
      <c r="L8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1424.2333333333333</v>
      </c>
      <c r="M812" s="7" t="s">
        <v>291</v>
      </c>
      <c r="N812" s="14">
        <v>1</v>
      </c>
      <c r="O812" s="15">
        <f>IFERROR(_xlfn.IFNA(VLOOKUP(Fullmath[[#This Row],[M1]],$H$2:$L811,2,FALSE),VLOOKUP(Fullmath[[#This Row],[M1]],$H813:$L$2227,2,FALSE)),0)</f>
        <v>1</v>
      </c>
      <c r="P812" s="16">
        <f>IFERROR(_xlfn.IFNA(VLOOKUP(Fullmath[[#This Row],[M1]],$H$2:$L811,4,FALSE),VLOOKUP(Fullmath[[#This Row],[M1]],$H813:$L$2227,4,FALSE)),0)</f>
        <v>641.9</v>
      </c>
      <c r="S812" s="15">
        <f>IFERROR(_xlfn.IFNA(VLOOKUP(Fullmath[[#This Row],[M2]],$H$2:$L811,2,FALSE),VLOOKUP(Fullmath[[#This Row],[M2]],$H813:$L$2227,2,FALSE)),0)</f>
        <v>0</v>
      </c>
      <c r="T812" s="16">
        <f>IFERROR(_xlfn.IFNA(VLOOKUP(Fullmath[[#This Row],[M2]],$H$2:$L811,4,FALSE),VLOOKUP(Fullmath[[#This Row],[M2]],$H813:$L$2227,4,FALSE)),0)</f>
        <v>0</v>
      </c>
      <c r="W812" s="15">
        <f>IFERROR(_xlfn.IFNA(VLOOKUP(Fullmath[[#This Row],[M3]],$H$2:$L811,2,FALSE),VLOOKUP(Fullmath[[#This Row],[M3]],$H813:$L$2227,2,FALSE)),0)</f>
        <v>0</v>
      </c>
      <c r="X812" s="16">
        <f>IFERROR(_xlfn.IFNA(VLOOKUP(Fullmath[[#This Row],[M3]],$H$2:$L811,4,FALSE),VLOOKUP(Fullmath[[#This Row],[M3]],$H813:$L$2227,4,FALSE)),0)</f>
        <v>0</v>
      </c>
      <c r="Y812" s="5"/>
      <c r="Z812" s="6"/>
      <c r="AA812" s="15">
        <f>IFERROR(_xlfn.IFNA(VLOOKUP(Fullmath[[#This Row],[M4]],$H$2:$L811,2,FALSE),VLOOKUP(Fullmath[[#This Row],[M4]],$H813:$L$2227,2,FALSE)),0)</f>
        <v>0</v>
      </c>
      <c r="AB812" s="16">
        <f>IFERROR(_xlfn.IFNA(VLOOKUP(Fullmath[[#This Row],[M4]],$H$2:$L811,4,FALSE),VLOOKUP(Fullmath[[#This Row],[M4]],$H813:$L$2227,4,FALSE)),0)</f>
        <v>0</v>
      </c>
      <c r="AC812" s="5"/>
      <c r="AD812" s="6"/>
      <c r="AE812" s="15">
        <f>IFERROR(_xlfn.IFNA(VLOOKUP(Fullmath[[#This Row],[M5]],$H$2:$L811,2,FALSE),VLOOKUP(Fullmath[[#This Row],[M5]],$H813:$L$2227,2,FALSE)),0)</f>
        <v>0</v>
      </c>
      <c r="AF812" s="16">
        <f>IFERROR(_xlfn.IFNA(VLOOKUP(Fullmath[[#This Row],[M5]],$H$2:$L811,4,FALSE),VLOOKUP(Fullmath[[#This Row],[M5]],$H813:$L$2227,4,FALSE)),0)</f>
        <v>0</v>
      </c>
      <c r="AG812" s="5"/>
      <c r="AH812" s="6"/>
      <c r="AI812" s="15">
        <f>IFERROR(_xlfn.IFNA(VLOOKUP(Fullmath[[#This Row],[M6]],$H$2:$L811,2,FALSE),VLOOKUP(Fullmath[[#This Row],[M6]],$H813:$L$2227,2,FALSE)),0)</f>
        <v>0</v>
      </c>
      <c r="AJ812" s="16">
        <f>IFERROR(_xlfn.IFNA(VLOOKUP(Fullmath[[#This Row],[M6]],$H$2:$L811,4,FALSE),VLOOKUP(Fullmath[[#This Row],[M6]],$H813:$L$2227,4,FALSE)),0)</f>
        <v>0</v>
      </c>
      <c r="AK812" s="7" t="s">
        <v>159</v>
      </c>
      <c r="AL812" s="7">
        <v>4</v>
      </c>
      <c r="AM812" s="6">
        <f>(IFERROR(VLOOKUP(AK812,Components[[Name]:[Price]],2,FALSE),0))</f>
        <v>108.625</v>
      </c>
      <c r="AN812" s="7" t="s">
        <v>230</v>
      </c>
      <c r="AO812" s="7">
        <v>1</v>
      </c>
      <c r="AP812" s="6">
        <f>(IFERROR(VLOOKUP(AN812,Components[[Name]:[Price]],2,FALSE),0))</f>
        <v>347.83333333333331</v>
      </c>
      <c r="AQ812" s="5"/>
      <c r="AR812" s="6"/>
      <c r="AS812" s="6">
        <f>(IFERROR(VLOOKUP(AQ812,Components[[Name]:[Price]],2,FALSE),0))</f>
        <v>0</v>
      </c>
      <c r="AT812" s="5"/>
      <c r="AU812" s="6"/>
      <c r="AV812" s="6">
        <f>(IFERROR(VLOOKUP(AT812,Components[[Name]:[Price]],2,FALSE),0))</f>
        <v>0</v>
      </c>
      <c r="AW812" s="5"/>
      <c r="AX812" s="6"/>
      <c r="AY812" s="6">
        <f>(IFERROR(VLOOKUP(AW812,Components[[Name]:[Price]],2,FALSE),0))</f>
        <v>0</v>
      </c>
      <c r="AZ812" s="5"/>
      <c r="BA812" s="6"/>
      <c r="BB812" s="6">
        <f>(IFERROR(VLOOKUP(AZ812,Components[[Name]:[Price]],2,FALSE),0))</f>
        <v>0</v>
      </c>
    </row>
    <row r="813" spans="1:54" x14ac:dyDescent="0.2">
      <c r="A813" s="6">
        <v>1398</v>
      </c>
      <c r="B813" s="6" t="s">
        <v>527</v>
      </c>
      <c r="C813" s="6" t="s">
        <v>820</v>
      </c>
      <c r="D813" s="6" t="s">
        <v>385</v>
      </c>
      <c r="E813" s="6">
        <v>1</v>
      </c>
      <c r="F813" s="6">
        <v>22</v>
      </c>
      <c r="G813" s="6">
        <v>28</v>
      </c>
      <c r="H813" s="6" t="s">
        <v>377</v>
      </c>
      <c r="I813" s="7">
        <f>Fullmath[[#This Row],[Total CP]]/Fullmath[[#This Row],[Quantity]]</f>
        <v>29</v>
      </c>
      <c r="J8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</v>
      </c>
      <c r="K813" s="6">
        <f>Fullmath[[#This Row],[Mat Cost]]/Fullmath[[#This Row],[Quantity]]</f>
        <v>1424.2333333333333</v>
      </c>
      <c r="L8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1424.2333333333333</v>
      </c>
      <c r="M813" s="7" t="s">
        <v>291</v>
      </c>
      <c r="N813" s="14">
        <v>1</v>
      </c>
      <c r="O813" s="15">
        <f>IFERROR(_xlfn.IFNA(VLOOKUP(Fullmath[[#This Row],[M1]],$H$2:$L812,2,FALSE),VLOOKUP(Fullmath[[#This Row],[M1]],$H814:$L$2227,2,FALSE)),0)</f>
        <v>1</v>
      </c>
      <c r="P813" s="16">
        <f>IFERROR(_xlfn.IFNA(VLOOKUP(Fullmath[[#This Row],[M1]],$H$2:$L812,4,FALSE),VLOOKUP(Fullmath[[#This Row],[M1]],$H814:$L$2227,4,FALSE)),0)</f>
        <v>641.9</v>
      </c>
      <c r="Q813" s="7" t="s">
        <v>293</v>
      </c>
      <c r="R813" s="7">
        <v>1</v>
      </c>
      <c r="S813" s="15">
        <f>IFERROR(_xlfn.IFNA(VLOOKUP(Fullmath[[#This Row],[M2]],$H$2:$L812,2,FALSE),VLOOKUP(Fullmath[[#This Row],[M2]],$H814:$L$2227,2,FALSE)),0)</f>
        <v>0</v>
      </c>
      <c r="T813" s="16">
        <f>IFERROR(_xlfn.IFNA(VLOOKUP(Fullmath[[#This Row],[M2]],$H$2:$L812,4,FALSE),VLOOKUP(Fullmath[[#This Row],[M2]],$H814:$L$2227,4,FALSE)),0)</f>
        <v>0</v>
      </c>
      <c r="W813" s="15">
        <f>IFERROR(_xlfn.IFNA(VLOOKUP(Fullmath[[#This Row],[M3]],$H$2:$L812,2,FALSE),VLOOKUP(Fullmath[[#This Row],[M3]],$H814:$L$2227,2,FALSE)),0)</f>
        <v>0</v>
      </c>
      <c r="X813" s="16">
        <f>IFERROR(_xlfn.IFNA(VLOOKUP(Fullmath[[#This Row],[M3]],$H$2:$L812,4,FALSE),VLOOKUP(Fullmath[[#This Row],[M3]],$H814:$L$2227,4,FALSE)),0)</f>
        <v>0</v>
      </c>
      <c r="Y813" s="5"/>
      <c r="Z813" s="6"/>
      <c r="AA813" s="15">
        <f>IFERROR(_xlfn.IFNA(VLOOKUP(Fullmath[[#This Row],[M4]],$H$2:$L812,2,FALSE),VLOOKUP(Fullmath[[#This Row],[M4]],$H814:$L$2227,2,FALSE)),0)</f>
        <v>0</v>
      </c>
      <c r="AB813" s="16">
        <f>IFERROR(_xlfn.IFNA(VLOOKUP(Fullmath[[#This Row],[M4]],$H$2:$L812,4,FALSE),VLOOKUP(Fullmath[[#This Row],[M4]],$H814:$L$2227,4,FALSE)),0)</f>
        <v>0</v>
      </c>
      <c r="AE813" s="15">
        <f>IFERROR(_xlfn.IFNA(VLOOKUP(Fullmath[[#This Row],[M5]],$H$2:$L812,2,FALSE),VLOOKUP(Fullmath[[#This Row],[M5]],$H814:$L$2227,2,FALSE)),0)</f>
        <v>0</v>
      </c>
      <c r="AF813" s="16">
        <f>IFERROR(_xlfn.IFNA(VLOOKUP(Fullmath[[#This Row],[M5]],$H$2:$L812,4,FALSE),VLOOKUP(Fullmath[[#This Row],[M5]],$H814:$L$2227,4,FALSE)),0)</f>
        <v>0</v>
      </c>
      <c r="AI813" s="15">
        <f>IFERROR(_xlfn.IFNA(VLOOKUP(Fullmath[[#This Row],[M6]],$H$2:$L812,2,FALSE),VLOOKUP(Fullmath[[#This Row],[M6]],$H814:$L$2227,2,FALSE)),0)</f>
        <v>0</v>
      </c>
      <c r="AJ813" s="16">
        <f>IFERROR(_xlfn.IFNA(VLOOKUP(Fullmath[[#This Row],[M6]],$H$2:$L812,4,FALSE),VLOOKUP(Fullmath[[#This Row],[M6]],$H814:$L$2227,4,FALSE)),0)</f>
        <v>0</v>
      </c>
      <c r="AK813" s="7" t="s">
        <v>159</v>
      </c>
      <c r="AL813" s="7">
        <v>4</v>
      </c>
      <c r="AM813" s="6">
        <f>(IFERROR(VLOOKUP(AK813,Components[[Name]:[Price]],2,FALSE),0))</f>
        <v>108.625</v>
      </c>
      <c r="AN813" s="7" t="s">
        <v>230</v>
      </c>
      <c r="AO813" s="7">
        <v>1</v>
      </c>
      <c r="AP813" s="6">
        <f>(IFERROR(VLOOKUP(AN813,Components[[Name]:[Price]],2,FALSE),0))</f>
        <v>347.83333333333331</v>
      </c>
      <c r="AS813" s="6">
        <f>(IFERROR(VLOOKUP(AQ813,Components[[Name]:[Price]],2,FALSE),0))</f>
        <v>0</v>
      </c>
      <c r="AV813" s="6">
        <f>(IFERROR(VLOOKUP(AT813,Components[[Name]:[Price]],2,FALSE),0))</f>
        <v>0</v>
      </c>
      <c r="AY813" s="6">
        <f>(IFERROR(VLOOKUP(AW813,Components[[Name]:[Price]],2,FALSE),0))</f>
        <v>0</v>
      </c>
      <c r="BB813" s="6">
        <f>(IFERROR(VLOOKUP(AZ813,Components[[Name]:[Price]],2,FALSE),0))</f>
        <v>0</v>
      </c>
    </row>
    <row r="814" spans="1:54" x14ac:dyDescent="0.2">
      <c r="A814" s="6">
        <v>1399</v>
      </c>
      <c r="B814" s="6" t="s">
        <v>527</v>
      </c>
      <c r="C814" s="6" t="s">
        <v>820</v>
      </c>
      <c r="D814" s="6" t="s">
        <v>385</v>
      </c>
      <c r="E814" s="6">
        <v>1</v>
      </c>
      <c r="F814" s="6">
        <v>23</v>
      </c>
      <c r="G814" s="6">
        <v>53</v>
      </c>
      <c r="H814" s="6" t="s">
        <v>378</v>
      </c>
      <c r="I814" s="7">
        <f>Fullmath[[#This Row],[Total CP]]/Fullmath[[#This Row],[Quantity]]</f>
        <v>55</v>
      </c>
      <c r="J8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</v>
      </c>
      <c r="K814" s="6">
        <f>Fullmath[[#This Row],[Mat Cost]]/Fullmath[[#This Row],[Quantity]]</f>
        <v>1641.4833333333333</v>
      </c>
      <c r="L8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1641.4833333333333</v>
      </c>
      <c r="M814" s="7" t="s">
        <v>292</v>
      </c>
      <c r="N814" s="14">
        <v>1</v>
      </c>
      <c r="O814" s="15">
        <f>IFERROR(_xlfn.IFNA(VLOOKUP(Fullmath[[#This Row],[M1]],$H$2:$L813,2,FALSE),VLOOKUP(Fullmath[[#This Row],[M1]],$H815:$L$2227,2,FALSE)),0)</f>
        <v>2</v>
      </c>
      <c r="P814" s="16">
        <f>IFERROR(_xlfn.IFNA(VLOOKUP(Fullmath[[#This Row],[M1]],$H$2:$L813,4,FALSE),VLOOKUP(Fullmath[[#This Row],[M1]],$H815:$L$2227,4,FALSE)),0)</f>
        <v>859.15</v>
      </c>
      <c r="S814" s="15">
        <f>IFERROR(_xlfn.IFNA(VLOOKUP(Fullmath[[#This Row],[M2]],$H$2:$L813,2,FALSE),VLOOKUP(Fullmath[[#This Row],[M2]],$H815:$L$2227,2,FALSE)),0)</f>
        <v>0</v>
      </c>
      <c r="T814" s="16">
        <f>IFERROR(_xlfn.IFNA(VLOOKUP(Fullmath[[#This Row],[M2]],$H$2:$L813,4,FALSE),VLOOKUP(Fullmath[[#This Row],[M2]],$H815:$L$2227,4,FALSE)),0)</f>
        <v>0</v>
      </c>
      <c r="W814" s="15">
        <f>IFERROR(_xlfn.IFNA(VLOOKUP(Fullmath[[#This Row],[M3]],$H$2:$L813,2,FALSE),VLOOKUP(Fullmath[[#This Row],[M3]],$H815:$L$2227,2,FALSE)),0)</f>
        <v>0</v>
      </c>
      <c r="X814" s="16">
        <f>IFERROR(_xlfn.IFNA(VLOOKUP(Fullmath[[#This Row],[M3]],$H$2:$L813,4,FALSE),VLOOKUP(Fullmath[[#This Row],[M3]],$H815:$L$2227,4,FALSE)),0)</f>
        <v>0</v>
      </c>
      <c r="AA814" s="15">
        <f>IFERROR(_xlfn.IFNA(VLOOKUP(Fullmath[[#This Row],[M4]],$H$2:$L813,2,FALSE),VLOOKUP(Fullmath[[#This Row],[M4]],$H815:$L$2227,2,FALSE)),0)</f>
        <v>0</v>
      </c>
      <c r="AB814" s="16">
        <f>IFERROR(_xlfn.IFNA(VLOOKUP(Fullmath[[#This Row],[M4]],$H$2:$L813,4,FALSE),VLOOKUP(Fullmath[[#This Row],[M4]],$H815:$L$2227,4,FALSE)),0)</f>
        <v>0</v>
      </c>
      <c r="AE814" s="15">
        <f>IFERROR(_xlfn.IFNA(VLOOKUP(Fullmath[[#This Row],[M5]],$H$2:$L813,2,FALSE),VLOOKUP(Fullmath[[#This Row],[M5]],$H815:$L$2227,2,FALSE)),0)</f>
        <v>0</v>
      </c>
      <c r="AF814" s="16">
        <f>IFERROR(_xlfn.IFNA(VLOOKUP(Fullmath[[#This Row],[M5]],$H$2:$L813,4,FALSE),VLOOKUP(Fullmath[[#This Row],[M5]],$H815:$L$2227,4,FALSE)),0)</f>
        <v>0</v>
      </c>
      <c r="AI814" s="15">
        <f>IFERROR(_xlfn.IFNA(VLOOKUP(Fullmath[[#This Row],[M6]],$H$2:$L813,2,FALSE),VLOOKUP(Fullmath[[#This Row],[M6]],$H815:$L$2227,2,FALSE)),0)</f>
        <v>0</v>
      </c>
      <c r="AJ814" s="16">
        <f>IFERROR(_xlfn.IFNA(VLOOKUP(Fullmath[[#This Row],[M6]],$H$2:$L813,4,FALSE),VLOOKUP(Fullmath[[#This Row],[M6]],$H815:$L$2227,4,FALSE)),0)</f>
        <v>0</v>
      </c>
      <c r="AK814" s="7" t="s">
        <v>159</v>
      </c>
      <c r="AL814" s="7">
        <v>4</v>
      </c>
      <c r="AM814" s="6">
        <f>(IFERROR(VLOOKUP(AK814,Components[[Name]:[Price]],2,FALSE),0))</f>
        <v>108.625</v>
      </c>
      <c r="AN814" s="7" t="s">
        <v>230</v>
      </c>
      <c r="AO814" s="7">
        <v>1</v>
      </c>
      <c r="AP814" s="6">
        <f>(IFERROR(VLOOKUP(AN814,Components[[Name]:[Price]],2,FALSE),0))</f>
        <v>347.83333333333331</v>
      </c>
      <c r="AS814" s="6">
        <f>(IFERROR(VLOOKUP(AQ814,Components[[Name]:[Price]],2,FALSE),0))</f>
        <v>0</v>
      </c>
      <c r="AV814" s="6">
        <f>(IFERROR(VLOOKUP(AT814,Components[[Name]:[Price]],2,FALSE),0))</f>
        <v>0</v>
      </c>
      <c r="AY814" s="6">
        <f>(IFERROR(VLOOKUP(AW814,Components[[Name]:[Price]],2,FALSE),0))</f>
        <v>0</v>
      </c>
      <c r="BB814" s="6">
        <f>(IFERROR(VLOOKUP(AZ814,Components[[Name]:[Price]],2,FALSE),0))</f>
        <v>0</v>
      </c>
    </row>
    <row r="815" spans="1:54" x14ac:dyDescent="0.2">
      <c r="A815" s="6">
        <v>1403</v>
      </c>
      <c r="B815" s="6" t="s">
        <v>527</v>
      </c>
      <c r="C815" s="6" t="s">
        <v>820</v>
      </c>
      <c r="D815" s="6" t="s">
        <v>385</v>
      </c>
      <c r="E815" s="6">
        <v>1</v>
      </c>
      <c r="F815" s="6">
        <v>27</v>
      </c>
      <c r="G815" s="6">
        <v>112</v>
      </c>
      <c r="H815" s="6" t="s">
        <v>382</v>
      </c>
      <c r="I815" s="7">
        <f>Fullmath[[#This Row],[Total CP]]/Fullmath[[#This Row],[Quantity]]</f>
        <v>116</v>
      </c>
      <c r="J8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116</v>
      </c>
      <c r="K815" s="6">
        <f>Fullmath[[#This Row],[Mat Cost]]/Fullmath[[#This Row],[Quantity]]</f>
        <v>2999.5833333333335</v>
      </c>
      <c r="L8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2999.5833333333335</v>
      </c>
      <c r="M815" s="7" t="s">
        <v>455</v>
      </c>
      <c r="N815" s="14">
        <v>1</v>
      </c>
      <c r="O815" s="15">
        <f>IFERROR(_xlfn.IFNA(VLOOKUP(Fullmath[[#This Row],[M1]],$H$2:$L814,2,FALSE),VLOOKUP(Fullmath[[#This Row],[M1]],$H816:$L$2227,2,FALSE)),0)</f>
        <v>4</v>
      </c>
      <c r="P815" s="16">
        <f>IFERROR(_xlfn.IFNA(VLOOKUP(Fullmath[[#This Row],[M1]],$H$2:$L814,4,FALSE),VLOOKUP(Fullmath[[#This Row],[M1]],$H816:$L$2227,4,FALSE)),0)</f>
        <v>2217.25</v>
      </c>
      <c r="S815" s="15">
        <f>IFERROR(_xlfn.IFNA(VLOOKUP(Fullmath[[#This Row],[M2]],$H$2:$L814,2,FALSE),VLOOKUP(Fullmath[[#This Row],[M2]],$H816:$L$2227,2,FALSE)),0)</f>
        <v>0</v>
      </c>
      <c r="T815" s="16">
        <f>IFERROR(_xlfn.IFNA(VLOOKUP(Fullmath[[#This Row],[M2]],$H$2:$L814,4,FALSE),VLOOKUP(Fullmath[[#This Row],[M2]],$H816:$L$2227,4,FALSE)),0)</f>
        <v>0</v>
      </c>
      <c r="W815" s="15">
        <f>IFERROR(_xlfn.IFNA(VLOOKUP(Fullmath[[#This Row],[M3]],$H$2:$L814,2,FALSE),VLOOKUP(Fullmath[[#This Row],[M3]],$H816:$L$2227,2,FALSE)),0)</f>
        <v>0</v>
      </c>
      <c r="X815" s="16">
        <f>IFERROR(_xlfn.IFNA(VLOOKUP(Fullmath[[#This Row],[M3]],$H$2:$L814,4,FALSE),VLOOKUP(Fullmath[[#This Row],[M3]],$H816:$L$2227,4,FALSE)),0)</f>
        <v>0</v>
      </c>
      <c r="AA815" s="15">
        <f>IFERROR(_xlfn.IFNA(VLOOKUP(Fullmath[[#This Row],[M4]],$H$2:$L814,2,FALSE),VLOOKUP(Fullmath[[#This Row],[M4]],$H816:$L$2227,2,FALSE)),0)</f>
        <v>0</v>
      </c>
      <c r="AB815" s="16">
        <f>IFERROR(_xlfn.IFNA(VLOOKUP(Fullmath[[#This Row],[M4]],$H$2:$L814,4,FALSE),VLOOKUP(Fullmath[[#This Row],[M4]],$H816:$L$2227,4,FALSE)),0)</f>
        <v>0</v>
      </c>
      <c r="AE815" s="15">
        <f>IFERROR(_xlfn.IFNA(VLOOKUP(Fullmath[[#This Row],[M5]],$H$2:$L814,2,FALSE),VLOOKUP(Fullmath[[#This Row],[M5]],$H816:$L$2227,2,FALSE)),0)</f>
        <v>0</v>
      </c>
      <c r="AF815" s="16">
        <f>IFERROR(_xlfn.IFNA(VLOOKUP(Fullmath[[#This Row],[M5]],$H$2:$L814,4,FALSE),VLOOKUP(Fullmath[[#This Row],[M5]],$H816:$L$2227,4,FALSE)),0)</f>
        <v>0</v>
      </c>
      <c r="AI815" s="15">
        <f>IFERROR(_xlfn.IFNA(VLOOKUP(Fullmath[[#This Row],[M6]],$H$2:$L814,2,FALSE),VLOOKUP(Fullmath[[#This Row],[M6]],$H816:$L$2227,2,FALSE)),0)</f>
        <v>0</v>
      </c>
      <c r="AJ815" s="16">
        <f>IFERROR(_xlfn.IFNA(VLOOKUP(Fullmath[[#This Row],[M6]],$H$2:$L814,4,FALSE),VLOOKUP(Fullmath[[#This Row],[M6]],$H816:$L$2227,4,FALSE)),0)</f>
        <v>0</v>
      </c>
      <c r="AK815" s="7" t="s">
        <v>159</v>
      </c>
      <c r="AL815" s="7">
        <v>4</v>
      </c>
      <c r="AM815" s="6">
        <f>(IFERROR(VLOOKUP(AK815,Components[[Name]:[Price]],2,FALSE),0))</f>
        <v>108.625</v>
      </c>
      <c r="AN815" s="7" t="s">
        <v>230</v>
      </c>
      <c r="AO815" s="7">
        <v>1</v>
      </c>
      <c r="AP815" s="6">
        <f>(IFERROR(VLOOKUP(AN815,Components[[Name]:[Price]],2,FALSE),0))</f>
        <v>347.83333333333331</v>
      </c>
      <c r="AS815" s="6">
        <f>(IFERROR(VLOOKUP(AQ815,Components[[Name]:[Price]],2,FALSE),0))</f>
        <v>0</v>
      </c>
      <c r="AV815" s="6">
        <f>(IFERROR(VLOOKUP(AT815,Components[[Name]:[Price]],2,FALSE),0))</f>
        <v>0</v>
      </c>
      <c r="AY815" s="6">
        <f>(IFERROR(VLOOKUP(AW815,Components[[Name]:[Price]],2,FALSE),0))</f>
        <v>0</v>
      </c>
      <c r="BB815" s="6">
        <f>(IFERROR(VLOOKUP(AZ815,Components[[Name]:[Price]],2,FALSE),0))</f>
        <v>0</v>
      </c>
    </row>
    <row r="816" spans="1:54" x14ac:dyDescent="0.2">
      <c r="A816" s="6">
        <v>1401</v>
      </c>
      <c r="B816" s="6" t="s">
        <v>527</v>
      </c>
      <c r="C816" s="6" t="s">
        <v>820</v>
      </c>
      <c r="D816" s="6" t="s">
        <v>385</v>
      </c>
      <c r="E816" s="6">
        <v>1</v>
      </c>
      <c r="F816" s="6">
        <v>30</v>
      </c>
      <c r="G816" s="6">
        <v>163</v>
      </c>
      <c r="H816" s="6" t="s">
        <v>380</v>
      </c>
      <c r="I816" s="7">
        <f>Fullmath[[#This Row],[Total CP]]/Fullmath[[#This Row],[Quantity]]</f>
        <v>167</v>
      </c>
      <c r="J8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167</v>
      </c>
      <c r="K816" s="6">
        <f>Fullmath[[#This Row],[Mat Cost]]/Fullmath[[#This Row],[Quantity]]</f>
        <v>8075.9833333333327</v>
      </c>
      <c r="L8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8075.9833333333327</v>
      </c>
      <c r="M816" s="7" t="s">
        <v>293</v>
      </c>
      <c r="N816" s="14">
        <v>1</v>
      </c>
      <c r="O816" s="15">
        <f>IFERROR(_xlfn.IFNA(VLOOKUP(Fullmath[[#This Row],[M1]],$H$2:$L815,2,FALSE),VLOOKUP(Fullmath[[#This Row],[M1]],$H817:$L$2227,2,FALSE)),0)</f>
        <v>0</v>
      </c>
      <c r="P816" s="16">
        <f>IFERROR(_xlfn.IFNA(VLOOKUP(Fullmath[[#This Row],[M1]],$H$2:$L815,4,FALSE),VLOOKUP(Fullmath[[#This Row],[M1]],$H817:$L$2227,4,FALSE)),0)</f>
        <v>0</v>
      </c>
      <c r="Q816" s="7" t="s">
        <v>292</v>
      </c>
      <c r="R816" s="7">
        <v>1</v>
      </c>
      <c r="S816" s="15">
        <f>IFERROR(_xlfn.IFNA(VLOOKUP(Fullmath[[#This Row],[M2]],$H$2:$L815,2,FALSE),VLOOKUP(Fullmath[[#This Row],[M2]],$H817:$L$2227,2,FALSE)),0)</f>
        <v>2</v>
      </c>
      <c r="T816" s="16">
        <f>IFERROR(_xlfn.IFNA(VLOOKUP(Fullmath[[#This Row],[M2]],$H$2:$L815,4,FALSE),VLOOKUP(Fullmath[[#This Row],[M2]],$H817:$L$2227,4,FALSE)),0)</f>
        <v>859.15</v>
      </c>
      <c r="U816" s="7" t="s">
        <v>353</v>
      </c>
      <c r="V816" s="7">
        <v>1</v>
      </c>
      <c r="W816" s="15">
        <f>IFERROR(_xlfn.IFNA(VLOOKUP(Fullmath[[#This Row],[M3]],$H$2:$L815,2,FALSE),VLOOKUP(Fullmath[[#This Row],[M3]],$H817:$L$2227,2,FALSE)),0)</f>
        <v>2</v>
      </c>
      <c r="X816" s="16">
        <f>IFERROR(_xlfn.IFNA(VLOOKUP(Fullmath[[#This Row],[M3]],$H$2:$L815,4,FALSE),VLOOKUP(Fullmath[[#This Row],[M3]],$H817:$L$2227,4,FALSE)),0)</f>
        <v>6434.5</v>
      </c>
      <c r="AA816" s="15">
        <f>IFERROR(_xlfn.IFNA(VLOOKUP(Fullmath[[#This Row],[M4]],$H$2:$L815,2,FALSE),VLOOKUP(Fullmath[[#This Row],[M4]],$H817:$L$2227,2,FALSE)),0)</f>
        <v>0</v>
      </c>
      <c r="AB816" s="16">
        <f>IFERROR(_xlfn.IFNA(VLOOKUP(Fullmath[[#This Row],[M4]],$H$2:$L815,4,FALSE),VLOOKUP(Fullmath[[#This Row],[M4]],$H817:$L$2227,4,FALSE)),0)</f>
        <v>0</v>
      </c>
      <c r="AE816" s="15">
        <f>IFERROR(_xlfn.IFNA(VLOOKUP(Fullmath[[#This Row],[M5]],$H$2:$L815,2,FALSE),VLOOKUP(Fullmath[[#This Row],[M5]],$H817:$L$2227,2,FALSE)),0)</f>
        <v>0</v>
      </c>
      <c r="AF816" s="16">
        <f>IFERROR(_xlfn.IFNA(VLOOKUP(Fullmath[[#This Row],[M5]],$H$2:$L815,4,FALSE),VLOOKUP(Fullmath[[#This Row],[M5]],$H817:$L$2227,4,FALSE)),0)</f>
        <v>0</v>
      </c>
      <c r="AI816" s="15">
        <f>IFERROR(_xlfn.IFNA(VLOOKUP(Fullmath[[#This Row],[M6]],$H$2:$L815,2,FALSE),VLOOKUP(Fullmath[[#This Row],[M6]],$H817:$L$2227,2,FALSE)),0)</f>
        <v>0</v>
      </c>
      <c r="AJ816" s="16">
        <f>IFERROR(_xlfn.IFNA(VLOOKUP(Fullmath[[#This Row],[M6]],$H$2:$L815,4,FALSE),VLOOKUP(Fullmath[[#This Row],[M6]],$H817:$L$2227,4,FALSE)),0)</f>
        <v>0</v>
      </c>
      <c r="AK816" s="7" t="s">
        <v>159</v>
      </c>
      <c r="AL816" s="7">
        <v>4</v>
      </c>
      <c r="AM816" s="6">
        <f>(IFERROR(VLOOKUP(AK816,Components[[Name]:[Price]],2,FALSE),0))</f>
        <v>108.625</v>
      </c>
      <c r="AN816" s="7" t="s">
        <v>230</v>
      </c>
      <c r="AO816" s="7">
        <v>1</v>
      </c>
      <c r="AP816" s="6">
        <f>(IFERROR(VLOOKUP(AN816,Components[[Name]:[Price]],2,FALSE),0))</f>
        <v>347.83333333333331</v>
      </c>
      <c r="AS816" s="6">
        <f>(IFERROR(VLOOKUP(AQ816,Components[[Name]:[Price]],2,FALSE),0))</f>
        <v>0</v>
      </c>
      <c r="AV816" s="6">
        <f>(IFERROR(VLOOKUP(AT816,Components[[Name]:[Price]],2,FALSE),0))</f>
        <v>0</v>
      </c>
      <c r="AY816" s="6">
        <f>(IFERROR(VLOOKUP(AW816,Components[[Name]:[Price]],2,FALSE),0))</f>
        <v>0</v>
      </c>
      <c r="BB816" s="6">
        <f>(IFERROR(VLOOKUP(AZ816,Components[[Name]:[Price]],2,FALSE),0))</f>
        <v>0</v>
      </c>
    </row>
    <row r="817" spans="1:54" x14ac:dyDescent="0.2">
      <c r="A817" s="6">
        <v>1400</v>
      </c>
      <c r="B817" s="6" t="s">
        <v>527</v>
      </c>
      <c r="C817" s="6" t="s">
        <v>820</v>
      </c>
      <c r="D817" s="6" t="s">
        <v>385</v>
      </c>
      <c r="E817" s="6">
        <v>1</v>
      </c>
      <c r="F817" s="6">
        <v>32</v>
      </c>
      <c r="G817" s="6">
        <v>204</v>
      </c>
      <c r="H817" s="6" t="s">
        <v>379</v>
      </c>
      <c r="I817" s="7">
        <f>Fullmath[[#This Row],[Total CP]]/Fullmath[[#This Row],[Quantity]]</f>
        <v>206</v>
      </c>
      <c r="J8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206</v>
      </c>
      <c r="K817" s="6">
        <f>Fullmath[[#This Row],[Mat Cost]]/Fullmath[[#This Row],[Quantity]]</f>
        <v>1641.4833333333333</v>
      </c>
      <c r="L8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1641.4833333333333</v>
      </c>
      <c r="M817" s="7" t="s">
        <v>293</v>
      </c>
      <c r="N817" s="14">
        <v>1</v>
      </c>
      <c r="O817" s="15">
        <f>IFERROR(_xlfn.IFNA(VLOOKUP(Fullmath[[#This Row],[M1]],$H$2:$L816,2,FALSE),VLOOKUP(Fullmath[[#This Row],[M1]],$H818:$L$2227,2,FALSE)),0)</f>
        <v>0</v>
      </c>
      <c r="P817" s="16">
        <f>IFERROR(_xlfn.IFNA(VLOOKUP(Fullmath[[#This Row],[M1]],$H$2:$L816,4,FALSE),VLOOKUP(Fullmath[[#This Row],[M1]],$H818:$L$2227,4,FALSE)),0)</f>
        <v>0</v>
      </c>
      <c r="Q817" s="7" t="s">
        <v>292</v>
      </c>
      <c r="R817" s="7">
        <v>1</v>
      </c>
      <c r="S817" s="15">
        <f>IFERROR(_xlfn.IFNA(VLOOKUP(Fullmath[[#This Row],[M2]],$H$2:$L816,2,FALSE),VLOOKUP(Fullmath[[#This Row],[M2]],$H818:$L$2227,2,FALSE)),0)</f>
        <v>2</v>
      </c>
      <c r="T817" s="16">
        <f>IFERROR(_xlfn.IFNA(VLOOKUP(Fullmath[[#This Row],[M2]],$H$2:$L816,4,FALSE),VLOOKUP(Fullmath[[#This Row],[M2]],$H818:$L$2227,4,FALSE)),0)</f>
        <v>859.15</v>
      </c>
      <c r="W817" s="15">
        <f>IFERROR(_xlfn.IFNA(VLOOKUP(Fullmath[[#This Row],[M3]],$H$2:$L816,2,FALSE),VLOOKUP(Fullmath[[#This Row],[M3]],$H818:$L$2227,2,FALSE)),0)</f>
        <v>0</v>
      </c>
      <c r="X817" s="16">
        <f>IFERROR(_xlfn.IFNA(VLOOKUP(Fullmath[[#This Row],[M3]],$H$2:$L816,4,FALSE),VLOOKUP(Fullmath[[#This Row],[M3]],$H818:$L$2227,4,FALSE)),0)</f>
        <v>0</v>
      </c>
      <c r="AA817" s="15">
        <f>IFERROR(_xlfn.IFNA(VLOOKUP(Fullmath[[#This Row],[M4]],$H$2:$L816,2,FALSE),VLOOKUP(Fullmath[[#This Row],[M4]],$H818:$L$2227,2,FALSE)),0)</f>
        <v>0</v>
      </c>
      <c r="AB817" s="16">
        <f>IFERROR(_xlfn.IFNA(VLOOKUP(Fullmath[[#This Row],[M4]],$H$2:$L816,4,FALSE),VLOOKUP(Fullmath[[#This Row],[M4]],$H818:$L$2227,4,FALSE)),0)</f>
        <v>0</v>
      </c>
      <c r="AE817" s="15">
        <f>IFERROR(_xlfn.IFNA(VLOOKUP(Fullmath[[#This Row],[M5]],$H$2:$L816,2,FALSE),VLOOKUP(Fullmath[[#This Row],[M5]],$H818:$L$2227,2,FALSE)),0)</f>
        <v>0</v>
      </c>
      <c r="AF817" s="16">
        <f>IFERROR(_xlfn.IFNA(VLOOKUP(Fullmath[[#This Row],[M5]],$H$2:$L816,4,FALSE),VLOOKUP(Fullmath[[#This Row],[M5]],$H818:$L$2227,4,FALSE)),0)</f>
        <v>0</v>
      </c>
      <c r="AI817" s="15">
        <f>IFERROR(_xlfn.IFNA(VLOOKUP(Fullmath[[#This Row],[M6]],$H$2:$L816,2,FALSE),VLOOKUP(Fullmath[[#This Row],[M6]],$H818:$L$2227,2,FALSE)),0)</f>
        <v>0</v>
      </c>
      <c r="AJ817" s="16">
        <f>IFERROR(_xlfn.IFNA(VLOOKUP(Fullmath[[#This Row],[M6]],$H$2:$L816,4,FALSE),VLOOKUP(Fullmath[[#This Row],[M6]],$H818:$L$2227,4,FALSE)),0)</f>
        <v>0</v>
      </c>
      <c r="AK817" s="7" t="s">
        <v>159</v>
      </c>
      <c r="AL817" s="7">
        <v>4</v>
      </c>
      <c r="AM817" s="6">
        <f>(IFERROR(VLOOKUP(AK817,Components[[Name]:[Price]],2,FALSE),0))</f>
        <v>108.625</v>
      </c>
      <c r="AN817" s="7" t="s">
        <v>230</v>
      </c>
      <c r="AO817" s="7">
        <v>1</v>
      </c>
      <c r="AP817" s="6">
        <f>(IFERROR(VLOOKUP(AN817,Components[[Name]:[Price]],2,FALSE),0))</f>
        <v>347.83333333333331</v>
      </c>
      <c r="AS817" s="6">
        <f>(IFERROR(VLOOKUP(AQ817,Components[[Name]:[Price]],2,FALSE),0))</f>
        <v>0</v>
      </c>
      <c r="AV817" s="6">
        <f>(IFERROR(VLOOKUP(AT817,Components[[Name]:[Price]],2,FALSE),0))</f>
        <v>0</v>
      </c>
      <c r="AY817" s="6">
        <f>(IFERROR(VLOOKUP(AW817,Components[[Name]:[Price]],2,FALSE),0))</f>
        <v>0</v>
      </c>
      <c r="BB817" s="6">
        <f>(IFERROR(VLOOKUP(AZ817,Components[[Name]:[Price]],2,FALSE),0))</f>
        <v>0</v>
      </c>
    </row>
    <row r="818" spans="1:54" x14ac:dyDescent="0.2">
      <c r="A818" s="6">
        <v>1566</v>
      </c>
      <c r="B818" s="6" t="s">
        <v>527</v>
      </c>
      <c r="C818" s="6" t="s">
        <v>820</v>
      </c>
      <c r="D818" s="6" t="s">
        <v>385</v>
      </c>
      <c r="E818" s="6">
        <v>1</v>
      </c>
      <c r="F818" s="6">
        <v>53</v>
      </c>
      <c r="G818" s="6">
        <v>540</v>
      </c>
      <c r="H818" s="6" t="s">
        <v>383</v>
      </c>
      <c r="I818" s="7">
        <f>Fullmath[[#This Row],[Total CP]]/Fullmath[[#This Row],[Quantity]]</f>
        <v>556</v>
      </c>
      <c r="J8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556</v>
      </c>
      <c r="K818" s="6">
        <f>Fullmath[[#This Row],[Mat Cost]]/Fullmath[[#This Row],[Quantity]]</f>
        <v>89138</v>
      </c>
      <c r="L8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89138</v>
      </c>
      <c r="M818" s="7" t="s">
        <v>454</v>
      </c>
      <c r="N818" s="14">
        <v>2</v>
      </c>
      <c r="O818" s="15">
        <f>IFERROR(_xlfn.IFNA(VLOOKUP(Fullmath[[#This Row],[M1]],$H$2:$L817,2,FALSE),VLOOKUP(Fullmath[[#This Row],[M1]],$H819:$L$2227,2,FALSE)),0)</f>
        <v>4</v>
      </c>
      <c r="P818" s="16">
        <f>IFERROR(_xlfn.IFNA(VLOOKUP(Fullmath[[#This Row],[M1]],$H$2:$L817,4,FALSE),VLOOKUP(Fullmath[[#This Row],[M1]],$H819:$L$2227,4,FALSE)),0)</f>
        <v>40434.5</v>
      </c>
      <c r="Q818" s="7" t="s">
        <v>455</v>
      </c>
      <c r="R818" s="7">
        <v>2</v>
      </c>
      <c r="S818" s="15">
        <f>IFERROR(_xlfn.IFNA(VLOOKUP(Fullmath[[#This Row],[M2]],$H$2:$L817,2,FALSE),VLOOKUP(Fullmath[[#This Row],[M2]],$H819:$L$2227,2,FALSE)),0)</f>
        <v>4</v>
      </c>
      <c r="T818" s="16">
        <f>IFERROR(_xlfn.IFNA(VLOOKUP(Fullmath[[#This Row],[M2]],$H$2:$L817,4,FALSE),VLOOKUP(Fullmath[[#This Row],[M2]],$H819:$L$2227,4,FALSE)),0)</f>
        <v>2217.25</v>
      </c>
      <c r="W818" s="15">
        <f>IFERROR(_xlfn.IFNA(VLOOKUP(Fullmath[[#This Row],[M3]],$H$2:$L817,2,FALSE),VLOOKUP(Fullmath[[#This Row],[M3]],$H819:$L$2227,2,FALSE)),0)</f>
        <v>0</v>
      </c>
      <c r="X818" s="16">
        <f>IFERROR(_xlfn.IFNA(VLOOKUP(Fullmath[[#This Row],[M3]],$H$2:$L817,4,FALSE),VLOOKUP(Fullmath[[#This Row],[M3]],$H819:$L$2227,4,FALSE)),0)</f>
        <v>0</v>
      </c>
      <c r="AA818" s="15">
        <f>IFERROR(_xlfn.IFNA(VLOOKUP(Fullmath[[#This Row],[M4]],$H$2:$L817,2,FALSE),VLOOKUP(Fullmath[[#This Row],[M4]],$H819:$L$2227,2,FALSE)),0)</f>
        <v>0</v>
      </c>
      <c r="AB818" s="16">
        <f>IFERROR(_xlfn.IFNA(VLOOKUP(Fullmath[[#This Row],[M4]],$H$2:$L817,4,FALSE),VLOOKUP(Fullmath[[#This Row],[M4]],$H819:$L$2227,4,FALSE)),0)</f>
        <v>0</v>
      </c>
      <c r="AE818" s="15">
        <f>IFERROR(_xlfn.IFNA(VLOOKUP(Fullmath[[#This Row],[M5]],$H$2:$L817,2,FALSE),VLOOKUP(Fullmath[[#This Row],[M5]],$H819:$L$2227,2,FALSE)),0)</f>
        <v>0</v>
      </c>
      <c r="AF818" s="16">
        <f>IFERROR(_xlfn.IFNA(VLOOKUP(Fullmath[[#This Row],[M5]],$H$2:$L817,4,FALSE),VLOOKUP(Fullmath[[#This Row],[M5]],$H819:$L$2227,4,FALSE)),0)</f>
        <v>0</v>
      </c>
      <c r="AI818" s="15">
        <f>IFERROR(_xlfn.IFNA(VLOOKUP(Fullmath[[#This Row],[M6]],$H$2:$L817,2,FALSE),VLOOKUP(Fullmath[[#This Row],[M6]],$H819:$L$2227,2,FALSE)),0)</f>
        <v>0</v>
      </c>
      <c r="AJ818" s="16">
        <f>IFERROR(_xlfn.IFNA(VLOOKUP(Fullmath[[#This Row],[M6]],$H$2:$L817,4,FALSE),VLOOKUP(Fullmath[[#This Row],[M6]],$H819:$L$2227,4,FALSE)),0)</f>
        <v>0</v>
      </c>
      <c r="AK818" s="7" t="s">
        <v>159</v>
      </c>
      <c r="AL818" s="7">
        <v>4</v>
      </c>
      <c r="AM818" s="6">
        <f>(IFERROR(VLOOKUP(AK818,Components[[Name]:[Price]],2,FALSE),0))</f>
        <v>108.625</v>
      </c>
      <c r="AN818" s="7" t="s">
        <v>263</v>
      </c>
      <c r="AO818" s="7">
        <v>1</v>
      </c>
      <c r="AP818" s="6">
        <f>(IFERROR(VLOOKUP(AN818,Components[[Name]:[Price]],2,FALSE),0))</f>
        <v>600</v>
      </c>
      <c r="AQ818" s="7" t="s">
        <v>260</v>
      </c>
      <c r="AR818" s="7">
        <v>4</v>
      </c>
      <c r="AS818" s="6">
        <f>(IFERROR(VLOOKUP(AQ818,Components[[Name]:[Price]],2,FALSE),0))</f>
        <v>700</v>
      </c>
      <c r="AV818" s="6">
        <f>(IFERROR(VLOOKUP(AT818,Components[[Name]:[Price]],2,FALSE),0))</f>
        <v>0</v>
      </c>
      <c r="AY818" s="6">
        <f>(IFERROR(VLOOKUP(AW818,Components[[Name]:[Price]],2,FALSE),0))</f>
        <v>0</v>
      </c>
      <c r="BB818" s="6">
        <f>(IFERROR(VLOOKUP(AZ818,Components[[Name]:[Price]],2,FALSE),0))</f>
        <v>0</v>
      </c>
    </row>
    <row r="819" spans="1:54" x14ac:dyDescent="0.2">
      <c r="A819" s="6">
        <v>1568</v>
      </c>
      <c r="B819" s="6" t="s">
        <v>527</v>
      </c>
      <c r="C819" s="6" t="s">
        <v>820</v>
      </c>
      <c r="D819" s="6" t="s">
        <v>385</v>
      </c>
      <c r="E819" s="6">
        <v>1</v>
      </c>
      <c r="F819" s="6">
        <v>53</v>
      </c>
      <c r="G819" s="6">
        <v>750</v>
      </c>
      <c r="H819" s="6" t="s">
        <v>384</v>
      </c>
      <c r="I819" s="7">
        <f>Fullmath[[#This Row],[Total CP]]/Fullmath[[#This Row],[Quantity]]</f>
        <v>766</v>
      </c>
      <c r="J8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766</v>
      </c>
      <c r="K819" s="6">
        <f>Fullmath[[#This Row],[Mat Cost]]/Fullmath[[#This Row],[Quantity]]</f>
        <v>250172.5</v>
      </c>
      <c r="L8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250172.5</v>
      </c>
      <c r="M819" s="7" t="s">
        <v>454</v>
      </c>
      <c r="N819" s="14">
        <v>4</v>
      </c>
      <c r="O819" s="15">
        <f>IFERROR(_xlfn.IFNA(VLOOKUP(Fullmath[[#This Row],[M1]],$H$2:$L818,2,FALSE),VLOOKUP(Fullmath[[#This Row],[M1]],$H820:$L$2227,2,FALSE)),0)</f>
        <v>4</v>
      </c>
      <c r="P819" s="16">
        <f>IFERROR(_xlfn.IFNA(VLOOKUP(Fullmath[[#This Row],[M1]],$H$2:$L818,4,FALSE),VLOOKUP(Fullmath[[#This Row],[M1]],$H820:$L$2227,4,FALSE)),0)</f>
        <v>40434.5</v>
      </c>
      <c r="S819" s="15">
        <f>IFERROR(_xlfn.IFNA(VLOOKUP(Fullmath[[#This Row],[M2]],$H$2:$L818,2,FALSE),VLOOKUP(Fullmath[[#This Row],[M2]],$H820:$L$2227,2,FALSE)),0)</f>
        <v>0</v>
      </c>
      <c r="T819" s="16">
        <f>IFERROR(_xlfn.IFNA(VLOOKUP(Fullmath[[#This Row],[M2]],$H$2:$L818,4,FALSE),VLOOKUP(Fullmath[[#This Row],[M2]],$H820:$L$2227,4,FALSE)),0)</f>
        <v>0</v>
      </c>
      <c r="W819" s="15">
        <f>IFERROR(_xlfn.IFNA(VLOOKUP(Fullmath[[#This Row],[M3]],$H$2:$L818,2,FALSE),VLOOKUP(Fullmath[[#This Row],[M3]],$H820:$L$2227,2,FALSE)),0)</f>
        <v>0</v>
      </c>
      <c r="X819" s="16">
        <f>IFERROR(_xlfn.IFNA(VLOOKUP(Fullmath[[#This Row],[M3]],$H$2:$L818,4,FALSE),VLOOKUP(Fullmath[[#This Row],[M3]],$H820:$L$2227,4,FALSE)),0)</f>
        <v>0</v>
      </c>
      <c r="AA819" s="15">
        <f>IFERROR(_xlfn.IFNA(VLOOKUP(Fullmath[[#This Row],[M4]],$H$2:$L818,2,FALSE),VLOOKUP(Fullmath[[#This Row],[M4]],$H820:$L$2227,2,FALSE)),0)</f>
        <v>0</v>
      </c>
      <c r="AB819" s="16">
        <f>IFERROR(_xlfn.IFNA(VLOOKUP(Fullmath[[#This Row],[M4]],$H$2:$L818,4,FALSE),VLOOKUP(Fullmath[[#This Row],[M4]],$H820:$L$2227,4,FALSE)),0)</f>
        <v>0</v>
      </c>
      <c r="AE819" s="15">
        <f>IFERROR(_xlfn.IFNA(VLOOKUP(Fullmath[[#This Row],[M5]],$H$2:$L818,2,FALSE),VLOOKUP(Fullmath[[#This Row],[M5]],$H820:$L$2227,2,FALSE)),0)</f>
        <v>0</v>
      </c>
      <c r="AF819" s="16">
        <f>IFERROR(_xlfn.IFNA(VLOOKUP(Fullmath[[#This Row],[M5]],$H$2:$L818,4,FALSE),VLOOKUP(Fullmath[[#This Row],[M5]],$H820:$L$2227,4,FALSE)),0)</f>
        <v>0</v>
      </c>
      <c r="AI819" s="15">
        <f>IFERROR(_xlfn.IFNA(VLOOKUP(Fullmath[[#This Row],[M6]],$H$2:$L818,2,FALSE),VLOOKUP(Fullmath[[#This Row],[M6]],$H820:$L$2227,2,FALSE)),0)</f>
        <v>0</v>
      </c>
      <c r="AJ819" s="16">
        <f>IFERROR(_xlfn.IFNA(VLOOKUP(Fullmath[[#This Row],[M6]],$H$2:$L818,4,FALSE),VLOOKUP(Fullmath[[#This Row],[M6]],$H820:$L$2227,4,FALSE)),0)</f>
        <v>0</v>
      </c>
      <c r="AK819" s="7" t="s">
        <v>467</v>
      </c>
      <c r="AL819" s="7">
        <v>1</v>
      </c>
      <c r="AM819" s="6">
        <f>(IFERROR(VLOOKUP(AK819,Components[[Name]:[Price]],2,FALSE),0))</f>
        <v>80000</v>
      </c>
      <c r="AN819" s="7" t="s">
        <v>159</v>
      </c>
      <c r="AO819" s="7">
        <v>4</v>
      </c>
      <c r="AP819" s="6">
        <f>(IFERROR(VLOOKUP(AN819,Components[[Name]:[Price]],2,FALSE),0))</f>
        <v>108.625</v>
      </c>
      <c r="AQ819" s="7" t="s">
        <v>263</v>
      </c>
      <c r="AR819" s="7">
        <v>4</v>
      </c>
      <c r="AS819" s="6">
        <f>(IFERROR(VLOOKUP(AQ819,Components[[Name]:[Price]],2,FALSE),0))</f>
        <v>600</v>
      </c>
      <c r="AT819" s="7" t="s">
        <v>260</v>
      </c>
      <c r="AU819" s="7">
        <v>8</v>
      </c>
      <c r="AV819" s="6">
        <f>(IFERROR(VLOOKUP(AT819,Components[[Name]:[Price]],2,FALSE),0))</f>
        <v>700</v>
      </c>
      <c r="AY819" s="6">
        <f>(IFERROR(VLOOKUP(AW819,Components[[Name]:[Price]],2,FALSE),0))</f>
        <v>0</v>
      </c>
      <c r="BB819" s="6">
        <f>(IFERROR(VLOOKUP(AZ819,Components[[Name]:[Price]],2,FALSE),0))</f>
        <v>0</v>
      </c>
    </row>
    <row r="820" spans="1:54" x14ac:dyDescent="0.2">
      <c r="A820" s="6">
        <v>1402</v>
      </c>
      <c r="B820" s="6" t="s">
        <v>527</v>
      </c>
      <c r="C820" s="6" t="s">
        <v>820</v>
      </c>
      <c r="D820" s="6" t="s">
        <v>385</v>
      </c>
      <c r="E820" s="6">
        <v>1</v>
      </c>
      <c r="F820" s="6">
        <v>53</v>
      </c>
      <c r="G820" s="6">
        <v>542</v>
      </c>
      <c r="H820" s="6" t="s">
        <v>381</v>
      </c>
      <c r="I820" s="7">
        <f>Fullmath[[#This Row],[Total CP]]/Fullmath[[#This Row],[Quantity]]</f>
        <v>548</v>
      </c>
      <c r="J8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548</v>
      </c>
      <c r="K820" s="6">
        <f>Fullmath[[#This Row],[Mat Cost]]/Fullmath[[#This Row],[Quantity]]</f>
        <v>42075.983333333337</v>
      </c>
      <c r="L8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42075.983333333337</v>
      </c>
      <c r="M820" s="7" t="s">
        <v>454</v>
      </c>
      <c r="N820" s="14">
        <v>1</v>
      </c>
      <c r="O820" s="15">
        <f>IFERROR(_xlfn.IFNA(VLOOKUP(Fullmath[[#This Row],[M1]],$H$2:$L819,2,FALSE),VLOOKUP(Fullmath[[#This Row],[M1]],$H821:$L$2227,2,FALSE)),0)</f>
        <v>4</v>
      </c>
      <c r="P820" s="16">
        <f>IFERROR(_xlfn.IFNA(VLOOKUP(Fullmath[[#This Row],[M1]],$H$2:$L819,4,FALSE),VLOOKUP(Fullmath[[#This Row],[M1]],$H821:$L$2227,4,FALSE)),0)</f>
        <v>40434.5</v>
      </c>
      <c r="Q820" s="7" t="s">
        <v>293</v>
      </c>
      <c r="R820" s="7">
        <v>1</v>
      </c>
      <c r="S820" s="15">
        <f>IFERROR(_xlfn.IFNA(VLOOKUP(Fullmath[[#This Row],[M2]],$H$2:$L819,2,FALSE),VLOOKUP(Fullmath[[#This Row],[M2]],$H821:$L$2227,2,FALSE)),0)</f>
        <v>0</v>
      </c>
      <c r="T820" s="16">
        <f>IFERROR(_xlfn.IFNA(VLOOKUP(Fullmath[[#This Row],[M2]],$H$2:$L819,4,FALSE),VLOOKUP(Fullmath[[#This Row],[M2]],$H821:$L$2227,4,FALSE)),0)</f>
        <v>0</v>
      </c>
      <c r="U820" s="7" t="s">
        <v>292</v>
      </c>
      <c r="V820" s="7">
        <v>1</v>
      </c>
      <c r="W820" s="15">
        <f>IFERROR(_xlfn.IFNA(VLOOKUP(Fullmath[[#This Row],[M3]],$H$2:$L819,2,FALSE),VLOOKUP(Fullmath[[#This Row],[M3]],$H821:$L$2227,2,FALSE)),0)</f>
        <v>2</v>
      </c>
      <c r="X820" s="16">
        <f>IFERROR(_xlfn.IFNA(VLOOKUP(Fullmath[[#This Row],[M3]],$H$2:$L819,4,FALSE),VLOOKUP(Fullmath[[#This Row],[M3]],$H821:$L$2227,4,FALSE)),0)</f>
        <v>859.15</v>
      </c>
      <c r="AA820" s="15">
        <f>IFERROR(_xlfn.IFNA(VLOOKUP(Fullmath[[#This Row],[M4]],$H$2:$L819,2,FALSE),VLOOKUP(Fullmath[[#This Row],[M4]],$H821:$L$2227,2,FALSE)),0)</f>
        <v>0</v>
      </c>
      <c r="AB820" s="16">
        <f>IFERROR(_xlfn.IFNA(VLOOKUP(Fullmath[[#This Row],[M4]],$H$2:$L819,4,FALSE),VLOOKUP(Fullmath[[#This Row],[M4]],$H821:$L$2227,4,FALSE)),0)</f>
        <v>0</v>
      </c>
      <c r="AE820" s="15">
        <f>IFERROR(_xlfn.IFNA(VLOOKUP(Fullmath[[#This Row],[M5]],$H$2:$L819,2,FALSE),VLOOKUP(Fullmath[[#This Row],[M5]],$H821:$L$2227,2,FALSE)),0)</f>
        <v>0</v>
      </c>
      <c r="AF820" s="16">
        <f>IFERROR(_xlfn.IFNA(VLOOKUP(Fullmath[[#This Row],[M5]],$H$2:$L819,4,FALSE),VLOOKUP(Fullmath[[#This Row],[M5]],$H821:$L$2227,4,FALSE)),0)</f>
        <v>0</v>
      </c>
      <c r="AI820" s="15">
        <f>IFERROR(_xlfn.IFNA(VLOOKUP(Fullmath[[#This Row],[M6]],$H$2:$L819,2,FALSE),VLOOKUP(Fullmath[[#This Row],[M6]],$H821:$L$2227,2,FALSE)),0)</f>
        <v>0</v>
      </c>
      <c r="AJ820" s="16">
        <f>IFERROR(_xlfn.IFNA(VLOOKUP(Fullmath[[#This Row],[M6]],$H$2:$L819,4,FALSE),VLOOKUP(Fullmath[[#This Row],[M6]],$H821:$L$2227,4,FALSE)),0)</f>
        <v>0</v>
      </c>
      <c r="AK820" s="7" t="s">
        <v>159</v>
      </c>
      <c r="AL820" s="7">
        <v>4</v>
      </c>
      <c r="AM820" s="6">
        <f>(IFERROR(VLOOKUP(AK820,Components[[Name]:[Price]],2,FALSE),0))</f>
        <v>108.625</v>
      </c>
      <c r="AN820" s="7" t="s">
        <v>230</v>
      </c>
      <c r="AO820" s="7">
        <v>1</v>
      </c>
      <c r="AP820" s="6">
        <f>(IFERROR(VLOOKUP(AN820,Components[[Name]:[Price]],2,FALSE),0))</f>
        <v>347.83333333333331</v>
      </c>
      <c r="AS820" s="6">
        <f>(IFERROR(VLOOKUP(AQ820,Components[[Name]:[Price]],2,FALSE),0))</f>
        <v>0</v>
      </c>
      <c r="AV820" s="6">
        <f>(IFERROR(VLOOKUP(AT820,Components[[Name]:[Price]],2,FALSE),0))</f>
        <v>0</v>
      </c>
      <c r="AY820" s="6">
        <f>(IFERROR(VLOOKUP(AW820,Components[[Name]:[Price]],2,FALSE),0))</f>
        <v>0</v>
      </c>
      <c r="BB820" s="6">
        <f>(IFERROR(VLOOKUP(AZ820,Components[[Name]:[Price]],2,FALSE),0))</f>
        <v>0</v>
      </c>
    </row>
    <row r="821" spans="1:54" x14ac:dyDescent="0.2">
      <c r="A821" s="6">
        <v>851</v>
      </c>
      <c r="B821" s="6" t="s">
        <v>527</v>
      </c>
      <c r="C821" s="6" t="s">
        <v>820</v>
      </c>
      <c r="D821" s="6" t="s">
        <v>552</v>
      </c>
      <c r="E821" s="6">
        <v>1</v>
      </c>
      <c r="F821" s="6">
        <v>18</v>
      </c>
      <c r="G821" s="6">
        <v>55</v>
      </c>
      <c r="H821" s="6" t="s">
        <v>556</v>
      </c>
      <c r="I821" s="7">
        <f>Fullmath[[#This Row],[Total CP]]/Fullmath[[#This Row],[Quantity]]</f>
        <v>55</v>
      </c>
      <c r="J8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55</v>
      </c>
      <c r="K821" s="6">
        <f>Fullmath[[#This Row],[Mat Cost]]/Fullmath[[#This Row],[Quantity]]</f>
        <v>778.5</v>
      </c>
      <c r="L8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778.5</v>
      </c>
      <c r="N821" s="14"/>
      <c r="O821" s="15">
        <f>IFERROR(_xlfn.IFNA(VLOOKUP(Fullmath[[#This Row],[M1]],$H$2:$L820,2,FALSE),VLOOKUP(Fullmath[[#This Row],[M1]],$H822:$L$2227,2,FALSE)),0)</f>
        <v>0</v>
      </c>
      <c r="P821" s="16">
        <f>IFERROR(_xlfn.IFNA(VLOOKUP(Fullmath[[#This Row],[M1]],$H$2:$L820,4,FALSE),VLOOKUP(Fullmath[[#This Row],[M1]],$H822:$L$2227,4,FALSE)),0)</f>
        <v>0</v>
      </c>
      <c r="S821" s="15">
        <f>IFERROR(_xlfn.IFNA(VLOOKUP(Fullmath[[#This Row],[M2]],$H$2:$L820,2,FALSE),VLOOKUP(Fullmath[[#This Row],[M2]],$H822:$L$2227,2,FALSE)),0)</f>
        <v>0</v>
      </c>
      <c r="T821" s="16">
        <f>IFERROR(_xlfn.IFNA(VLOOKUP(Fullmath[[#This Row],[M2]],$H$2:$L820,4,FALSE),VLOOKUP(Fullmath[[#This Row],[M2]],$H822:$L$2227,4,FALSE)),0)</f>
        <v>0</v>
      </c>
      <c r="W821" s="15">
        <f>IFERROR(_xlfn.IFNA(VLOOKUP(Fullmath[[#This Row],[M3]],$H$2:$L820,2,FALSE),VLOOKUP(Fullmath[[#This Row],[M3]],$H822:$L$2227,2,FALSE)),0)</f>
        <v>0</v>
      </c>
      <c r="X821" s="16">
        <f>IFERROR(_xlfn.IFNA(VLOOKUP(Fullmath[[#This Row],[M3]],$H$2:$L820,4,FALSE),VLOOKUP(Fullmath[[#This Row],[M3]],$H822:$L$2227,4,FALSE)),0)</f>
        <v>0</v>
      </c>
      <c r="AA821" s="15">
        <f>IFERROR(_xlfn.IFNA(VLOOKUP(Fullmath[[#This Row],[M4]],$H$2:$L820,2,FALSE),VLOOKUP(Fullmath[[#This Row],[M4]],$H822:$L$2227,2,FALSE)),0)</f>
        <v>0</v>
      </c>
      <c r="AB821" s="16">
        <f>IFERROR(_xlfn.IFNA(VLOOKUP(Fullmath[[#This Row],[M4]],$H$2:$L820,4,FALSE),VLOOKUP(Fullmath[[#This Row],[M4]],$H822:$L$2227,4,FALSE)),0)</f>
        <v>0</v>
      </c>
      <c r="AE821" s="15">
        <f>IFERROR(_xlfn.IFNA(VLOOKUP(Fullmath[[#This Row],[M5]],$H$2:$L820,2,FALSE),VLOOKUP(Fullmath[[#This Row],[M5]],$H822:$L$2227,2,FALSE)),0)</f>
        <v>0</v>
      </c>
      <c r="AF821" s="16">
        <f>IFERROR(_xlfn.IFNA(VLOOKUP(Fullmath[[#This Row],[M5]],$H$2:$L820,4,FALSE),VLOOKUP(Fullmath[[#This Row],[M5]],$H822:$L$2227,4,FALSE)),0)</f>
        <v>0</v>
      </c>
      <c r="AI821" s="15">
        <f>IFERROR(_xlfn.IFNA(VLOOKUP(Fullmath[[#This Row],[M6]],$H$2:$L820,2,FALSE),VLOOKUP(Fullmath[[#This Row],[M6]],$H822:$L$2227,2,FALSE)),0)</f>
        <v>0</v>
      </c>
      <c r="AJ821" s="16">
        <f>IFERROR(_xlfn.IFNA(VLOOKUP(Fullmath[[#This Row],[M6]],$H$2:$L820,4,FALSE),VLOOKUP(Fullmath[[#This Row],[M6]],$H822:$L$2227,4,FALSE)),0)</f>
        <v>0</v>
      </c>
      <c r="AK821" s="7" t="s">
        <v>587</v>
      </c>
      <c r="AL821" s="7">
        <v>1</v>
      </c>
      <c r="AM821" s="6">
        <f>(IFERROR(VLOOKUP(AK821,Components[[Name]:[Price]],2,FALSE),0))</f>
        <v>0</v>
      </c>
      <c r="AN821" s="7" t="s">
        <v>156</v>
      </c>
      <c r="AO821" s="7">
        <v>1</v>
      </c>
      <c r="AP821" s="6">
        <f>(IFERROR(VLOOKUP(AN821,Components[[Name]:[Price]],2,FALSE),0))</f>
        <v>82.833333333333329</v>
      </c>
      <c r="AQ821" s="7" t="s">
        <v>230</v>
      </c>
      <c r="AR821" s="7">
        <v>2</v>
      </c>
      <c r="AS821" s="6">
        <f>(IFERROR(VLOOKUP(AQ821,Components[[Name]:[Price]],2,FALSE),0))</f>
        <v>347.83333333333331</v>
      </c>
      <c r="AV821" s="6">
        <f>(IFERROR(VLOOKUP(AT821,Components[[Name]:[Price]],2,FALSE),0))</f>
        <v>0</v>
      </c>
      <c r="AY821" s="6">
        <f>(IFERROR(VLOOKUP(AW821,Components[[Name]:[Price]],2,FALSE),0))</f>
        <v>0</v>
      </c>
      <c r="BB821" s="6">
        <f>(IFERROR(VLOOKUP(AZ821,Components[[Name]:[Price]],2,FALSE),0))</f>
        <v>0</v>
      </c>
    </row>
    <row r="822" spans="1:54" x14ac:dyDescent="0.2">
      <c r="A822" s="6">
        <v>1018</v>
      </c>
      <c r="B822" s="6" t="s">
        <v>527</v>
      </c>
      <c r="C822" s="6" t="s">
        <v>820</v>
      </c>
      <c r="D822" s="6" t="s">
        <v>552</v>
      </c>
      <c r="E822" s="6">
        <v>1</v>
      </c>
      <c r="F822" s="6">
        <v>20</v>
      </c>
      <c r="G822" s="6">
        <v>28</v>
      </c>
      <c r="H822" s="6" t="s">
        <v>561</v>
      </c>
      <c r="I822" s="7">
        <f>Fullmath[[#This Row],[Total CP]]/Fullmath[[#This Row],[Quantity]]</f>
        <v>53</v>
      </c>
      <c r="J8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53</v>
      </c>
      <c r="K822" s="6">
        <f>Fullmath[[#This Row],[Mat Cost]]/Fullmath[[#This Row],[Quantity]]</f>
        <v>2169.1</v>
      </c>
      <c r="L8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2169.1</v>
      </c>
      <c r="M822" s="7" t="s">
        <v>320</v>
      </c>
      <c r="N822" s="14">
        <v>1</v>
      </c>
      <c r="O822" s="15">
        <f>IFERROR(_xlfn.IFNA(VLOOKUP(Fullmath[[#This Row],[M1]],$H$2:$L821,2,FALSE),VLOOKUP(Fullmath[[#This Row],[M1]],$H823:$L$2227,2,FALSE)),0)</f>
        <v>24</v>
      </c>
      <c r="P822" s="16">
        <f>IFERROR(_xlfn.IFNA(VLOOKUP(Fullmath[[#This Row],[M1]],$H$2:$L821,4,FALSE),VLOOKUP(Fullmath[[#This Row],[M1]],$H823:$L$2227,4,FALSE)),0)</f>
        <v>479.36666666666662</v>
      </c>
      <c r="Q822" s="7" t="s">
        <v>291</v>
      </c>
      <c r="R822" s="7">
        <v>1</v>
      </c>
      <c r="S822" s="15">
        <f>IFERROR(_xlfn.IFNA(VLOOKUP(Fullmath[[#This Row],[M2]],$H$2:$L821,2,FALSE),VLOOKUP(Fullmath[[#This Row],[M2]],$H823:$L$2227,2,FALSE)),0)</f>
        <v>1</v>
      </c>
      <c r="T822" s="16">
        <f>IFERROR(_xlfn.IFNA(VLOOKUP(Fullmath[[#This Row],[M2]],$H$2:$L821,4,FALSE),VLOOKUP(Fullmath[[#This Row],[M2]],$H823:$L$2227,4,FALSE)),0)</f>
        <v>641.9</v>
      </c>
      <c r="W822" s="15">
        <f>IFERROR(_xlfn.IFNA(VLOOKUP(Fullmath[[#This Row],[M3]],$H$2:$L821,2,FALSE),VLOOKUP(Fullmath[[#This Row],[M3]],$H823:$L$2227,2,FALSE)),0)</f>
        <v>0</v>
      </c>
      <c r="X822" s="16">
        <f>IFERROR(_xlfn.IFNA(VLOOKUP(Fullmath[[#This Row],[M3]],$H$2:$L821,4,FALSE),VLOOKUP(Fullmath[[#This Row],[M3]],$H823:$L$2227,4,FALSE)),0)</f>
        <v>0</v>
      </c>
      <c r="AA822" s="15">
        <f>IFERROR(_xlfn.IFNA(VLOOKUP(Fullmath[[#This Row],[M4]],$H$2:$L821,2,FALSE),VLOOKUP(Fullmath[[#This Row],[M4]],$H823:$L$2227,2,FALSE)),0)</f>
        <v>0</v>
      </c>
      <c r="AB822" s="16">
        <f>IFERROR(_xlfn.IFNA(VLOOKUP(Fullmath[[#This Row],[M4]],$H$2:$L821,4,FALSE),VLOOKUP(Fullmath[[#This Row],[M4]],$H823:$L$2227,4,FALSE)),0)</f>
        <v>0</v>
      </c>
      <c r="AE822" s="15">
        <f>IFERROR(_xlfn.IFNA(VLOOKUP(Fullmath[[#This Row],[M5]],$H$2:$L821,2,FALSE),VLOOKUP(Fullmath[[#This Row],[M5]],$H823:$L$2227,2,FALSE)),0)</f>
        <v>0</v>
      </c>
      <c r="AF822" s="16">
        <f>IFERROR(_xlfn.IFNA(VLOOKUP(Fullmath[[#This Row],[M5]],$H$2:$L821,4,FALSE),VLOOKUP(Fullmath[[#This Row],[M5]],$H823:$L$2227,4,FALSE)),0)</f>
        <v>0</v>
      </c>
      <c r="AI822" s="15">
        <f>IFERROR(_xlfn.IFNA(VLOOKUP(Fullmath[[#This Row],[M6]],$H$2:$L821,2,FALSE),VLOOKUP(Fullmath[[#This Row],[M6]],$H823:$L$2227,2,FALSE)),0)</f>
        <v>0</v>
      </c>
      <c r="AJ822" s="16">
        <f>IFERROR(_xlfn.IFNA(VLOOKUP(Fullmath[[#This Row],[M6]],$H$2:$L821,4,FALSE),VLOOKUP(Fullmath[[#This Row],[M6]],$H823:$L$2227,4,FALSE)),0)</f>
        <v>0</v>
      </c>
      <c r="AK822" s="7" t="s">
        <v>230</v>
      </c>
      <c r="AL822" s="7">
        <v>1</v>
      </c>
      <c r="AM822" s="6">
        <f>(IFERROR(VLOOKUP(AK822,Components[[Name]:[Price]],2,FALSE),0))</f>
        <v>347.83333333333331</v>
      </c>
      <c r="AN822" s="7" t="s">
        <v>260</v>
      </c>
      <c r="AO822" s="7">
        <v>1</v>
      </c>
      <c r="AP822" s="6">
        <f>(IFERROR(VLOOKUP(AN822,Components[[Name]:[Price]],2,FALSE),0))</f>
        <v>700</v>
      </c>
      <c r="AS822" s="6">
        <f>(IFERROR(VLOOKUP(AQ822,Components[[Name]:[Price]],2,FALSE),0))</f>
        <v>0</v>
      </c>
      <c r="AV822" s="6">
        <f>(IFERROR(VLOOKUP(AT822,Components[[Name]:[Price]],2,FALSE),0))</f>
        <v>0</v>
      </c>
      <c r="AY822" s="6">
        <f>(IFERROR(VLOOKUP(AW822,Components[[Name]:[Price]],2,FALSE),0))</f>
        <v>0</v>
      </c>
      <c r="BB822" s="6">
        <f>(IFERROR(VLOOKUP(AZ822,Components[[Name]:[Price]],2,FALSE),0))</f>
        <v>0</v>
      </c>
    </row>
    <row r="823" spans="1:54" x14ac:dyDescent="0.2">
      <c r="A823" s="6">
        <v>852</v>
      </c>
      <c r="B823" s="6" t="s">
        <v>527</v>
      </c>
      <c r="C823" s="6" t="s">
        <v>820</v>
      </c>
      <c r="D823" s="6" t="s">
        <v>552</v>
      </c>
      <c r="E823" s="6">
        <v>1</v>
      </c>
      <c r="F823" s="6">
        <v>23</v>
      </c>
      <c r="G823" s="6">
        <v>48</v>
      </c>
      <c r="H823" s="6" t="s">
        <v>557</v>
      </c>
      <c r="I823" s="7">
        <f>Fullmath[[#This Row],[Total CP]]/Fullmath[[#This Row],[Quantity]]</f>
        <v>48</v>
      </c>
      <c r="J8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48</v>
      </c>
      <c r="K823" s="6">
        <f>Fullmath[[#This Row],[Mat Cost]]/Fullmath[[#This Row],[Quantity]]</f>
        <v>731.33333333333326</v>
      </c>
      <c r="L8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731.33333333333326</v>
      </c>
      <c r="N823" s="14"/>
      <c r="O823" s="15">
        <f>IFERROR(_xlfn.IFNA(VLOOKUP(Fullmath[[#This Row],[M1]],$H$2:$L822,2,FALSE),VLOOKUP(Fullmath[[#This Row],[M1]],$H824:$L$2227,2,FALSE)),0)</f>
        <v>0</v>
      </c>
      <c r="P823" s="16">
        <f>IFERROR(_xlfn.IFNA(VLOOKUP(Fullmath[[#This Row],[M1]],$H$2:$L822,4,FALSE),VLOOKUP(Fullmath[[#This Row],[M1]],$H824:$L$2227,4,FALSE)),0)</f>
        <v>0</v>
      </c>
      <c r="S823" s="15">
        <f>IFERROR(_xlfn.IFNA(VLOOKUP(Fullmath[[#This Row],[M2]],$H$2:$L822,2,FALSE),VLOOKUP(Fullmath[[#This Row],[M2]],$H824:$L$2227,2,FALSE)),0)</f>
        <v>0</v>
      </c>
      <c r="T823" s="16">
        <f>IFERROR(_xlfn.IFNA(VLOOKUP(Fullmath[[#This Row],[M2]],$H$2:$L822,4,FALSE),VLOOKUP(Fullmath[[#This Row],[M2]],$H824:$L$2227,4,FALSE)),0)</f>
        <v>0</v>
      </c>
      <c r="W823" s="15">
        <f>IFERROR(_xlfn.IFNA(VLOOKUP(Fullmath[[#This Row],[M3]],$H$2:$L822,2,FALSE),VLOOKUP(Fullmath[[#This Row],[M3]],$H824:$L$2227,2,FALSE)),0)</f>
        <v>0</v>
      </c>
      <c r="X823" s="16">
        <f>IFERROR(_xlfn.IFNA(VLOOKUP(Fullmath[[#This Row],[M3]],$H$2:$L822,4,FALSE),VLOOKUP(Fullmath[[#This Row],[M3]],$H824:$L$2227,4,FALSE)),0)</f>
        <v>0</v>
      </c>
      <c r="AA823" s="15">
        <f>IFERROR(_xlfn.IFNA(VLOOKUP(Fullmath[[#This Row],[M4]],$H$2:$L822,2,FALSE),VLOOKUP(Fullmath[[#This Row],[M4]],$H824:$L$2227,2,FALSE)),0)</f>
        <v>0</v>
      </c>
      <c r="AB823" s="16">
        <f>IFERROR(_xlfn.IFNA(VLOOKUP(Fullmath[[#This Row],[M4]],$H$2:$L822,4,FALSE),VLOOKUP(Fullmath[[#This Row],[M4]],$H824:$L$2227,4,FALSE)),0)</f>
        <v>0</v>
      </c>
      <c r="AE823" s="15">
        <f>IFERROR(_xlfn.IFNA(VLOOKUP(Fullmath[[#This Row],[M5]],$H$2:$L822,2,FALSE),VLOOKUP(Fullmath[[#This Row],[M5]],$H824:$L$2227,2,FALSE)),0)</f>
        <v>0</v>
      </c>
      <c r="AF823" s="16">
        <f>IFERROR(_xlfn.IFNA(VLOOKUP(Fullmath[[#This Row],[M5]],$H$2:$L822,4,FALSE),VLOOKUP(Fullmath[[#This Row],[M5]],$H824:$L$2227,4,FALSE)),0)</f>
        <v>0</v>
      </c>
      <c r="AI823" s="15">
        <f>IFERROR(_xlfn.IFNA(VLOOKUP(Fullmath[[#This Row],[M6]],$H$2:$L822,2,FALSE),VLOOKUP(Fullmath[[#This Row],[M6]],$H824:$L$2227,2,FALSE)),0)</f>
        <v>0</v>
      </c>
      <c r="AJ823" s="16">
        <f>IFERROR(_xlfn.IFNA(VLOOKUP(Fullmath[[#This Row],[M6]],$H$2:$L822,4,FALSE),VLOOKUP(Fullmath[[#This Row],[M6]],$H824:$L$2227,4,FALSE)),0)</f>
        <v>0</v>
      </c>
      <c r="AK823" s="7" t="s">
        <v>156</v>
      </c>
      <c r="AL823" s="7">
        <v>4</v>
      </c>
      <c r="AM823" s="6">
        <f>(IFERROR(VLOOKUP(AK823,Components[[Name]:[Price]],2,FALSE),0))</f>
        <v>82.833333333333329</v>
      </c>
      <c r="AN823" s="7" t="s">
        <v>497</v>
      </c>
      <c r="AO823" s="7">
        <v>4</v>
      </c>
      <c r="AP823" s="6">
        <f>(IFERROR(VLOOKUP(AN823,Components[[Name]:[Price]],2,FALSE),0))</f>
        <v>100</v>
      </c>
      <c r="AS823" s="6">
        <f>(IFERROR(VLOOKUP(AQ823,Components[[Name]:[Price]],2,FALSE),0))</f>
        <v>0</v>
      </c>
      <c r="AV823" s="6">
        <f>(IFERROR(VLOOKUP(AT823,Components[[Name]:[Price]],2,FALSE),0))</f>
        <v>0</v>
      </c>
      <c r="AY823" s="6">
        <f>(IFERROR(VLOOKUP(AW823,Components[[Name]:[Price]],2,FALSE),0))</f>
        <v>0</v>
      </c>
      <c r="BB823" s="6">
        <f>(IFERROR(VLOOKUP(AZ823,Components[[Name]:[Price]],2,FALSE),0))</f>
        <v>0</v>
      </c>
    </row>
    <row r="824" spans="1:54" x14ac:dyDescent="0.2">
      <c r="A824" s="6">
        <v>853</v>
      </c>
      <c r="B824" s="6" t="s">
        <v>527</v>
      </c>
      <c r="C824" s="6" t="s">
        <v>820</v>
      </c>
      <c r="D824" s="6" t="s">
        <v>552</v>
      </c>
      <c r="E824" s="6">
        <v>1</v>
      </c>
      <c r="F824" s="6">
        <v>30</v>
      </c>
      <c r="G824" s="6">
        <v>112</v>
      </c>
      <c r="H824" s="6" t="s">
        <v>558</v>
      </c>
      <c r="I824" s="7">
        <f>Fullmath[[#This Row],[Total CP]]/Fullmath[[#This Row],[Quantity]]</f>
        <v>112</v>
      </c>
      <c r="J8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112</v>
      </c>
      <c r="K824" s="6">
        <f>Fullmath[[#This Row],[Mat Cost]]/Fullmath[[#This Row],[Quantity]]</f>
        <v>4274.833333333333</v>
      </c>
      <c r="L8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4274.833333333333</v>
      </c>
      <c r="N824" s="14"/>
      <c r="O824" s="15">
        <f>IFERROR(_xlfn.IFNA(VLOOKUP(Fullmath[[#This Row],[M1]],$H$2:$L823,2,FALSE),VLOOKUP(Fullmath[[#This Row],[M1]],$H825:$L$2227,2,FALSE)),0)</f>
        <v>0</v>
      </c>
      <c r="P824" s="16">
        <f>IFERROR(_xlfn.IFNA(VLOOKUP(Fullmath[[#This Row],[M1]],$H$2:$L823,4,FALSE),VLOOKUP(Fullmath[[#This Row],[M1]],$H825:$L$2227,4,FALSE)),0)</f>
        <v>0</v>
      </c>
      <c r="S824" s="15">
        <f>IFERROR(_xlfn.IFNA(VLOOKUP(Fullmath[[#This Row],[M2]],$H$2:$L823,2,FALSE),VLOOKUP(Fullmath[[#This Row],[M2]],$H825:$L$2227,2,FALSE)),0)</f>
        <v>0</v>
      </c>
      <c r="T824" s="16">
        <f>IFERROR(_xlfn.IFNA(VLOOKUP(Fullmath[[#This Row],[M2]],$H$2:$L823,4,FALSE),VLOOKUP(Fullmath[[#This Row],[M2]],$H825:$L$2227,4,FALSE)),0)</f>
        <v>0</v>
      </c>
      <c r="W824" s="15">
        <f>IFERROR(_xlfn.IFNA(VLOOKUP(Fullmath[[#This Row],[M3]],$H$2:$L823,2,FALSE),VLOOKUP(Fullmath[[#This Row],[M3]],$H825:$L$2227,2,FALSE)),0)</f>
        <v>0</v>
      </c>
      <c r="X824" s="16">
        <f>IFERROR(_xlfn.IFNA(VLOOKUP(Fullmath[[#This Row],[M3]],$H$2:$L823,4,FALSE),VLOOKUP(Fullmath[[#This Row],[M3]],$H825:$L$2227,4,FALSE)),0)</f>
        <v>0</v>
      </c>
      <c r="AA824" s="15">
        <f>IFERROR(_xlfn.IFNA(VLOOKUP(Fullmath[[#This Row],[M4]],$H$2:$L823,2,FALSE),VLOOKUP(Fullmath[[#This Row],[M4]],$H825:$L$2227,2,FALSE)),0)</f>
        <v>0</v>
      </c>
      <c r="AB824" s="16">
        <f>IFERROR(_xlfn.IFNA(VLOOKUP(Fullmath[[#This Row],[M4]],$H$2:$L823,4,FALSE),VLOOKUP(Fullmath[[#This Row],[M4]],$H825:$L$2227,4,FALSE)),0)</f>
        <v>0</v>
      </c>
      <c r="AE824" s="15">
        <f>IFERROR(_xlfn.IFNA(VLOOKUP(Fullmath[[#This Row],[M5]],$H$2:$L823,2,FALSE),VLOOKUP(Fullmath[[#This Row],[M5]],$H825:$L$2227,2,FALSE)),0)</f>
        <v>0</v>
      </c>
      <c r="AF824" s="16">
        <f>IFERROR(_xlfn.IFNA(VLOOKUP(Fullmath[[#This Row],[M5]],$H$2:$L823,4,FALSE),VLOOKUP(Fullmath[[#This Row],[M5]],$H825:$L$2227,4,FALSE)),0)</f>
        <v>0</v>
      </c>
      <c r="AI824" s="15">
        <f>IFERROR(_xlfn.IFNA(VLOOKUP(Fullmath[[#This Row],[M6]],$H$2:$L823,2,FALSE),VLOOKUP(Fullmath[[#This Row],[M6]],$H825:$L$2227,2,FALSE)),0)</f>
        <v>0</v>
      </c>
      <c r="AJ824" s="16">
        <f>IFERROR(_xlfn.IFNA(VLOOKUP(Fullmath[[#This Row],[M6]],$H$2:$L823,4,FALSE),VLOOKUP(Fullmath[[#This Row],[M6]],$H825:$L$2227,4,FALSE)),0)</f>
        <v>0</v>
      </c>
      <c r="AK824" s="7" t="s">
        <v>472</v>
      </c>
      <c r="AL824" s="7">
        <v>1</v>
      </c>
      <c r="AM824" s="6">
        <f>(IFERROR(VLOOKUP(AK824,Components[[Name]:[Price]],2,FALSE),0))</f>
        <v>200</v>
      </c>
      <c r="AN824" s="7" t="s">
        <v>156</v>
      </c>
      <c r="AO824" s="7">
        <v>4</v>
      </c>
      <c r="AP824" s="6">
        <f>(IFERROR(VLOOKUP(AN824,Components[[Name]:[Price]],2,FALSE),0))</f>
        <v>82.833333333333329</v>
      </c>
      <c r="AQ824" s="7" t="s">
        <v>230</v>
      </c>
      <c r="AR824" s="7">
        <v>3</v>
      </c>
      <c r="AS824" s="6">
        <f>(IFERROR(VLOOKUP(AQ824,Components[[Name]:[Price]],2,FALSE),0))</f>
        <v>347.83333333333331</v>
      </c>
      <c r="AT824" s="7" t="s">
        <v>260</v>
      </c>
      <c r="AU824" s="7">
        <v>1</v>
      </c>
      <c r="AV824" s="6">
        <f>(IFERROR(VLOOKUP(AT824,Components[[Name]:[Price]],2,FALSE),0))</f>
        <v>700</v>
      </c>
      <c r="AW824" s="7" t="s">
        <v>495</v>
      </c>
      <c r="AX824" s="7">
        <v>4</v>
      </c>
      <c r="AY824" s="6">
        <f>(IFERROR(VLOOKUP(AW824,Components[[Name]:[Price]],2,FALSE),0))</f>
        <v>500</v>
      </c>
      <c r="BB824" s="6">
        <f>(IFERROR(VLOOKUP(AZ824,Components[[Name]:[Price]],2,FALSE),0))</f>
        <v>0</v>
      </c>
    </row>
    <row r="825" spans="1:54" x14ac:dyDescent="0.2">
      <c r="A825" s="6">
        <v>1020</v>
      </c>
      <c r="B825" s="6" t="s">
        <v>527</v>
      </c>
      <c r="C825" s="6" t="s">
        <v>820</v>
      </c>
      <c r="D825" s="6" t="s">
        <v>552</v>
      </c>
      <c r="E825" s="6">
        <v>1</v>
      </c>
      <c r="F825" s="6">
        <v>35</v>
      </c>
      <c r="G825" s="6">
        <v>166</v>
      </c>
      <c r="H825" s="6" t="s">
        <v>562</v>
      </c>
      <c r="I825" s="7">
        <f>Fullmath[[#This Row],[Total CP]]/Fullmath[[#This Row],[Quantity]]</f>
        <v>262.75</v>
      </c>
      <c r="J8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262.75</v>
      </c>
      <c r="K825" s="6">
        <f>Fullmath[[#This Row],[Mat Cost]]/Fullmath[[#This Row],[Quantity]]</f>
        <v>7661.6156249999995</v>
      </c>
      <c r="L8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7661.6156249999995</v>
      </c>
      <c r="M825" s="7" t="s">
        <v>320</v>
      </c>
      <c r="N825" s="14">
        <v>2</v>
      </c>
      <c r="O825" s="15">
        <f>IFERROR(_xlfn.IFNA(VLOOKUP(Fullmath[[#This Row],[M1]],$H$2:$L824,2,FALSE),VLOOKUP(Fullmath[[#This Row],[M1]],$H826:$L$2227,2,FALSE)),0)</f>
        <v>24</v>
      </c>
      <c r="P825" s="16">
        <f>IFERROR(_xlfn.IFNA(VLOOKUP(Fullmath[[#This Row],[M1]],$H$2:$L824,4,FALSE),VLOOKUP(Fullmath[[#This Row],[M1]],$H826:$L$2227,4,FALSE)),0)</f>
        <v>479.36666666666662</v>
      </c>
      <c r="Q825" s="7" t="s">
        <v>292</v>
      </c>
      <c r="R825" s="7">
        <v>1</v>
      </c>
      <c r="S825" s="15">
        <f>IFERROR(_xlfn.IFNA(VLOOKUP(Fullmath[[#This Row],[M2]],$H$2:$L824,2,FALSE),VLOOKUP(Fullmath[[#This Row],[M2]],$H826:$L$2227,2,FALSE)),0)</f>
        <v>2</v>
      </c>
      <c r="T825" s="16">
        <f>IFERROR(_xlfn.IFNA(VLOOKUP(Fullmath[[#This Row],[M2]],$H$2:$L824,4,FALSE),VLOOKUP(Fullmath[[#This Row],[M2]],$H826:$L$2227,4,FALSE)),0)</f>
        <v>859.15</v>
      </c>
      <c r="U825" s="7" t="s">
        <v>354</v>
      </c>
      <c r="V825" s="7">
        <v>1</v>
      </c>
      <c r="W825" s="15">
        <f>IFERROR(_xlfn.IFNA(VLOOKUP(Fullmath[[#This Row],[M3]],$H$2:$L824,2,FALSE),VLOOKUP(Fullmath[[#This Row],[M3]],$H826:$L$2227,2,FALSE)),0)</f>
        <v>46.75</v>
      </c>
      <c r="X825" s="16">
        <f>IFERROR(_xlfn.IFNA(VLOOKUP(Fullmath[[#This Row],[M3]],$H$2:$L824,4,FALSE),VLOOKUP(Fullmath[[#This Row],[M3]],$H826:$L$2227,4,FALSE)),0)</f>
        <v>4795.8989583333332</v>
      </c>
      <c r="AA825" s="15">
        <f>IFERROR(_xlfn.IFNA(VLOOKUP(Fullmath[[#This Row],[M4]],$H$2:$L824,2,FALSE),VLOOKUP(Fullmath[[#This Row],[M4]],$H826:$L$2227,2,FALSE)),0)</f>
        <v>0</v>
      </c>
      <c r="AB825" s="16">
        <f>IFERROR(_xlfn.IFNA(VLOOKUP(Fullmath[[#This Row],[M4]],$H$2:$L824,4,FALSE),VLOOKUP(Fullmath[[#This Row],[M4]],$H826:$L$2227,4,FALSE)),0)</f>
        <v>0</v>
      </c>
      <c r="AE825" s="15">
        <f>IFERROR(_xlfn.IFNA(VLOOKUP(Fullmath[[#This Row],[M5]],$H$2:$L824,2,FALSE),VLOOKUP(Fullmath[[#This Row],[M5]],$H826:$L$2227,2,FALSE)),0)</f>
        <v>0</v>
      </c>
      <c r="AF825" s="16">
        <f>IFERROR(_xlfn.IFNA(VLOOKUP(Fullmath[[#This Row],[M5]],$H$2:$L824,4,FALSE),VLOOKUP(Fullmath[[#This Row],[M5]],$H826:$L$2227,4,FALSE)),0)</f>
        <v>0</v>
      </c>
      <c r="AI825" s="15">
        <f>IFERROR(_xlfn.IFNA(VLOOKUP(Fullmath[[#This Row],[M6]],$H$2:$L824,2,FALSE),VLOOKUP(Fullmath[[#This Row],[M6]],$H826:$L$2227,2,FALSE)),0)</f>
        <v>0</v>
      </c>
      <c r="AJ825" s="16">
        <f>IFERROR(_xlfn.IFNA(VLOOKUP(Fullmath[[#This Row],[M6]],$H$2:$L824,4,FALSE),VLOOKUP(Fullmath[[#This Row],[M6]],$H826:$L$2227,4,FALSE)),0)</f>
        <v>0</v>
      </c>
      <c r="AK825" s="7" t="s">
        <v>230</v>
      </c>
      <c r="AL825" s="7">
        <v>1</v>
      </c>
      <c r="AM825" s="6">
        <f>(IFERROR(VLOOKUP(AK825,Components[[Name]:[Price]],2,FALSE),0))</f>
        <v>347.83333333333331</v>
      </c>
      <c r="AN825" s="7" t="s">
        <v>260</v>
      </c>
      <c r="AO825" s="7">
        <v>1</v>
      </c>
      <c r="AP825" s="6">
        <f>(IFERROR(VLOOKUP(AN825,Components[[Name]:[Price]],2,FALSE),0))</f>
        <v>700</v>
      </c>
      <c r="AS825" s="6">
        <f>(IFERROR(VLOOKUP(AQ825,Components[[Name]:[Price]],2,FALSE),0))</f>
        <v>0</v>
      </c>
      <c r="AV825" s="6">
        <f>(IFERROR(VLOOKUP(AT825,Components[[Name]:[Price]],2,FALSE),0))</f>
        <v>0</v>
      </c>
      <c r="AY825" s="6">
        <f>(IFERROR(VLOOKUP(AW825,Components[[Name]:[Price]],2,FALSE),0))</f>
        <v>0</v>
      </c>
      <c r="BB825" s="6">
        <f>(IFERROR(VLOOKUP(AZ825,Components[[Name]:[Price]],2,FALSE),0))</f>
        <v>0</v>
      </c>
    </row>
    <row r="826" spans="1:54" x14ac:dyDescent="0.2">
      <c r="A826" s="6">
        <v>854</v>
      </c>
      <c r="B826" s="6" t="s">
        <v>527</v>
      </c>
      <c r="C826" s="6" t="s">
        <v>820</v>
      </c>
      <c r="D826" s="6" t="s">
        <v>552</v>
      </c>
      <c r="E826" s="6">
        <v>1</v>
      </c>
      <c r="F826" s="6">
        <v>36</v>
      </c>
      <c r="G826" s="6">
        <v>240</v>
      </c>
      <c r="H826" s="6" t="s">
        <v>559</v>
      </c>
      <c r="I826" s="7">
        <f>Fullmath[[#This Row],[Total CP]]/Fullmath[[#This Row],[Quantity]]</f>
        <v>240</v>
      </c>
      <c r="J8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240</v>
      </c>
      <c r="K826" s="6">
        <f>Fullmath[[#This Row],[Mat Cost]]/Fullmath[[#This Row],[Quantity]]</f>
        <v>3498.833333333333</v>
      </c>
      <c r="L8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3498.833333333333</v>
      </c>
      <c r="N826" s="14"/>
      <c r="O826" s="15">
        <f>IFERROR(_xlfn.IFNA(VLOOKUP(Fullmath[[#This Row],[M1]],$H$2:$L825,2,FALSE),VLOOKUP(Fullmath[[#This Row],[M1]],$H827:$L$2227,2,FALSE)),0)</f>
        <v>0</v>
      </c>
      <c r="P826" s="16">
        <f>IFERROR(_xlfn.IFNA(VLOOKUP(Fullmath[[#This Row],[M1]],$H$2:$L825,4,FALSE),VLOOKUP(Fullmath[[#This Row],[M1]],$H827:$L$2227,4,FALSE)),0)</f>
        <v>0</v>
      </c>
      <c r="S826" s="15">
        <f>IFERROR(_xlfn.IFNA(VLOOKUP(Fullmath[[#This Row],[M2]],$H$2:$L825,2,FALSE),VLOOKUP(Fullmath[[#This Row],[M2]],$H827:$L$2227,2,FALSE)),0)</f>
        <v>0</v>
      </c>
      <c r="T826" s="16">
        <f>IFERROR(_xlfn.IFNA(VLOOKUP(Fullmath[[#This Row],[M2]],$H$2:$L825,4,FALSE),VLOOKUP(Fullmath[[#This Row],[M2]],$H827:$L$2227,4,FALSE)),0)</f>
        <v>0</v>
      </c>
      <c r="W826" s="15">
        <f>IFERROR(_xlfn.IFNA(VLOOKUP(Fullmath[[#This Row],[M3]],$H$2:$L825,2,FALSE),VLOOKUP(Fullmath[[#This Row],[M3]],$H827:$L$2227,2,FALSE)),0)</f>
        <v>0</v>
      </c>
      <c r="X826" s="16">
        <f>IFERROR(_xlfn.IFNA(VLOOKUP(Fullmath[[#This Row],[M3]],$H$2:$L825,4,FALSE),VLOOKUP(Fullmath[[#This Row],[M3]],$H827:$L$2227,4,FALSE)),0)</f>
        <v>0</v>
      </c>
      <c r="AA826" s="15">
        <f>IFERROR(_xlfn.IFNA(VLOOKUP(Fullmath[[#This Row],[M4]],$H$2:$L825,2,FALSE),VLOOKUP(Fullmath[[#This Row],[M4]],$H827:$L$2227,2,FALSE)),0)</f>
        <v>0</v>
      </c>
      <c r="AB826" s="16">
        <f>IFERROR(_xlfn.IFNA(VLOOKUP(Fullmath[[#This Row],[M4]],$H$2:$L825,4,FALSE),VLOOKUP(Fullmath[[#This Row],[M4]],$H827:$L$2227,4,FALSE)),0)</f>
        <v>0</v>
      </c>
      <c r="AE826" s="15">
        <f>IFERROR(_xlfn.IFNA(VLOOKUP(Fullmath[[#This Row],[M5]],$H$2:$L825,2,FALSE),VLOOKUP(Fullmath[[#This Row],[M5]],$H827:$L$2227,2,FALSE)),0)</f>
        <v>0</v>
      </c>
      <c r="AF826" s="16">
        <f>IFERROR(_xlfn.IFNA(VLOOKUP(Fullmath[[#This Row],[M5]],$H$2:$L825,4,FALSE),VLOOKUP(Fullmath[[#This Row],[M5]],$H827:$L$2227,4,FALSE)),0)</f>
        <v>0</v>
      </c>
      <c r="AI826" s="15">
        <f>IFERROR(_xlfn.IFNA(VLOOKUP(Fullmath[[#This Row],[M6]],$H$2:$L825,2,FALSE),VLOOKUP(Fullmath[[#This Row],[M6]],$H827:$L$2227,2,FALSE)),0)</f>
        <v>0</v>
      </c>
      <c r="AJ826" s="16">
        <f>IFERROR(_xlfn.IFNA(VLOOKUP(Fullmath[[#This Row],[M6]],$H$2:$L825,4,FALSE),VLOOKUP(Fullmath[[#This Row],[M6]],$H827:$L$2227,4,FALSE)),0)</f>
        <v>0</v>
      </c>
      <c r="AK826" s="7" t="s">
        <v>156</v>
      </c>
      <c r="AL826" s="7">
        <v>4</v>
      </c>
      <c r="AM826" s="6">
        <f>(IFERROR(VLOOKUP(AK826,Components[[Name]:[Price]],2,FALSE),0))</f>
        <v>82.833333333333329</v>
      </c>
      <c r="AN826" s="7" t="s">
        <v>241</v>
      </c>
      <c r="AO826" s="7">
        <v>4</v>
      </c>
      <c r="AP826" s="6">
        <f>(IFERROR(VLOOKUP(AN826,Components[[Name]:[Price]],2,FALSE),0))</f>
        <v>322.08333333333331</v>
      </c>
      <c r="AQ826" s="7" t="s">
        <v>230</v>
      </c>
      <c r="AR826" s="7">
        <v>5</v>
      </c>
      <c r="AS826" s="6">
        <f>(IFERROR(VLOOKUP(AQ826,Components[[Name]:[Price]],2,FALSE),0))</f>
        <v>347.83333333333331</v>
      </c>
      <c r="AT826" s="7" t="s">
        <v>588</v>
      </c>
      <c r="AU826" s="7">
        <v>14</v>
      </c>
      <c r="AV826" s="6">
        <f>(IFERROR(VLOOKUP(AT826,Components[[Name]:[Price]],2,FALSE),0))</f>
        <v>10</v>
      </c>
      <c r="AY826" s="6">
        <f>(IFERROR(VLOOKUP(AW826,Components[[Name]:[Price]],2,FALSE),0))</f>
        <v>0</v>
      </c>
      <c r="BB826" s="6">
        <f>(IFERROR(VLOOKUP(AZ826,Components[[Name]:[Price]],2,FALSE),0))</f>
        <v>0</v>
      </c>
    </row>
    <row r="827" spans="1:54" x14ac:dyDescent="0.2">
      <c r="A827" s="6">
        <v>857</v>
      </c>
      <c r="B827" s="6" t="s">
        <v>527</v>
      </c>
      <c r="C827" s="6" t="s">
        <v>820</v>
      </c>
      <c r="D827" s="6" t="s">
        <v>552</v>
      </c>
      <c r="E827" s="6">
        <v>1</v>
      </c>
      <c r="F827" s="6">
        <v>46</v>
      </c>
      <c r="G827" s="6">
        <v>511</v>
      </c>
      <c r="H827" s="6" t="s">
        <v>560</v>
      </c>
      <c r="I827" s="7">
        <f>Fullmath[[#This Row],[Total CP]]/Fullmath[[#This Row],[Quantity]]</f>
        <v>513</v>
      </c>
      <c r="J8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513</v>
      </c>
      <c r="K827" s="6">
        <f>Fullmath[[#This Row],[Mat Cost]]/Fullmath[[#This Row],[Quantity]]</f>
        <v>5239.5916666666662</v>
      </c>
      <c r="L8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5239.5916666666662</v>
      </c>
      <c r="M827" s="7" t="s">
        <v>583</v>
      </c>
      <c r="N827" s="14">
        <v>5</v>
      </c>
      <c r="O827" s="15">
        <f>IFERROR(_xlfn.IFNA(VLOOKUP(Fullmath[[#This Row],[M1]],$H$2:$L826,2,FALSE),VLOOKUP(Fullmath[[#This Row],[M1]],$H828:$L$2227,2,FALSE)),0)</f>
        <v>0.39999999999999997</v>
      </c>
      <c r="P827" s="16">
        <f>IFERROR(_xlfn.IFNA(VLOOKUP(Fullmath[[#This Row],[M1]],$H$2:$L826,4,FALSE),VLOOKUP(Fullmath[[#This Row],[M1]],$H828:$L$2227,4,FALSE)),0)</f>
        <v>124.00166666666667</v>
      </c>
      <c r="S827" s="15">
        <f>IFERROR(_xlfn.IFNA(VLOOKUP(Fullmath[[#This Row],[M2]],$H$2:$L826,2,FALSE),VLOOKUP(Fullmath[[#This Row],[M2]],$H828:$L$2227,2,FALSE)),0)</f>
        <v>0</v>
      </c>
      <c r="T827" s="16">
        <f>IFERROR(_xlfn.IFNA(VLOOKUP(Fullmath[[#This Row],[M2]],$H$2:$L826,4,FALSE),VLOOKUP(Fullmath[[#This Row],[M2]],$H828:$L$2227,4,FALSE)),0)</f>
        <v>0</v>
      </c>
      <c r="W827" s="15">
        <f>IFERROR(_xlfn.IFNA(VLOOKUP(Fullmath[[#This Row],[M3]],$H$2:$L826,2,FALSE),VLOOKUP(Fullmath[[#This Row],[M3]],$H828:$L$2227,2,FALSE)),0)</f>
        <v>0</v>
      </c>
      <c r="X827" s="16">
        <f>IFERROR(_xlfn.IFNA(VLOOKUP(Fullmath[[#This Row],[M3]],$H$2:$L826,4,FALSE),VLOOKUP(Fullmath[[#This Row],[M3]],$H828:$L$2227,4,FALSE)),0)</f>
        <v>0</v>
      </c>
      <c r="AA827" s="15">
        <f>IFERROR(_xlfn.IFNA(VLOOKUP(Fullmath[[#This Row],[M4]],$H$2:$L826,2,FALSE),VLOOKUP(Fullmath[[#This Row],[M4]],$H828:$L$2227,2,FALSE)),0)</f>
        <v>0</v>
      </c>
      <c r="AB827" s="16">
        <f>IFERROR(_xlfn.IFNA(VLOOKUP(Fullmath[[#This Row],[M4]],$H$2:$L826,4,FALSE),VLOOKUP(Fullmath[[#This Row],[M4]],$H828:$L$2227,4,FALSE)),0)</f>
        <v>0</v>
      </c>
      <c r="AE827" s="15">
        <f>IFERROR(_xlfn.IFNA(VLOOKUP(Fullmath[[#This Row],[M5]],$H$2:$L826,2,FALSE),VLOOKUP(Fullmath[[#This Row],[M5]],$H828:$L$2227,2,FALSE)),0)</f>
        <v>0</v>
      </c>
      <c r="AF827" s="16">
        <f>IFERROR(_xlfn.IFNA(VLOOKUP(Fullmath[[#This Row],[M5]],$H$2:$L826,4,FALSE),VLOOKUP(Fullmath[[#This Row],[M5]],$H828:$L$2227,4,FALSE)),0)</f>
        <v>0</v>
      </c>
      <c r="AI827" s="15">
        <f>IFERROR(_xlfn.IFNA(VLOOKUP(Fullmath[[#This Row],[M6]],$H$2:$L826,2,FALSE),VLOOKUP(Fullmath[[#This Row],[M6]],$H828:$L$2227,2,FALSE)),0)</f>
        <v>0</v>
      </c>
      <c r="AJ827" s="16">
        <f>IFERROR(_xlfn.IFNA(VLOOKUP(Fullmath[[#This Row],[M6]],$H$2:$L826,4,FALSE),VLOOKUP(Fullmath[[#This Row],[M6]],$H828:$L$2227,4,FALSE)),0)</f>
        <v>0</v>
      </c>
      <c r="AK827" s="7" t="s">
        <v>239</v>
      </c>
      <c r="AL827" s="7">
        <v>5</v>
      </c>
      <c r="AM827" s="6">
        <f>(IFERROR(VLOOKUP(AK827,Components[[Name]:[Price]],2,FALSE),0))</f>
        <v>76.083333333333329</v>
      </c>
      <c r="AN827" s="7" t="s">
        <v>230</v>
      </c>
      <c r="AO827" s="7">
        <v>5</v>
      </c>
      <c r="AP827" s="6">
        <f>(IFERROR(VLOOKUP(AN827,Components[[Name]:[Price]],2,FALSE),0))</f>
        <v>347.83333333333331</v>
      </c>
      <c r="AQ827" s="7" t="s">
        <v>491</v>
      </c>
      <c r="AR827" s="7">
        <v>5</v>
      </c>
      <c r="AS827" s="6">
        <f>(IFERROR(VLOOKUP(AQ827,Components[[Name]:[Price]],2,FALSE),0))</f>
        <v>500</v>
      </c>
      <c r="AV827" s="6">
        <f>(IFERROR(VLOOKUP(AT827,Components[[Name]:[Price]],2,FALSE),0))</f>
        <v>0</v>
      </c>
      <c r="AY827" s="6">
        <f>(IFERROR(VLOOKUP(AW827,Components[[Name]:[Price]],2,FALSE),0))</f>
        <v>0</v>
      </c>
      <c r="BB827" s="6">
        <f>(IFERROR(VLOOKUP(AZ827,Components[[Name]:[Price]],2,FALSE),0))</f>
        <v>0</v>
      </c>
    </row>
    <row r="828" spans="1:54" x14ac:dyDescent="0.2">
      <c r="A828" s="6">
        <v>1661</v>
      </c>
      <c r="B828" s="6" t="s">
        <v>527</v>
      </c>
      <c r="C828" s="6" t="s">
        <v>820</v>
      </c>
      <c r="D828" s="6" t="s">
        <v>552</v>
      </c>
      <c r="E828" s="6">
        <v>1</v>
      </c>
      <c r="F828" s="6">
        <v>49</v>
      </c>
      <c r="G828" s="6">
        <v>600</v>
      </c>
      <c r="H828" s="6" t="s">
        <v>564</v>
      </c>
      <c r="I828" s="7">
        <f>Fullmath[[#This Row],[Total CP]]/Fullmath[[#This Row],[Quantity]]</f>
        <v>675</v>
      </c>
      <c r="J8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675</v>
      </c>
      <c r="K828" s="6">
        <f>Fullmath[[#This Row],[Mat Cost]]/Fullmath[[#This Row],[Quantity]]</f>
        <v>9177.6666666666661</v>
      </c>
      <c r="L8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9177.6666666666661</v>
      </c>
      <c r="M828" s="7" t="s">
        <v>323</v>
      </c>
      <c r="N828" s="14">
        <v>1</v>
      </c>
      <c r="O828" s="15">
        <f>IFERROR(_xlfn.IFNA(VLOOKUP(Fullmath[[#This Row],[M1]],$H$2:$L827,2,FALSE),VLOOKUP(Fullmath[[#This Row],[M1]],$H829:$L$2227,2,FALSE)),0)</f>
        <v>3</v>
      </c>
      <c r="P828" s="16">
        <f>IFERROR(_xlfn.IFNA(VLOOKUP(Fullmath[[#This Row],[M1]],$H$2:$L827,4,FALSE),VLOOKUP(Fullmath[[#This Row],[M1]],$H829:$L$2227,4,FALSE)),0)</f>
        <v>1034.5</v>
      </c>
      <c r="Q828" s="7" t="s">
        <v>455</v>
      </c>
      <c r="R828" s="7">
        <v>2</v>
      </c>
      <c r="S828" s="15">
        <f>IFERROR(_xlfn.IFNA(VLOOKUP(Fullmath[[#This Row],[M2]],$H$2:$L827,2,FALSE),VLOOKUP(Fullmath[[#This Row],[M2]],$H829:$L$2227,2,FALSE)),0)</f>
        <v>4</v>
      </c>
      <c r="T828" s="16">
        <f>IFERROR(_xlfn.IFNA(VLOOKUP(Fullmath[[#This Row],[M2]],$H$2:$L827,4,FALSE),VLOOKUP(Fullmath[[#This Row],[M2]],$H829:$L$2227,4,FALSE)),0)</f>
        <v>2217.25</v>
      </c>
      <c r="U828" s="7" t="s">
        <v>306</v>
      </c>
      <c r="V828" s="7">
        <v>8</v>
      </c>
      <c r="W828" s="15">
        <f>IFERROR(_xlfn.IFNA(VLOOKUP(Fullmath[[#This Row],[M3]],$H$2:$L827,2,FALSE),VLOOKUP(Fullmath[[#This Row],[M3]],$H829:$L$2227,2,FALSE)),0)</f>
        <v>8</v>
      </c>
      <c r="X828" s="16">
        <f>IFERROR(_xlfn.IFNA(VLOOKUP(Fullmath[[#This Row],[M3]],$H$2:$L827,4,FALSE),VLOOKUP(Fullmath[[#This Row],[M3]],$H829:$L$2227,4,FALSE)),0)</f>
        <v>260.83333333333331</v>
      </c>
      <c r="AA828" s="15">
        <f>IFERROR(_xlfn.IFNA(VLOOKUP(Fullmath[[#This Row],[M4]],$H$2:$L827,2,FALSE),VLOOKUP(Fullmath[[#This Row],[M4]],$H829:$L$2227,2,FALSE)),0)</f>
        <v>0</v>
      </c>
      <c r="AB828" s="16">
        <f>IFERROR(_xlfn.IFNA(VLOOKUP(Fullmath[[#This Row],[M4]],$H$2:$L827,4,FALSE),VLOOKUP(Fullmath[[#This Row],[M4]],$H829:$L$2227,4,FALSE)),0)</f>
        <v>0</v>
      </c>
      <c r="AE828" s="15">
        <f>IFERROR(_xlfn.IFNA(VLOOKUP(Fullmath[[#This Row],[M5]],$H$2:$L827,2,FALSE),VLOOKUP(Fullmath[[#This Row],[M5]],$H829:$L$2227,2,FALSE)),0)</f>
        <v>0</v>
      </c>
      <c r="AF828" s="16">
        <f>IFERROR(_xlfn.IFNA(VLOOKUP(Fullmath[[#This Row],[M5]],$H$2:$L827,4,FALSE),VLOOKUP(Fullmath[[#This Row],[M5]],$H829:$L$2227,4,FALSE)),0)</f>
        <v>0</v>
      </c>
      <c r="AI828" s="15">
        <f>IFERROR(_xlfn.IFNA(VLOOKUP(Fullmath[[#This Row],[M6]],$H$2:$L827,2,FALSE),VLOOKUP(Fullmath[[#This Row],[M6]],$H829:$L$2227,2,FALSE)),0)</f>
        <v>0</v>
      </c>
      <c r="AJ828" s="16">
        <f>IFERROR(_xlfn.IFNA(VLOOKUP(Fullmath[[#This Row],[M6]],$H$2:$L827,4,FALSE),VLOOKUP(Fullmath[[#This Row],[M6]],$H829:$L$2227,4,FALSE)),0)</f>
        <v>0</v>
      </c>
      <c r="AK828" s="7" t="s">
        <v>263</v>
      </c>
      <c r="AL828" s="7">
        <v>2</v>
      </c>
      <c r="AM828" s="6">
        <f>(IFERROR(VLOOKUP(AK828,Components[[Name]:[Price]],2,FALSE),0))</f>
        <v>600</v>
      </c>
      <c r="AN828" s="7" t="s">
        <v>589</v>
      </c>
      <c r="AO828" s="7">
        <v>1</v>
      </c>
      <c r="AP828" s="6">
        <f>(IFERROR(VLOOKUP(AN828,Components[[Name]:[Price]],2,FALSE),0))</f>
        <v>422</v>
      </c>
      <c r="AS828" s="6">
        <f>(IFERROR(VLOOKUP(AQ828,Components[[Name]:[Price]],2,FALSE),0))</f>
        <v>0</v>
      </c>
      <c r="AV828" s="6">
        <f>(IFERROR(VLOOKUP(AT828,Components[[Name]:[Price]],2,FALSE),0))</f>
        <v>0</v>
      </c>
      <c r="AY828" s="6">
        <f>(IFERROR(VLOOKUP(AW828,Components[[Name]:[Price]],2,FALSE),0))</f>
        <v>0</v>
      </c>
      <c r="BB828" s="6">
        <f>(IFERROR(VLOOKUP(AZ828,Components[[Name]:[Price]],2,FALSE),0))</f>
        <v>0</v>
      </c>
    </row>
    <row r="829" spans="1:54" x14ac:dyDescent="0.2">
      <c r="A829" s="6">
        <v>1022</v>
      </c>
      <c r="B829" s="6" t="s">
        <v>527</v>
      </c>
      <c r="C829" s="6" t="s">
        <v>820</v>
      </c>
      <c r="D829" s="6" t="s">
        <v>552</v>
      </c>
      <c r="E829" s="6">
        <v>1</v>
      </c>
      <c r="F829" s="6">
        <v>50</v>
      </c>
      <c r="G829" s="6">
        <v>718</v>
      </c>
      <c r="H829" s="6" t="s">
        <v>563</v>
      </c>
      <c r="I829" s="7">
        <f>Fullmath[[#This Row],[Total CP]]/Fullmath[[#This Row],[Quantity]]</f>
        <v>917.91666666666663</v>
      </c>
      <c r="J8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917.91666666666663</v>
      </c>
      <c r="K829" s="6">
        <f>Fullmath[[#This Row],[Mat Cost]]/Fullmath[[#This Row],[Quantity]]</f>
        <v>33614.280208333337</v>
      </c>
      <c r="L8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33614.280208333337</v>
      </c>
      <c r="M829" s="7" t="s">
        <v>352</v>
      </c>
      <c r="N829" s="14">
        <v>1</v>
      </c>
      <c r="O829" s="15">
        <f>IFERROR(_xlfn.IFNA(VLOOKUP(Fullmath[[#This Row],[M1]],$H$2:$L828,2,FALSE),VLOOKUP(Fullmath[[#This Row],[M1]],$H830:$L$2227,2,FALSE)),0)</f>
        <v>56.416666666666664</v>
      </c>
      <c r="P829" s="16">
        <f>IFERROR(_xlfn.IFNA(VLOOKUP(Fullmath[[#This Row],[M1]],$H$2:$L828,4,FALSE),VLOOKUP(Fullmath[[#This Row],[M1]],$H830:$L$2227,4,FALSE)),0)</f>
        <v>20804.598958333332</v>
      </c>
      <c r="Q829" s="7" t="s">
        <v>320</v>
      </c>
      <c r="R829" s="7">
        <v>2</v>
      </c>
      <c r="S829" s="15">
        <f>IFERROR(_xlfn.IFNA(VLOOKUP(Fullmath[[#This Row],[M2]],$H$2:$L828,2,FALSE),VLOOKUP(Fullmath[[#This Row],[M2]],$H830:$L$2227,2,FALSE)),0)</f>
        <v>24</v>
      </c>
      <c r="T829" s="16">
        <f>IFERROR(_xlfn.IFNA(VLOOKUP(Fullmath[[#This Row],[M2]],$H$2:$L828,4,FALSE),VLOOKUP(Fullmath[[#This Row],[M2]],$H830:$L$2227,4,FALSE)),0)</f>
        <v>479.36666666666662</v>
      </c>
      <c r="U829" s="7" t="s">
        <v>292</v>
      </c>
      <c r="V829" s="7">
        <v>1</v>
      </c>
      <c r="W829" s="15">
        <f>IFERROR(_xlfn.IFNA(VLOOKUP(Fullmath[[#This Row],[M3]],$H$2:$L828,2,FALSE),VLOOKUP(Fullmath[[#This Row],[M3]],$H830:$L$2227,2,FALSE)),0)</f>
        <v>2</v>
      </c>
      <c r="X829" s="16">
        <f>IFERROR(_xlfn.IFNA(VLOOKUP(Fullmath[[#This Row],[M3]],$H$2:$L828,4,FALSE),VLOOKUP(Fullmath[[#This Row],[M3]],$H830:$L$2227,4,FALSE)),0)</f>
        <v>859.15</v>
      </c>
      <c r="Y829" s="7" t="s">
        <v>354</v>
      </c>
      <c r="Z829" s="7">
        <v>2</v>
      </c>
      <c r="AA829" s="15">
        <f>IFERROR(_xlfn.IFNA(VLOOKUP(Fullmath[[#This Row],[M4]],$H$2:$L828,2,FALSE),VLOOKUP(Fullmath[[#This Row],[M4]],$H830:$L$2227,2,FALSE)),0)</f>
        <v>46.75</v>
      </c>
      <c r="AB829" s="16">
        <f>IFERROR(_xlfn.IFNA(VLOOKUP(Fullmath[[#This Row],[M4]],$H$2:$L828,4,FALSE),VLOOKUP(Fullmath[[#This Row],[M4]],$H830:$L$2227,4,FALSE)),0)</f>
        <v>4795.8989583333332</v>
      </c>
      <c r="AE829" s="15">
        <f>IFERROR(_xlfn.IFNA(VLOOKUP(Fullmath[[#This Row],[M5]],$H$2:$L828,2,FALSE),VLOOKUP(Fullmath[[#This Row],[M5]],$H830:$L$2227,2,FALSE)),0)</f>
        <v>0</v>
      </c>
      <c r="AF829" s="16">
        <f>IFERROR(_xlfn.IFNA(VLOOKUP(Fullmath[[#This Row],[M5]],$H$2:$L828,4,FALSE),VLOOKUP(Fullmath[[#This Row],[M5]],$H830:$L$2227,4,FALSE)),0)</f>
        <v>0</v>
      </c>
      <c r="AI829" s="15">
        <f>IFERROR(_xlfn.IFNA(VLOOKUP(Fullmath[[#This Row],[M6]],$H$2:$L828,2,FALSE),VLOOKUP(Fullmath[[#This Row],[M6]],$H830:$L$2227,2,FALSE)),0)</f>
        <v>0</v>
      </c>
      <c r="AJ829" s="16">
        <f>IFERROR(_xlfn.IFNA(VLOOKUP(Fullmath[[#This Row],[M6]],$H$2:$L828,4,FALSE),VLOOKUP(Fullmath[[#This Row],[M6]],$H830:$L$2227,4,FALSE)),0)</f>
        <v>0</v>
      </c>
      <c r="AK829" s="7" t="s">
        <v>260</v>
      </c>
      <c r="AL829" s="7">
        <v>2</v>
      </c>
      <c r="AM829" s="6">
        <f>(IFERROR(VLOOKUP(AK829,Components[[Name]:[Price]],2,FALSE),0))</f>
        <v>700</v>
      </c>
      <c r="AP829" s="6">
        <f>(IFERROR(VLOOKUP(AN829,Components[[Name]:[Price]],2,FALSE),0))</f>
        <v>0</v>
      </c>
      <c r="AS829" s="6">
        <f>(IFERROR(VLOOKUP(AQ829,Components[[Name]:[Price]],2,FALSE),0))</f>
        <v>0</v>
      </c>
      <c r="AV829" s="6">
        <f>(IFERROR(VLOOKUP(AT829,Components[[Name]:[Price]],2,FALSE),0))</f>
        <v>0</v>
      </c>
      <c r="AY829" s="6">
        <f>(IFERROR(VLOOKUP(AW829,Components[[Name]:[Price]],2,FALSE),0))</f>
        <v>0</v>
      </c>
      <c r="BB829" s="6">
        <f>(IFERROR(VLOOKUP(AZ829,Components[[Name]:[Price]],2,FALSE),0))</f>
        <v>0</v>
      </c>
    </row>
    <row r="830" spans="1:54" x14ac:dyDescent="0.2">
      <c r="A830" s="2">
        <v>999</v>
      </c>
      <c r="B830" s="2" t="s">
        <v>1132</v>
      </c>
      <c r="C830" s="2" t="s">
        <v>820</v>
      </c>
      <c r="D830" s="2" t="s">
        <v>1052</v>
      </c>
      <c r="E830" s="2">
        <v>1</v>
      </c>
      <c r="F830" s="2">
        <v>2</v>
      </c>
      <c r="G830" s="2">
        <v>1</v>
      </c>
      <c r="H830" s="2" t="s">
        <v>1125</v>
      </c>
      <c r="I830" s="7">
        <f>Fullmath[[#This Row],[Total CP]]/Fullmath[[#This Row],[Quantity]]</f>
        <v>4.4000000000000004</v>
      </c>
      <c r="J830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4.4000000000000004</v>
      </c>
      <c r="K830" s="2">
        <f>Fullmath[[#This Row],[Mat Cost]]/Fullmath[[#This Row],[Quantity]]</f>
        <v>624.29333333333329</v>
      </c>
      <c r="L830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624.29333333333329</v>
      </c>
      <c r="M830" s="7" t="s">
        <v>317</v>
      </c>
      <c r="N830" s="14">
        <v>1</v>
      </c>
      <c r="O830" s="15">
        <f>IFERROR(_xlfn.IFNA(VLOOKUP(Fullmath[[#This Row],[M1]],$H$2:$L829,2,FALSE),VLOOKUP(Fullmath[[#This Row],[M1]],$H831:$L$2227,2,FALSE)),0)</f>
        <v>3.4</v>
      </c>
      <c r="P830" s="16">
        <f>IFERROR(_xlfn.IFNA(VLOOKUP(Fullmath[[#This Row],[M1]],$H$2:$L829,4,FALSE),VLOOKUP(Fullmath[[#This Row],[M1]],$H831:$L$2227,4,FALSE)),0)</f>
        <v>276.46000000000004</v>
      </c>
      <c r="S830" s="15">
        <f>IFERROR(_xlfn.IFNA(VLOOKUP(Fullmath[[#This Row],[M2]],$H$2:$L829,2,FALSE),VLOOKUP(Fullmath[[#This Row],[M2]],$H831:$L$2227,2,FALSE)),0)</f>
        <v>0</v>
      </c>
      <c r="T830" s="16">
        <f>IFERROR(_xlfn.IFNA(VLOOKUP(Fullmath[[#This Row],[M2]],$H$2:$L829,4,FALSE),VLOOKUP(Fullmath[[#This Row],[M2]],$H831:$L$2227,4,FALSE)),0)</f>
        <v>0</v>
      </c>
      <c r="W830" s="15">
        <f>IFERROR(_xlfn.IFNA(VLOOKUP(Fullmath[[#This Row],[M3]],$H$2:$L829,2,FALSE),VLOOKUP(Fullmath[[#This Row],[M3]],$H831:$L$2227,2,FALSE)),0)</f>
        <v>0</v>
      </c>
      <c r="X830" s="16">
        <f>IFERROR(_xlfn.IFNA(VLOOKUP(Fullmath[[#This Row],[M3]],$H$2:$L829,4,FALSE),VLOOKUP(Fullmath[[#This Row],[M3]],$H831:$L$2227,4,FALSE)),0)</f>
        <v>0</v>
      </c>
      <c r="AA830" s="15">
        <f>IFERROR(_xlfn.IFNA(VLOOKUP(Fullmath[[#This Row],[M4]],$H$2:$L829,2,FALSE),VLOOKUP(Fullmath[[#This Row],[M4]],$H831:$L$2227,2,FALSE)),0)</f>
        <v>0</v>
      </c>
      <c r="AB830" s="16">
        <f>IFERROR(_xlfn.IFNA(VLOOKUP(Fullmath[[#This Row],[M4]],$H$2:$L829,4,FALSE),VLOOKUP(Fullmath[[#This Row],[M4]],$H831:$L$2227,4,FALSE)),0)</f>
        <v>0</v>
      </c>
      <c r="AE830" s="15">
        <f>IFERROR(_xlfn.IFNA(VLOOKUP(Fullmath[[#This Row],[M5]],$H$2:$L829,2,FALSE),VLOOKUP(Fullmath[[#This Row],[M5]],$H831:$L$2227,2,FALSE)),0)</f>
        <v>0</v>
      </c>
      <c r="AF830" s="16">
        <f>IFERROR(_xlfn.IFNA(VLOOKUP(Fullmath[[#This Row],[M5]],$H$2:$L829,4,FALSE),VLOOKUP(Fullmath[[#This Row],[M5]],$H831:$L$2227,4,FALSE)),0)</f>
        <v>0</v>
      </c>
      <c r="AI830" s="15">
        <f>IFERROR(_xlfn.IFNA(VLOOKUP(Fullmath[[#This Row],[M6]],$H$2:$L829,2,FALSE),VLOOKUP(Fullmath[[#This Row],[M6]],$H831:$L$2227,2,FALSE)),0)</f>
        <v>0</v>
      </c>
      <c r="AJ830" s="16">
        <f>IFERROR(_xlfn.IFNA(VLOOKUP(Fullmath[[#This Row],[M6]],$H$2:$L829,4,FALSE),VLOOKUP(Fullmath[[#This Row],[M6]],$H831:$L$2227,4,FALSE)),0)</f>
        <v>0</v>
      </c>
      <c r="AK830" s="7" t="s">
        <v>230</v>
      </c>
      <c r="AL830" s="7">
        <v>1</v>
      </c>
      <c r="AM830" s="6">
        <f>(IFERROR(VLOOKUP(AK830,Components[[Name]:[Price]],2,FALSE),0))</f>
        <v>347.83333333333331</v>
      </c>
      <c r="AP830" s="6">
        <f>(IFERROR(VLOOKUP(AN830,Components[[Name]:[Price]],2,FALSE),0))</f>
        <v>0</v>
      </c>
      <c r="AS830" s="6">
        <f>(IFERROR(VLOOKUP(AQ830,Components[[Name]:[Price]],2,FALSE),0))</f>
        <v>0</v>
      </c>
      <c r="AV830" s="6">
        <f>(IFERROR(VLOOKUP(AT830,Components[[Name]:[Price]],2,FALSE),0))</f>
        <v>0</v>
      </c>
      <c r="AY830" s="6">
        <f>(IFERROR(VLOOKUP(AW830,Components[[Name]:[Price]],2,FALSE),0))</f>
        <v>0</v>
      </c>
      <c r="BB830" s="6">
        <f>(IFERROR(VLOOKUP(AZ830,Components[[Name]:[Price]],2,FALSE),0))</f>
        <v>0</v>
      </c>
    </row>
    <row r="831" spans="1:54" x14ac:dyDescent="0.2">
      <c r="A831" s="2">
        <v>643</v>
      </c>
      <c r="B831" s="2" t="s">
        <v>1132</v>
      </c>
      <c r="C831" s="2" t="s">
        <v>820</v>
      </c>
      <c r="D831" s="2" t="s">
        <v>1052</v>
      </c>
      <c r="E831" s="2">
        <v>1</v>
      </c>
      <c r="F831" s="2">
        <v>2</v>
      </c>
      <c r="G831" s="2">
        <v>1</v>
      </c>
      <c r="H831" s="2" t="s">
        <v>1052</v>
      </c>
      <c r="I831" s="7">
        <f>Fullmath[[#This Row],[Total CP]]/Fullmath[[#This Row],[Quantity]]</f>
        <v>4.4000000000000004</v>
      </c>
      <c r="J83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4.4000000000000004</v>
      </c>
      <c r="K831" s="2">
        <f>Fullmath[[#This Row],[Mat Cost]]/Fullmath[[#This Row],[Quantity]]</f>
        <v>313.37666666666667</v>
      </c>
      <c r="L83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313.37666666666667</v>
      </c>
      <c r="M831" s="7" t="s">
        <v>316</v>
      </c>
      <c r="N831" s="14">
        <v>1</v>
      </c>
      <c r="O831" s="15">
        <f>IFERROR(_xlfn.IFNA(VLOOKUP(Fullmath[[#This Row],[M1]],$H$2:$L830,2,FALSE),VLOOKUP(Fullmath[[#This Row],[M1]],$H832:$L$2227,2,FALSE)),0)</f>
        <v>3.4</v>
      </c>
      <c r="P831" s="16">
        <f>IFERROR(_xlfn.IFNA(VLOOKUP(Fullmath[[#This Row],[M1]],$H$2:$L830,4,FALSE),VLOOKUP(Fullmath[[#This Row],[M1]],$H832:$L$2227,4,FALSE)),0)</f>
        <v>313.37666666666667</v>
      </c>
      <c r="S831" s="15">
        <f>IFERROR(_xlfn.IFNA(VLOOKUP(Fullmath[[#This Row],[M2]],$H$2:$L830,2,FALSE),VLOOKUP(Fullmath[[#This Row],[M2]],$H832:$L$2227,2,FALSE)),0)</f>
        <v>0</v>
      </c>
      <c r="T831" s="16">
        <f>IFERROR(_xlfn.IFNA(VLOOKUP(Fullmath[[#This Row],[M2]],$H$2:$L830,4,FALSE),VLOOKUP(Fullmath[[#This Row],[M2]],$H832:$L$2227,4,FALSE)),0)</f>
        <v>0</v>
      </c>
      <c r="W831" s="15">
        <f>IFERROR(_xlfn.IFNA(VLOOKUP(Fullmath[[#This Row],[M3]],$H$2:$L830,2,FALSE),VLOOKUP(Fullmath[[#This Row],[M3]],$H832:$L$2227,2,FALSE)),0)</f>
        <v>0</v>
      </c>
      <c r="X831" s="16">
        <f>IFERROR(_xlfn.IFNA(VLOOKUP(Fullmath[[#This Row],[M3]],$H$2:$L830,4,FALSE),VLOOKUP(Fullmath[[#This Row],[M3]],$H832:$L$2227,4,FALSE)),0)</f>
        <v>0</v>
      </c>
      <c r="AA831" s="15">
        <f>IFERROR(_xlfn.IFNA(VLOOKUP(Fullmath[[#This Row],[M4]],$H$2:$L830,2,FALSE),VLOOKUP(Fullmath[[#This Row],[M4]],$H832:$L$2227,2,FALSE)),0)</f>
        <v>0</v>
      </c>
      <c r="AB831" s="16">
        <f>IFERROR(_xlfn.IFNA(VLOOKUP(Fullmath[[#This Row],[M4]],$H$2:$L830,4,FALSE),VLOOKUP(Fullmath[[#This Row],[M4]],$H832:$L$2227,4,FALSE)),0)</f>
        <v>0</v>
      </c>
      <c r="AE831" s="15">
        <f>IFERROR(_xlfn.IFNA(VLOOKUP(Fullmath[[#This Row],[M5]],$H$2:$L830,2,FALSE),VLOOKUP(Fullmath[[#This Row],[M5]],$H832:$L$2227,2,FALSE)),0)</f>
        <v>0</v>
      </c>
      <c r="AF831" s="16">
        <f>IFERROR(_xlfn.IFNA(VLOOKUP(Fullmath[[#This Row],[M5]],$H$2:$L830,4,FALSE),VLOOKUP(Fullmath[[#This Row],[M5]],$H832:$L$2227,4,FALSE)),0)</f>
        <v>0</v>
      </c>
      <c r="AI831" s="15">
        <f>IFERROR(_xlfn.IFNA(VLOOKUP(Fullmath[[#This Row],[M6]],$H$2:$L830,2,FALSE),VLOOKUP(Fullmath[[#This Row],[M6]],$H832:$L$2227,2,FALSE)),0)</f>
        <v>0</v>
      </c>
      <c r="AJ831" s="16">
        <f>IFERROR(_xlfn.IFNA(VLOOKUP(Fullmath[[#This Row],[M6]],$H$2:$L830,4,FALSE),VLOOKUP(Fullmath[[#This Row],[M6]],$H832:$L$2227,4,FALSE)),0)</f>
        <v>0</v>
      </c>
      <c r="AM831" s="6">
        <f>(IFERROR(VLOOKUP(AK831,Components[[Name]:[Price]],2,FALSE),0))</f>
        <v>0</v>
      </c>
      <c r="AP831" s="6">
        <f>(IFERROR(VLOOKUP(AN831,Components[[Name]:[Price]],2,FALSE),0))</f>
        <v>0</v>
      </c>
      <c r="AS831" s="6">
        <f>(IFERROR(VLOOKUP(AQ831,Components[[Name]:[Price]],2,FALSE),0))</f>
        <v>0</v>
      </c>
      <c r="AV831" s="6">
        <f>(IFERROR(VLOOKUP(AT831,Components[[Name]:[Price]],2,FALSE),0))</f>
        <v>0</v>
      </c>
      <c r="AY831" s="6">
        <f>(IFERROR(VLOOKUP(AW831,Components[[Name]:[Price]],2,FALSE),0))</f>
        <v>0</v>
      </c>
      <c r="BB831" s="6">
        <f>(IFERROR(VLOOKUP(AZ831,Components[[Name]:[Price]],2,FALSE),0))</f>
        <v>0</v>
      </c>
    </row>
    <row r="832" spans="1:54" x14ac:dyDescent="0.2">
      <c r="A832" s="2">
        <v>644</v>
      </c>
      <c r="B832" s="2" t="s">
        <v>1132</v>
      </c>
      <c r="C832" s="2" t="s">
        <v>820</v>
      </c>
      <c r="D832" s="2" t="s">
        <v>1052</v>
      </c>
      <c r="E832" s="2">
        <v>1</v>
      </c>
      <c r="F832" s="2">
        <v>21</v>
      </c>
      <c r="G832" s="2">
        <v>13</v>
      </c>
      <c r="H832" s="2" t="s">
        <v>1123</v>
      </c>
      <c r="I832" s="7">
        <f>Fullmath[[#This Row],[Total CP]]/Fullmath[[#This Row],[Quantity]]</f>
        <v>16.399999999999999</v>
      </c>
      <c r="J83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16.399999999999999</v>
      </c>
      <c r="K832" s="2">
        <f>Fullmath[[#This Row],[Mat Cost]]/Fullmath[[#This Row],[Quantity]]</f>
        <v>313.37666666666667</v>
      </c>
      <c r="L83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313.37666666666667</v>
      </c>
      <c r="M832" s="7" t="s">
        <v>316</v>
      </c>
      <c r="N832" s="14">
        <v>1</v>
      </c>
      <c r="O832" s="15">
        <f>IFERROR(_xlfn.IFNA(VLOOKUP(Fullmath[[#This Row],[M1]],$H$2:$L831,2,FALSE),VLOOKUP(Fullmath[[#This Row],[M1]],$H833:$L$2227,2,FALSE)),0)</f>
        <v>3.4</v>
      </c>
      <c r="P832" s="16">
        <f>IFERROR(_xlfn.IFNA(VLOOKUP(Fullmath[[#This Row],[M1]],$H$2:$L831,4,FALSE),VLOOKUP(Fullmath[[#This Row],[M1]],$H833:$L$2227,4,FALSE)),0)</f>
        <v>313.37666666666667</v>
      </c>
      <c r="Q832" s="7" t="s">
        <v>293</v>
      </c>
      <c r="R832" s="7">
        <v>1</v>
      </c>
      <c r="S832" s="15">
        <f>IFERROR(_xlfn.IFNA(VLOOKUP(Fullmath[[#This Row],[M2]],$H$2:$L831,2,FALSE),VLOOKUP(Fullmath[[#This Row],[M2]],$H833:$L$2227,2,FALSE)),0)</f>
        <v>0</v>
      </c>
      <c r="T832" s="16">
        <f>IFERROR(_xlfn.IFNA(VLOOKUP(Fullmath[[#This Row],[M2]],$H$2:$L831,4,FALSE),VLOOKUP(Fullmath[[#This Row],[M2]],$H833:$L$2227,4,FALSE)),0)</f>
        <v>0</v>
      </c>
      <c r="W832" s="15">
        <f>IFERROR(_xlfn.IFNA(VLOOKUP(Fullmath[[#This Row],[M3]],$H$2:$L831,2,FALSE),VLOOKUP(Fullmath[[#This Row],[M3]],$H833:$L$2227,2,FALSE)),0)</f>
        <v>0</v>
      </c>
      <c r="X832" s="16">
        <f>IFERROR(_xlfn.IFNA(VLOOKUP(Fullmath[[#This Row],[M3]],$H$2:$L831,4,FALSE),VLOOKUP(Fullmath[[#This Row],[M3]],$H833:$L$2227,4,FALSE)),0)</f>
        <v>0</v>
      </c>
      <c r="AA832" s="15">
        <f>IFERROR(_xlfn.IFNA(VLOOKUP(Fullmath[[#This Row],[M4]],$H$2:$L831,2,FALSE),VLOOKUP(Fullmath[[#This Row],[M4]],$H833:$L$2227,2,FALSE)),0)</f>
        <v>0</v>
      </c>
      <c r="AB832" s="16">
        <f>IFERROR(_xlfn.IFNA(VLOOKUP(Fullmath[[#This Row],[M4]],$H$2:$L831,4,FALSE),VLOOKUP(Fullmath[[#This Row],[M4]],$H833:$L$2227,4,FALSE)),0)</f>
        <v>0</v>
      </c>
      <c r="AE832" s="15">
        <f>IFERROR(_xlfn.IFNA(VLOOKUP(Fullmath[[#This Row],[M5]],$H$2:$L831,2,FALSE),VLOOKUP(Fullmath[[#This Row],[M5]],$H833:$L$2227,2,FALSE)),0)</f>
        <v>0</v>
      </c>
      <c r="AF832" s="16">
        <f>IFERROR(_xlfn.IFNA(VLOOKUP(Fullmath[[#This Row],[M5]],$H$2:$L831,4,FALSE),VLOOKUP(Fullmath[[#This Row],[M5]],$H833:$L$2227,4,FALSE)),0)</f>
        <v>0</v>
      </c>
      <c r="AI832" s="15">
        <f>IFERROR(_xlfn.IFNA(VLOOKUP(Fullmath[[#This Row],[M6]],$H$2:$L831,2,FALSE),VLOOKUP(Fullmath[[#This Row],[M6]],$H833:$L$2227,2,FALSE)),0)</f>
        <v>0</v>
      </c>
      <c r="AJ832" s="16">
        <f>IFERROR(_xlfn.IFNA(VLOOKUP(Fullmath[[#This Row],[M6]],$H$2:$L831,4,FALSE),VLOOKUP(Fullmath[[#This Row],[M6]],$H833:$L$2227,4,FALSE)),0)</f>
        <v>0</v>
      </c>
      <c r="AM832" s="6">
        <f>(IFERROR(VLOOKUP(AK832,Components[[Name]:[Price]],2,FALSE),0))</f>
        <v>0</v>
      </c>
      <c r="AP832" s="6">
        <f>(IFERROR(VLOOKUP(AN832,Components[[Name]:[Price]],2,FALSE),0))</f>
        <v>0</v>
      </c>
      <c r="AS832" s="6">
        <f>(IFERROR(VLOOKUP(AQ832,Components[[Name]:[Price]],2,FALSE),0))</f>
        <v>0</v>
      </c>
      <c r="AV832" s="6">
        <f>(IFERROR(VLOOKUP(AT832,Components[[Name]:[Price]],2,FALSE),0))</f>
        <v>0</v>
      </c>
      <c r="AY832" s="6">
        <f>(IFERROR(VLOOKUP(AW832,Components[[Name]:[Price]],2,FALSE),0))</f>
        <v>0</v>
      </c>
      <c r="BB832" s="6">
        <f>(IFERROR(VLOOKUP(AZ832,Components[[Name]:[Price]],2,FALSE),0))</f>
        <v>0</v>
      </c>
    </row>
    <row r="833" spans="1:54" x14ac:dyDescent="0.2">
      <c r="A833" s="2">
        <v>1123</v>
      </c>
      <c r="B833" s="2" t="s">
        <v>1132</v>
      </c>
      <c r="C833" s="2" t="s">
        <v>820</v>
      </c>
      <c r="D833" s="2" t="s">
        <v>1052</v>
      </c>
      <c r="E833" s="2">
        <v>1</v>
      </c>
      <c r="F833" s="2">
        <v>32</v>
      </c>
      <c r="G833" s="2">
        <v>205</v>
      </c>
      <c r="H833" s="2" t="s">
        <v>1126</v>
      </c>
      <c r="I833" s="7">
        <f>Fullmath[[#This Row],[Total CP]]/Fullmath[[#This Row],[Quantity]]</f>
        <v>228.2</v>
      </c>
      <c r="J83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228.2</v>
      </c>
      <c r="K833" s="2">
        <f>Fullmath[[#This Row],[Mat Cost]]/Fullmath[[#This Row],[Quantity]]</f>
        <v>5677.2966666666671</v>
      </c>
      <c r="L83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5677.2966666666671</v>
      </c>
      <c r="M833" s="7" t="s">
        <v>1123</v>
      </c>
      <c r="N833" s="14">
        <v>1</v>
      </c>
      <c r="O833" s="15">
        <f>IFERROR(_xlfn.IFNA(VLOOKUP(Fullmath[[#This Row],[M1]],$H$2:$L832,2,FALSE),VLOOKUP(Fullmath[[#This Row],[M1]],$H834:$L$2227,2,FALSE)),0)</f>
        <v>16.399999999999999</v>
      </c>
      <c r="P833" s="16">
        <f>IFERROR(_xlfn.IFNA(VLOOKUP(Fullmath[[#This Row],[M1]],$H$2:$L832,4,FALSE),VLOOKUP(Fullmath[[#This Row],[M1]],$H834:$L$2227,4,FALSE)),0)</f>
        <v>313.37666666666667</v>
      </c>
      <c r="Q833" s="7" t="s">
        <v>457</v>
      </c>
      <c r="R833" s="7">
        <v>2</v>
      </c>
      <c r="S833" s="15">
        <f>IFERROR(_xlfn.IFNA(VLOOKUP(Fullmath[[#This Row],[M2]],$H$2:$L832,2,FALSE),VLOOKUP(Fullmath[[#This Row],[M2]],$H834:$L$2227,2,FALSE)),0)</f>
        <v>3.4</v>
      </c>
      <c r="T833" s="16">
        <f>IFERROR(_xlfn.IFNA(VLOOKUP(Fullmath[[#This Row],[M2]],$H$2:$L832,4,FALSE),VLOOKUP(Fullmath[[#This Row],[M2]],$H834:$L$2227,4,FALSE)),0)</f>
        <v>247.46</v>
      </c>
      <c r="W833" s="15">
        <f>IFERROR(_xlfn.IFNA(VLOOKUP(Fullmath[[#This Row],[M3]],$H$2:$L832,2,FALSE),VLOOKUP(Fullmath[[#This Row],[M3]],$H834:$L$2227,2,FALSE)),0)</f>
        <v>0</v>
      </c>
      <c r="X833" s="16">
        <f>IFERROR(_xlfn.IFNA(VLOOKUP(Fullmath[[#This Row],[M3]],$H$2:$L832,4,FALSE),VLOOKUP(Fullmath[[#This Row],[M3]],$H834:$L$2227,4,FALSE)),0)</f>
        <v>0</v>
      </c>
      <c r="AA833" s="15">
        <f>IFERROR(_xlfn.IFNA(VLOOKUP(Fullmath[[#This Row],[M4]],$H$2:$L832,2,FALSE),VLOOKUP(Fullmath[[#This Row],[M4]],$H834:$L$2227,2,FALSE)),0)</f>
        <v>0</v>
      </c>
      <c r="AB833" s="16">
        <f>IFERROR(_xlfn.IFNA(VLOOKUP(Fullmath[[#This Row],[M4]],$H$2:$L832,4,FALSE),VLOOKUP(Fullmath[[#This Row],[M4]],$H834:$L$2227,4,FALSE)),0)</f>
        <v>0</v>
      </c>
      <c r="AE833" s="15">
        <f>IFERROR(_xlfn.IFNA(VLOOKUP(Fullmath[[#This Row],[M5]],$H$2:$L832,2,FALSE),VLOOKUP(Fullmath[[#This Row],[M5]],$H834:$L$2227,2,FALSE)),0)</f>
        <v>0</v>
      </c>
      <c r="AF833" s="16">
        <f>IFERROR(_xlfn.IFNA(VLOOKUP(Fullmath[[#This Row],[M5]],$H$2:$L832,4,FALSE),VLOOKUP(Fullmath[[#This Row],[M5]],$H834:$L$2227,4,FALSE)),0)</f>
        <v>0</v>
      </c>
      <c r="AI833" s="15">
        <f>IFERROR(_xlfn.IFNA(VLOOKUP(Fullmath[[#This Row],[M6]],$H$2:$L832,2,FALSE),VLOOKUP(Fullmath[[#This Row],[M6]],$H834:$L$2227,2,FALSE)),0)</f>
        <v>0</v>
      </c>
      <c r="AJ833" s="16">
        <f>IFERROR(_xlfn.IFNA(VLOOKUP(Fullmath[[#This Row],[M6]],$H$2:$L832,4,FALSE),VLOOKUP(Fullmath[[#This Row],[M6]],$H834:$L$2227,4,FALSE)),0)</f>
        <v>0</v>
      </c>
      <c r="AK833" s="7" t="s">
        <v>483</v>
      </c>
      <c r="AL833" s="7">
        <v>4</v>
      </c>
      <c r="AM833" s="6">
        <f>(IFERROR(VLOOKUP(AK833,Components[[Name]:[Price]],2,FALSE),0))</f>
        <v>1000</v>
      </c>
      <c r="AN833" s="7" t="s">
        <v>159</v>
      </c>
      <c r="AO833" s="7">
        <v>8</v>
      </c>
      <c r="AP833" s="6">
        <f>(IFERROR(VLOOKUP(AN833,Components[[Name]:[Price]],2,FALSE),0))</f>
        <v>108.625</v>
      </c>
      <c r="AS833" s="6">
        <f>(IFERROR(VLOOKUP(AQ833,Components[[Name]:[Price]],2,FALSE),0))</f>
        <v>0</v>
      </c>
      <c r="AV833" s="6">
        <f>(IFERROR(VLOOKUP(AT833,Components[[Name]:[Price]],2,FALSE),0))</f>
        <v>0</v>
      </c>
      <c r="AY833" s="6">
        <f>(IFERROR(VLOOKUP(AW833,Components[[Name]:[Price]],2,FALSE),0))</f>
        <v>0</v>
      </c>
      <c r="BB833" s="6">
        <f>(IFERROR(VLOOKUP(AZ833,Components[[Name]:[Price]],2,FALSE),0))</f>
        <v>0</v>
      </c>
    </row>
    <row r="834" spans="1:54" x14ac:dyDescent="0.2">
      <c r="A834" s="2">
        <v>679</v>
      </c>
      <c r="B834" s="2" t="s">
        <v>1132</v>
      </c>
      <c r="C834" s="2" t="s">
        <v>820</v>
      </c>
      <c r="D834" s="2" t="s">
        <v>1052</v>
      </c>
      <c r="E834" s="2">
        <v>1</v>
      </c>
      <c r="F834" s="2">
        <v>35</v>
      </c>
      <c r="G834" s="2">
        <v>244</v>
      </c>
      <c r="H834" s="2" t="s">
        <v>1124</v>
      </c>
      <c r="I834" s="7">
        <f>Fullmath[[#This Row],[Total CP]]/Fullmath[[#This Row],[Quantity]]</f>
        <v>260.39999999999998</v>
      </c>
      <c r="J83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260.39999999999998</v>
      </c>
      <c r="K834" s="2">
        <f>Fullmath[[#This Row],[Mat Cost]]/Fullmath[[#This Row],[Quantity]]</f>
        <v>913.37666666666667</v>
      </c>
      <c r="L83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913.37666666666667</v>
      </c>
      <c r="M834" s="7" t="s">
        <v>1123</v>
      </c>
      <c r="N834" s="14">
        <v>1</v>
      </c>
      <c r="O834" s="15">
        <f>IFERROR(_xlfn.IFNA(VLOOKUP(Fullmath[[#This Row],[M1]],$H$2:$L833,2,FALSE),VLOOKUP(Fullmath[[#This Row],[M1]],$H835:$L$2227,2,FALSE)),0)</f>
        <v>16.399999999999999</v>
      </c>
      <c r="P834" s="16">
        <f>IFERROR(_xlfn.IFNA(VLOOKUP(Fullmath[[#This Row],[M1]],$H$2:$L833,4,FALSE),VLOOKUP(Fullmath[[#This Row],[M1]],$H835:$L$2227,4,FALSE)),0)</f>
        <v>313.37666666666667</v>
      </c>
      <c r="S834" s="15">
        <f>IFERROR(_xlfn.IFNA(VLOOKUP(Fullmath[[#This Row],[M2]],$H$2:$L833,2,FALSE),VLOOKUP(Fullmath[[#This Row],[M2]],$H835:$L$2227,2,FALSE)),0)</f>
        <v>0</v>
      </c>
      <c r="T834" s="16">
        <f>IFERROR(_xlfn.IFNA(VLOOKUP(Fullmath[[#This Row],[M2]],$H$2:$L833,4,FALSE),VLOOKUP(Fullmath[[#This Row],[M2]],$H835:$L$2227,4,FALSE)),0)</f>
        <v>0</v>
      </c>
      <c r="W834" s="15">
        <f>IFERROR(_xlfn.IFNA(VLOOKUP(Fullmath[[#This Row],[M3]],$H$2:$L833,2,FALSE),VLOOKUP(Fullmath[[#This Row],[M3]],$H835:$L$2227,2,FALSE)),0)</f>
        <v>0</v>
      </c>
      <c r="X834" s="16">
        <f>IFERROR(_xlfn.IFNA(VLOOKUP(Fullmath[[#This Row],[M3]],$H$2:$L833,4,FALSE),VLOOKUP(Fullmath[[#This Row],[M3]],$H835:$L$2227,4,FALSE)),0)</f>
        <v>0</v>
      </c>
      <c r="AA834" s="15">
        <f>IFERROR(_xlfn.IFNA(VLOOKUP(Fullmath[[#This Row],[M4]],$H$2:$L833,2,FALSE),VLOOKUP(Fullmath[[#This Row],[M4]],$H835:$L$2227,2,FALSE)),0)</f>
        <v>0</v>
      </c>
      <c r="AB834" s="16">
        <f>IFERROR(_xlfn.IFNA(VLOOKUP(Fullmath[[#This Row],[M4]],$H$2:$L833,4,FALSE),VLOOKUP(Fullmath[[#This Row],[M4]],$H835:$L$2227,4,FALSE)),0)</f>
        <v>0</v>
      </c>
      <c r="AE834" s="15">
        <f>IFERROR(_xlfn.IFNA(VLOOKUP(Fullmath[[#This Row],[M5]],$H$2:$L833,2,FALSE),VLOOKUP(Fullmath[[#This Row],[M5]],$H835:$L$2227,2,FALSE)),0)</f>
        <v>0</v>
      </c>
      <c r="AF834" s="16">
        <f>IFERROR(_xlfn.IFNA(VLOOKUP(Fullmath[[#This Row],[M5]],$H$2:$L833,4,FALSE),VLOOKUP(Fullmath[[#This Row],[M5]],$H835:$L$2227,4,FALSE)),0)</f>
        <v>0</v>
      </c>
      <c r="AI834" s="15">
        <f>IFERROR(_xlfn.IFNA(VLOOKUP(Fullmath[[#This Row],[M6]],$H$2:$L833,2,FALSE),VLOOKUP(Fullmath[[#This Row],[M6]],$H835:$L$2227,2,FALSE)),0)</f>
        <v>0</v>
      </c>
      <c r="AJ834" s="16">
        <f>IFERROR(_xlfn.IFNA(VLOOKUP(Fullmath[[#This Row],[M6]],$H$2:$L833,4,FALSE),VLOOKUP(Fullmath[[#This Row],[M6]],$H835:$L$2227,4,FALSE)),0)</f>
        <v>0</v>
      </c>
      <c r="AK834" s="7" t="s">
        <v>671</v>
      </c>
      <c r="AL834" s="7">
        <v>3</v>
      </c>
      <c r="AM834" s="6">
        <f>(IFERROR(VLOOKUP(AK834,Components[[Name]:[Price]],2,FALSE),0))</f>
        <v>200</v>
      </c>
      <c r="AP834" s="6">
        <f>(IFERROR(VLOOKUP(AN834,Components[[Name]:[Price]],2,FALSE),0))</f>
        <v>0</v>
      </c>
      <c r="AS834" s="6">
        <f>(IFERROR(VLOOKUP(AQ834,Components[[Name]:[Price]],2,FALSE),0))</f>
        <v>0</v>
      </c>
      <c r="AV834" s="6">
        <f>(IFERROR(VLOOKUP(AT834,Components[[Name]:[Price]],2,FALSE),0))</f>
        <v>0</v>
      </c>
      <c r="AY834" s="6">
        <f>(IFERROR(VLOOKUP(AW834,Components[[Name]:[Price]],2,FALSE),0))</f>
        <v>0</v>
      </c>
      <c r="BB834" s="6">
        <f>(IFERROR(VLOOKUP(AZ834,Components[[Name]:[Price]],2,FALSE),0))</f>
        <v>0</v>
      </c>
    </row>
    <row r="835" spans="1:54" x14ac:dyDescent="0.2">
      <c r="A835" s="2">
        <v>1124</v>
      </c>
      <c r="B835" s="2" t="s">
        <v>1132</v>
      </c>
      <c r="C835" s="2" t="s">
        <v>820</v>
      </c>
      <c r="D835" s="2" t="s">
        <v>1052</v>
      </c>
      <c r="E835" s="2">
        <v>1</v>
      </c>
      <c r="F835" s="2">
        <v>45</v>
      </c>
      <c r="G835" s="2">
        <v>544</v>
      </c>
      <c r="H835" s="2" t="s">
        <v>1127</v>
      </c>
      <c r="I835" s="7">
        <f>Fullmath[[#This Row],[Total CP]]/Fullmath[[#This Row],[Quantity]]</f>
        <v>811</v>
      </c>
      <c r="J83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811</v>
      </c>
      <c r="K835" s="2">
        <f>Fullmath[[#This Row],[Mat Cost]]/Fullmath[[#This Row],[Quantity]]</f>
        <v>86772.216666666674</v>
      </c>
      <c r="L83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86772.216666666674</v>
      </c>
      <c r="M835" s="7" t="s">
        <v>457</v>
      </c>
      <c r="N835" s="14">
        <v>2</v>
      </c>
      <c r="O835" s="15">
        <f>IFERROR(_xlfn.IFNA(VLOOKUP(Fullmath[[#This Row],[M1]],$H$2:$L834,2,FALSE),VLOOKUP(Fullmath[[#This Row],[M1]],$H836:$L$2227,2,FALSE)),0)</f>
        <v>3.4</v>
      </c>
      <c r="P835" s="16">
        <f>IFERROR(_xlfn.IFNA(VLOOKUP(Fullmath[[#This Row],[M1]],$H$2:$L834,4,FALSE),VLOOKUP(Fullmath[[#This Row],[M1]],$H836:$L$2227,4,FALSE)),0)</f>
        <v>247.46</v>
      </c>
      <c r="Q835" s="7" t="s">
        <v>1126</v>
      </c>
      <c r="R835" s="7">
        <v>1</v>
      </c>
      <c r="S835" s="15">
        <f>IFERROR(_xlfn.IFNA(VLOOKUP(Fullmath[[#This Row],[M2]],$H$2:$L834,2,FALSE),VLOOKUP(Fullmath[[#This Row],[M2]],$H836:$L$2227,2,FALSE)),0)</f>
        <v>228.2</v>
      </c>
      <c r="T835" s="16">
        <f>IFERROR(_xlfn.IFNA(VLOOKUP(Fullmath[[#This Row],[M2]],$H$2:$L834,4,FALSE),VLOOKUP(Fullmath[[#This Row],[M2]],$H836:$L$2227,4,FALSE)),0)</f>
        <v>5677.2966666666671</v>
      </c>
      <c r="U835" s="7" t="s">
        <v>463</v>
      </c>
      <c r="V835" s="7">
        <v>2</v>
      </c>
      <c r="W835" s="15">
        <f>IFERROR(_xlfn.IFNA(VLOOKUP(Fullmath[[#This Row],[M3]],$H$2:$L834,2,FALSE),VLOOKUP(Fullmath[[#This Row],[M3]],$H836:$L$2227,2,FALSE)),0)</f>
        <v>16</v>
      </c>
      <c r="X835" s="16">
        <f>IFERROR(_xlfn.IFNA(VLOOKUP(Fullmath[[#This Row],[M3]],$H$2:$L834,4,FALSE),VLOOKUP(Fullmath[[#This Row],[M3]],$H836:$L$2227,4,FALSE)),0)</f>
        <v>300</v>
      </c>
      <c r="AA835" s="15">
        <f>IFERROR(_xlfn.IFNA(VLOOKUP(Fullmath[[#This Row],[M4]],$H$2:$L834,2,FALSE),VLOOKUP(Fullmath[[#This Row],[M4]],$H836:$L$2227,2,FALSE)),0)</f>
        <v>0</v>
      </c>
      <c r="AB835" s="16">
        <f>IFERROR(_xlfn.IFNA(VLOOKUP(Fullmath[[#This Row],[M4]],$H$2:$L834,4,FALSE),VLOOKUP(Fullmath[[#This Row],[M4]],$H836:$L$2227,4,FALSE)),0)</f>
        <v>0</v>
      </c>
      <c r="AE835" s="15">
        <f>IFERROR(_xlfn.IFNA(VLOOKUP(Fullmath[[#This Row],[M5]],$H$2:$L834,2,FALSE),VLOOKUP(Fullmath[[#This Row],[M5]],$H836:$L$2227,2,FALSE)),0)</f>
        <v>0</v>
      </c>
      <c r="AF835" s="16">
        <f>IFERROR(_xlfn.IFNA(VLOOKUP(Fullmath[[#This Row],[M5]],$H$2:$L834,4,FALSE),VLOOKUP(Fullmath[[#This Row],[M5]],$H836:$L$2227,4,FALSE)),0)</f>
        <v>0</v>
      </c>
      <c r="AI835" s="15">
        <f>IFERROR(_xlfn.IFNA(VLOOKUP(Fullmath[[#This Row],[M6]],$H$2:$L834,2,FALSE),VLOOKUP(Fullmath[[#This Row],[M6]],$H836:$L$2227,2,FALSE)),0)</f>
        <v>0</v>
      </c>
      <c r="AJ835" s="16">
        <f>IFERROR(_xlfn.IFNA(VLOOKUP(Fullmath[[#This Row],[M6]],$H$2:$L834,4,FALSE),VLOOKUP(Fullmath[[#This Row],[M6]],$H836:$L$2227,4,FALSE)),0)</f>
        <v>0</v>
      </c>
      <c r="AK835" s="7" t="s">
        <v>484</v>
      </c>
      <c r="AL835" s="7">
        <v>4</v>
      </c>
      <c r="AM835" s="6">
        <f>(IFERROR(VLOOKUP(AK835,Components[[Name]:[Price]],2,FALSE),0))</f>
        <v>20000</v>
      </c>
      <c r="AP835" s="6">
        <f>(IFERROR(VLOOKUP(AN835,Components[[Name]:[Price]],2,FALSE),0))</f>
        <v>0</v>
      </c>
      <c r="AS835" s="6">
        <f>(IFERROR(VLOOKUP(AQ835,Components[[Name]:[Price]],2,FALSE),0))</f>
        <v>0</v>
      </c>
      <c r="AV835" s="6">
        <f>(IFERROR(VLOOKUP(AT835,Components[[Name]:[Price]],2,FALSE),0))</f>
        <v>0</v>
      </c>
      <c r="AY835" s="6">
        <f>(IFERROR(VLOOKUP(AW835,Components[[Name]:[Price]],2,FALSE),0))</f>
        <v>0</v>
      </c>
      <c r="BB835" s="6">
        <f>(IFERROR(VLOOKUP(AZ835,Components[[Name]:[Price]],2,FALSE),0))</f>
        <v>0</v>
      </c>
    </row>
    <row r="836" spans="1:54" x14ac:dyDescent="0.2">
      <c r="A836" s="2">
        <v>1125</v>
      </c>
      <c r="B836" s="2" t="s">
        <v>1132</v>
      </c>
      <c r="C836" s="2" t="s">
        <v>820</v>
      </c>
      <c r="D836" s="2" t="s">
        <v>1052</v>
      </c>
      <c r="E836" s="2">
        <v>1</v>
      </c>
      <c r="F836" s="2">
        <v>50</v>
      </c>
      <c r="G836" s="2">
        <v>500</v>
      </c>
      <c r="H836" s="2" t="s">
        <v>1128</v>
      </c>
      <c r="I836" s="7">
        <f>Fullmath[[#This Row],[Total CP]]/Fullmath[[#This Row],[Quantity]]</f>
        <v>1679.2</v>
      </c>
      <c r="J83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1679.2</v>
      </c>
      <c r="K836" s="2">
        <f>Fullmath[[#This Row],[Mat Cost]]/Fullmath[[#This Row],[Quantity]]</f>
        <v>118345.11333333334</v>
      </c>
      <c r="L83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118345.11333333334</v>
      </c>
      <c r="M836" s="7" t="s">
        <v>429</v>
      </c>
      <c r="N836" s="14">
        <v>3</v>
      </c>
      <c r="O836" s="15">
        <f>IFERROR(_xlfn.IFNA(VLOOKUP(Fullmath[[#This Row],[M1]],$H$2:$L835,2,FALSE),VLOOKUP(Fullmath[[#This Row],[M1]],$H837:$L$2227,2,FALSE)),0)</f>
        <v>84.4</v>
      </c>
      <c r="P836" s="16">
        <f>IFERROR(_xlfn.IFNA(VLOOKUP(Fullmath[[#This Row],[M1]],$H$2:$L835,4,FALSE),VLOOKUP(Fullmath[[#This Row],[M1]],$H837:$L$2227,4,FALSE)),0)</f>
        <v>1173.4766666666667</v>
      </c>
      <c r="Q836" s="7" t="s">
        <v>456</v>
      </c>
      <c r="R836" s="7">
        <v>1</v>
      </c>
      <c r="S836" s="15">
        <f>IFERROR(_xlfn.IFNA(VLOOKUP(Fullmath[[#This Row],[M2]],$H$2:$L835,2,FALSE),VLOOKUP(Fullmath[[#This Row],[M2]],$H837:$L$2227,2,FALSE)),0)</f>
        <v>107</v>
      </c>
      <c r="T836" s="16">
        <f>IFERROR(_xlfn.IFNA(VLOOKUP(Fullmath[[#This Row],[M2]],$H$2:$L835,4,FALSE),VLOOKUP(Fullmath[[#This Row],[M2]],$H837:$L$2227,4,FALSE)),0)</f>
        <v>2314.4666666666667</v>
      </c>
      <c r="U836" s="7" t="s">
        <v>353</v>
      </c>
      <c r="V836" s="7">
        <v>4</v>
      </c>
      <c r="W836" s="15">
        <f>IFERROR(_xlfn.IFNA(VLOOKUP(Fullmath[[#This Row],[M3]],$H$2:$L835,2,FALSE),VLOOKUP(Fullmath[[#This Row],[M3]],$H837:$L$2227,2,FALSE)),0)</f>
        <v>2</v>
      </c>
      <c r="X836" s="16">
        <f>IFERROR(_xlfn.IFNA(VLOOKUP(Fullmath[[#This Row],[M3]],$H$2:$L835,4,FALSE),VLOOKUP(Fullmath[[#This Row],[M3]],$H837:$L$2227,4,FALSE)),0)</f>
        <v>6434.5</v>
      </c>
      <c r="Y836" s="7" t="s">
        <v>1127</v>
      </c>
      <c r="Z836" s="7">
        <v>1</v>
      </c>
      <c r="AA836" s="15">
        <f>IFERROR(_xlfn.IFNA(VLOOKUP(Fullmath[[#This Row],[M4]],$H$2:$L835,2,FALSE),VLOOKUP(Fullmath[[#This Row],[M4]],$H837:$L$2227,2,FALSE)),0)</f>
        <v>811</v>
      </c>
      <c r="AB836" s="16">
        <f>IFERROR(_xlfn.IFNA(VLOOKUP(Fullmath[[#This Row],[M4]],$H$2:$L835,4,FALSE),VLOOKUP(Fullmath[[#This Row],[M4]],$H837:$L$2227,4,FALSE)),0)</f>
        <v>86772.216666666674</v>
      </c>
      <c r="AE836" s="15">
        <f>IFERROR(_xlfn.IFNA(VLOOKUP(Fullmath[[#This Row],[M5]],$H$2:$L835,2,FALSE),VLOOKUP(Fullmath[[#This Row],[M5]],$H837:$L$2227,2,FALSE)),0)</f>
        <v>0</v>
      </c>
      <c r="AF836" s="16">
        <f>IFERROR(_xlfn.IFNA(VLOOKUP(Fullmath[[#This Row],[M5]],$H$2:$L835,4,FALSE),VLOOKUP(Fullmath[[#This Row],[M5]],$H837:$L$2227,4,FALSE)),0)</f>
        <v>0</v>
      </c>
      <c r="AI836" s="15">
        <f>IFERROR(_xlfn.IFNA(VLOOKUP(Fullmath[[#This Row],[M6]],$H$2:$L835,2,FALSE),VLOOKUP(Fullmath[[#This Row],[M6]],$H837:$L$2227,2,FALSE)),0)</f>
        <v>0</v>
      </c>
      <c r="AJ836" s="16">
        <f>IFERROR(_xlfn.IFNA(VLOOKUP(Fullmath[[#This Row],[M6]],$H$2:$L835,4,FALSE),VLOOKUP(Fullmath[[#This Row],[M6]],$H837:$L$2227,4,FALSE)),0)</f>
        <v>0</v>
      </c>
      <c r="AM836" s="6">
        <f>(IFERROR(VLOOKUP(AK836,Components[[Name]:[Price]],2,FALSE),0))</f>
        <v>0</v>
      </c>
      <c r="AP836" s="6">
        <f>(IFERROR(VLOOKUP(AN836,Components[[Name]:[Price]],2,FALSE),0))</f>
        <v>0</v>
      </c>
      <c r="AS836" s="6">
        <f>(IFERROR(VLOOKUP(AQ836,Components[[Name]:[Price]],2,FALSE),0))</f>
        <v>0</v>
      </c>
      <c r="AV836" s="6">
        <f>(IFERROR(VLOOKUP(AT836,Components[[Name]:[Price]],2,FALSE),0))</f>
        <v>0</v>
      </c>
      <c r="AY836" s="6">
        <f>(IFERROR(VLOOKUP(AW836,Components[[Name]:[Price]],2,FALSE),0))</f>
        <v>0</v>
      </c>
      <c r="BB836" s="6">
        <f>(IFERROR(VLOOKUP(AZ836,Components[[Name]:[Price]],2,FALSE),0))</f>
        <v>0</v>
      </c>
    </row>
    <row r="837" spans="1:54" x14ac:dyDescent="0.2">
      <c r="A837" s="6">
        <v>4</v>
      </c>
      <c r="B837" s="6" t="s">
        <v>527</v>
      </c>
      <c r="C837" s="6" t="s">
        <v>821</v>
      </c>
      <c r="D837" s="6" t="s">
        <v>136</v>
      </c>
      <c r="E837" s="6">
        <v>1</v>
      </c>
      <c r="F837" s="6">
        <v>8</v>
      </c>
      <c r="G837" s="6">
        <v>10</v>
      </c>
      <c r="H837" s="6" t="s">
        <v>136</v>
      </c>
      <c r="I837" s="7">
        <f>Fullmath[[#This Row],[Total CP]]/Fullmath[[#This Row],[Quantity]]</f>
        <v>10</v>
      </c>
      <c r="J8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37" s="6">
        <f>Fullmath[[#This Row],[Mat Cost]]/Fullmath[[#This Row],[Quantity]]</f>
        <v>735.83333333333326</v>
      </c>
      <c r="L8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735.83333333333326</v>
      </c>
      <c r="N837" s="14"/>
      <c r="O837" s="15">
        <f>IFERROR(_xlfn.IFNA(VLOOKUP(Fullmath[[#This Row],[M1]],$H$2:$L836,2,FALSE),VLOOKUP(Fullmath[[#This Row],[M1]],$H838:$L$2227,2,FALSE)),0)</f>
        <v>0</v>
      </c>
      <c r="P837" s="16">
        <f>IFERROR(_xlfn.IFNA(VLOOKUP(Fullmath[[#This Row],[M1]],$H$2:$L836,4,FALSE),VLOOKUP(Fullmath[[#This Row],[M1]],$H838:$L$2227,4,FALSE)),0)</f>
        <v>0</v>
      </c>
      <c r="S837" s="15">
        <f>IFERROR(_xlfn.IFNA(VLOOKUP(Fullmath[[#This Row],[M2]],$H$2:$L836,2,FALSE),VLOOKUP(Fullmath[[#This Row],[M2]],$H838:$L$2227,2,FALSE)),0)</f>
        <v>0</v>
      </c>
      <c r="T837" s="16">
        <f>IFERROR(_xlfn.IFNA(VLOOKUP(Fullmath[[#This Row],[M2]],$H$2:$L836,4,FALSE),VLOOKUP(Fullmath[[#This Row],[M2]],$H838:$L$2227,4,FALSE)),0)</f>
        <v>0</v>
      </c>
      <c r="W837" s="15">
        <f>IFERROR(_xlfn.IFNA(VLOOKUP(Fullmath[[#This Row],[M3]],$H$2:$L836,2,FALSE),VLOOKUP(Fullmath[[#This Row],[M3]],$H838:$L$2227,2,FALSE)),0)</f>
        <v>0</v>
      </c>
      <c r="X837" s="16">
        <f>IFERROR(_xlfn.IFNA(VLOOKUP(Fullmath[[#This Row],[M3]],$H$2:$L836,4,FALSE),VLOOKUP(Fullmath[[#This Row],[M3]],$H838:$L$2227,4,FALSE)),0)</f>
        <v>0</v>
      </c>
      <c r="AA837" s="15">
        <f>IFERROR(_xlfn.IFNA(VLOOKUP(Fullmath[[#This Row],[M4]],$H$2:$L836,2,FALSE),VLOOKUP(Fullmath[[#This Row],[M4]],$H838:$L$2227,2,FALSE)),0)</f>
        <v>0</v>
      </c>
      <c r="AB837" s="16">
        <f>IFERROR(_xlfn.IFNA(VLOOKUP(Fullmath[[#This Row],[M4]],$H$2:$L836,4,FALSE),VLOOKUP(Fullmath[[#This Row],[M4]],$H838:$L$2227,4,FALSE)),0)</f>
        <v>0</v>
      </c>
      <c r="AE837" s="15">
        <f>IFERROR(_xlfn.IFNA(VLOOKUP(Fullmath[[#This Row],[M5]],$H$2:$L836,2,FALSE),VLOOKUP(Fullmath[[#This Row],[M5]],$H838:$L$2227,2,FALSE)),0)</f>
        <v>0</v>
      </c>
      <c r="AF837" s="16">
        <f>IFERROR(_xlfn.IFNA(VLOOKUP(Fullmath[[#This Row],[M5]],$H$2:$L836,4,FALSE),VLOOKUP(Fullmath[[#This Row],[M5]],$H838:$L$2227,4,FALSE)),0)</f>
        <v>0</v>
      </c>
      <c r="AI837" s="15">
        <f>IFERROR(_xlfn.IFNA(VLOOKUP(Fullmath[[#This Row],[M6]],$H$2:$L836,2,FALSE),VLOOKUP(Fullmath[[#This Row],[M6]],$H838:$L$2227,2,FALSE)),0)</f>
        <v>0</v>
      </c>
      <c r="AJ837" s="16">
        <f>IFERROR(_xlfn.IFNA(VLOOKUP(Fullmath[[#This Row],[M6]],$H$2:$L836,4,FALSE),VLOOKUP(Fullmath[[#This Row],[M6]],$H838:$L$2227,4,FALSE)),0)</f>
        <v>0</v>
      </c>
      <c r="AK837" s="7" t="s">
        <v>156</v>
      </c>
      <c r="AL837" s="7">
        <v>1</v>
      </c>
      <c r="AM837" s="6">
        <f>(IFERROR(VLOOKUP(AK837,Components[[Name]:[Price]],2,FALSE),0))</f>
        <v>82.833333333333329</v>
      </c>
      <c r="AN837" s="7" t="s">
        <v>230</v>
      </c>
      <c r="AO837" s="7">
        <v>1</v>
      </c>
      <c r="AP837" s="6">
        <f>(IFERROR(VLOOKUP(AN837,Components[[Name]:[Price]],2,FALSE),0))</f>
        <v>347.83333333333331</v>
      </c>
      <c r="AQ837" s="7" t="s">
        <v>231</v>
      </c>
      <c r="AR837" s="7">
        <v>1</v>
      </c>
      <c r="AS837" s="6">
        <f>(IFERROR(VLOOKUP(AQ837,Components[[Name]:[Price]],2,FALSE),0))</f>
        <v>305.16666666666669</v>
      </c>
      <c r="AV837" s="6">
        <f>(IFERROR(VLOOKUP(AT837,Components[[Name]:[Price]],2,FALSE),0))</f>
        <v>0</v>
      </c>
      <c r="AY837" s="6">
        <f>(IFERROR(VLOOKUP(AW837,Components[[Name]:[Price]],2,FALSE),0))</f>
        <v>0</v>
      </c>
      <c r="BB837" s="6">
        <f>(IFERROR(VLOOKUP(AZ837,Components[[Name]:[Price]],2,FALSE),0))</f>
        <v>0</v>
      </c>
    </row>
    <row r="838" spans="1:54" x14ac:dyDescent="0.2">
      <c r="A838" s="6">
        <v>8</v>
      </c>
      <c r="B838" s="6" t="s">
        <v>527</v>
      </c>
      <c r="C838" s="6" t="s">
        <v>821</v>
      </c>
      <c r="D838" s="6" t="s">
        <v>136</v>
      </c>
      <c r="E838" s="6">
        <v>1</v>
      </c>
      <c r="F838" s="6">
        <v>11</v>
      </c>
      <c r="G838" s="6">
        <v>20</v>
      </c>
      <c r="H838" s="6" t="s">
        <v>137</v>
      </c>
      <c r="I838" s="7">
        <f>Fullmath[[#This Row],[Total CP]]/Fullmath[[#This Row],[Quantity]]</f>
        <v>20</v>
      </c>
      <c r="J8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38" s="6">
        <f>Fullmath[[#This Row],[Mat Cost]]/Fullmath[[#This Row],[Quantity]]</f>
        <v>1052.4000000000001</v>
      </c>
      <c r="L8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1052.4000000000001</v>
      </c>
      <c r="N838" s="14"/>
      <c r="O838" s="15">
        <f>IFERROR(_xlfn.IFNA(VLOOKUP(Fullmath[[#This Row],[M1]],$H$2:$L837,2,FALSE),VLOOKUP(Fullmath[[#This Row],[M1]],$H839:$L$2227,2,FALSE)),0)</f>
        <v>0</v>
      </c>
      <c r="P838" s="16">
        <f>IFERROR(_xlfn.IFNA(VLOOKUP(Fullmath[[#This Row],[M1]],$H$2:$L837,4,FALSE),VLOOKUP(Fullmath[[#This Row],[M1]],$H839:$L$2227,4,FALSE)),0)</f>
        <v>0</v>
      </c>
      <c r="S838" s="15">
        <f>IFERROR(_xlfn.IFNA(VLOOKUP(Fullmath[[#This Row],[M2]],$H$2:$L837,2,FALSE),VLOOKUP(Fullmath[[#This Row],[M2]],$H839:$L$2227,2,FALSE)),0)</f>
        <v>0</v>
      </c>
      <c r="T838" s="16">
        <f>IFERROR(_xlfn.IFNA(VLOOKUP(Fullmath[[#This Row],[M2]],$H$2:$L837,4,FALSE),VLOOKUP(Fullmath[[#This Row],[M2]],$H839:$L$2227,4,FALSE)),0)</f>
        <v>0</v>
      </c>
      <c r="W838" s="15">
        <f>IFERROR(_xlfn.IFNA(VLOOKUP(Fullmath[[#This Row],[M3]],$H$2:$L837,2,FALSE),VLOOKUP(Fullmath[[#This Row],[M3]],$H839:$L$2227,2,FALSE)),0)</f>
        <v>0</v>
      </c>
      <c r="X838" s="16">
        <f>IFERROR(_xlfn.IFNA(VLOOKUP(Fullmath[[#This Row],[M3]],$H$2:$L837,4,FALSE),VLOOKUP(Fullmath[[#This Row],[M3]],$H839:$L$2227,4,FALSE)),0)</f>
        <v>0</v>
      </c>
      <c r="AA838" s="15">
        <f>IFERROR(_xlfn.IFNA(VLOOKUP(Fullmath[[#This Row],[M4]],$H$2:$L837,2,FALSE),VLOOKUP(Fullmath[[#This Row],[M4]],$H839:$L$2227,2,FALSE)),0)</f>
        <v>0</v>
      </c>
      <c r="AB838" s="16">
        <f>IFERROR(_xlfn.IFNA(VLOOKUP(Fullmath[[#This Row],[M4]],$H$2:$L837,4,FALSE),VLOOKUP(Fullmath[[#This Row],[M4]],$H839:$L$2227,4,FALSE)),0)</f>
        <v>0</v>
      </c>
      <c r="AE838" s="15">
        <f>IFERROR(_xlfn.IFNA(VLOOKUP(Fullmath[[#This Row],[M5]],$H$2:$L837,2,FALSE),VLOOKUP(Fullmath[[#This Row],[M5]],$H839:$L$2227,2,FALSE)),0)</f>
        <v>0</v>
      </c>
      <c r="AF838" s="16">
        <f>IFERROR(_xlfn.IFNA(VLOOKUP(Fullmath[[#This Row],[M5]],$H$2:$L837,4,FALSE),VLOOKUP(Fullmath[[#This Row],[M5]],$H839:$L$2227,4,FALSE)),0)</f>
        <v>0</v>
      </c>
      <c r="AI838" s="15">
        <f>IFERROR(_xlfn.IFNA(VLOOKUP(Fullmath[[#This Row],[M6]],$H$2:$L837,2,FALSE),VLOOKUP(Fullmath[[#This Row],[M6]],$H839:$L$2227,2,FALSE)),0)</f>
        <v>0</v>
      </c>
      <c r="AJ838" s="16">
        <f>IFERROR(_xlfn.IFNA(VLOOKUP(Fullmath[[#This Row],[M6]],$H$2:$L837,4,FALSE),VLOOKUP(Fullmath[[#This Row],[M6]],$H839:$L$2227,4,FALSE)),0)</f>
        <v>0</v>
      </c>
      <c r="AK838" s="7" t="s">
        <v>240</v>
      </c>
      <c r="AL838" s="7">
        <v>2</v>
      </c>
      <c r="AM838" s="6">
        <f>(IFERROR(VLOOKUP(AK838,Components[[Name]:[Price]],2,FALSE),0))</f>
        <v>199.7</v>
      </c>
      <c r="AN838" s="7" t="s">
        <v>230</v>
      </c>
      <c r="AO838" s="7">
        <v>1</v>
      </c>
      <c r="AP838" s="6">
        <f>(IFERROR(VLOOKUP(AN838,Components[[Name]:[Price]],2,FALSE),0))</f>
        <v>347.83333333333331</v>
      </c>
      <c r="AQ838" s="7" t="s">
        <v>231</v>
      </c>
      <c r="AR838" s="7">
        <v>1</v>
      </c>
      <c r="AS838" s="6">
        <f>(IFERROR(VLOOKUP(AQ838,Components[[Name]:[Price]],2,FALSE),0))</f>
        <v>305.16666666666669</v>
      </c>
      <c r="AV838" s="6">
        <f>(IFERROR(VLOOKUP(AT838,Components[[Name]:[Price]],2,FALSE),0))</f>
        <v>0</v>
      </c>
      <c r="AY838" s="6">
        <f>(IFERROR(VLOOKUP(AW838,Components[[Name]:[Price]],2,FALSE),0))</f>
        <v>0</v>
      </c>
      <c r="BB838" s="6">
        <f>(IFERROR(VLOOKUP(AZ838,Components[[Name]:[Price]],2,FALSE),0))</f>
        <v>0</v>
      </c>
    </row>
    <row r="839" spans="1:54" x14ac:dyDescent="0.2">
      <c r="A839" s="6">
        <v>1160</v>
      </c>
      <c r="B839" s="6" t="s">
        <v>527</v>
      </c>
      <c r="C839" s="6" t="s">
        <v>821</v>
      </c>
      <c r="D839" s="6" t="s">
        <v>136</v>
      </c>
      <c r="E839" s="6">
        <v>1</v>
      </c>
      <c r="F839" s="6">
        <v>29</v>
      </c>
      <c r="G839" s="6">
        <v>160</v>
      </c>
      <c r="H839" s="6" t="s">
        <v>140</v>
      </c>
      <c r="I839" s="7">
        <f>Fullmath[[#This Row],[Total CP]]/Fullmath[[#This Row],[Quantity]]</f>
        <v>166</v>
      </c>
      <c r="J8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166</v>
      </c>
      <c r="K839" s="6">
        <f>Fullmath[[#This Row],[Mat Cost]]/Fullmath[[#This Row],[Quantity]]</f>
        <v>3924.8666666666663</v>
      </c>
      <c r="L8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3924.8666666666663</v>
      </c>
      <c r="M839" s="7" t="s">
        <v>292</v>
      </c>
      <c r="N839" s="14">
        <v>3</v>
      </c>
      <c r="O839" s="15">
        <f>IFERROR(_xlfn.IFNA(VLOOKUP(Fullmath[[#This Row],[M1]],$H$2:$L838,2,FALSE),VLOOKUP(Fullmath[[#This Row],[M1]],$H840:$L$2227,2,FALSE)),0)</f>
        <v>2</v>
      </c>
      <c r="P839" s="16">
        <f>IFERROR(_xlfn.IFNA(VLOOKUP(Fullmath[[#This Row],[M1]],$H$2:$L838,4,FALSE),VLOOKUP(Fullmath[[#This Row],[M1]],$H840:$L$2227,4,FALSE)),0)</f>
        <v>859.15</v>
      </c>
      <c r="S839" s="15">
        <f>IFERROR(_xlfn.IFNA(VLOOKUP(Fullmath[[#This Row],[M2]],$H$2:$L838,2,FALSE),VLOOKUP(Fullmath[[#This Row],[M2]],$H840:$L$2227,2,FALSE)),0)</f>
        <v>0</v>
      </c>
      <c r="T839" s="16">
        <f>IFERROR(_xlfn.IFNA(VLOOKUP(Fullmath[[#This Row],[M2]],$H$2:$L838,4,FALSE),VLOOKUP(Fullmath[[#This Row],[M2]],$H840:$L$2227,4,FALSE)),0)</f>
        <v>0</v>
      </c>
      <c r="W839" s="15">
        <f>IFERROR(_xlfn.IFNA(VLOOKUP(Fullmath[[#This Row],[M3]],$H$2:$L838,2,FALSE),VLOOKUP(Fullmath[[#This Row],[M3]],$H840:$L$2227,2,FALSE)),0)</f>
        <v>0</v>
      </c>
      <c r="X839" s="16">
        <f>IFERROR(_xlfn.IFNA(VLOOKUP(Fullmath[[#This Row],[M3]],$H$2:$L838,4,FALSE),VLOOKUP(Fullmath[[#This Row],[M3]],$H840:$L$2227,4,FALSE)),0)</f>
        <v>0</v>
      </c>
      <c r="AA839" s="15">
        <f>IFERROR(_xlfn.IFNA(VLOOKUP(Fullmath[[#This Row],[M4]],$H$2:$L838,2,FALSE),VLOOKUP(Fullmath[[#This Row],[M4]],$H840:$L$2227,2,FALSE)),0)</f>
        <v>0</v>
      </c>
      <c r="AB839" s="16">
        <f>IFERROR(_xlfn.IFNA(VLOOKUP(Fullmath[[#This Row],[M4]],$H$2:$L838,4,FALSE),VLOOKUP(Fullmath[[#This Row],[M4]],$H840:$L$2227,4,FALSE)),0)</f>
        <v>0</v>
      </c>
      <c r="AE839" s="15">
        <f>IFERROR(_xlfn.IFNA(VLOOKUP(Fullmath[[#This Row],[M5]],$H$2:$L838,2,FALSE),VLOOKUP(Fullmath[[#This Row],[M5]],$H840:$L$2227,2,FALSE)),0)</f>
        <v>0</v>
      </c>
      <c r="AF839" s="16">
        <f>IFERROR(_xlfn.IFNA(VLOOKUP(Fullmath[[#This Row],[M5]],$H$2:$L838,4,FALSE),VLOOKUP(Fullmath[[#This Row],[M5]],$H840:$L$2227,4,FALSE)),0)</f>
        <v>0</v>
      </c>
      <c r="AI839" s="15">
        <f>IFERROR(_xlfn.IFNA(VLOOKUP(Fullmath[[#This Row],[M6]],$H$2:$L838,2,FALSE),VLOOKUP(Fullmath[[#This Row],[M6]],$H840:$L$2227,2,FALSE)),0)</f>
        <v>0</v>
      </c>
      <c r="AJ839" s="16">
        <f>IFERROR(_xlfn.IFNA(VLOOKUP(Fullmath[[#This Row],[M6]],$H$2:$L838,4,FALSE),VLOOKUP(Fullmath[[#This Row],[M6]],$H840:$L$2227,4,FALSE)),0)</f>
        <v>0</v>
      </c>
      <c r="AK839" s="7" t="s">
        <v>159</v>
      </c>
      <c r="AL839" s="7">
        <v>6</v>
      </c>
      <c r="AM839" s="6">
        <f>(IFERROR(VLOOKUP(AK839,Components[[Name]:[Price]],2,FALSE),0))</f>
        <v>108.625</v>
      </c>
      <c r="AN839" s="7" t="s">
        <v>230</v>
      </c>
      <c r="AO839" s="7">
        <v>2</v>
      </c>
      <c r="AP839" s="6">
        <f>(IFERROR(VLOOKUP(AN839,Components[[Name]:[Price]],2,FALSE),0))</f>
        <v>347.83333333333331</v>
      </c>
      <c r="AS839" s="6">
        <f>(IFERROR(VLOOKUP(AQ839,Components[[Name]:[Price]],2,FALSE),0))</f>
        <v>0</v>
      </c>
      <c r="AV839" s="6">
        <f>(IFERROR(VLOOKUP(AT839,Components[[Name]:[Price]],2,FALSE),0))</f>
        <v>0</v>
      </c>
      <c r="AY839" s="6">
        <f>(IFERROR(VLOOKUP(AW839,Components[[Name]:[Price]],2,FALSE),0))</f>
        <v>0</v>
      </c>
      <c r="BB839" s="6">
        <f>(IFERROR(VLOOKUP(AZ839,Components[[Name]:[Price]],2,FALSE),0))</f>
        <v>0</v>
      </c>
    </row>
    <row r="840" spans="1:54" x14ac:dyDescent="0.2">
      <c r="A840" s="6">
        <v>68</v>
      </c>
      <c r="B840" s="6" t="s">
        <v>527</v>
      </c>
      <c r="C840" s="6" t="s">
        <v>821</v>
      </c>
      <c r="D840" s="6" t="s">
        <v>136</v>
      </c>
      <c r="E840" s="6">
        <v>1</v>
      </c>
      <c r="F840" s="6">
        <v>33</v>
      </c>
      <c r="G840" s="6">
        <v>211</v>
      </c>
      <c r="H840" s="6" t="s">
        <v>138</v>
      </c>
      <c r="I840" s="7">
        <f>Fullmath[[#This Row],[Total CP]]/Fullmath[[#This Row],[Quantity]]</f>
        <v>227</v>
      </c>
      <c r="J8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227</v>
      </c>
      <c r="K840" s="6">
        <f>Fullmath[[#This Row],[Mat Cost]]/Fullmath[[#This Row],[Quantity]]</f>
        <v>5149.6666666666661</v>
      </c>
      <c r="L8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5149.6666666666661</v>
      </c>
      <c r="M840" s="7" t="s">
        <v>306</v>
      </c>
      <c r="N840" s="14">
        <v>2</v>
      </c>
      <c r="O840" s="15">
        <f>IFERROR(_xlfn.IFNA(VLOOKUP(Fullmath[[#This Row],[M1]],$H$2:$L839,2,FALSE),VLOOKUP(Fullmath[[#This Row],[M1]],$H841:$L$2227,2,FALSE)),0)</f>
        <v>8</v>
      </c>
      <c r="P840" s="16">
        <f>IFERROR(_xlfn.IFNA(VLOOKUP(Fullmath[[#This Row],[M1]],$H$2:$L839,4,FALSE),VLOOKUP(Fullmath[[#This Row],[M1]],$H841:$L$2227,4,FALSE)),0)</f>
        <v>260.83333333333331</v>
      </c>
      <c r="S840" s="15">
        <f>IFERROR(_xlfn.IFNA(VLOOKUP(Fullmath[[#This Row],[M2]],$H$2:$L839,2,FALSE),VLOOKUP(Fullmath[[#This Row],[M2]],$H841:$L$2227,2,FALSE)),0)</f>
        <v>0</v>
      </c>
      <c r="T840" s="16">
        <f>IFERROR(_xlfn.IFNA(VLOOKUP(Fullmath[[#This Row],[M2]],$H$2:$L839,4,FALSE),VLOOKUP(Fullmath[[#This Row],[M2]],$H841:$L$2227,4,FALSE)),0)</f>
        <v>0</v>
      </c>
      <c r="W840" s="15">
        <f>IFERROR(_xlfn.IFNA(VLOOKUP(Fullmath[[#This Row],[M3]],$H$2:$L839,2,FALSE),VLOOKUP(Fullmath[[#This Row],[M3]],$H841:$L$2227,2,FALSE)),0)</f>
        <v>0</v>
      </c>
      <c r="X840" s="16">
        <f>IFERROR(_xlfn.IFNA(VLOOKUP(Fullmath[[#This Row],[M3]],$H$2:$L839,4,FALSE),VLOOKUP(Fullmath[[#This Row],[M3]],$H841:$L$2227,4,FALSE)),0)</f>
        <v>0</v>
      </c>
      <c r="AA840" s="15">
        <f>IFERROR(_xlfn.IFNA(VLOOKUP(Fullmath[[#This Row],[M4]],$H$2:$L839,2,FALSE),VLOOKUP(Fullmath[[#This Row],[M4]],$H841:$L$2227,2,FALSE)),0)</f>
        <v>0</v>
      </c>
      <c r="AB840" s="16">
        <f>IFERROR(_xlfn.IFNA(VLOOKUP(Fullmath[[#This Row],[M4]],$H$2:$L839,4,FALSE),VLOOKUP(Fullmath[[#This Row],[M4]],$H841:$L$2227,4,FALSE)),0)</f>
        <v>0</v>
      </c>
      <c r="AE840" s="15">
        <f>IFERROR(_xlfn.IFNA(VLOOKUP(Fullmath[[#This Row],[M5]],$H$2:$L839,2,FALSE),VLOOKUP(Fullmath[[#This Row],[M5]],$H841:$L$2227,2,FALSE)),0)</f>
        <v>0</v>
      </c>
      <c r="AF840" s="16">
        <f>IFERROR(_xlfn.IFNA(VLOOKUP(Fullmath[[#This Row],[M5]],$H$2:$L839,4,FALSE),VLOOKUP(Fullmath[[#This Row],[M5]],$H841:$L$2227,4,FALSE)),0)</f>
        <v>0</v>
      </c>
      <c r="AI840" s="15">
        <f>IFERROR(_xlfn.IFNA(VLOOKUP(Fullmath[[#This Row],[M6]],$H$2:$L839,2,FALSE),VLOOKUP(Fullmath[[#This Row],[M6]],$H841:$L$2227,2,FALSE)),0)</f>
        <v>0</v>
      </c>
      <c r="AJ840" s="16">
        <f>IFERROR(_xlfn.IFNA(VLOOKUP(Fullmath[[#This Row],[M6]],$H$2:$L839,4,FALSE),VLOOKUP(Fullmath[[#This Row],[M6]],$H841:$L$2227,4,FALSE)),0)</f>
        <v>0</v>
      </c>
      <c r="AK840" s="7" t="s">
        <v>156</v>
      </c>
      <c r="AL840" s="7">
        <v>6</v>
      </c>
      <c r="AM840" s="6">
        <f>(IFERROR(VLOOKUP(AK840,Components[[Name]:[Price]],2,FALSE),0))</f>
        <v>82.833333333333329</v>
      </c>
      <c r="AN840" s="7" t="s">
        <v>230</v>
      </c>
      <c r="AO840" s="7">
        <v>6</v>
      </c>
      <c r="AP840" s="6">
        <f>(IFERROR(VLOOKUP(AN840,Components[[Name]:[Price]],2,FALSE),0))</f>
        <v>347.83333333333331</v>
      </c>
      <c r="AQ840" s="7" t="s">
        <v>263</v>
      </c>
      <c r="AR840" s="7">
        <v>2</v>
      </c>
      <c r="AS840" s="6">
        <f>(IFERROR(VLOOKUP(AQ840,Components[[Name]:[Price]],2,FALSE),0))</f>
        <v>600</v>
      </c>
      <c r="AT840" s="7" t="s">
        <v>176</v>
      </c>
      <c r="AU840" s="7">
        <v>2</v>
      </c>
      <c r="AV840" s="6">
        <f>(IFERROR(VLOOKUP(AT840,Components[[Name]:[Price]],2,FALSE),0))</f>
        <v>422</v>
      </c>
      <c r="AY840" s="6">
        <f>(IFERROR(VLOOKUP(AW840,Components[[Name]:[Price]],2,FALSE),0))</f>
        <v>0</v>
      </c>
      <c r="BB840" s="6">
        <f>(IFERROR(VLOOKUP(AZ840,Components[[Name]:[Price]],2,FALSE),0))</f>
        <v>0</v>
      </c>
    </row>
    <row r="841" spans="1:54" x14ac:dyDescent="0.2">
      <c r="A841" s="6">
        <v>1026</v>
      </c>
      <c r="B841" s="6" t="s">
        <v>527</v>
      </c>
      <c r="C841" s="6" t="s">
        <v>821</v>
      </c>
      <c r="D841" s="6" t="s">
        <v>136</v>
      </c>
      <c r="E841" s="6">
        <v>1</v>
      </c>
      <c r="F841" s="6">
        <v>52</v>
      </c>
      <c r="G841" s="6">
        <v>900</v>
      </c>
      <c r="H841" s="6" t="s">
        <v>139</v>
      </c>
      <c r="I841" s="7">
        <f>Fullmath[[#This Row],[Total CP]]/Fullmath[[#This Row],[Quantity]]</f>
        <v>1594.5333333333333</v>
      </c>
      <c r="J8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1594.5333333333333</v>
      </c>
      <c r="K841" s="6">
        <f>Fullmath[[#This Row],[Mat Cost]]/Fullmath[[#This Row],[Quantity]]</f>
        <v>67044.259166666656</v>
      </c>
      <c r="L8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67044.259166666656</v>
      </c>
      <c r="M841" s="7" t="s">
        <v>351</v>
      </c>
      <c r="N841" s="14">
        <v>1</v>
      </c>
      <c r="O841" s="15">
        <f>IFERROR(_xlfn.IFNA(VLOOKUP(Fullmath[[#This Row],[M1]],$H$2:$L840,2,FALSE),VLOOKUP(Fullmath[[#This Row],[M1]],$H842:$L$2227,2,FALSE)),0)</f>
        <v>259.2</v>
      </c>
      <c r="P841" s="16">
        <f>IFERROR(_xlfn.IFNA(VLOOKUP(Fullmath[[#This Row],[M1]],$H$2:$L840,4,FALSE),VLOOKUP(Fullmath[[#This Row],[M1]],$H842:$L$2227,4,FALSE)),0)</f>
        <v>4259.0966666666664</v>
      </c>
      <c r="Q841" s="7" t="s">
        <v>352</v>
      </c>
      <c r="R841" s="7">
        <v>2</v>
      </c>
      <c r="S841" s="15">
        <f>IFERROR(_xlfn.IFNA(VLOOKUP(Fullmath[[#This Row],[M2]],$H$2:$L840,2,FALSE),VLOOKUP(Fullmath[[#This Row],[M2]],$H842:$L$2227,2,FALSE)),0)</f>
        <v>56.416666666666664</v>
      </c>
      <c r="T841" s="16">
        <f>IFERROR(_xlfn.IFNA(VLOOKUP(Fullmath[[#This Row],[M2]],$H$2:$L840,4,FALSE),VLOOKUP(Fullmath[[#This Row],[M2]],$H842:$L$2227,4,FALSE)),0)</f>
        <v>20804.598958333332</v>
      </c>
      <c r="U841" s="7" t="s">
        <v>138</v>
      </c>
      <c r="V841" s="7">
        <v>1</v>
      </c>
      <c r="W841" s="15">
        <f>IFERROR(_xlfn.IFNA(VLOOKUP(Fullmath[[#This Row],[M3]],$H$2:$L840,2,FALSE),VLOOKUP(Fullmath[[#This Row],[M3]],$H842:$L$2227,2,FALSE)),0)</f>
        <v>227</v>
      </c>
      <c r="X841" s="16">
        <f>IFERROR(_xlfn.IFNA(VLOOKUP(Fullmath[[#This Row],[M3]],$H$2:$L840,4,FALSE),VLOOKUP(Fullmath[[#This Row],[M3]],$H842:$L$2227,4,FALSE)),0)</f>
        <v>5149.6666666666661</v>
      </c>
      <c r="Y841" s="7" t="s">
        <v>353</v>
      </c>
      <c r="Z841" s="7">
        <v>1</v>
      </c>
      <c r="AA841" s="15">
        <f>IFERROR(_xlfn.IFNA(VLOOKUP(Fullmath[[#This Row],[M4]],$H$2:$L840,2,FALSE),VLOOKUP(Fullmath[[#This Row],[M4]],$H842:$L$2227,2,FALSE)),0)</f>
        <v>2</v>
      </c>
      <c r="AB841" s="16">
        <f>IFERROR(_xlfn.IFNA(VLOOKUP(Fullmath[[#This Row],[M4]],$H$2:$L840,4,FALSE),VLOOKUP(Fullmath[[#This Row],[M4]],$H842:$L$2227,4,FALSE)),0)</f>
        <v>6434.5</v>
      </c>
      <c r="AC841" s="7" t="s">
        <v>354</v>
      </c>
      <c r="AD841" s="7">
        <v>2</v>
      </c>
      <c r="AE841" s="15">
        <f>IFERROR(_xlfn.IFNA(VLOOKUP(Fullmath[[#This Row],[M5]],$H$2:$L840,2,FALSE),VLOOKUP(Fullmath[[#This Row],[M5]],$H842:$L$2227,2,FALSE)),0)</f>
        <v>46.75</v>
      </c>
      <c r="AF841" s="16">
        <f>IFERROR(_xlfn.IFNA(VLOOKUP(Fullmath[[#This Row],[M5]],$H$2:$L840,4,FALSE),VLOOKUP(Fullmath[[#This Row],[M5]],$H842:$L$2227,4,FALSE)),0)</f>
        <v>4795.8989583333332</v>
      </c>
      <c r="AI841" s="15">
        <f>IFERROR(_xlfn.IFNA(VLOOKUP(Fullmath[[#This Row],[M6]],$H$2:$L840,2,FALSE),VLOOKUP(Fullmath[[#This Row],[M6]],$H842:$L$2227,2,FALSE)),0)</f>
        <v>0</v>
      </c>
      <c r="AJ841" s="16">
        <f>IFERROR(_xlfn.IFNA(VLOOKUP(Fullmath[[#This Row],[M6]],$H$2:$L840,4,FALSE),VLOOKUP(Fullmath[[#This Row],[M6]],$H842:$L$2227,4,FALSE)),0)</f>
        <v>0</v>
      </c>
      <c r="AM841" s="6">
        <f>(IFERROR(VLOOKUP(AK841,Components[[Name]:[Price]],2,FALSE),0))</f>
        <v>0</v>
      </c>
      <c r="AP841" s="6">
        <f>(IFERROR(VLOOKUP(AN841,Components[[Name]:[Price]],2,FALSE),0))</f>
        <v>0</v>
      </c>
      <c r="AS841" s="6">
        <f>(IFERROR(VLOOKUP(AQ841,Components[[Name]:[Price]],2,FALSE),0))</f>
        <v>0</v>
      </c>
      <c r="AV841" s="6">
        <f>(IFERROR(VLOOKUP(AT841,Components[[Name]:[Price]],2,FALSE),0))</f>
        <v>0</v>
      </c>
      <c r="AY841" s="6">
        <f>(IFERROR(VLOOKUP(AW841,Components[[Name]:[Price]],2,FALSE),0))</f>
        <v>0</v>
      </c>
      <c r="BB841" s="6">
        <f>(IFERROR(VLOOKUP(AZ841,Components[[Name]:[Price]],2,FALSE),0))</f>
        <v>0</v>
      </c>
    </row>
    <row r="842" spans="1:54" x14ac:dyDescent="0.2">
      <c r="A842" s="6">
        <v>1161</v>
      </c>
      <c r="B842" s="6" t="s">
        <v>527</v>
      </c>
      <c r="C842" s="6" t="s">
        <v>821</v>
      </c>
      <c r="D842" s="6" t="s">
        <v>136</v>
      </c>
      <c r="E842" s="6">
        <v>1</v>
      </c>
      <c r="F842" s="6">
        <v>52</v>
      </c>
      <c r="G842" s="6">
        <v>500</v>
      </c>
      <c r="H842" s="6" t="s">
        <v>141</v>
      </c>
      <c r="I842" s="7">
        <f>Fullmath[[#This Row],[Total CP]]/Fullmath[[#This Row],[Quantity]]</f>
        <v>1040.5333333333333</v>
      </c>
      <c r="J8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1040.5333333333333</v>
      </c>
      <c r="K842" s="6">
        <f>Fullmath[[#This Row],[Mat Cost]]/Fullmath[[#This Row],[Quantity]]</f>
        <v>62855.809166666659</v>
      </c>
      <c r="L8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62855.809166666659</v>
      </c>
      <c r="M842" s="7" t="s">
        <v>352</v>
      </c>
      <c r="N842" s="14">
        <v>2</v>
      </c>
      <c r="O842" s="15">
        <f>IFERROR(_xlfn.IFNA(VLOOKUP(Fullmath[[#This Row],[M1]],$H$2:$L841,2,FALSE),VLOOKUP(Fullmath[[#This Row],[M1]],$H843:$L$2227,2,FALSE)),0)</f>
        <v>56.416666666666664</v>
      </c>
      <c r="P842" s="16">
        <f>IFERROR(_xlfn.IFNA(VLOOKUP(Fullmath[[#This Row],[M1]],$H$2:$L841,4,FALSE),VLOOKUP(Fullmath[[#This Row],[M1]],$H843:$L$2227,4,FALSE)),0)</f>
        <v>20804.598958333332</v>
      </c>
      <c r="Q842" s="7" t="s">
        <v>300</v>
      </c>
      <c r="R842" s="7">
        <v>8</v>
      </c>
      <c r="S842" s="15">
        <f>IFERROR(_xlfn.IFNA(VLOOKUP(Fullmath[[#This Row],[M2]],$H$2:$L841,2,FALSE),VLOOKUP(Fullmath[[#This Row],[M2]],$H843:$L$2227,2,FALSE)),0)</f>
        <v>13.4</v>
      </c>
      <c r="T842" s="16">
        <f>IFERROR(_xlfn.IFNA(VLOOKUP(Fullmath[[#This Row],[M2]],$H$2:$L841,4,FALSE),VLOOKUP(Fullmath[[#This Row],[M2]],$H843:$L$2227,4,FALSE)),0)</f>
        <v>663.14333333333332</v>
      </c>
      <c r="U842" s="7" t="s">
        <v>138</v>
      </c>
      <c r="V842" s="7">
        <v>1</v>
      </c>
      <c r="W842" s="15">
        <f>IFERROR(_xlfn.IFNA(VLOOKUP(Fullmath[[#This Row],[M3]],$H$2:$L841,2,FALSE),VLOOKUP(Fullmath[[#This Row],[M3]],$H843:$L$2227,2,FALSE)),0)</f>
        <v>227</v>
      </c>
      <c r="X842" s="16">
        <f>IFERROR(_xlfn.IFNA(VLOOKUP(Fullmath[[#This Row],[M3]],$H$2:$L841,4,FALSE),VLOOKUP(Fullmath[[#This Row],[M3]],$H843:$L$2227,4,FALSE)),0)</f>
        <v>5149.6666666666661</v>
      </c>
      <c r="Y842" s="7" t="s">
        <v>354</v>
      </c>
      <c r="Z842" s="7">
        <v>2</v>
      </c>
      <c r="AA842" s="15">
        <f>IFERROR(_xlfn.IFNA(VLOOKUP(Fullmath[[#This Row],[M4]],$H$2:$L841,2,FALSE),VLOOKUP(Fullmath[[#This Row],[M4]],$H843:$L$2227,2,FALSE)),0)</f>
        <v>46.75</v>
      </c>
      <c r="AB842" s="16">
        <f>IFERROR(_xlfn.IFNA(VLOOKUP(Fullmath[[#This Row],[M4]],$H$2:$L841,4,FALSE),VLOOKUP(Fullmath[[#This Row],[M4]],$H843:$L$2227,4,FALSE)),0)</f>
        <v>4795.8989583333332</v>
      </c>
      <c r="AE842" s="15">
        <f>IFERROR(_xlfn.IFNA(VLOOKUP(Fullmath[[#This Row],[M5]],$H$2:$L841,2,FALSE),VLOOKUP(Fullmath[[#This Row],[M5]],$H843:$L$2227,2,FALSE)),0)</f>
        <v>0</v>
      </c>
      <c r="AF842" s="16">
        <f>IFERROR(_xlfn.IFNA(VLOOKUP(Fullmath[[#This Row],[M5]],$H$2:$L841,4,FALSE),VLOOKUP(Fullmath[[#This Row],[M5]],$H843:$L$2227,4,FALSE)),0)</f>
        <v>0</v>
      </c>
      <c r="AI842" s="15">
        <f>IFERROR(_xlfn.IFNA(VLOOKUP(Fullmath[[#This Row],[M6]],$H$2:$L841,2,FALSE),VLOOKUP(Fullmath[[#This Row],[M6]],$H843:$L$2227,2,FALSE)),0)</f>
        <v>0</v>
      </c>
      <c r="AJ842" s="16">
        <f>IFERROR(_xlfn.IFNA(VLOOKUP(Fullmath[[#This Row],[M6]],$H$2:$L841,4,FALSE),VLOOKUP(Fullmath[[#This Row],[M6]],$H843:$L$2227,4,FALSE)),0)</f>
        <v>0</v>
      </c>
      <c r="AK842" s="7" t="s">
        <v>263</v>
      </c>
      <c r="AL842" s="7">
        <v>2</v>
      </c>
      <c r="AM842" s="6">
        <f>(IFERROR(VLOOKUP(AK842,Components[[Name]:[Price]],2,FALSE),0))</f>
        <v>600</v>
      </c>
      <c r="AP842" s="6">
        <f>(IFERROR(VLOOKUP(AN842,Components[[Name]:[Price]],2,FALSE),0))</f>
        <v>0</v>
      </c>
      <c r="AS842" s="6">
        <f>(IFERROR(VLOOKUP(AQ842,Components[[Name]:[Price]],2,FALSE),0))</f>
        <v>0</v>
      </c>
      <c r="AV842" s="6">
        <f>(IFERROR(VLOOKUP(AT842,Components[[Name]:[Price]],2,FALSE),0))</f>
        <v>0</v>
      </c>
      <c r="AY842" s="6">
        <f>(IFERROR(VLOOKUP(AW842,Components[[Name]:[Price]],2,FALSE),0))</f>
        <v>0</v>
      </c>
      <c r="BB842" s="6">
        <f>(IFERROR(VLOOKUP(AZ842,Components[[Name]:[Price]],2,FALSE),0))</f>
        <v>0</v>
      </c>
    </row>
    <row r="843" spans="1:54" x14ac:dyDescent="0.2">
      <c r="A843" s="6">
        <v>10</v>
      </c>
      <c r="B843" s="6" t="s">
        <v>527</v>
      </c>
      <c r="C843" s="6" t="s">
        <v>821</v>
      </c>
      <c r="D843" s="6" t="s">
        <v>386</v>
      </c>
      <c r="E843" s="6">
        <v>1</v>
      </c>
      <c r="F843" s="6">
        <v>7</v>
      </c>
      <c r="G843" s="6">
        <v>10</v>
      </c>
      <c r="H843" s="6" t="s">
        <v>386</v>
      </c>
      <c r="I843" s="7">
        <f>Fullmath[[#This Row],[Total CP]]/Fullmath[[#This Row],[Quantity]]</f>
        <v>10</v>
      </c>
      <c r="J8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43" s="6">
        <f>Fullmath[[#This Row],[Mat Cost]]/Fullmath[[#This Row],[Quantity]]</f>
        <v>735.83333333333326</v>
      </c>
      <c r="L8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735.83333333333326</v>
      </c>
      <c r="N843" s="14"/>
      <c r="O843" s="15">
        <f>IFERROR(_xlfn.IFNA(VLOOKUP(Fullmath[[#This Row],[M1]],$H$2:$L842,2,FALSE),VLOOKUP(Fullmath[[#This Row],[M1]],$H844:$L$2227,2,FALSE)),0)</f>
        <v>0</v>
      </c>
      <c r="P843" s="16">
        <f>IFERROR(_xlfn.IFNA(VLOOKUP(Fullmath[[#This Row],[M1]],$H$2:$L842,4,FALSE),VLOOKUP(Fullmath[[#This Row],[M1]],$H844:$L$2227,4,FALSE)),0)</f>
        <v>0</v>
      </c>
      <c r="S843" s="15">
        <f>IFERROR(_xlfn.IFNA(VLOOKUP(Fullmath[[#This Row],[M2]],$H$2:$L842,2,FALSE),VLOOKUP(Fullmath[[#This Row],[M2]],$H844:$L$2227,2,FALSE)),0)</f>
        <v>0</v>
      </c>
      <c r="T843" s="16">
        <f>IFERROR(_xlfn.IFNA(VLOOKUP(Fullmath[[#This Row],[M2]],$H$2:$L842,4,FALSE),VLOOKUP(Fullmath[[#This Row],[M2]],$H844:$L$2227,4,FALSE)),0)</f>
        <v>0</v>
      </c>
      <c r="W843" s="15">
        <f>IFERROR(_xlfn.IFNA(VLOOKUP(Fullmath[[#This Row],[M3]],$H$2:$L842,2,FALSE),VLOOKUP(Fullmath[[#This Row],[M3]],$H844:$L$2227,2,FALSE)),0)</f>
        <v>0</v>
      </c>
      <c r="X843" s="16">
        <f>IFERROR(_xlfn.IFNA(VLOOKUP(Fullmath[[#This Row],[M3]],$H$2:$L842,4,FALSE),VLOOKUP(Fullmath[[#This Row],[M3]],$H844:$L$2227,4,FALSE)),0)</f>
        <v>0</v>
      </c>
      <c r="AA843" s="15">
        <f>IFERROR(_xlfn.IFNA(VLOOKUP(Fullmath[[#This Row],[M4]],$H$2:$L842,2,FALSE),VLOOKUP(Fullmath[[#This Row],[M4]],$H844:$L$2227,2,FALSE)),0)</f>
        <v>0</v>
      </c>
      <c r="AB843" s="16">
        <f>IFERROR(_xlfn.IFNA(VLOOKUP(Fullmath[[#This Row],[M4]],$H$2:$L842,4,FALSE),VLOOKUP(Fullmath[[#This Row],[M4]],$H844:$L$2227,4,FALSE)),0)</f>
        <v>0</v>
      </c>
      <c r="AE843" s="15">
        <f>IFERROR(_xlfn.IFNA(VLOOKUP(Fullmath[[#This Row],[M5]],$H$2:$L842,2,FALSE),VLOOKUP(Fullmath[[#This Row],[M5]],$H844:$L$2227,2,FALSE)),0)</f>
        <v>0</v>
      </c>
      <c r="AF843" s="16">
        <f>IFERROR(_xlfn.IFNA(VLOOKUP(Fullmath[[#This Row],[M5]],$H$2:$L842,4,FALSE),VLOOKUP(Fullmath[[#This Row],[M5]],$H844:$L$2227,4,FALSE)),0)</f>
        <v>0</v>
      </c>
      <c r="AI843" s="15">
        <f>IFERROR(_xlfn.IFNA(VLOOKUP(Fullmath[[#This Row],[M6]],$H$2:$L842,2,FALSE),VLOOKUP(Fullmath[[#This Row],[M6]],$H844:$L$2227,2,FALSE)),0)</f>
        <v>0</v>
      </c>
      <c r="AJ843" s="16">
        <f>IFERROR(_xlfn.IFNA(VLOOKUP(Fullmath[[#This Row],[M6]],$H$2:$L842,4,FALSE),VLOOKUP(Fullmath[[#This Row],[M6]],$H844:$L$2227,4,FALSE)),0)</f>
        <v>0</v>
      </c>
      <c r="AK843" s="7" t="s">
        <v>156</v>
      </c>
      <c r="AL843" s="7">
        <v>1</v>
      </c>
      <c r="AM843" s="6">
        <f>(IFERROR(VLOOKUP(AK843,Components[[Name]:[Price]],2,FALSE),0))</f>
        <v>82.833333333333329</v>
      </c>
      <c r="AN843" s="7" t="s">
        <v>230</v>
      </c>
      <c r="AO843" s="7">
        <v>1</v>
      </c>
      <c r="AP843" s="6">
        <f>(IFERROR(VLOOKUP(AN843,Components[[Name]:[Price]],2,FALSE),0))</f>
        <v>347.83333333333331</v>
      </c>
      <c r="AQ843" s="7" t="s">
        <v>231</v>
      </c>
      <c r="AR843" s="7">
        <v>1</v>
      </c>
      <c r="AS843" s="6">
        <f>(IFERROR(VLOOKUP(AQ843,Components[[Name]:[Price]],2,FALSE),0))</f>
        <v>305.16666666666669</v>
      </c>
      <c r="AV843" s="6">
        <f>(IFERROR(VLOOKUP(AT843,Components[[Name]:[Price]],2,FALSE),0))</f>
        <v>0</v>
      </c>
      <c r="AY843" s="6">
        <f>(IFERROR(VLOOKUP(AW843,Components[[Name]:[Price]],2,FALSE),0))</f>
        <v>0</v>
      </c>
      <c r="BB843" s="6">
        <f>(IFERROR(VLOOKUP(AZ843,Components[[Name]:[Price]],2,FALSE),0))</f>
        <v>0</v>
      </c>
    </row>
    <row r="844" spans="1:54" x14ac:dyDescent="0.2">
      <c r="A844" s="6">
        <v>9</v>
      </c>
      <c r="B844" s="6" t="s">
        <v>527</v>
      </c>
      <c r="C844" s="6" t="s">
        <v>821</v>
      </c>
      <c r="D844" s="6" t="s">
        <v>386</v>
      </c>
      <c r="E844" s="6">
        <v>1</v>
      </c>
      <c r="F844" s="6">
        <v>10</v>
      </c>
      <c r="G844" s="6">
        <v>20</v>
      </c>
      <c r="H844" s="6" t="s">
        <v>387</v>
      </c>
      <c r="I844" s="7">
        <f>Fullmath[[#This Row],[Total CP]]/Fullmath[[#This Row],[Quantity]]</f>
        <v>20</v>
      </c>
      <c r="J8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44" s="6">
        <f>Fullmath[[#This Row],[Mat Cost]]/Fullmath[[#This Row],[Quantity]]</f>
        <v>1052.4000000000001</v>
      </c>
      <c r="L8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1052.4000000000001</v>
      </c>
      <c r="N844" s="14"/>
      <c r="O844" s="15">
        <f>IFERROR(_xlfn.IFNA(VLOOKUP(Fullmath[[#This Row],[M1]],$H$2:$L843,2,FALSE),VLOOKUP(Fullmath[[#This Row],[M1]],$H845:$L$2227,2,FALSE)),0)</f>
        <v>0</v>
      </c>
      <c r="P844" s="16">
        <f>IFERROR(_xlfn.IFNA(VLOOKUP(Fullmath[[#This Row],[M1]],$H$2:$L843,4,FALSE),VLOOKUP(Fullmath[[#This Row],[M1]],$H845:$L$2227,4,FALSE)),0)</f>
        <v>0</v>
      </c>
      <c r="S844" s="15">
        <f>IFERROR(_xlfn.IFNA(VLOOKUP(Fullmath[[#This Row],[M2]],$H$2:$L843,2,FALSE),VLOOKUP(Fullmath[[#This Row],[M2]],$H845:$L$2227,2,FALSE)),0)</f>
        <v>0</v>
      </c>
      <c r="T844" s="16">
        <f>IFERROR(_xlfn.IFNA(VLOOKUP(Fullmath[[#This Row],[M2]],$H$2:$L843,4,FALSE),VLOOKUP(Fullmath[[#This Row],[M2]],$H845:$L$2227,4,FALSE)),0)</f>
        <v>0</v>
      </c>
      <c r="W844" s="15">
        <f>IFERROR(_xlfn.IFNA(VLOOKUP(Fullmath[[#This Row],[M3]],$H$2:$L843,2,FALSE),VLOOKUP(Fullmath[[#This Row],[M3]],$H845:$L$2227,2,FALSE)),0)</f>
        <v>0</v>
      </c>
      <c r="X844" s="16">
        <f>IFERROR(_xlfn.IFNA(VLOOKUP(Fullmath[[#This Row],[M3]],$H$2:$L843,4,FALSE),VLOOKUP(Fullmath[[#This Row],[M3]],$H845:$L$2227,4,FALSE)),0)</f>
        <v>0</v>
      </c>
      <c r="AA844" s="15">
        <f>IFERROR(_xlfn.IFNA(VLOOKUP(Fullmath[[#This Row],[M4]],$H$2:$L843,2,FALSE),VLOOKUP(Fullmath[[#This Row],[M4]],$H845:$L$2227,2,FALSE)),0)</f>
        <v>0</v>
      </c>
      <c r="AB844" s="16">
        <f>IFERROR(_xlfn.IFNA(VLOOKUP(Fullmath[[#This Row],[M4]],$H$2:$L843,4,FALSE),VLOOKUP(Fullmath[[#This Row],[M4]],$H845:$L$2227,4,FALSE)),0)</f>
        <v>0</v>
      </c>
      <c r="AE844" s="15">
        <f>IFERROR(_xlfn.IFNA(VLOOKUP(Fullmath[[#This Row],[M5]],$H$2:$L843,2,FALSE),VLOOKUP(Fullmath[[#This Row],[M5]],$H845:$L$2227,2,FALSE)),0)</f>
        <v>0</v>
      </c>
      <c r="AF844" s="16">
        <f>IFERROR(_xlfn.IFNA(VLOOKUP(Fullmath[[#This Row],[M5]],$H$2:$L843,4,FALSE),VLOOKUP(Fullmath[[#This Row],[M5]],$H845:$L$2227,4,FALSE)),0)</f>
        <v>0</v>
      </c>
      <c r="AI844" s="15">
        <f>IFERROR(_xlfn.IFNA(VLOOKUP(Fullmath[[#This Row],[M6]],$H$2:$L843,2,FALSE),VLOOKUP(Fullmath[[#This Row],[M6]],$H845:$L$2227,2,FALSE)),0)</f>
        <v>0</v>
      </c>
      <c r="AJ844" s="16">
        <f>IFERROR(_xlfn.IFNA(VLOOKUP(Fullmath[[#This Row],[M6]],$H$2:$L843,4,FALSE),VLOOKUP(Fullmath[[#This Row],[M6]],$H845:$L$2227,4,FALSE)),0)</f>
        <v>0</v>
      </c>
      <c r="AK844" s="7" t="s">
        <v>240</v>
      </c>
      <c r="AL844" s="7">
        <v>2</v>
      </c>
      <c r="AM844" s="6">
        <f>(IFERROR(VLOOKUP(AK844,Components[[Name]:[Price]],2,FALSE),0))</f>
        <v>199.7</v>
      </c>
      <c r="AN844" s="7" t="s">
        <v>230</v>
      </c>
      <c r="AO844" s="7">
        <v>1</v>
      </c>
      <c r="AP844" s="6">
        <f>(IFERROR(VLOOKUP(AN844,Components[[Name]:[Price]],2,FALSE),0))</f>
        <v>347.83333333333331</v>
      </c>
      <c r="AQ844" s="7" t="s">
        <v>231</v>
      </c>
      <c r="AR844" s="7">
        <v>1</v>
      </c>
      <c r="AS844" s="6">
        <f>(IFERROR(VLOOKUP(AQ844,Components[[Name]:[Price]],2,FALSE),0))</f>
        <v>305.16666666666669</v>
      </c>
      <c r="AV844" s="6">
        <f>(IFERROR(VLOOKUP(AT844,Components[[Name]:[Price]],2,FALSE),0))</f>
        <v>0</v>
      </c>
      <c r="AY844" s="6">
        <f>(IFERROR(VLOOKUP(AW844,Components[[Name]:[Price]],2,FALSE),0))</f>
        <v>0</v>
      </c>
      <c r="BB844" s="6">
        <f>(IFERROR(VLOOKUP(AZ844,Components[[Name]:[Price]],2,FALSE),0))</f>
        <v>0</v>
      </c>
    </row>
    <row r="845" spans="1:54" x14ac:dyDescent="0.2">
      <c r="A845" s="6">
        <v>842</v>
      </c>
      <c r="B845" s="6" t="s">
        <v>527</v>
      </c>
      <c r="C845" s="6" t="s">
        <v>821</v>
      </c>
      <c r="D845" s="6" t="s">
        <v>386</v>
      </c>
      <c r="E845" s="6">
        <v>1</v>
      </c>
      <c r="F845" s="6">
        <v>29</v>
      </c>
      <c r="G845" s="6">
        <v>160</v>
      </c>
      <c r="H845" s="6" t="s">
        <v>389</v>
      </c>
      <c r="I845" s="7">
        <f>Fullmath[[#This Row],[Total CP]]/Fullmath[[#This Row],[Quantity]]</f>
        <v>162</v>
      </c>
      <c r="J8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162</v>
      </c>
      <c r="K845" s="6">
        <f>Fullmath[[#This Row],[Mat Cost]]/Fullmath[[#This Row],[Quantity]]</f>
        <v>2139.9166666666665</v>
      </c>
      <c r="L8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2139.9166666666665</v>
      </c>
      <c r="M845" s="7" t="s">
        <v>324</v>
      </c>
      <c r="N845" s="14">
        <v>1</v>
      </c>
      <c r="O845" s="15">
        <f>IFERROR(_xlfn.IFNA(VLOOKUP(Fullmath[[#This Row],[M1]],$H$2:$L844,2,FALSE),VLOOKUP(Fullmath[[#This Row],[M1]],$H846:$L$2227,2,FALSE)),0)</f>
        <v>2</v>
      </c>
      <c r="P845" s="16">
        <f>IFERROR(_xlfn.IFNA(VLOOKUP(Fullmath[[#This Row],[M1]],$H$2:$L844,4,FALSE),VLOOKUP(Fullmath[[#This Row],[M1]],$H846:$L$2227,4,FALSE)),0)</f>
        <v>500.25</v>
      </c>
      <c r="S845" s="15">
        <f>IFERROR(_xlfn.IFNA(VLOOKUP(Fullmath[[#This Row],[M2]],$H$2:$L844,2,FALSE),VLOOKUP(Fullmath[[#This Row],[M2]],$H846:$L$2227,2,FALSE)),0)</f>
        <v>0</v>
      </c>
      <c r="T845" s="16">
        <f>IFERROR(_xlfn.IFNA(VLOOKUP(Fullmath[[#This Row],[M2]],$H$2:$L844,4,FALSE),VLOOKUP(Fullmath[[#This Row],[M2]],$H846:$L$2227,4,FALSE)),0)</f>
        <v>0</v>
      </c>
      <c r="W845" s="15">
        <f>IFERROR(_xlfn.IFNA(VLOOKUP(Fullmath[[#This Row],[M3]],$H$2:$L844,2,FALSE),VLOOKUP(Fullmath[[#This Row],[M3]],$H846:$L$2227,2,FALSE)),0)</f>
        <v>0</v>
      </c>
      <c r="X845" s="16">
        <f>IFERROR(_xlfn.IFNA(VLOOKUP(Fullmath[[#This Row],[M3]],$H$2:$L844,4,FALSE),VLOOKUP(Fullmath[[#This Row],[M3]],$H846:$L$2227,4,FALSE)),0)</f>
        <v>0</v>
      </c>
      <c r="AA845" s="15">
        <f>IFERROR(_xlfn.IFNA(VLOOKUP(Fullmath[[#This Row],[M4]],$H$2:$L844,2,FALSE),VLOOKUP(Fullmath[[#This Row],[M4]],$H846:$L$2227,2,FALSE)),0)</f>
        <v>0</v>
      </c>
      <c r="AB845" s="16">
        <f>IFERROR(_xlfn.IFNA(VLOOKUP(Fullmath[[#This Row],[M4]],$H$2:$L844,4,FALSE),VLOOKUP(Fullmath[[#This Row],[M4]],$H846:$L$2227,4,FALSE)),0)</f>
        <v>0</v>
      </c>
      <c r="AE845" s="15">
        <f>IFERROR(_xlfn.IFNA(VLOOKUP(Fullmath[[#This Row],[M5]],$H$2:$L844,2,FALSE),VLOOKUP(Fullmath[[#This Row],[M5]],$H846:$L$2227,2,FALSE)),0)</f>
        <v>0</v>
      </c>
      <c r="AF845" s="16">
        <f>IFERROR(_xlfn.IFNA(VLOOKUP(Fullmath[[#This Row],[M5]],$H$2:$L844,4,FALSE),VLOOKUP(Fullmath[[#This Row],[M5]],$H846:$L$2227,4,FALSE)),0)</f>
        <v>0</v>
      </c>
      <c r="AI845" s="15">
        <f>IFERROR(_xlfn.IFNA(VLOOKUP(Fullmath[[#This Row],[M6]],$H$2:$L844,2,FALSE),VLOOKUP(Fullmath[[#This Row],[M6]],$H846:$L$2227,2,FALSE)),0)</f>
        <v>0</v>
      </c>
      <c r="AJ845" s="16">
        <f>IFERROR(_xlfn.IFNA(VLOOKUP(Fullmath[[#This Row],[M6]],$H$2:$L844,4,FALSE),VLOOKUP(Fullmath[[#This Row],[M6]],$H846:$L$2227,4,FALSE)),0)</f>
        <v>0</v>
      </c>
      <c r="AK845" s="7" t="s">
        <v>156</v>
      </c>
      <c r="AL845" s="7">
        <v>2</v>
      </c>
      <c r="AM845" s="6">
        <f>(IFERROR(VLOOKUP(AK845,Components[[Name]:[Price]],2,FALSE),0))</f>
        <v>82.833333333333329</v>
      </c>
      <c r="AN845" s="7" t="s">
        <v>230</v>
      </c>
      <c r="AO845" s="7">
        <v>2</v>
      </c>
      <c r="AP845" s="6">
        <f>(IFERROR(VLOOKUP(AN845,Components[[Name]:[Price]],2,FALSE),0))</f>
        <v>347.83333333333331</v>
      </c>
      <c r="AQ845" s="7" t="s">
        <v>231</v>
      </c>
      <c r="AR845" s="7">
        <v>2</v>
      </c>
      <c r="AS845" s="6">
        <f>(IFERROR(VLOOKUP(AQ845,Components[[Name]:[Price]],2,FALSE),0))</f>
        <v>305.16666666666669</v>
      </c>
      <c r="AT845" s="7" t="s">
        <v>175</v>
      </c>
      <c r="AU845" s="7">
        <v>1</v>
      </c>
      <c r="AV845" s="6">
        <f>(IFERROR(VLOOKUP(AT845,Components[[Name]:[Price]],2,FALSE),0))</f>
        <v>168</v>
      </c>
      <c r="AY845" s="6">
        <f>(IFERROR(VLOOKUP(AW845,Components[[Name]:[Price]],2,FALSE),0))</f>
        <v>0</v>
      </c>
      <c r="BB845" s="6">
        <f>(IFERROR(VLOOKUP(AZ845,Components[[Name]:[Price]],2,FALSE),0))</f>
        <v>0</v>
      </c>
    </row>
    <row r="846" spans="1:54" x14ac:dyDescent="0.2">
      <c r="A846" s="6">
        <v>69</v>
      </c>
      <c r="B846" s="6" t="s">
        <v>527</v>
      </c>
      <c r="C846" s="6" t="s">
        <v>821</v>
      </c>
      <c r="D846" s="6" t="s">
        <v>386</v>
      </c>
      <c r="E846" s="6">
        <v>1</v>
      </c>
      <c r="F846" s="6">
        <v>34</v>
      </c>
      <c r="G846" s="6">
        <v>236</v>
      </c>
      <c r="H846" s="6" t="s">
        <v>388</v>
      </c>
      <c r="I846" s="7">
        <f>Fullmath[[#This Row],[Total CP]]/Fullmath[[#This Row],[Quantity]]</f>
        <v>252</v>
      </c>
      <c r="J8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252</v>
      </c>
      <c r="K846" s="6">
        <f>Fullmath[[#This Row],[Mat Cost]]/Fullmath[[#This Row],[Quantity]]</f>
        <v>4127.6666666666661</v>
      </c>
      <c r="L8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4127.6666666666661</v>
      </c>
      <c r="M846" s="7" t="s">
        <v>306</v>
      </c>
      <c r="N846" s="14">
        <v>2</v>
      </c>
      <c r="O846" s="15">
        <f>IFERROR(_xlfn.IFNA(VLOOKUP(Fullmath[[#This Row],[M1]],$H$2:$L845,2,FALSE),VLOOKUP(Fullmath[[#This Row],[M1]],$H847:$L$2227,2,FALSE)),0)</f>
        <v>8</v>
      </c>
      <c r="P846" s="16">
        <f>IFERROR(_xlfn.IFNA(VLOOKUP(Fullmath[[#This Row],[M1]],$H$2:$L845,4,FALSE),VLOOKUP(Fullmath[[#This Row],[M1]],$H847:$L$2227,4,FALSE)),0)</f>
        <v>260.83333333333331</v>
      </c>
      <c r="S846" s="15">
        <f>IFERROR(_xlfn.IFNA(VLOOKUP(Fullmath[[#This Row],[M2]],$H$2:$L845,2,FALSE),VLOOKUP(Fullmath[[#This Row],[M2]],$H847:$L$2227,2,FALSE)),0)</f>
        <v>0</v>
      </c>
      <c r="T846" s="16">
        <f>IFERROR(_xlfn.IFNA(VLOOKUP(Fullmath[[#This Row],[M2]],$H$2:$L845,4,FALSE),VLOOKUP(Fullmath[[#This Row],[M2]],$H847:$L$2227,4,FALSE)),0)</f>
        <v>0</v>
      </c>
      <c r="W846" s="15">
        <f>IFERROR(_xlfn.IFNA(VLOOKUP(Fullmath[[#This Row],[M3]],$H$2:$L845,2,FALSE),VLOOKUP(Fullmath[[#This Row],[M3]],$H847:$L$2227,2,FALSE)),0)</f>
        <v>0</v>
      </c>
      <c r="X846" s="16">
        <f>IFERROR(_xlfn.IFNA(VLOOKUP(Fullmath[[#This Row],[M3]],$H$2:$L845,4,FALSE),VLOOKUP(Fullmath[[#This Row],[M3]],$H847:$L$2227,4,FALSE)),0)</f>
        <v>0</v>
      </c>
      <c r="AA846" s="15">
        <f>IFERROR(_xlfn.IFNA(VLOOKUP(Fullmath[[#This Row],[M4]],$H$2:$L845,2,FALSE),VLOOKUP(Fullmath[[#This Row],[M4]],$H847:$L$2227,2,FALSE)),0)</f>
        <v>0</v>
      </c>
      <c r="AB846" s="16">
        <f>IFERROR(_xlfn.IFNA(VLOOKUP(Fullmath[[#This Row],[M4]],$H$2:$L845,4,FALSE),VLOOKUP(Fullmath[[#This Row],[M4]],$H847:$L$2227,4,FALSE)),0)</f>
        <v>0</v>
      </c>
      <c r="AE846" s="15">
        <f>IFERROR(_xlfn.IFNA(VLOOKUP(Fullmath[[#This Row],[M5]],$H$2:$L845,2,FALSE),VLOOKUP(Fullmath[[#This Row],[M5]],$H847:$L$2227,2,FALSE)),0)</f>
        <v>0</v>
      </c>
      <c r="AF846" s="16">
        <f>IFERROR(_xlfn.IFNA(VLOOKUP(Fullmath[[#This Row],[M5]],$H$2:$L845,4,FALSE),VLOOKUP(Fullmath[[#This Row],[M5]],$H847:$L$2227,4,FALSE)),0)</f>
        <v>0</v>
      </c>
      <c r="AI846" s="15">
        <f>IFERROR(_xlfn.IFNA(VLOOKUP(Fullmath[[#This Row],[M6]],$H$2:$L845,2,FALSE),VLOOKUP(Fullmath[[#This Row],[M6]],$H847:$L$2227,2,FALSE)),0)</f>
        <v>0</v>
      </c>
      <c r="AJ846" s="16">
        <f>IFERROR(_xlfn.IFNA(VLOOKUP(Fullmath[[#This Row],[M6]],$H$2:$L845,4,FALSE),VLOOKUP(Fullmath[[#This Row],[M6]],$H847:$L$2227,4,FALSE)),0)</f>
        <v>0</v>
      </c>
      <c r="AK846" s="7" t="s">
        <v>156</v>
      </c>
      <c r="AL846" s="7">
        <v>6</v>
      </c>
      <c r="AM846" s="6">
        <f>(IFERROR(VLOOKUP(AK846,Components[[Name]:[Price]],2,FALSE),0))</f>
        <v>82.833333333333329</v>
      </c>
      <c r="AN846" s="7" t="s">
        <v>230</v>
      </c>
      <c r="AO846" s="7">
        <v>6</v>
      </c>
      <c r="AP846" s="6">
        <f>(IFERROR(VLOOKUP(AN846,Components[[Name]:[Price]],2,FALSE),0))</f>
        <v>347.83333333333331</v>
      </c>
      <c r="AQ846" s="7" t="s">
        <v>263</v>
      </c>
      <c r="AR846" s="7">
        <v>1</v>
      </c>
      <c r="AS846" s="6">
        <f>(IFERROR(VLOOKUP(AQ846,Components[[Name]:[Price]],2,FALSE),0))</f>
        <v>600</v>
      </c>
      <c r="AT846" s="7" t="s">
        <v>176</v>
      </c>
      <c r="AU846" s="7">
        <v>1</v>
      </c>
      <c r="AV846" s="6">
        <f>(IFERROR(VLOOKUP(AT846,Components[[Name]:[Price]],2,FALSE),0))</f>
        <v>422</v>
      </c>
      <c r="AY846" s="6">
        <f>(IFERROR(VLOOKUP(AW846,Components[[Name]:[Price]],2,FALSE),0))</f>
        <v>0</v>
      </c>
      <c r="BB846" s="6">
        <f>(IFERROR(VLOOKUP(AZ846,Components[[Name]:[Price]],2,FALSE),0))</f>
        <v>0</v>
      </c>
    </row>
    <row r="847" spans="1:54" x14ac:dyDescent="0.2">
      <c r="A847" s="6">
        <v>1027</v>
      </c>
      <c r="B847" s="6" t="s">
        <v>527</v>
      </c>
      <c r="C847" s="6" t="s">
        <v>821</v>
      </c>
      <c r="D847" s="6" t="s">
        <v>386</v>
      </c>
      <c r="E847" s="6">
        <v>1</v>
      </c>
      <c r="F847" s="6">
        <v>52</v>
      </c>
      <c r="G847" s="6">
        <v>900</v>
      </c>
      <c r="H847" s="6" t="s">
        <v>390</v>
      </c>
      <c r="I847" s="7">
        <f>Fullmath[[#This Row],[Total CP]]/Fullmath[[#This Row],[Quantity]]</f>
        <v>1624.7333333333333</v>
      </c>
      <c r="J8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1624.7333333333333</v>
      </c>
      <c r="K847" s="6">
        <f>Fullmath[[#This Row],[Mat Cost]]/Fullmath[[#This Row],[Quantity]]</f>
        <v>63181.855833333328</v>
      </c>
      <c r="L8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63181.855833333328</v>
      </c>
      <c r="M847" s="7" t="s">
        <v>351</v>
      </c>
      <c r="N847" s="14">
        <v>2</v>
      </c>
      <c r="O847" s="15">
        <f>IFERROR(_xlfn.IFNA(VLOOKUP(Fullmath[[#This Row],[M1]],$H$2:$L846,2,FALSE),VLOOKUP(Fullmath[[#This Row],[M1]],$H848:$L$2227,2,FALSE)),0)</f>
        <v>259.2</v>
      </c>
      <c r="P847" s="16">
        <f>IFERROR(_xlfn.IFNA(VLOOKUP(Fullmath[[#This Row],[M1]],$H$2:$L846,4,FALSE),VLOOKUP(Fullmath[[#This Row],[M1]],$H848:$L$2227,4,FALSE)),0)</f>
        <v>4259.0966666666664</v>
      </c>
      <c r="Q847" s="7" t="s">
        <v>352</v>
      </c>
      <c r="R847" s="7">
        <v>2</v>
      </c>
      <c r="S847" s="15">
        <f>IFERROR(_xlfn.IFNA(VLOOKUP(Fullmath[[#This Row],[M2]],$H$2:$L846,2,FALSE),VLOOKUP(Fullmath[[#This Row],[M2]],$H848:$L$2227,2,FALSE)),0)</f>
        <v>56.416666666666664</v>
      </c>
      <c r="T847" s="16">
        <f>IFERROR(_xlfn.IFNA(VLOOKUP(Fullmath[[#This Row],[M2]],$H$2:$L846,4,FALSE),VLOOKUP(Fullmath[[#This Row],[M2]],$H848:$L$2227,4,FALSE)),0)</f>
        <v>20804.598958333332</v>
      </c>
      <c r="U847" s="7" t="s">
        <v>354</v>
      </c>
      <c r="V847" s="7">
        <v>2</v>
      </c>
      <c r="W847" s="15">
        <f>IFERROR(_xlfn.IFNA(VLOOKUP(Fullmath[[#This Row],[M3]],$H$2:$L846,2,FALSE),VLOOKUP(Fullmath[[#This Row],[M3]],$H848:$L$2227,2,FALSE)),0)</f>
        <v>46.75</v>
      </c>
      <c r="X847" s="16">
        <f>IFERROR(_xlfn.IFNA(VLOOKUP(Fullmath[[#This Row],[M3]],$H$2:$L846,4,FALSE),VLOOKUP(Fullmath[[#This Row],[M3]],$H848:$L$2227,4,FALSE)),0)</f>
        <v>4795.8989583333332</v>
      </c>
      <c r="AA847" s="15">
        <f>IFERROR(_xlfn.IFNA(VLOOKUP(Fullmath[[#This Row],[M4]],$H$2:$L846,2,FALSE),VLOOKUP(Fullmath[[#This Row],[M4]],$H848:$L$2227,2,FALSE)),0)</f>
        <v>0</v>
      </c>
      <c r="AB847" s="16">
        <f>IFERROR(_xlfn.IFNA(VLOOKUP(Fullmath[[#This Row],[M4]],$H$2:$L846,4,FALSE),VLOOKUP(Fullmath[[#This Row],[M4]],$H848:$L$2227,4,FALSE)),0)</f>
        <v>0</v>
      </c>
      <c r="AE847" s="15">
        <f>IFERROR(_xlfn.IFNA(VLOOKUP(Fullmath[[#This Row],[M5]],$H$2:$L846,2,FALSE),VLOOKUP(Fullmath[[#This Row],[M5]],$H848:$L$2227,2,FALSE)),0)</f>
        <v>0</v>
      </c>
      <c r="AF847" s="16">
        <f>IFERROR(_xlfn.IFNA(VLOOKUP(Fullmath[[#This Row],[M5]],$H$2:$L846,4,FALSE),VLOOKUP(Fullmath[[#This Row],[M5]],$H848:$L$2227,4,FALSE)),0)</f>
        <v>0</v>
      </c>
      <c r="AI847" s="15">
        <f>IFERROR(_xlfn.IFNA(VLOOKUP(Fullmath[[#This Row],[M6]],$H$2:$L846,2,FALSE),VLOOKUP(Fullmath[[#This Row],[M6]],$H848:$L$2227,2,FALSE)),0)</f>
        <v>0</v>
      </c>
      <c r="AJ847" s="16">
        <f>IFERROR(_xlfn.IFNA(VLOOKUP(Fullmath[[#This Row],[M6]],$H$2:$L846,4,FALSE),VLOOKUP(Fullmath[[#This Row],[M6]],$H848:$L$2227,4,FALSE)),0)</f>
        <v>0</v>
      </c>
      <c r="AK847" s="7" t="s">
        <v>156</v>
      </c>
      <c r="AL847" s="7">
        <v>8</v>
      </c>
      <c r="AM847" s="6">
        <f>(IFERROR(VLOOKUP(AK847,Components[[Name]:[Price]],2,FALSE),0))</f>
        <v>82.833333333333329</v>
      </c>
      <c r="AN847" s="7" t="s">
        <v>260</v>
      </c>
      <c r="AO847" s="7">
        <v>4</v>
      </c>
      <c r="AP847" s="6">
        <f>(IFERROR(VLOOKUP(AN847,Components[[Name]:[Price]],2,FALSE),0))</f>
        <v>700</v>
      </c>
      <c r="AS847" s="6">
        <f>(IFERROR(VLOOKUP(AQ847,Components[[Name]:[Price]],2,FALSE),0))</f>
        <v>0</v>
      </c>
      <c r="AV847" s="6">
        <f>(IFERROR(VLOOKUP(AT847,Components[[Name]:[Price]],2,FALSE),0))</f>
        <v>0</v>
      </c>
      <c r="AY847" s="6">
        <f>(IFERROR(VLOOKUP(AW847,Components[[Name]:[Price]],2,FALSE),0))</f>
        <v>0</v>
      </c>
      <c r="BB847" s="6">
        <f>(IFERROR(VLOOKUP(AZ847,Components[[Name]:[Price]],2,FALSE),0))</f>
        <v>0</v>
      </c>
    </row>
    <row r="848" spans="1:54" x14ac:dyDescent="0.2">
      <c r="A848" s="6">
        <v>6</v>
      </c>
      <c r="B848" s="6" t="s">
        <v>527</v>
      </c>
      <c r="C848" s="6" t="s">
        <v>821</v>
      </c>
      <c r="D848" s="6" t="s">
        <v>393</v>
      </c>
      <c r="E848" s="6">
        <v>1</v>
      </c>
      <c r="F848" s="6">
        <v>9</v>
      </c>
      <c r="G848" s="6">
        <v>1</v>
      </c>
      <c r="H848" s="6" t="s">
        <v>393</v>
      </c>
      <c r="I848" s="7">
        <f>Fullmath[[#This Row],[Total CP]]/Fullmath[[#This Row],[Quantity]]</f>
        <v>1</v>
      </c>
      <c r="J8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48" s="6">
        <f>Fullmath[[#This Row],[Mat Cost]]/Fullmath[[#This Row],[Quantity]]</f>
        <v>735.83333333333326</v>
      </c>
      <c r="L8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735.83333333333326</v>
      </c>
      <c r="N848" s="14"/>
      <c r="O848" s="15">
        <f>IFERROR(_xlfn.IFNA(VLOOKUP(Fullmath[[#This Row],[M1]],$H$2:$L847,2,FALSE),VLOOKUP(Fullmath[[#This Row],[M1]],$H849:$L$2227,2,FALSE)),0)</f>
        <v>0</v>
      </c>
      <c r="P848" s="16">
        <f>IFERROR(_xlfn.IFNA(VLOOKUP(Fullmath[[#This Row],[M1]],$H$2:$L847,4,FALSE),VLOOKUP(Fullmath[[#This Row],[M1]],$H849:$L$2227,4,FALSE)),0)</f>
        <v>0</v>
      </c>
      <c r="S848" s="15">
        <f>IFERROR(_xlfn.IFNA(VLOOKUP(Fullmath[[#This Row],[M2]],$H$2:$L847,2,FALSE),VLOOKUP(Fullmath[[#This Row],[M2]],$H849:$L$2227,2,FALSE)),0)</f>
        <v>0</v>
      </c>
      <c r="T848" s="16">
        <f>IFERROR(_xlfn.IFNA(VLOOKUP(Fullmath[[#This Row],[M2]],$H$2:$L847,4,FALSE),VLOOKUP(Fullmath[[#This Row],[M2]],$H849:$L$2227,4,FALSE)),0)</f>
        <v>0</v>
      </c>
      <c r="W848" s="15">
        <f>IFERROR(_xlfn.IFNA(VLOOKUP(Fullmath[[#This Row],[M3]],$H$2:$L847,2,FALSE),VLOOKUP(Fullmath[[#This Row],[M3]],$H849:$L$2227,2,FALSE)),0)</f>
        <v>0</v>
      </c>
      <c r="X848" s="16">
        <f>IFERROR(_xlfn.IFNA(VLOOKUP(Fullmath[[#This Row],[M3]],$H$2:$L847,4,FALSE),VLOOKUP(Fullmath[[#This Row],[M3]],$H849:$L$2227,4,FALSE)),0)</f>
        <v>0</v>
      </c>
      <c r="AA848" s="15">
        <f>IFERROR(_xlfn.IFNA(VLOOKUP(Fullmath[[#This Row],[M4]],$H$2:$L847,2,FALSE),VLOOKUP(Fullmath[[#This Row],[M4]],$H849:$L$2227,2,FALSE)),0)</f>
        <v>0</v>
      </c>
      <c r="AB848" s="16">
        <f>IFERROR(_xlfn.IFNA(VLOOKUP(Fullmath[[#This Row],[M4]],$H$2:$L847,4,FALSE),VLOOKUP(Fullmath[[#This Row],[M4]],$H849:$L$2227,4,FALSE)),0)</f>
        <v>0</v>
      </c>
      <c r="AE848" s="15">
        <f>IFERROR(_xlfn.IFNA(VLOOKUP(Fullmath[[#This Row],[M5]],$H$2:$L847,2,FALSE),VLOOKUP(Fullmath[[#This Row],[M5]],$H849:$L$2227,2,FALSE)),0)</f>
        <v>0</v>
      </c>
      <c r="AF848" s="16">
        <f>IFERROR(_xlfn.IFNA(VLOOKUP(Fullmath[[#This Row],[M5]],$H$2:$L847,4,FALSE),VLOOKUP(Fullmath[[#This Row],[M5]],$H849:$L$2227,4,FALSE)),0)</f>
        <v>0</v>
      </c>
      <c r="AI848" s="15">
        <f>IFERROR(_xlfn.IFNA(VLOOKUP(Fullmath[[#This Row],[M6]],$H$2:$L847,2,FALSE),VLOOKUP(Fullmath[[#This Row],[M6]],$H849:$L$2227,2,FALSE)),0)</f>
        <v>0</v>
      </c>
      <c r="AJ848" s="16">
        <f>IFERROR(_xlfn.IFNA(VLOOKUP(Fullmath[[#This Row],[M6]],$H$2:$L847,4,FALSE),VLOOKUP(Fullmath[[#This Row],[M6]],$H849:$L$2227,4,FALSE)),0)</f>
        <v>0</v>
      </c>
      <c r="AK848" s="7" t="s">
        <v>156</v>
      </c>
      <c r="AL848" s="7">
        <v>1</v>
      </c>
      <c r="AM848" s="6">
        <f>(IFERROR(VLOOKUP(AK848,Components[[Name]:[Price]],2,FALSE),0))</f>
        <v>82.833333333333329</v>
      </c>
      <c r="AN848" s="7" t="s">
        <v>230</v>
      </c>
      <c r="AO848" s="7">
        <v>1</v>
      </c>
      <c r="AP848" s="6">
        <f>(IFERROR(VLOOKUP(AN848,Components[[Name]:[Price]],2,FALSE),0))</f>
        <v>347.83333333333331</v>
      </c>
      <c r="AQ848" s="7" t="s">
        <v>231</v>
      </c>
      <c r="AR848" s="7">
        <v>1</v>
      </c>
      <c r="AS848" s="6">
        <f>(IFERROR(VLOOKUP(AQ848,Components[[Name]:[Price]],2,FALSE),0))</f>
        <v>305.16666666666669</v>
      </c>
      <c r="AV848" s="6">
        <f>(IFERROR(VLOOKUP(AT848,Components[[Name]:[Price]],2,FALSE),0))</f>
        <v>0</v>
      </c>
      <c r="AY848" s="6">
        <f>(IFERROR(VLOOKUP(AW848,Components[[Name]:[Price]],2,FALSE),0))</f>
        <v>0</v>
      </c>
      <c r="BB848" s="6">
        <f>(IFERROR(VLOOKUP(AZ848,Components[[Name]:[Price]],2,FALSE),0))</f>
        <v>0</v>
      </c>
    </row>
    <row r="849" spans="1:54" x14ac:dyDescent="0.2">
      <c r="A849" s="6">
        <v>7</v>
      </c>
      <c r="B849" s="6" t="s">
        <v>527</v>
      </c>
      <c r="C849" s="6" t="s">
        <v>821</v>
      </c>
      <c r="D849" s="6" t="s">
        <v>393</v>
      </c>
      <c r="E849" s="6">
        <v>1</v>
      </c>
      <c r="F849" s="6">
        <v>11</v>
      </c>
      <c r="G849" s="6">
        <v>20</v>
      </c>
      <c r="H849" s="6" t="s">
        <v>394</v>
      </c>
      <c r="I849" s="7">
        <f>Fullmath[[#This Row],[Total CP]]/Fullmath[[#This Row],[Quantity]]</f>
        <v>20</v>
      </c>
      <c r="J8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49" s="6">
        <f>Fullmath[[#This Row],[Mat Cost]]/Fullmath[[#This Row],[Quantity]]</f>
        <v>1052.4000000000001</v>
      </c>
      <c r="L8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1052.4000000000001</v>
      </c>
      <c r="N849" s="14"/>
      <c r="O849" s="15">
        <f>IFERROR(_xlfn.IFNA(VLOOKUP(Fullmath[[#This Row],[M1]],$H$2:$L848,2,FALSE),VLOOKUP(Fullmath[[#This Row],[M1]],$H850:$L$2227,2,FALSE)),0)</f>
        <v>0</v>
      </c>
      <c r="P849" s="16">
        <f>IFERROR(_xlfn.IFNA(VLOOKUP(Fullmath[[#This Row],[M1]],$H$2:$L848,4,FALSE),VLOOKUP(Fullmath[[#This Row],[M1]],$H850:$L$2227,4,FALSE)),0)</f>
        <v>0</v>
      </c>
      <c r="S849" s="15">
        <f>IFERROR(_xlfn.IFNA(VLOOKUP(Fullmath[[#This Row],[M2]],$H$2:$L848,2,FALSE),VLOOKUP(Fullmath[[#This Row],[M2]],$H850:$L$2227,2,FALSE)),0)</f>
        <v>0</v>
      </c>
      <c r="T849" s="16">
        <f>IFERROR(_xlfn.IFNA(VLOOKUP(Fullmath[[#This Row],[M2]],$H$2:$L848,4,FALSE),VLOOKUP(Fullmath[[#This Row],[M2]],$H850:$L$2227,4,FALSE)),0)</f>
        <v>0</v>
      </c>
      <c r="W849" s="15">
        <f>IFERROR(_xlfn.IFNA(VLOOKUP(Fullmath[[#This Row],[M3]],$H$2:$L848,2,FALSE),VLOOKUP(Fullmath[[#This Row],[M3]],$H850:$L$2227,2,FALSE)),0)</f>
        <v>0</v>
      </c>
      <c r="X849" s="16">
        <f>IFERROR(_xlfn.IFNA(VLOOKUP(Fullmath[[#This Row],[M3]],$H$2:$L848,4,FALSE),VLOOKUP(Fullmath[[#This Row],[M3]],$H850:$L$2227,4,FALSE)),0)</f>
        <v>0</v>
      </c>
      <c r="AA849" s="15">
        <f>IFERROR(_xlfn.IFNA(VLOOKUP(Fullmath[[#This Row],[M4]],$H$2:$L848,2,FALSE),VLOOKUP(Fullmath[[#This Row],[M4]],$H850:$L$2227,2,FALSE)),0)</f>
        <v>0</v>
      </c>
      <c r="AB849" s="16">
        <f>IFERROR(_xlfn.IFNA(VLOOKUP(Fullmath[[#This Row],[M4]],$H$2:$L848,4,FALSE),VLOOKUP(Fullmath[[#This Row],[M4]],$H850:$L$2227,4,FALSE)),0)</f>
        <v>0</v>
      </c>
      <c r="AE849" s="15">
        <f>IFERROR(_xlfn.IFNA(VLOOKUP(Fullmath[[#This Row],[M5]],$H$2:$L848,2,FALSE),VLOOKUP(Fullmath[[#This Row],[M5]],$H850:$L$2227,2,FALSE)),0)</f>
        <v>0</v>
      </c>
      <c r="AF849" s="16">
        <f>IFERROR(_xlfn.IFNA(VLOOKUP(Fullmath[[#This Row],[M5]],$H$2:$L848,4,FALSE),VLOOKUP(Fullmath[[#This Row],[M5]],$H850:$L$2227,4,FALSE)),0)</f>
        <v>0</v>
      </c>
      <c r="AI849" s="15">
        <f>IFERROR(_xlfn.IFNA(VLOOKUP(Fullmath[[#This Row],[M6]],$H$2:$L848,2,FALSE),VLOOKUP(Fullmath[[#This Row],[M6]],$H850:$L$2227,2,FALSE)),0)</f>
        <v>0</v>
      </c>
      <c r="AJ849" s="16">
        <f>IFERROR(_xlfn.IFNA(VLOOKUP(Fullmath[[#This Row],[M6]],$H$2:$L848,4,FALSE),VLOOKUP(Fullmath[[#This Row],[M6]],$H850:$L$2227,4,FALSE)),0)</f>
        <v>0</v>
      </c>
      <c r="AK849" s="7" t="s">
        <v>240</v>
      </c>
      <c r="AL849" s="7">
        <v>2</v>
      </c>
      <c r="AM849" s="6">
        <f>(IFERROR(VLOOKUP(AK849,Components[[Name]:[Price]],2,FALSE),0))</f>
        <v>199.7</v>
      </c>
      <c r="AN849" s="7" t="s">
        <v>230</v>
      </c>
      <c r="AO849" s="7">
        <v>1</v>
      </c>
      <c r="AP849" s="6">
        <f>(IFERROR(VLOOKUP(AN849,Components[[Name]:[Price]],2,FALSE),0))</f>
        <v>347.83333333333331</v>
      </c>
      <c r="AQ849" s="7" t="s">
        <v>231</v>
      </c>
      <c r="AR849" s="7">
        <v>1</v>
      </c>
      <c r="AS849" s="6">
        <f>(IFERROR(VLOOKUP(AQ849,Components[[Name]:[Price]],2,FALSE),0))</f>
        <v>305.16666666666669</v>
      </c>
      <c r="AV849" s="6">
        <f>(IFERROR(VLOOKUP(AT849,Components[[Name]:[Price]],2,FALSE),0))</f>
        <v>0</v>
      </c>
      <c r="AY849" s="6">
        <f>(IFERROR(VLOOKUP(AW849,Components[[Name]:[Price]],2,FALSE),0))</f>
        <v>0</v>
      </c>
      <c r="BB849" s="6">
        <f>(IFERROR(VLOOKUP(AZ849,Components[[Name]:[Price]],2,FALSE),0))</f>
        <v>0</v>
      </c>
    </row>
    <row r="850" spans="1:54" x14ac:dyDescent="0.2">
      <c r="A850" s="6">
        <v>29</v>
      </c>
      <c r="B850" s="6" t="s">
        <v>527</v>
      </c>
      <c r="C850" s="6" t="s">
        <v>821</v>
      </c>
      <c r="D850" s="6" t="s">
        <v>393</v>
      </c>
      <c r="E850" s="6">
        <v>1</v>
      </c>
      <c r="F850" s="6">
        <v>23</v>
      </c>
      <c r="G850" s="6">
        <v>58</v>
      </c>
      <c r="H850" s="6" t="s">
        <v>396</v>
      </c>
      <c r="I850" s="7">
        <f>Fullmath[[#This Row],[Total CP]]/Fullmath[[#This Row],[Quantity]]</f>
        <v>58</v>
      </c>
      <c r="J8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58</v>
      </c>
      <c r="K850" s="6">
        <f>Fullmath[[#This Row],[Mat Cost]]/Fullmath[[#This Row],[Quantity]]</f>
        <v>3341.2</v>
      </c>
      <c r="L8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3341.2</v>
      </c>
      <c r="N850" s="14"/>
      <c r="O850" s="15">
        <f>IFERROR(_xlfn.IFNA(VLOOKUP(Fullmath[[#This Row],[M1]],$H$2:$L849,2,FALSE),VLOOKUP(Fullmath[[#This Row],[M1]],$H851:$L$2227,2,FALSE)),0)</f>
        <v>0</v>
      </c>
      <c r="P850" s="16">
        <f>IFERROR(_xlfn.IFNA(VLOOKUP(Fullmath[[#This Row],[M1]],$H$2:$L849,4,FALSE),VLOOKUP(Fullmath[[#This Row],[M1]],$H851:$L$2227,4,FALSE)),0)</f>
        <v>0</v>
      </c>
      <c r="S850" s="15">
        <f>IFERROR(_xlfn.IFNA(VLOOKUP(Fullmath[[#This Row],[M2]],$H$2:$L849,2,FALSE),VLOOKUP(Fullmath[[#This Row],[M2]],$H851:$L$2227,2,FALSE)),0)</f>
        <v>0</v>
      </c>
      <c r="T850" s="16">
        <f>IFERROR(_xlfn.IFNA(VLOOKUP(Fullmath[[#This Row],[M2]],$H$2:$L849,4,FALSE),VLOOKUP(Fullmath[[#This Row],[M2]],$H851:$L$2227,4,FALSE)),0)</f>
        <v>0</v>
      </c>
      <c r="W850" s="15">
        <f>IFERROR(_xlfn.IFNA(VLOOKUP(Fullmath[[#This Row],[M3]],$H$2:$L849,2,FALSE),VLOOKUP(Fullmath[[#This Row],[M3]],$H851:$L$2227,2,FALSE)),0)</f>
        <v>0</v>
      </c>
      <c r="X850" s="16">
        <f>IFERROR(_xlfn.IFNA(VLOOKUP(Fullmath[[#This Row],[M3]],$H$2:$L849,4,FALSE),VLOOKUP(Fullmath[[#This Row],[M3]],$H851:$L$2227,4,FALSE)),0)</f>
        <v>0</v>
      </c>
      <c r="AA850" s="15">
        <f>IFERROR(_xlfn.IFNA(VLOOKUP(Fullmath[[#This Row],[M4]],$H$2:$L849,2,FALSE),VLOOKUP(Fullmath[[#This Row],[M4]],$H851:$L$2227,2,FALSE)),0)</f>
        <v>0</v>
      </c>
      <c r="AB850" s="16">
        <f>IFERROR(_xlfn.IFNA(VLOOKUP(Fullmath[[#This Row],[M4]],$H$2:$L849,4,FALSE),VLOOKUP(Fullmath[[#This Row],[M4]],$H851:$L$2227,4,FALSE)),0)</f>
        <v>0</v>
      </c>
      <c r="AE850" s="15">
        <f>IFERROR(_xlfn.IFNA(VLOOKUP(Fullmath[[#This Row],[M5]],$H$2:$L849,2,FALSE),VLOOKUP(Fullmath[[#This Row],[M5]],$H851:$L$2227,2,FALSE)),0)</f>
        <v>0</v>
      </c>
      <c r="AF850" s="16">
        <f>IFERROR(_xlfn.IFNA(VLOOKUP(Fullmath[[#This Row],[M5]],$H$2:$L849,4,FALSE),VLOOKUP(Fullmath[[#This Row],[M5]],$H851:$L$2227,4,FALSE)),0)</f>
        <v>0</v>
      </c>
      <c r="AI850" s="15">
        <f>IFERROR(_xlfn.IFNA(VLOOKUP(Fullmath[[#This Row],[M6]],$H$2:$L849,2,FALSE),VLOOKUP(Fullmath[[#This Row],[M6]],$H851:$L$2227,2,FALSE)),0)</f>
        <v>0</v>
      </c>
      <c r="AJ850" s="16">
        <f>IFERROR(_xlfn.IFNA(VLOOKUP(Fullmath[[#This Row],[M6]],$H$2:$L849,4,FALSE),VLOOKUP(Fullmath[[#This Row],[M6]],$H851:$L$2227,4,FALSE)),0)</f>
        <v>0</v>
      </c>
      <c r="AK850" s="7" t="s">
        <v>240</v>
      </c>
      <c r="AL850" s="7">
        <v>6</v>
      </c>
      <c r="AM850" s="6">
        <f>(IFERROR(VLOOKUP(AK850,Components[[Name]:[Price]],2,FALSE),0))</f>
        <v>199.7</v>
      </c>
      <c r="AN850" s="7" t="s">
        <v>230</v>
      </c>
      <c r="AO850" s="7">
        <v>6</v>
      </c>
      <c r="AP850" s="6">
        <f>(IFERROR(VLOOKUP(AN850,Components[[Name]:[Price]],2,FALSE),0))</f>
        <v>347.83333333333331</v>
      </c>
      <c r="AQ850" s="7" t="s">
        <v>168</v>
      </c>
      <c r="AR850" s="7">
        <v>1</v>
      </c>
      <c r="AS850" s="6">
        <f>(IFERROR(VLOOKUP(AQ850,Components[[Name]:[Price]],2,FALSE),0))</f>
        <v>56</v>
      </c>
      <c r="AV850" s="6">
        <f>(IFERROR(VLOOKUP(AT850,Components[[Name]:[Price]],2,FALSE),0))</f>
        <v>0</v>
      </c>
      <c r="AY850" s="6">
        <f>(IFERROR(VLOOKUP(AW850,Components[[Name]:[Price]],2,FALSE),0))</f>
        <v>0</v>
      </c>
      <c r="BB850" s="6">
        <f>(IFERROR(VLOOKUP(AZ850,Components[[Name]:[Price]],2,FALSE),0))</f>
        <v>0</v>
      </c>
    </row>
    <row r="851" spans="1:54" x14ac:dyDescent="0.2">
      <c r="A851" s="6">
        <v>25</v>
      </c>
      <c r="B851" s="6" t="s">
        <v>527</v>
      </c>
      <c r="C851" s="6" t="s">
        <v>821</v>
      </c>
      <c r="D851" s="6" t="s">
        <v>393</v>
      </c>
      <c r="E851" s="6">
        <v>1</v>
      </c>
      <c r="F851" s="6">
        <v>36</v>
      </c>
      <c r="G851" s="6">
        <v>259</v>
      </c>
      <c r="H851" s="6" t="s">
        <v>395</v>
      </c>
      <c r="I851" s="7">
        <f>Fullmath[[#This Row],[Total CP]]/Fullmath[[#This Row],[Quantity]]</f>
        <v>321.75</v>
      </c>
      <c r="J8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321.75</v>
      </c>
      <c r="K851" s="6">
        <f>Fullmath[[#This Row],[Mat Cost]]/Fullmath[[#This Row],[Quantity]]</f>
        <v>9337.765625</v>
      </c>
      <c r="L8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9337.765625</v>
      </c>
      <c r="M851" s="7" t="s">
        <v>354</v>
      </c>
      <c r="N851" s="14">
        <v>1</v>
      </c>
      <c r="O851" s="15">
        <f>IFERROR(_xlfn.IFNA(VLOOKUP(Fullmath[[#This Row],[M1]],$H$2:$L850,2,FALSE),VLOOKUP(Fullmath[[#This Row],[M1]],$H852:$L$2227,2,FALSE)),0)</f>
        <v>46.75</v>
      </c>
      <c r="P851" s="16">
        <f>IFERROR(_xlfn.IFNA(VLOOKUP(Fullmath[[#This Row],[M1]],$H$2:$L850,4,FALSE),VLOOKUP(Fullmath[[#This Row],[M1]],$H852:$L$2227,4,FALSE)),0)</f>
        <v>4795.8989583333332</v>
      </c>
      <c r="Q851" s="7" t="s">
        <v>306</v>
      </c>
      <c r="R851" s="7">
        <v>2</v>
      </c>
      <c r="S851" s="15">
        <f>IFERROR(_xlfn.IFNA(VLOOKUP(Fullmath[[#This Row],[M2]],$H$2:$L850,2,FALSE),VLOOKUP(Fullmath[[#This Row],[M2]],$H852:$L$2227,2,FALSE)),0)</f>
        <v>8</v>
      </c>
      <c r="T851" s="16">
        <f>IFERROR(_xlfn.IFNA(VLOOKUP(Fullmath[[#This Row],[M2]],$H$2:$L850,4,FALSE),VLOOKUP(Fullmath[[#This Row],[M2]],$H852:$L$2227,4,FALSE)),0)</f>
        <v>260.83333333333331</v>
      </c>
      <c r="W851" s="15">
        <f>IFERROR(_xlfn.IFNA(VLOOKUP(Fullmath[[#This Row],[M3]],$H$2:$L850,2,FALSE),VLOOKUP(Fullmath[[#This Row],[M3]],$H852:$L$2227,2,FALSE)),0)</f>
        <v>0</v>
      </c>
      <c r="X851" s="16">
        <f>IFERROR(_xlfn.IFNA(VLOOKUP(Fullmath[[#This Row],[M3]],$H$2:$L850,4,FALSE),VLOOKUP(Fullmath[[#This Row],[M3]],$H852:$L$2227,4,FALSE)),0)</f>
        <v>0</v>
      </c>
      <c r="AA851" s="15">
        <f>IFERROR(_xlfn.IFNA(VLOOKUP(Fullmath[[#This Row],[M4]],$H$2:$L850,2,FALSE),VLOOKUP(Fullmath[[#This Row],[M4]],$H852:$L$2227,2,FALSE)),0)</f>
        <v>0</v>
      </c>
      <c r="AB851" s="16">
        <f>IFERROR(_xlfn.IFNA(VLOOKUP(Fullmath[[#This Row],[M4]],$H$2:$L850,4,FALSE),VLOOKUP(Fullmath[[#This Row],[M4]],$H852:$L$2227,4,FALSE)),0)</f>
        <v>0</v>
      </c>
      <c r="AE851" s="15">
        <f>IFERROR(_xlfn.IFNA(VLOOKUP(Fullmath[[#This Row],[M5]],$H$2:$L850,2,FALSE),VLOOKUP(Fullmath[[#This Row],[M5]],$H852:$L$2227,2,FALSE)),0)</f>
        <v>0</v>
      </c>
      <c r="AF851" s="16">
        <f>IFERROR(_xlfn.IFNA(VLOOKUP(Fullmath[[#This Row],[M5]],$H$2:$L850,4,FALSE),VLOOKUP(Fullmath[[#This Row],[M5]],$H852:$L$2227,4,FALSE)),0)</f>
        <v>0</v>
      </c>
      <c r="AI851" s="15">
        <f>IFERROR(_xlfn.IFNA(VLOOKUP(Fullmath[[#This Row],[M6]],$H$2:$L850,2,FALSE),VLOOKUP(Fullmath[[#This Row],[M6]],$H852:$L$2227,2,FALSE)),0)</f>
        <v>0</v>
      </c>
      <c r="AJ851" s="16">
        <f>IFERROR(_xlfn.IFNA(VLOOKUP(Fullmath[[#This Row],[M6]],$H$2:$L850,4,FALSE),VLOOKUP(Fullmath[[#This Row],[M6]],$H852:$L$2227,4,FALSE)),0)</f>
        <v>0</v>
      </c>
      <c r="AK851" s="7" t="s">
        <v>240</v>
      </c>
      <c r="AL851" s="7">
        <v>6</v>
      </c>
      <c r="AM851" s="6">
        <f>(IFERROR(VLOOKUP(AK851,Components[[Name]:[Price]],2,FALSE),0))</f>
        <v>199.7</v>
      </c>
      <c r="AN851" s="7" t="s">
        <v>263</v>
      </c>
      <c r="AO851" s="7">
        <v>4</v>
      </c>
      <c r="AP851" s="6">
        <f>(IFERROR(VLOOKUP(AN851,Components[[Name]:[Price]],2,FALSE),0))</f>
        <v>600</v>
      </c>
      <c r="AQ851" s="7" t="s">
        <v>176</v>
      </c>
      <c r="AR851" s="7">
        <v>1</v>
      </c>
      <c r="AS851" s="6">
        <f>(IFERROR(VLOOKUP(AQ851,Components[[Name]:[Price]],2,FALSE),0))</f>
        <v>422</v>
      </c>
      <c r="AV851" s="6">
        <f>(IFERROR(VLOOKUP(AT851,Components[[Name]:[Price]],2,FALSE),0))</f>
        <v>0</v>
      </c>
      <c r="AY851" s="6">
        <f>(IFERROR(VLOOKUP(AW851,Components[[Name]:[Price]],2,FALSE),0))</f>
        <v>0</v>
      </c>
      <c r="BB851" s="6">
        <f>(IFERROR(VLOOKUP(AZ851,Components[[Name]:[Price]],2,FALSE),0))</f>
        <v>0</v>
      </c>
    </row>
    <row r="852" spans="1:54" x14ac:dyDescent="0.2">
      <c r="A852" s="6">
        <v>1024</v>
      </c>
      <c r="B852" s="6" t="s">
        <v>527</v>
      </c>
      <c r="C852" s="6" t="s">
        <v>821</v>
      </c>
      <c r="D852" s="6" t="s">
        <v>393</v>
      </c>
      <c r="E852" s="6">
        <v>1</v>
      </c>
      <c r="F852" s="6">
        <v>49</v>
      </c>
      <c r="G852" s="6">
        <v>600</v>
      </c>
      <c r="H852" s="6" t="s">
        <v>397</v>
      </c>
      <c r="I852" s="7">
        <f>Fullmath[[#This Row],[Total CP]]/Fullmath[[#This Row],[Quantity]]</f>
        <v>913.33333333333326</v>
      </c>
      <c r="J8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913.33333333333326</v>
      </c>
      <c r="K852" s="6">
        <f>Fullmath[[#This Row],[Mat Cost]]/Fullmath[[#This Row],[Quantity]]</f>
        <v>57513.062499999993</v>
      </c>
      <c r="L8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57513.062499999993</v>
      </c>
      <c r="M852" s="7" t="s">
        <v>352</v>
      </c>
      <c r="N852" s="14">
        <v>2</v>
      </c>
      <c r="O852" s="15">
        <f>IFERROR(_xlfn.IFNA(VLOOKUP(Fullmath[[#This Row],[M1]],$H$2:$L851,2,FALSE),VLOOKUP(Fullmath[[#This Row],[M1]],$H853:$L$2227,2,FALSE)),0)</f>
        <v>56.416666666666664</v>
      </c>
      <c r="P852" s="16">
        <f>IFERROR(_xlfn.IFNA(VLOOKUP(Fullmath[[#This Row],[M1]],$H$2:$L851,4,FALSE),VLOOKUP(Fullmath[[#This Row],[M1]],$H853:$L$2227,4,FALSE)),0)</f>
        <v>20804.598958333332</v>
      </c>
      <c r="Q852" s="7" t="s">
        <v>456</v>
      </c>
      <c r="R852" s="7">
        <v>1</v>
      </c>
      <c r="S852" s="15">
        <f>IFERROR(_xlfn.IFNA(VLOOKUP(Fullmath[[#This Row],[M2]],$H$2:$L851,2,FALSE),VLOOKUP(Fullmath[[#This Row],[M2]],$H853:$L$2227,2,FALSE)),0)</f>
        <v>107</v>
      </c>
      <c r="T852" s="16">
        <f>IFERROR(_xlfn.IFNA(VLOOKUP(Fullmath[[#This Row],[M2]],$H$2:$L851,4,FALSE),VLOOKUP(Fullmath[[#This Row],[M2]],$H853:$L$2227,4,FALSE)),0)</f>
        <v>2314.4666666666667</v>
      </c>
      <c r="U852" s="7" t="s">
        <v>354</v>
      </c>
      <c r="V852" s="7">
        <v>2</v>
      </c>
      <c r="W852" s="15">
        <f>IFERROR(_xlfn.IFNA(VLOOKUP(Fullmath[[#This Row],[M3]],$H$2:$L851,2,FALSE),VLOOKUP(Fullmath[[#This Row],[M3]],$H853:$L$2227,2,FALSE)),0)</f>
        <v>46.75</v>
      </c>
      <c r="X852" s="16">
        <f>IFERROR(_xlfn.IFNA(VLOOKUP(Fullmath[[#This Row],[M3]],$H$2:$L851,4,FALSE),VLOOKUP(Fullmath[[#This Row],[M3]],$H853:$L$2227,4,FALSE)),0)</f>
        <v>4795.8989583333332</v>
      </c>
      <c r="AA852" s="15">
        <f>IFERROR(_xlfn.IFNA(VLOOKUP(Fullmath[[#This Row],[M4]],$H$2:$L851,2,FALSE),VLOOKUP(Fullmath[[#This Row],[M4]],$H853:$L$2227,2,FALSE)),0)</f>
        <v>0</v>
      </c>
      <c r="AB852" s="16">
        <f>IFERROR(_xlfn.IFNA(VLOOKUP(Fullmath[[#This Row],[M4]],$H$2:$L851,4,FALSE),VLOOKUP(Fullmath[[#This Row],[M4]],$H853:$L$2227,4,FALSE)),0)</f>
        <v>0</v>
      </c>
      <c r="AE852" s="15">
        <f>IFERROR(_xlfn.IFNA(VLOOKUP(Fullmath[[#This Row],[M5]],$H$2:$L851,2,FALSE),VLOOKUP(Fullmath[[#This Row],[M5]],$H853:$L$2227,2,FALSE)),0)</f>
        <v>0</v>
      </c>
      <c r="AF852" s="16">
        <f>IFERROR(_xlfn.IFNA(VLOOKUP(Fullmath[[#This Row],[M5]],$H$2:$L851,4,FALSE),VLOOKUP(Fullmath[[#This Row],[M5]],$H853:$L$2227,4,FALSE)),0)</f>
        <v>0</v>
      </c>
      <c r="AI852" s="15">
        <f>IFERROR(_xlfn.IFNA(VLOOKUP(Fullmath[[#This Row],[M6]],$H$2:$L851,2,FALSE),VLOOKUP(Fullmath[[#This Row],[M6]],$H853:$L$2227,2,FALSE)),0)</f>
        <v>0</v>
      </c>
      <c r="AJ852" s="16">
        <f>IFERROR(_xlfn.IFNA(VLOOKUP(Fullmath[[#This Row],[M6]],$H$2:$L851,4,FALSE),VLOOKUP(Fullmath[[#This Row],[M6]],$H853:$L$2227,4,FALSE)),0)</f>
        <v>0</v>
      </c>
      <c r="AK852" s="7" t="s">
        <v>240</v>
      </c>
      <c r="AL852" s="7">
        <v>8</v>
      </c>
      <c r="AM852" s="6">
        <f>(IFERROR(VLOOKUP(AK852,Components[[Name]:[Price]],2,FALSE),0))</f>
        <v>199.7</v>
      </c>
      <c r="AN852" s="7" t="s">
        <v>263</v>
      </c>
      <c r="AO852" s="7">
        <v>4</v>
      </c>
      <c r="AP852" s="6">
        <f>(IFERROR(VLOOKUP(AN852,Components[[Name]:[Price]],2,FALSE),0))</f>
        <v>600</v>
      </c>
      <c r="AS852" s="6">
        <f>(IFERROR(VLOOKUP(AQ852,Components[[Name]:[Price]],2,FALSE),0))</f>
        <v>0</v>
      </c>
      <c r="AV852" s="6">
        <f>(IFERROR(VLOOKUP(AT852,Components[[Name]:[Price]],2,FALSE),0))</f>
        <v>0</v>
      </c>
      <c r="AY852" s="6">
        <f>(IFERROR(VLOOKUP(AW852,Components[[Name]:[Price]],2,FALSE),0))</f>
        <v>0</v>
      </c>
      <c r="BB852" s="6">
        <f>(IFERROR(VLOOKUP(AZ852,Components[[Name]:[Price]],2,FALSE),0))</f>
        <v>0</v>
      </c>
    </row>
    <row r="853" spans="1:54" x14ac:dyDescent="0.2">
      <c r="A853" s="6">
        <v>5</v>
      </c>
      <c r="B853" s="6" t="s">
        <v>527</v>
      </c>
      <c r="C853" s="6" t="s">
        <v>821</v>
      </c>
      <c r="D853" s="6" t="s">
        <v>546</v>
      </c>
      <c r="E853" s="6">
        <v>1</v>
      </c>
      <c r="F853" s="6">
        <v>6</v>
      </c>
      <c r="G853" s="6">
        <v>1</v>
      </c>
      <c r="H853" s="6" t="s">
        <v>546</v>
      </c>
      <c r="I853" s="7">
        <f>Fullmath[[#This Row],[Total CP]]/Fullmath[[#This Row],[Quantity]]</f>
        <v>1</v>
      </c>
      <c r="J8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53" s="6">
        <f>Fullmath[[#This Row],[Mat Cost]]/Fullmath[[#This Row],[Quantity]]</f>
        <v>735.83333333333326</v>
      </c>
      <c r="L8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735.83333333333326</v>
      </c>
      <c r="N853" s="14"/>
      <c r="O853" s="15">
        <f>IFERROR(_xlfn.IFNA(VLOOKUP(Fullmath[[#This Row],[M1]],$H$2:$L852,2,FALSE),VLOOKUP(Fullmath[[#This Row],[M1]],$H854:$L$2227,2,FALSE)),0)</f>
        <v>0</v>
      </c>
      <c r="P853" s="16">
        <f>IFERROR(_xlfn.IFNA(VLOOKUP(Fullmath[[#This Row],[M1]],$H$2:$L852,4,FALSE),VLOOKUP(Fullmath[[#This Row],[M1]],$H854:$L$2227,4,FALSE)),0)</f>
        <v>0</v>
      </c>
      <c r="S853" s="15">
        <f>IFERROR(_xlfn.IFNA(VLOOKUP(Fullmath[[#This Row],[M2]],$H$2:$L852,2,FALSE),VLOOKUP(Fullmath[[#This Row],[M2]],$H854:$L$2227,2,FALSE)),0)</f>
        <v>0</v>
      </c>
      <c r="T853" s="16">
        <f>IFERROR(_xlfn.IFNA(VLOOKUP(Fullmath[[#This Row],[M2]],$H$2:$L852,4,FALSE),VLOOKUP(Fullmath[[#This Row],[M2]],$H854:$L$2227,4,FALSE)),0)</f>
        <v>0</v>
      </c>
      <c r="W853" s="15">
        <f>IFERROR(_xlfn.IFNA(VLOOKUP(Fullmath[[#This Row],[M3]],$H$2:$L852,2,FALSE),VLOOKUP(Fullmath[[#This Row],[M3]],$H854:$L$2227,2,FALSE)),0)</f>
        <v>0</v>
      </c>
      <c r="X853" s="16">
        <f>IFERROR(_xlfn.IFNA(VLOOKUP(Fullmath[[#This Row],[M3]],$H$2:$L852,4,FALSE),VLOOKUP(Fullmath[[#This Row],[M3]],$H854:$L$2227,4,FALSE)),0)</f>
        <v>0</v>
      </c>
      <c r="AA853" s="15">
        <f>IFERROR(_xlfn.IFNA(VLOOKUP(Fullmath[[#This Row],[M4]],$H$2:$L852,2,FALSE),VLOOKUP(Fullmath[[#This Row],[M4]],$H854:$L$2227,2,FALSE)),0)</f>
        <v>0</v>
      </c>
      <c r="AB853" s="16">
        <f>IFERROR(_xlfn.IFNA(VLOOKUP(Fullmath[[#This Row],[M4]],$H$2:$L852,4,FALSE),VLOOKUP(Fullmath[[#This Row],[M4]],$H854:$L$2227,4,FALSE)),0)</f>
        <v>0</v>
      </c>
      <c r="AE853" s="15">
        <f>IFERROR(_xlfn.IFNA(VLOOKUP(Fullmath[[#This Row],[M5]],$H$2:$L852,2,FALSE),VLOOKUP(Fullmath[[#This Row],[M5]],$H854:$L$2227,2,FALSE)),0)</f>
        <v>0</v>
      </c>
      <c r="AF853" s="16">
        <f>IFERROR(_xlfn.IFNA(VLOOKUP(Fullmath[[#This Row],[M5]],$H$2:$L852,4,FALSE),VLOOKUP(Fullmath[[#This Row],[M5]],$H854:$L$2227,4,FALSE)),0)</f>
        <v>0</v>
      </c>
      <c r="AI853" s="15">
        <f>IFERROR(_xlfn.IFNA(VLOOKUP(Fullmath[[#This Row],[M6]],$H$2:$L852,2,FALSE),VLOOKUP(Fullmath[[#This Row],[M6]],$H854:$L$2227,2,FALSE)),0)</f>
        <v>0</v>
      </c>
      <c r="AJ853" s="16">
        <f>IFERROR(_xlfn.IFNA(VLOOKUP(Fullmath[[#This Row],[M6]],$H$2:$L852,4,FALSE),VLOOKUP(Fullmath[[#This Row],[M6]],$H854:$L$2227,4,FALSE)),0)</f>
        <v>0</v>
      </c>
      <c r="AK853" s="7" t="s">
        <v>156</v>
      </c>
      <c r="AL853" s="7">
        <v>1</v>
      </c>
      <c r="AM853" s="6">
        <f>(IFERROR(VLOOKUP(AK853,Components[[Name]:[Price]],2,FALSE),0))</f>
        <v>82.833333333333329</v>
      </c>
      <c r="AN853" s="7" t="s">
        <v>230</v>
      </c>
      <c r="AO853" s="7">
        <v>1</v>
      </c>
      <c r="AP853" s="6">
        <f>(IFERROR(VLOOKUP(AN853,Components[[Name]:[Price]],2,FALSE),0))</f>
        <v>347.83333333333331</v>
      </c>
      <c r="AQ853" s="7" t="s">
        <v>231</v>
      </c>
      <c r="AR853" s="7">
        <v>1</v>
      </c>
      <c r="AS853" s="6">
        <f>(IFERROR(VLOOKUP(AQ853,Components[[Name]:[Price]],2,FALSE),0))</f>
        <v>305.16666666666669</v>
      </c>
      <c r="AV853" s="6">
        <f>(IFERROR(VLOOKUP(AT853,Components[[Name]:[Price]],2,FALSE),0))</f>
        <v>0</v>
      </c>
      <c r="AY853" s="6">
        <f>(IFERROR(VLOOKUP(AW853,Components[[Name]:[Price]],2,FALSE),0))</f>
        <v>0</v>
      </c>
      <c r="BB853" s="6">
        <f>(IFERROR(VLOOKUP(AZ853,Components[[Name]:[Price]],2,FALSE),0))</f>
        <v>0</v>
      </c>
    </row>
    <row r="854" spans="1:54" x14ac:dyDescent="0.2">
      <c r="A854" s="6">
        <v>11</v>
      </c>
      <c r="B854" s="6" t="s">
        <v>527</v>
      </c>
      <c r="C854" s="6" t="s">
        <v>821</v>
      </c>
      <c r="D854" s="6" t="s">
        <v>546</v>
      </c>
      <c r="E854" s="6">
        <v>1</v>
      </c>
      <c r="F854" s="6">
        <v>10</v>
      </c>
      <c r="G854" s="6">
        <v>20</v>
      </c>
      <c r="H854" s="6" t="s">
        <v>547</v>
      </c>
      <c r="I854" s="7">
        <f>Fullmath[[#This Row],[Total CP]]/Fullmath[[#This Row],[Quantity]]</f>
        <v>20</v>
      </c>
      <c r="J8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54" s="6">
        <f>Fullmath[[#This Row],[Mat Cost]]/Fullmath[[#This Row],[Quantity]]</f>
        <v>1052.4000000000001</v>
      </c>
      <c r="L8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1052.4000000000001</v>
      </c>
      <c r="N854" s="14"/>
      <c r="O854" s="15">
        <f>IFERROR(_xlfn.IFNA(VLOOKUP(Fullmath[[#This Row],[M1]],$H$2:$L853,2,FALSE),VLOOKUP(Fullmath[[#This Row],[M1]],$H855:$L$2227,2,FALSE)),0)</f>
        <v>0</v>
      </c>
      <c r="P854" s="16">
        <f>IFERROR(_xlfn.IFNA(VLOOKUP(Fullmath[[#This Row],[M1]],$H$2:$L853,4,FALSE),VLOOKUP(Fullmath[[#This Row],[M1]],$H855:$L$2227,4,FALSE)),0)</f>
        <v>0</v>
      </c>
      <c r="S854" s="15">
        <f>IFERROR(_xlfn.IFNA(VLOOKUP(Fullmath[[#This Row],[M2]],$H$2:$L853,2,FALSE),VLOOKUP(Fullmath[[#This Row],[M2]],$H855:$L$2227,2,FALSE)),0)</f>
        <v>0</v>
      </c>
      <c r="T854" s="16">
        <f>IFERROR(_xlfn.IFNA(VLOOKUP(Fullmath[[#This Row],[M2]],$H$2:$L853,4,FALSE),VLOOKUP(Fullmath[[#This Row],[M2]],$H855:$L$2227,4,FALSE)),0)</f>
        <v>0</v>
      </c>
      <c r="W854" s="15">
        <f>IFERROR(_xlfn.IFNA(VLOOKUP(Fullmath[[#This Row],[M3]],$H$2:$L853,2,FALSE),VLOOKUP(Fullmath[[#This Row],[M3]],$H855:$L$2227,2,FALSE)),0)</f>
        <v>0</v>
      </c>
      <c r="X854" s="16">
        <f>IFERROR(_xlfn.IFNA(VLOOKUP(Fullmath[[#This Row],[M3]],$H$2:$L853,4,FALSE),VLOOKUP(Fullmath[[#This Row],[M3]],$H855:$L$2227,4,FALSE)),0)</f>
        <v>0</v>
      </c>
      <c r="AA854" s="15">
        <f>IFERROR(_xlfn.IFNA(VLOOKUP(Fullmath[[#This Row],[M4]],$H$2:$L853,2,FALSE),VLOOKUP(Fullmath[[#This Row],[M4]],$H855:$L$2227,2,FALSE)),0)</f>
        <v>0</v>
      </c>
      <c r="AB854" s="16">
        <f>IFERROR(_xlfn.IFNA(VLOOKUP(Fullmath[[#This Row],[M4]],$H$2:$L853,4,FALSE),VLOOKUP(Fullmath[[#This Row],[M4]],$H855:$L$2227,4,FALSE)),0)</f>
        <v>0</v>
      </c>
      <c r="AE854" s="15">
        <f>IFERROR(_xlfn.IFNA(VLOOKUP(Fullmath[[#This Row],[M5]],$H$2:$L853,2,FALSE),VLOOKUP(Fullmath[[#This Row],[M5]],$H855:$L$2227,2,FALSE)),0)</f>
        <v>0</v>
      </c>
      <c r="AF854" s="16">
        <f>IFERROR(_xlfn.IFNA(VLOOKUP(Fullmath[[#This Row],[M5]],$H$2:$L853,4,FALSE),VLOOKUP(Fullmath[[#This Row],[M5]],$H855:$L$2227,4,FALSE)),0)</f>
        <v>0</v>
      </c>
      <c r="AI854" s="15">
        <f>IFERROR(_xlfn.IFNA(VLOOKUP(Fullmath[[#This Row],[M6]],$H$2:$L853,2,FALSE),VLOOKUP(Fullmath[[#This Row],[M6]],$H855:$L$2227,2,FALSE)),0)</f>
        <v>0</v>
      </c>
      <c r="AJ854" s="16">
        <f>IFERROR(_xlfn.IFNA(VLOOKUP(Fullmath[[#This Row],[M6]],$H$2:$L853,4,FALSE),VLOOKUP(Fullmath[[#This Row],[M6]],$H855:$L$2227,4,FALSE)),0)</f>
        <v>0</v>
      </c>
      <c r="AK854" s="7" t="s">
        <v>240</v>
      </c>
      <c r="AL854" s="7">
        <v>2</v>
      </c>
      <c r="AM854" s="6">
        <f>(IFERROR(VLOOKUP(AK854,Components[[Name]:[Price]],2,FALSE),0))</f>
        <v>199.7</v>
      </c>
      <c r="AN854" s="7" t="s">
        <v>230</v>
      </c>
      <c r="AO854" s="7">
        <v>1</v>
      </c>
      <c r="AP854" s="6">
        <f>(IFERROR(VLOOKUP(AN854,Components[[Name]:[Price]],2,FALSE),0))</f>
        <v>347.83333333333331</v>
      </c>
      <c r="AQ854" s="7" t="s">
        <v>231</v>
      </c>
      <c r="AR854" s="7">
        <v>1</v>
      </c>
      <c r="AS854" s="6">
        <f>(IFERROR(VLOOKUP(AQ854,Components[[Name]:[Price]],2,FALSE),0))</f>
        <v>305.16666666666669</v>
      </c>
      <c r="AV854" s="6">
        <f>(IFERROR(VLOOKUP(AT854,Components[[Name]:[Price]],2,FALSE),0))</f>
        <v>0</v>
      </c>
      <c r="AY854" s="6">
        <f>(IFERROR(VLOOKUP(AW854,Components[[Name]:[Price]],2,FALSE),0))</f>
        <v>0</v>
      </c>
      <c r="BB854" s="6">
        <f>(IFERROR(VLOOKUP(AZ854,Components[[Name]:[Price]],2,FALSE),0))</f>
        <v>0</v>
      </c>
    </row>
    <row r="855" spans="1:54" x14ac:dyDescent="0.2">
      <c r="A855" s="6">
        <v>28</v>
      </c>
      <c r="B855" s="6" t="s">
        <v>527</v>
      </c>
      <c r="C855" s="6" t="s">
        <v>821</v>
      </c>
      <c r="D855" s="6" t="s">
        <v>546</v>
      </c>
      <c r="E855" s="6">
        <v>1</v>
      </c>
      <c r="F855" s="6">
        <v>23</v>
      </c>
      <c r="G855" s="6">
        <v>57</v>
      </c>
      <c r="H855" s="6" t="s">
        <v>549</v>
      </c>
      <c r="I855" s="7">
        <f>Fullmath[[#This Row],[Total CP]]/Fullmath[[#This Row],[Quantity]]</f>
        <v>57</v>
      </c>
      <c r="J8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57</v>
      </c>
      <c r="K855" s="6">
        <f>Fullmath[[#This Row],[Mat Cost]]/Fullmath[[#This Row],[Quantity]]</f>
        <v>3341.2</v>
      </c>
      <c r="L8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3341.2</v>
      </c>
      <c r="N855" s="14"/>
      <c r="O855" s="15">
        <f>IFERROR(_xlfn.IFNA(VLOOKUP(Fullmath[[#This Row],[M1]],$H$2:$L854,2,FALSE),VLOOKUP(Fullmath[[#This Row],[M1]],$H856:$L$2227,2,FALSE)),0)</f>
        <v>0</v>
      </c>
      <c r="P855" s="16">
        <f>IFERROR(_xlfn.IFNA(VLOOKUP(Fullmath[[#This Row],[M1]],$H$2:$L854,4,FALSE),VLOOKUP(Fullmath[[#This Row],[M1]],$H856:$L$2227,4,FALSE)),0)</f>
        <v>0</v>
      </c>
      <c r="S855" s="15">
        <f>IFERROR(_xlfn.IFNA(VLOOKUP(Fullmath[[#This Row],[M2]],$H$2:$L854,2,FALSE),VLOOKUP(Fullmath[[#This Row],[M2]],$H856:$L$2227,2,FALSE)),0)</f>
        <v>0</v>
      </c>
      <c r="T855" s="16">
        <f>IFERROR(_xlfn.IFNA(VLOOKUP(Fullmath[[#This Row],[M2]],$H$2:$L854,4,FALSE),VLOOKUP(Fullmath[[#This Row],[M2]],$H856:$L$2227,4,FALSE)),0)</f>
        <v>0</v>
      </c>
      <c r="W855" s="15">
        <f>IFERROR(_xlfn.IFNA(VLOOKUP(Fullmath[[#This Row],[M3]],$H$2:$L854,2,FALSE),VLOOKUP(Fullmath[[#This Row],[M3]],$H856:$L$2227,2,FALSE)),0)</f>
        <v>0</v>
      </c>
      <c r="X855" s="16">
        <f>IFERROR(_xlfn.IFNA(VLOOKUP(Fullmath[[#This Row],[M3]],$H$2:$L854,4,FALSE),VLOOKUP(Fullmath[[#This Row],[M3]],$H856:$L$2227,4,FALSE)),0)</f>
        <v>0</v>
      </c>
      <c r="AA855" s="15">
        <f>IFERROR(_xlfn.IFNA(VLOOKUP(Fullmath[[#This Row],[M4]],$H$2:$L854,2,FALSE),VLOOKUP(Fullmath[[#This Row],[M4]],$H856:$L$2227,2,FALSE)),0)</f>
        <v>0</v>
      </c>
      <c r="AB855" s="16">
        <f>IFERROR(_xlfn.IFNA(VLOOKUP(Fullmath[[#This Row],[M4]],$H$2:$L854,4,FALSE),VLOOKUP(Fullmath[[#This Row],[M4]],$H856:$L$2227,4,FALSE)),0)</f>
        <v>0</v>
      </c>
      <c r="AE855" s="15">
        <f>IFERROR(_xlfn.IFNA(VLOOKUP(Fullmath[[#This Row],[M5]],$H$2:$L854,2,FALSE),VLOOKUP(Fullmath[[#This Row],[M5]],$H856:$L$2227,2,FALSE)),0)</f>
        <v>0</v>
      </c>
      <c r="AF855" s="16">
        <f>IFERROR(_xlfn.IFNA(VLOOKUP(Fullmath[[#This Row],[M5]],$H$2:$L854,4,FALSE),VLOOKUP(Fullmath[[#This Row],[M5]],$H856:$L$2227,4,FALSE)),0)</f>
        <v>0</v>
      </c>
      <c r="AI855" s="15">
        <f>IFERROR(_xlfn.IFNA(VLOOKUP(Fullmath[[#This Row],[M6]],$H$2:$L854,2,FALSE),VLOOKUP(Fullmath[[#This Row],[M6]],$H856:$L$2227,2,FALSE)),0)</f>
        <v>0</v>
      </c>
      <c r="AJ855" s="16">
        <f>IFERROR(_xlfn.IFNA(VLOOKUP(Fullmath[[#This Row],[M6]],$H$2:$L854,4,FALSE),VLOOKUP(Fullmath[[#This Row],[M6]],$H856:$L$2227,4,FALSE)),0)</f>
        <v>0</v>
      </c>
      <c r="AK855" s="7" t="s">
        <v>240</v>
      </c>
      <c r="AL855" s="7">
        <v>6</v>
      </c>
      <c r="AM855" s="6">
        <f>(IFERROR(VLOOKUP(AK855,Components[[Name]:[Price]],2,FALSE),0))</f>
        <v>199.7</v>
      </c>
      <c r="AN855" s="7" t="s">
        <v>230</v>
      </c>
      <c r="AO855" s="7">
        <v>6</v>
      </c>
      <c r="AP855" s="6">
        <f>(IFERROR(VLOOKUP(AN855,Components[[Name]:[Price]],2,FALSE),0))</f>
        <v>347.83333333333331</v>
      </c>
      <c r="AQ855" s="7" t="s">
        <v>168</v>
      </c>
      <c r="AR855" s="7">
        <v>1</v>
      </c>
      <c r="AS855" s="6">
        <f>(IFERROR(VLOOKUP(AQ855,Components[[Name]:[Price]],2,FALSE),0))</f>
        <v>56</v>
      </c>
      <c r="AV855" s="6">
        <f>(IFERROR(VLOOKUP(AT855,Components[[Name]:[Price]],2,FALSE),0))</f>
        <v>0</v>
      </c>
      <c r="AY855" s="6">
        <f>(IFERROR(VLOOKUP(AW855,Components[[Name]:[Price]],2,FALSE),0))</f>
        <v>0</v>
      </c>
      <c r="BB855" s="6">
        <f>(IFERROR(VLOOKUP(AZ855,Components[[Name]:[Price]],2,FALSE),0))</f>
        <v>0</v>
      </c>
    </row>
    <row r="856" spans="1:54" x14ac:dyDescent="0.2">
      <c r="A856" s="6">
        <v>26</v>
      </c>
      <c r="B856" s="6" t="s">
        <v>527</v>
      </c>
      <c r="C856" s="6" t="s">
        <v>821</v>
      </c>
      <c r="D856" s="6" t="s">
        <v>546</v>
      </c>
      <c r="E856" s="6">
        <v>1</v>
      </c>
      <c r="F856" s="6">
        <v>36</v>
      </c>
      <c r="G856" s="6">
        <v>257</v>
      </c>
      <c r="H856" s="6" t="s">
        <v>548</v>
      </c>
      <c r="I856" s="7">
        <f>Fullmath[[#This Row],[Total CP]]/Fullmath[[#This Row],[Quantity]]</f>
        <v>319.75</v>
      </c>
      <c r="J8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319.75</v>
      </c>
      <c r="K856" s="6">
        <f>Fullmath[[#This Row],[Mat Cost]]/Fullmath[[#This Row],[Quantity]]</f>
        <v>8137.765625</v>
      </c>
      <c r="L8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8137.765625</v>
      </c>
      <c r="M856" s="7" t="s">
        <v>354</v>
      </c>
      <c r="N856" s="14">
        <v>1</v>
      </c>
      <c r="O856" s="15">
        <f>IFERROR(_xlfn.IFNA(VLOOKUP(Fullmath[[#This Row],[M1]],$H$2:$L855,2,FALSE),VLOOKUP(Fullmath[[#This Row],[M1]],$H857:$L$2227,2,FALSE)),0)</f>
        <v>46.75</v>
      </c>
      <c r="P856" s="16">
        <f>IFERROR(_xlfn.IFNA(VLOOKUP(Fullmath[[#This Row],[M1]],$H$2:$L855,4,FALSE),VLOOKUP(Fullmath[[#This Row],[M1]],$H857:$L$2227,4,FALSE)),0)</f>
        <v>4795.8989583333332</v>
      </c>
      <c r="Q856" s="7" t="s">
        <v>306</v>
      </c>
      <c r="R856" s="7">
        <v>2</v>
      </c>
      <c r="S856" s="15">
        <f>IFERROR(_xlfn.IFNA(VLOOKUP(Fullmath[[#This Row],[M2]],$H$2:$L855,2,FALSE),VLOOKUP(Fullmath[[#This Row],[M2]],$H857:$L$2227,2,FALSE)),0)</f>
        <v>8</v>
      </c>
      <c r="T856" s="16">
        <f>IFERROR(_xlfn.IFNA(VLOOKUP(Fullmath[[#This Row],[M2]],$H$2:$L855,4,FALSE),VLOOKUP(Fullmath[[#This Row],[M2]],$H857:$L$2227,4,FALSE)),0)</f>
        <v>260.83333333333331</v>
      </c>
      <c r="W856" s="15">
        <f>IFERROR(_xlfn.IFNA(VLOOKUP(Fullmath[[#This Row],[M3]],$H$2:$L855,2,FALSE),VLOOKUP(Fullmath[[#This Row],[M3]],$H857:$L$2227,2,FALSE)),0)</f>
        <v>0</v>
      </c>
      <c r="X856" s="16">
        <f>IFERROR(_xlfn.IFNA(VLOOKUP(Fullmath[[#This Row],[M3]],$H$2:$L855,4,FALSE),VLOOKUP(Fullmath[[#This Row],[M3]],$H857:$L$2227,4,FALSE)),0)</f>
        <v>0</v>
      </c>
      <c r="AA856" s="15">
        <f>IFERROR(_xlfn.IFNA(VLOOKUP(Fullmath[[#This Row],[M4]],$H$2:$L855,2,FALSE),VLOOKUP(Fullmath[[#This Row],[M4]],$H857:$L$2227,2,FALSE)),0)</f>
        <v>0</v>
      </c>
      <c r="AB856" s="16">
        <f>IFERROR(_xlfn.IFNA(VLOOKUP(Fullmath[[#This Row],[M4]],$H$2:$L855,4,FALSE),VLOOKUP(Fullmath[[#This Row],[M4]],$H857:$L$2227,4,FALSE)),0)</f>
        <v>0</v>
      </c>
      <c r="AE856" s="15">
        <f>IFERROR(_xlfn.IFNA(VLOOKUP(Fullmath[[#This Row],[M5]],$H$2:$L855,2,FALSE),VLOOKUP(Fullmath[[#This Row],[M5]],$H857:$L$2227,2,FALSE)),0)</f>
        <v>0</v>
      </c>
      <c r="AF856" s="16">
        <f>IFERROR(_xlfn.IFNA(VLOOKUP(Fullmath[[#This Row],[M5]],$H$2:$L855,4,FALSE),VLOOKUP(Fullmath[[#This Row],[M5]],$H857:$L$2227,4,FALSE)),0)</f>
        <v>0</v>
      </c>
      <c r="AI856" s="15">
        <f>IFERROR(_xlfn.IFNA(VLOOKUP(Fullmath[[#This Row],[M6]],$H$2:$L855,2,FALSE),VLOOKUP(Fullmath[[#This Row],[M6]],$H857:$L$2227,2,FALSE)),0)</f>
        <v>0</v>
      </c>
      <c r="AJ856" s="16">
        <f>IFERROR(_xlfn.IFNA(VLOOKUP(Fullmath[[#This Row],[M6]],$H$2:$L855,4,FALSE),VLOOKUP(Fullmath[[#This Row],[M6]],$H857:$L$2227,4,FALSE)),0)</f>
        <v>0</v>
      </c>
      <c r="AK856" s="7" t="s">
        <v>240</v>
      </c>
      <c r="AL856" s="7">
        <v>6</v>
      </c>
      <c r="AM856" s="6">
        <f>(IFERROR(VLOOKUP(AK856,Components[[Name]:[Price]],2,FALSE),0))</f>
        <v>199.7</v>
      </c>
      <c r="AN856" s="7" t="s">
        <v>263</v>
      </c>
      <c r="AO856" s="7">
        <v>2</v>
      </c>
      <c r="AP856" s="6">
        <f>(IFERROR(VLOOKUP(AN856,Components[[Name]:[Price]],2,FALSE),0))</f>
        <v>600</v>
      </c>
      <c r="AQ856" s="7" t="s">
        <v>176</v>
      </c>
      <c r="AR856" s="7">
        <v>1</v>
      </c>
      <c r="AS856" s="6">
        <f>(IFERROR(VLOOKUP(AQ856,Components[[Name]:[Price]],2,FALSE),0))</f>
        <v>422</v>
      </c>
      <c r="AV856" s="6">
        <f>(IFERROR(VLOOKUP(AT856,Components[[Name]:[Price]],2,FALSE),0))</f>
        <v>0</v>
      </c>
      <c r="AY856" s="6">
        <f>(IFERROR(VLOOKUP(AW856,Components[[Name]:[Price]],2,FALSE),0))</f>
        <v>0</v>
      </c>
      <c r="BB856" s="6">
        <f>(IFERROR(VLOOKUP(AZ856,Components[[Name]:[Price]],2,FALSE),0))</f>
        <v>0</v>
      </c>
    </row>
    <row r="857" spans="1:54" x14ac:dyDescent="0.2">
      <c r="A857" s="6">
        <v>1025</v>
      </c>
      <c r="B857" s="6" t="s">
        <v>527</v>
      </c>
      <c r="C857" s="6" t="s">
        <v>821</v>
      </c>
      <c r="D857" s="6" t="s">
        <v>546</v>
      </c>
      <c r="E857" s="6">
        <v>1</v>
      </c>
      <c r="F857" s="6">
        <v>49</v>
      </c>
      <c r="G857" s="6">
        <v>600</v>
      </c>
      <c r="H857" s="6" t="s">
        <v>550</v>
      </c>
      <c r="I857" s="7">
        <f>Fullmath[[#This Row],[Total CP]]/Fullmath[[#This Row],[Quantity]]</f>
        <v>913.33333333333326</v>
      </c>
      <c r="J8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913.33333333333326</v>
      </c>
      <c r="K857" s="6">
        <f>Fullmath[[#This Row],[Mat Cost]]/Fullmath[[#This Row],[Quantity]]</f>
        <v>56313.062499999993</v>
      </c>
      <c r="L8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56313.062499999993</v>
      </c>
      <c r="M857" s="7" t="s">
        <v>352</v>
      </c>
      <c r="N857" s="14">
        <v>2</v>
      </c>
      <c r="O857" s="15">
        <f>IFERROR(_xlfn.IFNA(VLOOKUP(Fullmath[[#This Row],[M1]],$H$2:$L856,2,FALSE),VLOOKUP(Fullmath[[#This Row],[M1]],$H858:$L$2227,2,FALSE)),0)</f>
        <v>56.416666666666664</v>
      </c>
      <c r="P857" s="16">
        <f>IFERROR(_xlfn.IFNA(VLOOKUP(Fullmath[[#This Row],[M1]],$H$2:$L856,4,FALSE),VLOOKUP(Fullmath[[#This Row],[M1]],$H858:$L$2227,4,FALSE)),0)</f>
        <v>20804.598958333332</v>
      </c>
      <c r="Q857" s="7" t="s">
        <v>456</v>
      </c>
      <c r="R857" s="7">
        <v>1</v>
      </c>
      <c r="S857" s="15">
        <f>IFERROR(_xlfn.IFNA(VLOOKUP(Fullmath[[#This Row],[M2]],$H$2:$L856,2,FALSE),VLOOKUP(Fullmath[[#This Row],[M2]],$H858:$L$2227,2,FALSE)),0)</f>
        <v>107</v>
      </c>
      <c r="T857" s="16">
        <f>IFERROR(_xlfn.IFNA(VLOOKUP(Fullmath[[#This Row],[M2]],$H$2:$L856,4,FALSE),VLOOKUP(Fullmath[[#This Row],[M2]],$H858:$L$2227,4,FALSE)),0)</f>
        <v>2314.4666666666667</v>
      </c>
      <c r="U857" s="7" t="s">
        <v>354</v>
      </c>
      <c r="V857" s="7">
        <v>2</v>
      </c>
      <c r="W857" s="15">
        <f>IFERROR(_xlfn.IFNA(VLOOKUP(Fullmath[[#This Row],[M3]],$H$2:$L856,2,FALSE),VLOOKUP(Fullmath[[#This Row],[M3]],$H858:$L$2227,2,FALSE)),0)</f>
        <v>46.75</v>
      </c>
      <c r="X857" s="16">
        <f>IFERROR(_xlfn.IFNA(VLOOKUP(Fullmath[[#This Row],[M3]],$H$2:$L856,4,FALSE),VLOOKUP(Fullmath[[#This Row],[M3]],$H858:$L$2227,4,FALSE)),0)</f>
        <v>4795.8989583333332</v>
      </c>
      <c r="AA857" s="15">
        <f>IFERROR(_xlfn.IFNA(VLOOKUP(Fullmath[[#This Row],[M4]],$H$2:$L856,2,FALSE),VLOOKUP(Fullmath[[#This Row],[M4]],$H858:$L$2227,2,FALSE)),0)</f>
        <v>0</v>
      </c>
      <c r="AB857" s="16">
        <f>IFERROR(_xlfn.IFNA(VLOOKUP(Fullmath[[#This Row],[M4]],$H$2:$L856,4,FALSE),VLOOKUP(Fullmath[[#This Row],[M4]],$H858:$L$2227,4,FALSE)),0)</f>
        <v>0</v>
      </c>
      <c r="AE857" s="15">
        <f>IFERROR(_xlfn.IFNA(VLOOKUP(Fullmath[[#This Row],[M5]],$H$2:$L856,2,FALSE),VLOOKUP(Fullmath[[#This Row],[M5]],$H858:$L$2227,2,FALSE)),0)</f>
        <v>0</v>
      </c>
      <c r="AF857" s="16">
        <f>IFERROR(_xlfn.IFNA(VLOOKUP(Fullmath[[#This Row],[M5]],$H$2:$L856,4,FALSE),VLOOKUP(Fullmath[[#This Row],[M5]],$H858:$L$2227,4,FALSE)),0)</f>
        <v>0</v>
      </c>
      <c r="AI857" s="15">
        <f>IFERROR(_xlfn.IFNA(VLOOKUP(Fullmath[[#This Row],[M6]],$H$2:$L856,2,FALSE),VLOOKUP(Fullmath[[#This Row],[M6]],$H858:$L$2227,2,FALSE)),0)</f>
        <v>0</v>
      </c>
      <c r="AJ857" s="16">
        <f>IFERROR(_xlfn.IFNA(VLOOKUP(Fullmath[[#This Row],[M6]],$H$2:$L856,4,FALSE),VLOOKUP(Fullmath[[#This Row],[M6]],$H858:$L$2227,4,FALSE)),0)</f>
        <v>0</v>
      </c>
      <c r="AK857" s="7" t="s">
        <v>240</v>
      </c>
      <c r="AL857" s="7">
        <v>8</v>
      </c>
      <c r="AM857" s="6">
        <f>(IFERROR(VLOOKUP(AK857,Components[[Name]:[Price]],2,FALSE),0))</f>
        <v>199.7</v>
      </c>
      <c r="AN857" s="7" t="s">
        <v>263</v>
      </c>
      <c r="AO857" s="7">
        <v>2</v>
      </c>
      <c r="AP857" s="6">
        <f>(IFERROR(VLOOKUP(AN857,Components[[Name]:[Price]],2,FALSE),0))</f>
        <v>600</v>
      </c>
      <c r="AS857" s="6">
        <f>(IFERROR(VLOOKUP(AQ857,Components[[Name]:[Price]],2,FALSE),0))</f>
        <v>0</v>
      </c>
      <c r="AV857" s="6">
        <f>(IFERROR(VLOOKUP(AT857,Components[[Name]:[Price]],2,FALSE),0))</f>
        <v>0</v>
      </c>
      <c r="AY857" s="6">
        <f>(IFERROR(VLOOKUP(AW857,Components[[Name]:[Price]],2,FALSE),0))</f>
        <v>0</v>
      </c>
      <c r="BB857" s="6">
        <f>(IFERROR(VLOOKUP(AZ857,Components[[Name]:[Price]],2,FALSE),0))</f>
        <v>0</v>
      </c>
    </row>
    <row r="858" spans="1:54" x14ac:dyDescent="0.2">
      <c r="A858" s="6">
        <v>1478</v>
      </c>
      <c r="B858" s="6" t="s">
        <v>527</v>
      </c>
      <c r="C858" s="6" t="s">
        <v>821</v>
      </c>
      <c r="D858" s="6" t="s">
        <v>551</v>
      </c>
      <c r="E858" s="6">
        <v>1</v>
      </c>
      <c r="F858" s="6">
        <v>29</v>
      </c>
      <c r="G858" s="6">
        <v>160</v>
      </c>
      <c r="H858" s="6" t="s">
        <v>553</v>
      </c>
      <c r="I858" s="7">
        <f>Fullmath[[#This Row],[Total CP]]/Fullmath[[#This Row],[Quantity]]</f>
        <v>218.75</v>
      </c>
      <c r="J8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218.75</v>
      </c>
      <c r="K858" s="6">
        <f>Fullmath[[#This Row],[Mat Cost]]/Fullmath[[#This Row],[Quantity]]</f>
        <v>7511.1989583333334</v>
      </c>
      <c r="L8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7511.1989583333334</v>
      </c>
      <c r="M858" s="7" t="s">
        <v>136</v>
      </c>
      <c r="N858" s="14">
        <v>1</v>
      </c>
      <c r="O858" s="15">
        <f>IFERROR(_xlfn.IFNA(VLOOKUP(Fullmath[[#This Row],[M1]],$H$2:$L857,2,FALSE),VLOOKUP(Fullmath[[#This Row],[M1]],$H859:$L$2227,2,FALSE)),0)</f>
        <v>10</v>
      </c>
      <c r="P858" s="16">
        <f>IFERROR(_xlfn.IFNA(VLOOKUP(Fullmath[[#This Row],[M1]],$H$2:$L857,4,FALSE),VLOOKUP(Fullmath[[#This Row],[M1]],$H859:$L$2227,4,FALSE)),0)</f>
        <v>735.83333333333326</v>
      </c>
      <c r="Q858" s="7" t="s">
        <v>291</v>
      </c>
      <c r="R858" s="7">
        <v>2</v>
      </c>
      <c r="S858" s="15">
        <f>IFERROR(_xlfn.IFNA(VLOOKUP(Fullmath[[#This Row],[M2]],$H$2:$L857,2,FALSE),VLOOKUP(Fullmath[[#This Row],[M2]],$H859:$L$2227,2,FALSE)),0)</f>
        <v>1</v>
      </c>
      <c r="T858" s="16">
        <f>IFERROR(_xlfn.IFNA(VLOOKUP(Fullmath[[#This Row],[M2]],$H$2:$L857,4,FALSE),VLOOKUP(Fullmath[[#This Row],[M2]],$H859:$L$2227,4,FALSE)),0)</f>
        <v>641.9</v>
      </c>
      <c r="U858" s="7" t="s">
        <v>354</v>
      </c>
      <c r="V858" s="7">
        <v>1</v>
      </c>
      <c r="W858" s="15">
        <f>IFERROR(_xlfn.IFNA(VLOOKUP(Fullmath[[#This Row],[M3]],$H$2:$L857,2,FALSE),VLOOKUP(Fullmath[[#This Row],[M3]],$H859:$L$2227,2,FALSE)),0)</f>
        <v>46.75</v>
      </c>
      <c r="X858" s="16">
        <f>IFERROR(_xlfn.IFNA(VLOOKUP(Fullmath[[#This Row],[M3]],$H$2:$L857,4,FALSE),VLOOKUP(Fullmath[[#This Row],[M3]],$H859:$L$2227,4,FALSE)),0)</f>
        <v>4795.8989583333332</v>
      </c>
      <c r="AA858" s="15">
        <f>IFERROR(_xlfn.IFNA(VLOOKUP(Fullmath[[#This Row],[M4]],$H$2:$L857,2,FALSE),VLOOKUP(Fullmath[[#This Row],[M4]],$H859:$L$2227,2,FALSE)),0)</f>
        <v>0</v>
      </c>
      <c r="AB858" s="16">
        <f>IFERROR(_xlfn.IFNA(VLOOKUP(Fullmath[[#This Row],[M4]],$H$2:$L857,4,FALSE),VLOOKUP(Fullmath[[#This Row],[M4]],$H859:$L$2227,4,FALSE)),0)</f>
        <v>0</v>
      </c>
      <c r="AE858" s="15">
        <f>IFERROR(_xlfn.IFNA(VLOOKUP(Fullmath[[#This Row],[M5]],$H$2:$L857,2,FALSE),VLOOKUP(Fullmath[[#This Row],[M5]],$H859:$L$2227,2,FALSE)),0)</f>
        <v>0</v>
      </c>
      <c r="AF858" s="16">
        <f>IFERROR(_xlfn.IFNA(VLOOKUP(Fullmath[[#This Row],[M5]],$H$2:$L857,4,FALSE),VLOOKUP(Fullmath[[#This Row],[M5]],$H859:$L$2227,4,FALSE)),0)</f>
        <v>0</v>
      </c>
      <c r="AI858" s="15">
        <f>IFERROR(_xlfn.IFNA(VLOOKUP(Fullmath[[#This Row],[M6]],$H$2:$L857,2,FALSE),VLOOKUP(Fullmath[[#This Row],[M6]],$H859:$L$2227,2,FALSE)),0)</f>
        <v>0</v>
      </c>
      <c r="AJ858" s="16">
        <f>IFERROR(_xlfn.IFNA(VLOOKUP(Fullmath[[#This Row],[M6]],$H$2:$L857,4,FALSE),VLOOKUP(Fullmath[[#This Row],[M6]],$H859:$L$2227,4,FALSE)),0)</f>
        <v>0</v>
      </c>
      <c r="AK858" s="7" t="s">
        <v>230</v>
      </c>
      <c r="AL858" s="7">
        <v>2</v>
      </c>
      <c r="AM858" s="6">
        <f>(IFERROR(VLOOKUP(AK858,Components[[Name]:[Price]],2,FALSE),0))</f>
        <v>347.83333333333331</v>
      </c>
      <c r="AP858" s="6">
        <f>(IFERROR(VLOOKUP(AN858,Components[[Name]:[Price]],2,FALSE),0))</f>
        <v>0</v>
      </c>
      <c r="AS858" s="6">
        <f>(IFERROR(VLOOKUP(AQ858,Components[[Name]:[Price]],2,FALSE),0))</f>
        <v>0</v>
      </c>
      <c r="AV858" s="6">
        <f>(IFERROR(VLOOKUP(AT858,Components[[Name]:[Price]],2,FALSE),0))</f>
        <v>0</v>
      </c>
      <c r="AY858" s="6">
        <f>(IFERROR(VLOOKUP(AW858,Components[[Name]:[Price]],2,FALSE),0))</f>
        <v>0</v>
      </c>
      <c r="BB858" s="6">
        <f>(IFERROR(VLOOKUP(AZ858,Components[[Name]:[Price]],2,FALSE),0))</f>
        <v>0</v>
      </c>
    </row>
    <row r="859" spans="1:54" x14ac:dyDescent="0.2">
      <c r="A859" s="6">
        <v>1479</v>
      </c>
      <c r="B859" s="6" t="s">
        <v>527</v>
      </c>
      <c r="C859" s="6" t="s">
        <v>821</v>
      </c>
      <c r="D859" s="6" t="s">
        <v>551</v>
      </c>
      <c r="E859" s="6">
        <v>1</v>
      </c>
      <c r="F859" s="6">
        <v>33</v>
      </c>
      <c r="G859" s="6">
        <v>216</v>
      </c>
      <c r="H859" s="6" t="s">
        <v>554</v>
      </c>
      <c r="I859" s="7">
        <f>Fullmath[[#This Row],[Total CP]]/Fullmath[[#This Row],[Quantity]]</f>
        <v>286.75</v>
      </c>
      <c r="J8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286.75</v>
      </c>
      <c r="K859" s="6">
        <f>Fullmath[[#This Row],[Mat Cost]]/Fullmath[[#This Row],[Quantity]]</f>
        <v>9666.5989583333321</v>
      </c>
      <c r="L8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9666.5989583333321</v>
      </c>
      <c r="M859" s="7" t="s">
        <v>137</v>
      </c>
      <c r="N859" s="14">
        <v>1</v>
      </c>
      <c r="O859" s="15">
        <f>IFERROR(_xlfn.IFNA(VLOOKUP(Fullmath[[#This Row],[M1]],$H$2:$L858,2,FALSE),VLOOKUP(Fullmath[[#This Row],[M1]],$H860:$L$2227,2,FALSE)),0)</f>
        <v>20</v>
      </c>
      <c r="P859" s="16">
        <f>IFERROR(_xlfn.IFNA(VLOOKUP(Fullmath[[#This Row],[M1]],$H$2:$L858,4,FALSE),VLOOKUP(Fullmath[[#This Row],[M1]],$H860:$L$2227,4,FALSE)),0)</f>
        <v>1052.4000000000001</v>
      </c>
      <c r="Q859" s="7" t="s">
        <v>292</v>
      </c>
      <c r="R859" s="7">
        <v>2</v>
      </c>
      <c r="S859" s="15">
        <f>IFERROR(_xlfn.IFNA(VLOOKUP(Fullmath[[#This Row],[M2]],$H$2:$L858,2,FALSE),VLOOKUP(Fullmath[[#This Row],[M2]],$H860:$L$2227,2,FALSE)),0)</f>
        <v>2</v>
      </c>
      <c r="T859" s="16">
        <f>IFERROR(_xlfn.IFNA(VLOOKUP(Fullmath[[#This Row],[M2]],$H$2:$L858,4,FALSE),VLOOKUP(Fullmath[[#This Row],[M2]],$H860:$L$2227,4,FALSE)),0)</f>
        <v>859.15</v>
      </c>
      <c r="U859" s="7" t="s">
        <v>354</v>
      </c>
      <c r="V859" s="7">
        <v>1</v>
      </c>
      <c r="W859" s="15">
        <f>IFERROR(_xlfn.IFNA(VLOOKUP(Fullmath[[#This Row],[M3]],$H$2:$L858,2,FALSE),VLOOKUP(Fullmath[[#This Row],[M3]],$H860:$L$2227,2,FALSE)),0)</f>
        <v>46.75</v>
      </c>
      <c r="X859" s="16">
        <f>IFERROR(_xlfn.IFNA(VLOOKUP(Fullmath[[#This Row],[M3]],$H$2:$L858,4,FALSE),VLOOKUP(Fullmath[[#This Row],[M3]],$H860:$L$2227,4,FALSE)),0)</f>
        <v>4795.8989583333332</v>
      </c>
      <c r="AA859" s="15">
        <f>IFERROR(_xlfn.IFNA(VLOOKUP(Fullmath[[#This Row],[M4]],$H$2:$L858,2,FALSE),VLOOKUP(Fullmath[[#This Row],[M4]],$H860:$L$2227,2,FALSE)),0)</f>
        <v>0</v>
      </c>
      <c r="AB859" s="16">
        <f>IFERROR(_xlfn.IFNA(VLOOKUP(Fullmath[[#This Row],[M4]],$H$2:$L858,4,FALSE),VLOOKUP(Fullmath[[#This Row],[M4]],$H860:$L$2227,4,FALSE)),0)</f>
        <v>0</v>
      </c>
      <c r="AE859" s="15">
        <f>IFERROR(_xlfn.IFNA(VLOOKUP(Fullmath[[#This Row],[M5]],$H$2:$L858,2,FALSE),VLOOKUP(Fullmath[[#This Row],[M5]],$H860:$L$2227,2,FALSE)),0)</f>
        <v>0</v>
      </c>
      <c r="AF859" s="16">
        <f>IFERROR(_xlfn.IFNA(VLOOKUP(Fullmath[[#This Row],[M5]],$H$2:$L858,4,FALSE),VLOOKUP(Fullmath[[#This Row],[M5]],$H860:$L$2227,4,FALSE)),0)</f>
        <v>0</v>
      </c>
      <c r="AI859" s="15">
        <f>IFERROR(_xlfn.IFNA(VLOOKUP(Fullmath[[#This Row],[M6]],$H$2:$L858,2,FALSE),VLOOKUP(Fullmath[[#This Row],[M6]],$H860:$L$2227,2,FALSE)),0)</f>
        <v>0</v>
      </c>
      <c r="AJ859" s="16">
        <f>IFERROR(_xlfn.IFNA(VLOOKUP(Fullmath[[#This Row],[M6]],$H$2:$L858,4,FALSE),VLOOKUP(Fullmath[[#This Row],[M6]],$H860:$L$2227,4,FALSE)),0)</f>
        <v>0</v>
      </c>
      <c r="AK859" s="7" t="s">
        <v>260</v>
      </c>
      <c r="AL859" s="7">
        <v>3</v>
      </c>
      <c r="AM859" s="6">
        <f>(IFERROR(VLOOKUP(AK859,Components[[Name]:[Price]],2,FALSE),0))</f>
        <v>700</v>
      </c>
      <c r="AP859" s="6">
        <f>(IFERROR(VLOOKUP(AN859,Components[[Name]:[Price]],2,FALSE),0))</f>
        <v>0</v>
      </c>
      <c r="AS859" s="6">
        <f>(IFERROR(VLOOKUP(AQ859,Components[[Name]:[Price]],2,FALSE),0))</f>
        <v>0</v>
      </c>
      <c r="AV859" s="6">
        <f>(IFERROR(VLOOKUP(AT859,Components[[Name]:[Price]],2,FALSE),0))</f>
        <v>0</v>
      </c>
      <c r="AY859" s="6">
        <f>(IFERROR(VLOOKUP(AW859,Components[[Name]:[Price]],2,FALSE),0))</f>
        <v>0</v>
      </c>
      <c r="BB859" s="6">
        <f>(IFERROR(VLOOKUP(AZ859,Components[[Name]:[Price]],2,FALSE),0))</f>
        <v>0</v>
      </c>
    </row>
    <row r="860" spans="1:54" x14ac:dyDescent="0.2">
      <c r="A860" s="6">
        <v>1480</v>
      </c>
      <c r="B860" s="6" t="s">
        <v>527</v>
      </c>
      <c r="C860" s="6" t="s">
        <v>821</v>
      </c>
      <c r="D860" s="6" t="s">
        <v>551</v>
      </c>
      <c r="E860" s="6">
        <v>1</v>
      </c>
      <c r="F860" s="6">
        <v>34</v>
      </c>
      <c r="G860" s="6">
        <v>240</v>
      </c>
      <c r="H860" s="6" t="s">
        <v>555</v>
      </c>
      <c r="I860" s="7">
        <f>Fullmath[[#This Row],[Total CP]]/Fullmath[[#This Row],[Quantity]]</f>
        <v>297.60000000000002</v>
      </c>
      <c r="J8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297.60000000000002</v>
      </c>
      <c r="K860" s="6">
        <f>Fullmath[[#This Row],[Mat Cost]]/Fullmath[[#This Row],[Quantity]]</f>
        <v>6180.7066666666669</v>
      </c>
      <c r="L8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6180.7066666666669</v>
      </c>
      <c r="M860" s="7" t="s">
        <v>300</v>
      </c>
      <c r="N860" s="14">
        <v>4</v>
      </c>
      <c r="O860" s="15">
        <f>IFERROR(_xlfn.IFNA(VLOOKUP(Fullmath[[#This Row],[M1]],$H$2:$L859,2,FALSE),VLOOKUP(Fullmath[[#This Row],[M1]],$H861:$L$2227,2,FALSE)),0)</f>
        <v>13.4</v>
      </c>
      <c r="P860" s="16">
        <f>IFERROR(_xlfn.IFNA(VLOOKUP(Fullmath[[#This Row],[M1]],$H$2:$L859,4,FALSE),VLOOKUP(Fullmath[[#This Row],[M1]],$H861:$L$2227,4,FALSE)),0)</f>
        <v>663.14333333333332</v>
      </c>
      <c r="Q860" s="7" t="s">
        <v>292</v>
      </c>
      <c r="R860" s="7">
        <v>2</v>
      </c>
      <c r="S860" s="15">
        <f>IFERROR(_xlfn.IFNA(VLOOKUP(Fullmath[[#This Row],[M2]],$H$2:$L859,2,FALSE),VLOOKUP(Fullmath[[#This Row],[M2]],$H861:$L$2227,2,FALSE)),0)</f>
        <v>2</v>
      </c>
      <c r="T860" s="16">
        <f>IFERROR(_xlfn.IFNA(VLOOKUP(Fullmath[[#This Row],[M2]],$H$2:$L859,4,FALSE),VLOOKUP(Fullmath[[#This Row],[M2]],$H861:$L$2227,4,FALSE)),0)</f>
        <v>859.15</v>
      </c>
      <c r="W860" s="15">
        <f>IFERROR(_xlfn.IFNA(VLOOKUP(Fullmath[[#This Row],[M3]],$H$2:$L859,2,FALSE),VLOOKUP(Fullmath[[#This Row],[M3]],$H861:$L$2227,2,FALSE)),0)</f>
        <v>0</v>
      </c>
      <c r="X860" s="16">
        <f>IFERROR(_xlfn.IFNA(VLOOKUP(Fullmath[[#This Row],[M3]],$H$2:$L859,4,FALSE),VLOOKUP(Fullmath[[#This Row],[M3]],$H861:$L$2227,4,FALSE)),0)</f>
        <v>0</v>
      </c>
      <c r="AA860" s="15">
        <f>IFERROR(_xlfn.IFNA(VLOOKUP(Fullmath[[#This Row],[M4]],$H$2:$L859,2,FALSE),VLOOKUP(Fullmath[[#This Row],[M4]],$H861:$L$2227,2,FALSE)),0)</f>
        <v>0</v>
      </c>
      <c r="AB860" s="16">
        <f>IFERROR(_xlfn.IFNA(VLOOKUP(Fullmath[[#This Row],[M4]],$H$2:$L859,4,FALSE),VLOOKUP(Fullmath[[#This Row],[M4]],$H861:$L$2227,4,FALSE)),0)</f>
        <v>0</v>
      </c>
      <c r="AE860" s="15">
        <f>IFERROR(_xlfn.IFNA(VLOOKUP(Fullmath[[#This Row],[M5]],$H$2:$L859,2,FALSE),VLOOKUP(Fullmath[[#This Row],[M5]],$H861:$L$2227,2,FALSE)),0)</f>
        <v>0</v>
      </c>
      <c r="AF860" s="16">
        <f>IFERROR(_xlfn.IFNA(VLOOKUP(Fullmath[[#This Row],[M5]],$H$2:$L859,4,FALSE),VLOOKUP(Fullmath[[#This Row],[M5]],$H861:$L$2227,4,FALSE)),0)</f>
        <v>0</v>
      </c>
      <c r="AI860" s="15">
        <f>IFERROR(_xlfn.IFNA(VLOOKUP(Fullmath[[#This Row],[M6]],$H$2:$L859,2,FALSE),VLOOKUP(Fullmath[[#This Row],[M6]],$H861:$L$2227,2,FALSE)),0)</f>
        <v>0</v>
      </c>
      <c r="AJ860" s="16">
        <f>IFERROR(_xlfn.IFNA(VLOOKUP(Fullmath[[#This Row],[M6]],$H$2:$L859,4,FALSE),VLOOKUP(Fullmath[[#This Row],[M6]],$H861:$L$2227,4,FALSE)),0)</f>
        <v>0</v>
      </c>
      <c r="AK860" s="7" t="s">
        <v>156</v>
      </c>
      <c r="AL860" s="7">
        <v>5</v>
      </c>
      <c r="AM860" s="6">
        <f>(IFERROR(VLOOKUP(AK860,Components[[Name]:[Price]],2,FALSE),0))</f>
        <v>82.833333333333329</v>
      </c>
      <c r="AN860" s="7" t="s">
        <v>230</v>
      </c>
      <c r="AO860" s="7">
        <v>2</v>
      </c>
      <c r="AP860" s="6">
        <f>(IFERROR(VLOOKUP(AN860,Components[[Name]:[Price]],2,FALSE),0))</f>
        <v>347.83333333333331</v>
      </c>
      <c r="AQ860" s="7" t="s">
        <v>260</v>
      </c>
      <c r="AR860" s="7">
        <v>1</v>
      </c>
      <c r="AS860" s="6">
        <f>(IFERROR(VLOOKUP(AQ860,Components[[Name]:[Price]],2,FALSE),0))</f>
        <v>700</v>
      </c>
      <c r="AV860" s="6">
        <f>(IFERROR(VLOOKUP(AT860,Components[[Name]:[Price]],2,FALSE),0))</f>
        <v>0</v>
      </c>
      <c r="AY860" s="6">
        <f>(IFERROR(VLOOKUP(AW860,Components[[Name]:[Price]],2,FALSE),0))</f>
        <v>0</v>
      </c>
      <c r="BB860" s="6">
        <f>(IFERROR(VLOOKUP(AZ860,Components[[Name]:[Price]],2,FALSE),0))</f>
        <v>0</v>
      </c>
    </row>
    <row r="861" spans="1:54" x14ac:dyDescent="0.2">
      <c r="A861" s="2">
        <v>629</v>
      </c>
      <c r="B861" s="2" t="s">
        <v>1132</v>
      </c>
      <c r="C861" s="2" t="s">
        <v>821</v>
      </c>
      <c r="D861" s="2" t="s">
        <v>1051</v>
      </c>
      <c r="E861" s="2">
        <v>1</v>
      </c>
      <c r="F861" s="2">
        <v>2</v>
      </c>
      <c r="G861" s="2">
        <v>1</v>
      </c>
      <c r="H861" s="2" t="s">
        <v>1051</v>
      </c>
      <c r="I861" s="7">
        <f>Fullmath[[#This Row],[Total CP]]/Fullmath[[#This Row],[Quantity]]</f>
        <v>7.8</v>
      </c>
      <c r="J861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7.8</v>
      </c>
      <c r="K861" s="2">
        <f>Fullmath[[#This Row],[Mat Cost]]/Fullmath[[#This Row],[Quantity]]</f>
        <v>494.92</v>
      </c>
      <c r="L861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494.92</v>
      </c>
      <c r="M861" s="7" t="s">
        <v>457</v>
      </c>
      <c r="N861" s="14">
        <v>2</v>
      </c>
      <c r="O861" s="15">
        <f>IFERROR(_xlfn.IFNA(VLOOKUP(Fullmath[[#This Row],[M1]],$H$2:$L860,2,FALSE),VLOOKUP(Fullmath[[#This Row],[M1]],$H862:$L$2227,2,FALSE)),0)</f>
        <v>3.4</v>
      </c>
      <c r="P861" s="16">
        <f>IFERROR(_xlfn.IFNA(VLOOKUP(Fullmath[[#This Row],[M1]],$H$2:$L860,4,FALSE),VLOOKUP(Fullmath[[#This Row],[M1]],$H862:$L$2227,4,FALSE)),0)</f>
        <v>247.46</v>
      </c>
      <c r="S861" s="15">
        <f>IFERROR(_xlfn.IFNA(VLOOKUP(Fullmath[[#This Row],[M2]],$H$2:$L860,2,FALSE),VLOOKUP(Fullmath[[#This Row],[M2]],$H862:$L$2227,2,FALSE)),0)</f>
        <v>0</v>
      </c>
      <c r="T861" s="16">
        <f>IFERROR(_xlfn.IFNA(VLOOKUP(Fullmath[[#This Row],[M2]],$H$2:$L860,4,FALSE),VLOOKUP(Fullmath[[#This Row],[M2]],$H862:$L$2227,4,FALSE)),0)</f>
        <v>0</v>
      </c>
      <c r="W861" s="15">
        <f>IFERROR(_xlfn.IFNA(VLOOKUP(Fullmath[[#This Row],[M3]],$H$2:$L860,2,FALSE),VLOOKUP(Fullmath[[#This Row],[M3]],$H862:$L$2227,2,FALSE)),0)</f>
        <v>0</v>
      </c>
      <c r="X861" s="16">
        <f>IFERROR(_xlfn.IFNA(VLOOKUP(Fullmath[[#This Row],[M3]],$H$2:$L860,4,FALSE),VLOOKUP(Fullmath[[#This Row],[M3]],$H862:$L$2227,4,FALSE)),0)</f>
        <v>0</v>
      </c>
      <c r="AA861" s="15">
        <f>IFERROR(_xlfn.IFNA(VLOOKUP(Fullmath[[#This Row],[M4]],$H$2:$L860,2,FALSE),VLOOKUP(Fullmath[[#This Row],[M4]],$H862:$L$2227,2,FALSE)),0)</f>
        <v>0</v>
      </c>
      <c r="AB861" s="16">
        <f>IFERROR(_xlfn.IFNA(VLOOKUP(Fullmath[[#This Row],[M4]],$H$2:$L860,4,FALSE),VLOOKUP(Fullmath[[#This Row],[M4]],$H862:$L$2227,4,FALSE)),0)</f>
        <v>0</v>
      </c>
      <c r="AE861" s="15">
        <f>IFERROR(_xlfn.IFNA(VLOOKUP(Fullmath[[#This Row],[M5]],$H$2:$L860,2,FALSE),VLOOKUP(Fullmath[[#This Row],[M5]],$H862:$L$2227,2,FALSE)),0)</f>
        <v>0</v>
      </c>
      <c r="AF861" s="16">
        <f>IFERROR(_xlfn.IFNA(VLOOKUP(Fullmath[[#This Row],[M5]],$H$2:$L860,4,FALSE),VLOOKUP(Fullmath[[#This Row],[M5]],$H862:$L$2227,4,FALSE)),0)</f>
        <v>0</v>
      </c>
      <c r="AI861" s="15">
        <f>IFERROR(_xlfn.IFNA(VLOOKUP(Fullmath[[#This Row],[M6]],$H$2:$L860,2,FALSE),VLOOKUP(Fullmath[[#This Row],[M6]],$H862:$L$2227,2,FALSE)),0)</f>
        <v>0</v>
      </c>
      <c r="AJ861" s="16">
        <f>IFERROR(_xlfn.IFNA(VLOOKUP(Fullmath[[#This Row],[M6]],$H$2:$L860,4,FALSE),VLOOKUP(Fullmath[[#This Row],[M6]],$H862:$L$2227,4,FALSE)),0)</f>
        <v>0</v>
      </c>
      <c r="AM861" s="6">
        <f>(IFERROR(VLOOKUP(AK861,Components[[Name]:[Price]],2,FALSE),0))</f>
        <v>0</v>
      </c>
      <c r="AP861" s="6">
        <f>(IFERROR(VLOOKUP(AN861,Components[[Name]:[Price]],2,FALSE),0))</f>
        <v>0</v>
      </c>
      <c r="AS861" s="6">
        <f>(IFERROR(VLOOKUP(AQ861,Components[[Name]:[Price]],2,FALSE),0))</f>
        <v>0</v>
      </c>
      <c r="AV861" s="6">
        <f>(IFERROR(VLOOKUP(AT861,Components[[Name]:[Price]],2,FALSE),0))</f>
        <v>0</v>
      </c>
      <c r="AY861" s="6">
        <f>(IFERROR(VLOOKUP(AW861,Components[[Name]:[Price]],2,FALSE),0))</f>
        <v>0</v>
      </c>
      <c r="BB861" s="6">
        <f>(IFERROR(VLOOKUP(AZ861,Components[[Name]:[Price]],2,FALSE),0))</f>
        <v>0</v>
      </c>
    </row>
    <row r="862" spans="1:54" x14ac:dyDescent="0.2">
      <c r="A862" s="2">
        <v>640</v>
      </c>
      <c r="B862" s="2" t="s">
        <v>1132</v>
      </c>
      <c r="C862" s="2" t="s">
        <v>821</v>
      </c>
      <c r="D862" s="2" t="s">
        <v>1051</v>
      </c>
      <c r="E862" s="2">
        <v>1</v>
      </c>
      <c r="F862" s="2">
        <v>8</v>
      </c>
      <c r="G862" s="2">
        <v>1</v>
      </c>
      <c r="H862" s="2" t="s">
        <v>1119</v>
      </c>
      <c r="I862" s="7">
        <f>Fullmath[[#This Row],[Total CP]]/Fullmath[[#This Row],[Quantity]]</f>
        <v>7.8</v>
      </c>
      <c r="J862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7.8</v>
      </c>
      <c r="K862" s="2">
        <f>Fullmath[[#This Row],[Mat Cost]]/Fullmath[[#This Row],[Quantity]]</f>
        <v>494.92</v>
      </c>
      <c r="L862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494.92</v>
      </c>
      <c r="M862" s="7" t="s">
        <v>457</v>
      </c>
      <c r="N862" s="14">
        <v>2</v>
      </c>
      <c r="O862" s="15">
        <f>IFERROR(_xlfn.IFNA(VLOOKUP(Fullmath[[#This Row],[M1]],$H$2:$L861,2,FALSE),VLOOKUP(Fullmath[[#This Row],[M1]],$H863:$L$2227,2,FALSE)),0)</f>
        <v>3.4</v>
      </c>
      <c r="P862" s="16">
        <f>IFERROR(_xlfn.IFNA(VLOOKUP(Fullmath[[#This Row],[M1]],$H$2:$L861,4,FALSE),VLOOKUP(Fullmath[[#This Row],[M1]],$H863:$L$2227,4,FALSE)),0)</f>
        <v>247.46</v>
      </c>
      <c r="S862" s="15">
        <f>IFERROR(_xlfn.IFNA(VLOOKUP(Fullmath[[#This Row],[M2]],$H$2:$L861,2,FALSE),VLOOKUP(Fullmath[[#This Row],[M2]],$H863:$L$2227,2,FALSE)),0)</f>
        <v>0</v>
      </c>
      <c r="T862" s="16">
        <f>IFERROR(_xlfn.IFNA(VLOOKUP(Fullmath[[#This Row],[M2]],$H$2:$L861,4,FALSE),VLOOKUP(Fullmath[[#This Row],[M2]],$H863:$L$2227,4,FALSE)),0)</f>
        <v>0</v>
      </c>
      <c r="W862" s="15">
        <f>IFERROR(_xlfn.IFNA(VLOOKUP(Fullmath[[#This Row],[M3]],$H$2:$L861,2,FALSE),VLOOKUP(Fullmath[[#This Row],[M3]],$H863:$L$2227,2,FALSE)),0)</f>
        <v>0</v>
      </c>
      <c r="X862" s="16">
        <f>IFERROR(_xlfn.IFNA(VLOOKUP(Fullmath[[#This Row],[M3]],$H$2:$L861,4,FALSE),VLOOKUP(Fullmath[[#This Row],[M3]],$H863:$L$2227,4,FALSE)),0)</f>
        <v>0</v>
      </c>
      <c r="AA862" s="15">
        <f>IFERROR(_xlfn.IFNA(VLOOKUP(Fullmath[[#This Row],[M4]],$H$2:$L861,2,FALSE),VLOOKUP(Fullmath[[#This Row],[M4]],$H863:$L$2227,2,FALSE)),0)</f>
        <v>0</v>
      </c>
      <c r="AB862" s="16">
        <f>IFERROR(_xlfn.IFNA(VLOOKUP(Fullmath[[#This Row],[M4]],$H$2:$L861,4,FALSE),VLOOKUP(Fullmath[[#This Row],[M4]],$H863:$L$2227,4,FALSE)),0)</f>
        <v>0</v>
      </c>
      <c r="AE862" s="15">
        <f>IFERROR(_xlfn.IFNA(VLOOKUP(Fullmath[[#This Row],[M5]],$H$2:$L861,2,FALSE),VLOOKUP(Fullmath[[#This Row],[M5]],$H863:$L$2227,2,FALSE)),0)</f>
        <v>0</v>
      </c>
      <c r="AF862" s="16">
        <f>IFERROR(_xlfn.IFNA(VLOOKUP(Fullmath[[#This Row],[M5]],$H$2:$L861,4,FALSE),VLOOKUP(Fullmath[[#This Row],[M5]],$H863:$L$2227,4,FALSE)),0)</f>
        <v>0</v>
      </c>
      <c r="AI862" s="15">
        <f>IFERROR(_xlfn.IFNA(VLOOKUP(Fullmath[[#This Row],[M6]],$H$2:$L861,2,FALSE),VLOOKUP(Fullmath[[#This Row],[M6]],$H863:$L$2227,2,FALSE)),0)</f>
        <v>0</v>
      </c>
      <c r="AJ862" s="16">
        <f>IFERROR(_xlfn.IFNA(VLOOKUP(Fullmath[[#This Row],[M6]],$H$2:$L861,4,FALSE),VLOOKUP(Fullmath[[#This Row],[M6]],$H863:$L$2227,4,FALSE)),0)</f>
        <v>0</v>
      </c>
      <c r="AM862" s="6">
        <f>(IFERROR(VLOOKUP(AK862,Components[[Name]:[Price]],2,FALSE),0))</f>
        <v>0</v>
      </c>
      <c r="AP862" s="6">
        <f>(IFERROR(VLOOKUP(AN862,Components[[Name]:[Price]],2,FALSE),0))</f>
        <v>0</v>
      </c>
      <c r="AS862" s="6">
        <f>(IFERROR(VLOOKUP(AQ862,Components[[Name]:[Price]],2,FALSE),0))</f>
        <v>0</v>
      </c>
      <c r="AV862" s="6">
        <f>(IFERROR(VLOOKUP(AT862,Components[[Name]:[Price]],2,FALSE),0))</f>
        <v>0</v>
      </c>
      <c r="AY862" s="6">
        <f>(IFERROR(VLOOKUP(AW862,Components[[Name]:[Price]],2,FALSE),0))</f>
        <v>0</v>
      </c>
      <c r="BB862" s="6">
        <f>(IFERROR(VLOOKUP(AZ862,Components[[Name]:[Price]],2,FALSE),0))</f>
        <v>0</v>
      </c>
    </row>
    <row r="863" spans="1:54" x14ac:dyDescent="0.2">
      <c r="A863" s="2">
        <v>657</v>
      </c>
      <c r="B863" s="2" t="s">
        <v>1132</v>
      </c>
      <c r="C863" s="2" t="s">
        <v>821</v>
      </c>
      <c r="D863" s="2" t="s">
        <v>1051</v>
      </c>
      <c r="E863" s="2">
        <v>1</v>
      </c>
      <c r="F863" s="2">
        <v>25</v>
      </c>
      <c r="G863" s="2">
        <v>83</v>
      </c>
      <c r="H863" s="2" t="s">
        <v>1120</v>
      </c>
      <c r="I863" s="7">
        <f>Fullmath[[#This Row],[Total CP]]/Fullmath[[#This Row],[Quantity]]</f>
        <v>98.6</v>
      </c>
      <c r="J863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98.6</v>
      </c>
      <c r="K863" s="2">
        <f>Fullmath[[#This Row],[Mat Cost]]/Fullmath[[#This Row],[Quantity]]</f>
        <v>2052.2566666666667</v>
      </c>
      <c r="L863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2052.2566666666667</v>
      </c>
      <c r="M863" s="7" t="s">
        <v>1119</v>
      </c>
      <c r="N863" s="14">
        <v>1</v>
      </c>
      <c r="O863" s="15">
        <f>IFERROR(_xlfn.IFNA(VLOOKUP(Fullmath[[#This Row],[M1]],$H$2:$L862,2,FALSE),VLOOKUP(Fullmath[[#This Row],[M1]],$H864:$L$2227,2,FALSE)),0)</f>
        <v>7.8</v>
      </c>
      <c r="P863" s="16">
        <f>IFERROR(_xlfn.IFNA(VLOOKUP(Fullmath[[#This Row],[M1]],$H$2:$L862,4,FALSE),VLOOKUP(Fullmath[[#This Row],[M1]],$H864:$L$2227,4,FALSE)),0)</f>
        <v>494.92</v>
      </c>
      <c r="Q863" s="7" t="s">
        <v>644</v>
      </c>
      <c r="R863" s="7">
        <v>2</v>
      </c>
      <c r="S863" s="15">
        <f>IFERROR(_xlfn.IFNA(VLOOKUP(Fullmath[[#This Row],[M2]],$H$2:$L862,2,FALSE),VLOOKUP(Fullmath[[#This Row],[M2]],$H864:$L$2227,2,FALSE)),0)</f>
        <v>1</v>
      </c>
      <c r="T863" s="16">
        <f>IFERROR(_xlfn.IFNA(VLOOKUP(Fullmath[[#This Row],[M2]],$H$2:$L862,4,FALSE),VLOOKUP(Fullmath[[#This Row],[M2]],$H864:$L$2227,4,FALSE)),0)</f>
        <v>120.33333333333333</v>
      </c>
      <c r="U863" s="7" t="s">
        <v>648</v>
      </c>
      <c r="V863" s="7">
        <v>1</v>
      </c>
      <c r="W863" s="15">
        <f>IFERROR(_xlfn.IFNA(VLOOKUP(Fullmath[[#This Row],[M3]],$H$2:$L862,2,FALSE),VLOOKUP(Fullmath[[#This Row],[M3]],$H864:$L$2227,2,FALSE)),0)</f>
        <v>2.4</v>
      </c>
      <c r="X863" s="16">
        <f>IFERROR(_xlfn.IFNA(VLOOKUP(Fullmath[[#This Row],[M3]],$H$2:$L862,4,FALSE),VLOOKUP(Fullmath[[#This Row],[M3]],$H864:$L$2227,4,FALSE)),0)</f>
        <v>180.21</v>
      </c>
      <c r="Y863" s="7" t="s">
        <v>317</v>
      </c>
      <c r="Z863" s="7">
        <v>1</v>
      </c>
      <c r="AA863" s="15">
        <f>IFERROR(_xlfn.IFNA(VLOOKUP(Fullmath[[#This Row],[M4]],$H$2:$L862,2,FALSE),VLOOKUP(Fullmath[[#This Row],[M4]],$H864:$L$2227,2,FALSE)),0)</f>
        <v>3.4</v>
      </c>
      <c r="AB863" s="16">
        <f>IFERROR(_xlfn.IFNA(VLOOKUP(Fullmath[[#This Row],[M4]],$H$2:$L862,4,FALSE),VLOOKUP(Fullmath[[#This Row],[M4]],$H864:$L$2227,4,FALSE)),0)</f>
        <v>276.46000000000004</v>
      </c>
      <c r="AE863" s="15">
        <f>IFERROR(_xlfn.IFNA(VLOOKUP(Fullmath[[#This Row],[M5]],$H$2:$L862,2,FALSE),VLOOKUP(Fullmath[[#This Row],[M5]],$H864:$L$2227,2,FALSE)),0)</f>
        <v>0</v>
      </c>
      <c r="AF863" s="16">
        <f>IFERROR(_xlfn.IFNA(VLOOKUP(Fullmath[[#This Row],[M5]],$H$2:$L862,4,FALSE),VLOOKUP(Fullmath[[#This Row],[M5]],$H864:$L$2227,4,FALSE)),0)</f>
        <v>0</v>
      </c>
      <c r="AI863" s="15">
        <f>IFERROR(_xlfn.IFNA(VLOOKUP(Fullmath[[#This Row],[M6]],$H$2:$L862,2,FALSE),VLOOKUP(Fullmath[[#This Row],[M6]],$H864:$L$2227,2,FALSE)),0)</f>
        <v>0</v>
      </c>
      <c r="AJ863" s="16">
        <f>IFERROR(_xlfn.IFNA(VLOOKUP(Fullmath[[#This Row],[M6]],$H$2:$L862,4,FALSE),VLOOKUP(Fullmath[[#This Row],[M6]],$H864:$L$2227,4,FALSE)),0)</f>
        <v>0</v>
      </c>
      <c r="AK863" s="35" t="s">
        <v>191</v>
      </c>
      <c r="AL863" s="7">
        <v>10</v>
      </c>
      <c r="AM863" s="6">
        <f>(IFERROR(VLOOKUP(AK863,Components[[Name]:[Price]],2,FALSE),0))</f>
        <v>86</v>
      </c>
      <c r="AP863" s="6">
        <f>(IFERROR(VLOOKUP(AN863,Components[[Name]:[Price]],2,FALSE),0))</f>
        <v>0</v>
      </c>
      <c r="AS863" s="6">
        <f>(IFERROR(VLOOKUP(AQ863,Components[[Name]:[Price]],2,FALSE),0))</f>
        <v>0</v>
      </c>
      <c r="AV863" s="6">
        <f>(IFERROR(VLOOKUP(AT863,Components[[Name]:[Price]],2,FALSE),0))</f>
        <v>0</v>
      </c>
      <c r="AY863" s="6">
        <f>(IFERROR(VLOOKUP(AW863,Components[[Name]:[Price]],2,FALSE),0))</f>
        <v>0</v>
      </c>
      <c r="BB863" s="6">
        <f>(IFERROR(VLOOKUP(AZ863,Components[[Name]:[Price]],2,FALSE),0))</f>
        <v>0</v>
      </c>
    </row>
    <row r="864" spans="1:54" x14ac:dyDescent="0.2">
      <c r="A864" s="2">
        <v>687</v>
      </c>
      <c r="B864" s="2" t="s">
        <v>1132</v>
      </c>
      <c r="C864" s="2" t="s">
        <v>821</v>
      </c>
      <c r="D864" s="2" t="s">
        <v>1051</v>
      </c>
      <c r="E864" s="2">
        <v>1</v>
      </c>
      <c r="F864" s="2">
        <v>35</v>
      </c>
      <c r="G864" s="2">
        <v>255</v>
      </c>
      <c r="H864" s="2" t="s">
        <v>1121</v>
      </c>
      <c r="I864" s="7">
        <f>Fullmath[[#This Row],[Total CP]]/Fullmath[[#This Row],[Quantity]]</f>
        <v>291.39999999999998</v>
      </c>
      <c r="J864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291.39999999999998</v>
      </c>
      <c r="K864" s="2">
        <f>Fullmath[[#This Row],[Mat Cost]]/Fullmath[[#This Row],[Quantity]]</f>
        <v>2587.6766666666667</v>
      </c>
      <c r="L864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2587.6766666666667</v>
      </c>
      <c r="M864" s="7" t="s">
        <v>457</v>
      </c>
      <c r="N864" s="14">
        <v>3</v>
      </c>
      <c r="O864" s="15">
        <f>IFERROR(_xlfn.IFNA(VLOOKUP(Fullmath[[#This Row],[M1]],$H$2:$L863,2,FALSE),VLOOKUP(Fullmath[[#This Row],[M1]],$H865:$L$2227,2,FALSE)),0)</f>
        <v>3.4</v>
      </c>
      <c r="P864" s="16">
        <f>IFERROR(_xlfn.IFNA(VLOOKUP(Fullmath[[#This Row],[M1]],$H$2:$L863,4,FALSE),VLOOKUP(Fullmath[[#This Row],[M1]],$H865:$L$2227,4,FALSE)),0)</f>
        <v>247.46</v>
      </c>
      <c r="Q864" s="7" t="s">
        <v>644</v>
      </c>
      <c r="R864" s="7">
        <v>3</v>
      </c>
      <c r="S864" s="15">
        <f>IFERROR(_xlfn.IFNA(VLOOKUP(Fullmath[[#This Row],[M2]],$H$2:$L863,2,FALSE),VLOOKUP(Fullmath[[#This Row],[M2]],$H865:$L$2227,2,FALSE)),0)</f>
        <v>1</v>
      </c>
      <c r="T864" s="16">
        <f>IFERROR(_xlfn.IFNA(VLOOKUP(Fullmath[[#This Row],[M2]],$H$2:$L863,4,FALSE),VLOOKUP(Fullmath[[#This Row],[M2]],$H865:$L$2227,4,FALSE)),0)</f>
        <v>120.33333333333333</v>
      </c>
      <c r="U864" s="7" t="s">
        <v>648</v>
      </c>
      <c r="V864" s="7">
        <v>3</v>
      </c>
      <c r="W864" s="15">
        <f>IFERROR(_xlfn.IFNA(VLOOKUP(Fullmath[[#This Row],[M3]],$H$2:$L863,2,FALSE),VLOOKUP(Fullmath[[#This Row],[M3]],$H865:$L$2227,2,FALSE)),0)</f>
        <v>2.4</v>
      </c>
      <c r="X864" s="16">
        <f>IFERROR(_xlfn.IFNA(VLOOKUP(Fullmath[[#This Row],[M3]],$H$2:$L863,4,FALSE),VLOOKUP(Fullmath[[#This Row],[M3]],$H865:$L$2227,4,FALSE)),0)</f>
        <v>180.21</v>
      </c>
      <c r="Y864" s="7" t="s">
        <v>306</v>
      </c>
      <c r="Z864" s="7">
        <v>2</v>
      </c>
      <c r="AA864" s="15">
        <f>IFERROR(_xlfn.IFNA(VLOOKUP(Fullmath[[#This Row],[M4]],$H$2:$L863,2,FALSE),VLOOKUP(Fullmath[[#This Row],[M4]],$H865:$L$2227,2,FALSE)),0)</f>
        <v>8</v>
      </c>
      <c r="AB864" s="16">
        <f>IFERROR(_xlfn.IFNA(VLOOKUP(Fullmath[[#This Row],[M4]],$H$2:$L863,4,FALSE),VLOOKUP(Fullmath[[#This Row],[M4]],$H865:$L$2227,4,FALSE)),0)</f>
        <v>260.83333333333331</v>
      </c>
      <c r="AE864" s="15">
        <f>IFERROR(_xlfn.IFNA(VLOOKUP(Fullmath[[#This Row],[M5]],$H$2:$L863,2,FALSE),VLOOKUP(Fullmath[[#This Row],[M5]],$H865:$L$2227,2,FALSE)),0)</f>
        <v>0</v>
      </c>
      <c r="AF864" s="16">
        <f>IFERROR(_xlfn.IFNA(VLOOKUP(Fullmath[[#This Row],[M5]],$H$2:$L863,4,FALSE),VLOOKUP(Fullmath[[#This Row],[M5]],$H865:$L$2227,4,FALSE)),0)</f>
        <v>0</v>
      </c>
      <c r="AI864" s="15">
        <f>IFERROR(_xlfn.IFNA(VLOOKUP(Fullmath[[#This Row],[M6]],$H$2:$L863,2,FALSE),VLOOKUP(Fullmath[[#This Row],[M6]],$H865:$L$2227,2,FALSE)),0)</f>
        <v>0</v>
      </c>
      <c r="AJ864" s="16">
        <f>IFERROR(_xlfn.IFNA(VLOOKUP(Fullmath[[#This Row],[M6]],$H$2:$L863,4,FALSE),VLOOKUP(Fullmath[[#This Row],[M6]],$H865:$L$2227,4,FALSE)),0)</f>
        <v>0</v>
      </c>
      <c r="AK864" s="7" t="s">
        <v>176</v>
      </c>
      <c r="AL864" s="7">
        <v>1</v>
      </c>
      <c r="AM864" s="6">
        <f>(IFERROR(VLOOKUP(AK864,Components[[Name]:[Price]],2,FALSE),0))</f>
        <v>422</v>
      </c>
      <c r="AP864" s="6">
        <f>(IFERROR(VLOOKUP(AN864,Components[[Name]:[Price]],2,FALSE),0))</f>
        <v>0</v>
      </c>
      <c r="AS864" s="6">
        <f>(IFERROR(VLOOKUP(AQ864,Components[[Name]:[Price]],2,FALSE),0))</f>
        <v>0</v>
      </c>
      <c r="AV864" s="6">
        <f>(IFERROR(VLOOKUP(AT864,Components[[Name]:[Price]],2,FALSE),0))</f>
        <v>0</v>
      </c>
      <c r="AY864" s="6">
        <f>(IFERROR(VLOOKUP(AW864,Components[[Name]:[Price]],2,FALSE),0))</f>
        <v>0</v>
      </c>
      <c r="BB864" s="6">
        <f>(IFERROR(VLOOKUP(AZ864,Components[[Name]:[Price]],2,FALSE),0))</f>
        <v>0</v>
      </c>
    </row>
    <row r="865" spans="1:54" x14ac:dyDescent="0.2">
      <c r="A865" s="2">
        <v>1028</v>
      </c>
      <c r="B865" s="2" t="s">
        <v>1132</v>
      </c>
      <c r="C865" s="2" t="s">
        <v>821</v>
      </c>
      <c r="D865" s="2" t="s">
        <v>1051</v>
      </c>
      <c r="E865" s="2">
        <v>1</v>
      </c>
      <c r="F865" s="2">
        <v>50</v>
      </c>
      <c r="G865" s="2">
        <v>900</v>
      </c>
      <c r="H865" s="2" t="s">
        <v>1122</v>
      </c>
      <c r="I865" s="7">
        <f>Fullmath[[#This Row],[Total CP]]/Fullmath[[#This Row],[Quantity]]</f>
        <v>1748.8333333333335</v>
      </c>
      <c r="J865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1748.8333333333335</v>
      </c>
      <c r="K865" s="2">
        <f>Fullmath[[#This Row],[Mat Cost]]/Fullmath[[#This Row],[Quantity]]</f>
        <v>51205.247916666667</v>
      </c>
      <c r="L865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51205.247916666667</v>
      </c>
      <c r="M865" s="7" t="s">
        <v>429</v>
      </c>
      <c r="N865" s="14">
        <v>4</v>
      </c>
      <c r="O865" s="15">
        <f>IFERROR(_xlfn.IFNA(VLOOKUP(Fullmath[[#This Row],[M1]],$H$2:$L864,2,FALSE),VLOOKUP(Fullmath[[#This Row],[M1]],$H865:$L$2228,2,FALSE)),0)</f>
        <v>84.4</v>
      </c>
      <c r="P865" s="16">
        <f>IFERROR(_xlfn.IFNA(VLOOKUP(Fullmath[[#This Row],[M1]],$H$2:$L864,4,FALSE),VLOOKUP(Fullmath[[#This Row],[M1]],$H865:$L$2228,4,FALSE)),0)</f>
        <v>1173.4766666666667</v>
      </c>
      <c r="Q865" s="7" t="s">
        <v>352</v>
      </c>
      <c r="R865" s="7">
        <v>2</v>
      </c>
      <c r="S865" s="15">
        <f>IFERROR(_xlfn.IFNA(VLOOKUP(Fullmath[[#This Row],[M2]],$H$2:$L864,2,FALSE),VLOOKUP(Fullmath[[#This Row],[M2]],$H865:$L$2228,2,FALSE)),0)</f>
        <v>56.416666666666664</v>
      </c>
      <c r="T865" s="16">
        <f>IFERROR(_xlfn.IFNA(VLOOKUP(Fullmath[[#This Row],[M2]],$H$2:$L864,4,FALSE),VLOOKUP(Fullmath[[#This Row],[M2]],$H865:$L$2228,4,FALSE)),0)</f>
        <v>20804.598958333332</v>
      </c>
      <c r="U865" s="7" t="s">
        <v>456</v>
      </c>
      <c r="V865" s="7">
        <v>1</v>
      </c>
      <c r="W865" s="15">
        <f>IFERROR(_xlfn.IFNA(VLOOKUP(Fullmath[[#This Row],[M3]],$H$2:$L864,2,FALSE),VLOOKUP(Fullmath[[#This Row],[M3]],$H865:$L$2228,2,FALSE)),0)</f>
        <v>107</v>
      </c>
      <c r="X865" s="16">
        <f>IFERROR(_xlfn.IFNA(VLOOKUP(Fullmath[[#This Row],[M3]],$H$2:$L864,4,FALSE),VLOOKUP(Fullmath[[#This Row],[M3]],$H865:$L$2228,4,FALSE)),0)</f>
        <v>2314.4666666666667</v>
      </c>
      <c r="Y865" s="7" t="s">
        <v>1121</v>
      </c>
      <c r="Z865" s="7">
        <v>1</v>
      </c>
      <c r="AA865" s="15">
        <f>IFERROR(_xlfn.IFNA(VLOOKUP(Fullmath[[#This Row],[M4]],$H$2:$L864,2,FALSE),VLOOKUP(Fullmath[[#This Row],[M4]],$H865:$L$2228,2,FALSE)),0)</f>
        <v>291.39999999999998</v>
      </c>
      <c r="AB865" s="16">
        <f>IFERROR(_xlfn.IFNA(VLOOKUP(Fullmath[[#This Row],[M4]],$H$2:$L864,4,FALSE),VLOOKUP(Fullmath[[#This Row],[M4]],$H865:$L$2228,4,FALSE)),0)</f>
        <v>2587.6766666666667</v>
      </c>
      <c r="AE865" s="15">
        <f>IFERROR(_xlfn.IFNA(VLOOKUP(Fullmath[[#This Row],[M5]],$H$2:$L864,2,FALSE),VLOOKUP(Fullmath[[#This Row],[M5]],$H865:$L$2228,2,FALSE)),0)</f>
        <v>0</v>
      </c>
      <c r="AF865" s="16">
        <f>IFERROR(_xlfn.IFNA(VLOOKUP(Fullmath[[#This Row],[M5]],$H$2:$L864,4,FALSE),VLOOKUP(Fullmath[[#This Row],[M5]],$H865:$L$2228,4,FALSE)),0)</f>
        <v>0</v>
      </c>
      <c r="AI865" s="15">
        <f>IFERROR(_xlfn.IFNA(VLOOKUP(Fullmath[[#This Row],[M6]],$H$2:$L864,2,FALSE),VLOOKUP(Fullmath[[#This Row],[M6]],$H865:$L$2228,2,FALSE)),0)</f>
        <v>0</v>
      </c>
      <c r="AJ865" s="16">
        <f>IFERROR(_xlfn.IFNA(VLOOKUP(Fullmath[[#This Row],[M6]],$H$2:$L864,4,FALSE),VLOOKUP(Fullmath[[#This Row],[M6]],$H865:$L$2228,4,FALSE)),0)</f>
        <v>0</v>
      </c>
      <c r="AM865" s="6">
        <f>(IFERROR(VLOOKUP(AK865,Components[[Name]:[Price]],2,FALSE),0))</f>
        <v>0</v>
      </c>
      <c r="AP865" s="6">
        <f>(IFERROR(VLOOKUP(AN865,Components[[Name]:[Price]],2,FALSE),0))</f>
        <v>0</v>
      </c>
      <c r="AS865" s="6">
        <f>(IFERROR(VLOOKUP(AQ865,Components[[Name]:[Price]],2,FALSE),0))</f>
        <v>0</v>
      </c>
      <c r="AV865" s="6">
        <f>(IFERROR(VLOOKUP(AT865,Components[[Name]:[Price]],2,FALSE),0))</f>
        <v>0</v>
      </c>
      <c r="AY865" s="6">
        <f>(IFERROR(VLOOKUP(AW865,Components[[Name]:[Price]],2,FALSE),0))</f>
        <v>0</v>
      </c>
      <c r="BB865" s="6">
        <f>(IFERROR(VLOOKUP(AZ865,Components[[Name]:[Price]],2,FALSE),0))</f>
        <v>0</v>
      </c>
    </row>
    <row r="866" spans="1:54" x14ac:dyDescent="0.2">
      <c r="A866" s="2">
        <v>1192</v>
      </c>
      <c r="B866" s="2" t="s">
        <v>1169</v>
      </c>
      <c r="C866" s="2" t="s">
        <v>817</v>
      </c>
      <c r="D866" s="2" t="s">
        <v>36</v>
      </c>
      <c r="E866" s="2">
        <v>10</v>
      </c>
      <c r="F866" s="2">
        <v>5</v>
      </c>
      <c r="G866" s="2">
        <v>10</v>
      </c>
      <c r="H866" s="2" t="s">
        <v>1174</v>
      </c>
      <c r="I866" s="7">
        <f>Fullmath[[#This Row],[Total CP]]/Fullmath[[#This Row],[Quantity]]</f>
        <v>1</v>
      </c>
      <c r="J866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66" s="2">
        <f>Fullmath[[#This Row],[Mat Cost]]/Fullmath[[#This Row],[Quantity]]</f>
        <v>153.69999999999999</v>
      </c>
      <c r="L866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1537</v>
      </c>
      <c r="N866" s="14"/>
      <c r="O866" s="15">
        <f>IFERROR(_xlfn.IFNA(VLOOKUP(Fullmath[[#This Row],[M1]],$H$2:$L865,2,FALSE),VLOOKUP(Fullmath[[#This Row],[M1]],$H867:$L$2227,2,FALSE)),0)</f>
        <v>0</v>
      </c>
      <c r="P866" s="16">
        <f>IFERROR(_xlfn.IFNA(VLOOKUP(Fullmath[[#This Row],[M1]],$H$2:$L865,4,FALSE),VLOOKUP(Fullmath[[#This Row],[M1]],$H867:$L$2227,4,FALSE)),0)</f>
        <v>0</v>
      </c>
      <c r="S866" s="15">
        <f>IFERROR(_xlfn.IFNA(VLOOKUP(Fullmath[[#This Row],[M2]],$H$2:$L865,2,FALSE),VLOOKUP(Fullmath[[#This Row],[M2]],$H867:$L$2227,2,FALSE)),0)</f>
        <v>0</v>
      </c>
      <c r="T866" s="16">
        <f>IFERROR(_xlfn.IFNA(VLOOKUP(Fullmath[[#This Row],[M2]],$H$2:$L865,4,FALSE),VLOOKUP(Fullmath[[#This Row],[M2]],$H867:$L$2227,4,FALSE)),0)</f>
        <v>0</v>
      </c>
      <c r="W866" s="15">
        <f>IFERROR(_xlfn.IFNA(VLOOKUP(Fullmath[[#This Row],[M3]],$H$2:$L865,2,FALSE),VLOOKUP(Fullmath[[#This Row],[M3]],$H867:$L$2227,2,FALSE)),0)</f>
        <v>0</v>
      </c>
      <c r="X866" s="16">
        <f>IFERROR(_xlfn.IFNA(VLOOKUP(Fullmath[[#This Row],[M3]],$H$2:$L865,4,FALSE),VLOOKUP(Fullmath[[#This Row],[M3]],$H867:$L$2227,4,FALSE)),0)</f>
        <v>0</v>
      </c>
      <c r="AA866" s="15">
        <f>IFERROR(_xlfn.IFNA(VLOOKUP(Fullmath[[#This Row],[M4]],$H$2:$L865,2,FALSE),VLOOKUP(Fullmath[[#This Row],[M4]],$H867:$L$2227,2,FALSE)),0)</f>
        <v>0</v>
      </c>
      <c r="AB866" s="16">
        <f>IFERROR(_xlfn.IFNA(VLOOKUP(Fullmath[[#This Row],[M4]],$H$2:$L865,4,FALSE),VLOOKUP(Fullmath[[#This Row],[M4]],$H867:$L$2227,4,FALSE)),0)</f>
        <v>0</v>
      </c>
      <c r="AE866" s="15">
        <f>IFERROR(_xlfn.IFNA(VLOOKUP(Fullmath[[#This Row],[M5]],$H$2:$L865,2,FALSE),VLOOKUP(Fullmath[[#This Row],[M5]],$H867:$L$2227,2,FALSE)),0)</f>
        <v>0</v>
      </c>
      <c r="AF866" s="16">
        <f>IFERROR(_xlfn.IFNA(VLOOKUP(Fullmath[[#This Row],[M5]],$H$2:$L865,4,FALSE),VLOOKUP(Fullmath[[#This Row],[M5]],$H867:$L$2227,4,FALSE)),0)</f>
        <v>0</v>
      </c>
      <c r="AI866" s="15">
        <f>IFERROR(_xlfn.IFNA(VLOOKUP(Fullmath[[#This Row],[M6]],$H$2:$L865,2,FALSE),VLOOKUP(Fullmath[[#This Row],[M6]],$H867:$L$2227,2,FALSE)),0)</f>
        <v>0</v>
      </c>
      <c r="AJ866" s="16">
        <f>IFERROR(_xlfn.IFNA(VLOOKUP(Fullmath[[#This Row],[M6]],$H$2:$L865,4,FALSE),VLOOKUP(Fullmath[[#This Row],[M6]],$H867:$L$2227,4,FALSE)),0)</f>
        <v>0</v>
      </c>
      <c r="AK866" s="7" t="s">
        <v>488</v>
      </c>
      <c r="AL866" s="7">
        <v>10</v>
      </c>
      <c r="AM866" s="2">
        <f>(IFERROR(VLOOKUP(AK866,Components[[Name]:[Price]],2,FALSE),0))</f>
        <v>50</v>
      </c>
      <c r="AN866" s="7" t="s">
        <v>225</v>
      </c>
      <c r="AO866" s="7">
        <v>10</v>
      </c>
      <c r="AP866" s="2">
        <f>(IFERROR(VLOOKUP(AN866,Components[[Name]:[Price]],2,FALSE),0))</f>
        <v>103.7</v>
      </c>
      <c r="AS866" s="2">
        <f>(IFERROR(VLOOKUP(AQ866,Components[[Name]:[Price]],2,FALSE),0))</f>
        <v>0</v>
      </c>
      <c r="AV866" s="2">
        <f>(IFERROR(VLOOKUP(AT866,Components[[Name]:[Price]],2,FALSE),0))</f>
        <v>0</v>
      </c>
      <c r="AY866" s="2">
        <f>(IFERROR(VLOOKUP(AW866,Components[[Name]:[Price]],2,FALSE),0))</f>
        <v>0</v>
      </c>
      <c r="BB866" s="6">
        <f>(IFERROR(VLOOKUP(AZ866,Components[[Name]:[Price]],2,FALSE),0))</f>
        <v>0</v>
      </c>
    </row>
    <row r="867" spans="1:54" x14ac:dyDescent="0.2">
      <c r="A867" s="2">
        <v>615</v>
      </c>
      <c r="B867" s="2" t="s">
        <v>1169</v>
      </c>
      <c r="C867" s="2" t="s">
        <v>817</v>
      </c>
      <c r="D867" s="2" t="s">
        <v>36</v>
      </c>
      <c r="E867" s="2">
        <v>1</v>
      </c>
      <c r="F867" s="2">
        <v>5</v>
      </c>
      <c r="G867" s="2">
        <v>1</v>
      </c>
      <c r="H867" s="2" t="s">
        <v>319</v>
      </c>
      <c r="I867" s="7">
        <f>Fullmath[[#This Row],[Total CP]]/Fullmath[[#This Row],[Quantity]]</f>
        <v>1</v>
      </c>
      <c r="J867" s="2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67" s="2">
        <f>Fullmath[[#This Row],[Mat Cost]]/Fullmath[[#This Row],[Quantity]]</f>
        <v>153.69999999999999</v>
      </c>
      <c r="L867" s="2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153.69999999999999</v>
      </c>
      <c r="N867" s="14"/>
      <c r="O867" s="15">
        <f>IFERROR(_xlfn.IFNA(VLOOKUP(Fullmath[[#This Row],[M1]],$H$2:$L866,2,FALSE),VLOOKUP(Fullmath[[#This Row],[M1]],$H868:$L$2227,2,FALSE)),0)</f>
        <v>0</v>
      </c>
      <c r="P867" s="16">
        <f>IFERROR(_xlfn.IFNA(VLOOKUP(Fullmath[[#This Row],[M1]],$H$2:$L866,4,FALSE),VLOOKUP(Fullmath[[#This Row],[M1]],$H868:$L$2227,4,FALSE)),0)</f>
        <v>0</v>
      </c>
      <c r="S867" s="15">
        <f>IFERROR(_xlfn.IFNA(VLOOKUP(Fullmath[[#This Row],[M2]],$H$2:$L866,2,FALSE),VLOOKUP(Fullmath[[#This Row],[M2]],$H868:$L$2227,2,FALSE)),0)</f>
        <v>0</v>
      </c>
      <c r="T867" s="16">
        <f>IFERROR(_xlfn.IFNA(VLOOKUP(Fullmath[[#This Row],[M2]],$H$2:$L866,4,FALSE),VLOOKUP(Fullmath[[#This Row],[M2]],$H868:$L$2227,4,FALSE)),0)</f>
        <v>0</v>
      </c>
      <c r="W867" s="15">
        <f>IFERROR(_xlfn.IFNA(VLOOKUP(Fullmath[[#This Row],[M3]],$H$2:$L866,2,FALSE),VLOOKUP(Fullmath[[#This Row],[M3]],$H868:$L$2227,2,FALSE)),0)</f>
        <v>0</v>
      </c>
      <c r="X867" s="16">
        <f>IFERROR(_xlfn.IFNA(VLOOKUP(Fullmath[[#This Row],[M3]],$H$2:$L866,4,FALSE),VLOOKUP(Fullmath[[#This Row],[M3]],$H868:$L$2227,4,FALSE)),0)</f>
        <v>0</v>
      </c>
      <c r="AA867" s="15">
        <f>IFERROR(_xlfn.IFNA(VLOOKUP(Fullmath[[#This Row],[M4]],$H$2:$L866,2,FALSE),VLOOKUP(Fullmath[[#This Row],[M4]],$H868:$L$2227,2,FALSE)),0)</f>
        <v>0</v>
      </c>
      <c r="AB867" s="16">
        <f>IFERROR(_xlfn.IFNA(VLOOKUP(Fullmath[[#This Row],[M4]],$H$2:$L866,4,FALSE),VLOOKUP(Fullmath[[#This Row],[M4]],$H868:$L$2227,4,FALSE)),0)</f>
        <v>0</v>
      </c>
      <c r="AE867" s="15">
        <f>IFERROR(_xlfn.IFNA(VLOOKUP(Fullmath[[#This Row],[M5]],$H$2:$L866,2,FALSE),VLOOKUP(Fullmath[[#This Row],[M5]],$H868:$L$2227,2,FALSE)),0)</f>
        <v>0</v>
      </c>
      <c r="AF867" s="16">
        <f>IFERROR(_xlfn.IFNA(VLOOKUP(Fullmath[[#This Row],[M5]],$H$2:$L866,4,FALSE),VLOOKUP(Fullmath[[#This Row],[M5]],$H868:$L$2227,4,FALSE)),0)</f>
        <v>0</v>
      </c>
      <c r="AI867" s="15">
        <f>IFERROR(_xlfn.IFNA(VLOOKUP(Fullmath[[#This Row],[M6]],$H$2:$L866,2,FALSE),VLOOKUP(Fullmath[[#This Row],[M6]],$H868:$L$2227,2,FALSE)),0)</f>
        <v>0</v>
      </c>
      <c r="AJ867" s="16">
        <f>IFERROR(_xlfn.IFNA(VLOOKUP(Fullmath[[#This Row],[M6]],$H$2:$L866,4,FALSE),VLOOKUP(Fullmath[[#This Row],[M6]],$H868:$L$2227,4,FALSE)),0)</f>
        <v>0</v>
      </c>
      <c r="AK867" s="7" t="s">
        <v>488</v>
      </c>
      <c r="AL867" s="7">
        <v>1</v>
      </c>
      <c r="AM867" s="2">
        <f>(IFERROR(VLOOKUP(AK867,Components[[Name]:[Price]],2,FALSE),0))</f>
        <v>50</v>
      </c>
      <c r="AN867" s="7" t="s">
        <v>225</v>
      </c>
      <c r="AO867" s="7">
        <v>1</v>
      </c>
      <c r="AP867" s="2">
        <f>(IFERROR(VLOOKUP(AN867,Components[[Name]:[Price]],2,FALSE),0))</f>
        <v>103.7</v>
      </c>
      <c r="AS867" s="2">
        <f>(IFERROR(VLOOKUP(AQ867,Components[[Name]:[Price]],2,FALSE),0))</f>
        <v>0</v>
      </c>
      <c r="AV867" s="2">
        <f>(IFERROR(VLOOKUP(AT867,Components[[Name]:[Price]],2,FALSE),0))</f>
        <v>0</v>
      </c>
      <c r="AY867" s="2">
        <f>(IFERROR(VLOOKUP(AW867,Components[[Name]:[Price]],2,FALSE),0))</f>
        <v>0</v>
      </c>
      <c r="BB867" s="6">
        <f>(IFERROR(VLOOKUP(AZ867,Components[[Name]:[Price]],2,FALSE),0))</f>
        <v>0</v>
      </c>
    </row>
    <row r="868" spans="1:54" x14ac:dyDescent="0.2">
      <c r="A868" s="2">
        <v>1112</v>
      </c>
      <c r="B868" s="2" t="s">
        <v>958</v>
      </c>
      <c r="C868" s="6" t="s">
        <v>817</v>
      </c>
      <c r="D868" s="2" t="s">
        <v>36</v>
      </c>
      <c r="E868" s="2">
        <v>1</v>
      </c>
      <c r="F868" s="2">
        <v>20</v>
      </c>
      <c r="G868" s="2">
        <v>9</v>
      </c>
      <c r="H868" s="2" t="s">
        <v>327</v>
      </c>
      <c r="I868" s="7">
        <f>Fullmath[[#This Row],[Total CP]]/Fullmath[[#This Row],[Quantity]]</f>
        <v>10</v>
      </c>
      <c r="J8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68" s="6">
        <f>Fullmath[[#This Row],[Mat Cost]]/Fullmath[[#This Row],[Quantity]]</f>
        <v>518.11666666666667</v>
      </c>
      <c r="L8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518.11666666666667</v>
      </c>
      <c r="M868" s="7" t="s">
        <v>319</v>
      </c>
      <c r="N868" s="14">
        <v>1</v>
      </c>
      <c r="O868" s="15">
        <f>IFERROR(_xlfn.IFNA(VLOOKUP(Fullmath[[#This Row],[M1]],$H$2:$L867,2,FALSE),VLOOKUP(Fullmath[[#This Row],[M1]],$H869:$L$2227,2,FALSE)),0)</f>
        <v>1</v>
      </c>
      <c r="P868" s="16">
        <f>IFERROR(_xlfn.IFNA(VLOOKUP(Fullmath[[#This Row],[M1]],$H$2:$L867,4,FALSE),VLOOKUP(Fullmath[[#This Row],[M1]],$H869:$L$2227,4,FALSE)),0)</f>
        <v>153.69999999999999</v>
      </c>
      <c r="S868" s="15">
        <f>IFERROR(_xlfn.IFNA(VLOOKUP(Fullmath[[#This Row],[M2]],$H$2:$L867,2,FALSE),VLOOKUP(Fullmath[[#This Row],[M2]],$H869:$L$2227,2,FALSE)),0)</f>
        <v>0</v>
      </c>
      <c r="T868" s="16">
        <f>IFERROR(_xlfn.IFNA(VLOOKUP(Fullmath[[#This Row],[M2]],$H$2:$L867,4,FALSE),VLOOKUP(Fullmath[[#This Row],[M2]],$H869:$L$2227,4,FALSE)),0)</f>
        <v>0</v>
      </c>
      <c r="W868" s="15">
        <f>IFERROR(_xlfn.IFNA(VLOOKUP(Fullmath[[#This Row],[M3]],$H$2:$L867,2,FALSE),VLOOKUP(Fullmath[[#This Row],[M3]],$H869:$L$2227,2,FALSE)),0)</f>
        <v>0</v>
      </c>
      <c r="X868" s="16">
        <f>IFERROR(_xlfn.IFNA(VLOOKUP(Fullmath[[#This Row],[M3]],$H$2:$L867,4,FALSE),VLOOKUP(Fullmath[[#This Row],[M3]],$H869:$L$2227,4,FALSE)),0)</f>
        <v>0</v>
      </c>
      <c r="AA868" s="15">
        <f>IFERROR(_xlfn.IFNA(VLOOKUP(Fullmath[[#This Row],[M4]],$H$2:$L867,2,FALSE),VLOOKUP(Fullmath[[#This Row],[M4]],$H869:$L$2227,2,FALSE)),0)</f>
        <v>0</v>
      </c>
      <c r="AB868" s="16">
        <f>IFERROR(_xlfn.IFNA(VLOOKUP(Fullmath[[#This Row],[M4]],$H$2:$L867,4,FALSE),VLOOKUP(Fullmath[[#This Row],[M4]],$H869:$L$2227,4,FALSE)),0)</f>
        <v>0</v>
      </c>
      <c r="AE868" s="15">
        <f>IFERROR(_xlfn.IFNA(VLOOKUP(Fullmath[[#This Row],[M5]],$H$2:$L867,2,FALSE),VLOOKUP(Fullmath[[#This Row],[M5]],$H869:$L$2227,2,FALSE)),0)</f>
        <v>0</v>
      </c>
      <c r="AF868" s="16">
        <f>IFERROR(_xlfn.IFNA(VLOOKUP(Fullmath[[#This Row],[M5]],$H$2:$L867,4,FALSE),VLOOKUP(Fullmath[[#This Row],[M5]],$H869:$L$2227,4,FALSE)),0)</f>
        <v>0</v>
      </c>
      <c r="AI868" s="15">
        <f>IFERROR(_xlfn.IFNA(VLOOKUP(Fullmath[[#This Row],[M6]],$H$2:$L867,2,FALSE),VLOOKUP(Fullmath[[#This Row],[M6]],$H869:$L$2227,2,FALSE)),0)</f>
        <v>0</v>
      </c>
      <c r="AJ868" s="16">
        <f>IFERROR(_xlfn.IFNA(VLOOKUP(Fullmath[[#This Row],[M6]],$H$2:$L867,4,FALSE),VLOOKUP(Fullmath[[#This Row],[M6]],$H869:$L$2227,4,FALSE)),0)</f>
        <v>0</v>
      </c>
      <c r="AK868" s="7" t="s">
        <v>501</v>
      </c>
      <c r="AL868" s="7">
        <v>1</v>
      </c>
      <c r="AM868" s="6">
        <f>(IFERROR(VLOOKUP(AK868,Components[[Name]:[Price]],2,FALSE),0))</f>
        <v>30</v>
      </c>
      <c r="AN868" s="7" t="s">
        <v>199</v>
      </c>
      <c r="AO868" s="7">
        <v>1</v>
      </c>
      <c r="AP868" s="6">
        <f>(IFERROR(VLOOKUP(AN868,Components[[Name]:[Price]],2,FALSE),0))</f>
        <v>134.41666666666666</v>
      </c>
      <c r="AQ868" s="7" t="s">
        <v>813</v>
      </c>
      <c r="AR868" s="7">
        <v>1</v>
      </c>
      <c r="AS868" s="6">
        <f>(IFERROR(VLOOKUP(AQ868,Components[[Name]:[Price]],2,FALSE),0))</f>
        <v>200</v>
      </c>
      <c r="AV868" s="6">
        <f>(IFERROR(VLOOKUP(AT868,Components[[Name]:[Price]],2,FALSE),0))</f>
        <v>0</v>
      </c>
      <c r="AY868" s="6">
        <f>(IFERROR(VLOOKUP(AW868,Components[[Name]:[Price]],2,FALSE),0))</f>
        <v>0</v>
      </c>
      <c r="BB868" s="2">
        <f>(IFERROR(VLOOKUP(AZ868,Components[[Name]:[Price]],2,FALSE),0))</f>
        <v>0</v>
      </c>
    </row>
    <row r="869" spans="1:54" x14ac:dyDescent="0.2">
      <c r="A869" s="6">
        <v>47</v>
      </c>
      <c r="B869" s="6" t="s">
        <v>527</v>
      </c>
      <c r="C869" s="6" t="s">
        <v>817</v>
      </c>
      <c r="D869" s="6" t="s">
        <v>36</v>
      </c>
      <c r="E869" s="6">
        <v>1</v>
      </c>
      <c r="F869" s="6">
        <v>2</v>
      </c>
      <c r="G869" s="6">
        <v>1</v>
      </c>
      <c r="H869" s="6" t="s">
        <v>37</v>
      </c>
      <c r="I869" s="7">
        <f>Fullmath[[#This Row],[Total CP]]/Fullmath[[#This Row],[Quantity]]</f>
        <v>1</v>
      </c>
      <c r="J8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69" s="6">
        <f>Fullmath[[#This Row],[Mat Cost]]/Fullmath[[#This Row],[Quantity]]</f>
        <v>305.16666666666669</v>
      </c>
      <c r="L8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N869" s="14"/>
      <c r="O869" s="15">
        <f>IFERROR(_xlfn.IFNA(VLOOKUP(Fullmath[[#This Row],[M1]],$H$2:$L868,2,FALSE),VLOOKUP(Fullmath[[#This Row],[M1]],$H870:$L$2227,2,FALSE)),0)</f>
        <v>0</v>
      </c>
      <c r="P869" s="16">
        <f>IFERROR(_xlfn.IFNA(VLOOKUP(Fullmath[[#This Row],[M1]],$H$2:$L868,4,FALSE),VLOOKUP(Fullmath[[#This Row],[M1]],$H870:$L$2227,4,FALSE)),0)</f>
        <v>0</v>
      </c>
      <c r="S869" s="15">
        <f>IFERROR(_xlfn.IFNA(VLOOKUP(Fullmath[[#This Row],[M2]],$H$2:$L868,2,FALSE),VLOOKUP(Fullmath[[#This Row],[M2]],$H870:$L$2227,2,FALSE)),0)</f>
        <v>0</v>
      </c>
      <c r="T869" s="16">
        <f>IFERROR(_xlfn.IFNA(VLOOKUP(Fullmath[[#This Row],[M2]],$H$2:$L868,4,FALSE),VLOOKUP(Fullmath[[#This Row],[M2]],$H870:$L$2227,4,FALSE)),0)</f>
        <v>0</v>
      </c>
      <c r="W869" s="15">
        <f>IFERROR(_xlfn.IFNA(VLOOKUP(Fullmath[[#This Row],[M3]],$H$2:$L868,2,FALSE),VLOOKUP(Fullmath[[#This Row],[M3]],$H870:$L$2227,2,FALSE)),0)</f>
        <v>0</v>
      </c>
      <c r="X869" s="16">
        <f>IFERROR(_xlfn.IFNA(VLOOKUP(Fullmath[[#This Row],[M3]],$H$2:$L868,4,FALSE),VLOOKUP(Fullmath[[#This Row],[M3]],$H870:$L$2227,4,FALSE)),0)</f>
        <v>0</v>
      </c>
      <c r="AA869" s="15">
        <f>IFERROR(_xlfn.IFNA(VLOOKUP(Fullmath[[#This Row],[M4]],$H$2:$L868,2,FALSE),VLOOKUP(Fullmath[[#This Row],[M4]],$H870:$L$2227,2,FALSE)),0)</f>
        <v>0</v>
      </c>
      <c r="AB869" s="16">
        <f>IFERROR(_xlfn.IFNA(VLOOKUP(Fullmath[[#This Row],[M4]],$H$2:$L868,4,FALSE),VLOOKUP(Fullmath[[#This Row],[M4]],$H870:$L$2227,4,FALSE)),0)</f>
        <v>0</v>
      </c>
      <c r="AE869" s="15">
        <f>IFERROR(_xlfn.IFNA(VLOOKUP(Fullmath[[#This Row],[M5]],$H$2:$L868,2,FALSE),VLOOKUP(Fullmath[[#This Row],[M5]],$H870:$L$2227,2,FALSE)),0)</f>
        <v>0</v>
      </c>
      <c r="AF869" s="16">
        <f>IFERROR(_xlfn.IFNA(VLOOKUP(Fullmath[[#This Row],[M5]],$H$2:$L868,4,FALSE),VLOOKUP(Fullmath[[#This Row],[M5]],$H870:$L$2227,4,FALSE)),0)</f>
        <v>0</v>
      </c>
      <c r="AI869" s="15">
        <f>IFERROR(_xlfn.IFNA(VLOOKUP(Fullmath[[#This Row],[M6]],$H$2:$L868,2,FALSE),VLOOKUP(Fullmath[[#This Row],[M6]],$H870:$L$2227,2,FALSE)),0)</f>
        <v>0</v>
      </c>
      <c r="AJ869" s="16">
        <f>IFERROR(_xlfn.IFNA(VLOOKUP(Fullmath[[#This Row],[M6]],$H$2:$L868,4,FALSE),VLOOKUP(Fullmath[[#This Row],[M6]],$H870:$L$2227,4,FALSE)),0)</f>
        <v>0</v>
      </c>
      <c r="AK869" s="7" t="s">
        <v>231</v>
      </c>
      <c r="AL869" s="7">
        <v>1</v>
      </c>
      <c r="AM869" s="6">
        <f>(IFERROR(VLOOKUP(AK869,Components[[Name]:[Price]],2,FALSE),0))</f>
        <v>305.16666666666669</v>
      </c>
      <c r="AP869" s="6">
        <f>(IFERROR(VLOOKUP(AN869,Components[[Name]:[Price]],2,FALSE),0))</f>
        <v>0</v>
      </c>
      <c r="AS869" s="6">
        <f>(IFERROR(VLOOKUP(AQ869,Components[[Name]:[Price]],2,FALSE),0))</f>
        <v>0</v>
      </c>
      <c r="AV869" s="6">
        <f>(IFERROR(VLOOKUP(AT869,Components[[Name]:[Price]],2,FALSE),0))</f>
        <v>0</v>
      </c>
      <c r="AY869" s="6">
        <f>(IFERROR(VLOOKUP(AW869,Components[[Name]:[Price]],2,FALSE),0))</f>
        <v>0</v>
      </c>
      <c r="BB869" s="6">
        <f>(IFERROR(VLOOKUP(AZ869,Components[[Name]:[Price]],2,FALSE),0))</f>
        <v>0</v>
      </c>
    </row>
    <row r="870" spans="1:54" x14ac:dyDescent="0.2">
      <c r="A870" s="6">
        <v>1639</v>
      </c>
      <c r="B870" s="6" t="s">
        <v>527</v>
      </c>
      <c r="C870" s="6" t="s">
        <v>817</v>
      </c>
      <c r="D870" s="6" t="s">
        <v>36</v>
      </c>
      <c r="E870" s="6">
        <v>10</v>
      </c>
      <c r="F870" s="6">
        <v>3</v>
      </c>
      <c r="G870" s="6">
        <v>30</v>
      </c>
      <c r="H870" s="6" t="s">
        <v>41</v>
      </c>
      <c r="I870" s="7">
        <f>Fullmath[[#This Row],[Total CP]]/Fullmath[[#This Row],[Quantity]]</f>
        <v>3</v>
      </c>
      <c r="J8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</v>
      </c>
      <c r="K870" s="6">
        <f>Fullmath[[#This Row],[Mat Cost]]/Fullmath[[#This Row],[Quantity]]</f>
        <v>305.16666666666669</v>
      </c>
      <c r="L8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3051.666666666667</v>
      </c>
      <c r="N870" s="14"/>
      <c r="O870" s="15">
        <f>IFERROR(_xlfn.IFNA(VLOOKUP(Fullmath[[#This Row],[M1]],$H$2:$L869,2,FALSE),VLOOKUP(Fullmath[[#This Row],[M1]],$H871:$L$2227,2,FALSE)),0)</f>
        <v>0</v>
      </c>
      <c r="P870" s="16">
        <f>IFERROR(_xlfn.IFNA(VLOOKUP(Fullmath[[#This Row],[M1]],$H$2:$L869,4,FALSE),VLOOKUP(Fullmath[[#This Row],[M1]],$H871:$L$2227,4,FALSE)),0)</f>
        <v>0</v>
      </c>
      <c r="S870" s="15">
        <f>IFERROR(_xlfn.IFNA(VLOOKUP(Fullmath[[#This Row],[M2]],$H$2:$L869,2,FALSE),VLOOKUP(Fullmath[[#This Row],[M2]],$H871:$L$2227,2,FALSE)),0)</f>
        <v>0</v>
      </c>
      <c r="T870" s="16">
        <f>IFERROR(_xlfn.IFNA(VLOOKUP(Fullmath[[#This Row],[M2]],$H$2:$L869,4,FALSE),VLOOKUP(Fullmath[[#This Row],[M2]],$H871:$L$2227,4,FALSE)),0)</f>
        <v>0</v>
      </c>
      <c r="W870" s="15">
        <f>IFERROR(_xlfn.IFNA(VLOOKUP(Fullmath[[#This Row],[M3]],$H$2:$L869,2,FALSE),VLOOKUP(Fullmath[[#This Row],[M3]],$H871:$L$2227,2,FALSE)),0)</f>
        <v>0</v>
      </c>
      <c r="X870" s="16">
        <f>IFERROR(_xlfn.IFNA(VLOOKUP(Fullmath[[#This Row],[M3]],$H$2:$L869,4,FALSE),VLOOKUP(Fullmath[[#This Row],[M3]],$H871:$L$2227,4,FALSE)),0)</f>
        <v>0</v>
      </c>
      <c r="AA870" s="15">
        <f>IFERROR(_xlfn.IFNA(VLOOKUP(Fullmath[[#This Row],[M4]],$H$2:$L869,2,FALSE),VLOOKUP(Fullmath[[#This Row],[M4]],$H871:$L$2227,2,FALSE)),0)</f>
        <v>0</v>
      </c>
      <c r="AB870" s="16">
        <f>IFERROR(_xlfn.IFNA(VLOOKUP(Fullmath[[#This Row],[M4]],$H$2:$L869,4,FALSE),VLOOKUP(Fullmath[[#This Row],[M4]],$H871:$L$2227,4,FALSE)),0)</f>
        <v>0</v>
      </c>
      <c r="AE870" s="15">
        <f>IFERROR(_xlfn.IFNA(VLOOKUP(Fullmath[[#This Row],[M5]],$H$2:$L869,2,FALSE),VLOOKUP(Fullmath[[#This Row],[M5]],$H871:$L$2227,2,FALSE)),0)</f>
        <v>0</v>
      </c>
      <c r="AF870" s="16">
        <f>IFERROR(_xlfn.IFNA(VLOOKUP(Fullmath[[#This Row],[M5]],$H$2:$L869,4,FALSE),VLOOKUP(Fullmath[[#This Row],[M5]],$H871:$L$2227,4,FALSE)),0)</f>
        <v>0</v>
      </c>
      <c r="AI870" s="15">
        <f>IFERROR(_xlfn.IFNA(VLOOKUP(Fullmath[[#This Row],[M6]],$H$2:$L869,2,FALSE),VLOOKUP(Fullmath[[#This Row],[M6]],$H871:$L$2227,2,FALSE)),0)</f>
        <v>0</v>
      </c>
      <c r="AJ870" s="16">
        <f>IFERROR(_xlfn.IFNA(VLOOKUP(Fullmath[[#This Row],[M6]],$H$2:$L869,4,FALSE),VLOOKUP(Fullmath[[#This Row],[M6]],$H871:$L$2227,4,FALSE)),0)</f>
        <v>0</v>
      </c>
      <c r="AK870" s="7" t="s">
        <v>231</v>
      </c>
      <c r="AL870" s="7">
        <v>10</v>
      </c>
      <c r="AM870" s="6">
        <f>(IFERROR(VLOOKUP(AK870,Components[[Name]:[Price]],2,FALSE),0))</f>
        <v>305.16666666666669</v>
      </c>
      <c r="AP870" s="6">
        <f>(IFERROR(VLOOKUP(AN870,Components[[Name]:[Price]],2,FALSE),0))</f>
        <v>0</v>
      </c>
      <c r="AS870" s="6">
        <f>(IFERROR(VLOOKUP(AQ870,Components[[Name]:[Price]],2,FALSE),0))</f>
        <v>0</v>
      </c>
      <c r="AV870" s="6">
        <f>(IFERROR(VLOOKUP(AT870,Components[[Name]:[Price]],2,FALSE),0))</f>
        <v>0</v>
      </c>
      <c r="AY870" s="6">
        <f>(IFERROR(VLOOKUP(AW870,Components[[Name]:[Price]],2,FALSE),0))</f>
        <v>0</v>
      </c>
      <c r="BB870" s="6">
        <f>(IFERROR(VLOOKUP(AZ870,Components[[Name]:[Price]],2,FALSE),0))</f>
        <v>0</v>
      </c>
    </row>
    <row r="871" spans="1:54" x14ac:dyDescent="0.2">
      <c r="A871" s="6">
        <v>72</v>
      </c>
      <c r="B871" s="6" t="s">
        <v>527</v>
      </c>
      <c r="C871" s="6" t="s">
        <v>817</v>
      </c>
      <c r="D871" s="6" t="s">
        <v>36</v>
      </c>
      <c r="E871" s="6">
        <v>1</v>
      </c>
      <c r="F871" s="6">
        <v>3</v>
      </c>
      <c r="G871" s="6">
        <v>2</v>
      </c>
      <c r="H871" s="6" t="s">
        <v>40</v>
      </c>
      <c r="I871" s="7">
        <f>Fullmath[[#This Row],[Total CP]]/Fullmath[[#This Row],[Quantity]]</f>
        <v>2</v>
      </c>
      <c r="J8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871" s="6">
        <f>Fullmath[[#This Row],[Mat Cost]]/Fullmath[[#This Row],[Quantity]]</f>
        <v>305.16666666666669</v>
      </c>
      <c r="L8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N871" s="14"/>
      <c r="O871" s="15">
        <f>IFERROR(_xlfn.IFNA(VLOOKUP(Fullmath[[#This Row],[M1]],$H$2:$L870,2,FALSE),VLOOKUP(Fullmath[[#This Row],[M1]],$H872:$L$2227,2,FALSE)),0)</f>
        <v>0</v>
      </c>
      <c r="P871" s="16">
        <f>IFERROR(_xlfn.IFNA(VLOOKUP(Fullmath[[#This Row],[M1]],$H$2:$L870,4,FALSE),VLOOKUP(Fullmath[[#This Row],[M1]],$H872:$L$2227,4,FALSE)),0)</f>
        <v>0</v>
      </c>
      <c r="S871" s="15">
        <f>IFERROR(_xlfn.IFNA(VLOOKUP(Fullmath[[#This Row],[M2]],$H$2:$L870,2,FALSE),VLOOKUP(Fullmath[[#This Row],[M2]],$H872:$L$2227,2,FALSE)),0)</f>
        <v>0</v>
      </c>
      <c r="T871" s="16">
        <f>IFERROR(_xlfn.IFNA(VLOOKUP(Fullmath[[#This Row],[M2]],$H$2:$L870,4,FALSE),VLOOKUP(Fullmath[[#This Row],[M2]],$H872:$L$2227,4,FALSE)),0)</f>
        <v>0</v>
      </c>
      <c r="W871" s="15">
        <f>IFERROR(_xlfn.IFNA(VLOOKUP(Fullmath[[#This Row],[M3]],$H$2:$L870,2,FALSE),VLOOKUP(Fullmath[[#This Row],[M3]],$H872:$L$2227,2,FALSE)),0)</f>
        <v>0</v>
      </c>
      <c r="X871" s="16">
        <f>IFERROR(_xlfn.IFNA(VLOOKUP(Fullmath[[#This Row],[M3]],$H$2:$L870,4,FALSE),VLOOKUP(Fullmath[[#This Row],[M3]],$H872:$L$2227,4,FALSE)),0)</f>
        <v>0</v>
      </c>
      <c r="AA871" s="15">
        <f>IFERROR(_xlfn.IFNA(VLOOKUP(Fullmath[[#This Row],[M4]],$H$2:$L870,2,FALSE),VLOOKUP(Fullmath[[#This Row],[M4]],$H872:$L$2227,2,FALSE)),0)</f>
        <v>0</v>
      </c>
      <c r="AB871" s="16">
        <f>IFERROR(_xlfn.IFNA(VLOOKUP(Fullmath[[#This Row],[M4]],$H$2:$L870,4,FALSE),VLOOKUP(Fullmath[[#This Row],[M4]],$H872:$L$2227,4,FALSE)),0)</f>
        <v>0</v>
      </c>
      <c r="AE871" s="15">
        <f>IFERROR(_xlfn.IFNA(VLOOKUP(Fullmath[[#This Row],[M5]],$H$2:$L870,2,FALSE),VLOOKUP(Fullmath[[#This Row],[M5]],$H872:$L$2227,2,FALSE)),0)</f>
        <v>0</v>
      </c>
      <c r="AF871" s="16">
        <f>IFERROR(_xlfn.IFNA(VLOOKUP(Fullmath[[#This Row],[M5]],$H$2:$L870,4,FALSE),VLOOKUP(Fullmath[[#This Row],[M5]],$H872:$L$2227,4,FALSE)),0)</f>
        <v>0</v>
      </c>
      <c r="AI871" s="15">
        <f>IFERROR(_xlfn.IFNA(VLOOKUP(Fullmath[[#This Row],[M6]],$H$2:$L870,2,FALSE),VLOOKUP(Fullmath[[#This Row],[M6]],$H872:$L$2227,2,FALSE)),0)</f>
        <v>0</v>
      </c>
      <c r="AJ871" s="16">
        <f>IFERROR(_xlfn.IFNA(VLOOKUP(Fullmath[[#This Row],[M6]],$H$2:$L870,4,FALSE),VLOOKUP(Fullmath[[#This Row],[M6]],$H872:$L$2227,4,FALSE)),0)</f>
        <v>0</v>
      </c>
      <c r="AK871" s="7" t="s">
        <v>231</v>
      </c>
      <c r="AL871" s="7">
        <v>1</v>
      </c>
      <c r="AM871" s="6">
        <f>(IFERROR(VLOOKUP(AK871,Components[[Name]:[Price]],2,FALSE),0))</f>
        <v>305.16666666666669</v>
      </c>
      <c r="AP871" s="6">
        <f>(IFERROR(VLOOKUP(AN871,Components[[Name]:[Price]],2,FALSE),0))</f>
        <v>0</v>
      </c>
      <c r="AS871" s="6">
        <f>(IFERROR(VLOOKUP(AQ871,Components[[Name]:[Price]],2,FALSE),0))</f>
        <v>0</v>
      </c>
      <c r="AV871" s="6">
        <f>(IFERROR(VLOOKUP(AT871,Components[[Name]:[Price]],2,FALSE),0))</f>
        <v>0</v>
      </c>
      <c r="AY871" s="6">
        <f>(IFERROR(VLOOKUP(AW871,Components[[Name]:[Price]],2,FALSE),0))</f>
        <v>0</v>
      </c>
      <c r="BB871" s="6">
        <f>(IFERROR(VLOOKUP(AZ871,Components[[Name]:[Price]],2,FALSE),0))</f>
        <v>0</v>
      </c>
    </row>
    <row r="872" spans="1:54" x14ac:dyDescent="0.2">
      <c r="A872" s="6">
        <v>71</v>
      </c>
      <c r="B872" s="6" t="s">
        <v>527</v>
      </c>
      <c r="C872" s="6" t="s">
        <v>817</v>
      </c>
      <c r="D872" s="6" t="s">
        <v>36</v>
      </c>
      <c r="E872" s="6">
        <v>1</v>
      </c>
      <c r="F872" s="6">
        <v>3</v>
      </c>
      <c r="G872" s="6">
        <v>1</v>
      </c>
      <c r="H872" s="6" t="s">
        <v>39</v>
      </c>
      <c r="I872" s="7">
        <f>Fullmath[[#This Row],[Total CP]]/Fullmath[[#This Row],[Quantity]]</f>
        <v>1</v>
      </c>
      <c r="J8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72" s="6">
        <f>Fullmath[[#This Row],[Mat Cost]]/Fullmath[[#This Row],[Quantity]]</f>
        <v>305.16666666666669</v>
      </c>
      <c r="L8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N872" s="14"/>
      <c r="O872" s="15">
        <f>IFERROR(_xlfn.IFNA(VLOOKUP(Fullmath[[#This Row],[M1]],$H$2:$L871,2,FALSE),VLOOKUP(Fullmath[[#This Row],[M1]],$H873:$L$2227,2,FALSE)),0)</f>
        <v>0</v>
      </c>
      <c r="P872" s="16">
        <f>IFERROR(_xlfn.IFNA(VLOOKUP(Fullmath[[#This Row],[M1]],$H$2:$L871,4,FALSE),VLOOKUP(Fullmath[[#This Row],[M1]],$H873:$L$2227,4,FALSE)),0)</f>
        <v>0</v>
      </c>
      <c r="S872" s="15">
        <f>IFERROR(_xlfn.IFNA(VLOOKUP(Fullmath[[#This Row],[M2]],$H$2:$L871,2,FALSE),VLOOKUP(Fullmath[[#This Row],[M2]],$H873:$L$2227,2,FALSE)),0)</f>
        <v>0</v>
      </c>
      <c r="T872" s="16">
        <f>IFERROR(_xlfn.IFNA(VLOOKUP(Fullmath[[#This Row],[M2]],$H$2:$L871,4,FALSE),VLOOKUP(Fullmath[[#This Row],[M2]],$H873:$L$2227,4,FALSE)),0)</f>
        <v>0</v>
      </c>
      <c r="W872" s="15">
        <f>IFERROR(_xlfn.IFNA(VLOOKUP(Fullmath[[#This Row],[M3]],$H$2:$L871,2,FALSE),VLOOKUP(Fullmath[[#This Row],[M3]],$H873:$L$2227,2,FALSE)),0)</f>
        <v>0</v>
      </c>
      <c r="X872" s="16">
        <f>IFERROR(_xlfn.IFNA(VLOOKUP(Fullmath[[#This Row],[M3]],$H$2:$L871,4,FALSE),VLOOKUP(Fullmath[[#This Row],[M3]],$H873:$L$2227,4,FALSE)),0)</f>
        <v>0</v>
      </c>
      <c r="AA872" s="15">
        <f>IFERROR(_xlfn.IFNA(VLOOKUP(Fullmath[[#This Row],[M4]],$H$2:$L871,2,FALSE),VLOOKUP(Fullmath[[#This Row],[M4]],$H873:$L$2227,2,FALSE)),0)</f>
        <v>0</v>
      </c>
      <c r="AB872" s="16">
        <f>IFERROR(_xlfn.IFNA(VLOOKUP(Fullmath[[#This Row],[M4]],$H$2:$L871,4,FALSE),VLOOKUP(Fullmath[[#This Row],[M4]],$H873:$L$2227,4,FALSE)),0)</f>
        <v>0</v>
      </c>
      <c r="AE872" s="15">
        <f>IFERROR(_xlfn.IFNA(VLOOKUP(Fullmath[[#This Row],[M5]],$H$2:$L871,2,FALSE),VLOOKUP(Fullmath[[#This Row],[M5]],$H873:$L$2227,2,FALSE)),0)</f>
        <v>0</v>
      </c>
      <c r="AF872" s="16">
        <f>IFERROR(_xlfn.IFNA(VLOOKUP(Fullmath[[#This Row],[M5]],$H$2:$L871,4,FALSE),VLOOKUP(Fullmath[[#This Row],[M5]],$H873:$L$2227,4,FALSE)),0)</f>
        <v>0</v>
      </c>
      <c r="AI872" s="15">
        <f>IFERROR(_xlfn.IFNA(VLOOKUP(Fullmath[[#This Row],[M6]],$H$2:$L871,2,FALSE),VLOOKUP(Fullmath[[#This Row],[M6]],$H873:$L$2227,2,FALSE)),0)</f>
        <v>0</v>
      </c>
      <c r="AJ872" s="16">
        <f>IFERROR(_xlfn.IFNA(VLOOKUP(Fullmath[[#This Row],[M6]],$H$2:$L871,4,FALSE),VLOOKUP(Fullmath[[#This Row],[M6]],$H873:$L$2227,4,FALSE)),0)</f>
        <v>0</v>
      </c>
      <c r="AK872" s="7" t="s">
        <v>231</v>
      </c>
      <c r="AL872" s="7">
        <v>1</v>
      </c>
      <c r="AM872" s="6">
        <f>(IFERROR(VLOOKUP(AK872,Components[[Name]:[Price]],2,FALSE),0))</f>
        <v>305.16666666666669</v>
      </c>
      <c r="AP872" s="6">
        <f>(IFERROR(VLOOKUP(AN872,Components[[Name]:[Price]],2,FALSE),0))</f>
        <v>0</v>
      </c>
      <c r="AS872" s="6">
        <f>(IFERROR(VLOOKUP(AQ872,Components[[Name]:[Price]],2,FALSE),0))</f>
        <v>0</v>
      </c>
      <c r="AV872" s="6">
        <f>(IFERROR(VLOOKUP(AT872,Components[[Name]:[Price]],2,FALSE),0))</f>
        <v>0</v>
      </c>
      <c r="AY872" s="6">
        <f>(IFERROR(VLOOKUP(AW872,Components[[Name]:[Price]],2,FALSE),0))</f>
        <v>0</v>
      </c>
      <c r="BB872" s="6">
        <f>(IFERROR(VLOOKUP(AZ872,Components[[Name]:[Price]],2,FALSE),0))</f>
        <v>0</v>
      </c>
    </row>
    <row r="873" spans="1:54" x14ac:dyDescent="0.2">
      <c r="A873" s="6">
        <v>51</v>
      </c>
      <c r="B873" s="6" t="s">
        <v>527</v>
      </c>
      <c r="C873" s="6" t="s">
        <v>817</v>
      </c>
      <c r="D873" s="6" t="s">
        <v>36</v>
      </c>
      <c r="E873" s="6">
        <v>3</v>
      </c>
      <c r="F873" s="6">
        <v>3</v>
      </c>
      <c r="G873" s="6">
        <v>3</v>
      </c>
      <c r="H873" s="6" t="s">
        <v>38</v>
      </c>
      <c r="I873" s="7">
        <f>Fullmath[[#This Row],[Total CP]]/Fullmath[[#This Row],[Quantity]]</f>
        <v>1</v>
      </c>
      <c r="J8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873" s="6">
        <f>Fullmath[[#This Row],[Mat Cost]]/Fullmath[[#This Row],[Quantity]]</f>
        <v>101.72222222222223</v>
      </c>
      <c r="L8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305.16666666666669</v>
      </c>
      <c r="N873" s="14"/>
      <c r="O873" s="15">
        <f>IFERROR(_xlfn.IFNA(VLOOKUP(Fullmath[[#This Row],[M1]],$H$2:$L872,2,FALSE),VLOOKUP(Fullmath[[#This Row],[M1]],$H874:$L$2227,2,FALSE)),0)</f>
        <v>0</v>
      </c>
      <c r="P873" s="16">
        <f>IFERROR(_xlfn.IFNA(VLOOKUP(Fullmath[[#This Row],[M1]],$H$2:$L872,4,FALSE),VLOOKUP(Fullmath[[#This Row],[M1]],$H874:$L$2227,4,FALSE)),0)</f>
        <v>0</v>
      </c>
      <c r="S873" s="15">
        <f>IFERROR(_xlfn.IFNA(VLOOKUP(Fullmath[[#This Row],[M2]],$H$2:$L872,2,FALSE),VLOOKUP(Fullmath[[#This Row],[M2]],$H874:$L$2227,2,FALSE)),0)</f>
        <v>0</v>
      </c>
      <c r="T873" s="16">
        <f>IFERROR(_xlfn.IFNA(VLOOKUP(Fullmath[[#This Row],[M2]],$H$2:$L872,4,FALSE),VLOOKUP(Fullmath[[#This Row],[M2]],$H874:$L$2227,4,FALSE)),0)</f>
        <v>0</v>
      </c>
      <c r="W873" s="15">
        <f>IFERROR(_xlfn.IFNA(VLOOKUP(Fullmath[[#This Row],[M3]],$H$2:$L872,2,FALSE),VLOOKUP(Fullmath[[#This Row],[M3]],$H874:$L$2227,2,FALSE)),0)</f>
        <v>0</v>
      </c>
      <c r="X873" s="16">
        <f>IFERROR(_xlfn.IFNA(VLOOKUP(Fullmath[[#This Row],[M3]],$H$2:$L872,4,FALSE),VLOOKUP(Fullmath[[#This Row],[M3]],$H874:$L$2227,4,FALSE)),0)</f>
        <v>0</v>
      </c>
      <c r="AA873" s="15">
        <f>IFERROR(_xlfn.IFNA(VLOOKUP(Fullmath[[#This Row],[M4]],$H$2:$L872,2,FALSE),VLOOKUP(Fullmath[[#This Row],[M4]],$H874:$L$2227,2,FALSE)),0)</f>
        <v>0</v>
      </c>
      <c r="AB873" s="16">
        <f>IFERROR(_xlfn.IFNA(VLOOKUP(Fullmath[[#This Row],[M4]],$H$2:$L872,4,FALSE),VLOOKUP(Fullmath[[#This Row],[M4]],$H874:$L$2227,4,FALSE)),0)</f>
        <v>0</v>
      </c>
      <c r="AE873" s="15">
        <f>IFERROR(_xlfn.IFNA(VLOOKUP(Fullmath[[#This Row],[M5]],$H$2:$L872,2,FALSE),VLOOKUP(Fullmath[[#This Row],[M5]],$H874:$L$2227,2,FALSE)),0)</f>
        <v>0</v>
      </c>
      <c r="AF873" s="16">
        <f>IFERROR(_xlfn.IFNA(VLOOKUP(Fullmath[[#This Row],[M5]],$H$2:$L872,4,FALSE),VLOOKUP(Fullmath[[#This Row],[M5]],$H874:$L$2227,4,FALSE)),0)</f>
        <v>0</v>
      </c>
      <c r="AI873" s="15">
        <f>IFERROR(_xlfn.IFNA(VLOOKUP(Fullmath[[#This Row],[M6]],$H$2:$L872,2,FALSE),VLOOKUP(Fullmath[[#This Row],[M6]],$H874:$L$2227,2,FALSE)),0)</f>
        <v>0</v>
      </c>
      <c r="AJ873" s="16">
        <f>IFERROR(_xlfn.IFNA(VLOOKUP(Fullmath[[#This Row],[M6]],$H$2:$L872,4,FALSE),VLOOKUP(Fullmath[[#This Row],[M6]],$H874:$L$2227,4,FALSE)),0)</f>
        <v>0</v>
      </c>
      <c r="AK873" s="7" t="s">
        <v>231</v>
      </c>
      <c r="AL873" s="7">
        <v>1</v>
      </c>
      <c r="AM873" s="6">
        <f>(IFERROR(VLOOKUP(AK873,Components[[Name]:[Price]],2,FALSE),0))</f>
        <v>305.16666666666669</v>
      </c>
      <c r="AP873" s="6">
        <f>(IFERROR(VLOOKUP(AN873,Components[[Name]:[Price]],2,FALSE),0))</f>
        <v>0</v>
      </c>
      <c r="AS873" s="6">
        <f>(IFERROR(VLOOKUP(AQ873,Components[[Name]:[Price]],2,FALSE),0))</f>
        <v>0</v>
      </c>
      <c r="AV873" s="6">
        <f>(IFERROR(VLOOKUP(AT873,Components[[Name]:[Price]],2,FALSE),0))</f>
        <v>0</v>
      </c>
      <c r="AY873" s="6">
        <f>(IFERROR(VLOOKUP(AW873,Components[[Name]:[Price]],2,FALSE),0))</f>
        <v>0</v>
      </c>
      <c r="BB873" s="6">
        <f>(IFERROR(VLOOKUP(AZ873,Components[[Name]:[Price]],2,FALSE),0))</f>
        <v>0</v>
      </c>
    </row>
    <row r="874" spans="1:54" x14ac:dyDescent="0.2">
      <c r="A874" s="6">
        <v>207</v>
      </c>
      <c r="B874" s="6" t="s">
        <v>1264</v>
      </c>
      <c r="D874" s="6" t="s">
        <v>529</v>
      </c>
      <c r="E874" s="6">
        <v>1</v>
      </c>
      <c r="F874" s="6">
        <v>5</v>
      </c>
      <c r="G874" s="6">
        <v>1</v>
      </c>
      <c r="H874" s="6" t="s">
        <v>308</v>
      </c>
      <c r="I874" s="7">
        <f>Fullmath[[#This Row],[Total CP]]/Fullmath[[#This Row],[Quantity]]</f>
        <v>1</v>
      </c>
      <c r="J8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74" s="6">
        <f>Fullmath[[#This Row],[Mat Cost]]/Fullmath[[#This Row],[Quantity]]</f>
        <v>443.41666666666663</v>
      </c>
      <c r="L8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443.41666666666663</v>
      </c>
      <c r="N874" s="14"/>
      <c r="O874" s="15">
        <f>IFERROR(_xlfn.IFNA(VLOOKUP(Fullmath[[#This Row],[M1]],$H$2:$L873,2,FALSE),VLOOKUP(Fullmath[[#This Row],[M1]],$H875:$L$2227,2,FALSE)),0)</f>
        <v>0</v>
      </c>
      <c r="P874" s="16">
        <f>IFERROR(_xlfn.IFNA(VLOOKUP(Fullmath[[#This Row],[M1]],$H$2:$L873,4,FALSE),VLOOKUP(Fullmath[[#This Row],[M1]],$H875:$L$2227,4,FALSE)),0)</f>
        <v>0</v>
      </c>
      <c r="S874" s="15">
        <f>IFERROR(_xlfn.IFNA(VLOOKUP(Fullmath[[#This Row],[M2]],$H$2:$L873,2,FALSE),VLOOKUP(Fullmath[[#This Row],[M2]],$H875:$L$2227,2,FALSE)),0)</f>
        <v>0</v>
      </c>
      <c r="T874" s="16">
        <f>IFERROR(_xlfn.IFNA(VLOOKUP(Fullmath[[#This Row],[M2]],$H$2:$L873,4,FALSE),VLOOKUP(Fullmath[[#This Row],[M2]],$H875:$L$2227,4,FALSE)),0)</f>
        <v>0</v>
      </c>
      <c r="W874" s="15">
        <f>IFERROR(_xlfn.IFNA(VLOOKUP(Fullmath[[#This Row],[M3]],$H$2:$L873,2,FALSE),VLOOKUP(Fullmath[[#This Row],[M3]],$H875:$L$2227,2,FALSE)),0)</f>
        <v>0</v>
      </c>
      <c r="X874" s="16">
        <f>IFERROR(_xlfn.IFNA(VLOOKUP(Fullmath[[#This Row],[M3]],$H$2:$L873,4,FALSE),VLOOKUP(Fullmath[[#This Row],[M3]],$H875:$L$2227,4,FALSE)),0)</f>
        <v>0</v>
      </c>
      <c r="AA874" s="15">
        <f>IFERROR(_xlfn.IFNA(VLOOKUP(Fullmath[[#This Row],[M4]],$H$2:$L873,2,FALSE),VLOOKUP(Fullmath[[#This Row],[M4]],$H875:$L$2227,2,FALSE)),0)</f>
        <v>0</v>
      </c>
      <c r="AB874" s="16">
        <f>IFERROR(_xlfn.IFNA(VLOOKUP(Fullmath[[#This Row],[M4]],$H$2:$L873,4,FALSE),VLOOKUP(Fullmath[[#This Row],[M4]],$H875:$L$2227,4,FALSE)),0)</f>
        <v>0</v>
      </c>
      <c r="AE874" s="15">
        <f>IFERROR(_xlfn.IFNA(VLOOKUP(Fullmath[[#This Row],[M5]],$H$2:$L873,2,FALSE),VLOOKUP(Fullmath[[#This Row],[M5]],$H875:$L$2227,2,FALSE)),0)</f>
        <v>0</v>
      </c>
      <c r="AF874" s="16">
        <f>IFERROR(_xlfn.IFNA(VLOOKUP(Fullmath[[#This Row],[M5]],$H$2:$L873,4,FALSE),VLOOKUP(Fullmath[[#This Row],[M5]],$H875:$L$2227,4,FALSE)),0)</f>
        <v>0</v>
      </c>
      <c r="AI874" s="15">
        <f>IFERROR(_xlfn.IFNA(VLOOKUP(Fullmath[[#This Row],[M6]],$H$2:$L873,2,FALSE),VLOOKUP(Fullmath[[#This Row],[M6]],$H875:$L$2227,2,FALSE)),0)</f>
        <v>0</v>
      </c>
      <c r="AJ874" s="16">
        <f>IFERROR(_xlfn.IFNA(VLOOKUP(Fullmath[[#This Row],[M6]],$H$2:$L873,4,FALSE),VLOOKUP(Fullmath[[#This Row],[M6]],$H875:$L$2227,4,FALSE)),0)</f>
        <v>0</v>
      </c>
      <c r="AK874" s="7" t="s">
        <v>159</v>
      </c>
      <c r="AL874" s="7">
        <v>2</v>
      </c>
      <c r="AM874" s="6">
        <f>(IFERROR(VLOOKUP(AK874,Components[[Name]:[Price]],2,FALSE),0))</f>
        <v>108.625</v>
      </c>
      <c r="AN874" s="7" t="s">
        <v>226</v>
      </c>
      <c r="AO874" s="7">
        <v>2</v>
      </c>
      <c r="AP874" s="6">
        <f>(IFERROR(VLOOKUP(AN874,Components[[Name]:[Price]],2,FALSE),0))</f>
        <v>113.08333333333333</v>
      </c>
      <c r="AS874" s="6">
        <f>(IFERROR(VLOOKUP(AQ874,Components[[Name]:[Price]],2,FALSE),0))</f>
        <v>0</v>
      </c>
      <c r="AV874" s="6">
        <f>(IFERROR(VLOOKUP(AT874,Components[[Name]:[Price]],2,FALSE),0))</f>
        <v>0</v>
      </c>
      <c r="AY874" s="6">
        <f>(IFERROR(VLOOKUP(AW874,Components[[Name]:[Price]],2,FALSE),0))</f>
        <v>0</v>
      </c>
      <c r="BB874" s="6">
        <f>(IFERROR(VLOOKUP(AZ874,Components[[Name]:[Price]],2,FALSE),0))</f>
        <v>0</v>
      </c>
    </row>
    <row r="875" spans="1:54" x14ac:dyDescent="0.2">
      <c r="A875" s="6">
        <v>208</v>
      </c>
      <c r="B875" s="6" t="s">
        <v>1264</v>
      </c>
      <c r="D875" s="6" t="s">
        <v>529</v>
      </c>
      <c r="E875" s="6">
        <v>1</v>
      </c>
      <c r="F875" s="6">
        <v>8</v>
      </c>
      <c r="G875" s="6">
        <v>1</v>
      </c>
      <c r="H875" s="6" t="s">
        <v>291</v>
      </c>
      <c r="I875" s="7">
        <f>Fullmath[[#This Row],[Total CP]]/Fullmath[[#This Row],[Quantity]]</f>
        <v>1</v>
      </c>
      <c r="J8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75" s="6">
        <f>Fullmath[[#This Row],[Mat Cost]]/Fullmath[[#This Row],[Quantity]]</f>
        <v>641.9</v>
      </c>
      <c r="L8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641.9</v>
      </c>
      <c r="N875" s="14"/>
      <c r="O875" s="15">
        <f>IFERROR(_xlfn.IFNA(VLOOKUP(Fullmath[[#This Row],[M1]],$H$2:$L874,2,FALSE),VLOOKUP(Fullmath[[#This Row],[M1]],$H876:$L$2227,2,FALSE)),0)</f>
        <v>0</v>
      </c>
      <c r="P875" s="16">
        <f>IFERROR(_xlfn.IFNA(VLOOKUP(Fullmath[[#This Row],[M1]],$H$2:$L874,4,FALSE),VLOOKUP(Fullmath[[#This Row],[M1]],$H876:$L$2227,4,FALSE)),0)</f>
        <v>0</v>
      </c>
      <c r="S875" s="15">
        <f>IFERROR(_xlfn.IFNA(VLOOKUP(Fullmath[[#This Row],[M2]],$H$2:$L874,2,FALSE),VLOOKUP(Fullmath[[#This Row],[M2]],$H876:$L$2227,2,FALSE)),0)</f>
        <v>0</v>
      </c>
      <c r="T875" s="16">
        <f>IFERROR(_xlfn.IFNA(VLOOKUP(Fullmath[[#This Row],[M2]],$H$2:$L874,4,FALSE),VLOOKUP(Fullmath[[#This Row],[M2]],$H876:$L$2227,4,FALSE)),0)</f>
        <v>0</v>
      </c>
      <c r="W875" s="15">
        <f>IFERROR(_xlfn.IFNA(VLOOKUP(Fullmath[[#This Row],[M3]],$H$2:$L874,2,FALSE),VLOOKUP(Fullmath[[#This Row],[M3]],$H876:$L$2227,2,FALSE)),0)</f>
        <v>0</v>
      </c>
      <c r="X875" s="16">
        <f>IFERROR(_xlfn.IFNA(VLOOKUP(Fullmath[[#This Row],[M3]],$H$2:$L874,4,FALSE),VLOOKUP(Fullmath[[#This Row],[M3]],$H876:$L$2227,4,FALSE)),0)</f>
        <v>0</v>
      </c>
      <c r="AA875" s="15">
        <f>IFERROR(_xlfn.IFNA(VLOOKUP(Fullmath[[#This Row],[M4]],$H$2:$L874,2,FALSE),VLOOKUP(Fullmath[[#This Row],[M4]],$H876:$L$2227,2,FALSE)),0)</f>
        <v>0</v>
      </c>
      <c r="AB875" s="16">
        <f>IFERROR(_xlfn.IFNA(VLOOKUP(Fullmath[[#This Row],[M4]],$H$2:$L874,4,FALSE),VLOOKUP(Fullmath[[#This Row],[M4]],$H876:$L$2227,4,FALSE)),0)</f>
        <v>0</v>
      </c>
      <c r="AE875" s="15">
        <f>IFERROR(_xlfn.IFNA(VLOOKUP(Fullmath[[#This Row],[M5]],$H$2:$L874,2,FALSE),VLOOKUP(Fullmath[[#This Row],[M5]],$H876:$L$2227,2,FALSE)),0)</f>
        <v>0</v>
      </c>
      <c r="AF875" s="16">
        <f>IFERROR(_xlfn.IFNA(VLOOKUP(Fullmath[[#This Row],[M5]],$H$2:$L874,4,FALSE),VLOOKUP(Fullmath[[#This Row],[M5]],$H876:$L$2227,4,FALSE)),0)</f>
        <v>0</v>
      </c>
      <c r="AI875" s="15">
        <f>IFERROR(_xlfn.IFNA(VLOOKUP(Fullmath[[#This Row],[M6]],$H$2:$L874,2,FALSE),VLOOKUP(Fullmath[[#This Row],[M6]],$H876:$L$2227,2,FALSE)),0)</f>
        <v>0</v>
      </c>
      <c r="AJ875" s="16">
        <f>IFERROR(_xlfn.IFNA(VLOOKUP(Fullmath[[#This Row],[M6]],$H$2:$L874,4,FALSE),VLOOKUP(Fullmath[[#This Row],[M6]],$H876:$L$2227,4,FALSE)),0)</f>
        <v>0</v>
      </c>
      <c r="AK875" s="7" t="s">
        <v>159</v>
      </c>
      <c r="AL875" s="7">
        <v>4</v>
      </c>
      <c r="AM875" s="6">
        <f>(IFERROR(VLOOKUP(AK875,Components[[Name]:[Price]],2,FALSE),0))</f>
        <v>108.625</v>
      </c>
      <c r="AN875" s="7" t="s">
        <v>225</v>
      </c>
      <c r="AO875" s="7">
        <v>2</v>
      </c>
      <c r="AP875" s="6">
        <f>(IFERROR(VLOOKUP(AN875,Components[[Name]:[Price]],2,FALSE),0))</f>
        <v>103.7</v>
      </c>
      <c r="AS875" s="6">
        <f>(IFERROR(VLOOKUP(AQ875,Components[[Name]:[Price]],2,FALSE),0))</f>
        <v>0</v>
      </c>
      <c r="AV875" s="6">
        <f>(IFERROR(VLOOKUP(AT875,Components[[Name]:[Price]],2,FALSE),0))</f>
        <v>0</v>
      </c>
      <c r="AY875" s="6">
        <f>(IFERROR(VLOOKUP(AW875,Components[[Name]:[Price]],2,FALSE),0))</f>
        <v>0</v>
      </c>
      <c r="BB875" s="6">
        <f>(IFERROR(VLOOKUP(AZ875,Components[[Name]:[Price]],2,FALSE),0))</f>
        <v>0</v>
      </c>
    </row>
    <row r="876" spans="1:54" x14ac:dyDescent="0.2">
      <c r="A876" s="6">
        <v>209</v>
      </c>
      <c r="B876" s="6" t="s">
        <v>1264</v>
      </c>
      <c r="D876" s="6" t="s">
        <v>529</v>
      </c>
      <c r="E876" s="6">
        <v>1</v>
      </c>
      <c r="F876" s="6">
        <v>14</v>
      </c>
      <c r="G876" s="6">
        <v>3</v>
      </c>
      <c r="H876" s="6" t="s">
        <v>323</v>
      </c>
      <c r="I876" s="7">
        <f>Fullmath[[#This Row],[Total CP]]/Fullmath[[#This Row],[Quantity]]</f>
        <v>3</v>
      </c>
      <c r="J8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876" s="6">
        <f>Fullmath[[#This Row],[Mat Cost]]/Fullmath[[#This Row],[Quantity]]</f>
        <v>1034.5</v>
      </c>
      <c r="L8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1034.5</v>
      </c>
      <c r="N876" s="14"/>
      <c r="O876" s="15">
        <f>IFERROR(_xlfn.IFNA(VLOOKUP(Fullmath[[#This Row],[M1]],$H$2:$L875,2,FALSE),VLOOKUP(Fullmath[[#This Row],[M1]],$H877:$L$2227,2,FALSE)),0)</f>
        <v>0</v>
      </c>
      <c r="P876" s="16">
        <f>IFERROR(_xlfn.IFNA(VLOOKUP(Fullmath[[#This Row],[M1]],$H$2:$L875,4,FALSE),VLOOKUP(Fullmath[[#This Row],[M1]],$H877:$L$2227,4,FALSE)),0)</f>
        <v>0</v>
      </c>
      <c r="S876" s="15">
        <f>IFERROR(_xlfn.IFNA(VLOOKUP(Fullmath[[#This Row],[M2]],$H$2:$L875,2,FALSE),VLOOKUP(Fullmath[[#This Row],[M2]],$H877:$L$2227,2,FALSE)),0)</f>
        <v>0</v>
      </c>
      <c r="T876" s="16">
        <f>IFERROR(_xlfn.IFNA(VLOOKUP(Fullmath[[#This Row],[M2]],$H$2:$L875,4,FALSE),VLOOKUP(Fullmath[[#This Row],[M2]],$H877:$L$2227,4,FALSE)),0)</f>
        <v>0</v>
      </c>
      <c r="W876" s="15">
        <f>IFERROR(_xlfn.IFNA(VLOOKUP(Fullmath[[#This Row],[M3]],$H$2:$L875,2,FALSE),VLOOKUP(Fullmath[[#This Row],[M3]],$H877:$L$2227,2,FALSE)),0)</f>
        <v>0</v>
      </c>
      <c r="X876" s="16">
        <f>IFERROR(_xlfn.IFNA(VLOOKUP(Fullmath[[#This Row],[M3]],$H$2:$L875,4,FALSE),VLOOKUP(Fullmath[[#This Row],[M3]],$H877:$L$2227,4,FALSE)),0)</f>
        <v>0</v>
      </c>
      <c r="AA876" s="15">
        <f>IFERROR(_xlfn.IFNA(VLOOKUP(Fullmath[[#This Row],[M4]],$H$2:$L875,2,FALSE),VLOOKUP(Fullmath[[#This Row],[M4]],$H877:$L$2227,2,FALSE)),0)</f>
        <v>0</v>
      </c>
      <c r="AB876" s="16">
        <f>IFERROR(_xlfn.IFNA(VLOOKUP(Fullmath[[#This Row],[M4]],$H$2:$L875,4,FALSE),VLOOKUP(Fullmath[[#This Row],[M4]],$H877:$L$2227,4,FALSE)),0)</f>
        <v>0</v>
      </c>
      <c r="AE876" s="15">
        <f>IFERROR(_xlfn.IFNA(VLOOKUP(Fullmath[[#This Row],[M5]],$H$2:$L875,2,FALSE),VLOOKUP(Fullmath[[#This Row],[M5]],$H877:$L$2227,2,FALSE)),0)</f>
        <v>0</v>
      </c>
      <c r="AF876" s="16">
        <f>IFERROR(_xlfn.IFNA(VLOOKUP(Fullmath[[#This Row],[M5]],$H$2:$L875,4,FALSE),VLOOKUP(Fullmath[[#This Row],[M5]],$H877:$L$2227,4,FALSE)),0)</f>
        <v>0</v>
      </c>
      <c r="AI876" s="15">
        <f>IFERROR(_xlfn.IFNA(VLOOKUP(Fullmath[[#This Row],[M6]],$H$2:$L875,2,FALSE),VLOOKUP(Fullmath[[#This Row],[M6]],$H877:$L$2227,2,FALSE)),0)</f>
        <v>0</v>
      </c>
      <c r="AJ876" s="16">
        <f>IFERROR(_xlfn.IFNA(VLOOKUP(Fullmath[[#This Row],[M6]],$H$2:$L875,4,FALSE),VLOOKUP(Fullmath[[#This Row],[M6]],$H877:$L$2227,4,FALSE)),0)</f>
        <v>0</v>
      </c>
      <c r="AK876" s="7" t="s">
        <v>159</v>
      </c>
      <c r="AL876" s="7">
        <v>4</v>
      </c>
      <c r="AM876" s="6">
        <f>(IFERROR(VLOOKUP(AK876,Components[[Name]:[Price]],2,FALSE),0))</f>
        <v>108.625</v>
      </c>
      <c r="AN876" s="7" t="s">
        <v>482</v>
      </c>
      <c r="AO876" s="7">
        <v>2</v>
      </c>
      <c r="AP876" s="6">
        <f>(IFERROR(VLOOKUP(AN876,Components[[Name]:[Price]],2,FALSE),0))</f>
        <v>300</v>
      </c>
      <c r="AS876" s="6">
        <f>(IFERROR(VLOOKUP(AQ876,Components[[Name]:[Price]],2,FALSE),0))</f>
        <v>0</v>
      </c>
      <c r="AV876" s="6">
        <f>(IFERROR(VLOOKUP(AT876,Components[[Name]:[Price]],2,FALSE),0))</f>
        <v>0</v>
      </c>
      <c r="AY876" s="6">
        <f>(IFERROR(VLOOKUP(AW876,Components[[Name]:[Price]],2,FALSE),0))</f>
        <v>0</v>
      </c>
      <c r="BB876" s="6">
        <f>(IFERROR(VLOOKUP(AZ876,Components[[Name]:[Price]],2,FALSE),0))</f>
        <v>0</v>
      </c>
    </row>
    <row r="877" spans="1:54" x14ac:dyDescent="0.2">
      <c r="A877" s="6">
        <v>210</v>
      </c>
      <c r="B877" s="6" t="s">
        <v>1264</v>
      </c>
      <c r="D877" s="6" t="s">
        <v>529</v>
      </c>
      <c r="E877" s="6">
        <v>1</v>
      </c>
      <c r="F877" s="6">
        <v>11</v>
      </c>
      <c r="G877" s="6">
        <v>1</v>
      </c>
      <c r="H877" s="6" t="s">
        <v>1265</v>
      </c>
      <c r="I877" s="7">
        <f>Fullmath[[#This Row],[Total CP]]/Fullmath[[#This Row],[Quantity]]</f>
        <v>1</v>
      </c>
      <c r="J8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77" s="6">
        <f>Fullmath[[#This Row],[Mat Cost]]/Fullmath[[#This Row],[Quantity]]</f>
        <v>660.83333333333337</v>
      </c>
      <c r="L8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660.83333333333337</v>
      </c>
      <c r="N877" s="14"/>
      <c r="O877" s="15">
        <f>IFERROR(_xlfn.IFNA(VLOOKUP(Fullmath[[#This Row],[M1]],$H$2:$L876,2,FALSE),VLOOKUP(Fullmath[[#This Row],[M1]],$H878:$L$2227,2,FALSE)),0)</f>
        <v>0</v>
      </c>
      <c r="P877" s="16">
        <f>IFERROR(_xlfn.IFNA(VLOOKUP(Fullmath[[#This Row],[M1]],$H$2:$L876,4,FALSE),VLOOKUP(Fullmath[[#This Row],[M1]],$H878:$L$2227,4,FALSE)),0)</f>
        <v>0</v>
      </c>
      <c r="S877" s="15">
        <f>IFERROR(_xlfn.IFNA(VLOOKUP(Fullmath[[#This Row],[M2]],$H$2:$L876,2,FALSE),VLOOKUP(Fullmath[[#This Row],[M2]],$H878:$L$2227,2,FALSE)),0)</f>
        <v>0</v>
      </c>
      <c r="T877" s="16">
        <f>IFERROR(_xlfn.IFNA(VLOOKUP(Fullmath[[#This Row],[M2]],$H$2:$L876,4,FALSE),VLOOKUP(Fullmath[[#This Row],[M2]],$H878:$L$2227,4,FALSE)),0)</f>
        <v>0</v>
      </c>
      <c r="W877" s="15">
        <f>IFERROR(_xlfn.IFNA(VLOOKUP(Fullmath[[#This Row],[M3]],$H$2:$L876,2,FALSE),VLOOKUP(Fullmath[[#This Row],[M3]],$H878:$L$2227,2,FALSE)),0)</f>
        <v>0</v>
      </c>
      <c r="X877" s="16">
        <f>IFERROR(_xlfn.IFNA(VLOOKUP(Fullmath[[#This Row],[M3]],$H$2:$L876,4,FALSE),VLOOKUP(Fullmath[[#This Row],[M3]],$H878:$L$2227,4,FALSE)),0)</f>
        <v>0</v>
      </c>
      <c r="AA877" s="15">
        <f>IFERROR(_xlfn.IFNA(VLOOKUP(Fullmath[[#This Row],[M4]],$H$2:$L876,2,FALSE),VLOOKUP(Fullmath[[#This Row],[M4]],$H878:$L$2227,2,FALSE)),0)</f>
        <v>0</v>
      </c>
      <c r="AB877" s="16">
        <f>IFERROR(_xlfn.IFNA(VLOOKUP(Fullmath[[#This Row],[M4]],$H$2:$L876,4,FALSE),VLOOKUP(Fullmath[[#This Row],[M4]],$H878:$L$2227,4,FALSE)),0)</f>
        <v>0</v>
      </c>
      <c r="AE877" s="15">
        <f>IFERROR(_xlfn.IFNA(VLOOKUP(Fullmath[[#This Row],[M5]],$H$2:$L876,2,FALSE),VLOOKUP(Fullmath[[#This Row],[M5]],$H878:$L$2227,2,FALSE)),0)</f>
        <v>0</v>
      </c>
      <c r="AF877" s="16">
        <f>IFERROR(_xlfn.IFNA(VLOOKUP(Fullmath[[#This Row],[M5]],$H$2:$L876,4,FALSE),VLOOKUP(Fullmath[[#This Row],[M5]],$H878:$L$2227,4,FALSE)),0)</f>
        <v>0</v>
      </c>
      <c r="AI877" s="15">
        <f>IFERROR(_xlfn.IFNA(VLOOKUP(Fullmath[[#This Row],[M6]],$H$2:$L876,2,FALSE),VLOOKUP(Fullmath[[#This Row],[M6]],$H878:$L$2227,2,FALSE)),0)</f>
        <v>0</v>
      </c>
      <c r="AJ877" s="16">
        <f>IFERROR(_xlfn.IFNA(VLOOKUP(Fullmath[[#This Row],[M6]],$H$2:$L876,4,FALSE),VLOOKUP(Fullmath[[#This Row],[M6]],$H878:$L$2227,4,FALSE)),0)</f>
        <v>0</v>
      </c>
      <c r="AK877" s="7" t="s">
        <v>159</v>
      </c>
      <c r="AL877" s="7">
        <v>4</v>
      </c>
      <c r="AM877" s="6">
        <f>(IFERROR(VLOOKUP(AK877,Components[[Name]:[Price]],2,FALSE),0))</f>
        <v>108.625</v>
      </c>
      <c r="AN877" s="7" t="s">
        <v>224</v>
      </c>
      <c r="AO877" s="7">
        <v>2</v>
      </c>
      <c r="AP877" s="6">
        <f>(IFERROR(VLOOKUP(AN877,Components[[Name]:[Price]],2,FALSE),0))</f>
        <v>113.16666666666667</v>
      </c>
      <c r="AS877" s="6">
        <f>(IFERROR(VLOOKUP(AQ877,Components[[Name]:[Price]],2,FALSE),0))</f>
        <v>0</v>
      </c>
      <c r="AV877" s="6">
        <f>(IFERROR(VLOOKUP(AT877,Components[[Name]:[Price]],2,FALSE),0))</f>
        <v>0</v>
      </c>
      <c r="AY877" s="6">
        <f>(IFERROR(VLOOKUP(AW877,Components[[Name]:[Price]],2,FALSE),0))</f>
        <v>0</v>
      </c>
      <c r="BB877" s="6">
        <f>(IFERROR(VLOOKUP(AZ877,Components[[Name]:[Price]],2,FALSE),0))</f>
        <v>0</v>
      </c>
    </row>
    <row r="878" spans="1:54" x14ac:dyDescent="0.2">
      <c r="A878" s="6">
        <v>212</v>
      </c>
      <c r="B878" s="6" t="s">
        <v>1264</v>
      </c>
      <c r="D878" s="6" t="s">
        <v>529</v>
      </c>
      <c r="E878" s="6">
        <v>1</v>
      </c>
      <c r="F878" s="6">
        <v>13</v>
      </c>
      <c r="G878" s="6">
        <v>2</v>
      </c>
      <c r="H878" s="6" t="s">
        <v>1266</v>
      </c>
      <c r="I878" s="7">
        <f>Fullmath[[#This Row],[Total CP]]/Fullmath[[#This Row],[Quantity]]</f>
        <v>2</v>
      </c>
      <c r="J8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878" s="6">
        <f>Fullmath[[#This Row],[Mat Cost]]/Fullmath[[#This Row],[Quantity]]</f>
        <v>1078.6666666666665</v>
      </c>
      <c r="L8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1078.6666666666665</v>
      </c>
      <c r="N878" s="14"/>
      <c r="O878" s="15">
        <f>IFERROR(_xlfn.IFNA(VLOOKUP(Fullmath[[#This Row],[M1]],$H$2:$L877,2,FALSE),VLOOKUP(Fullmath[[#This Row],[M1]],$H879:$L$2227,2,FALSE)),0)</f>
        <v>0</v>
      </c>
      <c r="P878" s="16">
        <f>IFERROR(_xlfn.IFNA(VLOOKUP(Fullmath[[#This Row],[M1]],$H$2:$L877,4,FALSE),VLOOKUP(Fullmath[[#This Row],[M1]],$H879:$L$2227,4,FALSE)),0)</f>
        <v>0</v>
      </c>
      <c r="S878" s="15">
        <f>IFERROR(_xlfn.IFNA(VLOOKUP(Fullmath[[#This Row],[M2]],$H$2:$L877,2,FALSE),VLOOKUP(Fullmath[[#This Row],[M2]],$H879:$L$2227,2,FALSE)),0)</f>
        <v>0</v>
      </c>
      <c r="T878" s="16">
        <f>IFERROR(_xlfn.IFNA(VLOOKUP(Fullmath[[#This Row],[M2]],$H$2:$L877,4,FALSE),VLOOKUP(Fullmath[[#This Row],[M2]],$H879:$L$2227,4,FALSE)),0)</f>
        <v>0</v>
      </c>
      <c r="W878" s="15">
        <f>IFERROR(_xlfn.IFNA(VLOOKUP(Fullmath[[#This Row],[M3]],$H$2:$L877,2,FALSE),VLOOKUP(Fullmath[[#This Row],[M3]],$H879:$L$2227,2,FALSE)),0)</f>
        <v>0</v>
      </c>
      <c r="X878" s="16">
        <f>IFERROR(_xlfn.IFNA(VLOOKUP(Fullmath[[#This Row],[M3]],$H$2:$L877,4,FALSE),VLOOKUP(Fullmath[[#This Row],[M3]],$H879:$L$2227,4,FALSE)),0)</f>
        <v>0</v>
      </c>
      <c r="AA878" s="15">
        <f>IFERROR(_xlfn.IFNA(VLOOKUP(Fullmath[[#This Row],[M4]],$H$2:$L877,2,FALSE),VLOOKUP(Fullmath[[#This Row],[M4]],$H879:$L$2227,2,FALSE)),0)</f>
        <v>0</v>
      </c>
      <c r="AB878" s="16">
        <f>IFERROR(_xlfn.IFNA(VLOOKUP(Fullmath[[#This Row],[M4]],$H$2:$L877,4,FALSE),VLOOKUP(Fullmath[[#This Row],[M4]],$H879:$L$2227,4,FALSE)),0)</f>
        <v>0</v>
      </c>
      <c r="AE878" s="15">
        <f>IFERROR(_xlfn.IFNA(VLOOKUP(Fullmath[[#This Row],[M5]],$H$2:$L877,2,FALSE),VLOOKUP(Fullmath[[#This Row],[M5]],$H879:$L$2227,2,FALSE)),0)</f>
        <v>0</v>
      </c>
      <c r="AF878" s="16">
        <f>IFERROR(_xlfn.IFNA(VLOOKUP(Fullmath[[#This Row],[M5]],$H$2:$L877,4,FALSE),VLOOKUP(Fullmath[[#This Row],[M5]],$H879:$L$2227,4,FALSE)),0)</f>
        <v>0</v>
      </c>
      <c r="AI878" s="15">
        <f>IFERROR(_xlfn.IFNA(VLOOKUP(Fullmath[[#This Row],[M6]],$H$2:$L877,2,FALSE),VLOOKUP(Fullmath[[#This Row],[M6]],$H879:$L$2227,2,FALSE)),0)</f>
        <v>0</v>
      </c>
      <c r="AJ878" s="16">
        <f>IFERROR(_xlfn.IFNA(VLOOKUP(Fullmath[[#This Row],[M6]],$H$2:$L877,4,FALSE),VLOOKUP(Fullmath[[#This Row],[M6]],$H879:$L$2227,4,FALSE)),0)</f>
        <v>0</v>
      </c>
      <c r="AK878" s="7" t="s">
        <v>159</v>
      </c>
      <c r="AL878" s="7">
        <v>4</v>
      </c>
      <c r="AM878" s="6">
        <f>(IFERROR(VLOOKUP(AK878,Components[[Name]:[Price]],2,FALSE),0))</f>
        <v>108.625</v>
      </c>
      <c r="AN878" s="7" t="s">
        <v>241</v>
      </c>
      <c r="AO878" s="7">
        <v>2</v>
      </c>
      <c r="AP878" s="6">
        <f>(IFERROR(VLOOKUP(AN878,Components[[Name]:[Price]],2,FALSE),0))</f>
        <v>322.08333333333331</v>
      </c>
      <c r="AS878" s="6">
        <f>(IFERROR(VLOOKUP(AQ878,Components[[Name]:[Price]],2,FALSE),0))</f>
        <v>0</v>
      </c>
      <c r="AV878" s="6">
        <f>(IFERROR(VLOOKUP(AT878,Components[[Name]:[Price]],2,FALSE),0))</f>
        <v>0</v>
      </c>
      <c r="AY878" s="6">
        <f>(IFERROR(VLOOKUP(AW878,Components[[Name]:[Price]],2,FALSE),0))</f>
        <v>0</v>
      </c>
      <c r="BB878" s="6">
        <f>(IFERROR(VLOOKUP(AZ878,Components[[Name]:[Price]],2,FALSE),0))</f>
        <v>0</v>
      </c>
    </row>
    <row r="879" spans="1:54" x14ac:dyDescent="0.2">
      <c r="A879" s="6">
        <v>213</v>
      </c>
      <c r="B879" s="6" t="s">
        <v>1264</v>
      </c>
      <c r="D879" s="6" t="s">
        <v>529</v>
      </c>
      <c r="E879" s="6">
        <v>1</v>
      </c>
      <c r="F879" s="6">
        <v>9</v>
      </c>
      <c r="G879" s="6">
        <v>1</v>
      </c>
      <c r="H879" s="6" t="s">
        <v>1267</v>
      </c>
      <c r="I879" s="7">
        <f>Fullmath[[#This Row],[Total CP]]/Fullmath[[#This Row],[Quantity]]</f>
        <v>1</v>
      </c>
      <c r="J8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79" s="6">
        <f>Fullmath[[#This Row],[Mat Cost]]/Fullmath[[#This Row],[Quantity]]</f>
        <v>604.33333333333337</v>
      </c>
      <c r="L8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604.33333333333337</v>
      </c>
      <c r="N879" s="14"/>
      <c r="O879" s="15">
        <f>IFERROR(_xlfn.IFNA(VLOOKUP(Fullmath[[#This Row],[M1]],$H$2:$L878,2,FALSE),VLOOKUP(Fullmath[[#This Row],[M1]],$H880:$L$2227,2,FALSE)),0)</f>
        <v>0</v>
      </c>
      <c r="P879" s="16">
        <f>IFERROR(_xlfn.IFNA(VLOOKUP(Fullmath[[#This Row],[M1]],$H$2:$L878,4,FALSE),VLOOKUP(Fullmath[[#This Row],[M1]],$H880:$L$2227,4,FALSE)),0)</f>
        <v>0</v>
      </c>
      <c r="S879" s="15">
        <f>IFERROR(_xlfn.IFNA(VLOOKUP(Fullmath[[#This Row],[M2]],$H$2:$L878,2,FALSE),VLOOKUP(Fullmath[[#This Row],[M2]],$H880:$L$2227,2,FALSE)),0)</f>
        <v>0</v>
      </c>
      <c r="T879" s="16">
        <f>IFERROR(_xlfn.IFNA(VLOOKUP(Fullmath[[#This Row],[M2]],$H$2:$L878,4,FALSE),VLOOKUP(Fullmath[[#This Row],[M2]],$H880:$L$2227,4,FALSE)),0)</f>
        <v>0</v>
      </c>
      <c r="W879" s="15">
        <f>IFERROR(_xlfn.IFNA(VLOOKUP(Fullmath[[#This Row],[M3]],$H$2:$L878,2,FALSE),VLOOKUP(Fullmath[[#This Row],[M3]],$H880:$L$2227,2,FALSE)),0)</f>
        <v>0</v>
      </c>
      <c r="X879" s="16">
        <f>IFERROR(_xlfn.IFNA(VLOOKUP(Fullmath[[#This Row],[M3]],$H$2:$L878,4,FALSE),VLOOKUP(Fullmath[[#This Row],[M3]],$H880:$L$2227,4,FALSE)),0)</f>
        <v>0</v>
      </c>
      <c r="AA879" s="15">
        <f>IFERROR(_xlfn.IFNA(VLOOKUP(Fullmath[[#This Row],[M4]],$H$2:$L878,2,FALSE),VLOOKUP(Fullmath[[#This Row],[M4]],$H880:$L$2227,2,FALSE)),0)</f>
        <v>0</v>
      </c>
      <c r="AB879" s="16">
        <f>IFERROR(_xlfn.IFNA(VLOOKUP(Fullmath[[#This Row],[M4]],$H$2:$L878,4,FALSE),VLOOKUP(Fullmath[[#This Row],[M4]],$H880:$L$2227,4,FALSE)),0)</f>
        <v>0</v>
      </c>
      <c r="AE879" s="15">
        <f>IFERROR(_xlfn.IFNA(VLOOKUP(Fullmath[[#This Row],[M5]],$H$2:$L878,2,FALSE),VLOOKUP(Fullmath[[#This Row],[M5]],$H880:$L$2227,2,FALSE)),0)</f>
        <v>0</v>
      </c>
      <c r="AF879" s="16">
        <f>IFERROR(_xlfn.IFNA(VLOOKUP(Fullmath[[#This Row],[M5]],$H$2:$L878,4,FALSE),VLOOKUP(Fullmath[[#This Row],[M5]],$H880:$L$2227,4,FALSE)),0)</f>
        <v>0</v>
      </c>
      <c r="AI879" s="15">
        <f>IFERROR(_xlfn.IFNA(VLOOKUP(Fullmath[[#This Row],[M6]],$H$2:$L878,2,FALSE),VLOOKUP(Fullmath[[#This Row],[M6]],$H880:$L$2227,2,FALSE)),0)</f>
        <v>0</v>
      </c>
      <c r="AJ879" s="16">
        <f>IFERROR(_xlfn.IFNA(VLOOKUP(Fullmath[[#This Row],[M6]],$H$2:$L878,4,FALSE),VLOOKUP(Fullmath[[#This Row],[M6]],$H880:$L$2227,4,FALSE)),0)</f>
        <v>0</v>
      </c>
      <c r="AK879" s="7" t="s">
        <v>159</v>
      </c>
      <c r="AL879" s="7">
        <v>4</v>
      </c>
      <c r="AM879" s="6">
        <f>(IFERROR(VLOOKUP(AK879,Components[[Name]:[Price]],2,FALSE),0))</f>
        <v>108.625</v>
      </c>
      <c r="AN879" s="7" t="s">
        <v>228</v>
      </c>
      <c r="AO879" s="7">
        <v>2</v>
      </c>
      <c r="AP879" s="6">
        <f>(IFERROR(VLOOKUP(AN879,Components[[Name]:[Price]],2,FALSE),0))</f>
        <v>84.916666666666671</v>
      </c>
      <c r="AS879" s="6">
        <f>(IFERROR(VLOOKUP(AQ879,Components[[Name]:[Price]],2,FALSE),0))</f>
        <v>0</v>
      </c>
      <c r="AV879" s="6">
        <f>(IFERROR(VLOOKUP(AT879,Components[[Name]:[Price]],2,FALSE),0))</f>
        <v>0</v>
      </c>
      <c r="AY879" s="6">
        <f>(IFERROR(VLOOKUP(AW879,Components[[Name]:[Price]],2,FALSE),0))</f>
        <v>0</v>
      </c>
      <c r="BB879" s="6">
        <f>(IFERROR(VLOOKUP(AZ879,Components[[Name]:[Price]],2,FALSE),0))</f>
        <v>0</v>
      </c>
    </row>
    <row r="880" spans="1:54" x14ac:dyDescent="0.2">
      <c r="A880" s="6">
        <v>214</v>
      </c>
      <c r="B880" s="6" t="s">
        <v>1264</v>
      </c>
      <c r="D880" s="6" t="s">
        <v>529</v>
      </c>
      <c r="E880" s="6">
        <v>1</v>
      </c>
      <c r="F880" s="6">
        <v>5</v>
      </c>
      <c r="G880" s="6">
        <v>1</v>
      </c>
      <c r="H880" s="6" t="s">
        <v>298</v>
      </c>
      <c r="I880" s="7">
        <f>Fullmath[[#This Row],[Total CP]]/Fullmath[[#This Row],[Quantity]]</f>
        <v>1</v>
      </c>
      <c r="J8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</v>
      </c>
      <c r="K880" s="6">
        <f>Fullmath[[#This Row],[Mat Cost]]/Fullmath[[#This Row],[Quantity]]</f>
        <v>604.83333333333337</v>
      </c>
      <c r="L8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604.83333333333337</v>
      </c>
      <c r="N880" s="14"/>
      <c r="O880" s="15">
        <f>IFERROR(_xlfn.IFNA(VLOOKUP(Fullmath[[#This Row],[M1]],$H$2:$L879,2,FALSE),VLOOKUP(Fullmath[[#This Row],[M1]],$H881:$L$2227,2,FALSE)),0)</f>
        <v>0</v>
      </c>
      <c r="P880" s="16">
        <f>IFERROR(_xlfn.IFNA(VLOOKUP(Fullmath[[#This Row],[M1]],$H$2:$L879,4,FALSE),VLOOKUP(Fullmath[[#This Row],[M1]],$H881:$L$2227,4,FALSE)),0)</f>
        <v>0</v>
      </c>
      <c r="S880" s="15">
        <f>IFERROR(_xlfn.IFNA(VLOOKUP(Fullmath[[#This Row],[M2]],$H$2:$L879,2,FALSE),VLOOKUP(Fullmath[[#This Row],[M2]],$H881:$L$2227,2,FALSE)),0)</f>
        <v>0</v>
      </c>
      <c r="T880" s="16">
        <f>IFERROR(_xlfn.IFNA(VLOOKUP(Fullmath[[#This Row],[M2]],$H$2:$L879,4,FALSE),VLOOKUP(Fullmath[[#This Row],[M2]],$H881:$L$2227,4,FALSE)),0)</f>
        <v>0</v>
      </c>
      <c r="W880" s="15">
        <f>IFERROR(_xlfn.IFNA(VLOOKUP(Fullmath[[#This Row],[M3]],$H$2:$L879,2,FALSE),VLOOKUP(Fullmath[[#This Row],[M3]],$H881:$L$2227,2,FALSE)),0)</f>
        <v>0</v>
      </c>
      <c r="X880" s="16">
        <f>IFERROR(_xlfn.IFNA(VLOOKUP(Fullmath[[#This Row],[M3]],$H$2:$L879,4,FALSE),VLOOKUP(Fullmath[[#This Row],[M3]],$H881:$L$2227,4,FALSE)),0)</f>
        <v>0</v>
      </c>
      <c r="AA880" s="15">
        <f>IFERROR(_xlfn.IFNA(VLOOKUP(Fullmath[[#This Row],[M4]],$H$2:$L879,2,FALSE),VLOOKUP(Fullmath[[#This Row],[M4]],$H881:$L$2227,2,FALSE)),0)</f>
        <v>0</v>
      </c>
      <c r="AB880" s="16">
        <f>IFERROR(_xlfn.IFNA(VLOOKUP(Fullmath[[#This Row],[M4]],$H$2:$L879,4,FALSE),VLOOKUP(Fullmath[[#This Row],[M4]],$H881:$L$2227,4,FALSE)),0)</f>
        <v>0</v>
      </c>
      <c r="AE880" s="15">
        <f>IFERROR(_xlfn.IFNA(VLOOKUP(Fullmath[[#This Row],[M5]],$H$2:$L879,2,FALSE),VLOOKUP(Fullmath[[#This Row],[M5]],$H881:$L$2227,2,FALSE)),0)</f>
        <v>0</v>
      </c>
      <c r="AF880" s="16">
        <f>IFERROR(_xlfn.IFNA(VLOOKUP(Fullmath[[#This Row],[M5]],$H$2:$L879,4,FALSE),VLOOKUP(Fullmath[[#This Row],[M5]],$H881:$L$2227,4,FALSE)),0)</f>
        <v>0</v>
      </c>
      <c r="AI880" s="15">
        <f>IFERROR(_xlfn.IFNA(VLOOKUP(Fullmath[[#This Row],[M6]],$H$2:$L879,2,FALSE),VLOOKUP(Fullmath[[#This Row],[M6]],$H881:$L$2227,2,FALSE)),0)</f>
        <v>0</v>
      </c>
      <c r="AJ880" s="16">
        <f>IFERROR(_xlfn.IFNA(VLOOKUP(Fullmath[[#This Row],[M6]],$H$2:$L879,4,FALSE),VLOOKUP(Fullmath[[#This Row],[M6]],$H881:$L$2227,4,FALSE)),0)</f>
        <v>0</v>
      </c>
      <c r="AK880" s="7" t="s">
        <v>159</v>
      </c>
      <c r="AL880" s="7">
        <v>4</v>
      </c>
      <c r="AM880" s="6">
        <f>(IFERROR(VLOOKUP(AK880,Components[[Name]:[Price]],2,FALSE),0))</f>
        <v>108.625</v>
      </c>
      <c r="AN880" s="7" t="s">
        <v>227</v>
      </c>
      <c r="AO880" s="7">
        <v>2</v>
      </c>
      <c r="AP880" s="6">
        <f>(IFERROR(VLOOKUP(AN880,Components[[Name]:[Price]],2,FALSE),0))</f>
        <v>85.166666666666671</v>
      </c>
      <c r="AS880" s="6">
        <f>(IFERROR(VLOOKUP(AQ880,Components[[Name]:[Price]],2,FALSE),0))</f>
        <v>0</v>
      </c>
      <c r="AV880" s="6">
        <f>(IFERROR(VLOOKUP(AT880,Components[[Name]:[Price]],2,FALSE),0))</f>
        <v>0</v>
      </c>
      <c r="AY880" s="6">
        <f>(IFERROR(VLOOKUP(AW880,Components[[Name]:[Price]],2,FALSE),0))</f>
        <v>0</v>
      </c>
      <c r="BB880" s="6">
        <f>(IFERROR(VLOOKUP(AZ880,Components[[Name]:[Price]],2,FALSE),0))</f>
        <v>0</v>
      </c>
    </row>
    <row r="881" spans="1:54" x14ac:dyDescent="0.2">
      <c r="A881" s="6">
        <v>215</v>
      </c>
      <c r="B881" s="6" t="s">
        <v>1264</v>
      </c>
      <c r="D881" s="6" t="s">
        <v>529</v>
      </c>
      <c r="E881" s="6">
        <v>1</v>
      </c>
      <c r="F881" s="6">
        <v>12</v>
      </c>
      <c r="G881" s="6">
        <v>2</v>
      </c>
      <c r="H881" s="6" t="s">
        <v>296</v>
      </c>
      <c r="I881" s="7">
        <f>Fullmath[[#This Row],[Total CP]]/Fullmath[[#This Row],[Quantity]]</f>
        <v>2</v>
      </c>
      <c r="J8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881" s="6">
        <f>Fullmath[[#This Row],[Mat Cost]]/Fullmath[[#This Row],[Quantity]]</f>
        <v>415.58333333333337</v>
      </c>
      <c r="L8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415.58333333333337</v>
      </c>
      <c r="N881" s="14"/>
      <c r="O881" s="15">
        <f>IFERROR(_xlfn.IFNA(VLOOKUP(Fullmath[[#This Row],[M1]],$H$2:$L880,2,FALSE),VLOOKUP(Fullmath[[#This Row],[M1]],$H882:$L$2227,2,FALSE)),0)</f>
        <v>0</v>
      </c>
      <c r="P881" s="16">
        <f>IFERROR(_xlfn.IFNA(VLOOKUP(Fullmath[[#This Row],[M1]],$H$2:$L880,4,FALSE),VLOOKUP(Fullmath[[#This Row],[M1]],$H882:$L$2227,4,FALSE)),0)</f>
        <v>0</v>
      </c>
      <c r="S881" s="15">
        <f>IFERROR(_xlfn.IFNA(VLOOKUP(Fullmath[[#This Row],[M2]],$H$2:$L880,2,FALSE),VLOOKUP(Fullmath[[#This Row],[M2]],$H882:$L$2227,2,FALSE)),0)</f>
        <v>0</v>
      </c>
      <c r="T881" s="16">
        <f>IFERROR(_xlfn.IFNA(VLOOKUP(Fullmath[[#This Row],[M2]],$H$2:$L880,4,FALSE),VLOOKUP(Fullmath[[#This Row],[M2]],$H882:$L$2227,4,FALSE)),0)</f>
        <v>0</v>
      </c>
      <c r="W881" s="15">
        <f>IFERROR(_xlfn.IFNA(VLOOKUP(Fullmath[[#This Row],[M3]],$H$2:$L880,2,FALSE),VLOOKUP(Fullmath[[#This Row],[M3]],$H882:$L$2227,2,FALSE)),0)</f>
        <v>0</v>
      </c>
      <c r="X881" s="16">
        <f>IFERROR(_xlfn.IFNA(VLOOKUP(Fullmath[[#This Row],[M3]],$H$2:$L880,4,FALSE),VLOOKUP(Fullmath[[#This Row],[M3]],$H882:$L$2227,4,FALSE)),0)</f>
        <v>0</v>
      </c>
      <c r="AA881" s="15">
        <f>IFERROR(_xlfn.IFNA(VLOOKUP(Fullmath[[#This Row],[M4]],$H$2:$L880,2,FALSE),VLOOKUP(Fullmath[[#This Row],[M4]],$H882:$L$2227,2,FALSE)),0)</f>
        <v>0</v>
      </c>
      <c r="AB881" s="16">
        <f>IFERROR(_xlfn.IFNA(VLOOKUP(Fullmath[[#This Row],[M4]],$H$2:$L880,4,FALSE),VLOOKUP(Fullmath[[#This Row],[M4]],$H882:$L$2227,4,FALSE)),0)</f>
        <v>0</v>
      </c>
      <c r="AE881" s="15">
        <f>IFERROR(_xlfn.IFNA(VLOOKUP(Fullmath[[#This Row],[M5]],$H$2:$L880,2,FALSE),VLOOKUP(Fullmath[[#This Row],[M5]],$H882:$L$2227,2,FALSE)),0)</f>
        <v>0</v>
      </c>
      <c r="AF881" s="16">
        <f>IFERROR(_xlfn.IFNA(VLOOKUP(Fullmath[[#This Row],[M5]],$H$2:$L880,4,FALSE),VLOOKUP(Fullmath[[#This Row],[M5]],$H882:$L$2227,4,FALSE)),0)</f>
        <v>0</v>
      </c>
      <c r="AI881" s="15">
        <f>IFERROR(_xlfn.IFNA(VLOOKUP(Fullmath[[#This Row],[M6]],$H$2:$L880,2,FALSE),VLOOKUP(Fullmath[[#This Row],[M6]],$H882:$L$2227,2,FALSE)),0)</f>
        <v>0</v>
      </c>
      <c r="AJ881" s="16">
        <f>IFERROR(_xlfn.IFNA(VLOOKUP(Fullmath[[#This Row],[M6]],$H$2:$L880,4,FALSE),VLOOKUP(Fullmath[[#This Row],[M6]],$H882:$L$2227,4,FALSE)),0)</f>
        <v>0</v>
      </c>
      <c r="AK881" s="7" t="s">
        <v>159</v>
      </c>
      <c r="AL881" s="7">
        <v>2</v>
      </c>
      <c r="AM881" s="6">
        <f>(IFERROR(VLOOKUP(AK881,Components[[Name]:[Price]],2,FALSE),0))</f>
        <v>108.625</v>
      </c>
      <c r="AN881" s="7" t="s">
        <v>224</v>
      </c>
      <c r="AO881" s="7">
        <v>1</v>
      </c>
      <c r="AP881" s="6">
        <f>(IFERROR(VLOOKUP(AN881,Components[[Name]:[Price]],2,FALSE),0))</f>
        <v>113.16666666666667</v>
      </c>
      <c r="AQ881" s="7" t="s">
        <v>227</v>
      </c>
      <c r="AR881" s="7">
        <v>1</v>
      </c>
      <c r="AS881" s="6">
        <f>(IFERROR(VLOOKUP(AQ881,Components[[Name]:[Price]],2,FALSE),0))</f>
        <v>85.166666666666671</v>
      </c>
      <c r="AV881" s="6">
        <f>(IFERROR(VLOOKUP(AT881,Components[[Name]:[Price]],2,FALSE),0))</f>
        <v>0</v>
      </c>
      <c r="AY881" s="6">
        <f>(IFERROR(VLOOKUP(AW881,Components[[Name]:[Price]],2,FALSE),0))</f>
        <v>0</v>
      </c>
      <c r="BB881" s="6">
        <f>(IFERROR(VLOOKUP(AZ881,Components[[Name]:[Price]],2,FALSE),0))</f>
        <v>0</v>
      </c>
    </row>
    <row r="882" spans="1:54" x14ac:dyDescent="0.2">
      <c r="A882" s="6">
        <v>275</v>
      </c>
      <c r="B882" s="6" t="s">
        <v>1264</v>
      </c>
      <c r="D882" s="6" t="s">
        <v>529</v>
      </c>
      <c r="E882" s="6">
        <v>1</v>
      </c>
      <c r="F882" s="6">
        <v>9</v>
      </c>
      <c r="G882" s="6">
        <v>1</v>
      </c>
      <c r="H882" s="6" t="s">
        <v>292</v>
      </c>
      <c r="I882" s="7">
        <f>Fullmath[[#This Row],[Total CP]]/Fullmath[[#This Row],[Quantity]]</f>
        <v>2</v>
      </c>
      <c r="J8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882" s="6">
        <f>Fullmath[[#This Row],[Mat Cost]]/Fullmath[[#This Row],[Quantity]]</f>
        <v>859.15</v>
      </c>
      <c r="L8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859.15</v>
      </c>
      <c r="M882" s="7" t="s">
        <v>291</v>
      </c>
      <c r="N882" s="14">
        <v>1</v>
      </c>
      <c r="O882" s="15">
        <f>IFERROR(_xlfn.IFNA(VLOOKUP(Fullmath[[#This Row],[M1]],$H$2:$L881,2,FALSE),VLOOKUP(Fullmath[[#This Row],[M1]],$H883:$L$2227,2,FALSE)),0)</f>
        <v>1</v>
      </c>
      <c r="P882" s="16">
        <f>IFERROR(_xlfn.IFNA(VLOOKUP(Fullmath[[#This Row],[M1]],$H$2:$L881,4,FALSE),VLOOKUP(Fullmath[[#This Row],[M1]],$H883:$L$2227,4,FALSE)),0)</f>
        <v>641.9</v>
      </c>
      <c r="S882" s="15">
        <f>IFERROR(_xlfn.IFNA(VLOOKUP(Fullmath[[#This Row],[M2]],$H$2:$L881,2,FALSE),VLOOKUP(Fullmath[[#This Row],[M2]],$H883:$L$2227,2,FALSE)),0)</f>
        <v>0</v>
      </c>
      <c r="T882" s="16">
        <f>IFERROR(_xlfn.IFNA(VLOOKUP(Fullmath[[#This Row],[M2]],$H$2:$L881,4,FALSE),VLOOKUP(Fullmath[[#This Row],[M2]],$H883:$L$2227,4,FALSE)),0)</f>
        <v>0</v>
      </c>
      <c r="W882" s="15">
        <f>IFERROR(_xlfn.IFNA(VLOOKUP(Fullmath[[#This Row],[M3]],$H$2:$L881,2,FALSE),VLOOKUP(Fullmath[[#This Row],[M3]],$H883:$L$2227,2,FALSE)),0)</f>
        <v>0</v>
      </c>
      <c r="X882" s="16">
        <f>IFERROR(_xlfn.IFNA(VLOOKUP(Fullmath[[#This Row],[M3]],$H$2:$L881,4,FALSE),VLOOKUP(Fullmath[[#This Row],[M3]],$H883:$L$2227,4,FALSE)),0)</f>
        <v>0</v>
      </c>
      <c r="AA882" s="15">
        <f>IFERROR(_xlfn.IFNA(VLOOKUP(Fullmath[[#This Row],[M4]],$H$2:$L881,2,FALSE),VLOOKUP(Fullmath[[#This Row],[M4]],$H883:$L$2227,2,FALSE)),0)</f>
        <v>0</v>
      </c>
      <c r="AB882" s="16">
        <f>IFERROR(_xlfn.IFNA(VLOOKUP(Fullmath[[#This Row],[M4]],$H$2:$L881,4,FALSE),VLOOKUP(Fullmath[[#This Row],[M4]],$H883:$L$2227,4,FALSE)),0)</f>
        <v>0</v>
      </c>
      <c r="AE882" s="15">
        <f>IFERROR(_xlfn.IFNA(VLOOKUP(Fullmath[[#This Row],[M5]],$H$2:$L881,2,FALSE),VLOOKUP(Fullmath[[#This Row],[M5]],$H883:$L$2227,2,FALSE)),0)</f>
        <v>0</v>
      </c>
      <c r="AF882" s="16">
        <f>IFERROR(_xlfn.IFNA(VLOOKUP(Fullmath[[#This Row],[M5]],$H$2:$L881,4,FALSE),VLOOKUP(Fullmath[[#This Row],[M5]],$H883:$L$2227,4,FALSE)),0)</f>
        <v>0</v>
      </c>
      <c r="AI882" s="15">
        <f>IFERROR(_xlfn.IFNA(VLOOKUP(Fullmath[[#This Row],[M6]],$H$2:$L881,2,FALSE),VLOOKUP(Fullmath[[#This Row],[M6]],$H883:$L$2227,2,FALSE)),0)</f>
        <v>0</v>
      </c>
      <c r="AJ882" s="16">
        <f>IFERROR(_xlfn.IFNA(VLOOKUP(Fullmath[[#This Row],[M6]],$H$2:$L881,4,FALSE),VLOOKUP(Fullmath[[#This Row],[M6]],$H883:$L$2227,4,FALSE)),0)</f>
        <v>0</v>
      </c>
      <c r="AK882" s="7" t="s">
        <v>159</v>
      </c>
      <c r="AL882" s="7">
        <v>2</v>
      </c>
      <c r="AM882" s="6">
        <f>(IFERROR(VLOOKUP(AK882,Components[[Name]:[Price]],2,FALSE),0))</f>
        <v>108.625</v>
      </c>
      <c r="AP882" s="6">
        <f>(IFERROR(VLOOKUP(AN882,Components[[Name]:[Price]],2,FALSE),0))</f>
        <v>0</v>
      </c>
      <c r="AS882" s="6">
        <f>(IFERROR(VLOOKUP(AQ882,Components[[Name]:[Price]],2,FALSE),0))</f>
        <v>0</v>
      </c>
      <c r="AV882" s="6">
        <f>(IFERROR(VLOOKUP(AT882,Components[[Name]:[Price]],2,FALSE),0))</f>
        <v>0</v>
      </c>
      <c r="AY882" s="6">
        <f>(IFERROR(VLOOKUP(AW882,Components[[Name]:[Price]],2,FALSE),0))</f>
        <v>0</v>
      </c>
      <c r="BB882" s="6">
        <f>(IFERROR(VLOOKUP(AZ882,Components[[Name]:[Price]],2,FALSE),0))</f>
        <v>0</v>
      </c>
    </row>
    <row r="883" spans="1:54" x14ac:dyDescent="0.2">
      <c r="A883" s="6">
        <v>473</v>
      </c>
      <c r="B883" s="6" t="s">
        <v>1264</v>
      </c>
      <c r="D883" s="6" t="s">
        <v>529</v>
      </c>
      <c r="E883" s="6">
        <v>1</v>
      </c>
      <c r="F883" s="6">
        <v>13</v>
      </c>
      <c r="G883" s="6">
        <v>2</v>
      </c>
      <c r="H883" s="6" t="s">
        <v>353</v>
      </c>
      <c r="I883" s="7">
        <f>Fullmath[[#This Row],[Total CP]]/Fullmath[[#This Row],[Quantity]]</f>
        <v>2</v>
      </c>
      <c r="J8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883" s="6">
        <f>Fullmath[[#This Row],[Mat Cost]]/Fullmath[[#This Row],[Quantity]]</f>
        <v>6434.5</v>
      </c>
      <c r="L8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6434.5</v>
      </c>
      <c r="N883" s="14"/>
      <c r="O883" s="15">
        <f>IFERROR(_xlfn.IFNA(VLOOKUP(Fullmath[[#This Row],[M1]],$H$2:$L882,2,FALSE),VLOOKUP(Fullmath[[#This Row],[M1]],$H884:$L$2227,2,FALSE)),0)</f>
        <v>0</v>
      </c>
      <c r="P883" s="16">
        <f>IFERROR(_xlfn.IFNA(VLOOKUP(Fullmath[[#This Row],[M1]],$H$2:$L882,4,FALSE),VLOOKUP(Fullmath[[#This Row],[M1]],$H884:$L$2227,4,FALSE)),0)</f>
        <v>0</v>
      </c>
      <c r="S883" s="15">
        <f>IFERROR(_xlfn.IFNA(VLOOKUP(Fullmath[[#This Row],[M2]],$H$2:$L882,2,FALSE),VLOOKUP(Fullmath[[#This Row],[M2]],$H884:$L$2227,2,FALSE)),0)</f>
        <v>0</v>
      </c>
      <c r="T883" s="16">
        <f>IFERROR(_xlfn.IFNA(VLOOKUP(Fullmath[[#This Row],[M2]],$H$2:$L882,4,FALSE),VLOOKUP(Fullmath[[#This Row],[M2]],$H884:$L$2227,4,FALSE)),0)</f>
        <v>0</v>
      </c>
      <c r="W883" s="15">
        <f>IFERROR(_xlfn.IFNA(VLOOKUP(Fullmath[[#This Row],[M3]],$H$2:$L882,2,FALSE),VLOOKUP(Fullmath[[#This Row],[M3]],$H884:$L$2227,2,FALSE)),0)</f>
        <v>0</v>
      </c>
      <c r="X883" s="16">
        <f>IFERROR(_xlfn.IFNA(VLOOKUP(Fullmath[[#This Row],[M3]],$H$2:$L882,4,FALSE),VLOOKUP(Fullmath[[#This Row],[M3]],$H884:$L$2227,4,FALSE)),0)</f>
        <v>0</v>
      </c>
      <c r="AA883" s="15">
        <f>IFERROR(_xlfn.IFNA(VLOOKUP(Fullmath[[#This Row],[M4]],$H$2:$L882,2,FALSE),VLOOKUP(Fullmath[[#This Row],[M4]],$H884:$L$2227,2,FALSE)),0)</f>
        <v>0</v>
      </c>
      <c r="AB883" s="16">
        <f>IFERROR(_xlfn.IFNA(VLOOKUP(Fullmath[[#This Row],[M4]],$H$2:$L882,4,FALSE),VLOOKUP(Fullmath[[#This Row],[M4]],$H884:$L$2227,4,FALSE)),0)</f>
        <v>0</v>
      </c>
      <c r="AE883" s="15">
        <f>IFERROR(_xlfn.IFNA(VLOOKUP(Fullmath[[#This Row],[M5]],$H$2:$L882,2,FALSE),VLOOKUP(Fullmath[[#This Row],[M5]],$H884:$L$2227,2,FALSE)),0)</f>
        <v>0</v>
      </c>
      <c r="AF883" s="16">
        <f>IFERROR(_xlfn.IFNA(VLOOKUP(Fullmath[[#This Row],[M5]],$H$2:$L882,4,FALSE),VLOOKUP(Fullmath[[#This Row],[M5]],$H884:$L$2227,4,FALSE)),0)</f>
        <v>0</v>
      </c>
      <c r="AI883" s="15">
        <f>IFERROR(_xlfn.IFNA(VLOOKUP(Fullmath[[#This Row],[M6]],$H$2:$L882,2,FALSE),VLOOKUP(Fullmath[[#This Row],[M6]],$H884:$L$2227,2,FALSE)),0)</f>
        <v>0</v>
      </c>
      <c r="AJ883" s="16">
        <f>IFERROR(_xlfn.IFNA(VLOOKUP(Fullmath[[#This Row],[M6]],$H$2:$L882,4,FALSE),VLOOKUP(Fullmath[[#This Row],[M6]],$H884:$L$2227,4,FALSE)),0)</f>
        <v>0</v>
      </c>
      <c r="AK883" s="7" t="s">
        <v>159</v>
      </c>
      <c r="AL883" s="7">
        <v>4</v>
      </c>
      <c r="AM883" s="6">
        <f>(IFERROR(VLOOKUP(AK883,Components[[Name]:[Price]],2,FALSE),0))</f>
        <v>108.625</v>
      </c>
      <c r="AN883" s="7" t="s">
        <v>508</v>
      </c>
      <c r="AO883" s="7">
        <v>2</v>
      </c>
      <c r="AP883" s="6">
        <f>(IFERROR(VLOOKUP(AN883,Components[[Name]:[Price]],2,FALSE),0))</f>
        <v>3000</v>
      </c>
      <c r="AS883" s="6">
        <f>(IFERROR(VLOOKUP(AQ883,Components[[Name]:[Price]],2,FALSE),0))</f>
        <v>0</v>
      </c>
      <c r="AV883" s="6">
        <f>(IFERROR(VLOOKUP(AT883,Components[[Name]:[Price]],2,FALSE),0))</f>
        <v>0</v>
      </c>
      <c r="AY883" s="6">
        <f>(IFERROR(VLOOKUP(AW883,Components[[Name]:[Price]],2,FALSE),0))</f>
        <v>0</v>
      </c>
      <c r="BB883" s="6">
        <f>(IFERROR(VLOOKUP(AZ883,Components[[Name]:[Price]],2,FALSE),0))</f>
        <v>0</v>
      </c>
    </row>
    <row r="884" spans="1:54" x14ac:dyDescent="0.2">
      <c r="A884" s="6">
        <v>474</v>
      </c>
      <c r="B884" s="6" t="s">
        <v>1264</v>
      </c>
      <c r="D884" s="6" t="s">
        <v>529</v>
      </c>
      <c r="E884" s="6">
        <v>1</v>
      </c>
      <c r="F884" s="6">
        <v>15</v>
      </c>
      <c r="G884" s="6">
        <v>4</v>
      </c>
      <c r="H884" s="6" t="s">
        <v>454</v>
      </c>
      <c r="I884" s="7">
        <f>Fullmath[[#This Row],[Total CP]]/Fullmath[[#This Row],[Quantity]]</f>
        <v>4</v>
      </c>
      <c r="J8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884" s="6">
        <f>Fullmath[[#This Row],[Mat Cost]]/Fullmath[[#This Row],[Quantity]]</f>
        <v>40434.5</v>
      </c>
      <c r="L8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40434.5</v>
      </c>
      <c r="N884" s="14"/>
      <c r="O884" s="15">
        <f>IFERROR(_xlfn.IFNA(VLOOKUP(Fullmath[[#This Row],[M1]],$H$2:$L883,2,FALSE),VLOOKUP(Fullmath[[#This Row],[M1]],$H885:$L$2227,2,FALSE)),0)</f>
        <v>0</v>
      </c>
      <c r="P884" s="16">
        <f>IFERROR(_xlfn.IFNA(VLOOKUP(Fullmath[[#This Row],[M1]],$H$2:$L883,4,FALSE),VLOOKUP(Fullmath[[#This Row],[M1]],$H885:$L$2227,4,FALSE)),0)</f>
        <v>0</v>
      </c>
      <c r="S884" s="15">
        <f>IFERROR(_xlfn.IFNA(VLOOKUP(Fullmath[[#This Row],[M2]],$H$2:$L883,2,FALSE),VLOOKUP(Fullmath[[#This Row],[M2]],$H885:$L$2227,2,FALSE)),0)</f>
        <v>0</v>
      </c>
      <c r="T884" s="16">
        <f>IFERROR(_xlfn.IFNA(VLOOKUP(Fullmath[[#This Row],[M2]],$H$2:$L883,4,FALSE),VLOOKUP(Fullmath[[#This Row],[M2]],$H885:$L$2227,4,FALSE)),0)</f>
        <v>0</v>
      </c>
      <c r="W884" s="15">
        <f>IFERROR(_xlfn.IFNA(VLOOKUP(Fullmath[[#This Row],[M3]],$H$2:$L883,2,FALSE),VLOOKUP(Fullmath[[#This Row],[M3]],$H885:$L$2227,2,FALSE)),0)</f>
        <v>0</v>
      </c>
      <c r="X884" s="16">
        <f>IFERROR(_xlfn.IFNA(VLOOKUP(Fullmath[[#This Row],[M3]],$H$2:$L883,4,FALSE),VLOOKUP(Fullmath[[#This Row],[M3]],$H885:$L$2227,4,FALSE)),0)</f>
        <v>0</v>
      </c>
      <c r="AA884" s="15">
        <f>IFERROR(_xlfn.IFNA(VLOOKUP(Fullmath[[#This Row],[M4]],$H$2:$L883,2,FALSE),VLOOKUP(Fullmath[[#This Row],[M4]],$H885:$L$2227,2,FALSE)),0)</f>
        <v>0</v>
      </c>
      <c r="AB884" s="16">
        <f>IFERROR(_xlfn.IFNA(VLOOKUP(Fullmath[[#This Row],[M4]],$H$2:$L883,4,FALSE),VLOOKUP(Fullmath[[#This Row],[M4]],$H885:$L$2227,4,FALSE)),0)</f>
        <v>0</v>
      </c>
      <c r="AE884" s="15">
        <f>IFERROR(_xlfn.IFNA(VLOOKUP(Fullmath[[#This Row],[M5]],$H$2:$L883,2,FALSE),VLOOKUP(Fullmath[[#This Row],[M5]],$H885:$L$2227,2,FALSE)),0)</f>
        <v>0</v>
      </c>
      <c r="AF884" s="16">
        <f>IFERROR(_xlfn.IFNA(VLOOKUP(Fullmath[[#This Row],[M5]],$H$2:$L883,4,FALSE),VLOOKUP(Fullmath[[#This Row],[M5]],$H885:$L$2227,4,FALSE)),0)</f>
        <v>0</v>
      </c>
      <c r="AI884" s="15">
        <f>IFERROR(_xlfn.IFNA(VLOOKUP(Fullmath[[#This Row],[M6]],$H$2:$L883,2,FALSE),VLOOKUP(Fullmath[[#This Row],[M6]],$H885:$L$2227,2,FALSE)),0)</f>
        <v>0</v>
      </c>
      <c r="AJ884" s="16">
        <f>IFERROR(_xlfn.IFNA(VLOOKUP(Fullmath[[#This Row],[M6]],$H$2:$L883,4,FALSE),VLOOKUP(Fullmath[[#This Row],[M6]],$H885:$L$2227,4,FALSE)),0)</f>
        <v>0</v>
      </c>
      <c r="AK884" s="7" t="s">
        <v>159</v>
      </c>
      <c r="AL884" s="7">
        <v>4</v>
      </c>
      <c r="AM884" s="6">
        <f>(IFERROR(VLOOKUP(AK884,Components[[Name]:[Price]],2,FALSE),0))</f>
        <v>108.625</v>
      </c>
      <c r="AN884" s="7" t="s">
        <v>484</v>
      </c>
      <c r="AO884" s="7">
        <v>2</v>
      </c>
      <c r="AP884" s="6">
        <f>(IFERROR(VLOOKUP(AN884,Components[[Name]:[Price]],2,FALSE),0))</f>
        <v>20000</v>
      </c>
      <c r="AS884" s="6">
        <f>(IFERROR(VLOOKUP(AQ884,Components[[Name]:[Price]],2,FALSE),0))</f>
        <v>0</v>
      </c>
      <c r="AV884" s="6">
        <f>(IFERROR(VLOOKUP(AT884,Components[[Name]:[Price]],2,FALSE),0))</f>
        <v>0</v>
      </c>
      <c r="AY884" s="6">
        <f>(IFERROR(VLOOKUP(AW884,Components[[Name]:[Price]],2,FALSE),0))</f>
        <v>0</v>
      </c>
      <c r="BB884" s="6">
        <f>(IFERROR(VLOOKUP(AZ884,Components[[Name]:[Price]],2,FALSE),0))</f>
        <v>0</v>
      </c>
    </row>
    <row r="885" spans="1:54" x14ac:dyDescent="0.2">
      <c r="A885" s="6">
        <v>511</v>
      </c>
      <c r="B885" s="6" t="s">
        <v>1264</v>
      </c>
      <c r="D885" s="6" t="s">
        <v>529</v>
      </c>
      <c r="E885" s="6">
        <v>1</v>
      </c>
      <c r="F885" s="6">
        <v>6</v>
      </c>
      <c r="G885" s="6">
        <v>2</v>
      </c>
      <c r="H885" s="6" t="s">
        <v>324</v>
      </c>
      <c r="I885" s="7">
        <f>Fullmath[[#This Row],[Total CP]]/Fullmath[[#This Row],[Quantity]]</f>
        <v>2</v>
      </c>
      <c r="J8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</v>
      </c>
      <c r="K885" s="6">
        <f>Fullmath[[#This Row],[Mat Cost]]/Fullmath[[#This Row],[Quantity]]</f>
        <v>500.25</v>
      </c>
      <c r="L8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500.25</v>
      </c>
      <c r="N885" s="14"/>
      <c r="O885" s="15">
        <f>IFERROR(_xlfn.IFNA(VLOOKUP(Fullmath[[#This Row],[M1]],$H$2:$L884,2,FALSE),VLOOKUP(Fullmath[[#This Row],[M1]],$H886:$L$2227,2,FALSE)),0)</f>
        <v>0</v>
      </c>
      <c r="P885" s="16">
        <f>IFERROR(_xlfn.IFNA(VLOOKUP(Fullmath[[#This Row],[M1]],$H$2:$L884,4,FALSE),VLOOKUP(Fullmath[[#This Row],[M1]],$H886:$L$2227,4,FALSE)),0)</f>
        <v>0</v>
      </c>
      <c r="S885" s="15">
        <f>IFERROR(_xlfn.IFNA(VLOOKUP(Fullmath[[#This Row],[M2]],$H$2:$L884,2,FALSE),VLOOKUP(Fullmath[[#This Row],[M2]],$H886:$L$2227,2,FALSE)),0)</f>
        <v>0</v>
      </c>
      <c r="T885" s="16">
        <f>IFERROR(_xlfn.IFNA(VLOOKUP(Fullmath[[#This Row],[M2]],$H$2:$L884,4,FALSE),VLOOKUP(Fullmath[[#This Row],[M2]],$H886:$L$2227,4,FALSE)),0)</f>
        <v>0</v>
      </c>
      <c r="W885" s="15">
        <f>IFERROR(_xlfn.IFNA(VLOOKUP(Fullmath[[#This Row],[M3]],$H$2:$L884,2,FALSE),VLOOKUP(Fullmath[[#This Row],[M3]],$H886:$L$2227,2,FALSE)),0)</f>
        <v>0</v>
      </c>
      <c r="X885" s="16">
        <f>IFERROR(_xlfn.IFNA(VLOOKUP(Fullmath[[#This Row],[M3]],$H$2:$L884,4,FALSE),VLOOKUP(Fullmath[[#This Row],[M3]],$H886:$L$2227,4,FALSE)),0)</f>
        <v>0</v>
      </c>
      <c r="AA885" s="15">
        <f>IFERROR(_xlfn.IFNA(VLOOKUP(Fullmath[[#This Row],[M4]],$H$2:$L884,2,FALSE),VLOOKUP(Fullmath[[#This Row],[M4]],$H886:$L$2227,2,FALSE)),0)</f>
        <v>0</v>
      </c>
      <c r="AB885" s="16">
        <f>IFERROR(_xlfn.IFNA(VLOOKUP(Fullmath[[#This Row],[M4]],$H$2:$L884,4,FALSE),VLOOKUP(Fullmath[[#This Row],[M4]],$H886:$L$2227,4,FALSE)),0)</f>
        <v>0</v>
      </c>
      <c r="AE885" s="15">
        <f>IFERROR(_xlfn.IFNA(VLOOKUP(Fullmath[[#This Row],[M5]],$H$2:$L884,2,FALSE),VLOOKUP(Fullmath[[#This Row],[M5]],$H886:$L$2227,2,FALSE)),0)</f>
        <v>0</v>
      </c>
      <c r="AF885" s="16">
        <f>IFERROR(_xlfn.IFNA(VLOOKUP(Fullmath[[#This Row],[M5]],$H$2:$L884,4,FALSE),VLOOKUP(Fullmath[[#This Row],[M5]],$H886:$L$2227,4,FALSE)),0)</f>
        <v>0</v>
      </c>
      <c r="AI885" s="15">
        <f>IFERROR(_xlfn.IFNA(VLOOKUP(Fullmath[[#This Row],[M6]],$H$2:$L884,2,FALSE),VLOOKUP(Fullmath[[#This Row],[M6]],$H886:$L$2227,2,FALSE)),0)</f>
        <v>0</v>
      </c>
      <c r="AJ885" s="16">
        <f>IFERROR(_xlfn.IFNA(VLOOKUP(Fullmath[[#This Row],[M6]],$H$2:$L884,4,FALSE),VLOOKUP(Fullmath[[#This Row],[M6]],$H886:$L$2227,4,FALSE)),0)</f>
        <v>0</v>
      </c>
      <c r="AK885" s="7" t="s">
        <v>159</v>
      </c>
      <c r="AL885" s="7">
        <v>2</v>
      </c>
      <c r="AM885" s="6">
        <f>(IFERROR(VLOOKUP(AK885,Components[[Name]:[Price]],2,FALSE),0))</f>
        <v>108.625</v>
      </c>
      <c r="AN885" s="7" t="s">
        <v>224</v>
      </c>
      <c r="AO885" s="7">
        <v>1</v>
      </c>
      <c r="AP885" s="6">
        <f>(IFERROR(VLOOKUP(AN885,Components[[Name]:[Price]],2,FALSE),0))</f>
        <v>113.16666666666667</v>
      </c>
      <c r="AQ885" s="7" t="s">
        <v>228</v>
      </c>
      <c r="AR885" s="7">
        <v>2</v>
      </c>
      <c r="AS885" s="6">
        <f>(IFERROR(VLOOKUP(AQ885,Components[[Name]:[Price]],2,FALSE),0))</f>
        <v>84.916666666666671</v>
      </c>
      <c r="AV885" s="6">
        <f>(IFERROR(VLOOKUP(AT885,Components[[Name]:[Price]],2,FALSE),0))</f>
        <v>0</v>
      </c>
      <c r="AY885" s="6">
        <f>(IFERROR(VLOOKUP(AW885,Components[[Name]:[Price]],2,FALSE),0))</f>
        <v>0</v>
      </c>
      <c r="BB885" s="6">
        <f>(IFERROR(VLOOKUP(AZ885,Components[[Name]:[Price]],2,FALSE),0))</f>
        <v>0</v>
      </c>
    </row>
    <row r="886" spans="1:54" x14ac:dyDescent="0.2">
      <c r="A886" s="6">
        <v>524</v>
      </c>
      <c r="B886" s="6" t="s">
        <v>1264</v>
      </c>
      <c r="D886" s="6" t="s">
        <v>529</v>
      </c>
      <c r="E886" s="6">
        <v>1</v>
      </c>
      <c r="F886" s="6">
        <v>16</v>
      </c>
      <c r="G886" s="6">
        <v>4</v>
      </c>
      <c r="H886" s="6" t="s">
        <v>455</v>
      </c>
      <c r="I886" s="7">
        <f>Fullmath[[#This Row],[Total CP]]/Fullmath[[#This Row],[Quantity]]</f>
        <v>4</v>
      </c>
      <c r="J8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</v>
      </c>
      <c r="K886" s="6">
        <f>Fullmath[[#This Row],[Mat Cost]]/Fullmath[[#This Row],[Quantity]]</f>
        <v>2217.25</v>
      </c>
      <c r="L8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2217.25</v>
      </c>
      <c r="N886" s="14"/>
      <c r="O886" s="15">
        <f>IFERROR(_xlfn.IFNA(VLOOKUP(Fullmath[[#This Row],[M1]],$H$2:$L885,2,FALSE),VLOOKUP(Fullmath[[#This Row],[M1]],$H887:$L$2227,2,FALSE)),0)</f>
        <v>0</v>
      </c>
      <c r="P886" s="16">
        <f>IFERROR(_xlfn.IFNA(VLOOKUP(Fullmath[[#This Row],[M1]],$H$2:$L885,4,FALSE),VLOOKUP(Fullmath[[#This Row],[M1]],$H887:$L$2227,4,FALSE)),0)</f>
        <v>0</v>
      </c>
      <c r="S886" s="15">
        <f>IFERROR(_xlfn.IFNA(VLOOKUP(Fullmath[[#This Row],[M2]],$H$2:$L885,2,FALSE),VLOOKUP(Fullmath[[#This Row],[M2]],$H887:$L$2227,2,FALSE)),0)</f>
        <v>0</v>
      </c>
      <c r="T886" s="16">
        <f>IFERROR(_xlfn.IFNA(VLOOKUP(Fullmath[[#This Row],[M2]],$H$2:$L885,4,FALSE),VLOOKUP(Fullmath[[#This Row],[M2]],$H887:$L$2227,4,FALSE)),0)</f>
        <v>0</v>
      </c>
      <c r="W886" s="15">
        <f>IFERROR(_xlfn.IFNA(VLOOKUP(Fullmath[[#This Row],[M3]],$H$2:$L885,2,FALSE),VLOOKUP(Fullmath[[#This Row],[M3]],$H887:$L$2227,2,FALSE)),0)</f>
        <v>0</v>
      </c>
      <c r="X886" s="16">
        <f>IFERROR(_xlfn.IFNA(VLOOKUP(Fullmath[[#This Row],[M3]],$H$2:$L885,4,FALSE),VLOOKUP(Fullmath[[#This Row],[M3]],$H887:$L$2227,4,FALSE)),0)</f>
        <v>0</v>
      </c>
      <c r="AA886" s="15">
        <f>IFERROR(_xlfn.IFNA(VLOOKUP(Fullmath[[#This Row],[M4]],$H$2:$L885,2,FALSE),VLOOKUP(Fullmath[[#This Row],[M4]],$H887:$L$2227,2,FALSE)),0)</f>
        <v>0</v>
      </c>
      <c r="AB886" s="16">
        <f>IFERROR(_xlfn.IFNA(VLOOKUP(Fullmath[[#This Row],[M4]],$H$2:$L885,4,FALSE),VLOOKUP(Fullmath[[#This Row],[M4]],$H887:$L$2227,4,FALSE)),0)</f>
        <v>0</v>
      </c>
      <c r="AE886" s="15">
        <f>IFERROR(_xlfn.IFNA(VLOOKUP(Fullmath[[#This Row],[M5]],$H$2:$L885,2,FALSE),VLOOKUP(Fullmath[[#This Row],[M5]],$H887:$L$2227,2,FALSE)),0)</f>
        <v>0</v>
      </c>
      <c r="AF886" s="16">
        <f>IFERROR(_xlfn.IFNA(VLOOKUP(Fullmath[[#This Row],[M5]],$H$2:$L885,4,FALSE),VLOOKUP(Fullmath[[#This Row],[M5]],$H887:$L$2227,4,FALSE)),0)</f>
        <v>0</v>
      </c>
      <c r="AI886" s="15">
        <f>IFERROR(_xlfn.IFNA(VLOOKUP(Fullmath[[#This Row],[M6]],$H$2:$L885,2,FALSE),VLOOKUP(Fullmath[[#This Row],[M6]],$H887:$L$2227,2,FALSE)),0)</f>
        <v>0</v>
      </c>
      <c r="AJ886" s="16">
        <f>IFERROR(_xlfn.IFNA(VLOOKUP(Fullmath[[#This Row],[M6]],$H$2:$L885,4,FALSE),VLOOKUP(Fullmath[[#This Row],[M6]],$H887:$L$2227,4,FALSE)),0)</f>
        <v>0</v>
      </c>
      <c r="AK886" s="7" t="s">
        <v>159</v>
      </c>
      <c r="AL886" s="7">
        <v>2</v>
      </c>
      <c r="AM886" s="6">
        <f>(IFERROR(VLOOKUP(AK886,Components[[Name]:[Price]],2,FALSE),0))</f>
        <v>108.625</v>
      </c>
      <c r="AN886" s="7" t="s">
        <v>483</v>
      </c>
      <c r="AO886" s="7">
        <v>2</v>
      </c>
      <c r="AP886" s="6">
        <f>(IFERROR(VLOOKUP(AN886,Components[[Name]:[Price]],2,FALSE),0))</f>
        <v>1000</v>
      </c>
      <c r="AS886" s="6">
        <f>(IFERROR(VLOOKUP(AQ886,Components[[Name]:[Price]],2,FALSE),0))</f>
        <v>0</v>
      </c>
      <c r="AV886" s="6">
        <f>(IFERROR(VLOOKUP(AT886,Components[[Name]:[Price]],2,FALSE),0))</f>
        <v>0</v>
      </c>
      <c r="AY886" s="6">
        <f>(IFERROR(VLOOKUP(AW886,Components[[Name]:[Price]],2,FALSE),0))</f>
        <v>0</v>
      </c>
      <c r="BB886" s="6">
        <f>(IFERROR(VLOOKUP(AZ886,Components[[Name]:[Price]],2,FALSE),0))</f>
        <v>0</v>
      </c>
    </row>
    <row r="887" spans="1:54" x14ac:dyDescent="0.2">
      <c r="A887" s="6">
        <v>1016</v>
      </c>
      <c r="B887" s="6" t="s">
        <v>1264</v>
      </c>
      <c r="D887" s="6" t="s">
        <v>529</v>
      </c>
      <c r="E887" s="6">
        <v>1</v>
      </c>
      <c r="F887" s="6">
        <v>10</v>
      </c>
      <c r="G887" s="6">
        <v>6</v>
      </c>
      <c r="H887" s="6" t="s">
        <v>300</v>
      </c>
      <c r="I887" s="7">
        <f>Fullmath[[#This Row],[Total CP]]/Fullmath[[#This Row],[Quantity]]</f>
        <v>13.4</v>
      </c>
      <c r="J8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13.4</v>
      </c>
      <c r="K887" s="6">
        <f>Fullmath[[#This Row],[Mat Cost]]/Fullmath[[#This Row],[Quantity]]</f>
        <v>663.14333333333332</v>
      </c>
      <c r="L8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663.14333333333332</v>
      </c>
      <c r="M887" s="7" t="s">
        <v>602</v>
      </c>
      <c r="N887" s="14">
        <v>1</v>
      </c>
      <c r="O887" s="15">
        <f>IFERROR(_xlfn.IFNA(VLOOKUP(Fullmath[[#This Row],[M1]],$H$2:$L886,2,FALSE),VLOOKUP(Fullmath[[#This Row],[M1]],$H888:$L$2227,2,FALSE)),0)</f>
        <v>5.4</v>
      </c>
      <c r="P887" s="16">
        <f>IFERROR(_xlfn.IFNA(VLOOKUP(Fullmath[[#This Row],[M1]],$H$2:$L886,4,FALSE),VLOOKUP(Fullmath[[#This Row],[M1]],$H888:$L$2227,4,FALSE)),0)</f>
        <v>162.89333333333335</v>
      </c>
      <c r="Q887" s="7" t="s">
        <v>324</v>
      </c>
      <c r="R887" s="7">
        <v>1</v>
      </c>
      <c r="S887" s="15">
        <f>IFERROR(_xlfn.IFNA(VLOOKUP(Fullmath[[#This Row],[M2]],$H$2:$L886,2,FALSE),VLOOKUP(Fullmath[[#This Row],[M2]],$H888:$L$2227,2,FALSE)),0)</f>
        <v>2</v>
      </c>
      <c r="T887" s="16">
        <f>IFERROR(_xlfn.IFNA(VLOOKUP(Fullmath[[#This Row],[M2]],$H$2:$L886,4,FALSE),VLOOKUP(Fullmath[[#This Row],[M2]],$H888:$L$2227,4,FALSE)),0)</f>
        <v>500.25</v>
      </c>
      <c r="W887" s="15">
        <f>IFERROR(_xlfn.IFNA(VLOOKUP(Fullmath[[#This Row],[M3]],$H$2:$L886,2,FALSE),VLOOKUP(Fullmath[[#This Row],[M3]],$H888:$L$2227,2,FALSE)),0)</f>
        <v>0</v>
      </c>
      <c r="X887" s="16">
        <f>IFERROR(_xlfn.IFNA(VLOOKUP(Fullmath[[#This Row],[M3]],$H$2:$L886,4,FALSE),VLOOKUP(Fullmath[[#This Row],[M3]],$H888:$L$2227,4,FALSE)),0)</f>
        <v>0</v>
      </c>
      <c r="AA887" s="15">
        <f>IFERROR(_xlfn.IFNA(VLOOKUP(Fullmath[[#This Row],[M4]],$H$2:$L886,2,FALSE),VLOOKUP(Fullmath[[#This Row],[M4]],$H888:$L$2227,2,FALSE)),0)</f>
        <v>0</v>
      </c>
      <c r="AB887" s="16">
        <f>IFERROR(_xlfn.IFNA(VLOOKUP(Fullmath[[#This Row],[M4]],$H$2:$L886,4,FALSE),VLOOKUP(Fullmath[[#This Row],[M4]],$H888:$L$2227,4,FALSE)),0)</f>
        <v>0</v>
      </c>
      <c r="AE887" s="15">
        <f>IFERROR(_xlfn.IFNA(VLOOKUP(Fullmath[[#This Row],[M5]],$H$2:$L886,2,FALSE),VLOOKUP(Fullmath[[#This Row],[M5]],$H888:$L$2227,2,FALSE)),0)</f>
        <v>0</v>
      </c>
      <c r="AF887" s="16">
        <f>IFERROR(_xlfn.IFNA(VLOOKUP(Fullmath[[#This Row],[M5]],$H$2:$L886,4,FALSE),VLOOKUP(Fullmath[[#This Row],[M5]],$H888:$L$2227,4,FALSE)),0)</f>
        <v>0</v>
      </c>
      <c r="AI887" s="15">
        <f>IFERROR(_xlfn.IFNA(VLOOKUP(Fullmath[[#This Row],[M6]],$H$2:$L886,2,FALSE),VLOOKUP(Fullmath[[#This Row],[M6]],$H888:$L$2227,2,FALSE)),0)</f>
        <v>0</v>
      </c>
      <c r="AJ887" s="16">
        <f>IFERROR(_xlfn.IFNA(VLOOKUP(Fullmath[[#This Row],[M6]],$H$2:$L886,4,FALSE),VLOOKUP(Fullmath[[#This Row],[M6]],$H888:$L$2227,4,FALSE)),0)</f>
        <v>0</v>
      </c>
      <c r="AM887" s="6">
        <f>(IFERROR(VLOOKUP(AK887,Components[[Name]:[Price]],2,FALSE),0))</f>
        <v>0</v>
      </c>
      <c r="AP887" s="6">
        <f>(IFERROR(VLOOKUP(AN887,Components[[Name]:[Price]],2,FALSE),0))</f>
        <v>0</v>
      </c>
      <c r="AS887" s="6">
        <f>(IFERROR(VLOOKUP(AQ887,Components[[Name]:[Price]],2,FALSE),0))</f>
        <v>0</v>
      </c>
      <c r="AV887" s="6">
        <f>(IFERROR(VLOOKUP(AT887,Components[[Name]:[Price]],2,FALSE),0))</f>
        <v>0</v>
      </c>
      <c r="AY887" s="6">
        <f>(IFERROR(VLOOKUP(AW887,Components[[Name]:[Price]],2,FALSE),0))</f>
        <v>0</v>
      </c>
      <c r="BB887" s="6">
        <f>(IFERROR(VLOOKUP(AZ887,Components[[Name]:[Price]],2,FALSE),0))</f>
        <v>0</v>
      </c>
    </row>
    <row r="888" spans="1:54" x14ac:dyDescent="0.2">
      <c r="A888" s="6">
        <v>1017</v>
      </c>
      <c r="B888" s="6" t="s">
        <v>1264</v>
      </c>
      <c r="D888" s="6" t="s">
        <v>529</v>
      </c>
      <c r="E888" s="6">
        <v>1</v>
      </c>
      <c r="F888" s="6">
        <v>32</v>
      </c>
      <c r="G888" s="6">
        <v>60</v>
      </c>
      <c r="H888" s="6" t="s">
        <v>351</v>
      </c>
      <c r="I888" s="7">
        <f>Fullmath[[#This Row],[Total CP]]/Fullmath[[#This Row],[Quantity]]</f>
        <v>259.2</v>
      </c>
      <c r="J8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259.2</v>
      </c>
      <c r="K888" s="6">
        <f>Fullmath[[#This Row],[Mat Cost]]/Fullmath[[#This Row],[Quantity]]</f>
        <v>4259.0966666666664</v>
      </c>
      <c r="L8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4259.0966666666664</v>
      </c>
      <c r="M888" s="7" t="s">
        <v>461</v>
      </c>
      <c r="N888" s="14">
        <v>1</v>
      </c>
      <c r="O888" s="15">
        <f>IFERROR(_xlfn.IFNA(VLOOKUP(Fullmath[[#This Row],[M1]],$H$2:$L887,2,FALSE),VLOOKUP(Fullmath[[#This Row],[M1]],$H889:$L$2227,2,FALSE)),0)</f>
        <v>41.4</v>
      </c>
      <c r="P888" s="16">
        <f>IFERROR(_xlfn.IFNA(VLOOKUP(Fullmath[[#This Row],[M1]],$H$2:$L887,4,FALSE),VLOOKUP(Fullmath[[#This Row],[M1]],$H889:$L$2227,4,FALSE)),0)</f>
        <v>138.97666666666666</v>
      </c>
      <c r="Q888" s="7" t="s">
        <v>300</v>
      </c>
      <c r="R888" s="7">
        <v>2</v>
      </c>
      <c r="S888" s="15">
        <f>IFERROR(_xlfn.IFNA(VLOOKUP(Fullmath[[#This Row],[M2]],$H$2:$L887,2,FALSE),VLOOKUP(Fullmath[[#This Row],[M2]],$H889:$L$2227,2,FALSE)),0)</f>
        <v>13.4</v>
      </c>
      <c r="T888" s="16">
        <f>IFERROR(_xlfn.IFNA(VLOOKUP(Fullmath[[#This Row],[M2]],$H$2:$L887,4,FALSE),VLOOKUP(Fullmath[[#This Row],[M2]],$H889:$L$2227,4,FALSE)),0)</f>
        <v>663.14333333333332</v>
      </c>
      <c r="U888" s="7" t="s">
        <v>456</v>
      </c>
      <c r="V888" s="7">
        <v>1</v>
      </c>
      <c r="W888" s="15">
        <f>IFERROR(_xlfn.IFNA(VLOOKUP(Fullmath[[#This Row],[M3]],$H$2:$L887,2,FALSE),VLOOKUP(Fullmath[[#This Row],[M3]],$H889:$L$2227,2,FALSE)),0)</f>
        <v>107</v>
      </c>
      <c r="X888" s="16">
        <f>IFERROR(_xlfn.IFNA(VLOOKUP(Fullmath[[#This Row],[M3]],$H$2:$L887,4,FALSE),VLOOKUP(Fullmath[[#This Row],[M3]],$H889:$L$2227,4,FALSE)),0)</f>
        <v>2314.4666666666667</v>
      </c>
      <c r="Y888" s="7" t="s">
        <v>320</v>
      </c>
      <c r="Z888" s="7">
        <v>1</v>
      </c>
      <c r="AA888" s="15">
        <f>IFERROR(_xlfn.IFNA(VLOOKUP(Fullmath[[#This Row],[M4]],$H$2:$L887,2,FALSE),VLOOKUP(Fullmath[[#This Row],[M4]],$H889:$L$2227,2,FALSE)),0)</f>
        <v>24</v>
      </c>
      <c r="AB888" s="16">
        <f>IFERROR(_xlfn.IFNA(VLOOKUP(Fullmath[[#This Row],[M4]],$H$2:$L887,4,FALSE),VLOOKUP(Fullmath[[#This Row],[M4]],$H889:$L$2227,4,FALSE)),0)</f>
        <v>479.36666666666662</v>
      </c>
      <c r="AE888" s="15">
        <f>IFERROR(_xlfn.IFNA(VLOOKUP(Fullmath[[#This Row],[M5]],$H$2:$L887,2,FALSE),VLOOKUP(Fullmath[[#This Row],[M5]],$H889:$L$2227,2,FALSE)),0)</f>
        <v>0</v>
      </c>
      <c r="AF888" s="16">
        <f>IFERROR(_xlfn.IFNA(VLOOKUP(Fullmath[[#This Row],[M5]],$H$2:$L887,4,FALSE),VLOOKUP(Fullmath[[#This Row],[M5]],$H889:$L$2227,4,FALSE)),0)</f>
        <v>0</v>
      </c>
      <c r="AI888" s="15">
        <f>IFERROR(_xlfn.IFNA(VLOOKUP(Fullmath[[#This Row],[M6]],$H$2:$L887,2,FALSE),VLOOKUP(Fullmath[[#This Row],[M6]],$H889:$L$2227,2,FALSE)),0)</f>
        <v>0</v>
      </c>
      <c r="AJ888" s="16">
        <f>IFERROR(_xlfn.IFNA(VLOOKUP(Fullmath[[#This Row],[M6]],$H$2:$L887,4,FALSE),VLOOKUP(Fullmath[[#This Row],[M6]],$H889:$L$2227,4,FALSE)),0)</f>
        <v>0</v>
      </c>
      <c r="AM888" s="6">
        <f>(IFERROR(VLOOKUP(AK888,Components[[Name]:[Price]],2,FALSE),0))</f>
        <v>0</v>
      </c>
      <c r="AP888" s="6">
        <f>(IFERROR(VLOOKUP(AN888,Components[[Name]:[Price]],2,FALSE),0))</f>
        <v>0</v>
      </c>
      <c r="AS888" s="6">
        <f>(IFERROR(VLOOKUP(AQ888,Components[[Name]:[Price]],2,FALSE),0))</f>
        <v>0</v>
      </c>
      <c r="AV888" s="6">
        <f>(IFERROR(VLOOKUP(AT888,Components[[Name]:[Price]],2,FALSE),0))</f>
        <v>0</v>
      </c>
      <c r="AY888" s="6">
        <f>(IFERROR(VLOOKUP(AW888,Components[[Name]:[Price]],2,FALSE),0))</f>
        <v>0</v>
      </c>
      <c r="BB888" s="6">
        <f>(IFERROR(VLOOKUP(AZ888,Components[[Name]:[Price]],2,FALSE),0))</f>
        <v>0</v>
      </c>
    </row>
    <row r="889" spans="1:54" x14ac:dyDescent="0.2">
      <c r="A889" s="6">
        <v>1076</v>
      </c>
      <c r="B889" s="6" t="s">
        <v>1264</v>
      </c>
      <c r="D889" s="6" t="s">
        <v>529</v>
      </c>
      <c r="E889" s="6">
        <v>2</v>
      </c>
      <c r="F889" s="6">
        <v>12</v>
      </c>
      <c r="G889" s="6">
        <v>2</v>
      </c>
      <c r="H889" s="6" t="s">
        <v>1268</v>
      </c>
      <c r="I889" s="7">
        <f>Fullmath[[#This Row],[Total CP]]/Fullmath[[#This Row],[Quantity]]</f>
        <v>1.5</v>
      </c>
      <c r="J8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</v>
      </c>
      <c r="K889" s="6">
        <f>Fullmath[[#This Row],[Mat Cost]]/Fullmath[[#This Row],[Quantity]]</f>
        <v>302.41666666666669</v>
      </c>
      <c r="L8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604.83333333333337</v>
      </c>
      <c r="M889" s="7" t="s">
        <v>801</v>
      </c>
      <c r="N889" s="14">
        <v>1</v>
      </c>
      <c r="O889" s="15">
        <f>IFERROR(_xlfn.IFNA(VLOOKUP(Fullmath[[#This Row],[M1]],$H$2:$L888,2,FALSE),VLOOKUP(Fullmath[[#This Row],[M1]],$H890:$L$2227,2,FALSE)),0)</f>
        <v>0</v>
      </c>
      <c r="P889" s="16">
        <f>IFERROR(_xlfn.IFNA(VLOOKUP(Fullmath[[#This Row],[M1]],$H$2:$L888,4,FALSE),VLOOKUP(Fullmath[[#This Row],[M1]],$H890:$L$2227,4,FALSE)),0)</f>
        <v>0</v>
      </c>
      <c r="Q889" s="7" t="s">
        <v>298</v>
      </c>
      <c r="R889" s="7">
        <v>1</v>
      </c>
      <c r="S889" s="15">
        <f>IFERROR(_xlfn.IFNA(VLOOKUP(Fullmath[[#This Row],[M2]],$H$2:$L888,2,FALSE),VLOOKUP(Fullmath[[#This Row],[M2]],$H890:$L$2227,2,FALSE)),0)</f>
        <v>1</v>
      </c>
      <c r="T889" s="16">
        <f>IFERROR(_xlfn.IFNA(VLOOKUP(Fullmath[[#This Row],[M2]],$H$2:$L888,4,FALSE),VLOOKUP(Fullmath[[#This Row],[M2]],$H890:$L$2227,4,FALSE)),0)</f>
        <v>604.83333333333337</v>
      </c>
      <c r="W889" s="15">
        <f>IFERROR(_xlfn.IFNA(VLOOKUP(Fullmath[[#This Row],[M3]],$H$2:$L888,2,FALSE),VLOOKUP(Fullmath[[#This Row],[M3]],$H890:$L$2227,2,FALSE)),0)</f>
        <v>0</v>
      </c>
      <c r="X889" s="16">
        <f>IFERROR(_xlfn.IFNA(VLOOKUP(Fullmath[[#This Row],[M3]],$H$2:$L888,4,FALSE),VLOOKUP(Fullmath[[#This Row],[M3]],$H890:$L$2227,4,FALSE)),0)</f>
        <v>0</v>
      </c>
      <c r="AA889" s="15">
        <f>IFERROR(_xlfn.IFNA(VLOOKUP(Fullmath[[#This Row],[M4]],$H$2:$L888,2,FALSE),VLOOKUP(Fullmath[[#This Row],[M4]],$H890:$L$2227,2,FALSE)),0)</f>
        <v>0</v>
      </c>
      <c r="AB889" s="16">
        <f>IFERROR(_xlfn.IFNA(VLOOKUP(Fullmath[[#This Row],[M4]],$H$2:$L888,4,FALSE),VLOOKUP(Fullmath[[#This Row],[M4]],$H890:$L$2227,4,FALSE)),0)</f>
        <v>0</v>
      </c>
      <c r="AE889" s="15">
        <f>IFERROR(_xlfn.IFNA(VLOOKUP(Fullmath[[#This Row],[M5]],$H$2:$L888,2,FALSE),VLOOKUP(Fullmath[[#This Row],[M5]],$H890:$L$2227,2,FALSE)),0)</f>
        <v>0</v>
      </c>
      <c r="AF889" s="16">
        <f>IFERROR(_xlfn.IFNA(VLOOKUP(Fullmath[[#This Row],[M5]],$H$2:$L888,4,FALSE),VLOOKUP(Fullmath[[#This Row],[M5]],$H890:$L$2227,4,FALSE)),0)</f>
        <v>0</v>
      </c>
      <c r="AI889" s="15">
        <f>IFERROR(_xlfn.IFNA(VLOOKUP(Fullmath[[#This Row],[M6]],$H$2:$L888,2,FALSE),VLOOKUP(Fullmath[[#This Row],[M6]],$H890:$L$2227,2,FALSE)),0)</f>
        <v>0</v>
      </c>
      <c r="AJ889" s="16">
        <f>IFERROR(_xlfn.IFNA(VLOOKUP(Fullmath[[#This Row],[M6]],$H$2:$L888,4,FALSE),VLOOKUP(Fullmath[[#This Row],[M6]],$H890:$L$2227,4,FALSE)),0)</f>
        <v>0</v>
      </c>
      <c r="AM889" s="6">
        <f>(IFERROR(VLOOKUP(AK889,Components[[Name]:[Price]],2,FALSE),0))</f>
        <v>0</v>
      </c>
      <c r="AP889" s="6">
        <f>(IFERROR(VLOOKUP(AN889,Components[[Name]:[Price]],2,FALSE),0))</f>
        <v>0</v>
      </c>
      <c r="AS889" s="6">
        <f>(IFERROR(VLOOKUP(AQ889,Components[[Name]:[Price]],2,FALSE),0))</f>
        <v>0</v>
      </c>
      <c r="AV889" s="6">
        <f>(IFERROR(VLOOKUP(AT889,Components[[Name]:[Price]],2,FALSE),0))</f>
        <v>0</v>
      </c>
      <c r="AY889" s="6">
        <f>(IFERROR(VLOOKUP(AW889,Components[[Name]:[Price]],2,FALSE),0))</f>
        <v>0</v>
      </c>
      <c r="BB889" s="6">
        <f>(IFERROR(VLOOKUP(AZ889,Components[[Name]:[Price]],2,FALSE),0))</f>
        <v>0</v>
      </c>
    </row>
    <row r="890" spans="1:54" x14ac:dyDescent="0.2">
      <c r="A890" s="6">
        <v>1077</v>
      </c>
      <c r="B890" s="6" t="s">
        <v>1264</v>
      </c>
      <c r="D890" s="6" t="s">
        <v>529</v>
      </c>
      <c r="E890" s="6">
        <v>10</v>
      </c>
      <c r="F890" s="6">
        <v>5</v>
      </c>
      <c r="G890" s="6">
        <v>10</v>
      </c>
      <c r="H890" s="6" t="s">
        <v>1269</v>
      </c>
      <c r="I890" s="7">
        <f>Fullmath[[#This Row],[Total CP]]/Fullmath[[#This Row],[Quantity]]</f>
        <v>1</v>
      </c>
      <c r="J8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90" s="6">
        <f>Fullmath[[#This Row],[Mat Cost]]/Fullmath[[#This Row],[Quantity]]</f>
        <v>443.41666666666663</v>
      </c>
      <c r="L8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4434.1666666666661</v>
      </c>
      <c r="N890" s="14"/>
      <c r="O890" s="15">
        <f>IFERROR(_xlfn.IFNA(VLOOKUP(Fullmath[[#This Row],[M1]],$H$2:$L889,2,FALSE),VLOOKUP(Fullmath[[#This Row],[M1]],$H891:$L$2227,2,FALSE)),0)</f>
        <v>0</v>
      </c>
      <c r="P890" s="16">
        <f>IFERROR(_xlfn.IFNA(VLOOKUP(Fullmath[[#This Row],[M1]],$H$2:$L889,4,FALSE),VLOOKUP(Fullmath[[#This Row],[M1]],$H891:$L$2227,4,FALSE)),0)</f>
        <v>0</v>
      </c>
      <c r="S890" s="15">
        <f>IFERROR(_xlfn.IFNA(VLOOKUP(Fullmath[[#This Row],[M2]],$H$2:$L889,2,FALSE),VLOOKUP(Fullmath[[#This Row],[M2]],$H891:$L$2227,2,FALSE)),0)</f>
        <v>0</v>
      </c>
      <c r="T890" s="16">
        <f>IFERROR(_xlfn.IFNA(VLOOKUP(Fullmath[[#This Row],[M2]],$H$2:$L889,4,FALSE),VLOOKUP(Fullmath[[#This Row],[M2]],$H891:$L$2227,4,FALSE)),0)</f>
        <v>0</v>
      </c>
      <c r="W890" s="15">
        <f>IFERROR(_xlfn.IFNA(VLOOKUP(Fullmath[[#This Row],[M3]],$H$2:$L889,2,FALSE),VLOOKUP(Fullmath[[#This Row],[M3]],$H891:$L$2227,2,FALSE)),0)</f>
        <v>0</v>
      </c>
      <c r="X890" s="16">
        <f>IFERROR(_xlfn.IFNA(VLOOKUP(Fullmath[[#This Row],[M3]],$H$2:$L889,4,FALSE),VLOOKUP(Fullmath[[#This Row],[M3]],$H891:$L$2227,4,FALSE)),0)</f>
        <v>0</v>
      </c>
      <c r="AA890" s="15">
        <f>IFERROR(_xlfn.IFNA(VLOOKUP(Fullmath[[#This Row],[M4]],$H$2:$L889,2,FALSE),VLOOKUP(Fullmath[[#This Row],[M4]],$H891:$L$2227,2,FALSE)),0)</f>
        <v>0</v>
      </c>
      <c r="AB890" s="16">
        <f>IFERROR(_xlfn.IFNA(VLOOKUP(Fullmath[[#This Row],[M4]],$H$2:$L889,4,FALSE),VLOOKUP(Fullmath[[#This Row],[M4]],$H891:$L$2227,4,FALSE)),0)</f>
        <v>0</v>
      </c>
      <c r="AE890" s="15">
        <f>IFERROR(_xlfn.IFNA(VLOOKUP(Fullmath[[#This Row],[M5]],$H$2:$L889,2,FALSE),VLOOKUP(Fullmath[[#This Row],[M5]],$H891:$L$2227,2,FALSE)),0)</f>
        <v>0</v>
      </c>
      <c r="AF890" s="16">
        <f>IFERROR(_xlfn.IFNA(VLOOKUP(Fullmath[[#This Row],[M5]],$H$2:$L889,4,FALSE),VLOOKUP(Fullmath[[#This Row],[M5]],$H891:$L$2227,4,FALSE)),0)</f>
        <v>0</v>
      </c>
      <c r="AI890" s="15">
        <f>IFERROR(_xlfn.IFNA(VLOOKUP(Fullmath[[#This Row],[M6]],$H$2:$L889,2,FALSE),VLOOKUP(Fullmath[[#This Row],[M6]],$H891:$L$2227,2,FALSE)),0)</f>
        <v>0</v>
      </c>
      <c r="AJ890" s="16">
        <f>IFERROR(_xlfn.IFNA(VLOOKUP(Fullmath[[#This Row],[M6]],$H$2:$L889,4,FALSE),VLOOKUP(Fullmath[[#This Row],[M6]],$H891:$L$2227,4,FALSE)),0)</f>
        <v>0</v>
      </c>
      <c r="AK890" s="7" t="s">
        <v>159</v>
      </c>
      <c r="AL890" s="7">
        <v>20</v>
      </c>
      <c r="AM890" s="6">
        <f>(IFERROR(VLOOKUP(AK890,Components[[Name]:[Price]],2,FALSE),0))</f>
        <v>108.625</v>
      </c>
      <c r="AN890" s="7" t="s">
        <v>226</v>
      </c>
      <c r="AO890" s="7">
        <v>20</v>
      </c>
      <c r="AP890" s="6">
        <f>(IFERROR(VLOOKUP(AN890,Components[[Name]:[Price]],2,FALSE),0))</f>
        <v>113.08333333333333</v>
      </c>
      <c r="AS890" s="6">
        <f>(IFERROR(VLOOKUP(AQ890,Components[[Name]:[Price]],2,FALSE),0))</f>
        <v>0</v>
      </c>
      <c r="AV890" s="6">
        <f>(IFERROR(VLOOKUP(AT890,Components[[Name]:[Price]],2,FALSE),0))</f>
        <v>0</v>
      </c>
      <c r="AY890" s="6">
        <f>(IFERROR(VLOOKUP(AW890,Components[[Name]:[Price]],2,FALSE),0))</f>
        <v>0</v>
      </c>
      <c r="BB890" s="6">
        <f>(IFERROR(VLOOKUP(AZ890,Components[[Name]:[Price]],2,FALSE),0))</f>
        <v>0</v>
      </c>
    </row>
    <row r="891" spans="1:54" x14ac:dyDescent="0.2">
      <c r="A891" s="6">
        <v>1078</v>
      </c>
      <c r="B891" s="6" t="s">
        <v>1264</v>
      </c>
      <c r="D891" s="6" t="s">
        <v>529</v>
      </c>
      <c r="E891" s="6">
        <v>10</v>
      </c>
      <c r="F891" s="6">
        <v>8</v>
      </c>
      <c r="G891" s="6">
        <v>10</v>
      </c>
      <c r="H891" s="6" t="s">
        <v>1270</v>
      </c>
      <c r="I891" s="7">
        <f>Fullmath[[#This Row],[Total CP]]/Fullmath[[#This Row],[Quantity]]</f>
        <v>1</v>
      </c>
      <c r="J8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91" s="6">
        <f>Fullmath[[#This Row],[Mat Cost]]/Fullmath[[#This Row],[Quantity]]</f>
        <v>849.3</v>
      </c>
      <c r="L8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8493</v>
      </c>
      <c r="N891" s="14"/>
      <c r="O891" s="15">
        <f>IFERROR(_xlfn.IFNA(VLOOKUP(Fullmath[[#This Row],[M1]],$H$2:$L890,2,FALSE),VLOOKUP(Fullmath[[#This Row],[M1]],$H892:$L$2227,2,FALSE)),0)</f>
        <v>0</v>
      </c>
      <c r="P891" s="16">
        <f>IFERROR(_xlfn.IFNA(VLOOKUP(Fullmath[[#This Row],[M1]],$H$2:$L890,4,FALSE),VLOOKUP(Fullmath[[#This Row],[M1]],$H892:$L$2227,4,FALSE)),0)</f>
        <v>0</v>
      </c>
      <c r="S891" s="15">
        <f>IFERROR(_xlfn.IFNA(VLOOKUP(Fullmath[[#This Row],[M2]],$H$2:$L890,2,FALSE),VLOOKUP(Fullmath[[#This Row],[M2]],$H892:$L$2227,2,FALSE)),0)</f>
        <v>0</v>
      </c>
      <c r="T891" s="16">
        <f>IFERROR(_xlfn.IFNA(VLOOKUP(Fullmath[[#This Row],[M2]],$H$2:$L890,4,FALSE),VLOOKUP(Fullmath[[#This Row],[M2]],$H892:$L$2227,4,FALSE)),0)</f>
        <v>0</v>
      </c>
      <c r="W891" s="15">
        <f>IFERROR(_xlfn.IFNA(VLOOKUP(Fullmath[[#This Row],[M3]],$H$2:$L890,2,FALSE),VLOOKUP(Fullmath[[#This Row],[M3]],$H892:$L$2227,2,FALSE)),0)</f>
        <v>0</v>
      </c>
      <c r="X891" s="16">
        <f>IFERROR(_xlfn.IFNA(VLOOKUP(Fullmath[[#This Row],[M3]],$H$2:$L890,4,FALSE),VLOOKUP(Fullmath[[#This Row],[M3]],$H892:$L$2227,4,FALSE)),0)</f>
        <v>0</v>
      </c>
      <c r="AA891" s="15">
        <f>IFERROR(_xlfn.IFNA(VLOOKUP(Fullmath[[#This Row],[M4]],$H$2:$L890,2,FALSE),VLOOKUP(Fullmath[[#This Row],[M4]],$H892:$L$2227,2,FALSE)),0)</f>
        <v>0</v>
      </c>
      <c r="AB891" s="16">
        <f>IFERROR(_xlfn.IFNA(VLOOKUP(Fullmath[[#This Row],[M4]],$H$2:$L890,4,FALSE),VLOOKUP(Fullmath[[#This Row],[M4]],$H892:$L$2227,4,FALSE)),0)</f>
        <v>0</v>
      </c>
      <c r="AE891" s="15">
        <f>IFERROR(_xlfn.IFNA(VLOOKUP(Fullmath[[#This Row],[M5]],$H$2:$L890,2,FALSE),VLOOKUP(Fullmath[[#This Row],[M5]],$H892:$L$2227,2,FALSE)),0)</f>
        <v>0</v>
      </c>
      <c r="AF891" s="16">
        <f>IFERROR(_xlfn.IFNA(VLOOKUP(Fullmath[[#This Row],[M5]],$H$2:$L890,4,FALSE),VLOOKUP(Fullmath[[#This Row],[M5]],$H892:$L$2227,4,FALSE)),0)</f>
        <v>0</v>
      </c>
      <c r="AI891" s="15">
        <f>IFERROR(_xlfn.IFNA(VLOOKUP(Fullmath[[#This Row],[M6]],$H$2:$L890,2,FALSE),VLOOKUP(Fullmath[[#This Row],[M6]],$H892:$L$2227,2,FALSE)),0)</f>
        <v>0</v>
      </c>
      <c r="AJ891" s="16">
        <f>IFERROR(_xlfn.IFNA(VLOOKUP(Fullmath[[#This Row],[M6]],$H$2:$L890,4,FALSE),VLOOKUP(Fullmath[[#This Row],[M6]],$H892:$L$2227,4,FALSE)),0)</f>
        <v>0</v>
      </c>
      <c r="AK891" s="7" t="s">
        <v>159</v>
      </c>
      <c r="AL891" s="7">
        <v>40</v>
      </c>
      <c r="AM891" s="6">
        <f>(IFERROR(VLOOKUP(AK891,Components[[Name]:[Price]],2,FALSE),0))</f>
        <v>108.625</v>
      </c>
      <c r="AN891" s="7" t="s">
        <v>225</v>
      </c>
      <c r="AO891" s="7">
        <v>40</v>
      </c>
      <c r="AP891" s="6">
        <f>(IFERROR(VLOOKUP(AN891,Components[[Name]:[Price]],2,FALSE),0))</f>
        <v>103.7</v>
      </c>
      <c r="AS891" s="6">
        <f>(IFERROR(VLOOKUP(AQ891,Components[[Name]:[Price]],2,FALSE),0))</f>
        <v>0</v>
      </c>
      <c r="AV891" s="6">
        <f>(IFERROR(VLOOKUP(AT891,Components[[Name]:[Price]],2,FALSE),0))</f>
        <v>0</v>
      </c>
      <c r="AY891" s="6">
        <f>(IFERROR(VLOOKUP(AW891,Components[[Name]:[Price]],2,FALSE),0))</f>
        <v>0</v>
      </c>
      <c r="BB891" s="6">
        <f>(IFERROR(VLOOKUP(AZ891,Components[[Name]:[Price]],2,FALSE),0))</f>
        <v>0</v>
      </c>
    </row>
    <row r="892" spans="1:54" x14ac:dyDescent="0.2">
      <c r="A892" s="6">
        <v>1079</v>
      </c>
      <c r="B892" s="6" t="s">
        <v>1264</v>
      </c>
      <c r="D892" s="6" t="s">
        <v>529</v>
      </c>
      <c r="E892" s="6">
        <v>10</v>
      </c>
      <c r="F892" s="6">
        <v>9</v>
      </c>
      <c r="G892" s="6">
        <v>10</v>
      </c>
      <c r="H892" s="6" t="s">
        <v>1271</v>
      </c>
      <c r="I892" s="7">
        <f>Fullmath[[#This Row],[Total CP]]/Fullmath[[#This Row],[Quantity]]</f>
        <v>2</v>
      </c>
      <c r="J8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92" s="6">
        <f>Fullmath[[#This Row],[Mat Cost]]/Fullmath[[#This Row],[Quantity]]</f>
        <v>859.15</v>
      </c>
      <c r="L8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8591.5</v>
      </c>
      <c r="M892" s="7" t="s">
        <v>291</v>
      </c>
      <c r="N892" s="14">
        <v>10</v>
      </c>
      <c r="O892" s="15">
        <f>IFERROR(_xlfn.IFNA(VLOOKUP(Fullmath[[#This Row],[M1]],$H$2:$L891,2,FALSE),VLOOKUP(Fullmath[[#This Row],[M1]],$H893:$L$2227,2,FALSE)),0)</f>
        <v>1</v>
      </c>
      <c r="P892" s="16">
        <f>IFERROR(_xlfn.IFNA(VLOOKUP(Fullmath[[#This Row],[M1]],$H$2:$L891,4,FALSE),VLOOKUP(Fullmath[[#This Row],[M1]],$H893:$L$2227,4,FALSE)),0)</f>
        <v>641.9</v>
      </c>
      <c r="S892" s="15">
        <f>IFERROR(_xlfn.IFNA(VLOOKUP(Fullmath[[#This Row],[M2]],$H$2:$L891,2,FALSE),VLOOKUP(Fullmath[[#This Row],[M2]],$H893:$L$2227,2,FALSE)),0)</f>
        <v>0</v>
      </c>
      <c r="T892" s="16">
        <f>IFERROR(_xlfn.IFNA(VLOOKUP(Fullmath[[#This Row],[M2]],$H$2:$L891,4,FALSE),VLOOKUP(Fullmath[[#This Row],[M2]],$H893:$L$2227,4,FALSE)),0)</f>
        <v>0</v>
      </c>
      <c r="W892" s="15">
        <f>IFERROR(_xlfn.IFNA(VLOOKUP(Fullmath[[#This Row],[M3]],$H$2:$L891,2,FALSE),VLOOKUP(Fullmath[[#This Row],[M3]],$H893:$L$2227,2,FALSE)),0)</f>
        <v>0</v>
      </c>
      <c r="X892" s="16">
        <f>IFERROR(_xlfn.IFNA(VLOOKUP(Fullmath[[#This Row],[M3]],$H$2:$L891,4,FALSE),VLOOKUP(Fullmath[[#This Row],[M3]],$H893:$L$2227,4,FALSE)),0)</f>
        <v>0</v>
      </c>
      <c r="AA892" s="15">
        <f>IFERROR(_xlfn.IFNA(VLOOKUP(Fullmath[[#This Row],[M4]],$H$2:$L891,2,FALSE),VLOOKUP(Fullmath[[#This Row],[M4]],$H893:$L$2227,2,FALSE)),0)</f>
        <v>0</v>
      </c>
      <c r="AB892" s="16">
        <f>IFERROR(_xlfn.IFNA(VLOOKUP(Fullmath[[#This Row],[M4]],$H$2:$L891,4,FALSE),VLOOKUP(Fullmath[[#This Row],[M4]],$H893:$L$2227,4,FALSE)),0)</f>
        <v>0</v>
      </c>
      <c r="AE892" s="15">
        <f>IFERROR(_xlfn.IFNA(VLOOKUP(Fullmath[[#This Row],[M5]],$H$2:$L891,2,FALSE),VLOOKUP(Fullmath[[#This Row],[M5]],$H893:$L$2227,2,FALSE)),0)</f>
        <v>0</v>
      </c>
      <c r="AF892" s="16">
        <f>IFERROR(_xlfn.IFNA(VLOOKUP(Fullmath[[#This Row],[M5]],$H$2:$L891,4,FALSE),VLOOKUP(Fullmath[[#This Row],[M5]],$H893:$L$2227,4,FALSE)),0)</f>
        <v>0</v>
      </c>
      <c r="AI892" s="15">
        <f>IFERROR(_xlfn.IFNA(VLOOKUP(Fullmath[[#This Row],[M6]],$H$2:$L891,2,FALSE),VLOOKUP(Fullmath[[#This Row],[M6]],$H893:$L$2227,2,FALSE)),0)</f>
        <v>0</v>
      </c>
      <c r="AJ892" s="16">
        <f>IFERROR(_xlfn.IFNA(VLOOKUP(Fullmath[[#This Row],[M6]],$H$2:$L891,4,FALSE),VLOOKUP(Fullmath[[#This Row],[M6]],$H893:$L$2227,4,FALSE)),0)</f>
        <v>0</v>
      </c>
      <c r="AK892" s="7" t="s">
        <v>159</v>
      </c>
      <c r="AL892" s="7">
        <v>20</v>
      </c>
      <c r="AM892" s="6">
        <f>(IFERROR(VLOOKUP(AK892,Components[[Name]:[Price]],2,FALSE),0))</f>
        <v>108.625</v>
      </c>
      <c r="AP892" s="6">
        <f>(IFERROR(VLOOKUP(AN892,Components[[Name]:[Price]],2,FALSE),0))</f>
        <v>0</v>
      </c>
      <c r="AS892" s="6">
        <f>(IFERROR(VLOOKUP(AQ892,Components[[Name]:[Price]],2,FALSE),0))</f>
        <v>0</v>
      </c>
      <c r="AV892" s="6">
        <f>(IFERROR(VLOOKUP(AT892,Components[[Name]:[Price]],2,FALSE),0))</f>
        <v>0</v>
      </c>
      <c r="AY892" s="6">
        <f>(IFERROR(VLOOKUP(AW892,Components[[Name]:[Price]],2,FALSE),0))</f>
        <v>0</v>
      </c>
      <c r="BB892" s="6">
        <f>(IFERROR(VLOOKUP(AZ892,Components[[Name]:[Price]],2,FALSE),0))</f>
        <v>0</v>
      </c>
    </row>
    <row r="893" spans="1:54" x14ac:dyDescent="0.2">
      <c r="A893" s="6">
        <v>1080</v>
      </c>
      <c r="B893" s="6" t="s">
        <v>1264</v>
      </c>
      <c r="D893" s="6" t="s">
        <v>529</v>
      </c>
      <c r="E893" s="6">
        <v>10</v>
      </c>
      <c r="F893" s="6">
        <v>9</v>
      </c>
      <c r="G893" s="6">
        <v>10</v>
      </c>
      <c r="H893" s="6" t="s">
        <v>1272</v>
      </c>
      <c r="I893" s="7">
        <f>Fullmath[[#This Row],[Total CP]]/Fullmath[[#This Row],[Quantity]]</f>
        <v>1</v>
      </c>
      <c r="J8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93" s="6">
        <f>Fullmath[[#This Row],[Mat Cost]]/Fullmath[[#This Row],[Quantity]]</f>
        <v>604.33333333333337</v>
      </c>
      <c r="L8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6043.3333333333339</v>
      </c>
      <c r="N893" s="14"/>
      <c r="O893" s="15">
        <f>IFERROR(_xlfn.IFNA(VLOOKUP(Fullmath[[#This Row],[M1]],$H$2:$L892,2,FALSE),VLOOKUP(Fullmath[[#This Row],[M1]],$H894:$L$2227,2,FALSE)),0)</f>
        <v>0</v>
      </c>
      <c r="P893" s="16">
        <f>IFERROR(_xlfn.IFNA(VLOOKUP(Fullmath[[#This Row],[M1]],$H$2:$L892,4,FALSE),VLOOKUP(Fullmath[[#This Row],[M1]],$H894:$L$2227,4,FALSE)),0)</f>
        <v>0</v>
      </c>
      <c r="S893" s="15">
        <f>IFERROR(_xlfn.IFNA(VLOOKUP(Fullmath[[#This Row],[M2]],$H$2:$L892,2,FALSE),VLOOKUP(Fullmath[[#This Row],[M2]],$H894:$L$2227,2,FALSE)),0)</f>
        <v>0</v>
      </c>
      <c r="T893" s="16">
        <f>IFERROR(_xlfn.IFNA(VLOOKUP(Fullmath[[#This Row],[M2]],$H$2:$L892,4,FALSE),VLOOKUP(Fullmath[[#This Row],[M2]],$H894:$L$2227,4,FALSE)),0)</f>
        <v>0</v>
      </c>
      <c r="W893" s="15">
        <f>IFERROR(_xlfn.IFNA(VLOOKUP(Fullmath[[#This Row],[M3]],$H$2:$L892,2,FALSE),VLOOKUP(Fullmath[[#This Row],[M3]],$H894:$L$2227,2,FALSE)),0)</f>
        <v>0</v>
      </c>
      <c r="X893" s="16">
        <f>IFERROR(_xlfn.IFNA(VLOOKUP(Fullmath[[#This Row],[M3]],$H$2:$L892,4,FALSE),VLOOKUP(Fullmath[[#This Row],[M3]],$H894:$L$2227,4,FALSE)),0)</f>
        <v>0</v>
      </c>
      <c r="AA893" s="15">
        <f>IFERROR(_xlfn.IFNA(VLOOKUP(Fullmath[[#This Row],[M4]],$H$2:$L892,2,FALSE),VLOOKUP(Fullmath[[#This Row],[M4]],$H894:$L$2227,2,FALSE)),0)</f>
        <v>0</v>
      </c>
      <c r="AB893" s="16">
        <f>IFERROR(_xlfn.IFNA(VLOOKUP(Fullmath[[#This Row],[M4]],$H$2:$L892,4,FALSE),VLOOKUP(Fullmath[[#This Row],[M4]],$H894:$L$2227,4,FALSE)),0)</f>
        <v>0</v>
      </c>
      <c r="AE893" s="15">
        <f>IFERROR(_xlfn.IFNA(VLOOKUP(Fullmath[[#This Row],[M5]],$H$2:$L892,2,FALSE),VLOOKUP(Fullmath[[#This Row],[M5]],$H894:$L$2227,2,FALSE)),0)</f>
        <v>0</v>
      </c>
      <c r="AF893" s="16">
        <f>IFERROR(_xlfn.IFNA(VLOOKUP(Fullmath[[#This Row],[M5]],$H$2:$L892,4,FALSE),VLOOKUP(Fullmath[[#This Row],[M5]],$H894:$L$2227,4,FALSE)),0)</f>
        <v>0</v>
      </c>
      <c r="AI893" s="15">
        <f>IFERROR(_xlfn.IFNA(VLOOKUP(Fullmath[[#This Row],[M6]],$H$2:$L892,2,FALSE),VLOOKUP(Fullmath[[#This Row],[M6]],$H894:$L$2227,2,FALSE)),0)</f>
        <v>0</v>
      </c>
      <c r="AJ893" s="16">
        <f>IFERROR(_xlfn.IFNA(VLOOKUP(Fullmath[[#This Row],[M6]],$H$2:$L892,4,FALSE),VLOOKUP(Fullmath[[#This Row],[M6]],$H894:$L$2227,4,FALSE)),0)</f>
        <v>0</v>
      </c>
      <c r="AK893" s="7" t="s">
        <v>159</v>
      </c>
      <c r="AL893" s="7">
        <v>40</v>
      </c>
      <c r="AM893" s="6">
        <f>(IFERROR(VLOOKUP(AK893,Components[[Name]:[Price]],2,FALSE),0))</f>
        <v>108.625</v>
      </c>
      <c r="AN893" s="7" t="s">
        <v>228</v>
      </c>
      <c r="AO893" s="7">
        <v>20</v>
      </c>
      <c r="AP893" s="6">
        <f>(IFERROR(VLOOKUP(AN893,Components[[Name]:[Price]],2,FALSE),0))</f>
        <v>84.916666666666671</v>
      </c>
      <c r="AS893" s="6">
        <f>(IFERROR(VLOOKUP(AQ893,Components[[Name]:[Price]],2,FALSE),0))</f>
        <v>0</v>
      </c>
      <c r="AV893" s="6">
        <f>(IFERROR(VLOOKUP(AT893,Components[[Name]:[Price]],2,FALSE),0))</f>
        <v>0</v>
      </c>
      <c r="AY893" s="6">
        <f>(IFERROR(VLOOKUP(AW893,Components[[Name]:[Price]],2,FALSE),0))</f>
        <v>0</v>
      </c>
      <c r="BB893" s="6">
        <f>(IFERROR(VLOOKUP(AZ893,Components[[Name]:[Price]],2,FALSE),0))</f>
        <v>0</v>
      </c>
    </row>
    <row r="894" spans="1:54" x14ac:dyDescent="0.2">
      <c r="A894" s="6">
        <v>1081</v>
      </c>
      <c r="B894" s="6" t="s">
        <v>1264</v>
      </c>
      <c r="D894" s="6" t="s">
        <v>529</v>
      </c>
      <c r="E894" s="6">
        <v>10</v>
      </c>
      <c r="F894" s="6">
        <v>11</v>
      </c>
      <c r="G894" s="6">
        <v>10</v>
      </c>
      <c r="H894" s="6" t="s">
        <v>1273</v>
      </c>
      <c r="I894" s="7">
        <f>Fullmath[[#This Row],[Total CP]]/Fullmath[[#This Row],[Quantity]]</f>
        <v>1</v>
      </c>
      <c r="J8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894" s="6">
        <f>Fullmath[[#This Row],[Mat Cost]]/Fullmath[[#This Row],[Quantity]]</f>
        <v>660.83333333333337</v>
      </c>
      <c r="L8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6608.3333333333339</v>
      </c>
      <c r="N894" s="14"/>
      <c r="O894" s="15">
        <f>IFERROR(_xlfn.IFNA(VLOOKUP(Fullmath[[#This Row],[M1]],$H$2:$L893,2,FALSE),VLOOKUP(Fullmath[[#This Row],[M1]],$H895:$L$2227,2,FALSE)),0)</f>
        <v>0</v>
      </c>
      <c r="P894" s="16">
        <f>IFERROR(_xlfn.IFNA(VLOOKUP(Fullmath[[#This Row],[M1]],$H$2:$L893,4,FALSE),VLOOKUP(Fullmath[[#This Row],[M1]],$H895:$L$2227,4,FALSE)),0)</f>
        <v>0</v>
      </c>
      <c r="S894" s="15">
        <f>IFERROR(_xlfn.IFNA(VLOOKUP(Fullmath[[#This Row],[M2]],$H$2:$L893,2,FALSE),VLOOKUP(Fullmath[[#This Row],[M2]],$H895:$L$2227,2,FALSE)),0)</f>
        <v>0</v>
      </c>
      <c r="T894" s="16">
        <f>IFERROR(_xlfn.IFNA(VLOOKUP(Fullmath[[#This Row],[M2]],$H$2:$L893,4,FALSE),VLOOKUP(Fullmath[[#This Row],[M2]],$H895:$L$2227,4,FALSE)),0)</f>
        <v>0</v>
      </c>
      <c r="W894" s="15">
        <f>IFERROR(_xlfn.IFNA(VLOOKUP(Fullmath[[#This Row],[M3]],$H$2:$L893,2,FALSE),VLOOKUP(Fullmath[[#This Row],[M3]],$H895:$L$2227,2,FALSE)),0)</f>
        <v>0</v>
      </c>
      <c r="X894" s="16">
        <f>IFERROR(_xlfn.IFNA(VLOOKUP(Fullmath[[#This Row],[M3]],$H$2:$L893,4,FALSE),VLOOKUP(Fullmath[[#This Row],[M3]],$H895:$L$2227,4,FALSE)),0)</f>
        <v>0</v>
      </c>
      <c r="AA894" s="15">
        <f>IFERROR(_xlfn.IFNA(VLOOKUP(Fullmath[[#This Row],[M4]],$H$2:$L893,2,FALSE),VLOOKUP(Fullmath[[#This Row],[M4]],$H895:$L$2227,2,FALSE)),0)</f>
        <v>0</v>
      </c>
      <c r="AB894" s="16">
        <f>IFERROR(_xlfn.IFNA(VLOOKUP(Fullmath[[#This Row],[M4]],$H$2:$L893,4,FALSE),VLOOKUP(Fullmath[[#This Row],[M4]],$H895:$L$2227,4,FALSE)),0)</f>
        <v>0</v>
      </c>
      <c r="AE894" s="15">
        <f>IFERROR(_xlfn.IFNA(VLOOKUP(Fullmath[[#This Row],[M5]],$H$2:$L893,2,FALSE),VLOOKUP(Fullmath[[#This Row],[M5]],$H895:$L$2227,2,FALSE)),0)</f>
        <v>0</v>
      </c>
      <c r="AF894" s="16">
        <f>IFERROR(_xlfn.IFNA(VLOOKUP(Fullmath[[#This Row],[M5]],$H$2:$L893,4,FALSE),VLOOKUP(Fullmath[[#This Row],[M5]],$H895:$L$2227,4,FALSE)),0)</f>
        <v>0</v>
      </c>
      <c r="AI894" s="15">
        <f>IFERROR(_xlfn.IFNA(VLOOKUP(Fullmath[[#This Row],[M6]],$H$2:$L893,2,FALSE),VLOOKUP(Fullmath[[#This Row],[M6]],$H895:$L$2227,2,FALSE)),0)</f>
        <v>0</v>
      </c>
      <c r="AJ894" s="16">
        <f>IFERROR(_xlfn.IFNA(VLOOKUP(Fullmath[[#This Row],[M6]],$H$2:$L893,4,FALSE),VLOOKUP(Fullmath[[#This Row],[M6]],$H895:$L$2227,4,FALSE)),0)</f>
        <v>0</v>
      </c>
      <c r="AK894" s="7" t="s">
        <v>159</v>
      </c>
      <c r="AL894" s="7">
        <v>40</v>
      </c>
      <c r="AM894" s="6">
        <f>(IFERROR(VLOOKUP(AK894,Components[[Name]:[Price]],2,FALSE),0))</f>
        <v>108.625</v>
      </c>
      <c r="AN894" s="7" t="s">
        <v>224</v>
      </c>
      <c r="AO894" s="7">
        <v>20</v>
      </c>
      <c r="AP894" s="6">
        <f>(IFERROR(VLOOKUP(AN894,Components[[Name]:[Price]],2,FALSE),0))</f>
        <v>113.16666666666667</v>
      </c>
      <c r="AS894" s="6">
        <f>(IFERROR(VLOOKUP(AQ894,Components[[Name]:[Price]],2,FALSE),0))</f>
        <v>0</v>
      </c>
      <c r="AV894" s="6">
        <f>(IFERROR(VLOOKUP(AT894,Components[[Name]:[Price]],2,FALSE),0))</f>
        <v>0</v>
      </c>
      <c r="AY894" s="6">
        <f>(IFERROR(VLOOKUP(AW894,Components[[Name]:[Price]],2,FALSE),0))</f>
        <v>0</v>
      </c>
      <c r="BB894" s="6">
        <f>(IFERROR(VLOOKUP(AZ894,Components[[Name]:[Price]],2,FALSE),0))</f>
        <v>0</v>
      </c>
    </row>
    <row r="895" spans="1:54" x14ac:dyDescent="0.2">
      <c r="A895" s="6">
        <v>1082</v>
      </c>
      <c r="B895" s="6" t="s">
        <v>1264</v>
      </c>
      <c r="D895" s="6" t="s">
        <v>529</v>
      </c>
      <c r="E895" s="6">
        <v>10</v>
      </c>
      <c r="F895" s="6">
        <v>12</v>
      </c>
      <c r="G895" s="6">
        <v>20</v>
      </c>
      <c r="H895" s="6" t="s">
        <v>1274</v>
      </c>
      <c r="I895" s="7">
        <f>Fullmath[[#This Row],[Total CP]]/Fullmath[[#This Row],[Quantity]]</f>
        <v>2</v>
      </c>
      <c r="J8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95" s="6">
        <f>Fullmath[[#This Row],[Mat Cost]]/Fullmath[[#This Row],[Quantity]]</f>
        <v>415.58333333333337</v>
      </c>
      <c r="L8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4155.8333333333339</v>
      </c>
      <c r="N895" s="14"/>
      <c r="O895" s="15">
        <f>IFERROR(_xlfn.IFNA(VLOOKUP(Fullmath[[#This Row],[M1]],$H$2:$L894,2,FALSE),VLOOKUP(Fullmath[[#This Row],[M1]],$H896:$L$2227,2,FALSE)),0)</f>
        <v>0</v>
      </c>
      <c r="P895" s="16">
        <f>IFERROR(_xlfn.IFNA(VLOOKUP(Fullmath[[#This Row],[M1]],$H$2:$L894,4,FALSE),VLOOKUP(Fullmath[[#This Row],[M1]],$H896:$L$2227,4,FALSE)),0)</f>
        <v>0</v>
      </c>
      <c r="S895" s="15">
        <f>IFERROR(_xlfn.IFNA(VLOOKUP(Fullmath[[#This Row],[M2]],$H$2:$L894,2,FALSE),VLOOKUP(Fullmath[[#This Row],[M2]],$H896:$L$2227,2,FALSE)),0)</f>
        <v>0</v>
      </c>
      <c r="T895" s="16">
        <f>IFERROR(_xlfn.IFNA(VLOOKUP(Fullmath[[#This Row],[M2]],$H$2:$L894,4,FALSE),VLOOKUP(Fullmath[[#This Row],[M2]],$H896:$L$2227,4,FALSE)),0)</f>
        <v>0</v>
      </c>
      <c r="W895" s="15">
        <f>IFERROR(_xlfn.IFNA(VLOOKUP(Fullmath[[#This Row],[M3]],$H$2:$L894,2,FALSE),VLOOKUP(Fullmath[[#This Row],[M3]],$H896:$L$2227,2,FALSE)),0)</f>
        <v>0</v>
      </c>
      <c r="X895" s="16">
        <f>IFERROR(_xlfn.IFNA(VLOOKUP(Fullmath[[#This Row],[M3]],$H$2:$L894,4,FALSE),VLOOKUP(Fullmath[[#This Row],[M3]],$H896:$L$2227,4,FALSE)),0)</f>
        <v>0</v>
      </c>
      <c r="AA895" s="15">
        <f>IFERROR(_xlfn.IFNA(VLOOKUP(Fullmath[[#This Row],[M4]],$H$2:$L894,2,FALSE),VLOOKUP(Fullmath[[#This Row],[M4]],$H896:$L$2227,2,FALSE)),0)</f>
        <v>0</v>
      </c>
      <c r="AB895" s="16">
        <f>IFERROR(_xlfn.IFNA(VLOOKUP(Fullmath[[#This Row],[M4]],$H$2:$L894,4,FALSE),VLOOKUP(Fullmath[[#This Row],[M4]],$H896:$L$2227,4,FALSE)),0)</f>
        <v>0</v>
      </c>
      <c r="AE895" s="15">
        <f>IFERROR(_xlfn.IFNA(VLOOKUP(Fullmath[[#This Row],[M5]],$H$2:$L894,2,FALSE),VLOOKUP(Fullmath[[#This Row],[M5]],$H896:$L$2227,2,FALSE)),0)</f>
        <v>0</v>
      </c>
      <c r="AF895" s="16">
        <f>IFERROR(_xlfn.IFNA(VLOOKUP(Fullmath[[#This Row],[M5]],$H$2:$L894,4,FALSE),VLOOKUP(Fullmath[[#This Row],[M5]],$H896:$L$2227,4,FALSE)),0)</f>
        <v>0</v>
      </c>
      <c r="AI895" s="15">
        <f>IFERROR(_xlfn.IFNA(VLOOKUP(Fullmath[[#This Row],[M6]],$H$2:$L894,2,FALSE),VLOOKUP(Fullmath[[#This Row],[M6]],$H896:$L$2227,2,FALSE)),0)</f>
        <v>0</v>
      </c>
      <c r="AJ895" s="16">
        <f>IFERROR(_xlfn.IFNA(VLOOKUP(Fullmath[[#This Row],[M6]],$H$2:$L894,4,FALSE),VLOOKUP(Fullmath[[#This Row],[M6]],$H896:$L$2227,4,FALSE)),0)</f>
        <v>0</v>
      </c>
      <c r="AK895" s="7" t="s">
        <v>159</v>
      </c>
      <c r="AL895" s="7">
        <v>20</v>
      </c>
      <c r="AM895" s="6">
        <f>(IFERROR(VLOOKUP(AK895,Components[[Name]:[Price]],2,FALSE),0))</f>
        <v>108.625</v>
      </c>
      <c r="AN895" s="7" t="s">
        <v>224</v>
      </c>
      <c r="AO895" s="7">
        <v>10</v>
      </c>
      <c r="AP895" s="6">
        <f>(IFERROR(VLOOKUP(AN895,Components[[Name]:[Price]],2,FALSE),0))</f>
        <v>113.16666666666667</v>
      </c>
      <c r="AQ895" s="7" t="s">
        <v>227</v>
      </c>
      <c r="AR895" s="7">
        <v>10</v>
      </c>
      <c r="AS895" s="6">
        <f>(IFERROR(VLOOKUP(AQ895,Components[[Name]:[Price]],2,FALSE),0))</f>
        <v>85.166666666666671</v>
      </c>
      <c r="AV895" s="6">
        <f>(IFERROR(VLOOKUP(AT895,Components[[Name]:[Price]],2,FALSE),0))</f>
        <v>0</v>
      </c>
      <c r="AY895" s="6">
        <f>(IFERROR(VLOOKUP(AW895,Components[[Name]:[Price]],2,FALSE),0))</f>
        <v>0</v>
      </c>
      <c r="BB895" s="6">
        <f>(IFERROR(VLOOKUP(AZ895,Components[[Name]:[Price]],2,FALSE),0))</f>
        <v>0</v>
      </c>
    </row>
    <row r="896" spans="1:54" x14ac:dyDescent="0.2">
      <c r="A896" s="6">
        <v>1083</v>
      </c>
      <c r="B896" s="6" t="s">
        <v>1264</v>
      </c>
      <c r="D896" s="6" t="s">
        <v>529</v>
      </c>
      <c r="E896" s="6">
        <v>10</v>
      </c>
      <c r="F896" s="6">
        <v>13</v>
      </c>
      <c r="G896" s="6">
        <v>20</v>
      </c>
      <c r="H896" s="6" t="s">
        <v>1275</v>
      </c>
      <c r="I896" s="7">
        <f>Fullmath[[#This Row],[Total CP]]/Fullmath[[#This Row],[Quantity]]</f>
        <v>2</v>
      </c>
      <c r="J8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96" s="6">
        <f>Fullmath[[#This Row],[Mat Cost]]/Fullmath[[#This Row],[Quantity]]</f>
        <v>6434.5</v>
      </c>
      <c r="L8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64345</v>
      </c>
      <c r="N896" s="14"/>
      <c r="O896" s="15">
        <f>IFERROR(_xlfn.IFNA(VLOOKUP(Fullmath[[#This Row],[M1]],$H$2:$L895,2,FALSE),VLOOKUP(Fullmath[[#This Row],[M1]],$H897:$L$2227,2,FALSE)),0)</f>
        <v>0</v>
      </c>
      <c r="P896" s="16">
        <f>IFERROR(_xlfn.IFNA(VLOOKUP(Fullmath[[#This Row],[M1]],$H$2:$L895,4,FALSE),VLOOKUP(Fullmath[[#This Row],[M1]],$H897:$L$2227,4,FALSE)),0)</f>
        <v>0</v>
      </c>
      <c r="S896" s="15">
        <f>IFERROR(_xlfn.IFNA(VLOOKUP(Fullmath[[#This Row],[M2]],$H$2:$L895,2,FALSE),VLOOKUP(Fullmath[[#This Row],[M2]],$H897:$L$2227,2,FALSE)),0)</f>
        <v>0</v>
      </c>
      <c r="T896" s="16">
        <f>IFERROR(_xlfn.IFNA(VLOOKUP(Fullmath[[#This Row],[M2]],$H$2:$L895,4,FALSE),VLOOKUP(Fullmath[[#This Row],[M2]],$H897:$L$2227,4,FALSE)),0)</f>
        <v>0</v>
      </c>
      <c r="W896" s="15">
        <f>IFERROR(_xlfn.IFNA(VLOOKUP(Fullmath[[#This Row],[M3]],$H$2:$L895,2,FALSE),VLOOKUP(Fullmath[[#This Row],[M3]],$H897:$L$2227,2,FALSE)),0)</f>
        <v>0</v>
      </c>
      <c r="X896" s="16">
        <f>IFERROR(_xlfn.IFNA(VLOOKUP(Fullmath[[#This Row],[M3]],$H$2:$L895,4,FALSE),VLOOKUP(Fullmath[[#This Row],[M3]],$H897:$L$2227,4,FALSE)),0)</f>
        <v>0</v>
      </c>
      <c r="AA896" s="15">
        <f>IFERROR(_xlfn.IFNA(VLOOKUP(Fullmath[[#This Row],[M4]],$H$2:$L895,2,FALSE),VLOOKUP(Fullmath[[#This Row],[M4]],$H897:$L$2227,2,FALSE)),0)</f>
        <v>0</v>
      </c>
      <c r="AB896" s="16">
        <f>IFERROR(_xlfn.IFNA(VLOOKUP(Fullmath[[#This Row],[M4]],$H$2:$L895,4,FALSE),VLOOKUP(Fullmath[[#This Row],[M4]],$H897:$L$2227,4,FALSE)),0)</f>
        <v>0</v>
      </c>
      <c r="AE896" s="15">
        <f>IFERROR(_xlfn.IFNA(VLOOKUP(Fullmath[[#This Row],[M5]],$H$2:$L895,2,FALSE),VLOOKUP(Fullmath[[#This Row],[M5]],$H897:$L$2227,2,FALSE)),0)</f>
        <v>0</v>
      </c>
      <c r="AF896" s="16">
        <f>IFERROR(_xlfn.IFNA(VLOOKUP(Fullmath[[#This Row],[M5]],$H$2:$L895,4,FALSE),VLOOKUP(Fullmath[[#This Row],[M5]],$H897:$L$2227,4,FALSE)),0)</f>
        <v>0</v>
      </c>
      <c r="AI896" s="15">
        <f>IFERROR(_xlfn.IFNA(VLOOKUP(Fullmath[[#This Row],[M6]],$H$2:$L895,2,FALSE),VLOOKUP(Fullmath[[#This Row],[M6]],$H897:$L$2227,2,FALSE)),0)</f>
        <v>0</v>
      </c>
      <c r="AJ896" s="16">
        <f>IFERROR(_xlfn.IFNA(VLOOKUP(Fullmath[[#This Row],[M6]],$H$2:$L895,4,FALSE),VLOOKUP(Fullmath[[#This Row],[M6]],$H897:$L$2227,4,FALSE)),0)</f>
        <v>0</v>
      </c>
      <c r="AK896" s="7" t="s">
        <v>159</v>
      </c>
      <c r="AL896" s="7">
        <v>40</v>
      </c>
      <c r="AM896" s="6">
        <f>(IFERROR(VLOOKUP(AK896,Components[[Name]:[Price]],2,FALSE),0))</f>
        <v>108.625</v>
      </c>
      <c r="AN896" s="7" t="s">
        <v>508</v>
      </c>
      <c r="AO896" s="7">
        <v>20</v>
      </c>
      <c r="AP896" s="6">
        <f>(IFERROR(VLOOKUP(AN896,Components[[Name]:[Price]],2,FALSE),0))</f>
        <v>3000</v>
      </c>
      <c r="AS896" s="6">
        <f>(IFERROR(VLOOKUP(AQ896,Components[[Name]:[Price]],2,FALSE),0))</f>
        <v>0</v>
      </c>
      <c r="AV896" s="6">
        <f>(IFERROR(VLOOKUP(AT896,Components[[Name]:[Price]],2,FALSE),0))</f>
        <v>0</v>
      </c>
      <c r="AY896" s="6">
        <f>(IFERROR(VLOOKUP(AW896,Components[[Name]:[Price]],2,FALSE),0))</f>
        <v>0</v>
      </c>
      <c r="BB896" s="6">
        <f>(IFERROR(VLOOKUP(AZ896,Components[[Name]:[Price]],2,FALSE),0))</f>
        <v>0</v>
      </c>
    </row>
    <row r="897" spans="1:54" x14ac:dyDescent="0.2">
      <c r="A897" s="6">
        <v>1084</v>
      </c>
      <c r="B897" s="6" t="s">
        <v>1264</v>
      </c>
      <c r="D897" s="6" t="s">
        <v>529</v>
      </c>
      <c r="E897" s="6">
        <v>10</v>
      </c>
      <c r="F897" s="6">
        <v>13</v>
      </c>
      <c r="G897" s="6">
        <v>20</v>
      </c>
      <c r="H897" s="6" t="s">
        <v>1276</v>
      </c>
      <c r="I897" s="7">
        <f>Fullmath[[#This Row],[Total CP]]/Fullmath[[#This Row],[Quantity]]</f>
        <v>2</v>
      </c>
      <c r="J8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20</v>
      </c>
      <c r="K897" s="6">
        <f>Fullmath[[#This Row],[Mat Cost]]/Fullmath[[#This Row],[Quantity]]</f>
        <v>1078.6666666666665</v>
      </c>
      <c r="L8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10786.666666666666</v>
      </c>
      <c r="N897" s="14"/>
      <c r="O897" s="15">
        <f>IFERROR(_xlfn.IFNA(VLOOKUP(Fullmath[[#This Row],[M1]],$H$2:$L896,2,FALSE),VLOOKUP(Fullmath[[#This Row],[M1]],$H898:$L$2227,2,FALSE)),0)</f>
        <v>0</v>
      </c>
      <c r="P897" s="16">
        <f>IFERROR(_xlfn.IFNA(VLOOKUP(Fullmath[[#This Row],[M1]],$H$2:$L896,4,FALSE),VLOOKUP(Fullmath[[#This Row],[M1]],$H898:$L$2227,4,FALSE)),0)</f>
        <v>0</v>
      </c>
      <c r="S897" s="15">
        <f>IFERROR(_xlfn.IFNA(VLOOKUP(Fullmath[[#This Row],[M2]],$H$2:$L896,2,FALSE),VLOOKUP(Fullmath[[#This Row],[M2]],$H898:$L$2227,2,FALSE)),0)</f>
        <v>0</v>
      </c>
      <c r="T897" s="16">
        <f>IFERROR(_xlfn.IFNA(VLOOKUP(Fullmath[[#This Row],[M2]],$H$2:$L896,4,FALSE),VLOOKUP(Fullmath[[#This Row],[M2]],$H898:$L$2227,4,FALSE)),0)</f>
        <v>0</v>
      </c>
      <c r="W897" s="15">
        <f>IFERROR(_xlfn.IFNA(VLOOKUP(Fullmath[[#This Row],[M3]],$H$2:$L896,2,FALSE),VLOOKUP(Fullmath[[#This Row],[M3]],$H898:$L$2227,2,FALSE)),0)</f>
        <v>0</v>
      </c>
      <c r="X897" s="16">
        <f>IFERROR(_xlfn.IFNA(VLOOKUP(Fullmath[[#This Row],[M3]],$H$2:$L896,4,FALSE),VLOOKUP(Fullmath[[#This Row],[M3]],$H898:$L$2227,4,FALSE)),0)</f>
        <v>0</v>
      </c>
      <c r="AA897" s="15">
        <f>IFERROR(_xlfn.IFNA(VLOOKUP(Fullmath[[#This Row],[M4]],$H$2:$L896,2,FALSE),VLOOKUP(Fullmath[[#This Row],[M4]],$H898:$L$2227,2,FALSE)),0)</f>
        <v>0</v>
      </c>
      <c r="AB897" s="16">
        <f>IFERROR(_xlfn.IFNA(VLOOKUP(Fullmath[[#This Row],[M4]],$H$2:$L896,4,FALSE),VLOOKUP(Fullmath[[#This Row],[M4]],$H898:$L$2227,4,FALSE)),0)</f>
        <v>0</v>
      </c>
      <c r="AE897" s="15">
        <f>IFERROR(_xlfn.IFNA(VLOOKUP(Fullmath[[#This Row],[M5]],$H$2:$L896,2,FALSE),VLOOKUP(Fullmath[[#This Row],[M5]],$H898:$L$2227,2,FALSE)),0)</f>
        <v>0</v>
      </c>
      <c r="AF897" s="16">
        <f>IFERROR(_xlfn.IFNA(VLOOKUP(Fullmath[[#This Row],[M5]],$H$2:$L896,4,FALSE),VLOOKUP(Fullmath[[#This Row],[M5]],$H898:$L$2227,4,FALSE)),0)</f>
        <v>0</v>
      </c>
      <c r="AI897" s="15">
        <f>IFERROR(_xlfn.IFNA(VLOOKUP(Fullmath[[#This Row],[M6]],$H$2:$L896,2,FALSE),VLOOKUP(Fullmath[[#This Row],[M6]],$H898:$L$2227,2,FALSE)),0)</f>
        <v>0</v>
      </c>
      <c r="AJ897" s="16">
        <f>IFERROR(_xlfn.IFNA(VLOOKUP(Fullmath[[#This Row],[M6]],$H$2:$L896,4,FALSE),VLOOKUP(Fullmath[[#This Row],[M6]],$H898:$L$2227,4,FALSE)),0)</f>
        <v>0</v>
      </c>
      <c r="AK897" s="7" t="s">
        <v>159</v>
      </c>
      <c r="AL897" s="7">
        <v>40</v>
      </c>
      <c r="AM897" s="6">
        <f>(IFERROR(VLOOKUP(AK897,Components[[Name]:[Price]],2,FALSE),0))</f>
        <v>108.625</v>
      </c>
      <c r="AN897" s="7" t="s">
        <v>241</v>
      </c>
      <c r="AO897" s="7">
        <v>20</v>
      </c>
      <c r="AP897" s="6">
        <f>(IFERROR(VLOOKUP(AN897,Components[[Name]:[Price]],2,FALSE),0))</f>
        <v>322.08333333333331</v>
      </c>
      <c r="AS897" s="6">
        <f>(IFERROR(VLOOKUP(AQ897,Components[[Name]:[Price]],2,FALSE),0))</f>
        <v>0</v>
      </c>
      <c r="AV897" s="6">
        <f>(IFERROR(VLOOKUP(AT897,Components[[Name]:[Price]],2,FALSE),0))</f>
        <v>0</v>
      </c>
      <c r="AY897" s="6">
        <f>(IFERROR(VLOOKUP(AW897,Components[[Name]:[Price]],2,FALSE),0))</f>
        <v>0</v>
      </c>
      <c r="BB897" s="6">
        <f>(IFERROR(VLOOKUP(AZ897,Components[[Name]:[Price]],2,FALSE),0))</f>
        <v>0</v>
      </c>
    </row>
    <row r="898" spans="1:54" x14ac:dyDescent="0.2">
      <c r="A898" s="6">
        <v>1085</v>
      </c>
      <c r="B898" s="6" t="s">
        <v>1264</v>
      </c>
      <c r="D898" s="6" t="s">
        <v>529</v>
      </c>
      <c r="E898" s="6">
        <v>10</v>
      </c>
      <c r="F898" s="6">
        <v>14</v>
      </c>
      <c r="G898" s="6">
        <v>30</v>
      </c>
      <c r="H898" s="6" t="s">
        <v>1277</v>
      </c>
      <c r="I898" s="7">
        <f>Fullmath[[#This Row],[Total CP]]/Fullmath[[#This Row],[Quantity]]</f>
        <v>3</v>
      </c>
      <c r="J8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30</v>
      </c>
      <c r="K898" s="6">
        <f>Fullmath[[#This Row],[Mat Cost]]/Fullmath[[#This Row],[Quantity]]</f>
        <v>1034.5</v>
      </c>
      <c r="L8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10345</v>
      </c>
      <c r="N898" s="14"/>
      <c r="O898" s="15">
        <f>IFERROR(_xlfn.IFNA(VLOOKUP(Fullmath[[#This Row],[M1]],$H$2:$L897,2,FALSE),VLOOKUP(Fullmath[[#This Row],[M1]],$H899:$L$2227,2,FALSE)),0)</f>
        <v>0</v>
      </c>
      <c r="P898" s="16">
        <f>IFERROR(_xlfn.IFNA(VLOOKUP(Fullmath[[#This Row],[M1]],$H$2:$L897,4,FALSE),VLOOKUP(Fullmath[[#This Row],[M1]],$H899:$L$2227,4,FALSE)),0)</f>
        <v>0</v>
      </c>
      <c r="S898" s="15">
        <f>IFERROR(_xlfn.IFNA(VLOOKUP(Fullmath[[#This Row],[M2]],$H$2:$L897,2,FALSE),VLOOKUP(Fullmath[[#This Row],[M2]],$H899:$L$2227,2,FALSE)),0)</f>
        <v>0</v>
      </c>
      <c r="T898" s="16">
        <f>IFERROR(_xlfn.IFNA(VLOOKUP(Fullmath[[#This Row],[M2]],$H$2:$L897,4,FALSE),VLOOKUP(Fullmath[[#This Row],[M2]],$H899:$L$2227,4,FALSE)),0)</f>
        <v>0</v>
      </c>
      <c r="W898" s="15">
        <f>IFERROR(_xlfn.IFNA(VLOOKUP(Fullmath[[#This Row],[M3]],$H$2:$L897,2,FALSE),VLOOKUP(Fullmath[[#This Row],[M3]],$H899:$L$2227,2,FALSE)),0)</f>
        <v>0</v>
      </c>
      <c r="X898" s="16">
        <f>IFERROR(_xlfn.IFNA(VLOOKUP(Fullmath[[#This Row],[M3]],$H$2:$L897,4,FALSE),VLOOKUP(Fullmath[[#This Row],[M3]],$H899:$L$2227,4,FALSE)),0)</f>
        <v>0</v>
      </c>
      <c r="AA898" s="15">
        <f>IFERROR(_xlfn.IFNA(VLOOKUP(Fullmath[[#This Row],[M4]],$H$2:$L897,2,FALSE),VLOOKUP(Fullmath[[#This Row],[M4]],$H899:$L$2227,2,FALSE)),0)</f>
        <v>0</v>
      </c>
      <c r="AB898" s="16">
        <f>IFERROR(_xlfn.IFNA(VLOOKUP(Fullmath[[#This Row],[M4]],$H$2:$L897,4,FALSE),VLOOKUP(Fullmath[[#This Row],[M4]],$H899:$L$2227,4,FALSE)),0)</f>
        <v>0</v>
      </c>
      <c r="AE898" s="15">
        <f>IFERROR(_xlfn.IFNA(VLOOKUP(Fullmath[[#This Row],[M5]],$H$2:$L897,2,FALSE),VLOOKUP(Fullmath[[#This Row],[M5]],$H899:$L$2227,2,FALSE)),0)</f>
        <v>0</v>
      </c>
      <c r="AF898" s="16">
        <f>IFERROR(_xlfn.IFNA(VLOOKUP(Fullmath[[#This Row],[M5]],$H$2:$L897,4,FALSE),VLOOKUP(Fullmath[[#This Row],[M5]],$H899:$L$2227,4,FALSE)),0)</f>
        <v>0</v>
      </c>
      <c r="AI898" s="15">
        <f>IFERROR(_xlfn.IFNA(VLOOKUP(Fullmath[[#This Row],[M6]],$H$2:$L897,2,FALSE),VLOOKUP(Fullmath[[#This Row],[M6]],$H899:$L$2227,2,FALSE)),0)</f>
        <v>0</v>
      </c>
      <c r="AJ898" s="16">
        <f>IFERROR(_xlfn.IFNA(VLOOKUP(Fullmath[[#This Row],[M6]],$H$2:$L897,4,FALSE),VLOOKUP(Fullmath[[#This Row],[M6]],$H899:$L$2227,4,FALSE)),0)</f>
        <v>0</v>
      </c>
      <c r="AK898" s="7" t="s">
        <v>159</v>
      </c>
      <c r="AL898" s="7">
        <v>40</v>
      </c>
      <c r="AM898" s="6">
        <f>(IFERROR(VLOOKUP(AK898,Components[[Name]:[Price]],2,FALSE),0))</f>
        <v>108.625</v>
      </c>
      <c r="AN898" s="7" t="s">
        <v>482</v>
      </c>
      <c r="AO898" s="7">
        <v>20</v>
      </c>
      <c r="AP898" s="6">
        <f>(IFERROR(VLOOKUP(AN898,Components[[Name]:[Price]],2,FALSE),0))</f>
        <v>300</v>
      </c>
      <c r="AS898" s="6">
        <f>(IFERROR(VLOOKUP(AQ898,Components[[Name]:[Price]],2,FALSE),0))</f>
        <v>0</v>
      </c>
      <c r="AV898" s="6">
        <f>(IFERROR(VLOOKUP(AT898,Components[[Name]:[Price]],2,FALSE),0))</f>
        <v>0</v>
      </c>
      <c r="AY898" s="6">
        <f>(IFERROR(VLOOKUP(AW898,Components[[Name]:[Price]],2,FALSE),0))</f>
        <v>0</v>
      </c>
      <c r="BB898" s="6">
        <f>(IFERROR(VLOOKUP(AZ898,Components[[Name]:[Price]],2,FALSE),0))</f>
        <v>0</v>
      </c>
    </row>
    <row r="899" spans="1:54" x14ac:dyDescent="0.2">
      <c r="A899" s="6">
        <v>1086</v>
      </c>
      <c r="B899" s="6" t="s">
        <v>1264</v>
      </c>
      <c r="D899" s="6" t="s">
        <v>529</v>
      </c>
      <c r="E899" s="6">
        <v>10</v>
      </c>
      <c r="F899" s="6">
        <v>15</v>
      </c>
      <c r="G899" s="6">
        <v>40</v>
      </c>
      <c r="H899" s="6" t="s">
        <v>1278</v>
      </c>
      <c r="I899" s="7">
        <f>Fullmath[[#This Row],[Total CP]]/Fullmath[[#This Row],[Quantity]]</f>
        <v>4</v>
      </c>
      <c r="J8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</v>
      </c>
      <c r="K899" s="6">
        <f>Fullmath[[#This Row],[Mat Cost]]/Fullmath[[#This Row],[Quantity]]</f>
        <v>40434.5</v>
      </c>
      <c r="L8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404345</v>
      </c>
      <c r="N899" s="14"/>
      <c r="O899" s="15">
        <f>IFERROR(_xlfn.IFNA(VLOOKUP(Fullmath[[#This Row],[M1]],$H$2:$L898,2,FALSE),VLOOKUP(Fullmath[[#This Row],[M1]],$H900:$L$2227,2,FALSE)),0)</f>
        <v>0</v>
      </c>
      <c r="P899" s="16">
        <f>IFERROR(_xlfn.IFNA(VLOOKUP(Fullmath[[#This Row],[M1]],$H$2:$L898,4,FALSE),VLOOKUP(Fullmath[[#This Row],[M1]],$H900:$L$2227,4,FALSE)),0)</f>
        <v>0</v>
      </c>
      <c r="S899" s="15">
        <f>IFERROR(_xlfn.IFNA(VLOOKUP(Fullmath[[#This Row],[M2]],$H$2:$L898,2,FALSE),VLOOKUP(Fullmath[[#This Row],[M2]],$H900:$L$2227,2,FALSE)),0)</f>
        <v>0</v>
      </c>
      <c r="T899" s="16">
        <f>IFERROR(_xlfn.IFNA(VLOOKUP(Fullmath[[#This Row],[M2]],$H$2:$L898,4,FALSE),VLOOKUP(Fullmath[[#This Row],[M2]],$H900:$L$2227,4,FALSE)),0)</f>
        <v>0</v>
      </c>
      <c r="W899" s="15">
        <f>IFERROR(_xlfn.IFNA(VLOOKUP(Fullmath[[#This Row],[M3]],$H$2:$L898,2,FALSE),VLOOKUP(Fullmath[[#This Row],[M3]],$H900:$L$2227,2,FALSE)),0)</f>
        <v>0</v>
      </c>
      <c r="X899" s="16">
        <f>IFERROR(_xlfn.IFNA(VLOOKUP(Fullmath[[#This Row],[M3]],$H$2:$L898,4,FALSE),VLOOKUP(Fullmath[[#This Row],[M3]],$H900:$L$2227,4,FALSE)),0)</f>
        <v>0</v>
      </c>
      <c r="AA899" s="15">
        <f>IFERROR(_xlfn.IFNA(VLOOKUP(Fullmath[[#This Row],[M4]],$H$2:$L898,2,FALSE),VLOOKUP(Fullmath[[#This Row],[M4]],$H900:$L$2227,2,FALSE)),0)</f>
        <v>0</v>
      </c>
      <c r="AB899" s="16">
        <f>IFERROR(_xlfn.IFNA(VLOOKUP(Fullmath[[#This Row],[M4]],$H$2:$L898,4,FALSE),VLOOKUP(Fullmath[[#This Row],[M4]],$H900:$L$2227,4,FALSE)),0)</f>
        <v>0</v>
      </c>
      <c r="AE899" s="15">
        <f>IFERROR(_xlfn.IFNA(VLOOKUP(Fullmath[[#This Row],[M5]],$H$2:$L898,2,FALSE),VLOOKUP(Fullmath[[#This Row],[M5]],$H900:$L$2227,2,FALSE)),0)</f>
        <v>0</v>
      </c>
      <c r="AF899" s="16">
        <f>IFERROR(_xlfn.IFNA(VLOOKUP(Fullmath[[#This Row],[M5]],$H$2:$L898,4,FALSE),VLOOKUP(Fullmath[[#This Row],[M5]],$H900:$L$2227,4,FALSE)),0)</f>
        <v>0</v>
      </c>
      <c r="AI899" s="15">
        <f>IFERROR(_xlfn.IFNA(VLOOKUP(Fullmath[[#This Row],[M6]],$H$2:$L898,2,FALSE),VLOOKUP(Fullmath[[#This Row],[M6]],$H900:$L$2227,2,FALSE)),0)</f>
        <v>0</v>
      </c>
      <c r="AJ899" s="16">
        <f>IFERROR(_xlfn.IFNA(VLOOKUP(Fullmath[[#This Row],[M6]],$H$2:$L898,4,FALSE),VLOOKUP(Fullmath[[#This Row],[M6]],$H900:$L$2227,4,FALSE)),0)</f>
        <v>0</v>
      </c>
      <c r="AK899" s="7" t="s">
        <v>159</v>
      </c>
      <c r="AL899" s="7">
        <v>40</v>
      </c>
      <c r="AM899" s="6">
        <f>(IFERROR(VLOOKUP(AK899,Components[[Name]:[Price]],2,FALSE),0))</f>
        <v>108.625</v>
      </c>
      <c r="AN899" s="7" t="s">
        <v>484</v>
      </c>
      <c r="AO899" s="7">
        <v>20</v>
      </c>
      <c r="AP899" s="6">
        <f>(IFERROR(VLOOKUP(AN899,Components[[Name]:[Price]],2,FALSE),0))</f>
        <v>20000</v>
      </c>
      <c r="AS899" s="6">
        <f>(IFERROR(VLOOKUP(AQ899,Components[[Name]:[Price]],2,FALSE),0))</f>
        <v>0</v>
      </c>
      <c r="AV899" s="6">
        <f>(IFERROR(VLOOKUP(AT899,Components[[Name]:[Price]],2,FALSE),0))</f>
        <v>0</v>
      </c>
      <c r="AY899" s="6">
        <f>(IFERROR(VLOOKUP(AW899,Components[[Name]:[Price]],2,FALSE),0))</f>
        <v>0</v>
      </c>
      <c r="BB899" s="6">
        <f>(IFERROR(VLOOKUP(AZ899,Components[[Name]:[Price]],2,FALSE),0))</f>
        <v>0</v>
      </c>
    </row>
    <row r="900" spans="1:54" x14ac:dyDescent="0.2">
      <c r="A900" s="6">
        <v>1087</v>
      </c>
      <c r="B900" s="6" t="s">
        <v>1264</v>
      </c>
      <c r="D900" s="6" t="s">
        <v>529</v>
      </c>
      <c r="E900" s="6">
        <v>10</v>
      </c>
      <c r="F900" s="6">
        <v>16</v>
      </c>
      <c r="G900" s="6">
        <v>40</v>
      </c>
      <c r="H900" s="6" t="s">
        <v>1279</v>
      </c>
      <c r="I900" s="7">
        <f>Fullmath[[#This Row],[Total CP]]/Fullmath[[#This Row],[Quantity]]</f>
        <v>4</v>
      </c>
      <c r="J9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</v>
      </c>
      <c r="K900" s="6">
        <f>Fullmath[[#This Row],[Mat Cost]]/Fullmath[[#This Row],[Quantity]]</f>
        <v>2217.25</v>
      </c>
      <c r="L9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22172.5</v>
      </c>
      <c r="N900" s="14"/>
      <c r="O900" s="15">
        <f>IFERROR(_xlfn.IFNA(VLOOKUP(Fullmath[[#This Row],[M1]],$H$2:$L899,2,FALSE),VLOOKUP(Fullmath[[#This Row],[M1]],$H901:$L$2227,2,FALSE)),0)</f>
        <v>0</v>
      </c>
      <c r="P900" s="16">
        <f>IFERROR(_xlfn.IFNA(VLOOKUP(Fullmath[[#This Row],[M1]],$H$2:$L899,4,FALSE),VLOOKUP(Fullmath[[#This Row],[M1]],$H901:$L$2227,4,FALSE)),0)</f>
        <v>0</v>
      </c>
      <c r="S900" s="15">
        <f>IFERROR(_xlfn.IFNA(VLOOKUP(Fullmath[[#This Row],[M2]],$H$2:$L899,2,FALSE),VLOOKUP(Fullmath[[#This Row],[M2]],$H901:$L$2227,2,FALSE)),0)</f>
        <v>0</v>
      </c>
      <c r="T900" s="16">
        <f>IFERROR(_xlfn.IFNA(VLOOKUP(Fullmath[[#This Row],[M2]],$H$2:$L899,4,FALSE),VLOOKUP(Fullmath[[#This Row],[M2]],$H901:$L$2227,4,FALSE)),0)</f>
        <v>0</v>
      </c>
      <c r="W900" s="15">
        <f>IFERROR(_xlfn.IFNA(VLOOKUP(Fullmath[[#This Row],[M3]],$H$2:$L899,2,FALSE),VLOOKUP(Fullmath[[#This Row],[M3]],$H901:$L$2227,2,FALSE)),0)</f>
        <v>0</v>
      </c>
      <c r="X900" s="16">
        <f>IFERROR(_xlfn.IFNA(VLOOKUP(Fullmath[[#This Row],[M3]],$H$2:$L899,4,FALSE),VLOOKUP(Fullmath[[#This Row],[M3]],$H901:$L$2227,4,FALSE)),0)</f>
        <v>0</v>
      </c>
      <c r="AA900" s="15">
        <f>IFERROR(_xlfn.IFNA(VLOOKUP(Fullmath[[#This Row],[M4]],$H$2:$L899,2,FALSE),VLOOKUP(Fullmath[[#This Row],[M4]],$H901:$L$2227,2,FALSE)),0)</f>
        <v>0</v>
      </c>
      <c r="AB900" s="16">
        <f>IFERROR(_xlfn.IFNA(VLOOKUP(Fullmath[[#This Row],[M4]],$H$2:$L899,4,FALSE),VLOOKUP(Fullmath[[#This Row],[M4]],$H901:$L$2227,4,FALSE)),0)</f>
        <v>0</v>
      </c>
      <c r="AE900" s="15">
        <f>IFERROR(_xlfn.IFNA(VLOOKUP(Fullmath[[#This Row],[M5]],$H$2:$L899,2,FALSE),VLOOKUP(Fullmath[[#This Row],[M5]],$H901:$L$2227,2,FALSE)),0)</f>
        <v>0</v>
      </c>
      <c r="AF900" s="16">
        <f>IFERROR(_xlfn.IFNA(VLOOKUP(Fullmath[[#This Row],[M5]],$H$2:$L899,4,FALSE),VLOOKUP(Fullmath[[#This Row],[M5]],$H901:$L$2227,4,FALSE)),0)</f>
        <v>0</v>
      </c>
      <c r="AI900" s="15">
        <f>IFERROR(_xlfn.IFNA(VLOOKUP(Fullmath[[#This Row],[M6]],$H$2:$L899,2,FALSE),VLOOKUP(Fullmath[[#This Row],[M6]],$H901:$L$2227,2,FALSE)),0)</f>
        <v>0</v>
      </c>
      <c r="AJ900" s="16">
        <f>IFERROR(_xlfn.IFNA(VLOOKUP(Fullmath[[#This Row],[M6]],$H$2:$L899,4,FALSE),VLOOKUP(Fullmath[[#This Row],[M6]],$H901:$L$2227,4,FALSE)),0)</f>
        <v>0</v>
      </c>
      <c r="AK900" s="7" t="s">
        <v>159</v>
      </c>
      <c r="AL900" s="7">
        <v>20</v>
      </c>
      <c r="AM900" s="6">
        <f>(IFERROR(VLOOKUP(AK900,Components[[Name]:[Price]],2,FALSE),0))</f>
        <v>108.625</v>
      </c>
      <c r="AN900" s="7" t="s">
        <v>483</v>
      </c>
      <c r="AO900" s="7">
        <v>20</v>
      </c>
      <c r="AP900" s="6">
        <f>(IFERROR(VLOOKUP(AN900,Components[[Name]:[Price]],2,FALSE),0))</f>
        <v>1000</v>
      </c>
      <c r="AS900" s="6">
        <f>(IFERROR(VLOOKUP(AQ900,Components[[Name]:[Price]],2,FALSE),0))</f>
        <v>0</v>
      </c>
      <c r="AV900" s="6">
        <f>(IFERROR(VLOOKUP(AT900,Components[[Name]:[Price]],2,FALSE),0))</f>
        <v>0</v>
      </c>
      <c r="AY900" s="6">
        <f>(IFERROR(VLOOKUP(AW900,Components[[Name]:[Price]],2,FALSE),0))</f>
        <v>0</v>
      </c>
      <c r="BB900" s="6">
        <f>(IFERROR(VLOOKUP(AZ900,Components[[Name]:[Price]],2,FALSE),0))</f>
        <v>0</v>
      </c>
    </row>
    <row r="901" spans="1:54" x14ac:dyDescent="0.2">
      <c r="A901" s="6">
        <v>1088</v>
      </c>
      <c r="B901" s="6" t="s">
        <v>1264</v>
      </c>
      <c r="D901" s="6" t="s">
        <v>529</v>
      </c>
      <c r="E901" s="6">
        <v>10</v>
      </c>
      <c r="F901" s="6">
        <v>16</v>
      </c>
      <c r="G901" s="6">
        <v>40</v>
      </c>
      <c r="H901" s="6" t="s">
        <v>1280</v>
      </c>
      <c r="I901" s="7">
        <f>Fullmath[[#This Row],[Total CP]]/Fullmath[[#This Row],[Quantity]]</f>
        <v>4</v>
      </c>
      <c r="J9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40</v>
      </c>
      <c r="K901" s="6">
        <f>Fullmath[[#This Row],[Mat Cost]]/Fullmath[[#This Row],[Quantity]]</f>
        <v>500.25</v>
      </c>
      <c r="L9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5002.5</v>
      </c>
      <c r="N901" s="14"/>
      <c r="O901" s="15">
        <f>IFERROR(_xlfn.IFNA(VLOOKUP(Fullmath[[#This Row],[M1]],$H$2:$L900,2,FALSE),VLOOKUP(Fullmath[[#This Row],[M1]],$H902:$L$2227,2,FALSE)),0)</f>
        <v>0</v>
      </c>
      <c r="P901" s="16">
        <f>IFERROR(_xlfn.IFNA(VLOOKUP(Fullmath[[#This Row],[M1]],$H$2:$L900,4,FALSE),VLOOKUP(Fullmath[[#This Row],[M1]],$H902:$L$2227,4,FALSE)),0)</f>
        <v>0</v>
      </c>
      <c r="S901" s="15">
        <f>IFERROR(_xlfn.IFNA(VLOOKUP(Fullmath[[#This Row],[M2]],$H$2:$L900,2,FALSE),VLOOKUP(Fullmath[[#This Row],[M2]],$H902:$L$2227,2,FALSE)),0)</f>
        <v>0</v>
      </c>
      <c r="T901" s="16">
        <f>IFERROR(_xlfn.IFNA(VLOOKUP(Fullmath[[#This Row],[M2]],$H$2:$L900,4,FALSE),VLOOKUP(Fullmath[[#This Row],[M2]],$H902:$L$2227,4,FALSE)),0)</f>
        <v>0</v>
      </c>
      <c r="W901" s="15">
        <f>IFERROR(_xlfn.IFNA(VLOOKUP(Fullmath[[#This Row],[M3]],$H$2:$L900,2,FALSE),VLOOKUP(Fullmath[[#This Row],[M3]],$H902:$L$2227,2,FALSE)),0)</f>
        <v>0</v>
      </c>
      <c r="X901" s="16">
        <f>IFERROR(_xlfn.IFNA(VLOOKUP(Fullmath[[#This Row],[M3]],$H$2:$L900,4,FALSE),VLOOKUP(Fullmath[[#This Row],[M3]],$H902:$L$2227,4,FALSE)),0)</f>
        <v>0</v>
      </c>
      <c r="AA901" s="15">
        <f>IFERROR(_xlfn.IFNA(VLOOKUP(Fullmath[[#This Row],[M4]],$H$2:$L900,2,FALSE),VLOOKUP(Fullmath[[#This Row],[M4]],$H902:$L$2227,2,FALSE)),0)</f>
        <v>0</v>
      </c>
      <c r="AB901" s="16">
        <f>IFERROR(_xlfn.IFNA(VLOOKUP(Fullmath[[#This Row],[M4]],$H$2:$L900,4,FALSE),VLOOKUP(Fullmath[[#This Row],[M4]],$H902:$L$2227,4,FALSE)),0)</f>
        <v>0</v>
      </c>
      <c r="AE901" s="15">
        <f>IFERROR(_xlfn.IFNA(VLOOKUP(Fullmath[[#This Row],[M5]],$H$2:$L900,2,FALSE),VLOOKUP(Fullmath[[#This Row],[M5]],$H902:$L$2227,2,FALSE)),0)</f>
        <v>0</v>
      </c>
      <c r="AF901" s="16">
        <f>IFERROR(_xlfn.IFNA(VLOOKUP(Fullmath[[#This Row],[M5]],$H$2:$L900,4,FALSE),VLOOKUP(Fullmath[[#This Row],[M5]],$H902:$L$2227,4,FALSE)),0)</f>
        <v>0</v>
      </c>
      <c r="AI901" s="15">
        <f>IFERROR(_xlfn.IFNA(VLOOKUP(Fullmath[[#This Row],[M6]],$H$2:$L900,2,FALSE),VLOOKUP(Fullmath[[#This Row],[M6]],$H902:$L$2227,2,FALSE)),0)</f>
        <v>0</v>
      </c>
      <c r="AJ901" s="16">
        <f>IFERROR(_xlfn.IFNA(VLOOKUP(Fullmath[[#This Row],[M6]],$H$2:$L900,4,FALSE),VLOOKUP(Fullmath[[#This Row],[M6]],$H902:$L$2227,4,FALSE)),0)</f>
        <v>0</v>
      </c>
      <c r="AK901" s="7" t="s">
        <v>159</v>
      </c>
      <c r="AL901" s="7">
        <v>20</v>
      </c>
      <c r="AM901" s="6">
        <f>(IFERROR(VLOOKUP(AK901,Components[[Name]:[Price]],2,FALSE),0))</f>
        <v>108.625</v>
      </c>
      <c r="AN901" s="7" t="s">
        <v>224</v>
      </c>
      <c r="AO901" s="7">
        <v>10</v>
      </c>
      <c r="AP901" s="6">
        <f>(IFERROR(VLOOKUP(AN901,Components[[Name]:[Price]],2,FALSE),0))</f>
        <v>113.16666666666667</v>
      </c>
      <c r="AQ901" s="7" t="s">
        <v>228</v>
      </c>
      <c r="AR901" s="7">
        <v>20</v>
      </c>
      <c r="AS901" s="6">
        <f>(IFERROR(VLOOKUP(AQ901,Components[[Name]:[Price]],2,FALSE),0))</f>
        <v>84.916666666666671</v>
      </c>
      <c r="AV901" s="6">
        <f>(IFERROR(VLOOKUP(AT901,Components[[Name]:[Price]],2,FALSE),0))</f>
        <v>0</v>
      </c>
      <c r="AY901" s="6">
        <f>(IFERROR(VLOOKUP(AW901,Components[[Name]:[Price]],2,FALSE),0))</f>
        <v>0</v>
      </c>
      <c r="BB901" s="6">
        <f>(IFERROR(VLOOKUP(AZ901,Components[[Name]:[Price]],2,FALSE),0))</f>
        <v>0</v>
      </c>
    </row>
    <row r="902" spans="1:54" x14ac:dyDescent="0.2">
      <c r="A902" s="6">
        <v>1089</v>
      </c>
      <c r="B902" s="6" t="s">
        <v>1264</v>
      </c>
      <c r="D902" s="6" t="s">
        <v>529</v>
      </c>
      <c r="E902" s="6">
        <v>10</v>
      </c>
      <c r="F902" s="6">
        <v>5</v>
      </c>
      <c r="G902" s="6">
        <v>10</v>
      </c>
      <c r="H902" s="6" t="s">
        <v>1281</v>
      </c>
      <c r="I902" s="7">
        <f>Fullmath[[#This Row],[Total CP]]/Fullmath[[#This Row],[Quantity]]</f>
        <v>1</v>
      </c>
      <c r="J9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10</v>
      </c>
      <c r="K902" s="6">
        <f>Fullmath[[#This Row],[Mat Cost]]/Fullmath[[#This Row],[Quantity]]</f>
        <v>604.83333333333337</v>
      </c>
      <c r="L9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6048.3333333333339</v>
      </c>
      <c r="N902" s="14"/>
      <c r="O902" s="15">
        <f>IFERROR(_xlfn.IFNA(VLOOKUP(Fullmath[[#This Row],[M1]],$H$2:$L901,2,FALSE),VLOOKUP(Fullmath[[#This Row],[M1]],$H903:$L$2227,2,FALSE)),0)</f>
        <v>0</v>
      </c>
      <c r="P902" s="16">
        <f>IFERROR(_xlfn.IFNA(VLOOKUP(Fullmath[[#This Row],[M1]],$H$2:$L901,4,FALSE),VLOOKUP(Fullmath[[#This Row],[M1]],$H903:$L$2227,4,FALSE)),0)</f>
        <v>0</v>
      </c>
      <c r="S902" s="15">
        <f>IFERROR(_xlfn.IFNA(VLOOKUP(Fullmath[[#This Row],[M2]],$H$2:$L901,2,FALSE),VLOOKUP(Fullmath[[#This Row],[M2]],$H903:$L$2227,2,FALSE)),0)</f>
        <v>0</v>
      </c>
      <c r="T902" s="16">
        <f>IFERROR(_xlfn.IFNA(VLOOKUP(Fullmath[[#This Row],[M2]],$H$2:$L901,4,FALSE),VLOOKUP(Fullmath[[#This Row],[M2]],$H903:$L$2227,4,FALSE)),0)</f>
        <v>0</v>
      </c>
      <c r="W902" s="15">
        <f>IFERROR(_xlfn.IFNA(VLOOKUP(Fullmath[[#This Row],[M3]],$H$2:$L901,2,FALSE),VLOOKUP(Fullmath[[#This Row],[M3]],$H903:$L$2227,2,FALSE)),0)</f>
        <v>0</v>
      </c>
      <c r="X902" s="16">
        <f>IFERROR(_xlfn.IFNA(VLOOKUP(Fullmath[[#This Row],[M3]],$H$2:$L901,4,FALSE),VLOOKUP(Fullmath[[#This Row],[M3]],$H903:$L$2227,4,FALSE)),0)</f>
        <v>0</v>
      </c>
      <c r="AA902" s="15">
        <f>IFERROR(_xlfn.IFNA(VLOOKUP(Fullmath[[#This Row],[M4]],$H$2:$L901,2,FALSE),VLOOKUP(Fullmath[[#This Row],[M4]],$H903:$L$2227,2,FALSE)),0)</f>
        <v>0</v>
      </c>
      <c r="AB902" s="16">
        <f>IFERROR(_xlfn.IFNA(VLOOKUP(Fullmath[[#This Row],[M4]],$H$2:$L901,4,FALSE),VLOOKUP(Fullmath[[#This Row],[M4]],$H903:$L$2227,4,FALSE)),0)</f>
        <v>0</v>
      </c>
      <c r="AE902" s="15">
        <f>IFERROR(_xlfn.IFNA(VLOOKUP(Fullmath[[#This Row],[M5]],$H$2:$L901,2,FALSE),VLOOKUP(Fullmath[[#This Row],[M5]],$H903:$L$2227,2,FALSE)),0)</f>
        <v>0</v>
      </c>
      <c r="AF902" s="16">
        <f>IFERROR(_xlfn.IFNA(VLOOKUP(Fullmath[[#This Row],[M5]],$H$2:$L901,4,FALSE),VLOOKUP(Fullmath[[#This Row],[M5]],$H903:$L$2227,4,FALSE)),0)</f>
        <v>0</v>
      </c>
      <c r="AI902" s="15">
        <f>IFERROR(_xlfn.IFNA(VLOOKUP(Fullmath[[#This Row],[M6]],$H$2:$L901,2,FALSE),VLOOKUP(Fullmath[[#This Row],[M6]],$H903:$L$2227,2,FALSE)),0)</f>
        <v>0</v>
      </c>
      <c r="AJ902" s="16">
        <f>IFERROR(_xlfn.IFNA(VLOOKUP(Fullmath[[#This Row],[M6]],$H$2:$L901,4,FALSE),VLOOKUP(Fullmath[[#This Row],[M6]],$H903:$L$2227,4,FALSE)),0)</f>
        <v>0</v>
      </c>
      <c r="AK902" s="7" t="s">
        <v>159</v>
      </c>
      <c r="AL902" s="7">
        <v>40</v>
      </c>
      <c r="AM902" s="6">
        <f>(IFERROR(VLOOKUP(AK902,Components[[Name]:[Price]],2,FALSE),0))</f>
        <v>108.625</v>
      </c>
      <c r="AN902" s="7" t="s">
        <v>227</v>
      </c>
      <c r="AO902" s="7">
        <v>20</v>
      </c>
      <c r="AP902" s="6">
        <f>(IFERROR(VLOOKUP(AN902,Components[[Name]:[Price]],2,FALSE),0))</f>
        <v>85.166666666666671</v>
      </c>
      <c r="AS902" s="6">
        <f>(IFERROR(VLOOKUP(AQ902,Components[[Name]:[Price]],2,FALSE),0))</f>
        <v>0</v>
      </c>
      <c r="AV902" s="6">
        <f>(IFERROR(VLOOKUP(AT902,Components[[Name]:[Price]],2,FALSE),0))</f>
        <v>0</v>
      </c>
      <c r="AY902" s="6">
        <f>(IFERROR(VLOOKUP(AW902,Components[[Name]:[Price]],2,FALSE),0))</f>
        <v>0</v>
      </c>
      <c r="BB902" s="6">
        <f>(IFERROR(VLOOKUP(AZ902,Components[[Name]:[Price]],2,FALSE),0))</f>
        <v>0</v>
      </c>
    </row>
    <row r="903" spans="1:54" x14ac:dyDescent="0.2">
      <c r="B903" s="6" t="s">
        <v>1264</v>
      </c>
      <c r="D903" s="6" t="s">
        <v>529</v>
      </c>
      <c r="I903" s="7" t="e">
        <f>Fullmath[[#This Row],[Total CP]]/Fullmath[[#This Row],[Quantity]]</f>
        <v>#DIV/0!</v>
      </c>
      <c r="J9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3" s="6" t="e">
        <f>Fullmath[[#This Row],[Mat Cost]]/Fullmath[[#This Row],[Quantity]]</f>
        <v>#DIV/0!</v>
      </c>
      <c r="L9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3" s="14"/>
      <c r="O903" s="15">
        <f>IFERROR(_xlfn.IFNA(VLOOKUP(Fullmath[[#This Row],[M1]],$H$2:$L902,2,FALSE),VLOOKUP(Fullmath[[#This Row],[M1]],$H904:$L$2227,2,FALSE)),0)</f>
        <v>0</v>
      </c>
      <c r="P903" s="16">
        <f>IFERROR(_xlfn.IFNA(VLOOKUP(Fullmath[[#This Row],[M1]],$H$2:$L902,4,FALSE),VLOOKUP(Fullmath[[#This Row],[M1]],$H904:$L$2227,4,FALSE)),0)</f>
        <v>0</v>
      </c>
      <c r="S903" s="15">
        <f>IFERROR(_xlfn.IFNA(VLOOKUP(Fullmath[[#This Row],[M2]],$H$2:$L902,2,FALSE),VLOOKUP(Fullmath[[#This Row],[M2]],$H904:$L$2227,2,FALSE)),0)</f>
        <v>0</v>
      </c>
      <c r="T903" s="16">
        <f>IFERROR(_xlfn.IFNA(VLOOKUP(Fullmath[[#This Row],[M2]],$H$2:$L902,4,FALSE),VLOOKUP(Fullmath[[#This Row],[M2]],$H904:$L$2227,4,FALSE)),0)</f>
        <v>0</v>
      </c>
      <c r="W903" s="15">
        <f>IFERROR(_xlfn.IFNA(VLOOKUP(Fullmath[[#This Row],[M3]],$H$2:$L902,2,FALSE),VLOOKUP(Fullmath[[#This Row],[M3]],$H904:$L$2227,2,FALSE)),0)</f>
        <v>0</v>
      </c>
      <c r="X903" s="16">
        <f>IFERROR(_xlfn.IFNA(VLOOKUP(Fullmath[[#This Row],[M3]],$H$2:$L902,4,FALSE),VLOOKUP(Fullmath[[#This Row],[M3]],$H904:$L$2227,4,FALSE)),0)</f>
        <v>0</v>
      </c>
      <c r="AA903" s="15">
        <f>IFERROR(_xlfn.IFNA(VLOOKUP(Fullmath[[#This Row],[M4]],$H$2:$L902,2,FALSE),VLOOKUP(Fullmath[[#This Row],[M4]],$H904:$L$2227,2,FALSE)),0)</f>
        <v>0</v>
      </c>
      <c r="AB903" s="16">
        <f>IFERROR(_xlfn.IFNA(VLOOKUP(Fullmath[[#This Row],[M4]],$H$2:$L902,4,FALSE),VLOOKUP(Fullmath[[#This Row],[M4]],$H904:$L$2227,4,FALSE)),0)</f>
        <v>0</v>
      </c>
      <c r="AE903" s="15">
        <f>IFERROR(_xlfn.IFNA(VLOOKUP(Fullmath[[#This Row],[M5]],$H$2:$L902,2,FALSE),VLOOKUP(Fullmath[[#This Row],[M5]],$H904:$L$2227,2,FALSE)),0)</f>
        <v>0</v>
      </c>
      <c r="AF903" s="16">
        <f>IFERROR(_xlfn.IFNA(VLOOKUP(Fullmath[[#This Row],[M5]],$H$2:$L902,4,FALSE),VLOOKUP(Fullmath[[#This Row],[M5]],$H904:$L$2227,4,FALSE)),0)</f>
        <v>0</v>
      </c>
      <c r="AI903" s="15">
        <f>IFERROR(_xlfn.IFNA(VLOOKUP(Fullmath[[#This Row],[M6]],$H$2:$L902,2,FALSE),VLOOKUP(Fullmath[[#This Row],[M6]],$H904:$L$2227,2,FALSE)),0)</f>
        <v>0</v>
      </c>
      <c r="AJ903" s="16">
        <f>IFERROR(_xlfn.IFNA(VLOOKUP(Fullmath[[#This Row],[M6]],$H$2:$L902,4,FALSE),VLOOKUP(Fullmath[[#This Row],[M6]],$H904:$L$2227,4,FALSE)),0)</f>
        <v>0</v>
      </c>
      <c r="AM903" s="6">
        <f>(IFERROR(VLOOKUP(AK903,Components[[Name]:[Price]],2,FALSE),0))</f>
        <v>0</v>
      </c>
      <c r="AP903" s="6">
        <f>(IFERROR(VLOOKUP(AN903,Components[[Name]:[Price]],2,FALSE),0))</f>
        <v>0</v>
      </c>
      <c r="AS903" s="6">
        <f>(IFERROR(VLOOKUP(AQ903,Components[[Name]:[Price]],2,FALSE),0))</f>
        <v>0</v>
      </c>
      <c r="AV903" s="6">
        <f>(IFERROR(VLOOKUP(AT903,Components[[Name]:[Price]],2,FALSE),0))</f>
        <v>0</v>
      </c>
      <c r="AY903" s="6">
        <f>(IFERROR(VLOOKUP(AW903,Components[[Name]:[Price]],2,FALSE),0))</f>
        <v>0</v>
      </c>
      <c r="BB903" s="6">
        <f>(IFERROR(VLOOKUP(AZ903,Components[[Name]:[Price]],2,FALSE),0))</f>
        <v>0</v>
      </c>
    </row>
    <row r="904" spans="1:54" x14ac:dyDescent="0.2">
      <c r="B904" s="6" t="s">
        <v>1264</v>
      </c>
      <c r="D904" s="6" t="s">
        <v>529</v>
      </c>
      <c r="I904" s="7" t="e">
        <f>Fullmath[[#This Row],[Total CP]]/Fullmath[[#This Row],[Quantity]]</f>
        <v>#DIV/0!</v>
      </c>
      <c r="J9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4" s="6" t="e">
        <f>Fullmath[[#This Row],[Mat Cost]]/Fullmath[[#This Row],[Quantity]]</f>
        <v>#DIV/0!</v>
      </c>
      <c r="L9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4" s="14"/>
      <c r="O904" s="15">
        <f>IFERROR(_xlfn.IFNA(VLOOKUP(Fullmath[[#This Row],[M1]],$H$2:$L903,2,FALSE),VLOOKUP(Fullmath[[#This Row],[M1]],$H905:$L$2227,2,FALSE)),0)</f>
        <v>0</v>
      </c>
      <c r="P904" s="16">
        <f>IFERROR(_xlfn.IFNA(VLOOKUP(Fullmath[[#This Row],[M1]],$H$2:$L903,4,FALSE),VLOOKUP(Fullmath[[#This Row],[M1]],$H905:$L$2227,4,FALSE)),0)</f>
        <v>0</v>
      </c>
      <c r="S904" s="15">
        <f>IFERROR(_xlfn.IFNA(VLOOKUP(Fullmath[[#This Row],[M2]],$H$2:$L903,2,FALSE),VLOOKUP(Fullmath[[#This Row],[M2]],$H905:$L$2227,2,FALSE)),0)</f>
        <v>0</v>
      </c>
      <c r="T904" s="16">
        <f>IFERROR(_xlfn.IFNA(VLOOKUP(Fullmath[[#This Row],[M2]],$H$2:$L903,4,FALSE),VLOOKUP(Fullmath[[#This Row],[M2]],$H905:$L$2227,4,FALSE)),0)</f>
        <v>0</v>
      </c>
      <c r="W904" s="15">
        <f>IFERROR(_xlfn.IFNA(VLOOKUP(Fullmath[[#This Row],[M3]],$H$2:$L903,2,FALSE),VLOOKUP(Fullmath[[#This Row],[M3]],$H905:$L$2227,2,FALSE)),0)</f>
        <v>0</v>
      </c>
      <c r="X904" s="16">
        <f>IFERROR(_xlfn.IFNA(VLOOKUP(Fullmath[[#This Row],[M3]],$H$2:$L903,4,FALSE),VLOOKUP(Fullmath[[#This Row],[M3]],$H905:$L$2227,4,FALSE)),0)</f>
        <v>0</v>
      </c>
      <c r="AA904" s="15">
        <f>IFERROR(_xlfn.IFNA(VLOOKUP(Fullmath[[#This Row],[M4]],$H$2:$L903,2,FALSE),VLOOKUP(Fullmath[[#This Row],[M4]],$H905:$L$2227,2,FALSE)),0)</f>
        <v>0</v>
      </c>
      <c r="AB904" s="16">
        <f>IFERROR(_xlfn.IFNA(VLOOKUP(Fullmath[[#This Row],[M4]],$H$2:$L903,4,FALSE),VLOOKUP(Fullmath[[#This Row],[M4]],$H905:$L$2227,4,FALSE)),0)</f>
        <v>0</v>
      </c>
      <c r="AE904" s="15">
        <f>IFERROR(_xlfn.IFNA(VLOOKUP(Fullmath[[#This Row],[M5]],$H$2:$L903,2,FALSE),VLOOKUP(Fullmath[[#This Row],[M5]],$H905:$L$2227,2,FALSE)),0)</f>
        <v>0</v>
      </c>
      <c r="AF904" s="16">
        <f>IFERROR(_xlfn.IFNA(VLOOKUP(Fullmath[[#This Row],[M5]],$H$2:$L903,4,FALSE),VLOOKUP(Fullmath[[#This Row],[M5]],$H905:$L$2227,4,FALSE)),0)</f>
        <v>0</v>
      </c>
      <c r="AI904" s="15">
        <f>IFERROR(_xlfn.IFNA(VLOOKUP(Fullmath[[#This Row],[M6]],$H$2:$L903,2,FALSE),VLOOKUP(Fullmath[[#This Row],[M6]],$H905:$L$2227,2,FALSE)),0)</f>
        <v>0</v>
      </c>
      <c r="AJ904" s="16">
        <f>IFERROR(_xlfn.IFNA(VLOOKUP(Fullmath[[#This Row],[M6]],$H$2:$L903,4,FALSE),VLOOKUP(Fullmath[[#This Row],[M6]],$H905:$L$2227,4,FALSE)),0)</f>
        <v>0</v>
      </c>
      <c r="AM904" s="6">
        <f>(IFERROR(VLOOKUP(AK904,Components[[Name]:[Price]],2,FALSE),0))</f>
        <v>0</v>
      </c>
      <c r="AP904" s="6">
        <f>(IFERROR(VLOOKUP(AN904,Components[[Name]:[Price]],2,FALSE),0))</f>
        <v>0</v>
      </c>
      <c r="AS904" s="6">
        <f>(IFERROR(VLOOKUP(AQ904,Components[[Name]:[Price]],2,FALSE),0))</f>
        <v>0</v>
      </c>
      <c r="AV904" s="6">
        <f>(IFERROR(VLOOKUP(AT904,Components[[Name]:[Price]],2,FALSE),0))</f>
        <v>0</v>
      </c>
      <c r="AY904" s="6">
        <f>(IFERROR(VLOOKUP(AW904,Components[[Name]:[Price]],2,FALSE),0))</f>
        <v>0</v>
      </c>
      <c r="BB904" s="6">
        <f>(IFERROR(VLOOKUP(AZ904,Components[[Name]:[Price]],2,FALSE),0))</f>
        <v>0</v>
      </c>
    </row>
    <row r="905" spans="1:54" x14ac:dyDescent="0.2">
      <c r="B905" s="6" t="s">
        <v>1264</v>
      </c>
      <c r="D905" s="6" t="s">
        <v>529</v>
      </c>
      <c r="I905" s="7" t="e">
        <f>Fullmath[[#This Row],[Total CP]]/Fullmath[[#This Row],[Quantity]]</f>
        <v>#DIV/0!</v>
      </c>
      <c r="J9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5" s="6" t="e">
        <f>Fullmath[[#This Row],[Mat Cost]]/Fullmath[[#This Row],[Quantity]]</f>
        <v>#DIV/0!</v>
      </c>
      <c r="L9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5" s="14"/>
      <c r="O905" s="15">
        <f>IFERROR(_xlfn.IFNA(VLOOKUP(Fullmath[[#This Row],[M1]],$H$2:$L904,2,FALSE),VLOOKUP(Fullmath[[#This Row],[M1]],$H906:$L$2227,2,FALSE)),0)</f>
        <v>0</v>
      </c>
      <c r="P905" s="16">
        <f>IFERROR(_xlfn.IFNA(VLOOKUP(Fullmath[[#This Row],[M1]],$H$2:$L904,4,FALSE),VLOOKUP(Fullmath[[#This Row],[M1]],$H906:$L$2227,4,FALSE)),0)</f>
        <v>0</v>
      </c>
      <c r="S905" s="15">
        <f>IFERROR(_xlfn.IFNA(VLOOKUP(Fullmath[[#This Row],[M2]],$H$2:$L904,2,FALSE),VLOOKUP(Fullmath[[#This Row],[M2]],$H906:$L$2227,2,FALSE)),0)</f>
        <v>0</v>
      </c>
      <c r="T905" s="16">
        <f>IFERROR(_xlfn.IFNA(VLOOKUP(Fullmath[[#This Row],[M2]],$H$2:$L904,4,FALSE),VLOOKUP(Fullmath[[#This Row],[M2]],$H906:$L$2227,4,FALSE)),0)</f>
        <v>0</v>
      </c>
      <c r="W905" s="15">
        <f>IFERROR(_xlfn.IFNA(VLOOKUP(Fullmath[[#This Row],[M3]],$H$2:$L904,2,FALSE),VLOOKUP(Fullmath[[#This Row],[M3]],$H906:$L$2227,2,FALSE)),0)</f>
        <v>0</v>
      </c>
      <c r="X905" s="16">
        <f>IFERROR(_xlfn.IFNA(VLOOKUP(Fullmath[[#This Row],[M3]],$H$2:$L904,4,FALSE),VLOOKUP(Fullmath[[#This Row],[M3]],$H906:$L$2227,4,FALSE)),0)</f>
        <v>0</v>
      </c>
      <c r="AA905" s="15">
        <f>IFERROR(_xlfn.IFNA(VLOOKUP(Fullmath[[#This Row],[M4]],$H$2:$L904,2,FALSE),VLOOKUP(Fullmath[[#This Row],[M4]],$H906:$L$2227,2,FALSE)),0)</f>
        <v>0</v>
      </c>
      <c r="AB905" s="16">
        <f>IFERROR(_xlfn.IFNA(VLOOKUP(Fullmath[[#This Row],[M4]],$H$2:$L904,4,FALSE),VLOOKUP(Fullmath[[#This Row],[M4]],$H906:$L$2227,4,FALSE)),0)</f>
        <v>0</v>
      </c>
      <c r="AE905" s="15">
        <f>IFERROR(_xlfn.IFNA(VLOOKUP(Fullmath[[#This Row],[M5]],$H$2:$L904,2,FALSE),VLOOKUP(Fullmath[[#This Row],[M5]],$H906:$L$2227,2,FALSE)),0)</f>
        <v>0</v>
      </c>
      <c r="AF905" s="16">
        <f>IFERROR(_xlfn.IFNA(VLOOKUP(Fullmath[[#This Row],[M5]],$H$2:$L904,4,FALSE),VLOOKUP(Fullmath[[#This Row],[M5]],$H906:$L$2227,4,FALSE)),0)</f>
        <v>0</v>
      </c>
      <c r="AI905" s="15">
        <f>IFERROR(_xlfn.IFNA(VLOOKUP(Fullmath[[#This Row],[M6]],$H$2:$L904,2,FALSE),VLOOKUP(Fullmath[[#This Row],[M6]],$H906:$L$2227,2,FALSE)),0)</f>
        <v>0</v>
      </c>
      <c r="AJ905" s="16">
        <f>IFERROR(_xlfn.IFNA(VLOOKUP(Fullmath[[#This Row],[M6]],$H$2:$L904,4,FALSE),VLOOKUP(Fullmath[[#This Row],[M6]],$H906:$L$2227,4,FALSE)),0)</f>
        <v>0</v>
      </c>
      <c r="AM905" s="6">
        <f>(IFERROR(VLOOKUP(AK905,Components[[Name]:[Price]],2,FALSE),0))</f>
        <v>0</v>
      </c>
      <c r="AP905" s="6">
        <f>(IFERROR(VLOOKUP(AN905,Components[[Name]:[Price]],2,FALSE),0))</f>
        <v>0</v>
      </c>
      <c r="AS905" s="6">
        <f>(IFERROR(VLOOKUP(AQ905,Components[[Name]:[Price]],2,FALSE),0))</f>
        <v>0</v>
      </c>
      <c r="AV905" s="6">
        <f>(IFERROR(VLOOKUP(AT905,Components[[Name]:[Price]],2,FALSE),0))</f>
        <v>0</v>
      </c>
      <c r="AY905" s="6">
        <f>(IFERROR(VLOOKUP(AW905,Components[[Name]:[Price]],2,FALSE),0))</f>
        <v>0</v>
      </c>
      <c r="BB905" s="6">
        <f>(IFERROR(VLOOKUP(AZ905,Components[[Name]:[Price]],2,FALSE),0))</f>
        <v>0</v>
      </c>
    </row>
    <row r="906" spans="1:54" x14ac:dyDescent="0.2">
      <c r="B906" s="6" t="s">
        <v>1264</v>
      </c>
      <c r="D906" s="6" t="s">
        <v>529</v>
      </c>
      <c r="I906" s="7" t="e">
        <f>Fullmath[[#This Row],[Total CP]]/Fullmath[[#This Row],[Quantity]]</f>
        <v>#DIV/0!</v>
      </c>
      <c r="J9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6" s="6" t="e">
        <f>Fullmath[[#This Row],[Mat Cost]]/Fullmath[[#This Row],[Quantity]]</f>
        <v>#DIV/0!</v>
      </c>
      <c r="L9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6" s="14"/>
      <c r="O906" s="15">
        <f>IFERROR(_xlfn.IFNA(VLOOKUP(Fullmath[[#This Row],[M1]],$H$2:$L905,2,FALSE),VLOOKUP(Fullmath[[#This Row],[M1]],$H907:$L$2227,2,FALSE)),0)</f>
        <v>0</v>
      </c>
      <c r="P906" s="16">
        <f>IFERROR(_xlfn.IFNA(VLOOKUP(Fullmath[[#This Row],[M1]],$H$2:$L905,4,FALSE),VLOOKUP(Fullmath[[#This Row],[M1]],$H907:$L$2227,4,FALSE)),0)</f>
        <v>0</v>
      </c>
      <c r="S906" s="15">
        <f>IFERROR(_xlfn.IFNA(VLOOKUP(Fullmath[[#This Row],[M2]],$H$2:$L905,2,FALSE),VLOOKUP(Fullmath[[#This Row],[M2]],$H907:$L$2227,2,FALSE)),0)</f>
        <v>0</v>
      </c>
      <c r="T906" s="16">
        <f>IFERROR(_xlfn.IFNA(VLOOKUP(Fullmath[[#This Row],[M2]],$H$2:$L905,4,FALSE),VLOOKUP(Fullmath[[#This Row],[M2]],$H907:$L$2227,4,FALSE)),0)</f>
        <v>0</v>
      </c>
      <c r="W906" s="15">
        <f>IFERROR(_xlfn.IFNA(VLOOKUP(Fullmath[[#This Row],[M3]],$H$2:$L905,2,FALSE),VLOOKUP(Fullmath[[#This Row],[M3]],$H907:$L$2227,2,FALSE)),0)</f>
        <v>0</v>
      </c>
      <c r="X906" s="16">
        <f>IFERROR(_xlfn.IFNA(VLOOKUP(Fullmath[[#This Row],[M3]],$H$2:$L905,4,FALSE),VLOOKUP(Fullmath[[#This Row],[M3]],$H907:$L$2227,4,FALSE)),0)</f>
        <v>0</v>
      </c>
      <c r="AA906" s="15">
        <f>IFERROR(_xlfn.IFNA(VLOOKUP(Fullmath[[#This Row],[M4]],$H$2:$L905,2,FALSE),VLOOKUP(Fullmath[[#This Row],[M4]],$H907:$L$2227,2,FALSE)),0)</f>
        <v>0</v>
      </c>
      <c r="AB906" s="16">
        <f>IFERROR(_xlfn.IFNA(VLOOKUP(Fullmath[[#This Row],[M4]],$H$2:$L905,4,FALSE),VLOOKUP(Fullmath[[#This Row],[M4]],$H907:$L$2227,4,FALSE)),0)</f>
        <v>0</v>
      </c>
      <c r="AE906" s="15">
        <f>IFERROR(_xlfn.IFNA(VLOOKUP(Fullmath[[#This Row],[M5]],$H$2:$L905,2,FALSE),VLOOKUP(Fullmath[[#This Row],[M5]],$H907:$L$2227,2,FALSE)),0)</f>
        <v>0</v>
      </c>
      <c r="AF906" s="16">
        <f>IFERROR(_xlfn.IFNA(VLOOKUP(Fullmath[[#This Row],[M5]],$H$2:$L905,4,FALSE),VLOOKUP(Fullmath[[#This Row],[M5]],$H907:$L$2227,4,FALSE)),0)</f>
        <v>0</v>
      </c>
      <c r="AI906" s="15">
        <f>IFERROR(_xlfn.IFNA(VLOOKUP(Fullmath[[#This Row],[M6]],$H$2:$L905,2,FALSE),VLOOKUP(Fullmath[[#This Row],[M6]],$H907:$L$2227,2,FALSE)),0)</f>
        <v>0</v>
      </c>
      <c r="AJ906" s="16">
        <f>IFERROR(_xlfn.IFNA(VLOOKUP(Fullmath[[#This Row],[M6]],$H$2:$L905,4,FALSE),VLOOKUP(Fullmath[[#This Row],[M6]],$H907:$L$2227,4,FALSE)),0)</f>
        <v>0</v>
      </c>
      <c r="AM906" s="6">
        <f>(IFERROR(VLOOKUP(AK906,Components[[Name]:[Price]],2,FALSE),0))</f>
        <v>0</v>
      </c>
      <c r="AP906" s="6">
        <f>(IFERROR(VLOOKUP(AN906,Components[[Name]:[Price]],2,FALSE),0))</f>
        <v>0</v>
      </c>
      <c r="AS906" s="6">
        <f>(IFERROR(VLOOKUP(AQ906,Components[[Name]:[Price]],2,FALSE),0))</f>
        <v>0</v>
      </c>
      <c r="AV906" s="6">
        <f>(IFERROR(VLOOKUP(AT906,Components[[Name]:[Price]],2,FALSE),0))</f>
        <v>0</v>
      </c>
      <c r="AY906" s="6">
        <f>(IFERROR(VLOOKUP(AW906,Components[[Name]:[Price]],2,FALSE),0))</f>
        <v>0</v>
      </c>
      <c r="BB906" s="6">
        <f>(IFERROR(VLOOKUP(AZ906,Components[[Name]:[Price]],2,FALSE),0))</f>
        <v>0</v>
      </c>
    </row>
    <row r="907" spans="1:54" x14ac:dyDescent="0.2">
      <c r="B907" s="6" t="s">
        <v>1264</v>
      </c>
      <c r="D907" s="6" t="s">
        <v>529</v>
      </c>
      <c r="I907" s="7" t="e">
        <f>Fullmath[[#This Row],[Total CP]]/Fullmath[[#This Row],[Quantity]]</f>
        <v>#DIV/0!</v>
      </c>
      <c r="J9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7" s="6" t="e">
        <f>Fullmath[[#This Row],[Mat Cost]]/Fullmath[[#This Row],[Quantity]]</f>
        <v>#DIV/0!</v>
      </c>
      <c r="L9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7" s="14"/>
      <c r="O907" s="15">
        <f>IFERROR(_xlfn.IFNA(VLOOKUP(Fullmath[[#This Row],[M1]],$H$2:$L906,2,FALSE),VLOOKUP(Fullmath[[#This Row],[M1]],$H908:$L$2227,2,FALSE)),0)</f>
        <v>0</v>
      </c>
      <c r="P907" s="16">
        <f>IFERROR(_xlfn.IFNA(VLOOKUP(Fullmath[[#This Row],[M1]],$H$2:$L906,4,FALSE),VLOOKUP(Fullmath[[#This Row],[M1]],$H908:$L$2227,4,FALSE)),0)</f>
        <v>0</v>
      </c>
      <c r="S907" s="15">
        <f>IFERROR(_xlfn.IFNA(VLOOKUP(Fullmath[[#This Row],[M2]],$H$2:$L906,2,FALSE),VLOOKUP(Fullmath[[#This Row],[M2]],$H908:$L$2227,2,FALSE)),0)</f>
        <v>0</v>
      </c>
      <c r="T907" s="16">
        <f>IFERROR(_xlfn.IFNA(VLOOKUP(Fullmath[[#This Row],[M2]],$H$2:$L906,4,FALSE),VLOOKUP(Fullmath[[#This Row],[M2]],$H908:$L$2227,4,FALSE)),0)</f>
        <v>0</v>
      </c>
      <c r="W907" s="15">
        <f>IFERROR(_xlfn.IFNA(VLOOKUP(Fullmath[[#This Row],[M3]],$H$2:$L906,2,FALSE),VLOOKUP(Fullmath[[#This Row],[M3]],$H908:$L$2227,2,FALSE)),0)</f>
        <v>0</v>
      </c>
      <c r="X907" s="16">
        <f>IFERROR(_xlfn.IFNA(VLOOKUP(Fullmath[[#This Row],[M3]],$H$2:$L906,4,FALSE),VLOOKUP(Fullmath[[#This Row],[M3]],$H908:$L$2227,4,FALSE)),0)</f>
        <v>0</v>
      </c>
      <c r="AA907" s="15">
        <f>IFERROR(_xlfn.IFNA(VLOOKUP(Fullmath[[#This Row],[M4]],$H$2:$L906,2,FALSE),VLOOKUP(Fullmath[[#This Row],[M4]],$H908:$L$2227,2,FALSE)),0)</f>
        <v>0</v>
      </c>
      <c r="AB907" s="16">
        <f>IFERROR(_xlfn.IFNA(VLOOKUP(Fullmath[[#This Row],[M4]],$H$2:$L906,4,FALSE),VLOOKUP(Fullmath[[#This Row],[M4]],$H908:$L$2227,4,FALSE)),0)</f>
        <v>0</v>
      </c>
      <c r="AE907" s="15">
        <f>IFERROR(_xlfn.IFNA(VLOOKUP(Fullmath[[#This Row],[M5]],$H$2:$L906,2,FALSE),VLOOKUP(Fullmath[[#This Row],[M5]],$H908:$L$2227,2,FALSE)),0)</f>
        <v>0</v>
      </c>
      <c r="AF907" s="16">
        <f>IFERROR(_xlfn.IFNA(VLOOKUP(Fullmath[[#This Row],[M5]],$H$2:$L906,4,FALSE),VLOOKUP(Fullmath[[#This Row],[M5]],$H908:$L$2227,4,FALSE)),0)</f>
        <v>0</v>
      </c>
      <c r="AI907" s="15">
        <f>IFERROR(_xlfn.IFNA(VLOOKUP(Fullmath[[#This Row],[M6]],$H$2:$L906,2,FALSE),VLOOKUP(Fullmath[[#This Row],[M6]],$H908:$L$2227,2,FALSE)),0)</f>
        <v>0</v>
      </c>
      <c r="AJ907" s="16">
        <f>IFERROR(_xlfn.IFNA(VLOOKUP(Fullmath[[#This Row],[M6]],$H$2:$L906,4,FALSE),VLOOKUP(Fullmath[[#This Row],[M6]],$H908:$L$2227,4,FALSE)),0)</f>
        <v>0</v>
      </c>
      <c r="AM907" s="6">
        <f>(IFERROR(VLOOKUP(AK907,Components[[Name]:[Price]],2,FALSE),0))</f>
        <v>0</v>
      </c>
      <c r="AP907" s="6">
        <f>(IFERROR(VLOOKUP(AN907,Components[[Name]:[Price]],2,FALSE),0))</f>
        <v>0</v>
      </c>
      <c r="AS907" s="6">
        <f>(IFERROR(VLOOKUP(AQ907,Components[[Name]:[Price]],2,FALSE),0))</f>
        <v>0</v>
      </c>
      <c r="AV907" s="6">
        <f>(IFERROR(VLOOKUP(AT907,Components[[Name]:[Price]],2,FALSE),0))</f>
        <v>0</v>
      </c>
      <c r="AY907" s="6">
        <f>(IFERROR(VLOOKUP(AW907,Components[[Name]:[Price]],2,FALSE),0))</f>
        <v>0</v>
      </c>
      <c r="BB907" s="6">
        <f>(IFERROR(VLOOKUP(AZ907,Components[[Name]:[Price]],2,FALSE),0))</f>
        <v>0</v>
      </c>
    </row>
    <row r="908" spans="1:54" x14ac:dyDescent="0.2">
      <c r="B908" s="6" t="s">
        <v>1264</v>
      </c>
      <c r="D908" s="6" t="s">
        <v>529</v>
      </c>
      <c r="I908" s="7" t="e">
        <f>Fullmath[[#This Row],[Total CP]]/Fullmath[[#This Row],[Quantity]]</f>
        <v>#DIV/0!</v>
      </c>
      <c r="J9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8" s="6" t="e">
        <f>Fullmath[[#This Row],[Mat Cost]]/Fullmath[[#This Row],[Quantity]]</f>
        <v>#DIV/0!</v>
      </c>
      <c r="L9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8" s="14"/>
      <c r="O908" s="15">
        <f>IFERROR(_xlfn.IFNA(VLOOKUP(Fullmath[[#This Row],[M1]],$H$2:$L907,2,FALSE),VLOOKUP(Fullmath[[#This Row],[M1]],$H909:$L$2227,2,FALSE)),0)</f>
        <v>0</v>
      </c>
      <c r="P908" s="16">
        <f>IFERROR(_xlfn.IFNA(VLOOKUP(Fullmath[[#This Row],[M1]],$H$2:$L907,4,FALSE),VLOOKUP(Fullmath[[#This Row],[M1]],$H909:$L$2227,4,FALSE)),0)</f>
        <v>0</v>
      </c>
      <c r="S908" s="15">
        <f>IFERROR(_xlfn.IFNA(VLOOKUP(Fullmath[[#This Row],[M2]],$H$2:$L907,2,FALSE),VLOOKUP(Fullmath[[#This Row],[M2]],$H909:$L$2227,2,FALSE)),0)</f>
        <v>0</v>
      </c>
      <c r="T908" s="16">
        <f>IFERROR(_xlfn.IFNA(VLOOKUP(Fullmath[[#This Row],[M2]],$H$2:$L907,4,FALSE),VLOOKUP(Fullmath[[#This Row],[M2]],$H909:$L$2227,4,FALSE)),0)</f>
        <v>0</v>
      </c>
      <c r="W908" s="15">
        <f>IFERROR(_xlfn.IFNA(VLOOKUP(Fullmath[[#This Row],[M3]],$H$2:$L907,2,FALSE),VLOOKUP(Fullmath[[#This Row],[M3]],$H909:$L$2227,2,FALSE)),0)</f>
        <v>0</v>
      </c>
      <c r="X908" s="16">
        <f>IFERROR(_xlfn.IFNA(VLOOKUP(Fullmath[[#This Row],[M3]],$H$2:$L907,4,FALSE),VLOOKUP(Fullmath[[#This Row],[M3]],$H909:$L$2227,4,FALSE)),0)</f>
        <v>0</v>
      </c>
      <c r="AA908" s="15">
        <f>IFERROR(_xlfn.IFNA(VLOOKUP(Fullmath[[#This Row],[M4]],$H$2:$L907,2,FALSE),VLOOKUP(Fullmath[[#This Row],[M4]],$H909:$L$2227,2,FALSE)),0)</f>
        <v>0</v>
      </c>
      <c r="AB908" s="16">
        <f>IFERROR(_xlfn.IFNA(VLOOKUP(Fullmath[[#This Row],[M4]],$H$2:$L907,4,FALSE),VLOOKUP(Fullmath[[#This Row],[M4]],$H909:$L$2227,4,FALSE)),0)</f>
        <v>0</v>
      </c>
      <c r="AE908" s="15">
        <f>IFERROR(_xlfn.IFNA(VLOOKUP(Fullmath[[#This Row],[M5]],$H$2:$L907,2,FALSE),VLOOKUP(Fullmath[[#This Row],[M5]],$H909:$L$2227,2,FALSE)),0)</f>
        <v>0</v>
      </c>
      <c r="AF908" s="16">
        <f>IFERROR(_xlfn.IFNA(VLOOKUP(Fullmath[[#This Row],[M5]],$H$2:$L907,4,FALSE),VLOOKUP(Fullmath[[#This Row],[M5]],$H909:$L$2227,4,FALSE)),0)</f>
        <v>0</v>
      </c>
      <c r="AI908" s="15">
        <f>IFERROR(_xlfn.IFNA(VLOOKUP(Fullmath[[#This Row],[M6]],$H$2:$L907,2,FALSE),VLOOKUP(Fullmath[[#This Row],[M6]],$H909:$L$2227,2,FALSE)),0)</f>
        <v>0</v>
      </c>
      <c r="AJ908" s="16">
        <f>IFERROR(_xlfn.IFNA(VLOOKUP(Fullmath[[#This Row],[M6]],$H$2:$L907,4,FALSE),VLOOKUP(Fullmath[[#This Row],[M6]],$H909:$L$2227,4,FALSE)),0)</f>
        <v>0</v>
      </c>
      <c r="AM908" s="6">
        <f>(IFERROR(VLOOKUP(AK908,Components[[Name]:[Price]],2,FALSE),0))</f>
        <v>0</v>
      </c>
      <c r="AP908" s="6">
        <f>(IFERROR(VLOOKUP(AN908,Components[[Name]:[Price]],2,FALSE),0))</f>
        <v>0</v>
      </c>
      <c r="AS908" s="6">
        <f>(IFERROR(VLOOKUP(AQ908,Components[[Name]:[Price]],2,FALSE),0))</f>
        <v>0</v>
      </c>
      <c r="AV908" s="6">
        <f>(IFERROR(VLOOKUP(AT908,Components[[Name]:[Price]],2,FALSE),0))</f>
        <v>0</v>
      </c>
      <c r="AY908" s="6">
        <f>(IFERROR(VLOOKUP(AW908,Components[[Name]:[Price]],2,FALSE),0))</f>
        <v>0</v>
      </c>
      <c r="BB908" s="6">
        <f>(IFERROR(VLOOKUP(AZ908,Components[[Name]:[Price]],2,FALSE),0))</f>
        <v>0</v>
      </c>
    </row>
    <row r="909" spans="1:54" x14ac:dyDescent="0.2">
      <c r="B909" s="6" t="s">
        <v>1264</v>
      </c>
      <c r="D909" s="6" t="s">
        <v>529</v>
      </c>
      <c r="I909" s="7" t="e">
        <f>Fullmath[[#This Row],[Total CP]]/Fullmath[[#This Row],[Quantity]]</f>
        <v>#DIV/0!</v>
      </c>
      <c r="J9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09" s="6" t="e">
        <f>Fullmath[[#This Row],[Mat Cost]]/Fullmath[[#This Row],[Quantity]]</f>
        <v>#DIV/0!</v>
      </c>
      <c r="L9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09" s="14"/>
      <c r="O909" s="15">
        <f>IFERROR(_xlfn.IFNA(VLOOKUP(Fullmath[[#This Row],[M1]],$H$2:$L908,2,FALSE),VLOOKUP(Fullmath[[#This Row],[M1]],$H910:$L$2227,2,FALSE)),0)</f>
        <v>0</v>
      </c>
      <c r="P909" s="16">
        <f>IFERROR(_xlfn.IFNA(VLOOKUP(Fullmath[[#This Row],[M1]],$H$2:$L908,4,FALSE),VLOOKUP(Fullmath[[#This Row],[M1]],$H910:$L$2227,4,FALSE)),0)</f>
        <v>0</v>
      </c>
      <c r="S909" s="15">
        <f>IFERROR(_xlfn.IFNA(VLOOKUP(Fullmath[[#This Row],[M2]],$H$2:$L908,2,FALSE),VLOOKUP(Fullmath[[#This Row],[M2]],$H910:$L$2227,2,FALSE)),0)</f>
        <v>0</v>
      </c>
      <c r="T909" s="16">
        <f>IFERROR(_xlfn.IFNA(VLOOKUP(Fullmath[[#This Row],[M2]],$H$2:$L908,4,FALSE),VLOOKUP(Fullmath[[#This Row],[M2]],$H910:$L$2227,4,FALSE)),0)</f>
        <v>0</v>
      </c>
      <c r="W909" s="15">
        <f>IFERROR(_xlfn.IFNA(VLOOKUP(Fullmath[[#This Row],[M3]],$H$2:$L908,2,FALSE),VLOOKUP(Fullmath[[#This Row],[M3]],$H910:$L$2227,2,FALSE)),0)</f>
        <v>0</v>
      </c>
      <c r="X909" s="16">
        <f>IFERROR(_xlfn.IFNA(VLOOKUP(Fullmath[[#This Row],[M3]],$H$2:$L908,4,FALSE),VLOOKUP(Fullmath[[#This Row],[M3]],$H910:$L$2227,4,FALSE)),0)</f>
        <v>0</v>
      </c>
      <c r="AA909" s="15">
        <f>IFERROR(_xlfn.IFNA(VLOOKUP(Fullmath[[#This Row],[M4]],$H$2:$L908,2,FALSE),VLOOKUP(Fullmath[[#This Row],[M4]],$H910:$L$2227,2,FALSE)),0)</f>
        <v>0</v>
      </c>
      <c r="AB909" s="16">
        <f>IFERROR(_xlfn.IFNA(VLOOKUP(Fullmath[[#This Row],[M4]],$H$2:$L908,4,FALSE),VLOOKUP(Fullmath[[#This Row],[M4]],$H910:$L$2227,4,FALSE)),0)</f>
        <v>0</v>
      </c>
      <c r="AE909" s="15">
        <f>IFERROR(_xlfn.IFNA(VLOOKUP(Fullmath[[#This Row],[M5]],$H$2:$L908,2,FALSE),VLOOKUP(Fullmath[[#This Row],[M5]],$H910:$L$2227,2,FALSE)),0)</f>
        <v>0</v>
      </c>
      <c r="AF909" s="16">
        <f>IFERROR(_xlfn.IFNA(VLOOKUP(Fullmath[[#This Row],[M5]],$H$2:$L908,4,FALSE),VLOOKUP(Fullmath[[#This Row],[M5]],$H910:$L$2227,4,FALSE)),0)</f>
        <v>0</v>
      </c>
      <c r="AI909" s="15">
        <f>IFERROR(_xlfn.IFNA(VLOOKUP(Fullmath[[#This Row],[M6]],$H$2:$L908,2,FALSE),VLOOKUP(Fullmath[[#This Row],[M6]],$H910:$L$2227,2,FALSE)),0)</f>
        <v>0</v>
      </c>
      <c r="AJ909" s="16">
        <f>IFERROR(_xlfn.IFNA(VLOOKUP(Fullmath[[#This Row],[M6]],$H$2:$L908,4,FALSE),VLOOKUP(Fullmath[[#This Row],[M6]],$H910:$L$2227,4,FALSE)),0)</f>
        <v>0</v>
      </c>
      <c r="AM909" s="6">
        <f>(IFERROR(VLOOKUP(AK909,Components[[Name]:[Price]],2,FALSE),0))</f>
        <v>0</v>
      </c>
      <c r="AP909" s="6">
        <f>(IFERROR(VLOOKUP(AN909,Components[[Name]:[Price]],2,FALSE),0))</f>
        <v>0</v>
      </c>
      <c r="AS909" s="6">
        <f>(IFERROR(VLOOKUP(AQ909,Components[[Name]:[Price]],2,FALSE),0))</f>
        <v>0</v>
      </c>
      <c r="AV909" s="6">
        <f>(IFERROR(VLOOKUP(AT909,Components[[Name]:[Price]],2,FALSE),0))</f>
        <v>0</v>
      </c>
      <c r="AY909" s="6">
        <f>(IFERROR(VLOOKUP(AW909,Components[[Name]:[Price]],2,FALSE),0))</f>
        <v>0</v>
      </c>
      <c r="BB909" s="6">
        <f>(IFERROR(VLOOKUP(AZ909,Components[[Name]:[Price]],2,FALSE),0))</f>
        <v>0</v>
      </c>
    </row>
    <row r="910" spans="1:54" x14ac:dyDescent="0.2">
      <c r="I910" s="7" t="e">
        <f>Fullmath[[#This Row],[Total CP]]/Fullmath[[#This Row],[Quantity]]</f>
        <v>#DIV/0!</v>
      </c>
      <c r="J9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0" s="6" t="e">
        <f>Fullmath[[#This Row],[Mat Cost]]/Fullmath[[#This Row],[Quantity]]</f>
        <v>#DIV/0!</v>
      </c>
      <c r="L9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0" s="14"/>
      <c r="O910" s="15">
        <f>IFERROR(_xlfn.IFNA(VLOOKUP(Fullmath[[#This Row],[M1]],$H$2:$L909,2,FALSE),VLOOKUP(Fullmath[[#This Row],[M1]],$H911:$L$2227,2,FALSE)),0)</f>
        <v>0</v>
      </c>
      <c r="P910" s="16">
        <f>IFERROR(_xlfn.IFNA(VLOOKUP(Fullmath[[#This Row],[M1]],$H$2:$L909,4,FALSE),VLOOKUP(Fullmath[[#This Row],[M1]],$H911:$L$2227,4,FALSE)),0)</f>
        <v>0</v>
      </c>
      <c r="S910" s="15">
        <f>IFERROR(_xlfn.IFNA(VLOOKUP(Fullmath[[#This Row],[M2]],$H$2:$L909,2,FALSE),VLOOKUP(Fullmath[[#This Row],[M2]],$H911:$L$2227,2,FALSE)),0)</f>
        <v>0</v>
      </c>
      <c r="T910" s="16">
        <f>IFERROR(_xlfn.IFNA(VLOOKUP(Fullmath[[#This Row],[M2]],$H$2:$L909,4,FALSE),VLOOKUP(Fullmath[[#This Row],[M2]],$H911:$L$2227,4,FALSE)),0)</f>
        <v>0</v>
      </c>
      <c r="W910" s="15">
        <f>IFERROR(_xlfn.IFNA(VLOOKUP(Fullmath[[#This Row],[M3]],$H$2:$L909,2,FALSE),VLOOKUP(Fullmath[[#This Row],[M3]],$H911:$L$2227,2,FALSE)),0)</f>
        <v>0</v>
      </c>
      <c r="X910" s="16">
        <f>IFERROR(_xlfn.IFNA(VLOOKUP(Fullmath[[#This Row],[M3]],$H$2:$L909,4,FALSE),VLOOKUP(Fullmath[[#This Row],[M3]],$H911:$L$2227,4,FALSE)),0)</f>
        <v>0</v>
      </c>
      <c r="AA910" s="15">
        <f>IFERROR(_xlfn.IFNA(VLOOKUP(Fullmath[[#This Row],[M4]],$H$2:$L909,2,FALSE),VLOOKUP(Fullmath[[#This Row],[M4]],$H911:$L$2227,2,FALSE)),0)</f>
        <v>0</v>
      </c>
      <c r="AB910" s="16">
        <f>IFERROR(_xlfn.IFNA(VLOOKUP(Fullmath[[#This Row],[M4]],$H$2:$L909,4,FALSE),VLOOKUP(Fullmath[[#This Row],[M4]],$H911:$L$2227,4,FALSE)),0)</f>
        <v>0</v>
      </c>
      <c r="AE910" s="15">
        <f>IFERROR(_xlfn.IFNA(VLOOKUP(Fullmath[[#This Row],[M5]],$H$2:$L909,2,FALSE),VLOOKUP(Fullmath[[#This Row],[M5]],$H911:$L$2227,2,FALSE)),0)</f>
        <v>0</v>
      </c>
      <c r="AF910" s="16">
        <f>IFERROR(_xlfn.IFNA(VLOOKUP(Fullmath[[#This Row],[M5]],$H$2:$L909,4,FALSE),VLOOKUP(Fullmath[[#This Row],[M5]],$H911:$L$2227,4,FALSE)),0)</f>
        <v>0</v>
      </c>
      <c r="AI910" s="15">
        <f>IFERROR(_xlfn.IFNA(VLOOKUP(Fullmath[[#This Row],[M6]],$H$2:$L909,2,FALSE),VLOOKUP(Fullmath[[#This Row],[M6]],$H911:$L$2227,2,FALSE)),0)</f>
        <v>0</v>
      </c>
      <c r="AJ910" s="16">
        <f>IFERROR(_xlfn.IFNA(VLOOKUP(Fullmath[[#This Row],[M6]],$H$2:$L909,4,FALSE),VLOOKUP(Fullmath[[#This Row],[M6]],$H911:$L$2227,4,FALSE)),0)</f>
        <v>0</v>
      </c>
      <c r="AM910" s="6">
        <f>(IFERROR(VLOOKUP(AK910,Components[[Name]:[Price]],2,FALSE),0))</f>
        <v>0</v>
      </c>
      <c r="AP910" s="6">
        <f>(IFERROR(VLOOKUP(AN910,Components[[Name]:[Price]],2,FALSE),0))</f>
        <v>0</v>
      </c>
      <c r="AS910" s="6">
        <f>(IFERROR(VLOOKUP(AQ910,Components[[Name]:[Price]],2,FALSE),0))</f>
        <v>0</v>
      </c>
      <c r="AV910" s="6">
        <f>(IFERROR(VLOOKUP(AT910,Components[[Name]:[Price]],2,FALSE),0))</f>
        <v>0</v>
      </c>
      <c r="AY910" s="6">
        <f>(IFERROR(VLOOKUP(AW910,Components[[Name]:[Price]],2,FALSE),0))</f>
        <v>0</v>
      </c>
      <c r="BB910" s="6">
        <f>(IFERROR(VLOOKUP(AZ910,Components[[Name]:[Price]],2,FALSE),0))</f>
        <v>0</v>
      </c>
    </row>
    <row r="911" spans="1:54" x14ac:dyDescent="0.2">
      <c r="I911" s="7" t="e">
        <f>Fullmath[[#This Row],[Total CP]]/Fullmath[[#This Row],[Quantity]]</f>
        <v>#DIV/0!</v>
      </c>
      <c r="J9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1" s="6" t="e">
        <f>Fullmath[[#This Row],[Mat Cost]]/Fullmath[[#This Row],[Quantity]]</f>
        <v>#DIV/0!</v>
      </c>
      <c r="L9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1" s="14"/>
      <c r="O911" s="15">
        <f>IFERROR(_xlfn.IFNA(VLOOKUP(Fullmath[[#This Row],[M1]],$H$2:$L910,2,FALSE),VLOOKUP(Fullmath[[#This Row],[M1]],$H912:$L$2227,2,FALSE)),0)</f>
        <v>0</v>
      </c>
      <c r="P911" s="16">
        <f>IFERROR(_xlfn.IFNA(VLOOKUP(Fullmath[[#This Row],[M1]],$H$2:$L910,4,FALSE),VLOOKUP(Fullmath[[#This Row],[M1]],$H912:$L$2227,4,FALSE)),0)</f>
        <v>0</v>
      </c>
      <c r="S911" s="15">
        <f>IFERROR(_xlfn.IFNA(VLOOKUP(Fullmath[[#This Row],[M2]],$H$2:$L910,2,FALSE),VLOOKUP(Fullmath[[#This Row],[M2]],$H912:$L$2227,2,FALSE)),0)</f>
        <v>0</v>
      </c>
      <c r="T911" s="16">
        <f>IFERROR(_xlfn.IFNA(VLOOKUP(Fullmath[[#This Row],[M2]],$H$2:$L910,4,FALSE),VLOOKUP(Fullmath[[#This Row],[M2]],$H912:$L$2227,4,FALSE)),0)</f>
        <v>0</v>
      </c>
      <c r="W911" s="15">
        <f>IFERROR(_xlfn.IFNA(VLOOKUP(Fullmath[[#This Row],[M3]],$H$2:$L910,2,FALSE),VLOOKUP(Fullmath[[#This Row],[M3]],$H912:$L$2227,2,FALSE)),0)</f>
        <v>0</v>
      </c>
      <c r="X911" s="16">
        <f>IFERROR(_xlfn.IFNA(VLOOKUP(Fullmath[[#This Row],[M3]],$H$2:$L910,4,FALSE),VLOOKUP(Fullmath[[#This Row],[M3]],$H912:$L$2227,4,FALSE)),0)</f>
        <v>0</v>
      </c>
      <c r="AA911" s="15">
        <f>IFERROR(_xlfn.IFNA(VLOOKUP(Fullmath[[#This Row],[M4]],$H$2:$L910,2,FALSE),VLOOKUP(Fullmath[[#This Row],[M4]],$H912:$L$2227,2,FALSE)),0)</f>
        <v>0</v>
      </c>
      <c r="AB911" s="16">
        <f>IFERROR(_xlfn.IFNA(VLOOKUP(Fullmath[[#This Row],[M4]],$H$2:$L910,4,FALSE),VLOOKUP(Fullmath[[#This Row],[M4]],$H912:$L$2227,4,FALSE)),0)</f>
        <v>0</v>
      </c>
      <c r="AE911" s="15">
        <f>IFERROR(_xlfn.IFNA(VLOOKUP(Fullmath[[#This Row],[M5]],$H$2:$L910,2,FALSE),VLOOKUP(Fullmath[[#This Row],[M5]],$H912:$L$2227,2,FALSE)),0)</f>
        <v>0</v>
      </c>
      <c r="AF911" s="16">
        <f>IFERROR(_xlfn.IFNA(VLOOKUP(Fullmath[[#This Row],[M5]],$H$2:$L910,4,FALSE),VLOOKUP(Fullmath[[#This Row],[M5]],$H912:$L$2227,4,FALSE)),0)</f>
        <v>0</v>
      </c>
      <c r="AI911" s="15">
        <f>IFERROR(_xlfn.IFNA(VLOOKUP(Fullmath[[#This Row],[M6]],$H$2:$L910,2,FALSE),VLOOKUP(Fullmath[[#This Row],[M6]],$H912:$L$2227,2,FALSE)),0)</f>
        <v>0</v>
      </c>
      <c r="AJ911" s="16">
        <f>IFERROR(_xlfn.IFNA(VLOOKUP(Fullmath[[#This Row],[M6]],$H$2:$L910,4,FALSE),VLOOKUP(Fullmath[[#This Row],[M6]],$H912:$L$2227,4,FALSE)),0)</f>
        <v>0</v>
      </c>
      <c r="AM911" s="6">
        <f>(IFERROR(VLOOKUP(AK911,Components[[Name]:[Price]],2,FALSE),0))</f>
        <v>0</v>
      </c>
      <c r="AP911" s="6">
        <f>(IFERROR(VLOOKUP(AN911,Components[[Name]:[Price]],2,FALSE),0))</f>
        <v>0</v>
      </c>
      <c r="AS911" s="6">
        <f>(IFERROR(VLOOKUP(AQ911,Components[[Name]:[Price]],2,FALSE),0))</f>
        <v>0</v>
      </c>
      <c r="AV911" s="6">
        <f>(IFERROR(VLOOKUP(AT911,Components[[Name]:[Price]],2,FALSE),0))</f>
        <v>0</v>
      </c>
      <c r="AY911" s="6">
        <f>(IFERROR(VLOOKUP(AW911,Components[[Name]:[Price]],2,FALSE),0))</f>
        <v>0</v>
      </c>
      <c r="BB911" s="6">
        <f>(IFERROR(VLOOKUP(AZ911,Components[[Name]:[Price]],2,FALSE),0))</f>
        <v>0</v>
      </c>
    </row>
    <row r="912" spans="1:54" x14ac:dyDescent="0.2">
      <c r="I912" s="7" t="e">
        <f>Fullmath[[#This Row],[Total CP]]/Fullmath[[#This Row],[Quantity]]</f>
        <v>#DIV/0!</v>
      </c>
      <c r="J9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2" s="6" t="e">
        <f>Fullmath[[#This Row],[Mat Cost]]/Fullmath[[#This Row],[Quantity]]</f>
        <v>#DIV/0!</v>
      </c>
      <c r="L9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2" s="14"/>
      <c r="O912" s="15">
        <f>IFERROR(_xlfn.IFNA(VLOOKUP(Fullmath[[#This Row],[M1]],$H$2:$L911,2,FALSE),VLOOKUP(Fullmath[[#This Row],[M1]],$H913:$L$2227,2,FALSE)),0)</f>
        <v>0</v>
      </c>
      <c r="P912" s="16">
        <f>IFERROR(_xlfn.IFNA(VLOOKUP(Fullmath[[#This Row],[M1]],$H$2:$L911,4,FALSE),VLOOKUP(Fullmath[[#This Row],[M1]],$H913:$L$2227,4,FALSE)),0)</f>
        <v>0</v>
      </c>
      <c r="S912" s="15">
        <f>IFERROR(_xlfn.IFNA(VLOOKUP(Fullmath[[#This Row],[M2]],$H$2:$L911,2,FALSE),VLOOKUP(Fullmath[[#This Row],[M2]],$H913:$L$2227,2,FALSE)),0)</f>
        <v>0</v>
      </c>
      <c r="T912" s="16">
        <f>IFERROR(_xlfn.IFNA(VLOOKUP(Fullmath[[#This Row],[M2]],$H$2:$L911,4,FALSE),VLOOKUP(Fullmath[[#This Row],[M2]],$H913:$L$2227,4,FALSE)),0)</f>
        <v>0</v>
      </c>
      <c r="W912" s="15">
        <f>IFERROR(_xlfn.IFNA(VLOOKUP(Fullmath[[#This Row],[M3]],$H$2:$L911,2,FALSE),VLOOKUP(Fullmath[[#This Row],[M3]],$H913:$L$2227,2,FALSE)),0)</f>
        <v>0</v>
      </c>
      <c r="X912" s="16">
        <f>IFERROR(_xlfn.IFNA(VLOOKUP(Fullmath[[#This Row],[M3]],$H$2:$L911,4,FALSE),VLOOKUP(Fullmath[[#This Row],[M3]],$H913:$L$2227,4,FALSE)),0)</f>
        <v>0</v>
      </c>
      <c r="AA912" s="15">
        <f>IFERROR(_xlfn.IFNA(VLOOKUP(Fullmath[[#This Row],[M4]],$H$2:$L911,2,FALSE),VLOOKUP(Fullmath[[#This Row],[M4]],$H913:$L$2227,2,FALSE)),0)</f>
        <v>0</v>
      </c>
      <c r="AB912" s="16">
        <f>IFERROR(_xlfn.IFNA(VLOOKUP(Fullmath[[#This Row],[M4]],$H$2:$L911,4,FALSE),VLOOKUP(Fullmath[[#This Row],[M4]],$H913:$L$2227,4,FALSE)),0)</f>
        <v>0</v>
      </c>
      <c r="AE912" s="15">
        <f>IFERROR(_xlfn.IFNA(VLOOKUP(Fullmath[[#This Row],[M5]],$H$2:$L911,2,FALSE),VLOOKUP(Fullmath[[#This Row],[M5]],$H913:$L$2227,2,FALSE)),0)</f>
        <v>0</v>
      </c>
      <c r="AF912" s="16">
        <f>IFERROR(_xlfn.IFNA(VLOOKUP(Fullmath[[#This Row],[M5]],$H$2:$L911,4,FALSE),VLOOKUP(Fullmath[[#This Row],[M5]],$H913:$L$2227,4,FALSE)),0)</f>
        <v>0</v>
      </c>
      <c r="AI912" s="15">
        <f>IFERROR(_xlfn.IFNA(VLOOKUP(Fullmath[[#This Row],[M6]],$H$2:$L911,2,FALSE),VLOOKUP(Fullmath[[#This Row],[M6]],$H913:$L$2227,2,FALSE)),0)</f>
        <v>0</v>
      </c>
      <c r="AJ912" s="16">
        <f>IFERROR(_xlfn.IFNA(VLOOKUP(Fullmath[[#This Row],[M6]],$H$2:$L911,4,FALSE),VLOOKUP(Fullmath[[#This Row],[M6]],$H913:$L$2227,4,FALSE)),0)</f>
        <v>0</v>
      </c>
      <c r="AM912" s="6">
        <f>(IFERROR(VLOOKUP(AK912,Components[[Name]:[Price]],2,FALSE),0))</f>
        <v>0</v>
      </c>
      <c r="AP912" s="6">
        <f>(IFERROR(VLOOKUP(AN912,Components[[Name]:[Price]],2,FALSE),0))</f>
        <v>0</v>
      </c>
      <c r="AS912" s="6">
        <f>(IFERROR(VLOOKUP(AQ912,Components[[Name]:[Price]],2,FALSE),0))</f>
        <v>0</v>
      </c>
      <c r="AV912" s="6">
        <f>(IFERROR(VLOOKUP(AT912,Components[[Name]:[Price]],2,FALSE),0))</f>
        <v>0</v>
      </c>
      <c r="AY912" s="6">
        <f>(IFERROR(VLOOKUP(AW912,Components[[Name]:[Price]],2,FALSE),0))</f>
        <v>0</v>
      </c>
      <c r="BB912" s="6">
        <f>(IFERROR(VLOOKUP(AZ912,Components[[Name]:[Price]],2,FALSE),0))</f>
        <v>0</v>
      </c>
    </row>
    <row r="913" spans="9:54" x14ac:dyDescent="0.2">
      <c r="I913" s="7" t="e">
        <f>Fullmath[[#This Row],[Total CP]]/Fullmath[[#This Row],[Quantity]]</f>
        <v>#DIV/0!</v>
      </c>
      <c r="J9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3" s="6" t="e">
        <f>Fullmath[[#This Row],[Mat Cost]]/Fullmath[[#This Row],[Quantity]]</f>
        <v>#DIV/0!</v>
      </c>
      <c r="L9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3" s="14"/>
      <c r="O913" s="15">
        <f>IFERROR(_xlfn.IFNA(VLOOKUP(Fullmath[[#This Row],[M1]],$H$2:$L912,2,FALSE),VLOOKUP(Fullmath[[#This Row],[M1]],$H914:$L$2227,2,FALSE)),0)</f>
        <v>0</v>
      </c>
      <c r="P913" s="16">
        <f>IFERROR(_xlfn.IFNA(VLOOKUP(Fullmath[[#This Row],[M1]],$H$2:$L912,4,FALSE),VLOOKUP(Fullmath[[#This Row],[M1]],$H914:$L$2227,4,FALSE)),0)</f>
        <v>0</v>
      </c>
      <c r="S913" s="15">
        <f>IFERROR(_xlfn.IFNA(VLOOKUP(Fullmath[[#This Row],[M2]],$H$2:$L912,2,FALSE),VLOOKUP(Fullmath[[#This Row],[M2]],$H914:$L$2227,2,FALSE)),0)</f>
        <v>0</v>
      </c>
      <c r="T913" s="16">
        <f>IFERROR(_xlfn.IFNA(VLOOKUP(Fullmath[[#This Row],[M2]],$H$2:$L912,4,FALSE),VLOOKUP(Fullmath[[#This Row],[M2]],$H914:$L$2227,4,FALSE)),0)</f>
        <v>0</v>
      </c>
      <c r="W913" s="15">
        <f>IFERROR(_xlfn.IFNA(VLOOKUP(Fullmath[[#This Row],[M3]],$H$2:$L912,2,FALSE),VLOOKUP(Fullmath[[#This Row],[M3]],$H914:$L$2227,2,FALSE)),0)</f>
        <v>0</v>
      </c>
      <c r="X913" s="16">
        <f>IFERROR(_xlfn.IFNA(VLOOKUP(Fullmath[[#This Row],[M3]],$H$2:$L912,4,FALSE),VLOOKUP(Fullmath[[#This Row],[M3]],$H914:$L$2227,4,FALSE)),0)</f>
        <v>0</v>
      </c>
      <c r="AA913" s="15">
        <f>IFERROR(_xlfn.IFNA(VLOOKUP(Fullmath[[#This Row],[M4]],$H$2:$L912,2,FALSE),VLOOKUP(Fullmath[[#This Row],[M4]],$H914:$L$2227,2,FALSE)),0)</f>
        <v>0</v>
      </c>
      <c r="AB913" s="16">
        <f>IFERROR(_xlfn.IFNA(VLOOKUP(Fullmath[[#This Row],[M4]],$H$2:$L912,4,FALSE),VLOOKUP(Fullmath[[#This Row],[M4]],$H914:$L$2227,4,FALSE)),0)</f>
        <v>0</v>
      </c>
      <c r="AE913" s="15">
        <f>IFERROR(_xlfn.IFNA(VLOOKUP(Fullmath[[#This Row],[M5]],$H$2:$L912,2,FALSE),VLOOKUP(Fullmath[[#This Row],[M5]],$H914:$L$2227,2,FALSE)),0)</f>
        <v>0</v>
      </c>
      <c r="AF913" s="16">
        <f>IFERROR(_xlfn.IFNA(VLOOKUP(Fullmath[[#This Row],[M5]],$H$2:$L912,4,FALSE),VLOOKUP(Fullmath[[#This Row],[M5]],$H914:$L$2227,4,FALSE)),0)</f>
        <v>0</v>
      </c>
      <c r="AI913" s="15">
        <f>IFERROR(_xlfn.IFNA(VLOOKUP(Fullmath[[#This Row],[M6]],$H$2:$L912,2,FALSE),VLOOKUP(Fullmath[[#This Row],[M6]],$H914:$L$2227,2,FALSE)),0)</f>
        <v>0</v>
      </c>
      <c r="AJ913" s="16">
        <f>IFERROR(_xlfn.IFNA(VLOOKUP(Fullmath[[#This Row],[M6]],$H$2:$L912,4,FALSE),VLOOKUP(Fullmath[[#This Row],[M6]],$H914:$L$2227,4,FALSE)),0)</f>
        <v>0</v>
      </c>
      <c r="AM913" s="6">
        <f>(IFERROR(VLOOKUP(AK913,Components[[Name]:[Price]],2,FALSE),0))</f>
        <v>0</v>
      </c>
      <c r="AP913" s="6">
        <f>(IFERROR(VLOOKUP(AN913,Components[[Name]:[Price]],2,FALSE),0))</f>
        <v>0</v>
      </c>
      <c r="AS913" s="6">
        <f>(IFERROR(VLOOKUP(AQ913,Components[[Name]:[Price]],2,FALSE),0))</f>
        <v>0</v>
      </c>
      <c r="AV913" s="6">
        <f>(IFERROR(VLOOKUP(AT913,Components[[Name]:[Price]],2,FALSE),0))</f>
        <v>0</v>
      </c>
      <c r="AY913" s="6">
        <f>(IFERROR(VLOOKUP(AW913,Components[[Name]:[Price]],2,FALSE),0))</f>
        <v>0</v>
      </c>
      <c r="BB913" s="6">
        <f>(IFERROR(VLOOKUP(AZ913,Components[[Name]:[Price]],2,FALSE),0))</f>
        <v>0</v>
      </c>
    </row>
    <row r="914" spans="9:54" x14ac:dyDescent="0.2">
      <c r="I914" s="7" t="e">
        <f>Fullmath[[#This Row],[Total CP]]/Fullmath[[#This Row],[Quantity]]</f>
        <v>#DIV/0!</v>
      </c>
      <c r="J9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4" s="6" t="e">
        <f>Fullmath[[#This Row],[Mat Cost]]/Fullmath[[#This Row],[Quantity]]</f>
        <v>#DIV/0!</v>
      </c>
      <c r="L9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4" s="14"/>
      <c r="O914" s="15">
        <f>IFERROR(_xlfn.IFNA(VLOOKUP(Fullmath[[#This Row],[M1]],$H$2:$L913,2,FALSE),VLOOKUP(Fullmath[[#This Row],[M1]],$H915:$L$2227,2,FALSE)),0)</f>
        <v>0</v>
      </c>
      <c r="P914" s="16">
        <f>IFERROR(_xlfn.IFNA(VLOOKUP(Fullmath[[#This Row],[M1]],$H$2:$L913,4,FALSE),VLOOKUP(Fullmath[[#This Row],[M1]],$H915:$L$2227,4,FALSE)),0)</f>
        <v>0</v>
      </c>
      <c r="S914" s="15">
        <f>IFERROR(_xlfn.IFNA(VLOOKUP(Fullmath[[#This Row],[M2]],$H$2:$L913,2,FALSE),VLOOKUP(Fullmath[[#This Row],[M2]],$H915:$L$2227,2,FALSE)),0)</f>
        <v>0</v>
      </c>
      <c r="T914" s="16">
        <f>IFERROR(_xlfn.IFNA(VLOOKUP(Fullmath[[#This Row],[M2]],$H$2:$L913,4,FALSE),VLOOKUP(Fullmath[[#This Row],[M2]],$H915:$L$2227,4,FALSE)),0)</f>
        <v>0</v>
      </c>
      <c r="W914" s="15">
        <f>IFERROR(_xlfn.IFNA(VLOOKUP(Fullmath[[#This Row],[M3]],$H$2:$L913,2,FALSE),VLOOKUP(Fullmath[[#This Row],[M3]],$H915:$L$2227,2,FALSE)),0)</f>
        <v>0</v>
      </c>
      <c r="X914" s="16">
        <f>IFERROR(_xlfn.IFNA(VLOOKUP(Fullmath[[#This Row],[M3]],$H$2:$L913,4,FALSE),VLOOKUP(Fullmath[[#This Row],[M3]],$H915:$L$2227,4,FALSE)),0)</f>
        <v>0</v>
      </c>
      <c r="AA914" s="15">
        <f>IFERROR(_xlfn.IFNA(VLOOKUP(Fullmath[[#This Row],[M4]],$H$2:$L913,2,FALSE),VLOOKUP(Fullmath[[#This Row],[M4]],$H915:$L$2227,2,FALSE)),0)</f>
        <v>0</v>
      </c>
      <c r="AB914" s="16">
        <f>IFERROR(_xlfn.IFNA(VLOOKUP(Fullmath[[#This Row],[M4]],$H$2:$L913,4,FALSE),VLOOKUP(Fullmath[[#This Row],[M4]],$H915:$L$2227,4,FALSE)),0)</f>
        <v>0</v>
      </c>
      <c r="AE914" s="15">
        <f>IFERROR(_xlfn.IFNA(VLOOKUP(Fullmath[[#This Row],[M5]],$H$2:$L913,2,FALSE),VLOOKUP(Fullmath[[#This Row],[M5]],$H915:$L$2227,2,FALSE)),0)</f>
        <v>0</v>
      </c>
      <c r="AF914" s="16">
        <f>IFERROR(_xlfn.IFNA(VLOOKUP(Fullmath[[#This Row],[M5]],$H$2:$L913,4,FALSE),VLOOKUP(Fullmath[[#This Row],[M5]],$H915:$L$2227,4,FALSE)),0)</f>
        <v>0</v>
      </c>
      <c r="AI914" s="15">
        <f>IFERROR(_xlfn.IFNA(VLOOKUP(Fullmath[[#This Row],[M6]],$H$2:$L913,2,FALSE),VLOOKUP(Fullmath[[#This Row],[M6]],$H915:$L$2227,2,FALSE)),0)</f>
        <v>0</v>
      </c>
      <c r="AJ914" s="16">
        <f>IFERROR(_xlfn.IFNA(VLOOKUP(Fullmath[[#This Row],[M6]],$H$2:$L913,4,FALSE),VLOOKUP(Fullmath[[#This Row],[M6]],$H915:$L$2227,4,FALSE)),0)</f>
        <v>0</v>
      </c>
      <c r="AM914" s="6">
        <f>(IFERROR(VLOOKUP(AK914,Components[[Name]:[Price]],2,FALSE),0))</f>
        <v>0</v>
      </c>
      <c r="AP914" s="6">
        <f>(IFERROR(VLOOKUP(AN914,Components[[Name]:[Price]],2,FALSE),0))</f>
        <v>0</v>
      </c>
      <c r="AS914" s="6">
        <f>(IFERROR(VLOOKUP(AQ914,Components[[Name]:[Price]],2,FALSE),0))</f>
        <v>0</v>
      </c>
      <c r="AV914" s="6">
        <f>(IFERROR(VLOOKUP(AT914,Components[[Name]:[Price]],2,FALSE),0))</f>
        <v>0</v>
      </c>
      <c r="AY914" s="6">
        <f>(IFERROR(VLOOKUP(AW914,Components[[Name]:[Price]],2,FALSE),0))</f>
        <v>0</v>
      </c>
      <c r="BB914" s="6">
        <f>(IFERROR(VLOOKUP(AZ914,Components[[Name]:[Price]],2,FALSE),0))</f>
        <v>0</v>
      </c>
    </row>
    <row r="915" spans="9:54" x14ac:dyDescent="0.2">
      <c r="I915" s="7" t="e">
        <f>Fullmath[[#This Row],[Total CP]]/Fullmath[[#This Row],[Quantity]]</f>
        <v>#DIV/0!</v>
      </c>
      <c r="J9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5" s="6" t="e">
        <f>Fullmath[[#This Row],[Mat Cost]]/Fullmath[[#This Row],[Quantity]]</f>
        <v>#DIV/0!</v>
      </c>
      <c r="L9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5" s="14"/>
      <c r="O915" s="15">
        <f>IFERROR(_xlfn.IFNA(VLOOKUP(Fullmath[[#This Row],[M1]],$H$2:$L914,2,FALSE),VLOOKUP(Fullmath[[#This Row],[M1]],$H916:$L$2227,2,FALSE)),0)</f>
        <v>0</v>
      </c>
      <c r="P915" s="16">
        <f>IFERROR(_xlfn.IFNA(VLOOKUP(Fullmath[[#This Row],[M1]],$H$2:$L914,4,FALSE),VLOOKUP(Fullmath[[#This Row],[M1]],$H916:$L$2227,4,FALSE)),0)</f>
        <v>0</v>
      </c>
      <c r="S915" s="15">
        <f>IFERROR(_xlfn.IFNA(VLOOKUP(Fullmath[[#This Row],[M2]],$H$2:$L914,2,FALSE),VLOOKUP(Fullmath[[#This Row],[M2]],$H916:$L$2227,2,FALSE)),0)</f>
        <v>0</v>
      </c>
      <c r="T915" s="16">
        <f>IFERROR(_xlfn.IFNA(VLOOKUP(Fullmath[[#This Row],[M2]],$H$2:$L914,4,FALSE),VLOOKUP(Fullmath[[#This Row],[M2]],$H916:$L$2227,4,FALSE)),0)</f>
        <v>0</v>
      </c>
      <c r="W915" s="15">
        <f>IFERROR(_xlfn.IFNA(VLOOKUP(Fullmath[[#This Row],[M3]],$H$2:$L914,2,FALSE),VLOOKUP(Fullmath[[#This Row],[M3]],$H916:$L$2227,2,FALSE)),0)</f>
        <v>0</v>
      </c>
      <c r="X915" s="16">
        <f>IFERROR(_xlfn.IFNA(VLOOKUP(Fullmath[[#This Row],[M3]],$H$2:$L914,4,FALSE),VLOOKUP(Fullmath[[#This Row],[M3]],$H916:$L$2227,4,FALSE)),0)</f>
        <v>0</v>
      </c>
      <c r="AA915" s="15">
        <f>IFERROR(_xlfn.IFNA(VLOOKUP(Fullmath[[#This Row],[M4]],$H$2:$L914,2,FALSE),VLOOKUP(Fullmath[[#This Row],[M4]],$H916:$L$2227,2,FALSE)),0)</f>
        <v>0</v>
      </c>
      <c r="AB915" s="16">
        <f>IFERROR(_xlfn.IFNA(VLOOKUP(Fullmath[[#This Row],[M4]],$H$2:$L914,4,FALSE),VLOOKUP(Fullmath[[#This Row],[M4]],$H916:$L$2227,4,FALSE)),0)</f>
        <v>0</v>
      </c>
      <c r="AE915" s="15">
        <f>IFERROR(_xlfn.IFNA(VLOOKUP(Fullmath[[#This Row],[M5]],$H$2:$L914,2,FALSE),VLOOKUP(Fullmath[[#This Row],[M5]],$H916:$L$2227,2,FALSE)),0)</f>
        <v>0</v>
      </c>
      <c r="AF915" s="16">
        <f>IFERROR(_xlfn.IFNA(VLOOKUP(Fullmath[[#This Row],[M5]],$H$2:$L914,4,FALSE),VLOOKUP(Fullmath[[#This Row],[M5]],$H916:$L$2227,4,FALSE)),0)</f>
        <v>0</v>
      </c>
      <c r="AI915" s="15">
        <f>IFERROR(_xlfn.IFNA(VLOOKUP(Fullmath[[#This Row],[M6]],$H$2:$L914,2,FALSE),VLOOKUP(Fullmath[[#This Row],[M6]],$H916:$L$2227,2,FALSE)),0)</f>
        <v>0</v>
      </c>
      <c r="AJ915" s="16">
        <f>IFERROR(_xlfn.IFNA(VLOOKUP(Fullmath[[#This Row],[M6]],$H$2:$L914,4,FALSE),VLOOKUP(Fullmath[[#This Row],[M6]],$H916:$L$2227,4,FALSE)),0)</f>
        <v>0</v>
      </c>
      <c r="AM915" s="6">
        <f>(IFERROR(VLOOKUP(AK915,Components[[Name]:[Price]],2,FALSE),0))</f>
        <v>0</v>
      </c>
      <c r="AP915" s="6">
        <f>(IFERROR(VLOOKUP(AN915,Components[[Name]:[Price]],2,FALSE),0))</f>
        <v>0</v>
      </c>
      <c r="AS915" s="6">
        <f>(IFERROR(VLOOKUP(AQ915,Components[[Name]:[Price]],2,FALSE),0))</f>
        <v>0</v>
      </c>
      <c r="AV915" s="6">
        <f>(IFERROR(VLOOKUP(AT915,Components[[Name]:[Price]],2,FALSE),0))</f>
        <v>0</v>
      </c>
      <c r="AY915" s="6">
        <f>(IFERROR(VLOOKUP(AW915,Components[[Name]:[Price]],2,FALSE),0))</f>
        <v>0</v>
      </c>
      <c r="BB915" s="6">
        <f>(IFERROR(VLOOKUP(AZ915,Components[[Name]:[Price]],2,FALSE),0))</f>
        <v>0</v>
      </c>
    </row>
    <row r="916" spans="9:54" x14ac:dyDescent="0.2">
      <c r="I916" s="7" t="e">
        <f>Fullmath[[#This Row],[Total CP]]/Fullmath[[#This Row],[Quantity]]</f>
        <v>#DIV/0!</v>
      </c>
      <c r="J9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6" s="6" t="e">
        <f>Fullmath[[#This Row],[Mat Cost]]/Fullmath[[#This Row],[Quantity]]</f>
        <v>#DIV/0!</v>
      </c>
      <c r="L9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6" s="14"/>
      <c r="O916" s="15">
        <f>IFERROR(_xlfn.IFNA(VLOOKUP(Fullmath[[#This Row],[M1]],$H$2:$L915,2,FALSE),VLOOKUP(Fullmath[[#This Row],[M1]],$H917:$L$2227,2,FALSE)),0)</f>
        <v>0</v>
      </c>
      <c r="P916" s="16">
        <f>IFERROR(_xlfn.IFNA(VLOOKUP(Fullmath[[#This Row],[M1]],$H$2:$L915,4,FALSE),VLOOKUP(Fullmath[[#This Row],[M1]],$H917:$L$2227,4,FALSE)),0)</f>
        <v>0</v>
      </c>
      <c r="S916" s="15">
        <f>IFERROR(_xlfn.IFNA(VLOOKUP(Fullmath[[#This Row],[M2]],$H$2:$L915,2,FALSE),VLOOKUP(Fullmath[[#This Row],[M2]],$H917:$L$2227,2,FALSE)),0)</f>
        <v>0</v>
      </c>
      <c r="T916" s="16">
        <f>IFERROR(_xlfn.IFNA(VLOOKUP(Fullmath[[#This Row],[M2]],$H$2:$L915,4,FALSE),VLOOKUP(Fullmath[[#This Row],[M2]],$H917:$L$2227,4,FALSE)),0)</f>
        <v>0</v>
      </c>
      <c r="W916" s="15">
        <f>IFERROR(_xlfn.IFNA(VLOOKUP(Fullmath[[#This Row],[M3]],$H$2:$L915,2,FALSE),VLOOKUP(Fullmath[[#This Row],[M3]],$H917:$L$2227,2,FALSE)),0)</f>
        <v>0</v>
      </c>
      <c r="X916" s="16">
        <f>IFERROR(_xlfn.IFNA(VLOOKUP(Fullmath[[#This Row],[M3]],$H$2:$L915,4,FALSE),VLOOKUP(Fullmath[[#This Row],[M3]],$H917:$L$2227,4,FALSE)),0)</f>
        <v>0</v>
      </c>
      <c r="AA916" s="15">
        <f>IFERROR(_xlfn.IFNA(VLOOKUP(Fullmath[[#This Row],[M4]],$H$2:$L915,2,FALSE),VLOOKUP(Fullmath[[#This Row],[M4]],$H917:$L$2227,2,FALSE)),0)</f>
        <v>0</v>
      </c>
      <c r="AB916" s="16">
        <f>IFERROR(_xlfn.IFNA(VLOOKUP(Fullmath[[#This Row],[M4]],$H$2:$L915,4,FALSE),VLOOKUP(Fullmath[[#This Row],[M4]],$H917:$L$2227,4,FALSE)),0)</f>
        <v>0</v>
      </c>
      <c r="AE916" s="15">
        <f>IFERROR(_xlfn.IFNA(VLOOKUP(Fullmath[[#This Row],[M5]],$H$2:$L915,2,FALSE),VLOOKUP(Fullmath[[#This Row],[M5]],$H917:$L$2227,2,FALSE)),0)</f>
        <v>0</v>
      </c>
      <c r="AF916" s="16">
        <f>IFERROR(_xlfn.IFNA(VLOOKUP(Fullmath[[#This Row],[M5]],$H$2:$L915,4,FALSE),VLOOKUP(Fullmath[[#This Row],[M5]],$H917:$L$2227,4,FALSE)),0)</f>
        <v>0</v>
      </c>
      <c r="AI916" s="15">
        <f>IFERROR(_xlfn.IFNA(VLOOKUP(Fullmath[[#This Row],[M6]],$H$2:$L915,2,FALSE),VLOOKUP(Fullmath[[#This Row],[M6]],$H917:$L$2227,2,FALSE)),0)</f>
        <v>0</v>
      </c>
      <c r="AJ916" s="16">
        <f>IFERROR(_xlfn.IFNA(VLOOKUP(Fullmath[[#This Row],[M6]],$H$2:$L915,4,FALSE),VLOOKUP(Fullmath[[#This Row],[M6]],$H917:$L$2227,4,FALSE)),0)</f>
        <v>0</v>
      </c>
      <c r="AM916" s="6">
        <f>(IFERROR(VLOOKUP(AK916,Components[[Name]:[Price]],2,FALSE),0))</f>
        <v>0</v>
      </c>
      <c r="AP916" s="6">
        <f>(IFERROR(VLOOKUP(AN916,Components[[Name]:[Price]],2,FALSE),0))</f>
        <v>0</v>
      </c>
      <c r="AS916" s="6">
        <f>(IFERROR(VLOOKUP(AQ916,Components[[Name]:[Price]],2,FALSE),0))</f>
        <v>0</v>
      </c>
      <c r="AV916" s="6">
        <f>(IFERROR(VLOOKUP(AT916,Components[[Name]:[Price]],2,FALSE),0))</f>
        <v>0</v>
      </c>
      <c r="AY916" s="6">
        <f>(IFERROR(VLOOKUP(AW916,Components[[Name]:[Price]],2,FALSE),0))</f>
        <v>0</v>
      </c>
      <c r="BB916" s="6">
        <f>(IFERROR(VLOOKUP(AZ916,Components[[Name]:[Price]],2,FALSE),0))</f>
        <v>0</v>
      </c>
    </row>
    <row r="917" spans="9:54" x14ac:dyDescent="0.2">
      <c r="I917" s="7" t="e">
        <f>Fullmath[[#This Row],[Total CP]]/Fullmath[[#This Row],[Quantity]]</f>
        <v>#DIV/0!</v>
      </c>
      <c r="J9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7" s="6" t="e">
        <f>Fullmath[[#This Row],[Mat Cost]]/Fullmath[[#This Row],[Quantity]]</f>
        <v>#DIV/0!</v>
      </c>
      <c r="L9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7" s="14"/>
      <c r="O917" s="15">
        <f>IFERROR(_xlfn.IFNA(VLOOKUP(Fullmath[[#This Row],[M1]],$H$2:$L916,2,FALSE),VLOOKUP(Fullmath[[#This Row],[M1]],$H918:$L$2227,2,FALSE)),0)</f>
        <v>0</v>
      </c>
      <c r="P917" s="16">
        <f>IFERROR(_xlfn.IFNA(VLOOKUP(Fullmath[[#This Row],[M1]],$H$2:$L916,4,FALSE),VLOOKUP(Fullmath[[#This Row],[M1]],$H918:$L$2227,4,FALSE)),0)</f>
        <v>0</v>
      </c>
      <c r="S917" s="15">
        <f>IFERROR(_xlfn.IFNA(VLOOKUP(Fullmath[[#This Row],[M2]],$H$2:$L916,2,FALSE),VLOOKUP(Fullmath[[#This Row],[M2]],$H918:$L$2227,2,FALSE)),0)</f>
        <v>0</v>
      </c>
      <c r="T917" s="16">
        <f>IFERROR(_xlfn.IFNA(VLOOKUP(Fullmath[[#This Row],[M2]],$H$2:$L916,4,FALSE),VLOOKUP(Fullmath[[#This Row],[M2]],$H918:$L$2227,4,FALSE)),0)</f>
        <v>0</v>
      </c>
      <c r="W917" s="15">
        <f>IFERROR(_xlfn.IFNA(VLOOKUP(Fullmath[[#This Row],[M3]],$H$2:$L916,2,FALSE),VLOOKUP(Fullmath[[#This Row],[M3]],$H918:$L$2227,2,FALSE)),0)</f>
        <v>0</v>
      </c>
      <c r="X917" s="16">
        <f>IFERROR(_xlfn.IFNA(VLOOKUP(Fullmath[[#This Row],[M3]],$H$2:$L916,4,FALSE),VLOOKUP(Fullmath[[#This Row],[M3]],$H918:$L$2227,4,FALSE)),0)</f>
        <v>0</v>
      </c>
      <c r="AA917" s="15">
        <f>IFERROR(_xlfn.IFNA(VLOOKUP(Fullmath[[#This Row],[M4]],$H$2:$L916,2,FALSE),VLOOKUP(Fullmath[[#This Row],[M4]],$H918:$L$2227,2,FALSE)),0)</f>
        <v>0</v>
      </c>
      <c r="AB917" s="16">
        <f>IFERROR(_xlfn.IFNA(VLOOKUP(Fullmath[[#This Row],[M4]],$H$2:$L916,4,FALSE),VLOOKUP(Fullmath[[#This Row],[M4]],$H918:$L$2227,4,FALSE)),0)</f>
        <v>0</v>
      </c>
      <c r="AE917" s="15">
        <f>IFERROR(_xlfn.IFNA(VLOOKUP(Fullmath[[#This Row],[M5]],$H$2:$L916,2,FALSE),VLOOKUP(Fullmath[[#This Row],[M5]],$H918:$L$2227,2,FALSE)),0)</f>
        <v>0</v>
      </c>
      <c r="AF917" s="16">
        <f>IFERROR(_xlfn.IFNA(VLOOKUP(Fullmath[[#This Row],[M5]],$H$2:$L916,4,FALSE),VLOOKUP(Fullmath[[#This Row],[M5]],$H918:$L$2227,4,FALSE)),0)</f>
        <v>0</v>
      </c>
      <c r="AI917" s="15">
        <f>IFERROR(_xlfn.IFNA(VLOOKUP(Fullmath[[#This Row],[M6]],$H$2:$L916,2,FALSE),VLOOKUP(Fullmath[[#This Row],[M6]],$H918:$L$2227,2,FALSE)),0)</f>
        <v>0</v>
      </c>
      <c r="AJ917" s="16">
        <f>IFERROR(_xlfn.IFNA(VLOOKUP(Fullmath[[#This Row],[M6]],$H$2:$L916,4,FALSE),VLOOKUP(Fullmath[[#This Row],[M6]],$H918:$L$2227,4,FALSE)),0)</f>
        <v>0</v>
      </c>
      <c r="AM917" s="6">
        <f>(IFERROR(VLOOKUP(AK917,Components[[Name]:[Price]],2,FALSE),0))</f>
        <v>0</v>
      </c>
      <c r="AP917" s="6">
        <f>(IFERROR(VLOOKUP(AN917,Components[[Name]:[Price]],2,FALSE),0))</f>
        <v>0</v>
      </c>
      <c r="AS917" s="6">
        <f>(IFERROR(VLOOKUP(AQ917,Components[[Name]:[Price]],2,FALSE),0))</f>
        <v>0</v>
      </c>
      <c r="AV917" s="6">
        <f>(IFERROR(VLOOKUP(AT917,Components[[Name]:[Price]],2,FALSE),0))</f>
        <v>0</v>
      </c>
      <c r="AY917" s="6">
        <f>(IFERROR(VLOOKUP(AW917,Components[[Name]:[Price]],2,FALSE),0))</f>
        <v>0</v>
      </c>
      <c r="BB917" s="6">
        <f>(IFERROR(VLOOKUP(AZ917,Components[[Name]:[Price]],2,FALSE),0))</f>
        <v>0</v>
      </c>
    </row>
    <row r="918" spans="9:54" x14ac:dyDescent="0.2">
      <c r="I918" s="7" t="e">
        <f>Fullmath[[#This Row],[Total CP]]/Fullmath[[#This Row],[Quantity]]</f>
        <v>#DIV/0!</v>
      </c>
      <c r="J9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8" s="6" t="e">
        <f>Fullmath[[#This Row],[Mat Cost]]/Fullmath[[#This Row],[Quantity]]</f>
        <v>#DIV/0!</v>
      </c>
      <c r="L9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8" s="14"/>
      <c r="O918" s="15">
        <f>IFERROR(_xlfn.IFNA(VLOOKUP(Fullmath[[#This Row],[M1]],$H$2:$L917,2,FALSE),VLOOKUP(Fullmath[[#This Row],[M1]],$H919:$L$2227,2,FALSE)),0)</f>
        <v>0</v>
      </c>
      <c r="P918" s="16">
        <f>IFERROR(_xlfn.IFNA(VLOOKUP(Fullmath[[#This Row],[M1]],$H$2:$L917,4,FALSE),VLOOKUP(Fullmath[[#This Row],[M1]],$H919:$L$2227,4,FALSE)),0)</f>
        <v>0</v>
      </c>
      <c r="S918" s="15">
        <f>IFERROR(_xlfn.IFNA(VLOOKUP(Fullmath[[#This Row],[M2]],$H$2:$L917,2,FALSE),VLOOKUP(Fullmath[[#This Row],[M2]],$H919:$L$2227,2,FALSE)),0)</f>
        <v>0</v>
      </c>
      <c r="T918" s="16">
        <f>IFERROR(_xlfn.IFNA(VLOOKUP(Fullmath[[#This Row],[M2]],$H$2:$L917,4,FALSE),VLOOKUP(Fullmath[[#This Row],[M2]],$H919:$L$2227,4,FALSE)),0)</f>
        <v>0</v>
      </c>
      <c r="W918" s="15">
        <f>IFERROR(_xlfn.IFNA(VLOOKUP(Fullmath[[#This Row],[M3]],$H$2:$L917,2,FALSE),VLOOKUP(Fullmath[[#This Row],[M3]],$H919:$L$2227,2,FALSE)),0)</f>
        <v>0</v>
      </c>
      <c r="X918" s="16">
        <f>IFERROR(_xlfn.IFNA(VLOOKUP(Fullmath[[#This Row],[M3]],$H$2:$L917,4,FALSE),VLOOKUP(Fullmath[[#This Row],[M3]],$H919:$L$2227,4,FALSE)),0)</f>
        <v>0</v>
      </c>
      <c r="AA918" s="15">
        <f>IFERROR(_xlfn.IFNA(VLOOKUP(Fullmath[[#This Row],[M4]],$H$2:$L917,2,FALSE),VLOOKUP(Fullmath[[#This Row],[M4]],$H919:$L$2227,2,FALSE)),0)</f>
        <v>0</v>
      </c>
      <c r="AB918" s="16">
        <f>IFERROR(_xlfn.IFNA(VLOOKUP(Fullmath[[#This Row],[M4]],$H$2:$L917,4,FALSE),VLOOKUP(Fullmath[[#This Row],[M4]],$H919:$L$2227,4,FALSE)),0)</f>
        <v>0</v>
      </c>
      <c r="AE918" s="15">
        <f>IFERROR(_xlfn.IFNA(VLOOKUP(Fullmath[[#This Row],[M5]],$H$2:$L917,2,FALSE),VLOOKUP(Fullmath[[#This Row],[M5]],$H919:$L$2227,2,FALSE)),0)</f>
        <v>0</v>
      </c>
      <c r="AF918" s="16">
        <f>IFERROR(_xlfn.IFNA(VLOOKUP(Fullmath[[#This Row],[M5]],$H$2:$L917,4,FALSE),VLOOKUP(Fullmath[[#This Row],[M5]],$H919:$L$2227,4,FALSE)),0)</f>
        <v>0</v>
      </c>
      <c r="AI918" s="15">
        <f>IFERROR(_xlfn.IFNA(VLOOKUP(Fullmath[[#This Row],[M6]],$H$2:$L917,2,FALSE),VLOOKUP(Fullmath[[#This Row],[M6]],$H919:$L$2227,2,FALSE)),0)</f>
        <v>0</v>
      </c>
      <c r="AJ918" s="16">
        <f>IFERROR(_xlfn.IFNA(VLOOKUP(Fullmath[[#This Row],[M6]],$H$2:$L917,4,FALSE),VLOOKUP(Fullmath[[#This Row],[M6]],$H919:$L$2227,4,FALSE)),0)</f>
        <v>0</v>
      </c>
      <c r="AM918" s="6">
        <f>(IFERROR(VLOOKUP(AK918,Components[[Name]:[Price]],2,FALSE),0))</f>
        <v>0</v>
      </c>
      <c r="AP918" s="6">
        <f>(IFERROR(VLOOKUP(AN918,Components[[Name]:[Price]],2,FALSE),0))</f>
        <v>0</v>
      </c>
      <c r="AS918" s="6">
        <f>(IFERROR(VLOOKUP(AQ918,Components[[Name]:[Price]],2,FALSE),0))</f>
        <v>0</v>
      </c>
      <c r="AV918" s="6">
        <f>(IFERROR(VLOOKUP(AT918,Components[[Name]:[Price]],2,FALSE),0))</f>
        <v>0</v>
      </c>
      <c r="AY918" s="6">
        <f>(IFERROR(VLOOKUP(AW918,Components[[Name]:[Price]],2,FALSE),0))</f>
        <v>0</v>
      </c>
      <c r="BB918" s="6">
        <f>(IFERROR(VLOOKUP(AZ918,Components[[Name]:[Price]],2,FALSE),0))</f>
        <v>0</v>
      </c>
    </row>
    <row r="919" spans="9:54" x14ac:dyDescent="0.2">
      <c r="I919" s="7" t="e">
        <f>Fullmath[[#This Row],[Total CP]]/Fullmath[[#This Row],[Quantity]]</f>
        <v>#DIV/0!</v>
      </c>
      <c r="J9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19" s="6" t="e">
        <f>Fullmath[[#This Row],[Mat Cost]]/Fullmath[[#This Row],[Quantity]]</f>
        <v>#DIV/0!</v>
      </c>
      <c r="L9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19" s="14"/>
      <c r="O919" s="15">
        <f>IFERROR(_xlfn.IFNA(VLOOKUP(Fullmath[[#This Row],[M1]],$H$2:$L918,2,FALSE),VLOOKUP(Fullmath[[#This Row],[M1]],$H920:$L$2227,2,FALSE)),0)</f>
        <v>0</v>
      </c>
      <c r="P919" s="16">
        <f>IFERROR(_xlfn.IFNA(VLOOKUP(Fullmath[[#This Row],[M1]],$H$2:$L918,4,FALSE),VLOOKUP(Fullmath[[#This Row],[M1]],$H920:$L$2227,4,FALSE)),0)</f>
        <v>0</v>
      </c>
      <c r="S919" s="15">
        <f>IFERROR(_xlfn.IFNA(VLOOKUP(Fullmath[[#This Row],[M2]],$H$2:$L918,2,FALSE),VLOOKUP(Fullmath[[#This Row],[M2]],$H920:$L$2227,2,FALSE)),0)</f>
        <v>0</v>
      </c>
      <c r="T919" s="16">
        <f>IFERROR(_xlfn.IFNA(VLOOKUP(Fullmath[[#This Row],[M2]],$H$2:$L918,4,FALSE),VLOOKUP(Fullmath[[#This Row],[M2]],$H920:$L$2227,4,FALSE)),0)</f>
        <v>0</v>
      </c>
      <c r="W919" s="15">
        <f>IFERROR(_xlfn.IFNA(VLOOKUP(Fullmath[[#This Row],[M3]],$H$2:$L918,2,FALSE),VLOOKUP(Fullmath[[#This Row],[M3]],$H920:$L$2227,2,FALSE)),0)</f>
        <v>0</v>
      </c>
      <c r="X919" s="16">
        <f>IFERROR(_xlfn.IFNA(VLOOKUP(Fullmath[[#This Row],[M3]],$H$2:$L918,4,FALSE),VLOOKUP(Fullmath[[#This Row],[M3]],$H920:$L$2227,4,FALSE)),0)</f>
        <v>0</v>
      </c>
      <c r="AA919" s="15">
        <f>IFERROR(_xlfn.IFNA(VLOOKUP(Fullmath[[#This Row],[M4]],$H$2:$L918,2,FALSE),VLOOKUP(Fullmath[[#This Row],[M4]],$H920:$L$2227,2,FALSE)),0)</f>
        <v>0</v>
      </c>
      <c r="AB919" s="16">
        <f>IFERROR(_xlfn.IFNA(VLOOKUP(Fullmath[[#This Row],[M4]],$H$2:$L918,4,FALSE),VLOOKUP(Fullmath[[#This Row],[M4]],$H920:$L$2227,4,FALSE)),0)</f>
        <v>0</v>
      </c>
      <c r="AE919" s="15">
        <f>IFERROR(_xlfn.IFNA(VLOOKUP(Fullmath[[#This Row],[M5]],$H$2:$L918,2,FALSE),VLOOKUP(Fullmath[[#This Row],[M5]],$H920:$L$2227,2,FALSE)),0)</f>
        <v>0</v>
      </c>
      <c r="AF919" s="16">
        <f>IFERROR(_xlfn.IFNA(VLOOKUP(Fullmath[[#This Row],[M5]],$H$2:$L918,4,FALSE),VLOOKUP(Fullmath[[#This Row],[M5]],$H920:$L$2227,4,FALSE)),0)</f>
        <v>0</v>
      </c>
      <c r="AI919" s="15">
        <f>IFERROR(_xlfn.IFNA(VLOOKUP(Fullmath[[#This Row],[M6]],$H$2:$L918,2,FALSE),VLOOKUP(Fullmath[[#This Row],[M6]],$H920:$L$2227,2,FALSE)),0)</f>
        <v>0</v>
      </c>
      <c r="AJ919" s="16">
        <f>IFERROR(_xlfn.IFNA(VLOOKUP(Fullmath[[#This Row],[M6]],$H$2:$L918,4,FALSE),VLOOKUP(Fullmath[[#This Row],[M6]],$H920:$L$2227,4,FALSE)),0)</f>
        <v>0</v>
      </c>
      <c r="AM919" s="6">
        <f>(IFERROR(VLOOKUP(AK919,Components[[Name]:[Price]],2,FALSE),0))</f>
        <v>0</v>
      </c>
      <c r="AP919" s="6">
        <f>(IFERROR(VLOOKUP(AN919,Components[[Name]:[Price]],2,FALSE),0))</f>
        <v>0</v>
      </c>
      <c r="AS919" s="6">
        <f>(IFERROR(VLOOKUP(AQ919,Components[[Name]:[Price]],2,FALSE),0))</f>
        <v>0</v>
      </c>
      <c r="AV919" s="6">
        <f>(IFERROR(VLOOKUP(AT919,Components[[Name]:[Price]],2,FALSE),0))</f>
        <v>0</v>
      </c>
      <c r="AY919" s="6">
        <f>(IFERROR(VLOOKUP(AW919,Components[[Name]:[Price]],2,FALSE),0))</f>
        <v>0</v>
      </c>
      <c r="BB919" s="6">
        <f>(IFERROR(VLOOKUP(AZ919,Components[[Name]:[Price]],2,FALSE),0))</f>
        <v>0</v>
      </c>
    </row>
    <row r="920" spans="9:54" x14ac:dyDescent="0.2">
      <c r="I920" s="7" t="e">
        <f>Fullmath[[#This Row],[Total CP]]/Fullmath[[#This Row],[Quantity]]</f>
        <v>#DIV/0!</v>
      </c>
      <c r="J9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0" s="6" t="e">
        <f>Fullmath[[#This Row],[Mat Cost]]/Fullmath[[#This Row],[Quantity]]</f>
        <v>#DIV/0!</v>
      </c>
      <c r="L9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0" s="14"/>
      <c r="O920" s="15">
        <f>IFERROR(_xlfn.IFNA(VLOOKUP(Fullmath[[#This Row],[M1]],$H$2:$L919,2,FALSE),VLOOKUP(Fullmath[[#This Row],[M1]],$H921:$L$2227,2,FALSE)),0)</f>
        <v>0</v>
      </c>
      <c r="P920" s="16">
        <f>IFERROR(_xlfn.IFNA(VLOOKUP(Fullmath[[#This Row],[M1]],$H$2:$L919,4,FALSE),VLOOKUP(Fullmath[[#This Row],[M1]],$H921:$L$2227,4,FALSE)),0)</f>
        <v>0</v>
      </c>
      <c r="S920" s="15">
        <f>IFERROR(_xlfn.IFNA(VLOOKUP(Fullmath[[#This Row],[M2]],$H$2:$L919,2,FALSE),VLOOKUP(Fullmath[[#This Row],[M2]],$H921:$L$2227,2,FALSE)),0)</f>
        <v>0</v>
      </c>
      <c r="T920" s="16">
        <f>IFERROR(_xlfn.IFNA(VLOOKUP(Fullmath[[#This Row],[M2]],$H$2:$L919,4,FALSE),VLOOKUP(Fullmath[[#This Row],[M2]],$H921:$L$2227,4,FALSE)),0)</f>
        <v>0</v>
      </c>
      <c r="W920" s="15">
        <f>IFERROR(_xlfn.IFNA(VLOOKUP(Fullmath[[#This Row],[M3]],$H$2:$L919,2,FALSE),VLOOKUP(Fullmath[[#This Row],[M3]],$H921:$L$2227,2,FALSE)),0)</f>
        <v>0</v>
      </c>
      <c r="X920" s="16">
        <f>IFERROR(_xlfn.IFNA(VLOOKUP(Fullmath[[#This Row],[M3]],$H$2:$L919,4,FALSE),VLOOKUP(Fullmath[[#This Row],[M3]],$H921:$L$2227,4,FALSE)),0)</f>
        <v>0</v>
      </c>
      <c r="AA920" s="15">
        <f>IFERROR(_xlfn.IFNA(VLOOKUP(Fullmath[[#This Row],[M4]],$H$2:$L919,2,FALSE),VLOOKUP(Fullmath[[#This Row],[M4]],$H921:$L$2227,2,FALSE)),0)</f>
        <v>0</v>
      </c>
      <c r="AB920" s="16">
        <f>IFERROR(_xlfn.IFNA(VLOOKUP(Fullmath[[#This Row],[M4]],$H$2:$L919,4,FALSE),VLOOKUP(Fullmath[[#This Row],[M4]],$H921:$L$2227,4,FALSE)),0)</f>
        <v>0</v>
      </c>
      <c r="AE920" s="15">
        <f>IFERROR(_xlfn.IFNA(VLOOKUP(Fullmath[[#This Row],[M5]],$H$2:$L919,2,FALSE),VLOOKUP(Fullmath[[#This Row],[M5]],$H921:$L$2227,2,FALSE)),0)</f>
        <v>0</v>
      </c>
      <c r="AF920" s="16">
        <f>IFERROR(_xlfn.IFNA(VLOOKUP(Fullmath[[#This Row],[M5]],$H$2:$L919,4,FALSE),VLOOKUP(Fullmath[[#This Row],[M5]],$H921:$L$2227,4,FALSE)),0)</f>
        <v>0</v>
      </c>
      <c r="AI920" s="15">
        <f>IFERROR(_xlfn.IFNA(VLOOKUP(Fullmath[[#This Row],[M6]],$H$2:$L919,2,FALSE),VLOOKUP(Fullmath[[#This Row],[M6]],$H921:$L$2227,2,FALSE)),0)</f>
        <v>0</v>
      </c>
      <c r="AJ920" s="16">
        <f>IFERROR(_xlfn.IFNA(VLOOKUP(Fullmath[[#This Row],[M6]],$H$2:$L919,4,FALSE),VLOOKUP(Fullmath[[#This Row],[M6]],$H921:$L$2227,4,FALSE)),0)</f>
        <v>0</v>
      </c>
      <c r="AM920" s="6">
        <f>(IFERROR(VLOOKUP(AK920,Components[[Name]:[Price]],2,FALSE),0))</f>
        <v>0</v>
      </c>
      <c r="AP920" s="6">
        <f>(IFERROR(VLOOKUP(AN920,Components[[Name]:[Price]],2,FALSE),0))</f>
        <v>0</v>
      </c>
      <c r="AS920" s="6">
        <f>(IFERROR(VLOOKUP(AQ920,Components[[Name]:[Price]],2,FALSE),0))</f>
        <v>0</v>
      </c>
      <c r="AV920" s="6">
        <f>(IFERROR(VLOOKUP(AT920,Components[[Name]:[Price]],2,FALSE),0))</f>
        <v>0</v>
      </c>
      <c r="AY920" s="6">
        <f>(IFERROR(VLOOKUP(AW920,Components[[Name]:[Price]],2,FALSE),0))</f>
        <v>0</v>
      </c>
      <c r="BB920" s="6">
        <f>(IFERROR(VLOOKUP(AZ920,Components[[Name]:[Price]],2,FALSE),0))</f>
        <v>0</v>
      </c>
    </row>
    <row r="921" spans="9:54" x14ac:dyDescent="0.2">
      <c r="I921" s="7" t="e">
        <f>Fullmath[[#This Row],[Total CP]]/Fullmath[[#This Row],[Quantity]]</f>
        <v>#DIV/0!</v>
      </c>
      <c r="J9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1" s="6" t="e">
        <f>Fullmath[[#This Row],[Mat Cost]]/Fullmath[[#This Row],[Quantity]]</f>
        <v>#DIV/0!</v>
      </c>
      <c r="L9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1" s="14"/>
      <c r="O921" s="15">
        <f>IFERROR(_xlfn.IFNA(VLOOKUP(Fullmath[[#This Row],[M1]],$H$2:$L920,2,FALSE),VLOOKUP(Fullmath[[#This Row],[M1]],$H922:$L$2227,2,FALSE)),0)</f>
        <v>0</v>
      </c>
      <c r="P921" s="16">
        <f>IFERROR(_xlfn.IFNA(VLOOKUP(Fullmath[[#This Row],[M1]],$H$2:$L920,4,FALSE),VLOOKUP(Fullmath[[#This Row],[M1]],$H922:$L$2227,4,FALSE)),0)</f>
        <v>0</v>
      </c>
      <c r="S921" s="15">
        <f>IFERROR(_xlfn.IFNA(VLOOKUP(Fullmath[[#This Row],[M2]],$H$2:$L920,2,FALSE),VLOOKUP(Fullmath[[#This Row],[M2]],$H922:$L$2227,2,FALSE)),0)</f>
        <v>0</v>
      </c>
      <c r="T921" s="16">
        <f>IFERROR(_xlfn.IFNA(VLOOKUP(Fullmath[[#This Row],[M2]],$H$2:$L920,4,FALSE),VLOOKUP(Fullmath[[#This Row],[M2]],$H922:$L$2227,4,FALSE)),0)</f>
        <v>0</v>
      </c>
      <c r="W921" s="15">
        <f>IFERROR(_xlfn.IFNA(VLOOKUP(Fullmath[[#This Row],[M3]],$H$2:$L920,2,FALSE),VLOOKUP(Fullmath[[#This Row],[M3]],$H922:$L$2227,2,FALSE)),0)</f>
        <v>0</v>
      </c>
      <c r="X921" s="16">
        <f>IFERROR(_xlfn.IFNA(VLOOKUP(Fullmath[[#This Row],[M3]],$H$2:$L920,4,FALSE),VLOOKUP(Fullmath[[#This Row],[M3]],$H922:$L$2227,4,FALSE)),0)</f>
        <v>0</v>
      </c>
      <c r="AA921" s="15">
        <f>IFERROR(_xlfn.IFNA(VLOOKUP(Fullmath[[#This Row],[M4]],$H$2:$L920,2,FALSE),VLOOKUP(Fullmath[[#This Row],[M4]],$H922:$L$2227,2,FALSE)),0)</f>
        <v>0</v>
      </c>
      <c r="AB921" s="16">
        <f>IFERROR(_xlfn.IFNA(VLOOKUP(Fullmath[[#This Row],[M4]],$H$2:$L920,4,FALSE),VLOOKUP(Fullmath[[#This Row],[M4]],$H922:$L$2227,4,FALSE)),0)</f>
        <v>0</v>
      </c>
      <c r="AE921" s="15">
        <f>IFERROR(_xlfn.IFNA(VLOOKUP(Fullmath[[#This Row],[M5]],$H$2:$L920,2,FALSE),VLOOKUP(Fullmath[[#This Row],[M5]],$H922:$L$2227,2,FALSE)),0)</f>
        <v>0</v>
      </c>
      <c r="AF921" s="16">
        <f>IFERROR(_xlfn.IFNA(VLOOKUP(Fullmath[[#This Row],[M5]],$H$2:$L920,4,FALSE),VLOOKUP(Fullmath[[#This Row],[M5]],$H922:$L$2227,4,FALSE)),0)</f>
        <v>0</v>
      </c>
      <c r="AI921" s="15">
        <f>IFERROR(_xlfn.IFNA(VLOOKUP(Fullmath[[#This Row],[M6]],$H$2:$L920,2,FALSE),VLOOKUP(Fullmath[[#This Row],[M6]],$H922:$L$2227,2,FALSE)),0)</f>
        <v>0</v>
      </c>
      <c r="AJ921" s="16">
        <f>IFERROR(_xlfn.IFNA(VLOOKUP(Fullmath[[#This Row],[M6]],$H$2:$L920,4,FALSE),VLOOKUP(Fullmath[[#This Row],[M6]],$H922:$L$2227,4,FALSE)),0)</f>
        <v>0</v>
      </c>
      <c r="AM921" s="6">
        <f>(IFERROR(VLOOKUP(AK921,Components[[Name]:[Price]],2,FALSE),0))</f>
        <v>0</v>
      </c>
      <c r="AP921" s="6">
        <f>(IFERROR(VLOOKUP(AN921,Components[[Name]:[Price]],2,FALSE),0))</f>
        <v>0</v>
      </c>
      <c r="AS921" s="6">
        <f>(IFERROR(VLOOKUP(AQ921,Components[[Name]:[Price]],2,FALSE),0))</f>
        <v>0</v>
      </c>
      <c r="AV921" s="6">
        <f>(IFERROR(VLOOKUP(AT921,Components[[Name]:[Price]],2,FALSE),0))</f>
        <v>0</v>
      </c>
      <c r="AY921" s="6">
        <f>(IFERROR(VLOOKUP(AW921,Components[[Name]:[Price]],2,FALSE),0))</f>
        <v>0</v>
      </c>
      <c r="BB921" s="6">
        <f>(IFERROR(VLOOKUP(AZ921,Components[[Name]:[Price]],2,FALSE),0))</f>
        <v>0</v>
      </c>
    </row>
    <row r="922" spans="9:54" x14ac:dyDescent="0.2">
      <c r="I922" s="7" t="e">
        <f>Fullmath[[#This Row],[Total CP]]/Fullmath[[#This Row],[Quantity]]</f>
        <v>#DIV/0!</v>
      </c>
      <c r="J9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2" s="6" t="e">
        <f>Fullmath[[#This Row],[Mat Cost]]/Fullmath[[#This Row],[Quantity]]</f>
        <v>#DIV/0!</v>
      </c>
      <c r="L9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2" s="14"/>
      <c r="O922" s="15">
        <f>IFERROR(_xlfn.IFNA(VLOOKUP(Fullmath[[#This Row],[M1]],$H$2:$L921,2,FALSE),VLOOKUP(Fullmath[[#This Row],[M1]],$H923:$L$2227,2,FALSE)),0)</f>
        <v>0</v>
      </c>
      <c r="P922" s="16">
        <f>IFERROR(_xlfn.IFNA(VLOOKUP(Fullmath[[#This Row],[M1]],$H$2:$L921,4,FALSE),VLOOKUP(Fullmath[[#This Row],[M1]],$H923:$L$2227,4,FALSE)),0)</f>
        <v>0</v>
      </c>
      <c r="S922" s="15">
        <f>IFERROR(_xlfn.IFNA(VLOOKUP(Fullmath[[#This Row],[M2]],$H$2:$L921,2,FALSE),VLOOKUP(Fullmath[[#This Row],[M2]],$H923:$L$2227,2,FALSE)),0)</f>
        <v>0</v>
      </c>
      <c r="T922" s="16">
        <f>IFERROR(_xlfn.IFNA(VLOOKUP(Fullmath[[#This Row],[M2]],$H$2:$L921,4,FALSE),VLOOKUP(Fullmath[[#This Row],[M2]],$H923:$L$2227,4,FALSE)),0)</f>
        <v>0</v>
      </c>
      <c r="W922" s="15">
        <f>IFERROR(_xlfn.IFNA(VLOOKUP(Fullmath[[#This Row],[M3]],$H$2:$L921,2,FALSE),VLOOKUP(Fullmath[[#This Row],[M3]],$H923:$L$2227,2,FALSE)),0)</f>
        <v>0</v>
      </c>
      <c r="X922" s="16">
        <f>IFERROR(_xlfn.IFNA(VLOOKUP(Fullmath[[#This Row],[M3]],$H$2:$L921,4,FALSE),VLOOKUP(Fullmath[[#This Row],[M3]],$H923:$L$2227,4,FALSE)),0)</f>
        <v>0</v>
      </c>
      <c r="AA922" s="15">
        <f>IFERROR(_xlfn.IFNA(VLOOKUP(Fullmath[[#This Row],[M4]],$H$2:$L921,2,FALSE),VLOOKUP(Fullmath[[#This Row],[M4]],$H923:$L$2227,2,FALSE)),0)</f>
        <v>0</v>
      </c>
      <c r="AB922" s="16">
        <f>IFERROR(_xlfn.IFNA(VLOOKUP(Fullmath[[#This Row],[M4]],$H$2:$L921,4,FALSE),VLOOKUP(Fullmath[[#This Row],[M4]],$H923:$L$2227,4,FALSE)),0)</f>
        <v>0</v>
      </c>
      <c r="AE922" s="15">
        <f>IFERROR(_xlfn.IFNA(VLOOKUP(Fullmath[[#This Row],[M5]],$H$2:$L921,2,FALSE),VLOOKUP(Fullmath[[#This Row],[M5]],$H923:$L$2227,2,FALSE)),0)</f>
        <v>0</v>
      </c>
      <c r="AF922" s="16">
        <f>IFERROR(_xlfn.IFNA(VLOOKUP(Fullmath[[#This Row],[M5]],$H$2:$L921,4,FALSE),VLOOKUP(Fullmath[[#This Row],[M5]],$H923:$L$2227,4,FALSE)),0)</f>
        <v>0</v>
      </c>
      <c r="AI922" s="15">
        <f>IFERROR(_xlfn.IFNA(VLOOKUP(Fullmath[[#This Row],[M6]],$H$2:$L921,2,FALSE),VLOOKUP(Fullmath[[#This Row],[M6]],$H923:$L$2227,2,FALSE)),0)</f>
        <v>0</v>
      </c>
      <c r="AJ922" s="16">
        <f>IFERROR(_xlfn.IFNA(VLOOKUP(Fullmath[[#This Row],[M6]],$H$2:$L921,4,FALSE),VLOOKUP(Fullmath[[#This Row],[M6]],$H923:$L$2227,4,FALSE)),0)</f>
        <v>0</v>
      </c>
      <c r="AM922" s="6">
        <f>(IFERROR(VLOOKUP(AK922,Components[[Name]:[Price]],2,FALSE),0))</f>
        <v>0</v>
      </c>
      <c r="AP922" s="6">
        <f>(IFERROR(VLOOKUP(AN922,Components[[Name]:[Price]],2,FALSE),0))</f>
        <v>0</v>
      </c>
      <c r="AS922" s="6">
        <f>(IFERROR(VLOOKUP(AQ922,Components[[Name]:[Price]],2,FALSE),0))</f>
        <v>0</v>
      </c>
      <c r="AV922" s="6">
        <f>(IFERROR(VLOOKUP(AT922,Components[[Name]:[Price]],2,FALSE),0))</f>
        <v>0</v>
      </c>
      <c r="AY922" s="6">
        <f>(IFERROR(VLOOKUP(AW922,Components[[Name]:[Price]],2,FALSE),0))</f>
        <v>0</v>
      </c>
      <c r="BB922" s="6">
        <f>(IFERROR(VLOOKUP(AZ922,Components[[Name]:[Price]],2,FALSE),0))</f>
        <v>0</v>
      </c>
    </row>
    <row r="923" spans="9:54" x14ac:dyDescent="0.2">
      <c r="I923" s="7" t="e">
        <f>Fullmath[[#This Row],[Total CP]]/Fullmath[[#This Row],[Quantity]]</f>
        <v>#DIV/0!</v>
      </c>
      <c r="J9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3" s="6" t="e">
        <f>Fullmath[[#This Row],[Mat Cost]]/Fullmath[[#This Row],[Quantity]]</f>
        <v>#DIV/0!</v>
      </c>
      <c r="L9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3" s="14"/>
      <c r="O923" s="15">
        <f>IFERROR(_xlfn.IFNA(VLOOKUP(Fullmath[[#This Row],[M1]],$H$2:$L922,2,FALSE),VLOOKUP(Fullmath[[#This Row],[M1]],$H924:$L$2227,2,FALSE)),0)</f>
        <v>0</v>
      </c>
      <c r="P923" s="16">
        <f>IFERROR(_xlfn.IFNA(VLOOKUP(Fullmath[[#This Row],[M1]],$H$2:$L922,4,FALSE),VLOOKUP(Fullmath[[#This Row],[M1]],$H924:$L$2227,4,FALSE)),0)</f>
        <v>0</v>
      </c>
      <c r="S923" s="15">
        <f>IFERROR(_xlfn.IFNA(VLOOKUP(Fullmath[[#This Row],[M2]],$H$2:$L922,2,FALSE),VLOOKUP(Fullmath[[#This Row],[M2]],$H924:$L$2227,2,FALSE)),0)</f>
        <v>0</v>
      </c>
      <c r="T923" s="16">
        <f>IFERROR(_xlfn.IFNA(VLOOKUP(Fullmath[[#This Row],[M2]],$H$2:$L922,4,FALSE),VLOOKUP(Fullmath[[#This Row],[M2]],$H924:$L$2227,4,FALSE)),0)</f>
        <v>0</v>
      </c>
      <c r="W923" s="15">
        <f>IFERROR(_xlfn.IFNA(VLOOKUP(Fullmath[[#This Row],[M3]],$H$2:$L922,2,FALSE),VLOOKUP(Fullmath[[#This Row],[M3]],$H924:$L$2227,2,FALSE)),0)</f>
        <v>0</v>
      </c>
      <c r="X923" s="16">
        <f>IFERROR(_xlfn.IFNA(VLOOKUP(Fullmath[[#This Row],[M3]],$H$2:$L922,4,FALSE),VLOOKUP(Fullmath[[#This Row],[M3]],$H924:$L$2227,4,FALSE)),0)</f>
        <v>0</v>
      </c>
      <c r="AA923" s="15">
        <f>IFERROR(_xlfn.IFNA(VLOOKUP(Fullmath[[#This Row],[M4]],$H$2:$L922,2,FALSE),VLOOKUP(Fullmath[[#This Row],[M4]],$H924:$L$2227,2,FALSE)),0)</f>
        <v>0</v>
      </c>
      <c r="AB923" s="16">
        <f>IFERROR(_xlfn.IFNA(VLOOKUP(Fullmath[[#This Row],[M4]],$H$2:$L922,4,FALSE),VLOOKUP(Fullmath[[#This Row],[M4]],$H924:$L$2227,4,FALSE)),0)</f>
        <v>0</v>
      </c>
      <c r="AE923" s="15">
        <f>IFERROR(_xlfn.IFNA(VLOOKUP(Fullmath[[#This Row],[M5]],$H$2:$L922,2,FALSE),VLOOKUP(Fullmath[[#This Row],[M5]],$H924:$L$2227,2,FALSE)),0)</f>
        <v>0</v>
      </c>
      <c r="AF923" s="16">
        <f>IFERROR(_xlfn.IFNA(VLOOKUP(Fullmath[[#This Row],[M5]],$H$2:$L922,4,FALSE),VLOOKUP(Fullmath[[#This Row],[M5]],$H924:$L$2227,4,FALSE)),0)</f>
        <v>0</v>
      </c>
      <c r="AI923" s="15">
        <f>IFERROR(_xlfn.IFNA(VLOOKUP(Fullmath[[#This Row],[M6]],$H$2:$L922,2,FALSE),VLOOKUP(Fullmath[[#This Row],[M6]],$H924:$L$2227,2,FALSE)),0)</f>
        <v>0</v>
      </c>
      <c r="AJ923" s="16">
        <f>IFERROR(_xlfn.IFNA(VLOOKUP(Fullmath[[#This Row],[M6]],$H$2:$L922,4,FALSE),VLOOKUP(Fullmath[[#This Row],[M6]],$H924:$L$2227,4,FALSE)),0)</f>
        <v>0</v>
      </c>
      <c r="AM923" s="6">
        <f>(IFERROR(VLOOKUP(AK923,Components[[Name]:[Price]],2,FALSE),0))</f>
        <v>0</v>
      </c>
      <c r="AP923" s="6">
        <f>(IFERROR(VLOOKUP(AN923,Components[[Name]:[Price]],2,FALSE),0))</f>
        <v>0</v>
      </c>
      <c r="AS923" s="6">
        <f>(IFERROR(VLOOKUP(AQ923,Components[[Name]:[Price]],2,FALSE),0))</f>
        <v>0</v>
      </c>
      <c r="AV923" s="6">
        <f>(IFERROR(VLOOKUP(AT923,Components[[Name]:[Price]],2,FALSE),0))</f>
        <v>0</v>
      </c>
      <c r="AY923" s="6">
        <f>(IFERROR(VLOOKUP(AW923,Components[[Name]:[Price]],2,FALSE),0))</f>
        <v>0</v>
      </c>
      <c r="BB923" s="6">
        <f>(IFERROR(VLOOKUP(AZ923,Components[[Name]:[Price]],2,FALSE),0))</f>
        <v>0</v>
      </c>
    </row>
    <row r="924" spans="9:54" x14ac:dyDescent="0.2">
      <c r="I924" s="7" t="e">
        <f>Fullmath[[#This Row],[Total CP]]/Fullmath[[#This Row],[Quantity]]</f>
        <v>#DIV/0!</v>
      </c>
      <c r="J9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4" s="6" t="e">
        <f>Fullmath[[#This Row],[Mat Cost]]/Fullmath[[#This Row],[Quantity]]</f>
        <v>#DIV/0!</v>
      </c>
      <c r="L9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4" s="14"/>
      <c r="O924" s="15">
        <f>IFERROR(_xlfn.IFNA(VLOOKUP(Fullmath[[#This Row],[M1]],$H$2:$L923,2,FALSE),VLOOKUP(Fullmath[[#This Row],[M1]],$H925:$L$2227,2,FALSE)),0)</f>
        <v>0</v>
      </c>
      <c r="P924" s="16">
        <f>IFERROR(_xlfn.IFNA(VLOOKUP(Fullmath[[#This Row],[M1]],$H$2:$L923,4,FALSE),VLOOKUP(Fullmath[[#This Row],[M1]],$H925:$L$2227,4,FALSE)),0)</f>
        <v>0</v>
      </c>
      <c r="S924" s="15">
        <f>IFERROR(_xlfn.IFNA(VLOOKUP(Fullmath[[#This Row],[M2]],$H$2:$L923,2,FALSE),VLOOKUP(Fullmath[[#This Row],[M2]],$H925:$L$2227,2,FALSE)),0)</f>
        <v>0</v>
      </c>
      <c r="T924" s="16">
        <f>IFERROR(_xlfn.IFNA(VLOOKUP(Fullmath[[#This Row],[M2]],$H$2:$L923,4,FALSE),VLOOKUP(Fullmath[[#This Row],[M2]],$H925:$L$2227,4,FALSE)),0)</f>
        <v>0</v>
      </c>
      <c r="W924" s="15">
        <f>IFERROR(_xlfn.IFNA(VLOOKUP(Fullmath[[#This Row],[M3]],$H$2:$L923,2,FALSE),VLOOKUP(Fullmath[[#This Row],[M3]],$H925:$L$2227,2,FALSE)),0)</f>
        <v>0</v>
      </c>
      <c r="X924" s="16">
        <f>IFERROR(_xlfn.IFNA(VLOOKUP(Fullmath[[#This Row],[M3]],$H$2:$L923,4,FALSE),VLOOKUP(Fullmath[[#This Row],[M3]],$H925:$L$2227,4,FALSE)),0)</f>
        <v>0</v>
      </c>
      <c r="AA924" s="15">
        <f>IFERROR(_xlfn.IFNA(VLOOKUP(Fullmath[[#This Row],[M4]],$H$2:$L923,2,FALSE),VLOOKUP(Fullmath[[#This Row],[M4]],$H925:$L$2227,2,FALSE)),0)</f>
        <v>0</v>
      </c>
      <c r="AB924" s="16">
        <f>IFERROR(_xlfn.IFNA(VLOOKUP(Fullmath[[#This Row],[M4]],$H$2:$L923,4,FALSE),VLOOKUP(Fullmath[[#This Row],[M4]],$H925:$L$2227,4,FALSE)),0)</f>
        <v>0</v>
      </c>
      <c r="AE924" s="15">
        <f>IFERROR(_xlfn.IFNA(VLOOKUP(Fullmath[[#This Row],[M5]],$H$2:$L923,2,FALSE),VLOOKUP(Fullmath[[#This Row],[M5]],$H925:$L$2227,2,FALSE)),0)</f>
        <v>0</v>
      </c>
      <c r="AF924" s="16">
        <f>IFERROR(_xlfn.IFNA(VLOOKUP(Fullmath[[#This Row],[M5]],$H$2:$L923,4,FALSE),VLOOKUP(Fullmath[[#This Row],[M5]],$H925:$L$2227,4,FALSE)),0)</f>
        <v>0</v>
      </c>
      <c r="AI924" s="15">
        <f>IFERROR(_xlfn.IFNA(VLOOKUP(Fullmath[[#This Row],[M6]],$H$2:$L923,2,FALSE),VLOOKUP(Fullmath[[#This Row],[M6]],$H925:$L$2227,2,FALSE)),0)</f>
        <v>0</v>
      </c>
      <c r="AJ924" s="16">
        <f>IFERROR(_xlfn.IFNA(VLOOKUP(Fullmath[[#This Row],[M6]],$H$2:$L923,4,FALSE),VLOOKUP(Fullmath[[#This Row],[M6]],$H925:$L$2227,4,FALSE)),0)</f>
        <v>0</v>
      </c>
      <c r="AM924" s="6">
        <f>(IFERROR(VLOOKUP(AK924,Components[[Name]:[Price]],2,FALSE),0))</f>
        <v>0</v>
      </c>
      <c r="AP924" s="6">
        <f>(IFERROR(VLOOKUP(AN924,Components[[Name]:[Price]],2,FALSE),0))</f>
        <v>0</v>
      </c>
      <c r="AS924" s="6">
        <f>(IFERROR(VLOOKUP(AQ924,Components[[Name]:[Price]],2,FALSE),0))</f>
        <v>0</v>
      </c>
      <c r="AV924" s="6">
        <f>(IFERROR(VLOOKUP(AT924,Components[[Name]:[Price]],2,FALSE),0))</f>
        <v>0</v>
      </c>
      <c r="AY924" s="6">
        <f>(IFERROR(VLOOKUP(AW924,Components[[Name]:[Price]],2,FALSE),0))</f>
        <v>0</v>
      </c>
      <c r="BB924" s="6">
        <f>(IFERROR(VLOOKUP(AZ924,Components[[Name]:[Price]],2,FALSE),0))</f>
        <v>0</v>
      </c>
    </row>
    <row r="925" spans="9:54" x14ac:dyDescent="0.2">
      <c r="I925" s="7" t="e">
        <f>Fullmath[[#This Row],[Total CP]]/Fullmath[[#This Row],[Quantity]]</f>
        <v>#DIV/0!</v>
      </c>
      <c r="J9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5" s="6" t="e">
        <f>Fullmath[[#This Row],[Mat Cost]]/Fullmath[[#This Row],[Quantity]]</f>
        <v>#DIV/0!</v>
      </c>
      <c r="L9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5" s="14"/>
      <c r="O925" s="15">
        <f>IFERROR(_xlfn.IFNA(VLOOKUP(Fullmath[[#This Row],[M1]],$H$2:$L924,2,FALSE),VLOOKUP(Fullmath[[#This Row],[M1]],$H926:$L$2227,2,FALSE)),0)</f>
        <v>0</v>
      </c>
      <c r="P925" s="16">
        <f>IFERROR(_xlfn.IFNA(VLOOKUP(Fullmath[[#This Row],[M1]],$H$2:$L924,4,FALSE),VLOOKUP(Fullmath[[#This Row],[M1]],$H926:$L$2227,4,FALSE)),0)</f>
        <v>0</v>
      </c>
      <c r="S925" s="15">
        <f>IFERROR(_xlfn.IFNA(VLOOKUP(Fullmath[[#This Row],[M2]],$H$2:$L924,2,FALSE),VLOOKUP(Fullmath[[#This Row],[M2]],$H926:$L$2227,2,FALSE)),0)</f>
        <v>0</v>
      </c>
      <c r="T925" s="16">
        <f>IFERROR(_xlfn.IFNA(VLOOKUP(Fullmath[[#This Row],[M2]],$H$2:$L924,4,FALSE),VLOOKUP(Fullmath[[#This Row],[M2]],$H926:$L$2227,4,FALSE)),0)</f>
        <v>0</v>
      </c>
      <c r="W925" s="15">
        <f>IFERROR(_xlfn.IFNA(VLOOKUP(Fullmath[[#This Row],[M3]],$H$2:$L924,2,FALSE),VLOOKUP(Fullmath[[#This Row],[M3]],$H926:$L$2227,2,FALSE)),0)</f>
        <v>0</v>
      </c>
      <c r="X925" s="16">
        <f>IFERROR(_xlfn.IFNA(VLOOKUP(Fullmath[[#This Row],[M3]],$H$2:$L924,4,FALSE),VLOOKUP(Fullmath[[#This Row],[M3]],$H926:$L$2227,4,FALSE)),0)</f>
        <v>0</v>
      </c>
      <c r="AA925" s="15">
        <f>IFERROR(_xlfn.IFNA(VLOOKUP(Fullmath[[#This Row],[M4]],$H$2:$L924,2,FALSE),VLOOKUP(Fullmath[[#This Row],[M4]],$H926:$L$2227,2,FALSE)),0)</f>
        <v>0</v>
      </c>
      <c r="AB925" s="16">
        <f>IFERROR(_xlfn.IFNA(VLOOKUP(Fullmath[[#This Row],[M4]],$H$2:$L924,4,FALSE),VLOOKUP(Fullmath[[#This Row],[M4]],$H926:$L$2227,4,FALSE)),0)</f>
        <v>0</v>
      </c>
      <c r="AE925" s="15">
        <f>IFERROR(_xlfn.IFNA(VLOOKUP(Fullmath[[#This Row],[M5]],$H$2:$L924,2,FALSE),VLOOKUP(Fullmath[[#This Row],[M5]],$H926:$L$2227,2,FALSE)),0)</f>
        <v>0</v>
      </c>
      <c r="AF925" s="16">
        <f>IFERROR(_xlfn.IFNA(VLOOKUP(Fullmath[[#This Row],[M5]],$H$2:$L924,4,FALSE),VLOOKUP(Fullmath[[#This Row],[M5]],$H926:$L$2227,4,FALSE)),0)</f>
        <v>0</v>
      </c>
      <c r="AI925" s="15">
        <f>IFERROR(_xlfn.IFNA(VLOOKUP(Fullmath[[#This Row],[M6]],$H$2:$L924,2,FALSE),VLOOKUP(Fullmath[[#This Row],[M6]],$H926:$L$2227,2,FALSE)),0)</f>
        <v>0</v>
      </c>
      <c r="AJ925" s="16">
        <f>IFERROR(_xlfn.IFNA(VLOOKUP(Fullmath[[#This Row],[M6]],$H$2:$L924,4,FALSE),VLOOKUP(Fullmath[[#This Row],[M6]],$H926:$L$2227,4,FALSE)),0)</f>
        <v>0</v>
      </c>
      <c r="AM925" s="6">
        <f>(IFERROR(VLOOKUP(AK925,Components[[Name]:[Price]],2,FALSE),0))</f>
        <v>0</v>
      </c>
      <c r="AP925" s="6">
        <f>(IFERROR(VLOOKUP(AN925,Components[[Name]:[Price]],2,FALSE),0))</f>
        <v>0</v>
      </c>
      <c r="AS925" s="6">
        <f>(IFERROR(VLOOKUP(AQ925,Components[[Name]:[Price]],2,FALSE),0))</f>
        <v>0</v>
      </c>
      <c r="AV925" s="6">
        <f>(IFERROR(VLOOKUP(AT925,Components[[Name]:[Price]],2,FALSE),0))</f>
        <v>0</v>
      </c>
      <c r="AY925" s="6">
        <f>(IFERROR(VLOOKUP(AW925,Components[[Name]:[Price]],2,FALSE),0))</f>
        <v>0</v>
      </c>
      <c r="BB925" s="6">
        <f>(IFERROR(VLOOKUP(AZ925,Components[[Name]:[Price]],2,FALSE),0))</f>
        <v>0</v>
      </c>
    </row>
    <row r="926" spans="9:54" x14ac:dyDescent="0.2">
      <c r="I926" s="7" t="e">
        <f>Fullmath[[#This Row],[Total CP]]/Fullmath[[#This Row],[Quantity]]</f>
        <v>#DIV/0!</v>
      </c>
      <c r="J9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6" s="6" t="e">
        <f>Fullmath[[#This Row],[Mat Cost]]/Fullmath[[#This Row],[Quantity]]</f>
        <v>#DIV/0!</v>
      </c>
      <c r="L9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6" s="14"/>
      <c r="O926" s="15">
        <f>IFERROR(_xlfn.IFNA(VLOOKUP(Fullmath[[#This Row],[M1]],$H$2:$L925,2,FALSE),VLOOKUP(Fullmath[[#This Row],[M1]],$H927:$L$2227,2,FALSE)),0)</f>
        <v>0</v>
      </c>
      <c r="P926" s="16">
        <f>IFERROR(_xlfn.IFNA(VLOOKUP(Fullmath[[#This Row],[M1]],$H$2:$L925,4,FALSE),VLOOKUP(Fullmath[[#This Row],[M1]],$H927:$L$2227,4,FALSE)),0)</f>
        <v>0</v>
      </c>
      <c r="S926" s="15">
        <f>IFERROR(_xlfn.IFNA(VLOOKUP(Fullmath[[#This Row],[M2]],$H$2:$L925,2,FALSE),VLOOKUP(Fullmath[[#This Row],[M2]],$H927:$L$2227,2,FALSE)),0)</f>
        <v>0</v>
      </c>
      <c r="T926" s="16">
        <f>IFERROR(_xlfn.IFNA(VLOOKUP(Fullmath[[#This Row],[M2]],$H$2:$L925,4,FALSE),VLOOKUP(Fullmath[[#This Row],[M2]],$H927:$L$2227,4,FALSE)),0)</f>
        <v>0</v>
      </c>
      <c r="W926" s="15">
        <f>IFERROR(_xlfn.IFNA(VLOOKUP(Fullmath[[#This Row],[M3]],$H$2:$L925,2,FALSE),VLOOKUP(Fullmath[[#This Row],[M3]],$H927:$L$2227,2,FALSE)),0)</f>
        <v>0</v>
      </c>
      <c r="X926" s="16">
        <f>IFERROR(_xlfn.IFNA(VLOOKUP(Fullmath[[#This Row],[M3]],$H$2:$L925,4,FALSE),VLOOKUP(Fullmath[[#This Row],[M3]],$H927:$L$2227,4,FALSE)),0)</f>
        <v>0</v>
      </c>
      <c r="AA926" s="15">
        <f>IFERROR(_xlfn.IFNA(VLOOKUP(Fullmath[[#This Row],[M4]],$H$2:$L925,2,FALSE),VLOOKUP(Fullmath[[#This Row],[M4]],$H927:$L$2227,2,FALSE)),0)</f>
        <v>0</v>
      </c>
      <c r="AB926" s="16">
        <f>IFERROR(_xlfn.IFNA(VLOOKUP(Fullmath[[#This Row],[M4]],$H$2:$L925,4,FALSE),VLOOKUP(Fullmath[[#This Row],[M4]],$H927:$L$2227,4,FALSE)),0)</f>
        <v>0</v>
      </c>
      <c r="AE926" s="15">
        <f>IFERROR(_xlfn.IFNA(VLOOKUP(Fullmath[[#This Row],[M5]],$H$2:$L925,2,FALSE),VLOOKUP(Fullmath[[#This Row],[M5]],$H927:$L$2227,2,FALSE)),0)</f>
        <v>0</v>
      </c>
      <c r="AF926" s="16">
        <f>IFERROR(_xlfn.IFNA(VLOOKUP(Fullmath[[#This Row],[M5]],$H$2:$L925,4,FALSE),VLOOKUP(Fullmath[[#This Row],[M5]],$H927:$L$2227,4,FALSE)),0)</f>
        <v>0</v>
      </c>
      <c r="AI926" s="15">
        <f>IFERROR(_xlfn.IFNA(VLOOKUP(Fullmath[[#This Row],[M6]],$H$2:$L925,2,FALSE),VLOOKUP(Fullmath[[#This Row],[M6]],$H927:$L$2227,2,FALSE)),0)</f>
        <v>0</v>
      </c>
      <c r="AJ926" s="16">
        <f>IFERROR(_xlfn.IFNA(VLOOKUP(Fullmath[[#This Row],[M6]],$H$2:$L925,4,FALSE),VLOOKUP(Fullmath[[#This Row],[M6]],$H927:$L$2227,4,FALSE)),0)</f>
        <v>0</v>
      </c>
      <c r="AM926" s="6">
        <f>(IFERROR(VLOOKUP(AK926,Components[[Name]:[Price]],2,FALSE),0))</f>
        <v>0</v>
      </c>
      <c r="AP926" s="6">
        <f>(IFERROR(VLOOKUP(AN926,Components[[Name]:[Price]],2,FALSE),0))</f>
        <v>0</v>
      </c>
      <c r="AS926" s="6">
        <f>(IFERROR(VLOOKUP(AQ926,Components[[Name]:[Price]],2,FALSE),0))</f>
        <v>0</v>
      </c>
      <c r="AV926" s="6">
        <f>(IFERROR(VLOOKUP(AT926,Components[[Name]:[Price]],2,FALSE),0))</f>
        <v>0</v>
      </c>
      <c r="AY926" s="6">
        <f>(IFERROR(VLOOKUP(AW926,Components[[Name]:[Price]],2,FALSE),0))</f>
        <v>0</v>
      </c>
      <c r="BB926" s="6">
        <f>(IFERROR(VLOOKUP(AZ926,Components[[Name]:[Price]],2,FALSE),0))</f>
        <v>0</v>
      </c>
    </row>
    <row r="927" spans="9:54" x14ac:dyDescent="0.2">
      <c r="I927" s="7" t="e">
        <f>Fullmath[[#This Row],[Total CP]]/Fullmath[[#This Row],[Quantity]]</f>
        <v>#DIV/0!</v>
      </c>
      <c r="J9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7" s="6" t="e">
        <f>Fullmath[[#This Row],[Mat Cost]]/Fullmath[[#This Row],[Quantity]]</f>
        <v>#DIV/0!</v>
      </c>
      <c r="L9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7" s="14"/>
      <c r="O927" s="15">
        <f>IFERROR(_xlfn.IFNA(VLOOKUP(Fullmath[[#This Row],[M1]],$H$2:$L926,2,FALSE),VLOOKUP(Fullmath[[#This Row],[M1]],$H928:$L$2227,2,FALSE)),0)</f>
        <v>0</v>
      </c>
      <c r="P927" s="16">
        <f>IFERROR(_xlfn.IFNA(VLOOKUP(Fullmath[[#This Row],[M1]],$H$2:$L926,4,FALSE),VLOOKUP(Fullmath[[#This Row],[M1]],$H928:$L$2227,4,FALSE)),0)</f>
        <v>0</v>
      </c>
      <c r="S927" s="15">
        <f>IFERROR(_xlfn.IFNA(VLOOKUP(Fullmath[[#This Row],[M2]],$H$2:$L926,2,FALSE),VLOOKUP(Fullmath[[#This Row],[M2]],$H928:$L$2227,2,FALSE)),0)</f>
        <v>0</v>
      </c>
      <c r="T927" s="16">
        <f>IFERROR(_xlfn.IFNA(VLOOKUP(Fullmath[[#This Row],[M2]],$H$2:$L926,4,FALSE),VLOOKUP(Fullmath[[#This Row],[M2]],$H928:$L$2227,4,FALSE)),0)</f>
        <v>0</v>
      </c>
      <c r="W927" s="15">
        <f>IFERROR(_xlfn.IFNA(VLOOKUP(Fullmath[[#This Row],[M3]],$H$2:$L926,2,FALSE),VLOOKUP(Fullmath[[#This Row],[M3]],$H928:$L$2227,2,FALSE)),0)</f>
        <v>0</v>
      </c>
      <c r="X927" s="16">
        <f>IFERROR(_xlfn.IFNA(VLOOKUP(Fullmath[[#This Row],[M3]],$H$2:$L926,4,FALSE),VLOOKUP(Fullmath[[#This Row],[M3]],$H928:$L$2227,4,FALSE)),0)</f>
        <v>0</v>
      </c>
      <c r="AA927" s="15">
        <f>IFERROR(_xlfn.IFNA(VLOOKUP(Fullmath[[#This Row],[M4]],$H$2:$L926,2,FALSE),VLOOKUP(Fullmath[[#This Row],[M4]],$H928:$L$2227,2,FALSE)),0)</f>
        <v>0</v>
      </c>
      <c r="AB927" s="16">
        <f>IFERROR(_xlfn.IFNA(VLOOKUP(Fullmath[[#This Row],[M4]],$H$2:$L926,4,FALSE),VLOOKUP(Fullmath[[#This Row],[M4]],$H928:$L$2227,4,FALSE)),0)</f>
        <v>0</v>
      </c>
      <c r="AE927" s="15">
        <f>IFERROR(_xlfn.IFNA(VLOOKUP(Fullmath[[#This Row],[M5]],$H$2:$L926,2,FALSE),VLOOKUP(Fullmath[[#This Row],[M5]],$H928:$L$2227,2,FALSE)),0)</f>
        <v>0</v>
      </c>
      <c r="AF927" s="16">
        <f>IFERROR(_xlfn.IFNA(VLOOKUP(Fullmath[[#This Row],[M5]],$H$2:$L926,4,FALSE),VLOOKUP(Fullmath[[#This Row],[M5]],$H928:$L$2227,4,FALSE)),0)</f>
        <v>0</v>
      </c>
      <c r="AI927" s="15">
        <f>IFERROR(_xlfn.IFNA(VLOOKUP(Fullmath[[#This Row],[M6]],$H$2:$L926,2,FALSE),VLOOKUP(Fullmath[[#This Row],[M6]],$H928:$L$2227,2,FALSE)),0)</f>
        <v>0</v>
      </c>
      <c r="AJ927" s="16">
        <f>IFERROR(_xlfn.IFNA(VLOOKUP(Fullmath[[#This Row],[M6]],$H$2:$L926,4,FALSE),VLOOKUP(Fullmath[[#This Row],[M6]],$H928:$L$2227,4,FALSE)),0)</f>
        <v>0</v>
      </c>
      <c r="AM927" s="6">
        <f>(IFERROR(VLOOKUP(AK927,Components[[Name]:[Price]],2,FALSE),0))</f>
        <v>0</v>
      </c>
      <c r="AP927" s="6">
        <f>(IFERROR(VLOOKUP(AN927,Components[[Name]:[Price]],2,FALSE),0))</f>
        <v>0</v>
      </c>
      <c r="AS927" s="6">
        <f>(IFERROR(VLOOKUP(AQ927,Components[[Name]:[Price]],2,FALSE),0))</f>
        <v>0</v>
      </c>
      <c r="AV927" s="6">
        <f>(IFERROR(VLOOKUP(AT927,Components[[Name]:[Price]],2,FALSE),0))</f>
        <v>0</v>
      </c>
      <c r="AY927" s="6">
        <f>(IFERROR(VLOOKUP(AW927,Components[[Name]:[Price]],2,FALSE),0))</f>
        <v>0</v>
      </c>
      <c r="BB927" s="6">
        <f>(IFERROR(VLOOKUP(AZ927,Components[[Name]:[Price]],2,FALSE),0))</f>
        <v>0</v>
      </c>
    </row>
    <row r="928" spans="9:54" x14ac:dyDescent="0.2">
      <c r="I928" s="7" t="e">
        <f>Fullmath[[#This Row],[Total CP]]/Fullmath[[#This Row],[Quantity]]</f>
        <v>#DIV/0!</v>
      </c>
      <c r="J9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8" s="6" t="e">
        <f>Fullmath[[#This Row],[Mat Cost]]/Fullmath[[#This Row],[Quantity]]</f>
        <v>#DIV/0!</v>
      </c>
      <c r="L9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8" s="14"/>
      <c r="O928" s="15">
        <f>IFERROR(_xlfn.IFNA(VLOOKUP(Fullmath[[#This Row],[M1]],$H$2:$L927,2,FALSE),VLOOKUP(Fullmath[[#This Row],[M1]],$H929:$L$2227,2,FALSE)),0)</f>
        <v>0</v>
      </c>
      <c r="P928" s="16">
        <f>IFERROR(_xlfn.IFNA(VLOOKUP(Fullmath[[#This Row],[M1]],$H$2:$L927,4,FALSE),VLOOKUP(Fullmath[[#This Row],[M1]],$H929:$L$2227,4,FALSE)),0)</f>
        <v>0</v>
      </c>
      <c r="S928" s="15">
        <f>IFERROR(_xlfn.IFNA(VLOOKUP(Fullmath[[#This Row],[M2]],$H$2:$L927,2,FALSE),VLOOKUP(Fullmath[[#This Row],[M2]],$H929:$L$2227,2,FALSE)),0)</f>
        <v>0</v>
      </c>
      <c r="T928" s="16">
        <f>IFERROR(_xlfn.IFNA(VLOOKUP(Fullmath[[#This Row],[M2]],$H$2:$L927,4,FALSE),VLOOKUP(Fullmath[[#This Row],[M2]],$H929:$L$2227,4,FALSE)),0)</f>
        <v>0</v>
      </c>
      <c r="W928" s="15">
        <f>IFERROR(_xlfn.IFNA(VLOOKUP(Fullmath[[#This Row],[M3]],$H$2:$L927,2,FALSE),VLOOKUP(Fullmath[[#This Row],[M3]],$H929:$L$2227,2,FALSE)),0)</f>
        <v>0</v>
      </c>
      <c r="X928" s="16">
        <f>IFERROR(_xlfn.IFNA(VLOOKUP(Fullmath[[#This Row],[M3]],$H$2:$L927,4,FALSE),VLOOKUP(Fullmath[[#This Row],[M3]],$H929:$L$2227,4,FALSE)),0)</f>
        <v>0</v>
      </c>
      <c r="AA928" s="15">
        <f>IFERROR(_xlfn.IFNA(VLOOKUP(Fullmath[[#This Row],[M4]],$H$2:$L927,2,FALSE),VLOOKUP(Fullmath[[#This Row],[M4]],$H929:$L$2227,2,FALSE)),0)</f>
        <v>0</v>
      </c>
      <c r="AB928" s="16">
        <f>IFERROR(_xlfn.IFNA(VLOOKUP(Fullmath[[#This Row],[M4]],$H$2:$L927,4,FALSE),VLOOKUP(Fullmath[[#This Row],[M4]],$H929:$L$2227,4,FALSE)),0)</f>
        <v>0</v>
      </c>
      <c r="AE928" s="15">
        <f>IFERROR(_xlfn.IFNA(VLOOKUP(Fullmath[[#This Row],[M5]],$H$2:$L927,2,FALSE),VLOOKUP(Fullmath[[#This Row],[M5]],$H929:$L$2227,2,FALSE)),0)</f>
        <v>0</v>
      </c>
      <c r="AF928" s="16">
        <f>IFERROR(_xlfn.IFNA(VLOOKUP(Fullmath[[#This Row],[M5]],$H$2:$L927,4,FALSE),VLOOKUP(Fullmath[[#This Row],[M5]],$H929:$L$2227,4,FALSE)),0)</f>
        <v>0</v>
      </c>
      <c r="AI928" s="15">
        <f>IFERROR(_xlfn.IFNA(VLOOKUP(Fullmath[[#This Row],[M6]],$H$2:$L927,2,FALSE),VLOOKUP(Fullmath[[#This Row],[M6]],$H929:$L$2227,2,FALSE)),0)</f>
        <v>0</v>
      </c>
      <c r="AJ928" s="16">
        <f>IFERROR(_xlfn.IFNA(VLOOKUP(Fullmath[[#This Row],[M6]],$H$2:$L927,4,FALSE),VLOOKUP(Fullmath[[#This Row],[M6]],$H929:$L$2227,4,FALSE)),0)</f>
        <v>0</v>
      </c>
      <c r="AM928" s="6">
        <f>(IFERROR(VLOOKUP(AK928,Components[[Name]:[Price]],2,FALSE),0))</f>
        <v>0</v>
      </c>
      <c r="AP928" s="6">
        <f>(IFERROR(VLOOKUP(AN928,Components[[Name]:[Price]],2,FALSE),0))</f>
        <v>0</v>
      </c>
      <c r="AS928" s="6">
        <f>(IFERROR(VLOOKUP(AQ928,Components[[Name]:[Price]],2,FALSE),0))</f>
        <v>0</v>
      </c>
      <c r="AV928" s="6">
        <f>(IFERROR(VLOOKUP(AT928,Components[[Name]:[Price]],2,FALSE),0))</f>
        <v>0</v>
      </c>
      <c r="AY928" s="6">
        <f>(IFERROR(VLOOKUP(AW928,Components[[Name]:[Price]],2,FALSE),0))</f>
        <v>0</v>
      </c>
      <c r="BB928" s="6">
        <f>(IFERROR(VLOOKUP(AZ928,Components[[Name]:[Price]],2,FALSE),0))</f>
        <v>0</v>
      </c>
    </row>
    <row r="929" spans="9:54" x14ac:dyDescent="0.2">
      <c r="I929" s="7" t="e">
        <f>Fullmath[[#This Row],[Total CP]]/Fullmath[[#This Row],[Quantity]]</f>
        <v>#DIV/0!</v>
      </c>
      <c r="J9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29" s="6" t="e">
        <f>Fullmath[[#This Row],[Mat Cost]]/Fullmath[[#This Row],[Quantity]]</f>
        <v>#DIV/0!</v>
      </c>
      <c r="L9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29" s="14"/>
      <c r="O929" s="15">
        <f>IFERROR(_xlfn.IFNA(VLOOKUP(Fullmath[[#This Row],[M1]],$H$2:$L928,2,FALSE),VLOOKUP(Fullmath[[#This Row],[M1]],$H930:$L$2227,2,FALSE)),0)</f>
        <v>0</v>
      </c>
      <c r="P929" s="16">
        <f>IFERROR(_xlfn.IFNA(VLOOKUP(Fullmath[[#This Row],[M1]],$H$2:$L928,4,FALSE),VLOOKUP(Fullmath[[#This Row],[M1]],$H930:$L$2227,4,FALSE)),0)</f>
        <v>0</v>
      </c>
      <c r="S929" s="15">
        <f>IFERROR(_xlfn.IFNA(VLOOKUP(Fullmath[[#This Row],[M2]],$H$2:$L928,2,FALSE),VLOOKUP(Fullmath[[#This Row],[M2]],$H930:$L$2227,2,FALSE)),0)</f>
        <v>0</v>
      </c>
      <c r="T929" s="16">
        <f>IFERROR(_xlfn.IFNA(VLOOKUP(Fullmath[[#This Row],[M2]],$H$2:$L928,4,FALSE),VLOOKUP(Fullmath[[#This Row],[M2]],$H930:$L$2227,4,FALSE)),0)</f>
        <v>0</v>
      </c>
      <c r="W929" s="15">
        <f>IFERROR(_xlfn.IFNA(VLOOKUP(Fullmath[[#This Row],[M3]],$H$2:$L928,2,FALSE),VLOOKUP(Fullmath[[#This Row],[M3]],$H930:$L$2227,2,FALSE)),0)</f>
        <v>0</v>
      </c>
      <c r="X929" s="16">
        <f>IFERROR(_xlfn.IFNA(VLOOKUP(Fullmath[[#This Row],[M3]],$H$2:$L928,4,FALSE),VLOOKUP(Fullmath[[#This Row],[M3]],$H930:$L$2227,4,FALSE)),0)</f>
        <v>0</v>
      </c>
      <c r="AA929" s="15">
        <f>IFERROR(_xlfn.IFNA(VLOOKUP(Fullmath[[#This Row],[M4]],$H$2:$L928,2,FALSE),VLOOKUP(Fullmath[[#This Row],[M4]],$H930:$L$2227,2,FALSE)),0)</f>
        <v>0</v>
      </c>
      <c r="AB929" s="16">
        <f>IFERROR(_xlfn.IFNA(VLOOKUP(Fullmath[[#This Row],[M4]],$H$2:$L928,4,FALSE),VLOOKUP(Fullmath[[#This Row],[M4]],$H930:$L$2227,4,FALSE)),0)</f>
        <v>0</v>
      </c>
      <c r="AE929" s="15">
        <f>IFERROR(_xlfn.IFNA(VLOOKUP(Fullmath[[#This Row],[M5]],$H$2:$L928,2,FALSE),VLOOKUP(Fullmath[[#This Row],[M5]],$H930:$L$2227,2,FALSE)),0)</f>
        <v>0</v>
      </c>
      <c r="AF929" s="16">
        <f>IFERROR(_xlfn.IFNA(VLOOKUP(Fullmath[[#This Row],[M5]],$H$2:$L928,4,FALSE),VLOOKUP(Fullmath[[#This Row],[M5]],$H930:$L$2227,4,FALSE)),0)</f>
        <v>0</v>
      </c>
      <c r="AI929" s="15">
        <f>IFERROR(_xlfn.IFNA(VLOOKUP(Fullmath[[#This Row],[M6]],$H$2:$L928,2,FALSE),VLOOKUP(Fullmath[[#This Row],[M6]],$H930:$L$2227,2,FALSE)),0)</f>
        <v>0</v>
      </c>
      <c r="AJ929" s="16">
        <f>IFERROR(_xlfn.IFNA(VLOOKUP(Fullmath[[#This Row],[M6]],$H$2:$L928,4,FALSE),VLOOKUP(Fullmath[[#This Row],[M6]],$H930:$L$2227,4,FALSE)),0)</f>
        <v>0</v>
      </c>
      <c r="AM929" s="6">
        <f>(IFERROR(VLOOKUP(AK929,Components[[Name]:[Price]],2,FALSE),0))</f>
        <v>0</v>
      </c>
      <c r="AP929" s="6">
        <f>(IFERROR(VLOOKUP(AN929,Components[[Name]:[Price]],2,FALSE),0))</f>
        <v>0</v>
      </c>
      <c r="AS929" s="6">
        <f>(IFERROR(VLOOKUP(AQ929,Components[[Name]:[Price]],2,FALSE),0))</f>
        <v>0</v>
      </c>
      <c r="AV929" s="6">
        <f>(IFERROR(VLOOKUP(AT929,Components[[Name]:[Price]],2,FALSE),0))</f>
        <v>0</v>
      </c>
      <c r="AY929" s="6">
        <f>(IFERROR(VLOOKUP(AW929,Components[[Name]:[Price]],2,FALSE),0))</f>
        <v>0</v>
      </c>
      <c r="BB929" s="6">
        <f>(IFERROR(VLOOKUP(AZ929,Components[[Name]:[Price]],2,FALSE),0))</f>
        <v>0</v>
      </c>
    </row>
    <row r="930" spans="9:54" x14ac:dyDescent="0.2">
      <c r="I930" s="7" t="e">
        <f>Fullmath[[#This Row],[Total CP]]/Fullmath[[#This Row],[Quantity]]</f>
        <v>#DIV/0!</v>
      </c>
      <c r="J9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0" s="6" t="e">
        <f>Fullmath[[#This Row],[Mat Cost]]/Fullmath[[#This Row],[Quantity]]</f>
        <v>#DIV/0!</v>
      </c>
      <c r="L9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0" s="14"/>
      <c r="O930" s="15">
        <f>IFERROR(_xlfn.IFNA(VLOOKUP(Fullmath[[#This Row],[M1]],$H$2:$L929,2,FALSE),VLOOKUP(Fullmath[[#This Row],[M1]],$H931:$L$2227,2,FALSE)),0)</f>
        <v>0</v>
      </c>
      <c r="P930" s="16">
        <f>IFERROR(_xlfn.IFNA(VLOOKUP(Fullmath[[#This Row],[M1]],$H$2:$L929,4,FALSE),VLOOKUP(Fullmath[[#This Row],[M1]],$H931:$L$2227,4,FALSE)),0)</f>
        <v>0</v>
      </c>
      <c r="S930" s="15">
        <f>IFERROR(_xlfn.IFNA(VLOOKUP(Fullmath[[#This Row],[M2]],$H$2:$L929,2,FALSE),VLOOKUP(Fullmath[[#This Row],[M2]],$H931:$L$2227,2,FALSE)),0)</f>
        <v>0</v>
      </c>
      <c r="T930" s="16">
        <f>IFERROR(_xlfn.IFNA(VLOOKUP(Fullmath[[#This Row],[M2]],$H$2:$L929,4,FALSE),VLOOKUP(Fullmath[[#This Row],[M2]],$H931:$L$2227,4,FALSE)),0)</f>
        <v>0</v>
      </c>
      <c r="W930" s="15">
        <f>IFERROR(_xlfn.IFNA(VLOOKUP(Fullmath[[#This Row],[M3]],$H$2:$L929,2,FALSE),VLOOKUP(Fullmath[[#This Row],[M3]],$H931:$L$2227,2,FALSE)),0)</f>
        <v>0</v>
      </c>
      <c r="X930" s="16">
        <f>IFERROR(_xlfn.IFNA(VLOOKUP(Fullmath[[#This Row],[M3]],$H$2:$L929,4,FALSE),VLOOKUP(Fullmath[[#This Row],[M3]],$H931:$L$2227,4,FALSE)),0)</f>
        <v>0</v>
      </c>
      <c r="AA930" s="15">
        <f>IFERROR(_xlfn.IFNA(VLOOKUP(Fullmath[[#This Row],[M4]],$H$2:$L929,2,FALSE),VLOOKUP(Fullmath[[#This Row],[M4]],$H931:$L$2227,2,FALSE)),0)</f>
        <v>0</v>
      </c>
      <c r="AB930" s="16">
        <f>IFERROR(_xlfn.IFNA(VLOOKUP(Fullmath[[#This Row],[M4]],$H$2:$L929,4,FALSE),VLOOKUP(Fullmath[[#This Row],[M4]],$H931:$L$2227,4,FALSE)),0)</f>
        <v>0</v>
      </c>
      <c r="AE930" s="15">
        <f>IFERROR(_xlfn.IFNA(VLOOKUP(Fullmath[[#This Row],[M5]],$H$2:$L929,2,FALSE),VLOOKUP(Fullmath[[#This Row],[M5]],$H931:$L$2227,2,FALSE)),0)</f>
        <v>0</v>
      </c>
      <c r="AF930" s="16">
        <f>IFERROR(_xlfn.IFNA(VLOOKUP(Fullmath[[#This Row],[M5]],$H$2:$L929,4,FALSE),VLOOKUP(Fullmath[[#This Row],[M5]],$H931:$L$2227,4,FALSE)),0)</f>
        <v>0</v>
      </c>
      <c r="AI930" s="15">
        <f>IFERROR(_xlfn.IFNA(VLOOKUP(Fullmath[[#This Row],[M6]],$H$2:$L929,2,FALSE),VLOOKUP(Fullmath[[#This Row],[M6]],$H931:$L$2227,2,FALSE)),0)</f>
        <v>0</v>
      </c>
      <c r="AJ930" s="16">
        <f>IFERROR(_xlfn.IFNA(VLOOKUP(Fullmath[[#This Row],[M6]],$H$2:$L929,4,FALSE),VLOOKUP(Fullmath[[#This Row],[M6]],$H931:$L$2227,4,FALSE)),0)</f>
        <v>0</v>
      </c>
      <c r="AM930" s="6">
        <f>(IFERROR(VLOOKUP(AK930,Components[[Name]:[Price]],2,FALSE),0))</f>
        <v>0</v>
      </c>
      <c r="AP930" s="6">
        <f>(IFERROR(VLOOKUP(AN930,Components[[Name]:[Price]],2,FALSE),0))</f>
        <v>0</v>
      </c>
      <c r="AS930" s="6">
        <f>(IFERROR(VLOOKUP(AQ930,Components[[Name]:[Price]],2,FALSE),0))</f>
        <v>0</v>
      </c>
      <c r="AV930" s="6">
        <f>(IFERROR(VLOOKUP(AT930,Components[[Name]:[Price]],2,FALSE),0))</f>
        <v>0</v>
      </c>
      <c r="AY930" s="6">
        <f>(IFERROR(VLOOKUP(AW930,Components[[Name]:[Price]],2,FALSE),0))</f>
        <v>0</v>
      </c>
      <c r="BB930" s="6">
        <f>(IFERROR(VLOOKUP(AZ930,Components[[Name]:[Price]],2,FALSE),0))</f>
        <v>0</v>
      </c>
    </row>
    <row r="931" spans="9:54" x14ac:dyDescent="0.2">
      <c r="I931" s="7" t="e">
        <f>Fullmath[[#This Row],[Total CP]]/Fullmath[[#This Row],[Quantity]]</f>
        <v>#DIV/0!</v>
      </c>
      <c r="J9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1" s="6" t="e">
        <f>Fullmath[[#This Row],[Mat Cost]]/Fullmath[[#This Row],[Quantity]]</f>
        <v>#DIV/0!</v>
      </c>
      <c r="L9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1" s="14"/>
      <c r="O931" s="15">
        <f>IFERROR(_xlfn.IFNA(VLOOKUP(Fullmath[[#This Row],[M1]],$H$2:$L930,2,FALSE),VLOOKUP(Fullmath[[#This Row],[M1]],$H932:$L$2227,2,FALSE)),0)</f>
        <v>0</v>
      </c>
      <c r="P931" s="16">
        <f>IFERROR(_xlfn.IFNA(VLOOKUP(Fullmath[[#This Row],[M1]],$H$2:$L930,4,FALSE),VLOOKUP(Fullmath[[#This Row],[M1]],$H932:$L$2227,4,FALSE)),0)</f>
        <v>0</v>
      </c>
      <c r="S931" s="15">
        <f>IFERROR(_xlfn.IFNA(VLOOKUP(Fullmath[[#This Row],[M2]],$H$2:$L930,2,FALSE),VLOOKUP(Fullmath[[#This Row],[M2]],$H932:$L$2227,2,FALSE)),0)</f>
        <v>0</v>
      </c>
      <c r="T931" s="16">
        <f>IFERROR(_xlfn.IFNA(VLOOKUP(Fullmath[[#This Row],[M2]],$H$2:$L930,4,FALSE),VLOOKUP(Fullmath[[#This Row],[M2]],$H932:$L$2227,4,FALSE)),0)</f>
        <v>0</v>
      </c>
      <c r="W931" s="15">
        <f>IFERROR(_xlfn.IFNA(VLOOKUP(Fullmath[[#This Row],[M3]],$H$2:$L930,2,FALSE),VLOOKUP(Fullmath[[#This Row],[M3]],$H932:$L$2227,2,FALSE)),0)</f>
        <v>0</v>
      </c>
      <c r="X931" s="16">
        <f>IFERROR(_xlfn.IFNA(VLOOKUP(Fullmath[[#This Row],[M3]],$H$2:$L930,4,FALSE),VLOOKUP(Fullmath[[#This Row],[M3]],$H932:$L$2227,4,FALSE)),0)</f>
        <v>0</v>
      </c>
      <c r="AA931" s="15">
        <f>IFERROR(_xlfn.IFNA(VLOOKUP(Fullmath[[#This Row],[M4]],$H$2:$L930,2,FALSE),VLOOKUP(Fullmath[[#This Row],[M4]],$H932:$L$2227,2,FALSE)),0)</f>
        <v>0</v>
      </c>
      <c r="AB931" s="16">
        <f>IFERROR(_xlfn.IFNA(VLOOKUP(Fullmath[[#This Row],[M4]],$H$2:$L930,4,FALSE),VLOOKUP(Fullmath[[#This Row],[M4]],$H932:$L$2227,4,FALSE)),0)</f>
        <v>0</v>
      </c>
      <c r="AE931" s="15">
        <f>IFERROR(_xlfn.IFNA(VLOOKUP(Fullmath[[#This Row],[M5]],$H$2:$L930,2,FALSE),VLOOKUP(Fullmath[[#This Row],[M5]],$H932:$L$2227,2,FALSE)),0)</f>
        <v>0</v>
      </c>
      <c r="AF931" s="16">
        <f>IFERROR(_xlfn.IFNA(VLOOKUP(Fullmath[[#This Row],[M5]],$H$2:$L930,4,FALSE),VLOOKUP(Fullmath[[#This Row],[M5]],$H932:$L$2227,4,FALSE)),0)</f>
        <v>0</v>
      </c>
      <c r="AI931" s="15">
        <f>IFERROR(_xlfn.IFNA(VLOOKUP(Fullmath[[#This Row],[M6]],$H$2:$L930,2,FALSE),VLOOKUP(Fullmath[[#This Row],[M6]],$H932:$L$2227,2,FALSE)),0)</f>
        <v>0</v>
      </c>
      <c r="AJ931" s="16">
        <f>IFERROR(_xlfn.IFNA(VLOOKUP(Fullmath[[#This Row],[M6]],$H$2:$L930,4,FALSE),VLOOKUP(Fullmath[[#This Row],[M6]],$H932:$L$2227,4,FALSE)),0)</f>
        <v>0</v>
      </c>
      <c r="AM931" s="6">
        <f>(IFERROR(VLOOKUP(AK931,Components[[Name]:[Price]],2,FALSE),0))</f>
        <v>0</v>
      </c>
      <c r="AP931" s="6">
        <f>(IFERROR(VLOOKUP(AN931,Components[[Name]:[Price]],2,FALSE),0))</f>
        <v>0</v>
      </c>
      <c r="AS931" s="6">
        <f>(IFERROR(VLOOKUP(AQ931,Components[[Name]:[Price]],2,FALSE),0))</f>
        <v>0</v>
      </c>
      <c r="AV931" s="6">
        <f>(IFERROR(VLOOKUP(AT931,Components[[Name]:[Price]],2,FALSE),0))</f>
        <v>0</v>
      </c>
      <c r="AY931" s="6">
        <f>(IFERROR(VLOOKUP(AW931,Components[[Name]:[Price]],2,FALSE),0))</f>
        <v>0</v>
      </c>
      <c r="BB931" s="6">
        <f>(IFERROR(VLOOKUP(AZ931,Components[[Name]:[Price]],2,FALSE),0))</f>
        <v>0</v>
      </c>
    </row>
    <row r="932" spans="9:54" x14ac:dyDescent="0.2">
      <c r="I932" s="7" t="e">
        <f>Fullmath[[#This Row],[Total CP]]/Fullmath[[#This Row],[Quantity]]</f>
        <v>#DIV/0!</v>
      </c>
      <c r="J9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2" s="6" t="e">
        <f>Fullmath[[#This Row],[Mat Cost]]/Fullmath[[#This Row],[Quantity]]</f>
        <v>#DIV/0!</v>
      </c>
      <c r="L9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2" s="14"/>
      <c r="O932" s="15">
        <f>IFERROR(_xlfn.IFNA(VLOOKUP(Fullmath[[#This Row],[M1]],$H$2:$L931,2,FALSE),VLOOKUP(Fullmath[[#This Row],[M1]],$H933:$L$2227,2,FALSE)),0)</f>
        <v>0</v>
      </c>
      <c r="P932" s="16">
        <f>IFERROR(_xlfn.IFNA(VLOOKUP(Fullmath[[#This Row],[M1]],$H$2:$L931,4,FALSE),VLOOKUP(Fullmath[[#This Row],[M1]],$H933:$L$2227,4,FALSE)),0)</f>
        <v>0</v>
      </c>
      <c r="S932" s="15">
        <f>IFERROR(_xlfn.IFNA(VLOOKUP(Fullmath[[#This Row],[M2]],$H$2:$L931,2,FALSE),VLOOKUP(Fullmath[[#This Row],[M2]],$H933:$L$2227,2,FALSE)),0)</f>
        <v>0</v>
      </c>
      <c r="T932" s="16">
        <f>IFERROR(_xlfn.IFNA(VLOOKUP(Fullmath[[#This Row],[M2]],$H$2:$L931,4,FALSE),VLOOKUP(Fullmath[[#This Row],[M2]],$H933:$L$2227,4,FALSE)),0)</f>
        <v>0</v>
      </c>
      <c r="W932" s="15">
        <f>IFERROR(_xlfn.IFNA(VLOOKUP(Fullmath[[#This Row],[M3]],$H$2:$L931,2,FALSE),VLOOKUP(Fullmath[[#This Row],[M3]],$H933:$L$2227,2,FALSE)),0)</f>
        <v>0</v>
      </c>
      <c r="X932" s="16">
        <f>IFERROR(_xlfn.IFNA(VLOOKUP(Fullmath[[#This Row],[M3]],$H$2:$L931,4,FALSE),VLOOKUP(Fullmath[[#This Row],[M3]],$H933:$L$2227,4,FALSE)),0)</f>
        <v>0</v>
      </c>
      <c r="AA932" s="15">
        <f>IFERROR(_xlfn.IFNA(VLOOKUP(Fullmath[[#This Row],[M4]],$H$2:$L931,2,FALSE),VLOOKUP(Fullmath[[#This Row],[M4]],$H933:$L$2227,2,FALSE)),0)</f>
        <v>0</v>
      </c>
      <c r="AB932" s="16">
        <f>IFERROR(_xlfn.IFNA(VLOOKUP(Fullmath[[#This Row],[M4]],$H$2:$L931,4,FALSE),VLOOKUP(Fullmath[[#This Row],[M4]],$H933:$L$2227,4,FALSE)),0)</f>
        <v>0</v>
      </c>
      <c r="AE932" s="15">
        <f>IFERROR(_xlfn.IFNA(VLOOKUP(Fullmath[[#This Row],[M5]],$H$2:$L931,2,FALSE),VLOOKUP(Fullmath[[#This Row],[M5]],$H933:$L$2227,2,FALSE)),0)</f>
        <v>0</v>
      </c>
      <c r="AF932" s="16">
        <f>IFERROR(_xlfn.IFNA(VLOOKUP(Fullmath[[#This Row],[M5]],$H$2:$L931,4,FALSE),VLOOKUP(Fullmath[[#This Row],[M5]],$H933:$L$2227,4,FALSE)),0)</f>
        <v>0</v>
      </c>
      <c r="AI932" s="15">
        <f>IFERROR(_xlfn.IFNA(VLOOKUP(Fullmath[[#This Row],[M6]],$H$2:$L931,2,FALSE),VLOOKUP(Fullmath[[#This Row],[M6]],$H933:$L$2227,2,FALSE)),0)</f>
        <v>0</v>
      </c>
      <c r="AJ932" s="16">
        <f>IFERROR(_xlfn.IFNA(VLOOKUP(Fullmath[[#This Row],[M6]],$H$2:$L931,4,FALSE),VLOOKUP(Fullmath[[#This Row],[M6]],$H933:$L$2227,4,FALSE)),0)</f>
        <v>0</v>
      </c>
      <c r="AM932" s="6">
        <f>(IFERROR(VLOOKUP(AK932,Components[[Name]:[Price]],2,FALSE),0))</f>
        <v>0</v>
      </c>
      <c r="AP932" s="6">
        <f>(IFERROR(VLOOKUP(AN932,Components[[Name]:[Price]],2,FALSE),0))</f>
        <v>0</v>
      </c>
      <c r="AS932" s="6">
        <f>(IFERROR(VLOOKUP(AQ932,Components[[Name]:[Price]],2,FALSE),0))</f>
        <v>0</v>
      </c>
      <c r="AV932" s="6">
        <f>(IFERROR(VLOOKUP(AT932,Components[[Name]:[Price]],2,FALSE),0))</f>
        <v>0</v>
      </c>
      <c r="AY932" s="6">
        <f>(IFERROR(VLOOKUP(AW932,Components[[Name]:[Price]],2,FALSE),0))</f>
        <v>0</v>
      </c>
      <c r="BB932" s="6">
        <f>(IFERROR(VLOOKUP(AZ932,Components[[Name]:[Price]],2,FALSE),0))</f>
        <v>0</v>
      </c>
    </row>
    <row r="933" spans="9:54" x14ac:dyDescent="0.2">
      <c r="I933" s="7" t="e">
        <f>Fullmath[[#This Row],[Total CP]]/Fullmath[[#This Row],[Quantity]]</f>
        <v>#DIV/0!</v>
      </c>
      <c r="J9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3" s="6" t="e">
        <f>Fullmath[[#This Row],[Mat Cost]]/Fullmath[[#This Row],[Quantity]]</f>
        <v>#DIV/0!</v>
      </c>
      <c r="L9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3" s="14"/>
      <c r="O933" s="15">
        <f>IFERROR(_xlfn.IFNA(VLOOKUP(Fullmath[[#This Row],[M1]],$H$2:$L932,2,FALSE),VLOOKUP(Fullmath[[#This Row],[M1]],$H934:$L$2227,2,FALSE)),0)</f>
        <v>0</v>
      </c>
      <c r="P933" s="16">
        <f>IFERROR(_xlfn.IFNA(VLOOKUP(Fullmath[[#This Row],[M1]],$H$2:$L932,4,FALSE),VLOOKUP(Fullmath[[#This Row],[M1]],$H934:$L$2227,4,FALSE)),0)</f>
        <v>0</v>
      </c>
      <c r="S933" s="15">
        <f>IFERROR(_xlfn.IFNA(VLOOKUP(Fullmath[[#This Row],[M2]],$H$2:$L932,2,FALSE),VLOOKUP(Fullmath[[#This Row],[M2]],$H934:$L$2227,2,FALSE)),0)</f>
        <v>0</v>
      </c>
      <c r="T933" s="16">
        <f>IFERROR(_xlfn.IFNA(VLOOKUP(Fullmath[[#This Row],[M2]],$H$2:$L932,4,FALSE),VLOOKUP(Fullmath[[#This Row],[M2]],$H934:$L$2227,4,FALSE)),0)</f>
        <v>0</v>
      </c>
      <c r="W933" s="15">
        <f>IFERROR(_xlfn.IFNA(VLOOKUP(Fullmath[[#This Row],[M3]],$H$2:$L932,2,FALSE),VLOOKUP(Fullmath[[#This Row],[M3]],$H934:$L$2227,2,FALSE)),0)</f>
        <v>0</v>
      </c>
      <c r="X933" s="16">
        <f>IFERROR(_xlfn.IFNA(VLOOKUP(Fullmath[[#This Row],[M3]],$H$2:$L932,4,FALSE),VLOOKUP(Fullmath[[#This Row],[M3]],$H934:$L$2227,4,FALSE)),0)</f>
        <v>0</v>
      </c>
      <c r="AA933" s="15">
        <f>IFERROR(_xlfn.IFNA(VLOOKUP(Fullmath[[#This Row],[M4]],$H$2:$L932,2,FALSE),VLOOKUP(Fullmath[[#This Row],[M4]],$H934:$L$2227,2,FALSE)),0)</f>
        <v>0</v>
      </c>
      <c r="AB933" s="16">
        <f>IFERROR(_xlfn.IFNA(VLOOKUP(Fullmath[[#This Row],[M4]],$H$2:$L932,4,FALSE),VLOOKUP(Fullmath[[#This Row],[M4]],$H934:$L$2227,4,FALSE)),0)</f>
        <v>0</v>
      </c>
      <c r="AE933" s="15">
        <f>IFERROR(_xlfn.IFNA(VLOOKUP(Fullmath[[#This Row],[M5]],$H$2:$L932,2,FALSE),VLOOKUP(Fullmath[[#This Row],[M5]],$H934:$L$2227,2,FALSE)),0)</f>
        <v>0</v>
      </c>
      <c r="AF933" s="16">
        <f>IFERROR(_xlfn.IFNA(VLOOKUP(Fullmath[[#This Row],[M5]],$H$2:$L932,4,FALSE),VLOOKUP(Fullmath[[#This Row],[M5]],$H934:$L$2227,4,FALSE)),0)</f>
        <v>0</v>
      </c>
      <c r="AI933" s="15">
        <f>IFERROR(_xlfn.IFNA(VLOOKUP(Fullmath[[#This Row],[M6]],$H$2:$L932,2,FALSE),VLOOKUP(Fullmath[[#This Row],[M6]],$H934:$L$2227,2,FALSE)),0)</f>
        <v>0</v>
      </c>
      <c r="AJ933" s="16">
        <f>IFERROR(_xlfn.IFNA(VLOOKUP(Fullmath[[#This Row],[M6]],$H$2:$L932,4,FALSE),VLOOKUP(Fullmath[[#This Row],[M6]],$H934:$L$2227,4,FALSE)),0)</f>
        <v>0</v>
      </c>
      <c r="AM933" s="6">
        <f>(IFERROR(VLOOKUP(AK933,Components[[Name]:[Price]],2,FALSE),0))</f>
        <v>0</v>
      </c>
      <c r="AP933" s="6">
        <f>(IFERROR(VLOOKUP(AN933,Components[[Name]:[Price]],2,FALSE),0))</f>
        <v>0</v>
      </c>
      <c r="AS933" s="6">
        <f>(IFERROR(VLOOKUP(AQ933,Components[[Name]:[Price]],2,FALSE),0))</f>
        <v>0</v>
      </c>
      <c r="AV933" s="6">
        <f>(IFERROR(VLOOKUP(AT933,Components[[Name]:[Price]],2,FALSE),0))</f>
        <v>0</v>
      </c>
      <c r="AY933" s="6">
        <f>(IFERROR(VLOOKUP(AW933,Components[[Name]:[Price]],2,FALSE),0))</f>
        <v>0</v>
      </c>
      <c r="BB933" s="6">
        <f>(IFERROR(VLOOKUP(AZ933,Components[[Name]:[Price]],2,FALSE),0))</f>
        <v>0</v>
      </c>
    </row>
    <row r="934" spans="9:54" x14ac:dyDescent="0.2">
      <c r="I934" s="7" t="e">
        <f>Fullmath[[#This Row],[Total CP]]/Fullmath[[#This Row],[Quantity]]</f>
        <v>#DIV/0!</v>
      </c>
      <c r="J9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4" s="6" t="e">
        <f>Fullmath[[#This Row],[Mat Cost]]/Fullmath[[#This Row],[Quantity]]</f>
        <v>#DIV/0!</v>
      </c>
      <c r="L9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4" s="14"/>
      <c r="O934" s="15">
        <f>IFERROR(_xlfn.IFNA(VLOOKUP(Fullmath[[#This Row],[M1]],$H$2:$L933,2,FALSE),VLOOKUP(Fullmath[[#This Row],[M1]],$H935:$L$2227,2,FALSE)),0)</f>
        <v>0</v>
      </c>
      <c r="P934" s="16">
        <f>IFERROR(_xlfn.IFNA(VLOOKUP(Fullmath[[#This Row],[M1]],$H$2:$L933,4,FALSE),VLOOKUP(Fullmath[[#This Row],[M1]],$H935:$L$2227,4,FALSE)),0)</f>
        <v>0</v>
      </c>
      <c r="S934" s="15">
        <f>IFERROR(_xlfn.IFNA(VLOOKUP(Fullmath[[#This Row],[M2]],$H$2:$L933,2,FALSE),VLOOKUP(Fullmath[[#This Row],[M2]],$H935:$L$2227,2,FALSE)),0)</f>
        <v>0</v>
      </c>
      <c r="T934" s="16">
        <f>IFERROR(_xlfn.IFNA(VLOOKUP(Fullmath[[#This Row],[M2]],$H$2:$L933,4,FALSE),VLOOKUP(Fullmath[[#This Row],[M2]],$H935:$L$2227,4,FALSE)),0)</f>
        <v>0</v>
      </c>
      <c r="W934" s="15">
        <f>IFERROR(_xlfn.IFNA(VLOOKUP(Fullmath[[#This Row],[M3]],$H$2:$L933,2,FALSE),VLOOKUP(Fullmath[[#This Row],[M3]],$H935:$L$2227,2,FALSE)),0)</f>
        <v>0</v>
      </c>
      <c r="X934" s="16">
        <f>IFERROR(_xlfn.IFNA(VLOOKUP(Fullmath[[#This Row],[M3]],$H$2:$L933,4,FALSE),VLOOKUP(Fullmath[[#This Row],[M3]],$H935:$L$2227,4,FALSE)),0)</f>
        <v>0</v>
      </c>
      <c r="AA934" s="15">
        <f>IFERROR(_xlfn.IFNA(VLOOKUP(Fullmath[[#This Row],[M4]],$H$2:$L933,2,FALSE),VLOOKUP(Fullmath[[#This Row],[M4]],$H935:$L$2227,2,FALSE)),0)</f>
        <v>0</v>
      </c>
      <c r="AB934" s="16">
        <f>IFERROR(_xlfn.IFNA(VLOOKUP(Fullmath[[#This Row],[M4]],$H$2:$L933,4,FALSE),VLOOKUP(Fullmath[[#This Row],[M4]],$H935:$L$2227,4,FALSE)),0)</f>
        <v>0</v>
      </c>
      <c r="AE934" s="15">
        <f>IFERROR(_xlfn.IFNA(VLOOKUP(Fullmath[[#This Row],[M5]],$H$2:$L933,2,FALSE),VLOOKUP(Fullmath[[#This Row],[M5]],$H935:$L$2227,2,FALSE)),0)</f>
        <v>0</v>
      </c>
      <c r="AF934" s="16">
        <f>IFERROR(_xlfn.IFNA(VLOOKUP(Fullmath[[#This Row],[M5]],$H$2:$L933,4,FALSE),VLOOKUP(Fullmath[[#This Row],[M5]],$H935:$L$2227,4,FALSE)),0)</f>
        <v>0</v>
      </c>
      <c r="AI934" s="15">
        <f>IFERROR(_xlfn.IFNA(VLOOKUP(Fullmath[[#This Row],[M6]],$H$2:$L933,2,FALSE),VLOOKUP(Fullmath[[#This Row],[M6]],$H935:$L$2227,2,FALSE)),0)</f>
        <v>0</v>
      </c>
      <c r="AJ934" s="16">
        <f>IFERROR(_xlfn.IFNA(VLOOKUP(Fullmath[[#This Row],[M6]],$H$2:$L933,4,FALSE),VLOOKUP(Fullmath[[#This Row],[M6]],$H935:$L$2227,4,FALSE)),0)</f>
        <v>0</v>
      </c>
      <c r="AM934" s="6">
        <f>(IFERROR(VLOOKUP(AK934,Components[[Name]:[Price]],2,FALSE),0))</f>
        <v>0</v>
      </c>
      <c r="AP934" s="6">
        <f>(IFERROR(VLOOKUP(AN934,Components[[Name]:[Price]],2,FALSE),0))</f>
        <v>0</v>
      </c>
      <c r="AS934" s="6">
        <f>(IFERROR(VLOOKUP(AQ934,Components[[Name]:[Price]],2,FALSE),0))</f>
        <v>0</v>
      </c>
      <c r="AV934" s="6">
        <f>(IFERROR(VLOOKUP(AT934,Components[[Name]:[Price]],2,FALSE),0))</f>
        <v>0</v>
      </c>
      <c r="AY934" s="6">
        <f>(IFERROR(VLOOKUP(AW934,Components[[Name]:[Price]],2,FALSE),0))</f>
        <v>0</v>
      </c>
      <c r="BB934" s="6">
        <f>(IFERROR(VLOOKUP(AZ934,Components[[Name]:[Price]],2,FALSE),0))</f>
        <v>0</v>
      </c>
    </row>
    <row r="935" spans="9:54" x14ac:dyDescent="0.2">
      <c r="I935" s="7" t="e">
        <f>Fullmath[[#This Row],[Total CP]]/Fullmath[[#This Row],[Quantity]]</f>
        <v>#DIV/0!</v>
      </c>
      <c r="J9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5" s="6" t="e">
        <f>Fullmath[[#This Row],[Mat Cost]]/Fullmath[[#This Row],[Quantity]]</f>
        <v>#DIV/0!</v>
      </c>
      <c r="L9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5" s="14"/>
      <c r="O935" s="15">
        <f>IFERROR(_xlfn.IFNA(VLOOKUP(Fullmath[[#This Row],[M1]],$H$2:$L934,2,FALSE),VLOOKUP(Fullmath[[#This Row],[M1]],$H936:$L$2227,2,FALSE)),0)</f>
        <v>0</v>
      </c>
      <c r="P935" s="16">
        <f>IFERROR(_xlfn.IFNA(VLOOKUP(Fullmath[[#This Row],[M1]],$H$2:$L934,4,FALSE),VLOOKUP(Fullmath[[#This Row],[M1]],$H936:$L$2227,4,FALSE)),0)</f>
        <v>0</v>
      </c>
      <c r="S935" s="15">
        <f>IFERROR(_xlfn.IFNA(VLOOKUP(Fullmath[[#This Row],[M2]],$H$2:$L934,2,FALSE),VLOOKUP(Fullmath[[#This Row],[M2]],$H936:$L$2227,2,FALSE)),0)</f>
        <v>0</v>
      </c>
      <c r="T935" s="16">
        <f>IFERROR(_xlfn.IFNA(VLOOKUP(Fullmath[[#This Row],[M2]],$H$2:$L934,4,FALSE),VLOOKUP(Fullmath[[#This Row],[M2]],$H936:$L$2227,4,FALSE)),0)</f>
        <v>0</v>
      </c>
      <c r="W935" s="15">
        <f>IFERROR(_xlfn.IFNA(VLOOKUP(Fullmath[[#This Row],[M3]],$H$2:$L934,2,FALSE),VLOOKUP(Fullmath[[#This Row],[M3]],$H936:$L$2227,2,FALSE)),0)</f>
        <v>0</v>
      </c>
      <c r="X935" s="16">
        <f>IFERROR(_xlfn.IFNA(VLOOKUP(Fullmath[[#This Row],[M3]],$H$2:$L934,4,FALSE),VLOOKUP(Fullmath[[#This Row],[M3]],$H936:$L$2227,4,FALSE)),0)</f>
        <v>0</v>
      </c>
      <c r="AA935" s="15">
        <f>IFERROR(_xlfn.IFNA(VLOOKUP(Fullmath[[#This Row],[M4]],$H$2:$L934,2,FALSE),VLOOKUP(Fullmath[[#This Row],[M4]],$H936:$L$2227,2,FALSE)),0)</f>
        <v>0</v>
      </c>
      <c r="AB935" s="16">
        <f>IFERROR(_xlfn.IFNA(VLOOKUP(Fullmath[[#This Row],[M4]],$H$2:$L934,4,FALSE),VLOOKUP(Fullmath[[#This Row],[M4]],$H936:$L$2227,4,FALSE)),0)</f>
        <v>0</v>
      </c>
      <c r="AE935" s="15">
        <f>IFERROR(_xlfn.IFNA(VLOOKUP(Fullmath[[#This Row],[M5]],$H$2:$L934,2,FALSE),VLOOKUP(Fullmath[[#This Row],[M5]],$H936:$L$2227,2,FALSE)),0)</f>
        <v>0</v>
      </c>
      <c r="AF935" s="16">
        <f>IFERROR(_xlfn.IFNA(VLOOKUP(Fullmath[[#This Row],[M5]],$H$2:$L934,4,FALSE),VLOOKUP(Fullmath[[#This Row],[M5]],$H936:$L$2227,4,FALSE)),0)</f>
        <v>0</v>
      </c>
      <c r="AI935" s="15">
        <f>IFERROR(_xlfn.IFNA(VLOOKUP(Fullmath[[#This Row],[M6]],$H$2:$L934,2,FALSE),VLOOKUP(Fullmath[[#This Row],[M6]],$H936:$L$2227,2,FALSE)),0)</f>
        <v>0</v>
      </c>
      <c r="AJ935" s="16">
        <f>IFERROR(_xlfn.IFNA(VLOOKUP(Fullmath[[#This Row],[M6]],$H$2:$L934,4,FALSE),VLOOKUP(Fullmath[[#This Row],[M6]],$H936:$L$2227,4,FALSE)),0)</f>
        <v>0</v>
      </c>
      <c r="AM935" s="6">
        <f>(IFERROR(VLOOKUP(AK935,Components[[Name]:[Price]],2,FALSE),0))</f>
        <v>0</v>
      </c>
      <c r="AP935" s="6">
        <f>(IFERROR(VLOOKUP(AN935,Components[[Name]:[Price]],2,FALSE),0))</f>
        <v>0</v>
      </c>
      <c r="AS935" s="6">
        <f>(IFERROR(VLOOKUP(AQ935,Components[[Name]:[Price]],2,FALSE),0))</f>
        <v>0</v>
      </c>
      <c r="AV935" s="6">
        <f>(IFERROR(VLOOKUP(AT935,Components[[Name]:[Price]],2,FALSE),0))</f>
        <v>0</v>
      </c>
      <c r="AY935" s="6">
        <f>(IFERROR(VLOOKUP(AW935,Components[[Name]:[Price]],2,FALSE),0))</f>
        <v>0</v>
      </c>
      <c r="BB935" s="6">
        <f>(IFERROR(VLOOKUP(AZ935,Components[[Name]:[Price]],2,FALSE),0))</f>
        <v>0</v>
      </c>
    </row>
    <row r="936" spans="9:54" x14ac:dyDescent="0.2">
      <c r="I936" s="7" t="e">
        <f>Fullmath[[#This Row],[Total CP]]/Fullmath[[#This Row],[Quantity]]</f>
        <v>#DIV/0!</v>
      </c>
      <c r="J9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6" s="6" t="e">
        <f>Fullmath[[#This Row],[Mat Cost]]/Fullmath[[#This Row],[Quantity]]</f>
        <v>#DIV/0!</v>
      </c>
      <c r="L9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6" s="14"/>
      <c r="O936" s="15">
        <f>IFERROR(_xlfn.IFNA(VLOOKUP(Fullmath[[#This Row],[M1]],$H$2:$L935,2,FALSE),VLOOKUP(Fullmath[[#This Row],[M1]],$H937:$L$2227,2,FALSE)),0)</f>
        <v>0</v>
      </c>
      <c r="P936" s="16">
        <f>IFERROR(_xlfn.IFNA(VLOOKUP(Fullmath[[#This Row],[M1]],$H$2:$L935,4,FALSE),VLOOKUP(Fullmath[[#This Row],[M1]],$H937:$L$2227,4,FALSE)),0)</f>
        <v>0</v>
      </c>
      <c r="S936" s="15">
        <f>IFERROR(_xlfn.IFNA(VLOOKUP(Fullmath[[#This Row],[M2]],$H$2:$L935,2,FALSE),VLOOKUP(Fullmath[[#This Row],[M2]],$H937:$L$2227,2,FALSE)),0)</f>
        <v>0</v>
      </c>
      <c r="T936" s="16">
        <f>IFERROR(_xlfn.IFNA(VLOOKUP(Fullmath[[#This Row],[M2]],$H$2:$L935,4,FALSE),VLOOKUP(Fullmath[[#This Row],[M2]],$H937:$L$2227,4,FALSE)),0)</f>
        <v>0</v>
      </c>
      <c r="W936" s="15">
        <f>IFERROR(_xlfn.IFNA(VLOOKUP(Fullmath[[#This Row],[M3]],$H$2:$L935,2,FALSE),VLOOKUP(Fullmath[[#This Row],[M3]],$H937:$L$2227,2,FALSE)),0)</f>
        <v>0</v>
      </c>
      <c r="X936" s="16">
        <f>IFERROR(_xlfn.IFNA(VLOOKUP(Fullmath[[#This Row],[M3]],$H$2:$L935,4,FALSE),VLOOKUP(Fullmath[[#This Row],[M3]],$H937:$L$2227,4,FALSE)),0)</f>
        <v>0</v>
      </c>
      <c r="AA936" s="15">
        <f>IFERROR(_xlfn.IFNA(VLOOKUP(Fullmath[[#This Row],[M4]],$H$2:$L935,2,FALSE),VLOOKUP(Fullmath[[#This Row],[M4]],$H937:$L$2227,2,FALSE)),0)</f>
        <v>0</v>
      </c>
      <c r="AB936" s="16">
        <f>IFERROR(_xlfn.IFNA(VLOOKUP(Fullmath[[#This Row],[M4]],$H$2:$L935,4,FALSE),VLOOKUP(Fullmath[[#This Row],[M4]],$H937:$L$2227,4,FALSE)),0)</f>
        <v>0</v>
      </c>
      <c r="AE936" s="15">
        <f>IFERROR(_xlfn.IFNA(VLOOKUP(Fullmath[[#This Row],[M5]],$H$2:$L935,2,FALSE),VLOOKUP(Fullmath[[#This Row],[M5]],$H937:$L$2227,2,FALSE)),0)</f>
        <v>0</v>
      </c>
      <c r="AF936" s="16">
        <f>IFERROR(_xlfn.IFNA(VLOOKUP(Fullmath[[#This Row],[M5]],$H$2:$L935,4,FALSE),VLOOKUP(Fullmath[[#This Row],[M5]],$H937:$L$2227,4,FALSE)),0)</f>
        <v>0</v>
      </c>
      <c r="AI936" s="15">
        <f>IFERROR(_xlfn.IFNA(VLOOKUP(Fullmath[[#This Row],[M6]],$H$2:$L935,2,FALSE),VLOOKUP(Fullmath[[#This Row],[M6]],$H937:$L$2227,2,FALSE)),0)</f>
        <v>0</v>
      </c>
      <c r="AJ936" s="16">
        <f>IFERROR(_xlfn.IFNA(VLOOKUP(Fullmath[[#This Row],[M6]],$H$2:$L935,4,FALSE),VLOOKUP(Fullmath[[#This Row],[M6]],$H937:$L$2227,4,FALSE)),0)</f>
        <v>0</v>
      </c>
      <c r="AM936" s="6">
        <f>(IFERROR(VLOOKUP(AK936,Components[[Name]:[Price]],2,FALSE),0))</f>
        <v>0</v>
      </c>
      <c r="AP936" s="6">
        <f>(IFERROR(VLOOKUP(AN936,Components[[Name]:[Price]],2,FALSE),0))</f>
        <v>0</v>
      </c>
      <c r="AS936" s="6">
        <f>(IFERROR(VLOOKUP(AQ936,Components[[Name]:[Price]],2,FALSE),0))</f>
        <v>0</v>
      </c>
      <c r="AV936" s="6">
        <f>(IFERROR(VLOOKUP(AT936,Components[[Name]:[Price]],2,FALSE),0))</f>
        <v>0</v>
      </c>
      <c r="AY936" s="6">
        <f>(IFERROR(VLOOKUP(AW936,Components[[Name]:[Price]],2,FALSE),0))</f>
        <v>0</v>
      </c>
      <c r="BB936" s="6">
        <f>(IFERROR(VLOOKUP(AZ936,Components[[Name]:[Price]],2,FALSE),0))</f>
        <v>0</v>
      </c>
    </row>
    <row r="937" spans="9:54" x14ac:dyDescent="0.2">
      <c r="I937" s="7" t="e">
        <f>Fullmath[[#This Row],[Total CP]]/Fullmath[[#This Row],[Quantity]]</f>
        <v>#DIV/0!</v>
      </c>
      <c r="J9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7" s="6" t="e">
        <f>Fullmath[[#This Row],[Mat Cost]]/Fullmath[[#This Row],[Quantity]]</f>
        <v>#DIV/0!</v>
      </c>
      <c r="L9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7" s="14"/>
      <c r="O937" s="15">
        <f>IFERROR(_xlfn.IFNA(VLOOKUP(Fullmath[[#This Row],[M1]],$H$2:$L936,2,FALSE),VLOOKUP(Fullmath[[#This Row],[M1]],$H938:$L$2227,2,FALSE)),0)</f>
        <v>0</v>
      </c>
      <c r="P937" s="16">
        <f>IFERROR(_xlfn.IFNA(VLOOKUP(Fullmath[[#This Row],[M1]],$H$2:$L936,4,FALSE),VLOOKUP(Fullmath[[#This Row],[M1]],$H938:$L$2227,4,FALSE)),0)</f>
        <v>0</v>
      </c>
      <c r="S937" s="15">
        <f>IFERROR(_xlfn.IFNA(VLOOKUP(Fullmath[[#This Row],[M2]],$H$2:$L936,2,FALSE),VLOOKUP(Fullmath[[#This Row],[M2]],$H938:$L$2227,2,FALSE)),0)</f>
        <v>0</v>
      </c>
      <c r="T937" s="16">
        <f>IFERROR(_xlfn.IFNA(VLOOKUP(Fullmath[[#This Row],[M2]],$H$2:$L936,4,FALSE),VLOOKUP(Fullmath[[#This Row],[M2]],$H938:$L$2227,4,FALSE)),0)</f>
        <v>0</v>
      </c>
      <c r="W937" s="15">
        <f>IFERROR(_xlfn.IFNA(VLOOKUP(Fullmath[[#This Row],[M3]],$H$2:$L936,2,FALSE),VLOOKUP(Fullmath[[#This Row],[M3]],$H938:$L$2227,2,FALSE)),0)</f>
        <v>0</v>
      </c>
      <c r="X937" s="16">
        <f>IFERROR(_xlfn.IFNA(VLOOKUP(Fullmath[[#This Row],[M3]],$H$2:$L936,4,FALSE),VLOOKUP(Fullmath[[#This Row],[M3]],$H938:$L$2227,4,FALSE)),0)</f>
        <v>0</v>
      </c>
      <c r="AA937" s="15">
        <f>IFERROR(_xlfn.IFNA(VLOOKUP(Fullmath[[#This Row],[M4]],$H$2:$L936,2,FALSE),VLOOKUP(Fullmath[[#This Row],[M4]],$H938:$L$2227,2,FALSE)),0)</f>
        <v>0</v>
      </c>
      <c r="AB937" s="16">
        <f>IFERROR(_xlfn.IFNA(VLOOKUP(Fullmath[[#This Row],[M4]],$H$2:$L936,4,FALSE),VLOOKUP(Fullmath[[#This Row],[M4]],$H938:$L$2227,4,FALSE)),0)</f>
        <v>0</v>
      </c>
      <c r="AE937" s="15">
        <f>IFERROR(_xlfn.IFNA(VLOOKUP(Fullmath[[#This Row],[M5]],$H$2:$L936,2,FALSE),VLOOKUP(Fullmath[[#This Row],[M5]],$H938:$L$2227,2,FALSE)),0)</f>
        <v>0</v>
      </c>
      <c r="AF937" s="16">
        <f>IFERROR(_xlfn.IFNA(VLOOKUP(Fullmath[[#This Row],[M5]],$H$2:$L936,4,FALSE),VLOOKUP(Fullmath[[#This Row],[M5]],$H938:$L$2227,4,FALSE)),0)</f>
        <v>0</v>
      </c>
      <c r="AI937" s="15">
        <f>IFERROR(_xlfn.IFNA(VLOOKUP(Fullmath[[#This Row],[M6]],$H$2:$L936,2,FALSE),VLOOKUP(Fullmath[[#This Row],[M6]],$H938:$L$2227,2,FALSE)),0)</f>
        <v>0</v>
      </c>
      <c r="AJ937" s="16">
        <f>IFERROR(_xlfn.IFNA(VLOOKUP(Fullmath[[#This Row],[M6]],$H$2:$L936,4,FALSE),VLOOKUP(Fullmath[[#This Row],[M6]],$H938:$L$2227,4,FALSE)),0)</f>
        <v>0</v>
      </c>
      <c r="AM937" s="6">
        <f>(IFERROR(VLOOKUP(AK937,Components[[Name]:[Price]],2,FALSE),0))</f>
        <v>0</v>
      </c>
      <c r="AP937" s="6">
        <f>(IFERROR(VLOOKUP(AN937,Components[[Name]:[Price]],2,FALSE),0))</f>
        <v>0</v>
      </c>
      <c r="AS937" s="6">
        <f>(IFERROR(VLOOKUP(AQ937,Components[[Name]:[Price]],2,FALSE),0))</f>
        <v>0</v>
      </c>
      <c r="AV937" s="6">
        <f>(IFERROR(VLOOKUP(AT937,Components[[Name]:[Price]],2,FALSE),0))</f>
        <v>0</v>
      </c>
      <c r="AY937" s="6">
        <f>(IFERROR(VLOOKUP(AW937,Components[[Name]:[Price]],2,FALSE),0))</f>
        <v>0</v>
      </c>
      <c r="BB937" s="6">
        <f>(IFERROR(VLOOKUP(AZ937,Components[[Name]:[Price]],2,FALSE),0))</f>
        <v>0</v>
      </c>
    </row>
    <row r="938" spans="9:54" x14ac:dyDescent="0.2">
      <c r="I938" s="7" t="e">
        <f>Fullmath[[#This Row],[Total CP]]/Fullmath[[#This Row],[Quantity]]</f>
        <v>#DIV/0!</v>
      </c>
      <c r="J9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8" s="6" t="e">
        <f>Fullmath[[#This Row],[Mat Cost]]/Fullmath[[#This Row],[Quantity]]</f>
        <v>#DIV/0!</v>
      </c>
      <c r="L9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8" s="14"/>
      <c r="O938" s="15">
        <f>IFERROR(_xlfn.IFNA(VLOOKUP(Fullmath[[#This Row],[M1]],$H$2:$L937,2,FALSE),VLOOKUP(Fullmath[[#This Row],[M1]],$H939:$L$2227,2,FALSE)),0)</f>
        <v>0</v>
      </c>
      <c r="P938" s="16">
        <f>IFERROR(_xlfn.IFNA(VLOOKUP(Fullmath[[#This Row],[M1]],$H$2:$L937,4,FALSE),VLOOKUP(Fullmath[[#This Row],[M1]],$H939:$L$2227,4,FALSE)),0)</f>
        <v>0</v>
      </c>
      <c r="S938" s="15">
        <f>IFERROR(_xlfn.IFNA(VLOOKUP(Fullmath[[#This Row],[M2]],$H$2:$L937,2,FALSE),VLOOKUP(Fullmath[[#This Row],[M2]],$H939:$L$2227,2,FALSE)),0)</f>
        <v>0</v>
      </c>
      <c r="T938" s="16">
        <f>IFERROR(_xlfn.IFNA(VLOOKUP(Fullmath[[#This Row],[M2]],$H$2:$L937,4,FALSE),VLOOKUP(Fullmath[[#This Row],[M2]],$H939:$L$2227,4,FALSE)),0)</f>
        <v>0</v>
      </c>
      <c r="W938" s="15">
        <f>IFERROR(_xlfn.IFNA(VLOOKUP(Fullmath[[#This Row],[M3]],$H$2:$L937,2,FALSE),VLOOKUP(Fullmath[[#This Row],[M3]],$H939:$L$2227,2,FALSE)),0)</f>
        <v>0</v>
      </c>
      <c r="X938" s="16">
        <f>IFERROR(_xlfn.IFNA(VLOOKUP(Fullmath[[#This Row],[M3]],$H$2:$L937,4,FALSE),VLOOKUP(Fullmath[[#This Row],[M3]],$H939:$L$2227,4,FALSE)),0)</f>
        <v>0</v>
      </c>
      <c r="AA938" s="15">
        <f>IFERROR(_xlfn.IFNA(VLOOKUP(Fullmath[[#This Row],[M4]],$H$2:$L937,2,FALSE),VLOOKUP(Fullmath[[#This Row],[M4]],$H939:$L$2227,2,FALSE)),0)</f>
        <v>0</v>
      </c>
      <c r="AB938" s="16">
        <f>IFERROR(_xlfn.IFNA(VLOOKUP(Fullmath[[#This Row],[M4]],$H$2:$L937,4,FALSE),VLOOKUP(Fullmath[[#This Row],[M4]],$H939:$L$2227,4,FALSE)),0)</f>
        <v>0</v>
      </c>
      <c r="AE938" s="15">
        <f>IFERROR(_xlfn.IFNA(VLOOKUP(Fullmath[[#This Row],[M5]],$H$2:$L937,2,FALSE),VLOOKUP(Fullmath[[#This Row],[M5]],$H939:$L$2227,2,FALSE)),0)</f>
        <v>0</v>
      </c>
      <c r="AF938" s="16">
        <f>IFERROR(_xlfn.IFNA(VLOOKUP(Fullmath[[#This Row],[M5]],$H$2:$L937,4,FALSE),VLOOKUP(Fullmath[[#This Row],[M5]],$H939:$L$2227,4,FALSE)),0)</f>
        <v>0</v>
      </c>
      <c r="AI938" s="15">
        <f>IFERROR(_xlfn.IFNA(VLOOKUP(Fullmath[[#This Row],[M6]],$H$2:$L937,2,FALSE),VLOOKUP(Fullmath[[#This Row],[M6]],$H939:$L$2227,2,FALSE)),0)</f>
        <v>0</v>
      </c>
      <c r="AJ938" s="16">
        <f>IFERROR(_xlfn.IFNA(VLOOKUP(Fullmath[[#This Row],[M6]],$H$2:$L937,4,FALSE),VLOOKUP(Fullmath[[#This Row],[M6]],$H939:$L$2227,4,FALSE)),0)</f>
        <v>0</v>
      </c>
      <c r="AM938" s="6">
        <f>(IFERROR(VLOOKUP(AK938,Components[[Name]:[Price]],2,FALSE),0))</f>
        <v>0</v>
      </c>
      <c r="AP938" s="6">
        <f>(IFERROR(VLOOKUP(AN938,Components[[Name]:[Price]],2,FALSE),0))</f>
        <v>0</v>
      </c>
      <c r="AS938" s="6">
        <f>(IFERROR(VLOOKUP(AQ938,Components[[Name]:[Price]],2,FALSE),0))</f>
        <v>0</v>
      </c>
      <c r="AV938" s="6">
        <f>(IFERROR(VLOOKUP(AT938,Components[[Name]:[Price]],2,FALSE),0))</f>
        <v>0</v>
      </c>
      <c r="AY938" s="6">
        <f>(IFERROR(VLOOKUP(AW938,Components[[Name]:[Price]],2,FALSE),0))</f>
        <v>0</v>
      </c>
      <c r="BB938" s="6">
        <f>(IFERROR(VLOOKUP(AZ938,Components[[Name]:[Price]],2,FALSE),0))</f>
        <v>0</v>
      </c>
    </row>
    <row r="939" spans="9:54" x14ac:dyDescent="0.2">
      <c r="I939" s="7" t="e">
        <f>Fullmath[[#This Row],[Total CP]]/Fullmath[[#This Row],[Quantity]]</f>
        <v>#DIV/0!</v>
      </c>
      <c r="J9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39" s="6" t="e">
        <f>Fullmath[[#This Row],[Mat Cost]]/Fullmath[[#This Row],[Quantity]]</f>
        <v>#DIV/0!</v>
      </c>
      <c r="L9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39" s="14"/>
      <c r="O939" s="15">
        <f>IFERROR(_xlfn.IFNA(VLOOKUP(Fullmath[[#This Row],[M1]],$H$2:$L938,2,FALSE),VLOOKUP(Fullmath[[#This Row],[M1]],$H940:$L$2227,2,FALSE)),0)</f>
        <v>0</v>
      </c>
      <c r="P939" s="16">
        <f>IFERROR(_xlfn.IFNA(VLOOKUP(Fullmath[[#This Row],[M1]],$H$2:$L938,4,FALSE),VLOOKUP(Fullmath[[#This Row],[M1]],$H940:$L$2227,4,FALSE)),0)</f>
        <v>0</v>
      </c>
      <c r="S939" s="15">
        <f>IFERROR(_xlfn.IFNA(VLOOKUP(Fullmath[[#This Row],[M2]],$H$2:$L938,2,FALSE),VLOOKUP(Fullmath[[#This Row],[M2]],$H940:$L$2227,2,FALSE)),0)</f>
        <v>0</v>
      </c>
      <c r="T939" s="16">
        <f>IFERROR(_xlfn.IFNA(VLOOKUP(Fullmath[[#This Row],[M2]],$H$2:$L938,4,FALSE),VLOOKUP(Fullmath[[#This Row],[M2]],$H940:$L$2227,4,FALSE)),0)</f>
        <v>0</v>
      </c>
      <c r="W939" s="15">
        <f>IFERROR(_xlfn.IFNA(VLOOKUP(Fullmath[[#This Row],[M3]],$H$2:$L938,2,FALSE),VLOOKUP(Fullmath[[#This Row],[M3]],$H940:$L$2227,2,FALSE)),0)</f>
        <v>0</v>
      </c>
      <c r="X939" s="16">
        <f>IFERROR(_xlfn.IFNA(VLOOKUP(Fullmath[[#This Row],[M3]],$H$2:$L938,4,FALSE),VLOOKUP(Fullmath[[#This Row],[M3]],$H940:$L$2227,4,FALSE)),0)</f>
        <v>0</v>
      </c>
      <c r="AA939" s="15">
        <f>IFERROR(_xlfn.IFNA(VLOOKUP(Fullmath[[#This Row],[M4]],$H$2:$L938,2,FALSE),VLOOKUP(Fullmath[[#This Row],[M4]],$H940:$L$2227,2,FALSE)),0)</f>
        <v>0</v>
      </c>
      <c r="AB939" s="16">
        <f>IFERROR(_xlfn.IFNA(VLOOKUP(Fullmath[[#This Row],[M4]],$H$2:$L938,4,FALSE),VLOOKUP(Fullmath[[#This Row],[M4]],$H940:$L$2227,4,FALSE)),0)</f>
        <v>0</v>
      </c>
      <c r="AE939" s="15">
        <f>IFERROR(_xlfn.IFNA(VLOOKUP(Fullmath[[#This Row],[M5]],$H$2:$L938,2,FALSE),VLOOKUP(Fullmath[[#This Row],[M5]],$H940:$L$2227,2,FALSE)),0)</f>
        <v>0</v>
      </c>
      <c r="AF939" s="16">
        <f>IFERROR(_xlfn.IFNA(VLOOKUP(Fullmath[[#This Row],[M5]],$H$2:$L938,4,FALSE),VLOOKUP(Fullmath[[#This Row],[M5]],$H940:$L$2227,4,FALSE)),0)</f>
        <v>0</v>
      </c>
      <c r="AI939" s="15">
        <f>IFERROR(_xlfn.IFNA(VLOOKUP(Fullmath[[#This Row],[M6]],$H$2:$L938,2,FALSE),VLOOKUP(Fullmath[[#This Row],[M6]],$H940:$L$2227,2,FALSE)),0)</f>
        <v>0</v>
      </c>
      <c r="AJ939" s="16">
        <f>IFERROR(_xlfn.IFNA(VLOOKUP(Fullmath[[#This Row],[M6]],$H$2:$L938,4,FALSE),VLOOKUP(Fullmath[[#This Row],[M6]],$H940:$L$2227,4,FALSE)),0)</f>
        <v>0</v>
      </c>
      <c r="AM939" s="6">
        <f>(IFERROR(VLOOKUP(AK939,Components[[Name]:[Price]],2,FALSE),0))</f>
        <v>0</v>
      </c>
      <c r="AP939" s="6">
        <f>(IFERROR(VLOOKUP(AN939,Components[[Name]:[Price]],2,FALSE),0))</f>
        <v>0</v>
      </c>
      <c r="AS939" s="6">
        <f>(IFERROR(VLOOKUP(AQ939,Components[[Name]:[Price]],2,FALSE),0))</f>
        <v>0</v>
      </c>
      <c r="AV939" s="6">
        <f>(IFERROR(VLOOKUP(AT939,Components[[Name]:[Price]],2,FALSE),0))</f>
        <v>0</v>
      </c>
      <c r="AY939" s="6">
        <f>(IFERROR(VLOOKUP(AW939,Components[[Name]:[Price]],2,FALSE),0))</f>
        <v>0</v>
      </c>
      <c r="BB939" s="6">
        <f>(IFERROR(VLOOKUP(AZ939,Components[[Name]:[Price]],2,FALSE),0))</f>
        <v>0</v>
      </c>
    </row>
    <row r="940" spans="9:54" x14ac:dyDescent="0.2">
      <c r="I940" s="7" t="e">
        <f>Fullmath[[#This Row],[Total CP]]/Fullmath[[#This Row],[Quantity]]</f>
        <v>#DIV/0!</v>
      </c>
      <c r="J9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0" s="6" t="e">
        <f>Fullmath[[#This Row],[Mat Cost]]/Fullmath[[#This Row],[Quantity]]</f>
        <v>#DIV/0!</v>
      </c>
      <c r="L9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0" s="14"/>
      <c r="O940" s="15">
        <f>IFERROR(_xlfn.IFNA(VLOOKUP(Fullmath[[#This Row],[M1]],$H$2:$L939,2,FALSE),VLOOKUP(Fullmath[[#This Row],[M1]],$H941:$L$2227,2,FALSE)),0)</f>
        <v>0</v>
      </c>
      <c r="P940" s="16">
        <f>IFERROR(_xlfn.IFNA(VLOOKUP(Fullmath[[#This Row],[M1]],$H$2:$L939,4,FALSE),VLOOKUP(Fullmath[[#This Row],[M1]],$H941:$L$2227,4,FALSE)),0)</f>
        <v>0</v>
      </c>
      <c r="S940" s="15">
        <f>IFERROR(_xlfn.IFNA(VLOOKUP(Fullmath[[#This Row],[M2]],$H$2:$L939,2,FALSE),VLOOKUP(Fullmath[[#This Row],[M2]],$H941:$L$2227,2,FALSE)),0)</f>
        <v>0</v>
      </c>
      <c r="T940" s="16">
        <f>IFERROR(_xlfn.IFNA(VLOOKUP(Fullmath[[#This Row],[M2]],$H$2:$L939,4,FALSE),VLOOKUP(Fullmath[[#This Row],[M2]],$H941:$L$2227,4,FALSE)),0)</f>
        <v>0</v>
      </c>
      <c r="W940" s="15">
        <f>IFERROR(_xlfn.IFNA(VLOOKUP(Fullmath[[#This Row],[M3]],$H$2:$L939,2,FALSE),VLOOKUP(Fullmath[[#This Row],[M3]],$H941:$L$2227,2,FALSE)),0)</f>
        <v>0</v>
      </c>
      <c r="X940" s="16">
        <f>IFERROR(_xlfn.IFNA(VLOOKUP(Fullmath[[#This Row],[M3]],$H$2:$L939,4,FALSE),VLOOKUP(Fullmath[[#This Row],[M3]],$H941:$L$2227,4,FALSE)),0)</f>
        <v>0</v>
      </c>
      <c r="AA940" s="15">
        <f>IFERROR(_xlfn.IFNA(VLOOKUP(Fullmath[[#This Row],[M4]],$H$2:$L939,2,FALSE),VLOOKUP(Fullmath[[#This Row],[M4]],$H941:$L$2227,2,FALSE)),0)</f>
        <v>0</v>
      </c>
      <c r="AB940" s="16">
        <f>IFERROR(_xlfn.IFNA(VLOOKUP(Fullmath[[#This Row],[M4]],$H$2:$L939,4,FALSE),VLOOKUP(Fullmath[[#This Row],[M4]],$H941:$L$2227,4,FALSE)),0)</f>
        <v>0</v>
      </c>
      <c r="AE940" s="15">
        <f>IFERROR(_xlfn.IFNA(VLOOKUP(Fullmath[[#This Row],[M5]],$H$2:$L939,2,FALSE),VLOOKUP(Fullmath[[#This Row],[M5]],$H941:$L$2227,2,FALSE)),0)</f>
        <v>0</v>
      </c>
      <c r="AF940" s="16">
        <f>IFERROR(_xlfn.IFNA(VLOOKUP(Fullmath[[#This Row],[M5]],$H$2:$L939,4,FALSE),VLOOKUP(Fullmath[[#This Row],[M5]],$H941:$L$2227,4,FALSE)),0)</f>
        <v>0</v>
      </c>
      <c r="AI940" s="15">
        <f>IFERROR(_xlfn.IFNA(VLOOKUP(Fullmath[[#This Row],[M6]],$H$2:$L939,2,FALSE),VLOOKUP(Fullmath[[#This Row],[M6]],$H941:$L$2227,2,FALSE)),0)</f>
        <v>0</v>
      </c>
      <c r="AJ940" s="16">
        <f>IFERROR(_xlfn.IFNA(VLOOKUP(Fullmath[[#This Row],[M6]],$H$2:$L939,4,FALSE),VLOOKUP(Fullmath[[#This Row],[M6]],$H941:$L$2227,4,FALSE)),0)</f>
        <v>0</v>
      </c>
      <c r="AM940" s="6">
        <f>(IFERROR(VLOOKUP(AK940,Components[[Name]:[Price]],2,FALSE),0))</f>
        <v>0</v>
      </c>
      <c r="AP940" s="6">
        <f>(IFERROR(VLOOKUP(AN940,Components[[Name]:[Price]],2,FALSE),0))</f>
        <v>0</v>
      </c>
      <c r="AS940" s="6">
        <f>(IFERROR(VLOOKUP(AQ940,Components[[Name]:[Price]],2,FALSE),0))</f>
        <v>0</v>
      </c>
      <c r="AV940" s="6">
        <f>(IFERROR(VLOOKUP(AT940,Components[[Name]:[Price]],2,FALSE),0))</f>
        <v>0</v>
      </c>
      <c r="AY940" s="6">
        <f>(IFERROR(VLOOKUP(AW940,Components[[Name]:[Price]],2,FALSE),0))</f>
        <v>0</v>
      </c>
      <c r="BB940" s="6">
        <f>(IFERROR(VLOOKUP(AZ940,Components[[Name]:[Price]],2,FALSE),0))</f>
        <v>0</v>
      </c>
    </row>
    <row r="941" spans="9:54" x14ac:dyDescent="0.2">
      <c r="I941" s="7" t="e">
        <f>Fullmath[[#This Row],[Total CP]]/Fullmath[[#This Row],[Quantity]]</f>
        <v>#DIV/0!</v>
      </c>
      <c r="J9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1" s="6" t="e">
        <f>Fullmath[[#This Row],[Mat Cost]]/Fullmath[[#This Row],[Quantity]]</f>
        <v>#DIV/0!</v>
      </c>
      <c r="L9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1" s="14"/>
      <c r="O941" s="15">
        <f>IFERROR(_xlfn.IFNA(VLOOKUP(Fullmath[[#This Row],[M1]],$H$2:$L940,2,FALSE),VLOOKUP(Fullmath[[#This Row],[M1]],$H942:$L$2227,2,FALSE)),0)</f>
        <v>0</v>
      </c>
      <c r="P941" s="16">
        <f>IFERROR(_xlfn.IFNA(VLOOKUP(Fullmath[[#This Row],[M1]],$H$2:$L940,4,FALSE),VLOOKUP(Fullmath[[#This Row],[M1]],$H942:$L$2227,4,FALSE)),0)</f>
        <v>0</v>
      </c>
      <c r="S941" s="15">
        <f>IFERROR(_xlfn.IFNA(VLOOKUP(Fullmath[[#This Row],[M2]],$H$2:$L940,2,FALSE),VLOOKUP(Fullmath[[#This Row],[M2]],$H942:$L$2227,2,FALSE)),0)</f>
        <v>0</v>
      </c>
      <c r="T941" s="16">
        <f>IFERROR(_xlfn.IFNA(VLOOKUP(Fullmath[[#This Row],[M2]],$H$2:$L940,4,FALSE),VLOOKUP(Fullmath[[#This Row],[M2]],$H942:$L$2227,4,FALSE)),0)</f>
        <v>0</v>
      </c>
      <c r="W941" s="15">
        <f>IFERROR(_xlfn.IFNA(VLOOKUP(Fullmath[[#This Row],[M3]],$H$2:$L940,2,FALSE),VLOOKUP(Fullmath[[#This Row],[M3]],$H942:$L$2227,2,FALSE)),0)</f>
        <v>0</v>
      </c>
      <c r="X941" s="16">
        <f>IFERROR(_xlfn.IFNA(VLOOKUP(Fullmath[[#This Row],[M3]],$H$2:$L940,4,FALSE),VLOOKUP(Fullmath[[#This Row],[M3]],$H942:$L$2227,4,FALSE)),0)</f>
        <v>0</v>
      </c>
      <c r="AA941" s="15">
        <f>IFERROR(_xlfn.IFNA(VLOOKUP(Fullmath[[#This Row],[M4]],$H$2:$L940,2,FALSE),VLOOKUP(Fullmath[[#This Row],[M4]],$H942:$L$2227,2,FALSE)),0)</f>
        <v>0</v>
      </c>
      <c r="AB941" s="16">
        <f>IFERROR(_xlfn.IFNA(VLOOKUP(Fullmath[[#This Row],[M4]],$H$2:$L940,4,FALSE),VLOOKUP(Fullmath[[#This Row],[M4]],$H942:$L$2227,4,FALSE)),0)</f>
        <v>0</v>
      </c>
      <c r="AE941" s="15">
        <f>IFERROR(_xlfn.IFNA(VLOOKUP(Fullmath[[#This Row],[M5]],$H$2:$L940,2,FALSE),VLOOKUP(Fullmath[[#This Row],[M5]],$H942:$L$2227,2,FALSE)),0)</f>
        <v>0</v>
      </c>
      <c r="AF941" s="16">
        <f>IFERROR(_xlfn.IFNA(VLOOKUP(Fullmath[[#This Row],[M5]],$H$2:$L940,4,FALSE),VLOOKUP(Fullmath[[#This Row],[M5]],$H942:$L$2227,4,FALSE)),0)</f>
        <v>0</v>
      </c>
      <c r="AI941" s="15">
        <f>IFERROR(_xlfn.IFNA(VLOOKUP(Fullmath[[#This Row],[M6]],$H$2:$L940,2,FALSE),VLOOKUP(Fullmath[[#This Row],[M6]],$H942:$L$2227,2,FALSE)),0)</f>
        <v>0</v>
      </c>
      <c r="AJ941" s="16">
        <f>IFERROR(_xlfn.IFNA(VLOOKUP(Fullmath[[#This Row],[M6]],$H$2:$L940,4,FALSE),VLOOKUP(Fullmath[[#This Row],[M6]],$H942:$L$2227,4,FALSE)),0)</f>
        <v>0</v>
      </c>
      <c r="AM941" s="6">
        <f>(IFERROR(VLOOKUP(AK941,Components[[Name]:[Price]],2,FALSE),0))</f>
        <v>0</v>
      </c>
      <c r="AP941" s="6">
        <f>(IFERROR(VLOOKUP(AN941,Components[[Name]:[Price]],2,FALSE),0))</f>
        <v>0</v>
      </c>
      <c r="AS941" s="6">
        <f>(IFERROR(VLOOKUP(AQ941,Components[[Name]:[Price]],2,FALSE),0))</f>
        <v>0</v>
      </c>
      <c r="AV941" s="6">
        <f>(IFERROR(VLOOKUP(AT941,Components[[Name]:[Price]],2,FALSE),0))</f>
        <v>0</v>
      </c>
      <c r="AY941" s="6">
        <f>(IFERROR(VLOOKUP(AW941,Components[[Name]:[Price]],2,FALSE),0))</f>
        <v>0</v>
      </c>
      <c r="BB941" s="6">
        <f>(IFERROR(VLOOKUP(AZ941,Components[[Name]:[Price]],2,FALSE),0))</f>
        <v>0</v>
      </c>
    </row>
    <row r="942" spans="9:54" x14ac:dyDescent="0.2">
      <c r="I942" s="7" t="e">
        <f>Fullmath[[#This Row],[Total CP]]/Fullmath[[#This Row],[Quantity]]</f>
        <v>#DIV/0!</v>
      </c>
      <c r="J9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2" s="6" t="e">
        <f>Fullmath[[#This Row],[Mat Cost]]/Fullmath[[#This Row],[Quantity]]</f>
        <v>#DIV/0!</v>
      </c>
      <c r="L9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2" s="14"/>
      <c r="O942" s="15">
        <f>IFERROR(_xlfn.IFNA(VLOOKUP(Fullmath[[#This Row],[M1]],$H$2:$L941,2,FALSE),VLOOKUP(Fullmath[[#This Row],[M1]],$H943:$L$2227,2,FALSE)),0)</f>
        <v>0</v>
      </c>
      <c r="P942" s="16">
        <f>IFERROR(_xlfn.IFNA(VLOOKUP(Fullmath[[#This Row],[M1]],$H$2:$L941,4,FALSE),VLOOKUP(Fullmath[[#This Row],[M1]],$H943:$L$2227,4,FALSE)),0)</f>
        <v>0</v>
      </c>
      <c r="S942" s="15">
        <f>IFERROR(_xlfn.IFNA(VLOOKUP(Fullmath[[#This Row],[M2]],$H$2:$L941,2,FALSE),VLOOKUP(Fullmath[[#This Row],[M2]],$H943:$L$2227,2,FALSE)),0)</f>
        <v>0</v>
      </c>
      <c r="T942" s="16">
        <f>IFERROR(_xlfn.IFNA(VLOOKUP(Fullmath[[#This Row],[M2]],$H$2:$L941,4,FALSE),VLOOKUP(Fullmath[[#This Row],[M2]],$H943:$L$2227,4,FALSE)),0)</f>
        <v>0</v>
      </c>
      <c r="W942" s="15">
        <f>IFERROR(_xlfn.IFNA(VLOOKUP(Fullmath[[#This Row],[M3]],$H$2:$L941,2,FALSE),VLOOKUP(Fullmath[[#This Row],[M3]],$H943:$L$2227,2,FALSE)),0)</f>
        <v>0</v>
      </c>
      <c r="X942" s="16">
        <f>IFERROR(_xlfn.IFNA(VLOOKUP(Fullmath[[#This Row],[M3]],$H$2:$L941,4,FALSE),VLOOKUP(Fullmath[[#This Row],[M3]],$H943:$L$2227,4,FALSE)),0)</f>
        <v>0</v>
      </c>
      <c r="AA942" s="15">
        <f>IFERROR(_xlfn.IFNA(VLOOKUP(Fullmath[[#This Row],[M4]],$H$2:$L941,2,FALSE),VLOOKUP(Fullmath[[#This Row],[M4]],$H943:$L$2227,2,FALSE)),0)</f>
        <v>0</v>
      </c>
      <c r="AB942" s="16">
        <f>IFERROR(_xlfn.IFNA(VLOOKUP(Fullmath[[#This Row],[M4]],$H$2:$L941,4,FALSE),VLOOKUP(Fullmath[[#This Row],[M4]],$H943:$L$2227,4,FALSE)),0)</f>
        <v>0</v>
      </c>
      <c r="AE942" s="15">
        <f>IFERROR(_xlfn.IFNA(VLOOKUP(Fullmath[[#This Row],[M5]],$H$2:$L941,2,FALSE),VLOOKUP(Fullmath[[#This Row],[M5]],$H943:$L$2227,2,FALSE)),0)</f>
        <v>0</v>
      </c>
      <c r="AF942" s="16">
        <f>IFERROR(_xlfn.IFNA(VLOOKUP(Fullmath[[#This Row],[M5]],$H$2:$L941,4,FALSE),VLOOKUP(Fullmath[[#This Row],[M5]],$H943:$L$2227,4,FALSE)),0)</f>
        <v>0</v>
      </c>
      <c r="AI942" s="15">
        <f>IFERROR(_xlfn.IFNA(VLOOKUP(Fullmath[[#This Row],[M6]],$H$2:$L941,2,FALSE),VLOOKUP(Fullmath[[#This Row],[M6]],$H943:$L$2227,2,FALSE)),0)</f>
        <v>0</v>
      </c>
      <c r="AJ942" s="16">
        <f>IFERROR(_xlfn.IFNA(VLOOKUP(Fullmath[[#This Row],[M6]],$H$2:$L941,4,FALSE),VLOOKUP(Fullmath[[#This Row],[M6]],$H943:$L$2227,4,FALSE)),0)</f>
        <v>0</v>
      </c>
      <c r="AM942" s="6">
        <f>(IFERROR(VLOOKUP(AK942,Components[[Name]:[Price]],2,FALSE),0))</f>
        <v>0</v>
      </c>
      <c r="AP942" s="6">
        <f>(IFERROR(VLOOKUP(AN942,Components[[Name]:[Price]],2,FALSE),0))</f>
        <v>0</v>
      </c>
      <c r="AS942" s="6">
        <f>(IFERROR(VLOOKUP(AQ942,Components[[Name]:[Price]],2,FALSE),0))</f>
        <v>0</v>
      </c>
      <c r="AV942" s="6">
        <f>(IFERROR(VLOOKUP(AT942,Components[[Name]:[Price]],2,FALSE),0))</f>
        <v>0</v>
      </c>
      <c r="AY942" s="6">
        <f>(IFERROR(VLOOKUP(AW942,Components[[Name]:[Price]],2,FALSE),0))</f>
        <v>0</v>
      </c>
      <c r="BB942" s="6">
        <f>(IFERROR(VLOOKUP(AZ942,Components[[Name]:[Price]],2,FALSE),0))</f>
        <v>0</v>
      </c>
    </row>
    <row r="943" spans="9:54" x14ac:dyDescent="0.2">
      <c r="I943" s="7" t="e">
        <f>Fullmath[[#This Row],[Total CP]]/Fullmath[[#This Row],[Quantity]]</f>
        <v>#DIV/0!</v>
      </c>
      <c r="J9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3" s="6" t="e">
        <f>Fullmath[[#This Row],[Mat Cost]]/Fullmath[[#This Row],[Quantity]]</f>
        <v>#DIV/0!</v>
      </c>
      <c r="L9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3" s="14"/>
      <c r="O943" s="15">
        <f>IFERROR(_xlfn.IFNA(VLOOKUP(Fullmath[[#This Row],[M1]],$H$2:$L942,2,FALSE),VLOOKUP(Fullmath[[#This Row],[M1]],$H944:$L$2227,2,FALSE)),0)</f>
        <v>0</v>
      </c>
      <c r="P943" s="16">
        <f>IFERROR(_xlfn.IFNA(VLOOKUP(Fullmath[[#This Row],[M1]],$H$2:$L942,4,FALSE),VLOOKUP(Fullmath[[#This Row],[M1]],$H944:$L$2227,4,FALSE)),0)</f>
        <v>0</v>
      </c>
      <c r="S943" s="15">
        <f>IFERROR(_xlfn.IFNA(VLOOKUP(Fullmath[[#This Row],[M2]],$H$2:$L942,2,FALSE),VLOOKUP(Fullmath[[#This Row],[M2]],$H944:$L$2227,2,FALSE)),0)</f>
        <v>0</v>
      </c>
      <c r="T943" s="16">
        <f>IFERROR(_xlfn.IFNA(VLOOKUP(Fullmath[[#This Row],[M2]],$H$2:$L942,4,FALSE),VLOOKUP(Fullmath[[#This Row],[M2]],$H944:$L$2227,4,FALSE)),0)</f>
        <v>0</v>
      </c>
      <c r="W943" s="15">
        <f>IFERROR(_xlfn.IFNA(VLOOKUP(Fullmath[[#This Row],[M3]],$H$2:$L942,2,FALSE),VLOOKUP(Fullmath[[#This Row],[M3]],$H944:$L$2227,2,FALSE)),0)</f>
        <v>0</v>
      </c>
      <c r="X943" s="16">
        <f>IFERROR(_xlfn.IFNA(VLOOKUP(Fullmath[[#This Row],[M3]],$H$2:$L942,4,FALSE),VLOOKUP(Fullmath[[#This Row],[M3]],$H944:$L$2227,4,FALSE)),0)</f>
        <v>0</v>
      </c>
      <c r="AA943" s="15">
        <f>IFERROR(_xlfn.IFNA(VLOOKUP(Fullmath[[#This Row],[M4]],$H$2:$L942,2,FALSE),VLOOKUP(Fullmath[[#This Row],[M4]],$H944:$L$2227,2,FALSE)),0)</f>
        <v>0</v>
      </c>
      <c r="AB943" s="16">
        <f>IFERROR(_xlfn.IFNA(VLOOKUP(Fullmath[[#This Row],[M4]],$H$2:$L942,4,FALSE),VLOOKUP(Fullmath[[#This Row],[M4]],$H944:$L$2227,4,FALSE)),0)</f>
        <v>0</v>
      </c>
      <c r="AE943" s="15">
        <f>IFERROR(_xlfn.IFNA(VLOOKUP(Fullmath[[#This Row],[M5]],$H$2:$L942,2,FALSE),VLOOKUP(Fullmath[[#This Row],[M5]],$H944:$L$2227,2,FALSE)),0)</f>
        <v>0</v>
      </c>
      <c r="AF943" s="16">
        <f>IFERROR(_xlfn.IFNA(VLOOKUP(Fullmath[[#This Row],[M5]],$H$2:$L942,4,FALSE),VLOOKUP(Fullmath[[#This Row],[M5]],$H944:$L$2227,4,FALSE)),0)</f>
        <v>0</v>
      </c>
      <c r="AI943" s="15">
        <f>IFERROR(_xlfn.IFNA(VLOOKUP(Fullmath[[#This Row],[M6]],$H$2:$L942,2,FALSE),VLOOKUP(Fullmath[[#This Row],[M6]],$H944:$L$2227,2,FALSE)),0)</f>
        <v>0</v>
      </c>
      <c r="AJ943" s="16">
        <f>IFERROR(_xlfn.IFNA(VLOOKUP(Fullmath[[#This Row],[M6]],$H$2:$L942,4,FALSE),VLOOKUP(Fullmath[[#This Row],[M6]],$H944:$L$2227,4,FALSE)),0)</f>
        <v>0</v>
      </c>
      <c r="AM943" s="6">
        <f>(IFERROR(VLOOKUP(AK943,Components[[Name]:[Price]],2,FALSE),0))</f>
        <v>0</v>
      </c>
      <c r="AP943" s="6">
        <f>(IFERROR(VLOOKUP(AN943,Components[[Name]:[Price]],2,FALSE),0))</f>
        <v>0</v>
      </c>
      <c r="AS943" s="6">
        <f>(IFERROR(VLOOKUP(AQ943,Components[[Name]:[Price]],2,FALSE),0))</f>
        <v>0</v>
      </c>
      <c r="AV943" s="6">
        <f>(IFERROR(VLOOKUP(AT943,Components[[Name]:[Price]],2,FALSE),0))</f>
        <v>0</v>
      </c>
      <c r="AY943" s="6">
        <f>(IFERROR(VLOOKUP(AW943,Components[[Name]:[Price]],2,FALSE),0))</f>
        <v>0</v>
      </c>
      <c r="BB943" s="6">
        <f>(IFERROR(VLOOKUP(AZ943,Components[[Name]:[Price]],2,FALSE),0))</f>
        <v>0</v>
      </c>
    </row>
    <row r="944" spans="9:54" x14ac:dyDescent="0.2">
      <c r="I944" s="7" t="e">
        <f>Fullmath[[#This Row],[Total CP]]/Fullmath[[#This Row],[Quantity]]</f>
        <v>#DIV/0!</v>
      </c>
      <c r="J9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4" s="6" t="e">
        <f>Fullmath[[#This Row],[Mat Cost]]/Fullmath[[#This Row],[Quantity]]</f>
        <v>#DIV/0!</v>
      </c>
      <c r="L9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4" s="14"/>
      <c r="O944" s="15">
        <f>IFERROR(_xlfn.IFNA(VLOOKUP(Fullmath[[#This Row],[M1]],$H$2:$L943,2,FALSE),VLOOKUP(Fullmath[[#This Row],[M1]],$H945:$L$2227,2,FALSE)),0)</f>
        <v>0</v>
      </c>
      <c r="P944" s="16">
        <f>IFERROR(_xlfn.IFNA(VLOOKUP(Fullmath[[#This Row],[M1]],$H$2:$L943,4,FALSE),VLOOKUP(Fullmath[[#This Row],[M1]],$H945:$L$2227,4,FALSE)),0)</f>
        <v>0</v>
      </c>
      <c r="S944" s="15">
        <f>IFERROR(_xlfn.IFNA(VLOOKUP(Fullmath[[#This Row],[M2]],$H$2:$L943,2,FALSE),VLOOKUP(Fullmath[[#This Row],[M2]],$H945:$L$2227,2,FALSE)),0)</f>
        <v>0</v>
      </c>
      <c r="T944" s="16">
        <f>IFERROR(_xlfn.IFNA(VLOOKUP(Fullmath[[#This Row],[M2]],$H$2:$L943,4,FALSE),VLOOKUP(Fullmath[[#This Row],[M2]],$H945:$L$2227,4,FALSE)),0)</f>
        <v>0</v>
      </c>
      <c r="W944" s="15">
        <f>IFERROR(_xlfn.IFNA(VLOOKUP(Fullmath[[#This Row],[M3]],$H$2:$L943,2,FALSE),VLOOKUP(Fullmath[[#This Row],[M3]],$H945:$L$2227,2,FALSE)),0)</f>
        <v>0</v>
      </c>
      <c r="X944" s="16">
        <f>IFERROR(_xlfn.IFNA(VLOOKUP(Fullmath[[#This Row],[M3]],$H$2:$L943,4,FALSE),VLOOKUP(Fullmath[[#This Row],[M3]],$H945:$L$2227,4,FALSE)),0)</f>
        <v>0</v>
      </c>
      <c r="AA944" s="15">
        <f>IFERROR(_xlfn.IFNA(VLOOKUP(Fullmath[[#This Row],[M4]],$H$2:$L943,2,FALSE),VLOOKUP(Fullmath[[#This Row],[M4]],$H945:$L$2227,2,FALSE)),0)</f>
        <v>0</v>
      </c>
      <c r="AB944" s="16">
        <f>IFERROR(_xlfn.IFNA(VLOOKUP(Fullmath[[#This Row],[M4]],$H$2:$L943,4,FALSE),VLOOKUP(Fullmath[[#This Row],[M4]],$H945:$L$2227,4,FALSE)),0)</f>
        <v>0</v>
      </c>
      <c r="AE944" s="15">
        <f>IFERROR(_xlfn.IFNA(VLOOKUP(Fullmath[[#This Row],[M5]],$H$2:$L943,2,FALSE),VLOOKUP(Fullmath[[#This Row],[M5]],$H945:$L$2227,2,FALSE)),0)</f>
        <v>0</v>
      </c>
      <c r="AF944" s="16">
        <f>IFERROR(_xlfn.IFNA(VLOOKUP(Fullmath[[#This Row],[M5]],$H$2:$L943,4,FALSE),VLOOKUP(Fullmath[[#This Row],[M5]],$H945:$L$2227,4,FALSE)),0)</f>
        <v>0</v>
      </c>
      <c r="AI944" s="15">
        <f>IFERROR(_xlfn.IFNA(VLOOKUP(Fullmath[[#This Row],[M6]],$H$2:$L943,2,FALSE),VLOOKUP(Fullmath[[#This Row],[M6]],$H945:$L$2227,2,FALSE)),0)</f>
        <v>0</v>
      </c>
      <c r="AJ944" s="16">
        <f>IFERROR(_xlfn.IFNA(VLOOKUP(Fullmath[[#This Row],[M6]],$H$2:$L943,4,FALSE),VLOOKUP(Fullmath[[#This Row],[M6]],$H945:$L$2227,4,FALSE)),0)</f>
        <v>0</v>
      </c>
      <c r="AM944" s="6">
        <f>(IFERROR(VLOOKUP(AK944,Components[[Name]:[Price]],2,FALSE),0))</f>
        <v>0</v>
      </c>
      <c r="AP944" s="6">
        <f>(IFERROR(VLOOKUP(AN944,Components[[Name]:[Price]],2,FALSE),0))</f>
        <v>0</v>
      </c>
      <c r="AS944" s="6">
        <f>(IFERROR(VLOOKUP(AQ944,Components[[Name]:[Price]],2,FALSE),0))</f>
        <v>0</v>
      </c>
      <c r="AV944" s="6">
        <f>(IFERROR(VLOOKUP(AT944,Components[[Name]:[Price]],2,FALSE),0))</f>
        <v>0</v>
      </c>
      <c r="AY944" s="6">
        <f>(IFERROR(VLOOKUP(AW944,Components[[Name]:[Price]],2,FALSE),0))</f>
        <v>0</v>
      </c>
      <c r="BB944" s="6">
        <f>(IFERROR(VLOOKUP(AZ944,Components[[Name]:[Price]],2,FALSE),0))</f>
        <v>0</v>
      </c>
    </row>
    <row r="945" spans="9:54" x14ac:dyDescent="0.2">
      <c r="I945" s="7" t="e">
        <f>Fullmath[[#This Row],[Total CP]]/Fullmath[[#This Row],[Quantity]]</f>
        <v>#DIV/0!</v>
      </c>
      <c r="J9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5" s="6" t="e">
        <f>Fullmath[[#This Row],[Mat Cost]]/Fullmath[[#This Row],[Quantity]]</f>
        <v>#DIV/0!</v>
      </c>
      <c r="L9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5" s="14"/>
      <c r="O945" s="15">
        <f>IFERROR(_xlfn.IFNA(VLOOKUP(Fullmath[[#This Row],[M1]],$H$2:$L944,2,FALSE),VLOOKUP(Fullmath[[#This Row],[M1]],$H946:$L$2227,2,FALSE)),0)</f>
        <v>0</v>
      </c>
      <c r="P945" s="16">
        <f>IFERROR(_xlfn.IFNA(VLOOKUP(Fullmath[[#This Row],[M1]],$H$2:$L944,4,FALSE),VLOOKUP(Fullmath[[#This Row],[M1]],$H946:$L$2227,4,FALSE)),0)</f>
        <v>0</v>
      </c>
      <c r="S945" s="15">
        <f>IFERROR(_xlfn.IFNA(VLOOKUP(Fullmath[[#This Row],[M2]],$H$2:$L944,2,FALSE),VLOOKUP(Fullmath[[#This Row],[M2]],$H946:$L$2227,2,FALSE)),0)</f>
        <v>0</v>
      </c>
      <c r="T945" s="16">
        <f>IFERROR(_xlfn.IFNA(VLOOKUP(Fullmath[[#This Row],[M2]],$H$2:$L944,4,FALSE),VLOOKUP(Fullmath[[#This Row],[M2]],$H946:$L$2227,4,FALSE)),0)</f>
        <v>0</v>
      </c>
      <c r="W945" s="15">
        <f>IFERROR(_xlfn.IFNA(VLOOKUP(Fullmath[[#This Row],[M3]],$H$2:$L944,2,FALSE),VLOOKUP(Fullmath[[#This Row],[M3]],$H946:$L$2227,2,FALSE)),0)</f>
        <v>0</v>
      </c>
      <c r="X945" s="16">
        <f>IFERROR(_xlfn.IFNA(VLOOKUP(Fullmath[[#This Row],[M3]],$H$2:$L944,4,FALSE),VLOOKUP(Fullmath[[#This Row],[M3]],$H946:$L$2227,4,FALSE)),0)</f>
        <v>0</v>
      </c>
      <c r="AA945" s="15">
        <f>IFERROR(_xlfn.IFNA(VLOOKUP(Fullmath[[#This Row],[M4]],$H$2:$L944,2,FALSE),VLOOKUP(Fullmath[[#This Row],[M4]],$H946:$L$2227,2,FALSE)),0)</f>
        <v>0</v>
      </c>
      <c r="AB945" s="16">
        <f>IFERROR(_xlfn.IFNA(VLOOKUP(Fullmath[[#This Row],[M4]],$H$2:$L944,4,FALSE),VLOOKUP(Fullmath[[#This Row],[M4]],$H946:$L$2227,4,FALSE)),0)</f>
        <v>0</v>
      </c>
      <c r="AE945" s="15">
        <f>IFERROR(_xlfn.IFNA(VLOOKUP(Fullmath[[#This Row],[M5]],$H$2:$L944,2,FALSE),VLOOKUP(Fullmath[[#This Row],[M5]],$H946:$L$2227,2,FALSE)),0)</f>
        <v>0</v>
      </c>
      <c r="AF945" s="16">
        <f>IFERROR(_xlfn.IFNA(VLOOKUP(Fullmath[[#This Row],[M5]],$H$2:$L944,4,FALSE),VLOOKUP(Fullmath[[#This Row],[M5]],$H946:$L$2227,4,FALSE)),0)</f>
        <v>0</v>
      </c>
      <c r="AI945" s="15">
        <f>IFERROR(_xlfn.IFNA(VLOOKUP(Fullmath[[#This Row],[M6]],$H$2:$L944,2,FALSE),VLOOKUP(Fullmath[[#This Row],[M6]],$H946:$L$2227,2,FALSE)),0)</f>
        <v>0</v>
      </c>
      <c r="AJ945" s="16">
        <f>IFERROR(_xlfn.IFNA(VLOOKUP(Fullmath[[#This Row],[M6]],$H$2:$L944,4,FALSE),VLOOKUP(Fullmath[[#This Row],[M6]],$H946:$L$2227,4,FALSE)),0)</f>
        <v>0</v>
      </c>
      <c r="AM945" s="6">
        <f>(IFERROR(VLOOKUP(AK945,Components[[Name]:[Price]],2,FALSE),0))</f>
        <v>0</v>
      </c>
      <c r="AP945" s="6">
        <f>(IFERROR(VLOOKUP(AN945,Components[[Name]:[Price]],2,FALSE),0))</f>
        <v>0</v>
      </c>
      <c r="AS945" s="6">
        <f>(IFERROR(VLOOKUP(AQ945,Components[[Name]:[Price]],2,FALSE),0))</f>
        <v>0</v>
      </c>
      <c r="AV945" s="6">
        <f>(IFERROR(VLOOKUP(AT945,Components[[Name]:[Price]],2,FALSE),0))</f>
        <v>0</v>
      </c>
      <c r="AY945" s="6">
        <f>(IFERROR(VLOOKUP(AW945,Components[[Name]:[Price]],2,FALSE),0))</f>
        <v>0</v>
      </c>
      <c r="BB945" s="6">
        <f>(IFERROR(VLOOKUP(AZ945,Components[[Name]:[Price]],2,FALSE),0))</f>
        <v>0</v>
      </c>
    </row>
    <row r="946" spans="9:54" x14ac:dyDescent="0.2">
      <c r="I946" s="7" t="e">
        <f>Fullmath[[#This Row],[Total CP]]/Fullmath[[#This Row],[Quantity]]</f>
        <v>#DIV/0!</v>
      </c>
      <c r="J9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6" s="6" t="e">
        <f>Fullmath[[#This Row],[Mat Cost]]/Fullmath[[#This Row],[Quantity]]</f>
        <v>#DIV/0!</v>
      </c>
      <c r="L9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6" s="14"/>
      <c r="O946" s="15">
        <f>IFERROR(_xlfn.IFNA(VLOOKUP(Fullmath[[#This Row],[M1]],$H$2:$L945,2,FALSE),VLOOKUP(Fullmath[[#This Row],[M1]],$H947:$L$2227,2,FALSE)),0)</f>
        <v>0</v>
      </c>
      <c r="P946" s="16">
        <f>IFERROR(_xlfn.IFNA(VLOOKUP(Fullmath[[#This Row],[M1]],$H$2:$L945,4,FALSE),VLOOKUP(Fullmath[[#This Row],[M1]],$H947:$L$2227,4,FALSE)),0)</f>
        <v>0</v>
      </c>
      <c r="S946" s="15">
        <f>IFERROR(_xlfn.IFNA(VLOOKUP(Fullmath[[#This Row],[M2]],$H$2:$L945,2,FALSE),VLOOKUP(Fullmath[[#This Row],[M2]],$H947:$L$2227,2,FALSE)),0)</f>
        <v>0</v>
      </c>
      <c r="T946" s="16">
        <f>IFERROR(_xlfn.IFNA(VLOOKUP(Fullmath[[#This Row],[M2]],$H$2:$L945,4,FALSE),VLOOKUP(Fullmath[[#This Row],[M2]],$H947:$L$2227,4,FALSE)),0)</f>
        <v>0</v>
      </c>
      <c r="W946" s="15">
        <f>IFERROR(_xlfn.IFNA(VLOOKUP(Fullmath[[#This Row],[M3]],$H$2:$L945,2,FALSE),VLOOKUP(Fullmath[[#This Row],[M3]],$H947:$L$2227,2,FALSE)),0)</f>
        <v>0</v>
      </c>
      <c r="X946" s="16">
        <f>IFERROR(_xlfn.IFNA(VLOOKUP(Fullmath[[#This Row],[M3]],$H$2:$L945,4,FALSE),VLOOKUP(Fullmath[[#This Row],[M3]],$H947:$L$2227,4,FALSE)),0)</f>
        <v>0</v>
      </c>
      <c r="AA946" s="15">
        <f>IFERROR(_xlfn.IFNA(VLOOKUP(Fullmath[[#This Row],[M4]],$H$2:$L945,2,FALSE),VLOOKUP(Fullmath[[#This Row],[M4]],$H947:$L$2227,2,FALSE)),0)</f>
        <v>0</v>
      </c>
      <c r="AB946" s="16">
        <f>IFERROR(_xlfn.IFNA(VLOOKUP(Fullmath[[#This Row],[M4]],$H$2:$L945,4,FALSE),VLOOKUP(Fullmath[[#This Row],[M4]],$H947:$L$2227,4,FALSE)),0)</f>
        <v>0</v>
      </c>
      <c r="AE946" s="15">
        <f>IFERROR(_xlfn.IFNA(VLOOKUP(Fullmath[[#This Row],[M5]],$H$2:$L945,2,FALSE),VLOOKUP(Fullmath[[#This Row],[M5]],$H947:$L$2227,2,FALSE)),0)</f>
        <v>0</v>
      </c>
      <c r="AF946" s="16">
        <f>IFERROR(_xlfn.IFNA(VLOOKUP(Fullmath[[#This Row],[M5]],$H$2:$L945,4,FALSE),VLOOKUP(Fullmath[[#This Row],[M5]],$H947:$L$2227,4,FALSE)),0)</f>
        <v>0</v>
      </c>
      <c r="AI946" s="15">
        <f>IFERROR(_xlfn.IFNA(VLOOKUP(Fullmath[[#This Row],[M6]],$H$2:$L945,2,FALSE),VLOOKUP(Fullmath[[#This Row],[M6]],$H947:$L$2227,2,FALSE)),0)</f>
        <v>0</v>
      </c>
      <c r="AJ946" s="16">
        <f>IFERROR(_xlfn.IFNA(VLOOKUP(Fullmath[[#This Row],[M6]],$H$2:$L945,4,FALSE),VLOOKUP(Fullmath[[#This Row],[M6]],$H947:$L$2227,4,FALSE)),0)</f>
        <v>0</v>
      </c>
      <c r="AM946" s="6">
        <f>(IFERROR(VLOOKUP(AK946,Components[[Name]:[Price]],2,FALSE),0))</f>
        <v>0</v>
      </c>
      <c r="AP946" s="6">
        <f>(IFERROR(VLOOKUP(AN946,Components[[Name]:[Price]],2,FALSE),0))</f>
        <v>0</v>
      </c>
      <c r="AS946" s="6">
        <f>(IFERROR(VLOOKUP(AQ946,Components[[Name]:[Price]],2,FALSE),0))</f>
        <v>0</v>
      </c>
      <c r="AV946" s="6">
        <f>(IFERROR(VLOOKUP(AT946,Components[[Name]:[Price]],2,FALSE),0))</f>
        <v>0</v>
      </c>
      <c r="AY946" s="6">
        <f>(IFERROR(VLOOKUP(AW946,Components[[Name]:[Price]],2,FALSE),0))</f>
        <v>0</v>
      </c>
      <c r="BB946" s="6">
        <f>(IFERROR(VLOOKUP(AZ946,Components[[Name]:[Price]],2,FALSE),0))</f>
        <v>0</v>
      </c>
    </row>
    <row r="947" spans="9:54" x14ac:dyDescent="0.2">
      <c r="I947" s="7" t="e">
        <f>Fullmath[[#This Row],[Total CP]]/Fullmath[[#This Row],[Quantity]]</f>
        <v>#DIV/0!</v>
      </c>
      <c r="J9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7" s="6" t="e">
        <f>Fullmath[[#This Row],[Mat Cost]]/Fullmath[[#This Row],[Quantity]]</f>
        <v>#DIV/0!</v>
      </c>
      <c r="L9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7" s="14"/>
      <c r="O947" s="15">
        <f>IFERROR(_xlfn.IFNA(VLOOKUP(Fullmath[[#This Row],[M1]],$H$2:$L946,2,FALSE),VLOOKUP(Fullmath[[#This Row],[M1]],$H948:$L$2227,2,FALSE)),0)</f>
        <v>0</v>
      </c>
      <c r="P947" s="16">
        <f>IFERROR(_xlfn.IFNA(VLOOKUP(Fullmath[[#This Row],[M1]],$H$2:$L946,4,FALSE),VLOOKUP(Fullmath[[#This Row],[M1]],$H948:$L$2227,4,FALSE)),0)</f>
        <v>0</v>
      </c>
      <c r="S947" s="15">
        <f>IFERROR(_xlfn.IFNA(VLOOKUP(Fullmath[[#This Row],[M2]],$H$2:$L946,2,FALSE),VLOOKUP(Fullmath[[#This Row],[M2]],$H948:$L$2227,2,FALSE)),0)</f>
        <v>0</v>
      </c>
      <c r="T947" s="16">
        <f>IFERROR(_xlfn.IFNA(VLOOKUP(Fullmath[[#This Row],[M2]],$H$2:$L946,4,FALSE),VLOOKUP(Fullmath[[#This Row],[M2]],$H948:$L$2227,4,FALSE)),0)</f>
        <v>0</v>
      </c>
      <c r="W947" s="15">
        <f>IFERROR(_xlfn.IFNA(VLOOKUP(Fullmath[[#This Row],[M3]],$H$2:$L946,2,FALSE),VLOOKUP(Fullmath[[#This Row],[M3]],$H948:$L$2227,2,FALSE)),0)</f>
        <v>0</v>
      </c>
      <c r="X947" s="16">
        <f>IFERROR(_xlfn.IFNA(VLOOKUP(Fullmath[[#This Row],[M3]],$H$2:$L946,4,FALSE),VLOOKUP(Fullmath[[#This Row],[M3]],$H948:$L$2227,4,FALSE)),0)</f>
        <v>0</v>
      </c>
      <c r="AA947" s="15">
        <f>IFERROR(_xlfn.IFNA(VLOOKUP(Fullmath[[#This Row],[M4]],$H$2:$L946,2,FALSE),VLOOKUP(Fullmath[[#This Row],[M4]],$H948:$L$2227,2,FALSE)),0)</f>
        <v>0</v>
      </c>
      <c r="AB947" s="16">
        <f>IFERROR(_xlfn.IFNA(VLOOKUP(Fullmath[[#This Row],[M4]],$H$2:$L946,4,FALSE),VLOOKUP(Fullmath[[#This Row],[M4]],$H948:$L$2227,4,FALSE)),0)</f>
        <v>0</v>
      </c>
      <c r="AE947" s="15">
        <f>IFERROR(_xlfn.IFNA(VLOOKUP(Fullmath[[#This Row],[M5]],$H$2:$L946,2,FALSE),VLOOKUP(Fullmath[[#This Row],[M5]],$H948:$L$2227,2,FALSE)),0)</f>
        <v>0</v>
      </c>
      <c r="AF947" s="16">
        <f>IFERROR(_xlfn.IFNA(VLOOKUP(Fullmath[[#This Row],[M5]],$H$2:$L946,4,FALSE),VLOOKUP(Fullmath[[#This Row],[M5]],$H948:$L$2227,4,FALSE)),0)</f>
        <v>0</v>
      </c>
      <c r="AI947" s="15">
        <f>IFERROR(_xlfn.IFNA(VLOOKUP(Fullmath[[#This Row],[M6]],$H$2:$L946,2,FALSE),VLOOKUP(Fullmath[[#This Row],[M6]],$H948:$L$2227,2,FALSE)),0)</f>
        <v>0</v>
      </c>
      <c r="AJ947" s="16">
        <f>IFERROR(_xlfn.IFNA(VLOOKUP(Fullmath[[#This Row],[M6]],$H$2:$L946,4,FALSE),VLOOKUP(Fullmath[[#This Row],[M6]],$H948:$L$2227,4,FALSE)),0)</f>
        <v>0</v>
      </c>
      <c r="AM947" s="6">
        <f>(IFERROR(VLOOKUP(AK947,Components[[Name]:[Price]],2,FALSE),0))</f>
        <v>0</v>
      </c>
      <c r="AP947" s="6">
        <f>(IFERROR(VLOOKUP(AN947,Components[[Name]:[Price]],2,FALSE),0))</f>
        <v>0</v>
      </c>
      <c r="AS947" s="6">
        <f>(IFERROR(VLOOKUP(AQ947,Components[[Name]:[Price]],2,FALSE),0))</f>
        <v>0</v>
      </c>
      <c r="AV947" s="6">
        <f>(IFERROR(VLOOKUP(AT947,Components[[Name]:[Price]],2,FALSE),0))</f>
        <v>0</v>
      </c>
      <c r="AY947" s="6">
        <f>(IFERROR(VLOOKUP(AW947,Components[[Name]:[Price]],2,FALSE),0))</f>
        <v>0</v>
      </c>
      <c r="BB947" s="6">
        <f>(IFERROR(VLOOKUP(AZ947,Components[[Name]:[Price]],2,FALSE),0))</f>
        <v>0</v>
      </c>
    </row>
    <row r="948" spans="9:54" x14ac:dyDescent="0.2">
      <c r="I948" s="7" t="e">
        <f>Fullmath[[#This Row],[Total CP]]/Fullmath[[#This Row],[Quantity]]</f>
        <v>#DIV/0!</v>
      </c>
      <c r="J9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8" s="6" t="e">
        <f>Fullmath[[#This Row],[Mat Cost]]/Fullmath[[#This Row],[Quantity]]</f>
        <v>#DIV/0!</v>
      </c>
      <c r="L9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8" s="14"/>
      <c r="O948" s="15">
        <f>IFERROR(_xlfn.IFNA(VLOOKUP(Fullmath[[#This Row],[M1]],$H$2:$L947,2,FALSE),VLOOKUP(Fullmath[[#This Row],[M1]],$H949:$L$2227,2,FALSE)),0)</f>
        <v>0</v>
      </c>
      <c r="P948" s="16">
        <f>IFERROR(_xlfn.IFNA(VLOOKUP(Fullmath[[#This Row],[M1]],$H$2:$L947,4,FALSE),VLOOKUP(Fullmath[[#This Row],[M1]],$H949:$L$2227,4,FALSE)),0)</f>
        <v>0</v>
      </c>
      <c r="S948" s="15">
        <f>IFERROR(_xlfn.IFNA(VLOOKUP(Fullmath[[#This Row],[M2]],$H$2:$L947,2,FALSE),VLOOKUP(Fullmath[[#This Row],[M2]],$H949:$L$2227,2,FALSE)),0)</f>
        <v>0</v>
      </c>
      <c r="T948" s="16">
        <f>IFERROR(_xlfn.IFNA(VLOOKUP(Fullmath[[#This Row],[M2]],$H$2:$L947,4,FALSE),VLOOKUP(Fullmath[[#This Row],[M2]],$H949:$L$2227,4,FALSE)),0)</f>
        <v>0</v>
      </c>
      <c r="W948" s="15">
        <f>IFERROR(_xlfn.IFNA(VLOOKUP(Fullmath[[#This Row],[M3]],$H$2:$L947,2,FALSE),VLOOKUP(Fullmath[[#This Row],[M3]],$H949:$L$2227,2,FALSE)),0)</f>
        <v>0</v>
      </c>
      <c r="X948" s="16">
        <f>IFERROR(_xlfn.IFNA(VLOOKUP(Fullmath[[#This Row],[M3]],$H$2:$L947,4,FALSE),VLOOKUP(Fullmath[[#This Row],[M3]],$H949:$L$2227,4,FALSE)),0)</f>
        <v>0</v>
      </c>
      <c r="AA948" s="15">
        <f>IFERROR(_xlfn.IFNA(VLOOKUP(Fullmath[[#This Row],[M4]],$H$2:$L947,2,FALSE),VLOOKUP(Fullmath[[#This Row],[M4]],$H949:$L$2227,2,FALSE)),0)</f>
        <v>0</v>
      </c>
      <c r="AB948" s="16">
        <f>IFERROR(_xlfn.IFNA(VLOOKUP(Fullmath[[#This Row],[M4]],$H$2:$L947,4,FALSE),VLOOKUP(Fullmath[[#This Row],[M4]],$H949:$L$2227,4,FALSE)),0)</f>
        <v>0</v>
      </c>
      <c r="AE948" s="15">
        <f>IFERROR(_xlfn.IFNA(VLOOKUP(Fullmath[[#This Row],[M5]],$H$2:$L947,2,FALSE),VLOOKUP(Fullmath[[#This Row],[M5]],$H949:$L$2227,2,FALSE)),0)</f>
        <v>0</v>
      </c>
      <c r="AF948" s="16">
        <f>IFERROR(_xlfn.IFNA(VLOOKUP(Fullmath[[#This Row],[M5]],$H$2:$L947,4,FALSE),VLOOKUP(Fullmath[[#This Row],[M5]],$H949:$L$2227,4,FALSE)),0)</f>
        <v>0</v>
      </c>
      <c r="AI948" s="15">
        <f>IFERROR(_xlfn.IFNA(VLOOKUP(Fullmath[[#This Row],[M6]],$H$2:$L947,2,FALSE),VLOOKUP(Fullmath[[#This Row],[M6]],$H949:$L$2227,2,FALSE)),0)</f>
        <v>0</v>
      </c>
      <c r="AJ948" s="16">
        <f>IFERROR(_xlfn.IFNA(VLOOKUP(Fullmath[[#This Row],[M6]],$H$2:$L947,4,FALSE),VLOOKUP(Fullmath[[#This Row],[M6]],$H949:$L$2227,4,FALSE)),0)</f>
        <v>0</v>
      </c>
      <c r="AM948" s="6">
        <f>(IFERROR(VLOOKUP(AK948,Components[[Name]:[Price]],2,FALSE),0))</f>
        <v>0</v>
      </c>
      <c r="AP948" s="6">
        <f>(IFERROR(VLOOKUP(AN948,Components[[Name]:[Price]],2,FALSE),0))</f>
        <v>0</v>
      </c>
      <c r="AS948" s="6">
        <f>(IFERROR(VLOOKUP(AQ948,Components[[Name]:[Price]],2,FALSE),0))</f>
        <v>0</v>
      </c>
      <c r="AV948" s="6">
        <f>(IFERROR(VLOOKUP(AT948,Components[[Name]:[Price]],2,FALSE),0))</f>
        <v>0</v>
      </c>
      <c r="AY948" s="6">
        <f>(IFERROR(VLOOKUP(AW948,Components[[Name]:[Price]],2,FALSE),0))</f>
        <v>0</v>
      </c>
      <c r="BB948" s="6">
        <f>(IFERROR(VLOOKUP(AZ948,Components[[Name]:[Price]],2,FALSE),0))</f>
        <v>0</v>
      </c>
    </row>
    <row r="949" spans="9:54" x14ac:dyDescent="0.2">
      <c r="I949" s="7" t="e">
        <f>Fullmath[[#This Row],[Total CP]]/Fullmath[[#This Row],[Quantity]]</f>
        <v>#DIV/0!</v>
      </c>
      <c r="J9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49" s="6" t="e">
        <f>Fullmath[[#This Row],[Mat Cost]]/Fullmath[[#This Row],[Quantity]]</f>
        <v>#DIV/0!</v>
      </c>
      <c r="L9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49" s="14"/>
      <c r="O949" s="15">
        <f>IFERROR(_xlfn.IFNA(VLOOKUP(Fullmath[[#This Row],[M1]],$H$2:$L948,2,FALSE),VLOOKUP(Fullmath[[#This Row],[M1]],$H950:$L$2227,2,FALSE)),0)</f>
        <v>0</v>
      </c>
      <c r="P949" s="16">
        <f>IFERROR(_xlfn.IFNA(VLOOKUP(Fullmath[[#This Row],[M1]],$H$2:$L948,4,FALSE),VLOOKUP(Fullmath[[#This Row],[M1]],$H950:$L$2227,4,FALSE)),0)</f>
        <v>0</v>
      </c>
      <c r="S949" s="15">
        <f>IFERROR(_xlfn.IFNA(VLOOKUP(Fullmath[[#This Row],[M2]],$H$2:$L948,2,FALSE),VLOOKUP(Fullmath[[#This Row],[M2]],$H950:$L$2227,2,FALSE)),0)</f>
        <v>0</v>
      </c>
      <c r="T949" s="16">
        <f>IFERROR(_xlfn.IFNA(VLOOKUP(Fullmath[[#This Row],[M2]],$H$2:$L948,4,FALSE),VLOOKUP(Fullmath[[#This Row],[M2]],$H950:$L$2227,4,FALSE)),0)</f>
        <v>0</v>
      </c>
      <c r="W949" s="15">
        <f>IFERROR(_xlfn.IFNA(VLOOKUP(Fullmath[[#This Row],[M3]],$H$2:$L948,2,FALSE),VLOOKUP(Fullmath[[#This Row],[M3]],$H950:$L$2227,2,FALSE)),0)</f>
        <v>0</v>
      </c>
      <c r="X949" s="16">
        <f>IFERROR(_xlfn.IFNA(VLOOKUP(Fullmath[[#This Row],[M3]],$H$2:$L948,4,FALSE),VLOOKUP(Fullmath[[#This Row],[M3]],$H950:$L$2227,4,FALSE)),0)</f>
        <v>0</v>
      </c>
      <c r="AA949" s="15">
        <f>IFERROR(_xlfn.IFNA(VLOOKUP(Fullmath[[#This Row],[M4]],$H$2:$L948,2,FALSE),VLOOKUP(Fullmath[[#This Row],[M4]],$H950:$L$2227,2,FALSE)),0)</f>
        <v>0</v>
      </c>
      <c r="AB949" s="16">
        <f>IFERROR(_xlfn.IFNA(VLOOKUP(Fullmath[[#This Row],[M4]],$H$2:$L948,4,FALSE),VLOOKUP(Fullmath[[#This Row],[M4]],$H950:$L$2227,4,FALSE)),0)</f>
        <v>0</v>
      </c>
      <c r="AE949" s="15">
        <f>IFERROR(_xlfn.IFNA(VLOOKUP(Fullmath[[#This Row],[M5]],$H$2:$L948,2,FALSE),VLOOKUP(Fullmath[[#This Row],[M5]],$H950:$L$2227,2,FALSE)),0)</f>
        <v>0</v>
      </c>
      <c r="AF949" s="16">
        <f>IFERROR(_xlfn.IFNA(VLOOKUP(Fullmath[[#This Row],[M5]],$H$2:$L948,4,FALSE),VLOOKUP(Fullmath[[#This Row],[M5]],$H950:$L$2227,4,FALSE)),0)</f>
        <v>0</v>
      </c>
      <c r="AI949" s="15">
        <f>IFERROR(_xlfn.IFNA(VLOOKUP(Fullmath[[#This Row],[M6]],$H$2:$L948,2,FALSE),VLOOKUP(Fullmath[[#This Row],[M6]],$H950:$L$2227,2,FALSE)),0)</f>
        <v>0</v>
      </c>
      <c r="AJ949" s="16">
        <f>IFERROR(_xlfn.IFNA(VLOOKUP(Fullmath[[#This Row],[M6]],$H$2:$L948,4,FALSE),VLOOKUP(Fullmath[[#This Row],[M6]],$H950:$L$2227,4,FALSE)),0)</f>
        <v>0</v>
      </c>
      <c r="AM949" s="6">
        <f>(IFERROR(VLOOKUP(AK949,Components[[Name]:[Price]],2,FALSE),0))</f>
        <v>0</v>
      </c>
      <c r="AP949" s="6">
        <f>(IFERROR(VLOOKUP(AN949,Components[[Name]:[Price]],2,FALSE),0))</f>
        <v>0</v>
      </c>
      <c r="AS949" s="6">
        <f>(IFERROR(VLOOKUP(AQ949,Components[[Name]:[Price]],2,FALSE),0))</f>
        <v>0</v>
      </c>
      <c r="AV949" s="6">
        <f>(IFERROR(VLOOKUP(AT949,Components[[Name]:[Price]],2,FALSE),0))</f>
        <v>0</v>
      </c>
      <c r="AY949" s="6">
        <f>(IFERROR(VLOOKUP(AW949,Components[[Name]:[Price]],2,FALSE),0))</f>
        <v>0</v>
      </c>
      <c r="BB949" s="6">
        <f>(IFERROR(VLOOKUP(AZ949,Components[[Name]:[Price]],2,FALSE),0))</f>
        <v>0</v>
      </c>
    </row>
    <row r="950" spans="9:54" x14ac:dyDescent="0.2">
      <c r="I950" s="7" t="e">
        <f>Fullmath[[#This Row],[Total CP]]/Fullmath[[#This Row],[Quantity]]</f>
        <v>#DIV/0!</v>
      </c>
      <c r="J9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0" s="6" t="e">
        <f>Fullmath[[#This Row],[Mat Cost]]/Fullmath[[#This Row],[Quantity]]</f>
        <v>#DIV/0!</v>
      </c>
      <c r="L9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0" s="14"/>
      <c r="O950" s="15">
        <f>IFERROR(_xlfn.IFNA(VLOOKUP(Fullmath[[#This Row],[M1]],$H$2:$L949,2,FALSE),VLOOKUP(Fullmath[[#This Row],[M1]],$H951:$L$2227,2,FALSE)),0)</f>
        <v>0</v>
      </c>
      <c r="P950" s="16">
        <f>IFERROR(_xlfn.IFNA(VLOOKUP(Fullmath[[#This Row],[M1]],$H$2:$L949,4,FALSE),VLOOKUP(Fullmath[[#This Row],[M1]],$H951:$L$2227,4,FALSE)),0)</f>
        <v>0</v>
      </c>
      <c r="S950" s="15">
        <f>IFERROR(_xlfn.IFNA(VLOOKUP(Fullmath[[#This Row],[M2]],$H$2:$L949,2,FALSE),VLOOKUP(Fullmath[[#This Row],[M2]],$H951:$L$2227,2,FALSE)),0)</f>
        <v>0</v>
      </c>
      <c r="T950" s="16">
        <f>IFERROR(_xlfn.IFNA(VLOOKUP(Fullmath[[#This Row],[M2]],$H$2:$L949,4,FALSE),VLOOKUP(Fullmath[[#This Row],[M2]],$H951:$L$2227,4,FALSE)),0)</f>
        <v>0</v>
      </c>
      <c r="W950" s="15">
        <f>IFERROR(_xlfn.IFNA(VLOOKUP(Fullmath[[#This Row],[M3]],$H$2:$L949,2,FALSE),VLOOKUP(Fullmath[[#This Row],[M3]],$H951:$L$2227,2,FALSE)),0)</f>
        <v>0</v>
      </c>
      <c r="X950" s="16">
        <f>IFERROR(_xlfn.IFNA(VLOOKUP(Fullmath[[#This Row],[M3]],$H$2:$L949,4,FALSE),VLOOKUP(Fullmath[[#This Row],[M3]],$H951:$L$2227,4,FALSE)),0)</f>
        <v>0</v>
      </c>
      <c r="AA950" s="15">
        <f>IFERROR(_xlfn.IFNA(VLOOKUP(Fullmath[[#This Row],[M4]],$H$2:$L949,2,FALSE),VLOOKUP(Fullmath[[#This Row],[M4]],$H951:$L$2227,2,FALSE)),0)</f>
        <v>0</v>
      </c>
      <c r="AB950" s="16">
        <f>IFERROR(_xlfn.IFNA(VLOOKUP(Fullmath[[#This Row],[M4]],$H$2:$L949,4,FALSE),VLOOKUP(Fullmath[[#This Row],[M4]],$H951:$L$2227,4,FALSE)),0)</f>
        <v>0</v>
      </c>
      <c r="AE950" s="15">
        <f>IFERROR(_xlfn.IFNA(VLOOKUP(Fullmath[[#This Row],[M5]],$H$2:$L949,2,FALSE),VLOOKUP(Fullmath[[#This Row],[M5]],$H951:$L$2227,2,FALSE)),0)</f>
        <v>0</v>
      </c>
      <c r="AF950" s="16">
        <f>IFERROR(_xlfn.IFNA(VLOOKUP(Fullmath[[#This Row],[M5]],$H$2:$L949,4,FALSE),VLOOKUP(Fullmath[[#This Row],[M5]],$H951:$L$2227,4,FALSE)),0)</f>
        <v>0</v>
      </c>
      <c r="AI950" s="15">
        <f>IFERROR(_xlfn.IFNA(VLOOKUP(Fullmath[[#This Row],[M6]],$H$2:$L949,2,FALSE),VLOOKUP(Fullmath[[#This Row],[M6]],$H951:$L$2227,2,FALSE)),0)</f>
        <v>0</v>
      </c>
      <c r="AJ950" s="16">
        <f>IFERROR(_xlfn.IFNA(VLOOKUP(Fullmath[[#This Row],[M6]],$H$2:$L949,4,FALSE),VLOOKUP(Fullmath[[#This Row],[M6]],$H951:$L$2227,4,FALSE)),0)</f>
        <v>0</v>
      </c>
      <c r="AM950" s="6">
        <f>(IFERROR(VLOOKUP(AK950,Components[[Name]:[Price]],2,FALSE),0))</f>
        <v>0</v>
      </c>
      <c r="AP950" s="6">
        <f>(IFERROR(VLOOKUP(AN950,Components[[Name]:[Price]],2,FALSE),0))</f>
        <v>0</v>
      </c>
      <c r="AS950" s="6">
        <f>(IFERROR(VLOOKUP(AQ950,Components[[Name]:[Price]],2,FALSE),0))</f>
        <v>0</v>
      </c>
      <c r="AV950" s="6">
        <f>(IFERROR(VLOOKUP(AT950,Components[[Name]:[Price]],2,FALSE),0))</f>
        <v>0</v>
      </c>
      <c r="AY950" s="6">
        <f>(IFERROR(VLOOKUP(AW950,Components[[Name]:[Price]],2,FALSE),0))</f>
        <v>0</v>
      </c>
      <c r="BB950" s="6">
        <f>(IFERROR(VLOOKUP(AZ950,Components[[Name]:[Price]],2,FALSE),0))</f>
        <v>0</v>
      </c>
    </row>
    <row r="951" spans="9:54" x14ac:dyDescent="0.2">
      <c r="I951" s="7" t="e">
        <f>Fullmath[[#This Row],[Total CP]]/Fullmath[[#This Row],[Quantity]]</f>
        <v>#DIV/0!</v>
      </c>
      <c r="J9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1" s="6" t="e">
        <f>Fullmath[[#This Row],[Mat Cost]]/Fullmath[[#This Row],[Quantity]]</f>
        <v>#DIV/0!</v>
      </c>
      <c r="L9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1" s="14"/>
      <c r="O951" s="15">
        <f>IFERROR(_xlfn.IFNA(VLOOKUP(Fullmath[[#This Row],[M1]],$H$2:$L950,2,FALSE),VLOOKUP(Fullmath[[#This Row],[M1]],$H952:$L$2227,2,FALSE)),0)</f>
        <v>0</v>
      </c>
      <c r="P951" s="16">
        <f>IFERROR(_xlfn.IFNA(VLOOKUP(Fullmath[[#This Row],[M1]],$H$2:$L950,4,FALSE),VLOOKUP(Fullmath[[#This Row],[M1]],$H952:$L$2227,4,FALSE)),0)</f>
        <v>0</v>
      </c>
      <c r="S951" s="15">
        <f>IFERROR(_xlfn.IFNA(VLOOKUP(Fullmath[[#This Row],[M2]],$H$2:$L950,2,FALSE),VLOOKUP(Fullmath[[#This Row],[M2]],$H952:$L$2227,2,FALSE)),0)</f>
        <v>0</v>
      </c>
      <c r="T951" s="16">
        <f>IFERROR(_xlfn.IFNA(VLOOKUP(Fullmath[[#This Row],[M2]],$H$2:$L950,4,FALSE),VLOOKUP(Fullmath[[#This Row],[M2]],$H952:$L$2227,4,FALSE)),0)</f>
        <v>0</v>
      </c>
      <c r="W951" s="15">
        <f>IFERROR(_xlfn.IFNA(VLOOKUP(Fullmath[[#This Row],[M3]],$H$2:$L950,2,FALSE),VLOOKUP(Fullmath[[#This Row],[M3]],$H952:$L$2227,2,FALSE)),0)</f>
        <v>0</v>
      </c>
      <c r="X951" s="16">
        <f>IFERROR(_xlfn.IFNA(VLOOKUP(Fullmath[[#This Row],[M3]],$H$2:$L950,4,FALSE),VLOOKUP(Fullmath[[#This Row],[M3]],$H952:$L$2227,4,FALSE)),0)</f>
        <v>0</v>
      </c>
      <c r="AA951" s="15">
        <f>IFERROR(_xlfn.IFNA(VLOOKUP(Fullmath[[#This Row],[M4]],$H$2:$L950,2,FALSE),VLOOKUP(Fullmath[[#This Row],[M4]],$H952:$L$2227,2,FALSE)),0)</f>
        <v>0</v>
      </c>
      <c r="AB951" s="16">
        <f>IFERROR(_xlfn.IFNA(VLOOKUP(Fullmath[[#This Row],[M4]],$H$2:$L950,4,FALSE),VLOOKUP(Fullmath[[#This Row],[M4]],$H952:$L$2227,4,FALSE)),0)</f>
        <v>0</v>
      </c>
      <c r="AE951" s="15">
        <f>IFERROR(_xlfn.IFNA(VLOOKUP(Fullmath[[#This Row],[M5]],$H$2:$L950,2,FALSE),VLOOKUP(Fullmath[[#This Row],[M5]],$H952:$L$2227,2,FALSE)),0)</f>
        <v>0</v>
      </c>
      <c r="AF951" s="16">
        <f>IFERROR(_xlfn.IFNA(VLOOKUP(Fullmath[[#This Row],[M5]],$H$2:$L950,4,FALSE),VLOOKUP(Fullmath[[#This Row],[M5]],$H952:$L$2227,4,FALSE)),0)</f>
        <v>0</v>
      </c>
      <c r="AI951" s="15">
        <f>IFERROR(_xlfn.IFNA(VLOOKUP(Fullmath[[#This Row],[M6]],$H$2:$L950,2,FALSE),VLOOKUP(Fullmath[[#This Row],[M6]],$H952:$L$2227,2,FALSE)),0)</f>
        <v>0</v>
      </c>
      <c r="AJ951" s="16">
        <f>IFERROR(_xlfn.IFNA(VLOOKUP(Fullmath[[#This Row],[M6]],$H$2:$L950,4,FALSE),VLOOKUP(Fullmath[[#This Row],[M6]],$H952:$L$2227,4,FALSE)),0)</f>
        <v>0</v>
      </c>
      <c r="AM951" s="6">
        <f>(IFERROR(VLOOKUP(AK951,Components[[Name]:[Price]],2,FALSE),0))</f>
        <v>0</v>
      </c>
      <c r="AP951" s="6">
        <f>(IFERROR(VLOOKUP(AN951,Components[[Name]:[Price]],2,FALSE),0))</f>
        <v>0</v>
      </c>
      <c r="AS951" s="6">
        <f>(IFERROR(VLOOKUP(AQ951,Components[[Name]:[Price]],2,FALSE),0))</f>
        <v>0</v>
      </c>
      <c r="AV951" s="6">
        <f>(IFERROR(VLOOKUP(AT951,Components[[Name]:[Price]],2,FALSE),0))</f>
        <v>0</v>
      </c>
      <c r="AY951" s="6">
        <f>(IFERROR(VLOOKUP(AW951,Components[[Name]:[Price]],2,FALSE),0))</f>
        <v>0</v>
      </c>
      <c r="BB951" s="6">
        <f>(IFERROR(VLOOKUP(AZ951,Components[[Name]:[Price]],2,FALSE),0))</f>
        <v>0</v>
      </c>
    </row>
    <row r="952" spans="9:54" x14ac:dyDescent="0.2">
      <c r="I952" s="7" t="e">
        <f>Fullmath[[#This Row],[Total CP]]/Fullmath[[#This Row],[Quantity]]</f>
        <v>#DIV/0!</v>
      </c>
      <c r="J9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2" s="6" t="e">
        <f>Fullmath[[#This Row],[Mat Cost]]/Fullmath[[#This Row],[Quantity]]</f>
        <v>#DIV/0!</v>
      </c>
      <c r="L9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2" s="14"/>
      <c r="O952" s="15">
        <f>IFERROR(_xlfn.IFNA(VLOOKUP(Fullmath[[#This Row],[M1]],$H$2:$L951,2,FALSE),VLOOKUP(Fullmath[[#This Row],[M1]],$H953:$L$2227,2,FALSE)),0)</f>
        <v>0</v>
      </c>
      <c r="P952" s="16">
        <f>IFERROR(_xlfn.IFNA(VLOOKUP(Fullmath[[#This Row],[M1]],$H$2:$L951,4,FALSE),VLOOKUP(Fullmath[[#This Row],[M1]],$H953:$L$2227,4,FALSE)),0)</f>
        <v>0</v>
      </c>
      <c r="S952" s="15">
        <f>IFERROR(_xlfn.IFNA(VLOOKUP(Fullmath[[#This Row],[M2]],$H$2:$L951,2,FALSE),VLOOKUP(Fullmath[[#This Row],[M2]],$H953:$L$2227,2,FALSE)),0)</f>
        <v>0</v>
      </c>
      <c r="T952" s="16">
        <f>IFERROR(_xlfn.IFNA(VLOOKUP(Fullmath[[#This Row],[M2]],$H$2:$L951,4,FALSE),VLOOKUP(Fullmath[[#This Row],[M2]],$H953:$L$2227,4,FALSE)),0)</f>
        <v>0</v>
      </c>
      <c r="W952" s="15">
        <f>IFERROR(_xlfn.IFNA(VLOOKUP(Fullmath[[#This Row],[M3]],$H$2:$L951,2,FALSE),VLOOKUP(Fullmath[[#This Row],[M3]],$H953:$L$2227,2,FALSE)),0)</f>
        <v>0</v>
      </c>
      <c r="X952" s="16">
        <f>IFERROR(_xlfn.IFNA(VLOOKUP(Fullmath[[#This Row],[M3]],$H$2:$L951,4,FALSE),VLOOKUP(Fullmath[[#This Row],[M3]],$H953:$L$2227,4,FALSE)),0)</f>
        <v>0</v>
      </c>
      <c r="AA952" s="15">
        <f>IFERROR(_xlfn.IFNA(VLOOKUP(Fullmath[[#This Row],[M4]],$H$2:$L951,2,FALSE),VLOOKUP(Fullmath[[#This Row],[M4]],$H953:$L$2227,2,FALSE)),0)</f>
        <v>0</v>
      </c>
      <c r="AB952" s="16">
        <f>IFERROR(_xlfn.IFNA(VLOOKUP(Fullmath[[#This Row],[M4]],$H$2:$L951,4,FALSE),VLOOKUP(Fullmath[[#This Row],[M4]],$H953:$L$2227,4,FALSE)),0)</f>
        <v>0</v>
      </c>
      <c r="AE952" s="15">
        <f>IFERROR(_xlfn.IFNA(VLOOKUP(Fullmath[[#This Row],[M5]],$H$2:$L951,2,FALSE),VLOOKUP(Fullmath[[#This Row],[M5]],$H953:$L$2227,2,FALSE)),0)</f>
        <v>0</v>
      </c>
      <c r="AF952" s="16">
        <f>IFERROR(_xlfn.IFNA(VLOOKUP(Fullmath[[#This Row],[M5]],$H$2:$L951,4,FALSE),VLOOKUP(Fullmath[[#This Row],[M5]],$H953:$L$2227,4,FALSE)),0)</f>
        <v>0</v>
      </c>
      <c r="AI952" s="15">
        <f>IFERROR(_xlfn.IFNA(VLOOKUP(Fullmath[[#This Row],[M6]],$H$2:$L951,2,FALSE),VLOOKUP(Fullmath[[#This Row],[M6]],$H953:$L$2227,2,FALSE)),0)</f>
        <v>0</v>
      </c>
      <c r="AJ952" s="16">
        <f>IFERROR(_xlfn.IFNA(VLOOKUP(Fullmath[[#This Row],[M6]],$H$2:$L951,4,FALSE),VLOOKUP(Fullmath[[#This Row],[M6]],$H953:$L$2227,4,FALSE)),0)</f>
        <v>0</v>
      </c>
      <c r="AM952" s="6">
        <f>(IFERROR(VLOOKUP(AK952,Components[[Name]:[Price]],2,FALSE),0))</f>
        <v>0</v>
      </c>
      <c r="AP952" s="6">
        <f>(IFERROR(VLOOKUP(AN952,Components[[Name]:[Price]],2,FALSE),0))</f>
        <v>0</v>
      </c>
      <c r="AS952" s="6">
        <f>(IFERROR(VLOOKUP(AQ952,Components[[Name]:[Price]],2,FALSE),0))</f>
        <v>0</v>
      </c>
      <c r="AV952" s="6">
        <f>(IFERROR(VLOOKUP(AT952,Components[[Name]:[Price]],2,FALSE),0))</f>
        <v>0</v>
      </c>
      <c r="AY952" s="6">
        <f>(IFERROR(VLOOKUP(AW952,Components[[Name]:[Price]],2,FALSE),0))</f>
        <v>0</v>
      </c>
      <c r="BB952" s="6">
        <f>(IFERROR(VLOOKUP(AZ952,Components[[Name]:[Price]],2,FALSE),0))</f>
        <v>0</v>
      </c>
    </row>
    <row r="953" spans="9:54" x14ac:dyDescent="0.2">
      <c r="I953" s="7" t="e">
        <f>Fullmath[[#This Row],[Total CP]]/Fullmath[[#This Row],[Quantity]]</f>
        <v>#DIV/0!</v>
      </c>
      <c r="J9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3" s="6" t="e">
        <f>Fullmath[[#This Row],[Mat Cost]]/Fullmath[[#This Row],[Quantity]]</f>
        <v>#DIV/0!</v>
      </c>
      <c r="L9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3" s="14"/>
      <c r="O953" s="15">
        <f>IFERROR(_xlfn.IFNA(VLOOKUP(Fullmath[[#This Row],[M1]],$H$2:$L952,2,FALSE),VLOOKUP(Fullmath[[#This Row],[M1]],$H954:$L$2227,2,FALSE)),0)</f>
        <v>0</v>
      </c>
      <c r="P953" s="16">
        <f>IFERROR(_xlfn.IFNA(VLOOKUP(Fullmath[[#This Row],[M1]],$H$2:$L952,4,FALSE),VLOOKUP(Fullmath[[#This Row],[M1]],$H954:$L$2227,4,FALSE)),0)</f>
        <v>0</v>
      </c>
      <c r="S953" s="15">
        <f>IFERROR(_xlfn.IFNA(VLOOKUP(Fullmath[[#This Row],[M2]],$H$2:$L952,2,FALSE),VLOOKUP(Fullmath[[#This Row],[M2]],$H954:$L$2227,2,FALSE)),0)</f>
        <v>0</v>
      </c>
      <c r="T953" s="16">
        <f>IFERROR(_xlfn.IFNA(VLOOKUP(Fullmath[[#This Row],[M2]],$H$2:$L952,4,FALSE),VLOOKUP(Fullmath[[#This Row],[M2]],$H954:$L$2227,4,FALSE)),0)</f>
        <v>0</v>
      </c>
      <c r="W953" s="15">
        <f>IFERROR(_xlfn.IFNA(VLOOKUP(Fullmath[[#This Row],[M3]],$H$2:$L952,2,FALSE),VLOOKUP(Fullmath[[#This Row],[M3]],$H954:$L$2227,2,FALSE)),0)</f>
        <v>0</v>
      </c>
      <c r="X953" s="16">
        <f>IFERROR(_xlfn.IFNA(VLOOKUP(Fullmath[[#This Row],[M3]],$H$2:$L952,4,FALSE),VLOOKUP(Fullmath[[#This Row],[M3]],$H954:$L$2227,4,FALSE)),0)</f>
        <v>0</v>
      </c>
      <c r="AA953" s="15">
        <f>IFERROR(_xlfn.IFNA(VLOOKUP(Fullmath[[#This Row],[M4]],$H$2:$L952,2,FALSE),VLOOKUP(Fullmath[[#This Row],[M4]],$H954:$L$2227,2,FALSE)),0)</f>
        <v>0</v>
      </c>
      <c r="AB953" s="16">
        <f>IFERROR(_xlfn.IFNA(VLOOKUP(Fullmath[[#This Row],[M4]],$H$2:$L952,4,FALSE),VLOOKUP(Fullmath[[#This Row],[M4]],$H954:$L$2227,4,FALSE)),0)</f>
        <v>0</v>
      </c>
      <c r="AE953" s="15">
        <f>IFERROR(_xlfn.IFNA(VLOOKUP(Fullmath[[#This Row],[M5]],$H$2:$L952,2,FALSE),VLOOKUP(Fullmath[[#This Row],[M5]],$H954:$L$2227,2,FALSE)),0)</f>
        <v>0</v>
      </c>
      <c r="AF953" s="16">
        <f>IFERROR(_xlfn.IFNA(VLOOKUP(Fullmath[[#This Row],[M5]],$H$2:$L952,4,FALSE),VLOOKUP(Fullmath[[#This Row],[M5]],$H954:$L$2227,4,FALSE)),0)</f>
        <v>0</v>
      </c>
      <c r="AI953" s="15">
        <f>IFERROR(_xlfn.IFNA(VLOOKUP(Fullmath[[#This Row],[M6]],$H$2:$L952,2,FALSE),VLOOKUP(Fullmath[[#This Row],[M6]],$H954:$L$2227,2,FALSE)),0)</f>
        <v>0</v>
      </c>
      <c r="AJ953" s="16">
        <f>IFERROR(_xlfn.IFNA(VLOOKUP(Fullmath[[#This Row],[M6]],$H$2:$L952,4,FALSE),VLOOKUP(Fullmath[[#This Row],[M6]],$H954:$L$2227,4,FALSE)),0)</f>
        <v>0</v>
      </c>
      <c r="AM953" s="6">
        <f>(IFERROR(VLOOKUP(AK953,Components[[Name]:[Price]],2,FALSE),0))</f>
        <v>0</v>
      </c>
      <c r="AP953" s="6">
        <f>(IFERROR(VLOOKUP(AN953,Components[[Name]:[Price]],2,FALSE),0))</f>
        <v>0</v>
      </c>
      <c r="AS953" s="6">
        <f>(IFERROR(VLOOKUP(AQ953,Components[[Name]:[Price]],2,FALSE),0))</f>
        <v>0</v>
      </c>
      <c r="AV953" s="6">
        <f>(IFERROR(VLOOKUP(AT953,Components[[Name]:[Price]],2,FALSE),0))</f>
        <v>0</v>
      </c>
      <c r="AY953" s="6">
        <f>(IFERROR(VLOOKUP(AW953,Components[[Name]:[Price]],2,FALSE),0))</f>
        <v>0</v>
      </c>
      <c r="BB953" s="6">
        <f>(IFERROR(VLOOKUP(AZ953,Components[[Name]:[Price]],2,FALSE),0))</f>
        <v>0</v>
      </c>
    </row>
    <row r="954" spans="9:54" x14ac:dyDescent="0.2">
      <c r="I954" s="7" t="e">
        <f>Fullmath[[#This Row],[Total CP]]/Fullmath[[#This Row],[Quantity]]</f>
        <v>#DIV/0!</v>
      </c>
      <c r="J9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4" s="6" t="e">
        <f>Fullmath[[#This Row],[Mat Cost]]/Fullmath[[#This Row],[Quantity]]</f>
        <v>#DIV/0!</v>
      </c>
      <c r="L9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4" s="14"/>
      <c r="O954" s="15">
        <f>IFERROR(_xlfn.IFNA(VLOOKUP(Fullmath[[#This Row],[M1]],$H$2:$L953,2,FALSE),VLOOKUP(Fullmath[[#This Row],[M1]],$H955:$L$2227,2,FALSE)),0)</f>
        <v>0</v>
      </c>
      <c r="P954" s="16">
        <f>IFERROR(_xlfn.IFNA(VLOOKUP(Fullmath[[#This Row],[M1]],$H$2:$L953,4,FALSE),VLOOKUP(Fullmath[[#This Row],[M1]],$H955:$L$2227,4,FALSE)),0)</f>
        <v>0</v>
      </c>
      <c r="S954" s="15">
        <f>IFERROR(_xlfn.IFNA(VLOOKUP(Fullmath[[#This Row],[M2]],$H$2:$L953,2,FALSE),VLOOKUP(Fullmath[[#This Row],[M2]],$H955:$L$2227,2,FALSE)),0)</f>
        <v>0</v>
      </c>
      <c r="T954" s="16">
        <f>IFERROR(_xlfn.IFNA(VLOOKUP(Fullmath[[#This Row],[M2]],$H$2:$L953,4,FALSE),VLOOKUP(Fullmath[[#This Row],[M2]],$H955:$L$2227,4,FALSE)),0)</f>
        <v>0</v>
      </c>
      <c r="W954" s="15">
        <f>IFERROR(_xlfn.IFNA(VLOOKUP(Fullmath[[#This Row],[M3]],$H$2:$L953,2,FALSE),VLOOKUP(Fullmath[[#This Row],[M3]],$H955:$L$2227,2,FALSE)),0)</f>
        <v>0</v>
      </c>
      <c r="X954" s="16">
        <f>IFERROR(_xlfn.IFNA(VLOOKUP(Fullmath[[#This Row],[M3]],$H$2:$L953,4,FALSE),VLOOKUP(Fullmath[[#This Row],[M3]],$H955:$L$2227,4,FALSE)),0)</f>
        <v>0</v>
      </c>
      <c r="AA954" s="15">
        <f>IFERROR(_xlfn.IFNA(VLOOKUP(Fullmath[[#This Row],[M4]],$H$2:$L953,2,FALSE),VLOOKUP(Fullmath[[#This Row],[M4]],$H955:$L$2227,2,FALSE)),0)</f>
        <v>0</v>
      </c>
      <c r="AB954" s="16">
        <f>IFERROR(_xlfn.IFNA(VLOOKUP(Fullmath[[#This Row],[M4]],$H$2:$L953,4,FALSE),VLOOKUP(Fullmath[[#This Row],[M4]],$H955:$L$2227,4,FALSE)),0)</f>
        <v>0</v>
      </c>
      <c r="AE954" s="15">
        <f>IFERROR(_xlfn.IFNA(VLOOKUP(Fullmath[[#This Row],[M5]],$H$2:$L953,2,FALSE),VLOOKUP(Fullmath[[#This Row],[M5]],$H955:$L$2227,2,FALSE)),0)</f>
        <v>0</v>
      </c>
      <c r="AF954" s="16">
        <f>IFERROR(_xlfn.IFNA(VLOOKUP(Fullmath[[#This Row],[M5]],$H$2:$L953,4,FALSE),VLOOKUP(Fullmath[[#This Row],[M5]],$H955:$L$2227,4,FALSE)),0)</f>
        <v>0</v>
      </c>
      <c r="AI954" s="15">
        <f>IFERROR(_xlfn.IFNA(VLOOKUP(Fullmath[[#This Row],[M6]],$H$2:$L953,2,FALSE),VLOOKUP(Fullmath[[#This Row],[M6]],$H955:$L$2227,2,FALSE)),0)</f>
        <v>0</v>
      </c>
      <c r="AJ954" s="16">
        <f>IFERROR(_xlfn.IFNA(VLOOKUP(Fullmath[[#This Row],[M6]],$H$2:$L953,4,FALSE),VLOOKUP(Fullmath[[#This Row],[M6]],$H955:$L$2227,4,FALSE)),0)</f>
        <v>0</v>
      </c>
      <c r="AM954" s="6">
        <f>(IFERROR(VLOOKUP(AK954,Components[[Name]:[Price]],2,FALSE),0))</f>
        <v>0</v>
      </c>
      <c r="AP954" s="6">
        <f>(IFERROR(VLOOKUP(AN954,Components[[Name]:[Price]],2,FALSE),0))</f>
        <v>0</v>
      </c>
      <c r="AS954" s="6">
        <f>(IFERROR(VLOOKUP(AQ954,Components[[Name]:[Price]],2,FALSE),0))</f>
        <v>0</v>
      </c>
      <c r="AV954" s="6">
        <f>(IFERROR(VLOOKUP(AT954,Components[[Name]:[Price]],2,FALSE),0))</f>
        <v>0</v>
      </c>
      <c r="AY954" s="6">
        <f>(IFERROR(VLOOKUP(AW954,Components[[Name]:[Price]],2,FALSE),0))</f>
        <v>0</v>
      </c>
      <c r="BB954" s="6">
        <f>(IFERROR(VLOOKUP(AZ954,Components[[Name]:[Price]],2,FALSE),0))</f>
        <v>0</v>
      </c>
    </row>
    <row r="955" spans="9:54" x14ac:dyDescent="0.2">
      <c r="I955" s="7" t="e">
        <f>Fullmath[[#This Row],[Total CP]]/Fullmath[[#This Row],[Quantity]]</f>
        <v>#DIV/0!</v>
      </c>
      <c r="J9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5" s="6" t="e">
        <f>Fullmath[[#This Row],[Mat Cost]]/Fullmath[[#This Row],[Quantity]]</f>
        <v>#DIV/0!</v>
      </c>
      <c r="L9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5" s="14"/>
      <c r="O955" s="15">
        <f>IFERROR(_xlfn.IFNA(VLOOKUP(Fullmath[[#This Row],[M1]],$H$2:$L954,2,FALSE),VLOOKUP(Fullmath[[#This Row],[M1]],$H956:$L$2227,2,FALSE)),0)</f>
        <v>0</v>
      </c>
      <c r="P955" s="16">
        <f>IFERROR(_xlfn.IFNA(VLOOKUP(Fullmath[[#This Row],[M1]],$H$2:$L954,4,FALSE),VLOOKUP(Fullmath[[#This Row],[M1]],$H956:$L$2227,4,FALSE)),0)</f>
        <v>0</v>
      </c>
      <c r="S955" s="15">
        <f>IFERROR(_xlfn.IFNA(VLOOKUP(Fullmath[[#This Row],[M2]],$H$2:$L954,2,FALSE),VLOOKUP(Fullmath[[#This Row],[M2]],$H956:$L$2227,2,FALSE)),0)</f>
        <v>0</v>
      </c>
      <c r="T955" s="16">
        <f>IFERROR(_xlfn.IFNA(VLOOKUP(Fullmath[[#This Row],[M2]],$H$2:$L954,4,FALSE),VLOOKUP(Fullmath[[#This Row],[M2]],$H956:$L$2227,4,FALSE)),0)</f>
        <v>0</v>
      </c>
      <c r="W955" s="15">
        <f>IFERROR(_xlfn.IFNA(VLOOKUP(Fullmath[[#This Row],[M3]],$H$2:$L954,2,FALSE),VLOOKUP(Fullmath[[#This Row],[M3]],$H956:$L$2227,2,FALSE)),0)</f>
        <v>0</v>
      </c>
      <c r="X955" s="16">
        <f>IFERROR(_xlfn.IFNA(VLOOKUP(Fullmath[[#This Row],[M3]],$H$2:$L954,4,FALSE),VLOOKUP(Fullmath[[#This Row],[M3]],$H956:$L$2227,4,FALSE)),0)</f>
        <v>0</v>
      </c>
      <c r="AA955" s="15">
        <f>IFERROR(_xlfn.IFNA(VLOOKUP(Fullmath[[#This Row],[M4]],$H$2:$L954,2,FALSE),VLOOKUP(Fullmath[[#This Row],[M4]],$H956:$L$2227,2,FALSE)),0)</f>
        <v>0</v>
      </c>
      <c r="AB955" s="16">
        <f>IFERROR(_xlfn.IFNA(VLOOKUP(Fullmath[[#This Row],[M4]],$H$2:$L954,4,FALSE),VLOOKUP(Fullmath[[#This Row],[M4]],$H956:$L$2227,4,FALSE)),0)</f>
        <v>0</v>
      </c>
      <c r="AE955" s="15">
        <f>IFERROR(_xlfn.IFNA(VLOOKUP(Fullmath[[#This Row],[M5]],$H$2:$L954,2,FALSE),VLOOKUP(Fullmath[[#This Row],[M5]],$H956:$L$2227,2,FALSE)),0)</f>
        <v>0</v>
      </c>
      <c r="AF955" s="16">
        <f>IFERROR(_xlfn.IFNA(VLOOKUP(Fullmath[[#This Row],[M5]],$H$2:$L954,4,FALSE),VLOOKUP(Fullmath[[#This Row],[M5]],$H956:$L$2227,4,FALSE)),0)</f>
        <v>0</v>
      </c>
      <c r="AI955" s="15">
        <f>IFERROR(_xlfn.IFNA(VLOOKUP(Fullmath[[#This Row],[M6]],$H$2:$L954,2,FALSE),VLOOKUP(Fullmath[[#This Row],[M6]],$H956:$L$2227,2,FALSE)),0)</f>
        <v>0</v>
      </c>
      <c r="AJ955" s="16">
        <f>IFERROR(_xlfn.IFNA(VLOOKUP(Fullmath[[#This Row],[M6]],$H$2:$L954,4,FALSE),VLOOKUP(Fullmath[[#This Row],[M6]],$H956:$L$2227,4,FALSE)),0)</f>
        <v>0</v>
      </c>
      <c r="AM955" s="6">
        <f>(IFERROR(VLOOKUP(AK955,Components[[Name]:[Price]],2,FALSE),0))</f>
        <v>0</v>
      </c>
      <c r="AP955" s="6">
        <f>(IFERROR(VLOOKUP(AN955,Components[[Name]:[Price]],2,FALSE),0))</f>
        <v>0</v>
      </c>
      <c r="AS955" s="6">
        <f>(IFERROR(VLOOKUP(AQ955,Components[[Name]:[Price]],2,FALSE),0))</f>
        <v>0</v>
      </c>
      <c r="AV955" s="6">
        <f>(IFERROR(VLOOKUP(AT955,Components[[Name]:[Price]],2,FALSE),0))</f>
        <v>0</v>
      </c>
      <c r="AY955" s="6">
        <f>(IFERROR(VLOOKUP(AW955,Components[[Name]:[Price]],2,FALSE),0))</f>
        <v>0</v>
      </c>
      <c r="BB955" s="6">
        <f>(IFERROR(VLOOKUP(AZ955,Components[[Name]:[Price]],2,FALSE),0))</f>
        <v>0</v>
      </c>
    </row>
    <row r="956" spans="9:54" x14ac:dyDescent="0.2">
      <c r="I956" s="7" t="e">
        <f>Fullmath[[#This Row],[Total CP]]/Fullmath[[#This Row],[Quantity]]</f>
        <v>#DIV/0!</v>
      </c>
      <c r="J9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6" s="6" t="e">
        <f>Fullmath[[#This Row],[Mat Cost]]/Fullmath[[#This Row],[Quantity]]</f>
        <v>#DIV/0!</v>
      </c>
      <c r="L9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6" s="14"/>
      <c r="O956" s="15">
        <f>IFERROR(_xlfn.IFNA(VLOOKUP(Fullmath[[#This Row],[M1]],$H$2:$L955,2,FALSE),VLOOKUP(Fullmath[[#This Row],[M1]],$H957:$L$2227,2,FALSE)),0)</f>
        <v>0</v>
      </c>
      <c r="P956" s="16">
        <f>IFERROR(_xlfn.IFNA(VLOOKUP(Fullmath[[#This Row],[M1]],$H$2:$L955,4,FALSE),VLOOKUP(Fullmath[[#This Row],[M1]],$H957:$L$2227,4,FALSE)),0)</f>
        <v>0</v>
      </c>
      <c r="S956" s="15">
        <f>IFERROR(_xlfn.IFNA(VLOOKUP(Fullmath[[#This Row],[M2]],$H$2:$L955,2,FALSE),VLOOKUP(Fullmath[[#This Row],[M2]],$H957:$L$2227,2,FALSE)),0)</f>
        <v>0</v>
      </c>
      <c r="T956" s="16">
        <f>IFERROR(_xlfn.IFNA(VLOOKUP(Fullmath[[#This Row],[M2]],$H$2:$L955,4,FALSE),VLOOKUP(Fullmath[[#This Row],[M2]],$H957:$L$2227,4,FALSE)),0)</f>
        <v>0</v>
      </c>
      <c r="W956" s="15">
        <f>IFERROR(_xlfn.IFNA(VLOOKUP(Fullmath[[#This Row],[M3]],$H$2:$L955,2,FALSE),VLOOKUP(Fullmath[[#This Row],[M3]],$H957:$L$2227,2,FALSE)),0)</f>
        <v>0</v>
      </c>
      <c r="X956" s="16">
        <f>IFERROR(_xlfn.IFNA(VLOOKUP(Fullmath[[#This Row],[M3]],$H$2:$L955,4,FALSE),VLOOKUP(Fullmath[[#This Row],[M3]],$H957:$L$2227,4,FALSE)),0)</f>
        <v>0</v>
      </c>
      <c r="AA956" s="15">
        <f>IFERROR(_xlfn.IFNA(VLOOKUP(Fullmath[[#This Row],[M4]],$H$2:$L955,2,FALSE),VLOOKUP(Fullmath[[#This Row],[M4]],$H957:$L$2227,2,FALSE)),0)</f>
        <v>0</v>
      </c>
      <c r="AB956" s="16">
        <f>IFERROR(_xlfn.IFNA(VLOOKUP(Fullmath[[#This Row],[M4]],$H$2:$L955,4,FALSE),VLOOKUP(Fullmath[[#This Row],[M4]],$H957:$L$2227,4,FALSE)),0)</f>
        <v>0</v>
      </c>
      <c r="AE956" s="15">
        <f>IFERROR(_xlfn.IFNA(VLOOKUP(Fullmath[[#This Row],[M5]],$H$2:$L955,2,FALSE),VLOOKUP(Fullmath[[#This Row],[M5]],$H957:$L$2227,2,FALSE)),0)</f>
        <v>0</v>
      </c>
      <c r="AF956" s="16">
        <f>IFERROR(_xlfn.IFNA(VLOOKUP(Fullmath[[#This Row],[M5]],$H$2:$L955,4,FALSE),VLOOKUP(Fullmath[[#This Row],[M5]],$H957:$L$2227,4,FALSE)),0)</f>
        <v>0</v>
      </c>
      <c r="AI956" s="15">
        <f>IFERROR(_xlfn.IFNA(VLOOKUP(Fullmath[[#This Row],[M6]],$H$2:$L955,2,FALSE),VLOOKUP(Fullmath[[#This Row],[M6]],$H957:$L$2227,2,FALSE)),0)</f>
        <v>0</v>
      </c>
      <c r="AJ956" s="16">
        <f>IFERROR(_xlfn.IFNA(VLOOKUP(Fullmath[[#This Row],[M6]],$H$2:$L955,4,FALSE),VLOOKUP(Fullmath[[#This Row],[M6]],$H957:$L$2227,4,FALSE)),0)</f>
        <v>0</v>
      </c>
      <c r="AM956" s="6">
        <f>(IFERROR(VLOOKUP(AK956,Components[[Name]:[Price]],2,FALSE),0))</f>
        <v>0</v>
      </c>
      <c r="AP956" s="6">
        <f>(IFERROR(VLOOKUP(AN956,Components[[Name]:[Price]],2,FALSE),0))</f>
        <v>0</v>
      </c>
      <c r="AS956" s="6">
        <f>(IFERROR(VLOOKUP(AQ956,Components[[Name]:[Price]],2,FALSE),0))</f>
        <v>0</v>
      </c>
      <c r="AV956" s="6">
        <f>(IFERROR(VLOOKUP(AT956,Components[[Name]:[Price]],2,FALSE),0))</f>
        <v>0</v>
      </c>
      <c r="AY956" s="6">
        <f>(IFERROR(VLOOKUP(AW956,Components[[Name]:[Price]],2,FALSE),0))</f>
        <v>0</v>
      </c>
      <c r="BB956" s="6">
        <f>(IFERROR(VLOOKUP(AZ956,Components[[Name]:[Price]],2,FALSE),0))</f>
        <v>0</v>
      </c>
    </row>
    <row r="957" spans="9:54" x14ac:dyDescent="0.2">
      <c r="I957" s="7" t="e">
        <f>Fullmath[[#This Row],[Total CP]]/Fullmath[[#This Row],[Quantity]]</f>
        <v>#DIV/0!</v>
      </c>
      <c r="J9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7" s="6" t="e">
        <f>Fullmath[[#This Row],[Mat Cost]]/Fullmath[[#This Row],[Quantity]]</f>
        <v>#DIV/0!</v>
      </c>
      <c r="L9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7" s="14"/>
      <c r="O957" s="15">
        <f>IFERROR(_xlfn.IFNA(VLOOKUP(Fullmath[[#This Row],[M1]],$H$2:$L956,2,FALSE),VLOOKUP(Fullmath[[#This Row],[M1]],$H958:$L$2227,2,FALSE)),0)</f>
        <v>0</v>
      </c>
      <c r="P957" s="16">
        <f>IFERROR(_xlfn.IFNA(VLOOKUP(Fullmath[[#This Row],[M1]],$H$2:$L956,4,FALSE),VLOOKUP(Fullmath[[#This Row],[M1]],$H958:$L$2227,4,FALSE)),0)</f>
        <v>0</v>
      </c>
      <c r="S957" s="15">
        <f>IFERROR(_xlfn.IFNA(VLOOKUP(Fullmath[[#This Row],[M2]],$H$2:$L956,2,FALSE),VLOOKUP(Fullmath[[#This Row],[M2]],$H958:$L$2227,2,FALSE)),0)</f>
        <v>0</v>
      </c>
      <c r="T957" s="16">
        <f>IFERROR(_xlfn.IFNA(VLOOKUP(Fullmath[[#This Row],[M2]],$H$2:$L956,4,FALSE),VLOOKUP(Fullmath[[#This Row],[M2]],$H958:$L$2227,4,FALSE)),0)</f>
        <v>0</v>
      </c>
      <c r="W957" s="15">
        <f>IFERROR(_xlfn.IFNA(VLOOKUP(Fullmath[[#This Row],[M3]],$H$2:$L956,2,FALSE),VLOOKUP(Fullmath[[#This Row],[M3]],$H958:$L$2227,2,FALSE)),0)</f>
        <v>0</v>
      </c>
      <c r="X957" s="16">
        <f>IFERROR(_xlfn.IFNA(VLOOKUP(Fullmath[[#This Row],[M3]],$H$2:$L956,4,FALSE),VLOOKUP(Fullmath[[#This Row],[M3]],$H958:$L$2227,4,FALSE)),0)</f>
        <v>0</v>
      </c>
      <c r="AA957" s="15">
        <f>IFERROR(_xlfn.IFNA(VLOOKUP(Fullmath[[#This Row],[M4]],$H$2:$L956,2,FALSE),VLOOKUP(Fullmath[[#This Row],[M4]],$H958:$L$2227,2,FALSE)),0)</f>
        <v>0</v>
      </c>
      <c r="AB957" s="16">
        <f>IFERROR(_xlfn.IFNA(VLOOKUP(Fullmath[[#This Row],[M4]],$H$2:$L956,4,FALSE),VLOOKUP(Fullmath[[#This Row],[M4]],$H958:$L$2227,4,FALSE)),0)</f>
        <v>0</v>
      </c>
      <c r="AE957" s="15">
        <f>IFERROR(_xlfn.IFNA(VLOOKUP(Fullmath[[#This Row],[M5]],$H$2:$L956,2,FALSE),VLOOKUP(Fullmath[[#This Row],[M5]],$H958:$L$2227,2,FALSE)),0)</f>
        <v>0</v>
      </c>
      <c r="AF957" s="16">
        <f>IFERROR(_xlfn.IFNA(VLOOKUP(Fullmath[[#This Row],[M5]],$H$2:$L956,4,FALSE),VLOOKUP(Fullmath[[#This Row],[M5]],$H958:$L$2227,4,FALSE)),0)</f>
        <v>0</v>
      </c>
      <c r="AI957" s="15">
        <f>IFERROR(_xlfn.IFNA(VLOOKUP(Fullmath[[#This Row],[M6]],$H$2:$L956,2,FALSE),VLOOKUP(Fullmath[[#This Row],[M6]],$H958:$L$2227,2,FALSE)),0)</f>
        <v>0</v>
      </c>
      <c r="AJ957" s="16">
        <f>IFERROR(_xlfn.IFNA(VLOOKUP(Fullmath[[#This Row],[M6]],$H$2:$L956,4,FALSE),VLOOKUP(Fullmath[[#This Row],[M6]],$H958:$L$2227,4,FALSE)),0)</f>
        <v>0</v>
      </c>
      <c r="AM957" s="6">
        <f>(IFERROR(VLOOKUP(AK957,Components[[Name]:[Price]],2,FALSE),0))</f>
        <v>0</v>
      </c>
      <c r="AP957" s="6">
        <f>(IFERROR(VLOOKUP(AN957,Components[[Name]:[Price]],2,FALSE),0))</f>
        <v>0</v>
      </c>
      <c r="AS957" s="6">
        <f>(IFERROR(VLOOKUP(AQ957,Components[[Name]:[Price]],2,FALSE),0))</f>
        <v>0</v>
      </c>
      <c r="AV957" s="6">
        <f>(IFERROR(VLOOKUP(AT957,Components[[Name]:[Price]],2,FALSE),0))</f>
        <v>0</v>
      </c>
      <c r="AY957" s="6">
        <f>(IFERROR(VLOOKUP(AW957,Components[[Name]:[Price]],2,FALSE),0))</f>
        <v>0</v>
      </c>
      <c r="BB957" s="6">
        <f>(IFERROR(VLOOKUP(AZ957,Components[[Name]:[Price]],2,FALSE),0))</f>
        <v>0</v>
      </c>
    </row>
    <row r="958" spans="9:54" x14ac:dyDescent="0.2">
      <c r="I958" s="7" t="e">
        <f>Fullmath[[#This Row],[Total CP]]/Fullmath[[#This Row],[Quantity]]</f>
        <v>#DIV/0!</v>
      </c>
      <c r="J9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8" s="6" t="e">
        <f>Fullmath[[#This Row],[Mat Cost]]/Fullmath[[#This Row],[Quantity]]</f>
        <v>#DIV/0!</v>
      </c>
      <c r="L9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8" s="14"/>
      <c r="O958" s="15">
        <f>IFERROR(_xlfn.IFNA(VLOOKUP(Fullmath[[#This Row],[M1]],$H$2:$L957,2,FALSE),VLOOKUP(Fullmath[[#This Row],[M1]],$H959:$L$2227,2,FALSE)),0)</f>
        <v>0</v>
      </c>
      <c r="P958" s="16">
        <f>IFERROR(_xlfn.IFNA(VLOOKUP(Fullmath[[#This Row],[M1]],$H$2:$L957,4,FALSE),VLOOKUP(Fullmath[[#This Row],[M1]],$H959:$L$2227,4,FALSE)),0)</f>
        <v>0</v>
      </c>
      <c r="S958" s="15">
        <f>IFERROR(_xlfn.IFNA(VLOOKUP(Fullmath[[#This Row],[M2]],$H$2:$L957,2,FALSE),VLOOKUP(Fullmath[[#This Row],[M2]],$H959:$L$2227,2,FALSE)),0)</f>
        <v>0</v>
      </c>
      <c r="T958" s="16">
        <f>IFERROR(_xlfn.IFNA(VLOOKUP(Fullmath[[#This Row],[M2]],$H$2:$L957,4,FALSE),VLOOKUP(Fullmath[[#This Row],[M2]],$H959:$L$2227,4,FALSE)),0)</f>
        <v>0</v>
      </c>
      <c r="W958" s="15">
        <f>IFERROR(_xlfn.IFNA(VLOOKUP(Fullmath[[#This Row],[M3]],$H$2:$L957,2,FALSE),VLOOKUP(Fullmath[[#This Row],[M3]],$H959:$L$2227,2,FALSE)),0)</f>
        <v>0</v>
      </c>
      <c r="X958" s="16">
        <f>IFERROR(_xlfn.IFNA(VLOOKUP(Fullmath[[#This Row],[M3]],$H$2:$L957,4,FALSE),VLOOKUP(Fullmath[[#This Row],[M3]],$H959:$L$2227,4,FALSE)),0)</f>
        <v>0</v>
      </c>
      <c r="AA958" s="15">
        <f>IFERROR(_xlfn.IFNA(VLOOKUP(Fullmath[[#This Row],[M4]],$H$2:$L957,2,FALSE),VLOOKUP(Fullmath[[#This Row],[M4]],$H959:$L$2227,2,FALSE)),0)</f>
        <v>0</v>
      </c>
      <c r="AB958" s="16">
        <f>IFERROR(_xlfn.IFNA(VLOOKUP(Fullmath[[#This Row],[M4]],$H$2:$L957,4,FALSE),VLOOKUP(Fullmath[[#This Row],[M4]],$H959:$L$2227,4,FALSE)),0)</f>
        <v>0</v>
      </c>
      <c r="AE958" s="15">
        <f>IFERROR(_xlfn.IFNA(VLOOKUP(Fullmath[[#This Row],[M5]],$H$2:$L957,2,FALSE),VLOOKUP(Fullmath[[#This Row],[M5]],$H959:$L$2227,2,FALSE)),0)</f>
        <v>0</v>
      </c>
      <c r="AF958" s="16">
        <f>IFERROR(_xlfn.IFNA(VLOOKUP(Fullmath[[#This Row],[M5]],$H$2:$L957,4,FALSE),VLOOKUP(Fullmath[[#This Row],[M5]],$H959:$L$2227,4,FALSE)),0)</f>
        <v>0</v>
      </c>
      <c r="AI958" s="15">
        <f>IFERROR(_xlfn.IFNA(VLOOKUP(Fullmath[[#This Row],[M6]],$H$2:$L957,2,FALSE),VLOOKUP(Fullmath[[#This Row],[M6]],$H959:$L$2227,2,FALSE)),0)</f>
        <v>0</v>
      </c>
      <c r="AJ958" s="16">
        <f>IFERROR(_xlfn.IFNA(VLOOKUP(Fullmath[[#This Row],[M6]],$H$2:$L957,4,FALSE),VLOOKUP(Fullmath[[#This Row],[M6]],$H959:$L$2227,4,FALSE)),0)</f>
        <v>0</v>
      </c>
      <c r="AM958" s="6">
        <f>(IFERROR(VLOOKUP(AK958,Components[[Name]:[Price]],2,FALSE),0))</f>
        <v>0</v>
      </c>
      <c r="AP958" s="6">
        <f>(IFERROR(VLOOKUP(AN958,Components[[Name]:[Price]],2,FALSE),0))</f>
        <v>0</v>
      </c>
      <c r="AS958" s="6">
        <f>(IFERROR(VLOOKUP(AQ958,Components[[Name]:[Price]],2,FALSE),0))</f>
        <v>0</v>
      </c>
      <c r="AV958" s="6">
        <f>(IFERROR(VLOOKUP(AT958,Components[[Name]:[Price]],2,FALSE),0))</f>
        <v>0</v>
      </c>
      <c r="AY958" s="6">
        <f>(IFERROR(VLOOKUP(AW958,Components[[Name]:[Price]],2,FALSE),0))</f>
        <v>0</v>
      </c>
      <c r="BB958" s="6">
        <f>(IFERROR(VLOOKUP(AZ958,Components[[Name]:[Price]],2,FALSE),0))</f>
        <v>0</v>
      </c>
    </row>
    <row r="959" spans="9:54" x14ac:dyDescent="0.2">
      <c r="I959" s="7" t="e">
        <f>Fullmath[[#This Row],[Total CP]]/Fullmath[[#This Row],[Quantity]]</f>
        <v>#DIV/0!</v>
      </c>
      <c r="J9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59" s="6" t="e">
        <f>Fullmath[[#This Row],[Mat Cost]]/Fullmath[[#This Row],[Quantity]]</f>
        <v>#DIV/0!</v>
      </c>
      <c r="L9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59" s="14"/>
      <c r="O959" s="15">
        <f>IFERROR(_xlfn.IFNA(VLOOKUP(Fullmath[[#This Row],[M1]],$H$2:$L958,2,FALSE),VLOOKUP(Fullmath[[#This Row],[M1]],$H960:$L$2227,2,FALSE)),0)</f>
        <v>0</v>
      </c>
      <c r="P959" s="16">
        <f>IFERROR(_xlfn.IFNA(VLOOKUP(Fullmath[[#This Row],[M1]],$H$2:$L958,4,FALSE),VLOOKUP(Fullmath[[#This Row],[M1]],$H960:$L$2227,4,FALSE)),0)</f>
        <v>0</v>
      </c>
      <c r="S959" s="15">
        <f>IFERROR(_xlfn.IFNA(VLOOKUP(Fullmath[[#This Row],[M2]],$H$2:$L958,2,FALSE),VLOOKUP(Fullmath[[#This Row],[M2]],$H960:$L$2227,2,FALSE)),0)</f>
        <v>0</v>
      </c>
      <c r="T959" s="16">
        <f>IFERROR(_xlfn.IFNA(VLOOKUP(Fullmath[[#This Row],[M2]],$H$2:$L958,4,FALSE),VLOOKUP(Fullmath[[#This Row],[M2]],$H960:$L$2227,4,FALSE)),0)</f>
        <v>0</v>
      </c>
      <c r="W959" s="15">
        <f>IFERROR(_xlfn.IFNA(VLOOKUP(Fullmath[[#This Row],[M3]],$H$2:$L958,2,FALSE),VLOOKUP(Fullmath[[#This Row],[M3]],$H960:$L$2227,2,FALSE)),0)</f>
        <v>0</v>
      </c>
      <c r="X959" s="16">
        <f>IFERROR(_xlfn.IFNA(VLOOKUP(Fullmath[[#This Row],[M3]],$H$2:$L958,4,FALSE),VLOOKUP(Fullmath[[#This Row],[M3]],$H960:$L$2227,4,FALSE)),0)</f>
        <v>0</v>
      </c>
      <c r="AA959" s="15">
        <f>IFERROR(_xlfn.IFNA(VLOOKUP(Fullmath[[#This Row],[M4]],$H$2:$L958,2,FALSE),VLOOKUP(Fullmath[[#This Row],[M4]],$H960:$L$2227,2,FALSE)),0)</f>
        <v>0</v>
      </c>
      <c r="AB959" s="16">
        <f>IFERROR(_xlfn.IFNA(VLOOKUP(Fullmath[[#This Row],[M4]],$H$2:$L958,4,FALSE),VLOOKUP(Fullmath[[#This Row],[M4]],$H960:$L$2227,4,FALSE)),0)</f>
        <v>0</v>
      </c>
      <c r="AE959" s="15">
        <f>IFERROR(_xlfn.IFNA(VLOOKUP(Fullmath[[#This Row],[M5]],$H$2:$L958,2,FALSE),VLOOKUP(Fullmath[[#This Row],[M5]],$H960:$L$2227,2,FALSE)),0)</f>
        <v>0</v>
      </c>
      <c r="AF959" s="16">
        <f>IFERROR(_xlfn.IFNA(VLOOKUP(Fullmath[[#This Row],[M5]],$H$2:$L958,4,FALSE),VLOOKUP(Fullmath[[#This Row],[M5]],$H960:$L$2227,4,FALSE)),0)</f>
        <v>0</v>
      </c>
      <c r="AI959" s="15">
        <f>IFERROR(_xlfn.IFNA(VLOOKUP(Fullmath[[#This Row],[M6]],$H$2:$L958,2,FALSE),VLOOKUP(Fullmath[[#This Row],[M6]],$H960:$L$2227,2,FALSE)),0)</f>
        <v>0</v>
      </c>
      <c r="AJ959" s="16">
        <f>IFERROR(_xlfn.IFNA(VLOOKUP(Fullmath[[#This Row],[M6]],$H$2:$L958,4,FALSE),VLOOKUP(Fullmath[[#This Row],[M6]],$H960:$L$2227,4,FALSE)),0)</f>
        <v>0</v>
      </c>
      <c r="AM959" s="6">
        <f>(IFERROR(VLOOKUP(AK959,Components[[Name]:[Price]],2,FALSE),0))</f>
        <v>0</v>
      </c>
      <c r="AP959" s="6">
        <f>(IFERROR(VLOOKUP(AN959,Components[[Name]:[Price]],2,FALSE),0))</f>
        <v>0</v>
      </c>
      <c r="AS959" s="6">
        <f>(IFERROR(VLOOKUP(AQ959,Components[[Name]:[Price]],2,FALSE),0))</f>
        <v>0</v>
      </c>
      <c r="AV959" s="6">
        <f>(IFERROR(VLOOKUP(AT959,Components[[Name]:[Price]],2,FALSE),0))</f>
        <v>0</v>
      </c>
      <c r="AY959" s="6">
        <f>(IFERROR(VLOOKUP(AW959,Components[[Name]:[Price]],2,FALSE),0))</f>
        <v>0</v>
      </c>
      <c r="BB959" s="6">
        <f>(IFERROR(VLOOKUP(AZ959,Components[[Name]:[Price]],2,FALSE),0))</f>
        <v>0</v>
      </c>
    </row>
    <row r="960" spans="9:54" x14ac:dyDescent="0.2">
      <c r="I960" s="7" t="e">
        <f>Fullmath[[#This Row],[Total CP]]/Fullmath[[#This Row],[Quantity]]</f>
        <v>#DIV/0!</v>
      </c>
      <c r="J9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0" s="6" t="e">
        <f>Fullmath[[#This Row],[Mat Cost]]/Fullmath[[#This Row],[Quantity]]</f>
        <v>#DIV/0!</v>
      </c>
      <c r="L9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0" s="14"/>
      <c r="O960" s="15">
        <f>IFERROR(_xlfn.IFNA(VLOOKUP(Fullmath[[#This Row],[M1]],$H$2:$L959,2,FALSE),VLOOKUP(Fullmath[[#This Row],[M1]],$H961:$L$2227,2,FALSE)),0)</f>
        <v>0</v>
      </c>
      <c r="P960" s="16">
        <f>IFERROR(_xlfn.IFNA(VLOOKUP(Fullmath[[#This Row],[M1]],$H$2:$L959,4,FALSE),VLOOKUP(Fullmath[[#This Row],[M1]],$H961:$L$2227,4,FALSE)),0)</f>
        <v>0</v>
      </c>
      <c r="S960" s="15">
        <f>IFERROR(_xlfn.IFNA(VLOOKUP(Fullmath[[#This Row],[M2]],$H$2:$L959,2,FALSE),VLOOKUP(Fullmath[[#This Row],[M2]],$H961:$L$2227,2,FALSE)),0)</f>
        <v>0</v>
      </c>
      <c r="T960" s="16">
        <f>IFERROR(_xlfn.IFNA(VLOOKUP(Fullmath[[#This Row],[M2]],$H$2:$L959,4,FALSE),VLOOKUP(Fullmath[[#This Row],[M2]],$H961:$L$2227,4,FALSE)),0)</f>
        <v>0</v>
      </c>
      <c r="W960" s="15">
        <f>IFERROR(_xlfn.IFNA(VLOOKUP(Fullmath[[#This Row],[M3]],$H$2:$L959,2,FALSE),VLOOKUP(Fullmath[[#This Row],[M3]],$H961:$L$2227,2,FALSE)),0)</f>
        <v>0</v>
      </c>
      <c r="X960" s="16">
        <f>IFERROR(_xlfn.IFNA(VLOOKUP(Fullmath[[#This Row],[M3]],$H$2:$L959,4,FALSE),VLOOKUP(Fullmath[[#This Row],[M3]],$H961:$L$2227,4,FALSE)),0)</f>
        <v>0</v>
      </c>
      <c r="AA960" s="15">
        <f>IFERROR(_xlfn.IFNA(VLOOKUP(Fullmath[[#This Row],[M4]],$H$2:$L959,2,FALSE),VLOOKUP(Fullmath[[#This Row],[M4]],$H961:$L$2227,2,FALSE)),0)</f>
        <v>0</v>
      </c>
      <c r="AB960" s="16">
        <f>IFERROR(_xlfn.IFNA(VLOOKUP(Fullmath[[#This Row],[M4]],$H$2:$L959,4,FALSE),VLOOKUP(Fullmath[[#This Row],[M4]],$H961:$L$2227,4,FALSE)),0)</f>
        <v>0</v>
      </c>
      <c r="AE960" s="15">
        <f>IFERROR(_xlfn.IFNA(VLOOKUP(Fullmath[[#This Row],[M5]],$H$2:$L959,2,FALSE),VLOOKUP(Fullmath[[#This Row],[M5]],$H961:$L$2227,2,FALSE)),0)</f>
        <v>0</v>
      </c>
      <c r="AF960" s="16">
        <f>IFERROR(_xlfn.IFNA(VLOOKUP(Fullmath[[#This Row],[M5]],$H$2:$L959,4,FALSE),VLOOKUP(Fullmath[[#This Row],[M5]],$H961:$L$2227,4,FALSE)),0)</f>
        <v>0</v>
      </c>
      <c r="AI960" s="15">
        <f>IFERROR(_xlfn.IFNA(VLOOKUP(Fullmath[[#This Row],[M6]],$H$2:$L959,2,FALSE),VLOOKUP(Fullmath[[#This Row],[M6]],$H961:$L$2227,2,FALSE)),0)</f>
        <v>0</v>
      </c>
      <c r="AJ960" s="16">
        <f>IFERROR(_xlfn.IFNA(VLOOKUP(Fullmath[[#This Row],[M6]],$H$2:$L959,4,FALSE),VLOOKUP(Fullmath[[#This Row],[M6]],$H961:$L$2227,4,FALSE)),0)</f>
        <v>0</v>
      </c>
      <c r="AM960" s="6">
        <f>(IFERROR(VLOOKUP(AK960,Components[[Name]:[Price]],2,FALSE),0))</f>
        <v>0</v>
      </c>
      <c r="AP960" s="6">
        <f>(IFERROR(VLOOKUP(AN960,Components[[Name]:[Price]],2,FALSE),0))</f>
        <v>0</v>
      </c>
      <c r="AS960" s="6">
        <f>(IFERROR(VLOOKUP(AQ960,Components[[Name]:[Price]],2,FALSE),0))</f>
        <v>0</v>
      </c>
      <c r="AV960" s="6">
        <f>(IFERROR(VLOOKUP(AT960,Components[[Name]:[Price]],2,FALSE),0))</f>
        <v>0</v>
      </c>
      <c r="AY960" s="6">
        <f>(IFERROR(VLOOKUP(AW960,Components[[Name]:[Price]],2,FALSE),0))</f>
        <v>0</v>
      </c>
      <c r="BB960" s="6">
        <f>(IFERROR(VLOOKUP(AZ960,Components[[Name]:[Price]],2,FALSE),0))</f>
        <v>0</v>
      </c>
    </row>
    <row r="961" spans="9:54" x14ac:dyDescent="0.2">
      <c r="I961" s="7" t="e">
        <f>Fullmath[[#This Row],[Total CP]]/Fullmath[[#This Row],[Quantity]]</f>
        <v>#DIV/0!</v>
      </c>
      <c r="J9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1" s="6" t="e">
        <f>Fullmath[[#This Row],[Mat Cost]]/Fullmath[[#This Row],[Quantity]]</f>
        <v>#DIV/0!</v>
      </c>
      <c r="L9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1" s="14"/>
      <c r="O961" s="15">
        <f>IFERROR(_xlfn.IFNA(VLOOKUP(Fullmath[[#This Row],[M1]],$H$2:$L960,2,FALSE),VLOOKUP(Fullmath[[#This Row],[M1]],$H962:$L$2227,2,FALSE)),0)</f>
        <v>0</v>
      </c>
      <c r="P961" s="16">
        <f>IFERROR(_xlfn.IFNA(VLOOKUP(Fullmath[[#This Row],[M1]],$H$2:$L960,4,FALSE),VLOOKUP(Fullmath[[#This Row],[M1]],$H962:$L$2227,4,FALSE)),0)</f>
        <v>0</v>
      </c>
      <c r="S961" s="15">
        <f>IFERROR(_xlfn.IFNA(VLOOKUP(Fullmath[[#This Row],[M2]],$H$2:$L960,2,FALSE),VLOOKUP(Fullmath[[#This Row],[M2]],$H962:$L$2227,2,FALSE)),0)</f>
        <v>0</v>
      </c>
      <c r="T961" s="16">
        <f>IFERROR(_xlfn.IFNA(VLOOKUP(Fullmath[[#This Row],[M2]],$H$2:$L960,4,FALSE),VLOOKUP(Fullmath[[#This Row],[M2]],$H962:$L$2227,4,FALSE)),0)</f>
        <v>0</v>
      </c>
      <c r="W961" s="15">
        <f>IFERROR(_xlfn.IFNA(VLOOKUP(Fullmath[[#This Row],[M3]],$H$2:$L960,2,FALSE),VLOOKUP(Fullmath[[#This Row],[M3]],$H962:$L$2227,2,FALSE)),0)</f>
        <v>0</v>
      </c>
      <c r="X961" s="16">
        <f>IFERROR(_xlfn.IFNA(VLOOKUP(Fullmath[[#This Row],[M3]],$H$2:$L960,4,FALSE),VLOOKUP(Fullmath[[#This Row],[M3]],$H962:$L$2227,4,FALSE)),0)</f>
        <v>0</v>
      </c>
      <c r="AA961" s="15">
        <f>IFERROR(_xlfn.IFNA(VLOOKUP(Fullmath[[#This Row],[M4]],$H$2:$L960,2,FALSE),VLOOKUP(Fullmath[[#This Row],[M4]],$H962:$L$2227,2,FALSE)),0)</f>
        <v>0</v>
      </c>
      <c r="AB961" s="16">
        <f>IFERROR(_xlfn.IFNA(VLOOKUP(Fullmath[[#This Row],[M4]],$H$2:$L960,4,FALSE),VLOOKUP(Fullmath[[#This Row],[M4]],$H962:$L$2227,4,FALSE)),0)</f>
        <v>0</v>
      </c>
      <c r="AE961" s="15">
        <f>IFERROR(_xlfn.IFNA(VLOOKUP(Fullmath[[#This Row],[M5]],$H$2:$L960,2,FALSE),VLOOKUP(Fullmath[[#This Row],[M5]],$H962:$L$2227,2,FALSE)),0)</f>
        <v>0</v>
      </c>
      <c r="AF961" s="16">
        <f>IFERROR(_xlfn.IFNA(VLOOKUP(Fullmath[[#This Row],[M5]],$H$2:$L960,4,FALSE),VLOOKUP(Fullmath[[#This Row],[M5]],$H962:$L$2227,4,FALSE)),0)</f>
        <v>0</v>
      </c>
      <c r="AI961" s="15">
        <f>IFERROR(_xlfn.IFNA(VLOOKUP(Fullmath[[#This Row],[M6]],$H$2:$L960,2,FALSE),VLOOKUP(Fullmath[[#This Row],[M6]],$H962:$L$2227,2,FALSE)),0)</f>
        <v>0</v>
      </c>
      <c r="AJ961" s="16">
        <f>IFERROR(_xlfn.IFNA(VLOOKUP(Fullmath[[#This Row],[M6]],$H$2:$L960,4,FALSE),VLOOKUP(Fullmath[[#This Row],[M6]],$H962:$L$2227,4,FALSE)),0)</f>
        <v>0</v>
      </c>
      <c r="AM961" s="6">
        <f>(IFERROR(VLOOKUP(AK961,Components[[Name]:[Price]],2,FALSE),0))</f>
        <v>0</v>
      </c>
      <c r="AP961" s="6">
        <f>(IFERROR(VLOOKUP(AN961,Components[[Name]:[Price]],2,FALSE),0))</f>
        <v>0</v>
      </c>
      <c r="AS961" s="6">
        <f>(IFERROR(VLOOKUP(AQ961,Components[[Name]:[Price]],2,FALSE),0))</f>
        <v>0</v>
      </c>
      <c r="AV961" s="6">
        <f>(IFERROR(VLOOKUP(AT961,Components[[Name]:[Price]],2,FALSE),0))</f>
        <v>0</v>
      </c>
      <c r="AY961" s="6">
        <f>(IFERROR(VLOOKUP(AW961,Components[[Name]:[Price]],2,FALSE),0))</f>
        <v>0</v>
      </c>
      <c r="BB961" s="6">
        <f>(IFERROR(VLOOKUP(AZ961,Components[[Name]:[Price]],2,FALSE),0))</f>
        <v>0</v>
      </c>
    </row>
    <row r="962" spans="9:54" x14ac:dyDescent="0.2">
      <c r="I962" s="7" t="e">
        <f>Fullmath[[#This Row],[Total CP]]/Fullmath[[#This Row],[Quantity]]</f>
        <v>#DIV/0!</v>
      </c>
      <c r="J9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2" s="6" t="e">
        <f>Fullmath[[#This Row],[Mat Cost]]/Fullmath[[#This Row],[Quantity]]</f>
        <v>#DIV/0!</v>
      </c>
      <c r="L9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2" s="14"/>
      <c r="O962" s="15">
        <f>IFERROR(_xlfn.IFNA(VLOOKUP(Fullmath[[#This Row],[M1]],$H$2:$L961,2,FALSE),VLOOKUP(Fullmath[[#This Row],[M1]],$H963:$L$2227,2,FALSE)),0)</f>
        <v>0</v>
      </c>
      <c r="P962" s="16">
        <f>IFERROR(_xlfn.IFNA(VLOOKUP(Fullmath[[#This Row],[M1]],$H$2:$L961,4,FALSE),VLOOKUP(Fullmath[[#This Row],[M1]],$H963:$L$2227,4,FALSE)),0)</f>
        <v>0</v>
      </c>
      <c r="S962" s="15">
        <f>IFERROR(_xlfn.IFNA(VLOOKUP(Fullmath[[#This Row],[M2]],$H$2:$L961,2,FALSE),VLOOKUP(Fullmath[[#This Row],[M2]],$H963:$L$2227,2,FALSE)),0)</f>
        <v>0</v>
      </c>
      <c r="T962" s="16">
        <f>IFERROR(_xlfn.IFNA(VLOOKUP(Fullmath[[#This Row],[M2]],$H$2:$L961,4,FALSE),VLOOKUP(Fullmath[[#This Row],[M2]],$H963:$L$2227,4,FALSE)),0)</f>
        <v>0</v>
      </c>
      <c r="W962" s="15">
        <f>IFERROR(_xlfn.IFNA(VLOOKUP(Fullmath[[#This Row],[M3]],$H$2:$L961,2,FALSE),VLOOKUP(Fullmath[[#This Row],[M3]],$H963:$L$2227,2,FALSE)),0)</f>
        <v>0</v>
      </c>
      <c r="X962" s="16">
        <f>IFERROR(_xlfn.IFNA(VLOOKUP(Fullmath[[#This Row],[M3]],$H$2:$L961,4,FALSE),VLOOKUP(Fullmath[[#This Row],[M3]],$H963:$L$2227,4,FALSE)),0)</f>
        <v>0</v>
      </c>
      <c r="AA962" s="15">
        <f>IFERROR(_xlfn.IFNA(VLOOKUP(Fullmath[[#This Row],[M4]],$H$2:$L961,2,FALSE),VLOOKUP(Fullmath[[#This Row],[M4]],$H963:$L$2227,2,FALSE)),0)</f>
        <v>0</v>
      </c>
      <c r="AB962" s="16">
        <f>IFERROR(_xlfn.IFNA(VLOOKUP(Fullmath[[#This Row],[M4]],$H$2:$L961,4,FALSE),VLOOKUP(Fullmath[[#This Row],[M4]],$H963:$L$2227,4,FALSE)),0)</f>
        <v>0</v>
      </c>
      <c r="AE962" s="15">
        <f>IFERROR(_xlfn.IFNA(VLOOKUP(Fullmath[[#This Row],[M5]],$H$2:$L961,2,FALSE),VLOOKUP(Fullmath[[#This Row],[M5]],$H963:$L$2227,2,FALSE)),0)</f>
        <v>0</v>
      </c>
      <c r="AF962" s="16">
        <f>IFERROR(_xlfn.IFNA(VLOOKUP(Fullmath[[#This Row],[M5]],$H$2:$L961,4,FALSE),VLOOKUP(Fullmath[[#This Row],[M5]],$H963:$L$2227,4,FALSE)),0)</f>
        <v>0</v>
      </c>
      <c r="AI962" s="15">
        <f>IFERROR(_xlfn.IFNA(VLOOKUP(Fullmath[[#This Row],[M6]],$H$2:$L961,2,FALSE),VLOOKUP(Fullmath[[#This Row],[M6]],$H963:$L$2227,2,FALSE)),0)</f>
        <v>0</v>
      </c>
      <c r="AJ962" s="16">
        <f>IFERROR(_xlfn.IFNA(VLOOKUP(Fullmath[[#This Row],[M6]],$H$2:$L961,4,FALSE),VLOOKUP(Fullmath[[#This Row],[M6]],$H963:$L$2227,4,FALSE)),0)</f>
        <v>0</v>
      </c>
      <c r="AM962" s="6">
        <f>(IFERROR(VLOOKUP(AK962,Components[[Name]:[Price]],2,FALSE),0))</f>
        <v>0</v>
      </c>
      <c r="AP962" s="6">
        <f>(IFERROR(VLOOKUP(AN962,Components[[Name]:[Price]],2,FALSE),0))</f>
        <v>0</v>
      </c>
      <c r="AS962" s="6">
        <f>(IFERROR(VLOOKUP(AQ962,Components[[Name]:[Price]],2,FALSE),0))</f>
        <v>0</v>
      </c>
      <c r="AV962" s="6">
        <f>(IFERROR(VLOOKUP(AT962,Components[[Name]:[Price]],2,FALSE),0))</f>
        <v>0</v>
      </c>
      <c r="AY962" s="6">
        <f>(IFERROR(VLOOKUP(AW962,Components[[Name]:[Price]],2,FALSE),0))</f>
        <v>0</v>
      </c>
      <c r="BB962" s="6">
        <f>(IFERROR(VLOOKUP(AZ962,Components[[Name]:[Price]],2,FALSE),0))</f>
        <v>0</v>
      </c>
    </row>
    <row r="963" spans="9:54" x14ac:dyDescent="0.2">
      <c r="I963" s="7" t="e">
        <f>Fullmath[[#This Row],[Total CP]]/Fullmath[[#This Row],[Quantity]]</f>
        <v>#DIV/0!</v>
      </c>
      <c r="J9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3" s="6" t="e">
        <f>Fullmath[[#This Row],[Mat Cost]]/Fullmath[[#This Row],[Quantity]]</f>
        <v>#DIV/0!</v>
      </c>
      <c r="L9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3" s="14"/>
      <c r="O963" s="15">
        <f>IFERROR(_xlfn.IFNA(VLOOKUP(Fullmath[[#This Row],[M1]],$H$2:$L962,2,FALSE),VLOOKUP(Fullmath[[#This Row],[M1]],$H964:$L$2227,2,FALSE)),0)</f>
        <v>0</v>
      </c>
      <c r="P963" s="16">
        <f>IFERROR(_xlfn.IFNA(VLOOKUP(Fullmath[[#This Row],[M1]],$H$2:$L962,4,FALSE),VLOOKUP(Fullmath[[#This Row],[M1]],$H964:$L$2227,4,FALSE)),0)</f>
        <v>0</v>
      </c>
      <c r="S963" s="15">
        <f>IFERROR(_xlfn.IFNA(VLOOKUP(Fullmath[[#This Row],[M2]],$H$2:$L962,2,FALSE),VLOOKUP(Fullmath[[#This Row],[M2]],$H964:$L$2227,2,FALSE)),0)</f>
        <v>0</v>
      </c>
      <c r="T963" s="16">
        <f>IFERROR(_xlfn.IFNA(VLOOKUP(Fullmath[[#This Row],[M2]],$H$2:$L962,4,FALSE),VLOOKUP(Fullmath[[#This Row],[M2]],$H964:$L$2227,4,FALSE)),0)</f>
        <v>0</v>
      </c>
      <c r="W963" s="15">
        <f>IFERROR(_xlfn.IFNA(VLOOKUP(Fullmath[[#This Row],[M3]],$H$2:$L962,2,FALSE),VLOOKUP(Fullmath[[#This Row],[M3]],$H964:$L$2227,2,FALSE)),0)</f>
        <v>0</v>
      </c>
      <c r="X963" s="16">
        <f>IFERROR(_xlfn.IFNA(VLOOKUP(Fullmath[[#This Row],[M3]],$H$2:$L962,4,FALSE),VLOOKUP(Fullmath[[#This Row],[M3]],$H964:$L$2227,4,FALSE)),0)</f>
        <v>0</v>
      </c>
      <c r="AA963" s="15">
        <f>IFERROR(_xlfn.IFNA(VLOOKUP(Fullmath[[#This Row],[M4]],$H$2:$L962,2,FALSE),VLOOKUP(Fullmath[[#This Row],[M4]],$H964:$L$2227,2,FALSE)),0)</f>
        <v>0</v>
      </c>
      <c r="AB963" s="16">
        <f>IFERROR(_xlfn.IFNA(VLOOKUP(Fullmath[[#This Row],[M4]],$H$2:$L962,4,FALSE),VLOOKUP(Fullmath[[#This Row],[M4]],$H964:$L$2227,4,FALSE)),0)</f>
        <v>0</v>
      </c>
      <c r="AE963" s="15">
        <f>IFERROR(_xlfn.IFNA(VLOOKUP(Fullmath[[#This Row],[M5]],$H$2:$L962,2,FALSE),VLOOKUP(Fullmath[[#This Row],[M5]],$H964:$L$2227,2,FALSE)),0)</f>
        <v>0</v>
      </c>
      <c r="AF963" s="16">
        <f>IFERROR(_xlfn.IFNA(VLOOKUP(Fullmath[[#This Row],[M5]],$H$2:$L962,4,FALSE),VLOOKUP(Fullmath[[#This Row],[M5]],$H964:$L$2227,4,FALSE)),0)</f>
        <v>0</v>
      </c>
      <c r="AI963" s="15">
        <f>IFERROR(_xlfn.IFNA(VLOOKUP(Fullmath[[#This Row],[M6]],$H$2:$L962,2,FALSE),VLOOKUP(Fullmath[[#This Row],[M6]],$H964:$L$2227,2,FALSE)),0)</f>
        <v>0</v>
      </c>
      <c r="AJ963" s="16">
        <f>IFERROR(_xlfn.IFNA(VLOOKUP(Fullmath[[#This Row],[M6]],$H$2:$L962,4,FALSE),VLOOKUP(Fullmath[[#This Row],[M6]],$H964:$L$2227,4,FALSE)),0)</f>
        <v>0</v>
      </c>
      <c r="AM963" s="6">
        <f>(IFERROR(VLOOKUP(AK963,Components[[Name]:[Price]],2,FALSE),0))</f>
        <v>0</v>
      </c>
      <c r="AP963" s="6">
        <f>(IFERROR(VLOOKUP(AN963,Components[[Name]:[Price]],2,FALSE),0))</f>
        <v>0</v>
      </c>
      <c r="AS963" s="6">
        <f>(IFERROR(VLOOKUP(AQ963,Components[[Name]:[Price]],2,FALSE),0))</f>
        <v>0</v>
      </c>
      <c r="AV963" s="6">
        <f>(IFERROR(VLOOKUP(AT963,Components[[Name]:[Price]],2,FALSE),0))</f>
        <v>0</v>
      </c>
      <c r="AY963" s="6">
        <f>(IFERROR(VLOOKUP(AW963,Components[[Name]:[Price]],2,FALSE),0))</f>
        <v>0</v>
      </c>
      <c r="BB963" s="6">
        <f>(IFERROR(VLOOKUP(AZ963,Components[[Name]:[Price]],2,FALSE),0))</f>
        <v>0</v>
      </c>
    </row>
    <row r="964" spans="9:54" x14ac:dyDescent="0.2">
      <c r="I964" s="7" t="e">
        <f>Fullmath[[#This Row],[Total CP]]/Fullmath[[#This Row],[Quantity]]</f>
        <v>#DIV/0!</v>
      </c>
      <c r="J9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4" s="6" t="e">
        <f>Fullmath[[#This Row],[Mat Cost]]/Fullmath[[#This Row],[Quantity]]</f>
        <v>#DIV/0!</v>
      </c>
      <c r="L9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4" s="14"/>
      <c r="O964" s="15">
        <f>IFERROR(_xlfn.IFNA(VLOOKUP(Fullmath[[#This Row],[M1]],$H$2:$L963,2,FALSE),VLOOKUP(Fullmath[[#This Row],[M1]],$H965:$L$2227,2,FALSE)),0)</f>
        <v>0</v>
      </c>
      <c r="P964" s="16">
        <f>IFERROR(_xlfn.IFNA(VLOOKUP(Fullmath[[#This Row],[M1]],$H$2:$L963,4,FALSE),VLOOKUP(Fullmath[[#This Row],[M1]],$H965:$L$2227,4,FALSE)),0)</f>
        <v>0</v>
      </c>
      <c r="S964" s="15">
        <f>IFERROR(_xlfn.IFNA(VLOOKUP(Fullmath[[#This Row],[M2]],$H$2:$L963,2,FALSE),VLOOKUP(Fullmath[[#This Row],[M2]],$H965:$L$2227,2,FALSE)),0)</f>
        <v>0</v>
      </c>
      <c r="T964" s="16">
        <f>IFERROR(_xlfn.IFNA(VLOOKUP(Fullmath[[#This Row],[M2]],$H$2:$L963,4,FALSE),VLOOKUP(Fullmath[[#This Row],[M2]],$H965:$L$2227,4,FALSE)),0)</f>
        <v>0</v>
      </c>
      <c r="W964" s="15">
        <f>IFERROR(_xlfn.IFNA(VLOOKUP(Fullmath[[#This Row],[M3]],$H$2:$L963,2,FALSE),VLOOKUP(Fullmath[[#This Row],[M3]],$H965:$L$2227,2,FALSE)),0)</f>
        <v>0</v>
      </c>
      <c r="X964" s="16">
        <f>IFERROR(_xlfn.IFNA(VLOOKUP(Fullmath[[#This Row],[M3]],$H$2:$L963,4,FALSE),VLOOKUP(Fullmath[[#This Row],[M3]],$H965:$L$2227,4,FALSE)),0)</f>
        <v>0</v>
      </c>
      <c r="AA964" s="15">
        <f>IFERROR(_xlfn.IFNA(VLOOKUP(Fullmath[[#This Row],[M4]],$H$2:$L963,2,FALSE),VLOOKUP(Fullmath[[#This Row],[M4]],$H965:$L$2227,2,FALSE)),0)</f>
        <v>0</v>
      </c>
      <c r="AB964" s="16">
        <f>IFERROR(_xlfn.IFNA(VLOOKUP(Fullmath[[#This Row],[M4]],$H$2:$L963,4,FALSE),VLOOKUP(Fullmath[[#This Row],[M4]],$H965:$L$2227,4,FALSE)),0)</f>
        <v>0</v>
      </c>
      <c r="AE964" s="15">
        <f>IFERROR(_xlfn.IFNA(VLOOKUP(Fullmath[[#This Row],[M5]],$H$2:$L963,2,FALSE),VLOOKUP(Fullmath[[#This Row],[M5]],$H965:$L$2227,2,FALSE)),0)</f>
        <v>0</v>
      </c>
      <c r="AF964" s="16">
        <f>IFERROR(_xlfn.IFNA(VLOOKUP(Fullmath[[#This Row],[M5]],$H$2:$L963,4,FALSE),VLOOKUP(Fullmath[[#This Row],[M5]],$H965:$L$2227,4,FALSE)),0)</f>
        <v>0</v>
      </c>
      <c r="AI964" s="15">
        <f>IFERROR(_xlfn.IFNA(VLOOKUP(Fullmath[[#This Row],[M6]],$H$2:$L963,2,FALSE),VLOOKUP(Fullmath[[#This Row],[M6]],$H965:$L$2227,2,FALSE)),0)</f>
        <v>0</v>
      </c>
      <c r="AJ964" s="16">
        <f>IFERROR(_xlfn.IFNA(VLOOKUP(Fullmath[[#This Row],[M6]],$H$2:$L963,4,FALSE),VLOOKUP(Fullmath[[#This Row],[M6]],$H965:$L$2227,4,FALSE)),0)</f>
        <v>0</v>
      </c>
      <c r="AM964" s="6">
        <f>(IFERROR(VLOOKUP(AK964,Components[[Name]:[Price]],2,FALSE),0))</f>
        <v>0</v>
      </c>
      <c r="AP964" s="6">
        <f>(IFERROR(VLOOKUP(AN964,Components[[Name]:[Price]],2,FALSE),0))</f>
        <v>0</v>
      </c>
      <c r="AS964" s="6">
        <f>(IFERROR(VLOOKUP(AQ964,Components[[Name]:[Price]],2,FALSE),0))</f>
        <v>0</v>
      </c>
      <c r="AV964" s="6">
        <f>(IFERROR(VLOOKUP(AT964,Components[[Name]:[Price]],2,FALSE),0))</f>
        <v>0</v>
      </c>
      <c r="AY964" s="6">
        <f>(IFERROR(VLOOKUP(AW964,Components[[Name]:[Price]],2,FALSE),0))</f>
        <v>0</v>
      </c>
      <c r="BB964" s="6">
        <f>(IFERROR(VLOOKUP(AZ964,Components[[Name]:[Price]],2,FALSE),0))</f>
        <v>0</v>
      </c>
    </row>
    <row r="965" spans="9:54" x14ac:dyDescent="0.2">
      <c r="I965" s="7" t="e">
        <f>Fullmath[[#This Row],[Total CP]]/Fullmath[[#This Row],[Quantity]]</f>
        <v>#DIV/0!</v>
      </c>
      <c r="J9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5" s="6" t="e">
        <f>Fullmath[[#This Row],[Mat Cost]]/Fullmath[[#This Row],[Quantity]]</f>
        <v>#DIV/0!</v>
      </c>
      <c r="L9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5" s="14"/>
      <c r="O965" s="15">
        <f>IFERROR(_xlfn.IFNA(VLOOKUP(Fullmath[[#This Row],[M1]],$H$2:$L964,2,FALSE),VLOOKUP(Fullmath[[#This Row],[M1]],$H966:$L$2227,2,FALSE)),0)</f>
        <v>0</v>
      </c>
      <c r="P965" s="16">
        <f>IFERROR(_xlfn.IFNA(VLOOKUP(Fullmath[[#This Row],[M1]],$H$2:$L964,4,FALSE),VLOOKUP(Fullmath[[#This Row],[M1]],$H966:$L$2227,4,FALSE)),0)</f>
        <v>0</v>
      </c>
      <c r="S965" s="15">
        <f>IFERROR(_xlfn.IFNA(VLOOKUP(Fullmath[[#This Row],[M2]],$H$2:$L964,2,FALSE),VLOOKUP(Fullmath[[#This Row],[M2]],$H966:$L$2227,2,FALSE)),0)</f>
        <v>0</v>
      </c>
      <c r="T965" s="16">
        <f>IFERROR(_xlfn.IFNA(VLOOKUP(Fullmath[[#This Row],[M2]],$H$2:$L964,4,FALSE),VLOOKUP(Fullmath[[#This Row],[M2]],$H966:$L$2227,4,FALSE)),0)</f>
        <v>0</v>
      </c>
      <c r="W965" s="15">
        <f>IFERROR(_xlfn.IFNA(VLOOKUP(Fullmath[[#This Row],[M3]],$H$2:$L964,2,FALSE),VLOOKUP(Fullmath[[#This Row],[M3]],$H966:$L$2227,2,FALSE)),0)</f>
        <v>0</v>
      </c>
      <c r="X965" s="16">
        <f>IFERROR(_xlfn.IFNA(VLOOKUP(Fullmath[[#This Row],[M3]],$H$2:$L964,4,FALSE),VLOOKUP(Fullmath[[#This Row],[M3]],$H966:$L$2227,4,FALSE)),0)</f>
        <v>0</v>
      </c>
      <c r="AA965" s="15">
        <f>IFERROR(_xlfn.IFNA(VLOOKUP(Fullmath[[#This Row],[M4]],$H$2:$L964,2,FALSE),VLOOKUP(Fullmath[[#This Row],[M4]],$H966:$L$2227,2,FALSE)),0)</f>
        <v>0</v>
      </c>
      <c r="AB965" s="16">
        <f>IFERROR(_xlfn.IFNA(VLOOKUP(Fullmath[[#This Row],[M4]],$H$2:$L964,4,FALSE),VLOOKUP(Fullmath[[#This Row],[M4]],$H966:$L$2227,4,FALSE)),0)</f>
        <v>0</v>
      </c>
      <c r="AE965" s="15">
        <f>IFERROR(_xlfn.IFNA(VLOOKUP(Fullmath[[#This Row],[M5]],$H$2:$L964,2,FALSE),VLOOKUP(Fullmath[[#This Row],[M5]],$H966:$L$2227,2,FALSE)),0)</f>
        <v>0</v>
      </c>
      <c r="AF965" s="16">
        <f>IFERROR(_xlfn.IFNA(VLOOKUP(Fullmath[[#This Row],[M5]],$H$2:$L964,4,FALSE),VLOOKUP(Fullmath[[#This Row],[M5]],$H966:$L$2227,4,FALSE)),0)</f>
        <v>0</v>
      </c>
      <c r="AI965" s="15">
        <f>IFERROR(_xlfn.IFNA(VLOOKUP(Fullmath[[#This Row],[M6]],$H$2:$L964,2,FALSE),VLOOKUP(Fullmath[[#This Row],[M6]],$H966:$L$2227,2,FALSE)),0)</f>
        <v>0</v>
      </c>
      <c r="AJ965" s="16">
        <f>IFERROR(_xlfn.IFNA(VLOOKUP(Fullmath[[#This Row],[M6]],$H$2:$L964,4,FALSE),VLOOKUP(Fullmath[[#This Row],[M6]],$H966:$L$2227,4,FALSE)),0)</f>
        <v>0</v>
      </c>
      <c r="AM965" s="6">
        <f>(IFERROR(VLOOKUP(AK965,Components[[Name]:[Price]],2,FALSE),0))</f>
        <v>0</v>
      </c>
      <c r="AP965" s="6">
        <f>(IFERROR(VLOOKUP(AN965,Components[[Name]:[Price]],2,FALSE),0))</f>
        <v>0</v>
      </c>
      <c r="AS965" s="6">
        <f>(IFERROR(VLOOKUP(AQ965,Components[[Name]:[Price]],2,FALSE),0))</f>
        <v>0</v>
      </c>
      <c r="AV965" s="6">
        <f>(IFERROR(VLOOKUP(AT965,Components[[Name]:[Price]],2,FALSE),0))</f>
        <v>0</v>
      </c>
      <c r="AY965" s="6">
        <f>(IFERROR(VLOOKUP(AW965,Components[[Name]:[Price]],2,FALSE),0))</f>
        <v>0</v>
      </c>
      <c r="BB965" s="6">
        <f>(IFERROR(VLOOKUP(AZ965,Components[[Name]:[Price]],2,FALSE),0))</f>
        <v>0</v>
      </c>
    </row>
    <row r="966" spans="9:54" x14ac:dyDescent="0.2">
      <c r="I966" s="7" t="e">
        <f>Fullmath[[#This Row],[Total CP]]/Fullmath[[#This Row],[Quantity]]</f>
        <v>#DIV/0!</v>
      </c>
      <c r="J9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6" s="6" t="e">
        <f>Fullmath[[#This Row],[Mat Cost]]/Fullmath[[#This Row],[Quantity]]</f>
        <v>#DIV/0!</v>
      </c>
      <c r="L9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6" s="14"/>
      <c r="O966" s="15">
        <f>IFERROR(_xlfn.IFNA(VLOOKUP(Fullmath[[#This Row],[M1]],$H$2:$L965,2,FALSE),VLOOKUP(Fullmath[[#This Row],[M1]],$H967:$L$2227,2,FALSE)),0)</f>
        <v>0</v>
      </c>
      <c r="P966" s="16">
        <f>IFERROR(_xlfn.IFNA(VLOOKUP(Fullmath[[#This Row],[M1]],$H$2:$L965,4,FALSE),VLOOKUP(Fullmath[[#This Row],[M1]],$H967:$L$2227,4,FALSE)),0)</f>
        <v>0</v>
      </c>
      <c r="S966" s="15">
        <f>IFERROR(_xlfn.IFNA(VLOOKUP(Fullmath[[#This Row],[M2]],$H$2:$L965,2,FALSE),VLOOKUP(Fullmath[[#This Row],[M2]],$H967:$L$2227,2,FALSE)),0)</f>
        <v>0</v>
      </c>
      <c r="T966" s="16">
        <f>IFERROR(_xlfn.IFNA(VLOOKUP(Fullmath[[#This Row],[M2]],$H$2:$L965,4,FALSE),VLOOKUP(Fullmath[[#This Row],[M2]],$H967:$L$2227,4,FALSE)),0)</f>
        <v>0</v>
      </c>
      <c r="W966" s="15">
        <f>IFERROR(_xlfn.IFNA(VLOOKUP(Fullmath[[#This Row],[M3]],$H$2:$L965,2,FALSE),VLOOKUP(Fullmath[[#This Row],[M3]],$H967:$L$2227,2,FALSE)),0)</f>
        <v>0</v>
      </c>
      <c r="X966" s="16">
        <f>IFERROR(_xlfn.IFNA(VLOOKUP(Fullmath[[#This Row],[M3]],$H$2:$L965,4,FALSE),VLOOKUP(Fullmath[[#This Row],[M3]],$H967:$L$2227,4,FALSE)),0)</f>
        <v>0</v>
      </c>
      <c r="AA966" s="15">
        <f>IFERROR(_xlfn.IFNA(VLOOKUP(Fullmath[[#This Row],[M4]],$H$2:$L965,2,FALSE),VLOOKUP(Fullmath[[#This Row],[M4]],$H967:$L$2227,2,FALSE)),0)</f>
        <v>0</v>
      </c>
      <c r="AB966" s="16">
        <f>IFERROR(_xlfn.IFNA(VLOOKUP(Fullmath[[#This Row],[M4]],$H$2:$L965,4,FALSE),VLOOKUP(Fullmath[[#This Row],[M4]],$H967:$L$2227,4,FALSE)),0)</f>
        <v>0</v>
      </c>
      <c r="AE966" s="15">
        <f>IFERROR(_xlfn.IFNA(VLOOKUP(Fullmath[[#This Row],[M5]],$H$2:$L965,2,FALSE),VLOOKUP(Fullmath[[#This Row],[M5]],$H967:$L$2227,2,FALSE)),0)</f>
        <v>0</v>
      </c>
      <c r="AF966" s="16">
        <f>IFERROR(_xlfn.IFNA(VLOOKUP(Fullmath[[#This Row],[M5]],$H$2:$L965,4,FALSE),VLOOKUP(Fullmath[[#This Row],[M5]],$H967:$L$2227,4,FALSE)),0)</f>
        <v>0</v>
      </c>
      <c r="AI966" s="15">
        <f>IFERROR(_xlfn.IFNA(VLOOKUP(Fullmath[[#This Row],[M6]],$H$2:$L965,2,FALSE),VLOOKUP(Fullmath[[#This Row],[M6]],$H967:$L$2227,2,FALSE)),0)</f>
        <v>0</v>
      </c>
      <c r="AJ966" s="16">
        <f>IFERROR(_xlfn.IFNA(VLOOKUP(Fullmath[[#This Row],[M6]],$H$2:$L965,4,FALSE),VLOOKUP(Fullmath[[#This Row],[M6]],$H967:$L$2227,4,FALSE)),0)</f>
        <v>0</v>
      </c>
      <c r="AM966" s="6">
        <f>(IFERROR(VLOOKUP(AK966,Components[[Name]:[Price]],2,FALSE),0))</f>
        <v>0</v>
      </c>
      <c r="AP966" s="6">
        <f>(IFERROR(VLOOKUP(AN966,Components[[Name]:[Price]],2,FALSE),0))</f>
        <v>0</v>
      </c>
      <c r="AS966" s="6">
        <f>(IFERROR(VLOOKUP(AQ966,Components[[Name]:[Price]],2,FALSE),0))</f>
        <v>0</v>
      </c>
      <c r="AV966" s="6">
        <f>(IFERROR(VLOOKUP(AT966,Components[[Name]:[Price]],2,FALSE),0))</f>
        <v>0</v>
      </c>
      <c r="AY966" s="6">
        <f>(IFERROR(VLOOKUP(AW966,Components[[Name]:[Price]],2,FALSE),0))</f>
        <v>0</v>
      </c>
      <c r="BB966" s="6">
        <f>(IFERROR(VLOOKUP(AZ966,Components[[Name]:[Price]],2,FALSE),0))</f>
        <v>0</v>
      </c>
    </row>
    <row r="967" spans="9:54" x14ac:dyDescent="0.2">
      <c r="I967" s="7" t="e">
        <f>Fullmath[[#This Row],[Total CP]]/Fullmath[[#This Row],[Quantity]]</f>
        <v>#DIV/0!</v>
      </c>
      <c r="J9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7" s="6" t="e">
        <f>Fullmath[[#This Row],[Mat Cost]]/Fullmath[[#This Row],[Quantity]]</f>
        <v>#DIV/0!</v>
      </c>
      <c r="L9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7" s="14"/>
      <c r="O967" s="15">
        <f>IFERROR(_xlfn.IFNA(VLOOKUP(Fullmath[[#This Row],[M1]],$H$2:$L966,2,FALSE),VLOOKUP(Fullmath[[#This Row],[M1]],$H968:$L$2227,2,FALSE)),0)</f>
        <v>0</v>
      </c>
      <c r="P967" s="16">
        <f>IFERROR(_xlfn.IFNA(VLOOKUP(Fullmath[[#This Row],[M1]],$H$2:$L966,4,FALSE),VLOOKUP(Fullmath[[#This Row],[M1]],$H968:$L$2227,4,FALSE)),0)</f>
        <v>0</v>
      </c>
      <c r="S967" s="15">
        <f>IFERROR(_xlfn.IFNA(VLOOKUP(Fullmath[[#This Row],[M2]],$H$2:$L966,2,FALSE),VLOOKUP(Fullmath[[#This Row],[M2]],$H968:$L$2227,2,FALSE)),0)</f>
        <v>0</v>
      </c>
      <c r="T967" s="16">
        <f>IFERROR(_xlfn.IFNA(VLOOKUP(Fullmath[[#This Row],[M2]],$H$2:$L966,4,FALSE),VLOOKUP(Fullmath[[#This Row],[M2]],$H968:$L$2227,4,FALSE)),0)</f>
        <v>0</v>
      </c>
      <c r="W967" s="15">
        <f>IFERROR(_xlfn.IFNA(VLOOKUP(Fullmath[[#This Row],[M3]],$H$2:$L966,2,FALSE),VLOOKUP(Fullmath[[#This Row],[M3]],$H968:$L$2227,2,FALSE)),0)</f>
        <v>0</v>
      </c>
      <c r="X967" s="16">
        <f>IFERROR(_xlfn.IFNA(VLOOKUP(Fullmath[[#This Row],[M3]],$H$2:$L966,4,FALSE),VLOOKUP(Fullmath[[#This Row],[M3]],$H968:$L$2227,4,FALSE)),0)</f>
        <v>0</v>
      </c>
      <c r="AA967" s="15">
        <f>IFERROR(_xlfn.IFNA(VLOOKUP(Fullmath[[#This Row],[M4]],$H$2:$L966,2,FALSE),VLOOKUP(Fullmath[[#This Row],[M4]],$H968:$L$2227,2,FALSE)),0)</f>
        <v>0</v>
      </c>
      <c r="AB967" s="16">
        <f>IFERROR(_xlfn.IFNA(VLOOKUP(Fullmath[[#This Row],[M4]],$H$2:$L966,4,FALSE),VLOOKUP(Fullmath[[#This Row],[M4]],$H968:$L$2227,4,FALSE)),0)</f>
        <v>0</v>
      </c>
      <c r="AE967" s="15">
        <f>IFERROR(_xlfn.IFNA(VLOOKUP(Fullmath[[#This Row],[M5]],$H$2:$L966,2,FALSE),VLOOKUP(Fullmath[[#This Row],[M5]],$H968:$L$2227,2,FALSE)),0)</f>
        <v>0</v>
      </c>
      <c r="AF967" s="16">
        <f>IFERROR(_xlfn.IFNA(VLOOKUP(Fullmath[[#This Row],[M5]],$H$2:$L966,4,FALSE),VLOOKUP(Fullmath[[#This Row],[M5]],$H968:$L$2227,4,FALSE)),0)</f>
        <v>0</v>
      </c>
      <c r="AI967" s="15">
        <f>IFERROR(_xlfn.IFNA(VLOOKUP(Fullmath[[#This Row],[M6]],$H$2:$L966,2,FALSE),VLOOKUP(Fullmath[[#This Row],[M6]],$H968:$L$2227,2,FALSE)),0)</f>
        <v>0</v>
      </c>
      <c r="AJ967" s="16">
        <f>IFERROR(_xlfn.IFNA(VLOOKUP(Fullmath[[#This Row],[M6]],$H$2:$L966,4,FALSE),VLOOKUP(Fullmath[[#This Row],[M6]],$H968:$L$2227,4,FALSE)),0)</f>
        <v>0</v>
      </c>
      <c r="AM967" s="6">
        <f>(IFERROR(VLOOKUP(AK967,Components[[Name]:[Price]],2,FALSE),0))</f>
        <v>0</v>
      </c>
      <c r="AP967" s="6">
        <f>(IFERROR(VLOOKUP(AN967,Components[[Name]:[Price]],2,FALSE),0))</f>
        <v>0</v>
      </c>
      <c r="AS967" s="6">
        <f>(IFERROR(VLOOKUP(AQ967,Components[[Name]:[Price]],2,FALSE),0))</f>
        <v>0</v>
      </c>
      <c r="AV967" s="6">
        <f>(IFERROR(VLOOKUP(AT967,Components[[Name]:[Price]],2,FALSE),0))</f>
        <v>0</v>
      </c>
      <c r="AY967" s="6">
        <f>(IFERROR(VLOOKUP(AW967,Components[[Name]:[Price]],2,FALSE),0))</f>
        <v>0</v>
      </c>
      <c r="BB967" s="6">
        <f>(IFERROR(VLOOKUP(AZ967,Components[[Name]:[Price]],2,FALSE),0))</f>
        <v>0</v>
      </c>
    </row>
    <row r="968" spans="9:54" x14ac:dyDescent="0.2">
      <c r="I968" s="7" t="e">
        <f>Fullmath[[#This Row],[Total CP]]/Fullmath[[#This Row],[Quantity]]</f>
        <v>#DIV/0!</v>
      </c>
      <c r="J9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8" s="6" t="e">
        <f>Fullmath[[#This Row],[Mat Cost]]/Fullmath[[#This Row],[Quantity]]</f>
        <v>#DIV/0!</v>
      </c>
      <c r="L9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8" s="14"/>
      <c r="O968" s="15">
        <f>IFERROR(_xlfn.IFNA(VLOOKUP(Fullmath[[#This Row],[M1]],$H$2:$L967,2,FALSE),VLOOKUP(Fullmath[[#This Row],[M1]],$H969:$L$2227,2,FALSE)),0)</f>
        <v>0</v>
      </c>
      <c r="P968" s="16">
        <f>IFERROR(_xlfn.IFNA(VLOOKUP(Fullmath[[#This Row],[M1]],$H$2:$L967,4,FALSE),VLOOKUP(Fullmath[[#This Row],[M1]],$H969:$L$2227,4,FALSE)),0)</f>
        <v>0</v>
      </c>
      <c r="S968" s="15">
        <f>IFERROR(_xlfn.IFNA(VLOOKUP(Fullmath[[#This Row],[M2]],$H$2:$L967,2,FALSE),VLOOKUP(Fullmath[[#This Row],[M2]],$H969:$L$2227,2,FALSE)),0)</f>
        <v>0</v>
      </c>
      <c r="T968" s="16">
        <f>IFERROR(_xlfn.IFNA(VLOOKUP(Fullmath[[#This Row],[M2]],$H$2:$L967,4,FALSE),VLOOKUP(Fullmath[[#This Row],[M2]],$H969:$L$2227,4,FALSE)),0)</f>
        <v>0</v>
      </c>
      <c r="W968" s="15">
        <f>IFERROR(_xlfn.IFNA(VLOOKUP(Fullmath[[#This Row],[M3]],$H$2:$L967,2,FALSE),VLOOKUP(Fullmath[[#This Row],[M3]],$H969:$L$2227,2,FALSE)),0)</f>
        <v>0</v>
      </c>
      <c r="X968" s="16">
        <f>IFERROR(_xlfn.IFNA(VLOOKUP(Fullmath[[#This Row],[M3]],$H$2:$L967,4,FALSE),VLOOKUP(Fullmath[[#This Row],[M3]],$H969:$L$2227,4,FALSE)),0)</f>
        <v>0</v>
      </c>
      <c r="AA968" s="15">
        <f>IFERROR(_xlfn.IFNA(VLOOKUP(Fullmath[[#This Row],[M4]],$H$2:$L967,2,FALSE),VLOOKUP(Fullmath[[#This Row],[M4]],$H969:$L$2227,2,FALSE)),0)</f>
        <v>0</v>
      </c>
      <c r="AB968" s="16">
        <f>IFERROR(_xlfn.IFNA(VLOOKUP(Fullmath[[#This Row],[M4]],$H$2:$L967,4,FALSE),VLOOKUP(Fullmath[[#This Row],[M4]],$H969:$L$2227,4,FALSE)),0)</f>
        <v>0</v>
      </c>
      <c r="AE968" s="15">
        <f>IFERROR(_xlfn.IFNA(VLOOKUP(Fullmath[[#This Row],[M5]],$H$2:$L967,2,FALSE),VLOOKUP(Fullmath[[#This Row],[M5]],$H969:$L$2227,2,FALSE)),0)</f>
        <v>0</v>
      </c>
      <c r="AF968" s="16">
        <f>IFERROR(_xlfn.IFNA(VLOOKUP(Fullmath[[#This Row],[M5]],$H$2:$L967,4,FALSE),VLOOKUP(Fullmath[[#This Row],[M5]],$H969:$L$2227,4,FALSE)),0)</f>
        <v>0</v>
      </c>
      <c r="AI968" s="15">
        <f>IFERROR(_xlfn.IFNA(VLOOKUP(Fullmath[[#This Row],[M6]],$H$2:$L967,2,FALSE),VLOOKUP(Fullmath[[#This Row],[M6]],$H969:$L$2227,2,FALSE)),0)</f>
        <v>0</v>
      </c>
      <c r="AJ968" s="16">
        <f>IFERROR(_xlfn.IFNA(VLOOKUP(Fullmath[[#This Row],[M6]],$H$2:$L967,4,FALSE),VLOOKUP(Fullmath[[#This Row],[M6]],$H969:$L$2227,4,FALSE)),0)</f>
        <v>0</v>
      </c>
      <c r="AM968" s="6">
        <f>(IFERROR(VLOOKUP(AK968,Components[[Name]:[Price]],2,FALSE),0))</f>
        <v>0</v>
      </c>
      <c r="AP968" s="6">
        <f>(IFERROR(VLOOKUP(AN968,Components[[Name]:[Price]],2,FALSE),0))</f>
        <v>0</v>
      </c>
      <c r="AS968" s="6">
        <f>(IFERROR(VLOOKUP(AQ968,Components[[Name]:[Price]],2,FALSE),0))</f>
        <v>0</v>
      </c>
      <c r="AV968" s="6">
        <f>(IFERROR(VLOOKUP(AT968,Components[[Name]:[Price]],2,FALSE),0))</f>
        <v>0</v>
      </c>
      <c r="AY968" s="6">
        <f>(IFERROR(VLOOKUP(AW968,Components[[Name]:[Price]],2,FALSE),0))</f>
        <v>0</v>
      </c>
      <c r="BB968" s="6">
        <f>(IFERROR(VLOOKUP(AZ968,Components[[Name]:[Price]],2,FALSE),0))</f>
        <v>0</v>
      </c>
    </row>
    <row r="969" spans="9:54" x14ac:dyDescent="0.2">
      <c r="I969" s="7" t="e">
        <f>Fullmath[[#This Row],[Total CP]]/Fullmath[[#This Row],[Quantity]]</f>
        <v>#DIV/0!</v>
      </c>
      <c r="J9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69" s="6" t="e">
        <f>Fullmath[[#This Row],[Mat Cost]]/Fullmath[[#This Row],[Quantity]]</f>
        <v>#DIV/0!</v>
      </c>
      <c r="L9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69" s="14"/>
      <c r="O969" s="15">
        <f>IFERROR(_xlfn.IFNA(VLOOKUP(Fullmath[[#This Row],[M1]],$H$2:$L968,2,FALSE),VLOOKUP(Fullmath[[#This Row],[M1]],$H970:$L$2227,2,FALSE)),0)</f>
        <v>0</v>
      </c>
      <c r="P969" s="16">
        <f>IFERROR(_xlfn.IFNA(VLOOKUP(Fullmath[[#This Row],[M1]],$H$2:$L968,4,FALSE),VLOOKUP(Fullmath[[#This Row],[M1]],$H970:$L$2227,4,FALSE)),0)</f>
        <v>0</v>
      </c>
      <c r="S969" s="15">
        <f>IFERROR(_xlfn.IFNA(VLOOKUP(Fullmath[[#This Row],[M2]],$H$2:$L968,2,FALSE),VLOOKUP(Fullmath[[#This Row],[M2]],$H970:$L$2227,2,FALSE)),0)</f>
        <v>0</v>
      </c>
      <c r="T969" s="16">
        <f>IFERROR(_xlfn.IFNA(VLOOKUP(Fullmath[[#This Row],[M2]],$H$2:$L968,4,FALSE),VLOOKUP(Fullmath[[#This Row],[M2]],$H970:$L$2227,4,FALSE)),0)</f>
        <v>0</v>
      </c>
      <c r="W969" s="15">
        <f>IFERROR(_xlfn.IFNA(VLOOKUP(Fullmath[[#This Row],[M3]],$H$2:$L968,2,FALSE),VLOOKUP(Fullmath[[#This Row],[M3]],$H970:$L$2227,2,FALSE)),0)</f>
        <v>0</v>
      </c>
      <c r="X969" s="16">
        <f>IFERROR(_xlfn.IFNA(VLOOKUP(Fullmath[[#This Row],[M3]],$H$2:$L968,4,FALSE),VLOOKUP(Fullmath[[#This Row],[M3]],$H970:$L$2227,4,FALSE)),0)</f>
        <v>0</v>
      </c>
      <c r="AA969" s="15">
        <f>IFERROR(_xlfn.IFNA(VLOOKUP(Fullmath[[#This Row],[M4]],$H$2:$L968,2,FALSE),VLOOKUP(Fullmath[[#This Row],[M4]],$H970:$L$2227,2,FALSE)),0)</f>
        <v>0</v>
      </c>
      <c r="AB969" s="16">
        <f>IFERROR(_xlfn.IFNA(VLOOKUP(Fullmath[[#This Row],[M4]],$H$2:$L968,4,FALSE),VLOOKUP(Fullmath[[#This Row],[M4]],$H970:$L$2227,4,FALSE)),0)</f>
        <v>0</v>
      </c>
      <c r="AE969" s="15">
        <f>IFERROR(_xlfn.IFNA(VLOOKUP(Fullmath[[#This Row],[M5]],$H$2:$L968,2,FALSE),VLOOKUP(Fullmath[[#This Row],[M5]],$H970:$L$2227,2,FALSE)),0)</f>
        <v>0</v>
      </c>
      <c r="AF969" s="16">
        <f>IFERROR(_xlfn.IFNA(VLOOKUP(Fullmath[[#This Row],[M5]],$H$2:$L968,4,FALSE),VLOOKUP(Fullmath[[#This Row],[M5]],$H970:$L$2227,4,FALSE)),0)</f>
        <v>0</v>
      </c>
      <c r="AI969" s="15">
        <f>IFERROR(_xlfn.IFNA(VLOOKUP(Fullmath[[#This Row],[M6]],$H$2:$L968,2,FALSE),VLOOKUP(Fullmath[[#This Row],[M6]],$H970:$L$2227,2,FALSE)),0)</f>
        <v>0</v>
      </c>
      <c r="AJ969" s="16">
        <f>IFERROR(_xlfn.IFNA(VLOOKUP(Fullmath[[#This Row],[M6]],$H$2:$L968,4,FALSE),VLOOKUP(Fullmath[[#This Row],[M6]],$H970:$L$2227,4,FALSE)),0)</f>
        <v>0</v>
      </c>
      <c r="AM969" s="6">
        <f>(IFERROR(VLOOKUP(AK969,Components[[Name]:[Price]],2,FALSE),0))</f>
        <v>0</v>
      </c>
      <c r="AP969" s="6">
        <f>(IFERROR(VLOOKUP(AN969,Components[[Name]:[Price]],2,FALSE),0))</f>
        <v>0</v>
      </c>
      <c r="AS969" s="6">
        <f>(IFERROR(VLOOKUP(AQ969,Components[[Name]:[Price]],2,FALSE),0))</f>
        <v>0</v>
      </c>
      <c r="AV969" s="6">
        <f>(IFERROR(VLOOKUP(AT969,Components[[Name]:[Price]],2,FALSE),0))</f>
        <v>0</v>
      </c>
      <c r="AY969" s="6">
        <f>(IFERROR(VLOOKUP(AW969,Components[[Name]:[Price]],2,FALSE),0))</f>
        <v>0</v>
      </c>
      <c r="BB969" s="6">
        <f>(IFERROR(VLOOKUP(AZ969,Components[[Name]:[Price]],2,FALSE),0))</f>
        <v>0</v>
      </c>
    </row>
    <row r="970" spans="9:54" x14ac:dyDescent="0.2">
      <c r="I970" s="7" t="e">
        <f>Fullmath[[#This Row],[Total CP]]/Fullmath[[#This Row],[Quantity]]</f>
        <v>#DIV/0!</v>
      </c>
      <c r="J9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0" s="6" t="e">
        <f>Fullmath[[#This Row],[Mat Cost]]/Fullmath[[#This Row],[Quantity]]</f>
        <v>#DIV/0!</v>
      </c>
      <c r="L9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0" s="14"/>
      <c r="O970" s="15">
        <f>IFERROR(_xlfn.IFNA(VLOOKUP(Fullmath[[#This Row],[M1]],$H$2:$L969,2,FALSE),VLOOKUP(Fullmath[[#This Row],[M1]],$H971:$L$2227,2,FALSE)),0)</f>
        <v>0</v>
      </c>
      <c r="P970" s="16">
        <f>IFERROR(_xlfn.IFNA(VLOOKUP(Fullmath[[#This Row],[M1]],$H$2:$L969,4,FALSE),VLOOKUP(Fullmath[[#This Row],[M1]],$H971:$L$2227,4,FALSE)),0)</f>
        <v>0</v>
      </c>
      <c r="S970" s="15">
        <f>IFERROR(_xlfn.IFNA(VLOOKUP(Fullmath[[#This Row],[M2]],$H$2:$L969,2,FALSE),VLOOKUP(Fullmath[[#This Row],[M2]],$H971:$L$2227,2,FALSE)),0)</f>
        <v>0</v>
      </c>
      <c r="T970" s="16">
        <f>IFERROR(_xlfn.IFNA(VLOOKUP(Fullmath[[#This Row],[M2]],$H$2:$L969,4,FALSE),VLOOKUP(Fullmath[[#This Row],[M2]],$H971:$L$2227,4,FALSE)),0)</f>
        <v>0</v>
      </c>
      <c r="W970" s="15">
        <f>IFERROR(_xlfn.IFNA(VLOOKUP(Fullmath[[#This Row],[M3]],$H$2:$L969,2,FALSE),VLOOKUP(Fullmath[[#This Row],[M3]],$H971:$L$2227,2,FALSE)),0)</f>
        <v>0</v>
      </c>
      <c r="X970" s="16">
        <f>IFERROR(_xlfn.IFNA(VLOOKUP(Fullmath[[#This Row],[M3]],$H$2:$L969,4,FALSE),VLOOKUP(Fullmath[[#This Row],[M3]],$H971:$L$2227,4,FALSE)),0)</f>
        <v>0</v>
      </c>
      <c r="AA970" s="15">
        <f>IFERROR(_xlfn.IFNA(VLOOKUP(Fullmath[[#This Row],[M4]],$H$2:$L969,2,FALSE),VLOOKUP(Fullmath[[#This Row],[M4]],$H971:$L$2227,2,FALSE)),0)</f>
        <v>0</v>
      </c>
      <c r="AB970" s="16">
        <f>IFERROR(_xlfn.IFNA(VLOOKUP(Fullmath[[#This Row],[M4]],$H$2:$L969,4,FALSE),VLOOKUP(Fullmath[[#This Row],[M4]],$H971:$L$2227,4,FALSE)),0)</f>
        <v>0</v>
      </c>
      <c r="AE970" s="15">
        <f>IFERROR(_xlfn.IFNA(VLOOKUP(Fullmath[[#This Row],[M5]],$H$2:$L969,2,FALSE),VLOOKUP(Fullmath[[#This Row],[M5]],$H971:$L$2227,2,FALSE)),0)</f>
        <v>0</v>
      </c>
      <c r="AF970" s="16">
        <f>IFERROR(_xlfn.IFNA(VLOOKUP(Fullmath[[#This Row],[M5]],$H$2:$L969,4,FALSE),VLOOKUP(Fullmath[[#This Row],[M5]],$H971:$L$2227,4,FALSE)),0)</f>
        <v>0</v>
      </c>
      <c r="AI970" s="15">
        <f>IFERROR(_xlfn.IFNA(VLOOKUP(Fullmath[[#This Row],[M6]],$H$2:$L969,2,FALSE),VLOOKUP(Fullmath[[#This Row],[M6]],$H971:$L$2227,2,FALSE)),0)</f>
        <v>0</v>
      </c>
      <c r="AJ970" s="16">
        <f>IFERROR(_xlfn.IFNA(VLOOKUP(Fullmath[[#This Row],[M6]],$H$2:$L969,4,FALSE),VLOOKUP(Fullmath[[#This Row],[M6]],$H971:$L$2227,4,FALSE)),0)</f>
        <v>0</v>
      </c>
      <c r="AM970" s="6">
        <f>(IFERROR(VLOOKUP(AK970,Components[[Name]:[Price]],2,FALSE),0))</f>
        <v>0</v>
      </c>
      <c r="AP970" s="6">
        <f>(IFERROR(VLOOKUP(AN970,Components[[Name]:[Price]],2,FALSE),0))</f>
        <v>0</v>
      </c>
      <c r="AS970" s="6">
        <f>(IFERROR(VLOOKUP(AQ970,Components[[Name]:[Price]],2,FALSE),0))</f>
        <v>0</v>
      </c>
      <c r="AV970" s="6">
        <f>(IFERROR(VLOOKUP(AT970,Components[[Name]:[Price]],2,FALSE),0))</f>
        <v>0</v>
      </c>
      <c r="AY970" s="6">
        <f>(IFERROR(VLOOKUP(AW970,Components[[Name]:[Price]],2,FALSE),0))</f>
        <v>0</v>
      </c>
      <c r="BB970" s="6">
        <f>(IFERROR(VLOOKUP(AZ970,Components[[Name]:[Price]],2,FALSE),0))</f>
        <v>0</v>
      </c>
    </row>
    <row r="971" spans="9:54" x14ac:dyDescent="0.2">
      <c r="I971" s="7" t="e">
        <f>Fullmath[[#This Row],[Total CP]]/Fullmath[[#This Row],[Quantity]]</f>
        <v>#DIV/0!</v>
      </c>
      <c r="J9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1" s="6" t="e">
        <f>Fullmath[[#This Row],[Mat Cost]]/Fullmath[[#This Row],[Quantity]]</f>
        <v>#DIV/0!</v>
      </c>
      <c r="L9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1" s="14"/>
      <c r="O971" s="15">
        <f>IFERROR(_xlfn.IFNA(VLOOKUP(Fullmath[[#This Row],[M1]],$H$2:$L970,2,FALSE),VLOOKUP(Fullmath[[#This Row],[M1]],$H972:$L$2227,2,FALSE)),0)</f>
        <v>0</v>
      </c>
      <c r="P971" s="16">
        <f>IFERROR(_xlfn.IFNA(VLOOKUP(Fullmath[[#This Row],[M1]],$H$2:$L970,4,FALSE),VLOOKUP(Fullmath[[#This Row],[M1]],$H972:$L$2227,4,FALSE)),0)</f>
        <v>0</v>
      </c>
      <c r="S971" s="15">
        <f>IFERROR(_xlfn.IFNA(VLOOKUP(Fullmath[[#This Row],[M2]],$H$2:$L970,2,FALSE),VLOOKUP(Fullmath[[#This Row],[M2]],$H972:$L$2227,2,FALSE)),0)</f>
        <v>0</v>
      </c>
      <c r="T971" s="16">
        <f>IFERROR(_xlfn.IFNA(VLOOKUP(Fullmath[[#This Row],[M2]],$H$2:$L970,4,FALSE),VLOOKUP(Fullmath[[#This Row],[M2]],$H972:$L$2227,4,FALSE)),0)</f>
        <v>0</v>
      </c>
      <c r="W971" s="15">
        <f>IFERROR(_xlfn.IFNA(VLOOKUP(Fullmath[[#This Row],[M3]],$H$2:$L970,2,FALSE),VLOOKUP(Fullmath[[#This Row],[M3]],$H972:$L$2227,2,FALSE)),0)</f>
        <v>0</v>
      </c>
      <c r="X971" s="16">
        <f>IFERROR(_xlfn.IFNA(VLOOKUP(Fullmath[[#This Row],[M3]],$H$2:$L970,4,FALSE),VLOOKUP(Fullmath[[#This Row],[M3]],$H972:$L$2227,4,FALSE)),0)</f>
        <v>0</v>
      </c>
      <c r="AA971" s="15">
        <f>IFERROR(_xlfn.IFNA(VLOOKUP(Fullmath[[#This Row],[M4]],$H$2:$L970,2,FALSE),VLOOKUP(Fullmath[[#This Row],[M4]],$H972:$L$2227,2,FALSE)),0)</f>
        <v>0</v>
      </c>
      <c r="AB971" s="16">
        <f>IFERROR(_xlfn.IFNA(VLOOKUP(Fullmath[[#This Row],[M4]],$H$2:$L970,4,FALSE),VLOOKUP(Fullmath[[#This Row],[M4]],$H972:$L$2227,4,FALSE)),0)</f>
        <v>0</v>
      </c>
      <c r="AE971" s="15">
        <f>IFERROR(_xlfn.IFNA(VLOOKUP(Fullmath[[#This Row],[M5]],$H$2:$L970,2,FALSE),VLOOKUP(Fullmath[[#This Row],[M5]],$H972:$L$2227,2,FALSE)),0)</f>
        <v>0</v>
      </c>
      <c r="AF971" s="16">
        <f>IFERROR(_xlfn.IFNA(VLOOKUP(Fullmath[[#This Row],[M5]],$H$2:$L970,4,FALSE),VLOOKUP(Fullmath[[#This Row],[M5]],$H972:$L$2227,4,FALSE)),0)</f>
        <v>0</v>
      </c>
      <c r="AI971" s="15">
        <f>IFERROR(_xlfn.IFNA(VLOOKUP(Fullmath[[#This Row],[M6]],$H$2:$L970,2,FALSE),VLOOKUP(Fullmath[[#This Row],[M6]],$H972:$L$2227,2,FALSE)),0)</f>
        <v>0</v>
      </c>
      <c r="AJ971" s="16">
        <f>IFERROR(_xlfn.IFNA(VLOOKUP(Fullmath[[#This Row],[M6]],$H$2:$L970,4,FALSE),VLOOKUP(Fullmath[[#This Row],[M6]],$H972:$L$2227,4,FALSE)),0)</f>
        <v>0</v>
      </c>
      <c r="AM971" s="6">
        <f>(IFERROR(VLOOKUP(AK971,Components[[Name]:[Price]],2,FALSE),0))</f>
        <v>0</v>
      </c>
      <c r="AP971" s="6">
        <f>(IFERROR(VLOOKUP(AN971,Components[[Name]:[Price]],2,FALSE),0))</f>
        <v>0</v>
      </c>
      <c r="AS971" s="6">
        <f>(IFERROR(VLOOKUP(AQ971,Components[[Name]:[Price]],2,FALSE),0))</f>
        <v>0</v>
      </c>
      <c r="AV971" s="6">
        <f>(IFERROR(VLOOKUP(AT971,Components[[Name]:[Price]],2,FALSE),0))</f>
        <v>0</v>
      </c>
      <c r="AY971" s="6">
        <f>(IFERROR(VLOOKUP(AW971,Components[[Name]:[Price]],2,FALSE),0))</f>
        <v>0</v>
      </c>
      <c r="BB971" s="6">
        <f>(IFERROR(VLOOKUP(AZ971,Components[[Name]:[Price]],2,FALSE),0))</f>
        <v>0</v>
      </c>
    </row>
    <row r="972" spans="9:54" x14ac:dyDescent="0.2">
      <c r="I972" s="7" t="e">
        <f>Fullmath[[#This Row],[Total CP]]/Fullmath[[#This Row],[Quantity]]</f>
        <v>#DIV/0!</v>
      </c>
      <c r="J9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2" s="6" t="e">
        <f>Fullmath[[#This Row],[Mat Cost]]/Fullmath[[#This Row],[Quantity]]</f>
        <v>#DIV/0!</v>
      </c>
      <c r="L9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2" s="14"/>
      <c r="O972" s="15">
        <f>IFERROR(_xlfn.IFNA(VLOOKUP(Fullmath[[#This Row],[M1]],$H$2:$L971,2,FALSE),VLOOKUP(Fullmath[[#This Row],[M1]],$H973:$L$2227,2,FALSE)),0)</f>
        <v>0</v>
      </c>
      <c r="P972" s="16">
        <f>IFERROR(_xlfn.IFNA(VLOOKUP(Fullmath[[#This Row],[M1]],$H$2:$L971,4,FALSE),VLOOKUP(Fullmath[[#This Row],[M1]],$H973:$L$2227,4,FALSE)),0)</f>
        <v>0</v>
      </c>
      <c r="S972" s="15">
        <f>IFERROR(_xlfn.IFNA(VLOOKUP(Fullmath[[#This Row],[M2]],$H$2:$L971,2,FALSE),VLOOKUP(Fullmath[[#This Row],[M2]],$H973:$L$2227,2,FALSE)),0)</f>
        <v>0</v>
      </c>
      <c r="T972" s="16">
        <f>IFERROR(_xlfn.IFNA(VLOOKUP(Fullmath[[#This Row],[M2]],$H$2:$L971,4,FALSE),VLOOKUP(Fullmath[[#This Row],[M2]],$H973:$L$2227,4,FALSE)),0)</f>
        <v>0</v>
      </c>
      <c r="W972" s="15">
        <f>IFERROR(_xlfn.IFNA(VLOOKUP(Fullmath[[#This Row],[M3]],$H$2:$L971,2,FALSE),VLOOKUP(Fullmath[[#This Row],[M3]],$H973:$L$2227,2,FALSE)),0)</f>
        <v>0</v>
      </c>
      <c r="X972" s="16">
        <f>IFERROR(_xlfn.IFNA(VLOOKUP(Fullmath[[#This Row],[M3]],$H$2:$L971,4,FALSE),VLOOKUP(Fullmath[[#This Row],[M3]],$H973:$L$2227,4,FALSE)),0)</f>
        <v>0</v>
      </c>
      <c r="AA972" s="15">
        <f>IFERROR(_xlfn.IFNA(VLOOKUP(Fullmath[[#This Row],[M4]],$H$2:$L971,2,FALSE),VLOOKUP(Fullmath[[#This Row],[M4]],$H973:$L$2227,2,FALSE)),0)</f>
        <v>0</v>
      </c>
      <c r="AB972" s="16">
        <f>IFERROR(_xlfn.IFNA(VLOOKUP(Fullmath[[#This Row],[M4]],$H$2:$L971,4,FALSE),VLOOKUP(Fullmath[[#This Row],[M4]],$H973:$L$2227,4,FALSE)),0)</f>
        <v>0</v>
      </c>
      <c r="AE972" s="15">
        <f>IFERROR(_xlfn.IFNA(VLOOKUP(Fullmath[[#This Row],[M5]],$H$2:$L971,2,FALSE),VLOOKUP(Fullmath[[#This Row],[M5]],$H973:$L$2227,2,FALSE)),0)</f>
        <v>0</v>
      </c>
      <c r="AF972" s="16">
        <f>IFERROR(_xlfn.IFNA(VLOOKUP(Fullmath[[#This Row],[M5]],$H$2:$L971,4,FALSE),VLOOKUP(Fullmath[[#This Row],[M5]],$H973:$L$2227,4,FALSE)),0)</f>
        <v>0</v>
      </c>
      <c r="AI972" s="15">
        <f>IFERROR(_xlfn.IFNA(VLOOKUP(Fullmath[[#This Row],[M6]],$H$2:$L971,2,FALSE),VLOOKUP(Fullmath[[#This Row],[M6]],$H973:$L$2227,2,FALSE)),0)</f>
        <v>0</v>
      </c>
      <c r="AJ972" s="16">
        <f>IFERROR(_xlfn.IFNA(VLOOKUP(Fullmath[[#This Row],[M6]],$H$2:$L971,4,FALSE),VLOOKUP(Fullmath[[#This Row],[M6]],$H973:$L$2227,4,FALSE)),0)</f>
        <v>0</v>
      </c>
      <c r="AM972" s="6">
        <f>(IFERROR(VLOOKUP(AK972,Components[[Name]:[Price]],2,FALSE),0))</f>
        <v>0</v>
      </c>
      <c r="AP972" s="6">
        <f>(IFERROR(VLOOKUP(AN972,Components[[Name]:[Price]],2,FALSE),0))</f>
        <v>0</v>
      </c>
      <c r="AS972" s="6">
        <f>(IFERROR(VLOOKUP(AQ972,Components[[Name]:[Price]],2,FALSE),0))</f>
        <v>0</v>
      </c>
      <c r="AV972" s="6">
        <f>(IFERROR(VLOOKUP(AT972,Components[[Name]:[Price]],2,FALSE),0))</f>
        <v>0</v>
      </c>
      <c r="AY972" s="6">
        <f>(IFERROR(VLOOKUP(AW972,Components[[Name]:[Price]],2,FALSE),0))</f>
        <v>0</v>
      </c>
      <c r="BB972" s="6">
        <f>(IFERROR(VLOOKUP(AZ972,Components[[Name]:[Price]],2,FALSE),0))</f>
        <v>0</v>
      </c>
    </row>
    <row r="973" spans="9:54" x14ac:dyDescent="0.2">
      <c r="I973" s="7" t="e">
        <f>Fullmath[[#This Row],[Total CP]]/Fullmath[[#This Row],[Quantity]]</f>
        <v>#DIV/0!</v>
      </c>
      <c r="J9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3" s="6" t="e">
        <f>Fullmath[[#This Row],[Mat Cost]]/Fullmath[[#This Row],[Quantity]]</f>
        <v>#DIV/0!</v>
      </c>
      <c r="L9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3" s="14"/>
      <c r="O973" s="15">
        <f>IFERROR(_xlfn.IFNA(VLOOKUP(Fullmath[[#This Row],[M1]],$H$2:$L972,2,FALSE),VLOOKUP(Fullmath[[#This Row],[M1]],$H974:$L$2227,2,FALSE)),0)</f>
        <v>0</v>
      </c>
      <c r="P973" s="16">
        <f>IFERROR(_xlfn.IFNA(VLOOKUP(Fullmath[[#This Row],[M1]],$H$2:$L972,4,FALSE),VLOOKUP(Fullmath[[#This Row],[M1]],$H974:$L$2227,4,FALSE)),0)</f>
        <v>0</v>
      </c>
      <c r="S973" s="15">
        <f>IFERROR(_xlfn.IFNA(VLOOKUP(Fullmath[[#This Row],[M2]],$H$2:$L972,2,FALSE),VLOOKUP(Fullmath[[#This Row],[M2]],$H974:$L$2227,2,FALSE)),0)</f>
        <v>0</v>
      </c>
      <c r="T973" s="16">
        <f>IFERROR(_xlfn.IFNA(VLOOKUP(Fullmath[[#This Row],[M2]],$H$2:$L972,4,FALSE),VLOOKUP(Fullmath[[#This Row],[M2]],$H974:$L$2227,4,FALSE)),0)</f>
        <v>0</v>
      </c>
      <c r="W973" s="15">
        <f>IFERROR(_xlfn.IFNA(VLOOKUP(Fullmath[[#This Row],[M3]],$H$2:$L972,2,FALSE),VLOOKUP(Fullmath[[#This Row],[M3]],$H974:$L$2227,2,FALSE)),0)</f>
        <v>0</v>
      </c>
      <c r="X973" s="16">
        <f>IFERROR(_xlfn.IFNA(VLOOKUP(Fullmath[[#This Row],[M3]],$H$2:$L972,4,FALSE),VLOOKUP(Fullmath[[#This Row],[M3]],$H974:$L$2227,4,FALSE)),0)</f>
        <v>0</v>
      </c>
      <c r="AA973" s="15">
        <f>IFERROR(_xlfn.IFNA(VLOOKUP(Fullmath[[#This Row],[M4]],$H$2:$L972,2,FALSE),VLOOKUP(Fullmath[[#This Row],[M4]],$H974:$L$2227,2,FALSE)),0)</f>
        <v>0</v>
      </c>
      <c r="AB973" s="16">
        <f>IFERROR(_xlfn.IFNA(VLOOKUP(Fullmath[[#This Row],[M4]],$H$2:$L972,4,FALSE),VLOOKUP(Fullmath[[#This Row],[M4]],$H974:$L$2227,4,FALSE)),0)</f>
        <v>0</v>
      </c>
      <c r="AE973" s="15">
        <f>IFERROR(_xlfn.IFNA(VLOOKUP(Fullmath[[#This Row],[M5]],$H$2:$L972,2,FALSE),VLOOKUP(Fullmath[[#This Row],[M5]],$H974:$L$2227,2,FALSE)),0)</f>
        <v>0</v>
      </c>
      <c r="AF973" s="16">
        <f>IFERROR(_xlfn.IFNA(VLOOKUP(Fullmath[[#This Row],[M5]],$H$2:$L972,4,FALSE),VLOOKUP(Fullmath[[#This Row],[M5]],$H974:$L$2227,4,FALSE)),0)</f>
        <v>0</v>
      </c>
      <c r="AI973" s="15">
        <f>IFERROR(_xlfn.IFNA(VLOOKUP(Fullmath[[#This Row],[M6]],$H$2:$L972,2,FALSE),VLOOKUP(Fullmath[[#This Row],[M6]],$H974:$L$2227,2,FALSE)),0)</f>
        <v>0</v>
      </c>
      <c r="AJ973" s="16">
        <f>IFERROR(_xlfn.IFNA(VLOOKUP(Fullmath[[#This Row],[M6]],$H$2:$L972,4,FALSE),VLOOKUP(Fullmath[[#This Row],[M6]],$H974:$L$2227,4,FALSE)),0)</f>
        <v>0</v>
      </c>
      <c r="AM973" s="6">
        <f>(IFERROR(VLOOKUP(AK973,Components[[Name]:[Price]],2,FALSE),0))</f>
        <v>0</v>
      </c>
      <c r="AP973" s="6">
        <f>(IFERROR(VLOOKUP(AN973,Components[[Name]:[Price]],2,FALSE),0))</f>
        <v>0</v>
      </c>
      <c r="AS973" s="6">
        <f>(IFERROR(VLOOKUP(AQ973,Components[[Name]:[Price]],2,FALSE),0))</f>
        <v>0</v>
      </c>
      <c r="AV973" s="6">
        <f>(IFERROR(VLOOKUP(AT973,Components[[Name]:[Price]],2,FALSE),0))</f>
        <v>0</v>
      </c>
      <c r="AY973" s="6">
        <f>(IFERROR(VLOOKUP(AW973,Components[[Name]:[Price]],2,FALSE),0))</f>
        <v>0</v>
      </c>
      <c r="BB973" s="6">
        <f>(IFERROR(VLOOKUP(AZ973,Components[[Name]:[Price]],2,FALSE),0))</f>
        <v>0</v>
      </c>
    </row>
    <row r="974" spans="9:54" x14ac:dyDescent="0.2">
      <c r="I974" s="7" t="e">
        <f>Fullmath[[#This Row],[Total CP]]/Fullmath[[#This Row],[Quantity]]</f>
        <v>#DIV/0!</v>
      </c>
      <c r="J9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4" s="6" t="e">
        <f>Fullmath[[#This Row],[Mat Cost]]/Fullmath[[#This Row],[Quantity]]</f>
        <v>#DIV/0!</v>
      </c>
      <c r="L9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4" s="14"/>
      <c r="O974" s="15">
        <f>IFERROR(_xlfn.IFNA(VLOOKUP(Fullmath[[#This Row],[M1]],$H$2:$L973,2,FALSE),VLOOKUP(Fullmath[[#This Row],[M1]],$H975:$L$2227,2,FALSE)),0)</f>
        <v>0</v>
      </c>
      <c r="P974" s="16">
        <f>IFERROR(_xlfn.IFNA(VLOOKUP(Fullmath[[#This Row],[M1]],$H$2:$L973,4,FALSE),VLOOKUP(Fullmath[[#This Row],[M1]],$H975:$L$2227,4,FALSE)),0)</f>
        <v>0</v>
      </c>
      <c r="S974" s="15">
        <f>IFERROR(_xlfn.IFNA(VLOOKUP(Fullmath[[#This Row],[M2]],$H$2:$L973,2,FALSE),VLOOKUP(Fullmath[[#This Row],[M2]],$H975:$L$2227,2,FALSE)),0)</f>
        <v>0</v>
      </c>
      <c r="T974" s="16">
        <f>IFERROR(_xlfn.IFNA(VLOOKUP(Fullmath[[#This Row],[M2]],$H$2:$L973,4,FALSE),VLOOKUP(Fullmath[[#This Row],[M2]],$H975:$L$2227,4,FALSE)),0)</f>
        <v>0</v>
      </c>
      <c r="W974" s="15">
        <f>IFERROR(_xlfn.IFNA(VLOOKUP(Fullmath[[#This Row],[M3]],$H$2:$L973,2,FALSE),VLOOKUP(Fullmath[[#This Row],[M3]],$H975:$L$2227,2,FALSE)),0)</f>
        <v>0</v>
      </c>
      <c r="X974" s="16">
        <f>IFERROR(_xlfn.IFNA(VLOOKUP(Fullmath[[#This Row],[M3]],$H$2:$L973,4,FALSE),VLOOKUP(Fullmath[[#This Row],[M3]],$H975:$L$2227,4,FALSE)),0)</f>
        <v>0</v>
      </c>
      <c r="AA974" s="15">
        <f>IFERROR(_xlfn.IFNA(VLOOKUP(Fullmath[[#This Row],[M4]],$H$2:$L973,2,FALSE),VLOOKUP(Fullmath[[#This Row],[M4]],$H975:$L$2227,2,FALSE)),0)</f>
        <v>0</v>
      </c>
      <c r="AB974" s="16">
        <f>IFERROR(_xlfn.IFNA(VLOOKUP(Fullmath[[#This Row],[M4]],$H$2:$L973,4,FALSE),VLOOKUP(Fullmath[[#This Row],[M4]],$H975:$L$2227,4,FALSE)),0)</f>
        <v>0</v>
      </c>
      <c r="AE974" s="15">
        <f>IFERROR(_xlfn.IFNA(VLOOKUP(Fullmath[[#This Row],[M5]],$H$2:$L973,2,FALSE),VLOOKUP(Fullmath[[#This Row],[M5]],$H975:$L$2227,2,FALSE)),0)</f>
        <v>0</v>
      </c>
      <c r="AF974" s="16">
        <f>IFERROR(_xlfn.IFNA(VLOOKUP(Fullmath[[#This Row],[M5]],$H$2:$L973,4,FALSE),VLOOKUP(Fullmath[[#This Row],[M5]],$H975:$L$2227,4,FALSE)),0)</f>
        <v>0</v>
      </c>
      <c r="AI974" s="15">
        <f>IFERROR(_xlfn.IFNA(VLOOKUP(Fullmath[[#This Row],[M6]],$H$2:$L973,2,FALSE),VLOOKUP(Fullmath[[#This Row],[M6]],$H975:$L$2227,2,FALSE)),0)</f>
        <v>0</v>
      </c>
      <c r="AJ974" s="16">
        <f>IFERROR(_xlfn.IFNA(VLOOKUP(Fullmath[[#This Row],[M6]],$H$2:$L973,4,FALSE),VLOOKUP(Fullmath[[#This Row],[M6]],$H975:$L$2227,4,FALSE)),0)</f>
        <v>0</v>
      </c>
      <c r="AM974" s="6">
        <f>(IFERROR(VLOOKUP(AK974,Components[[Name]:[Price]],2,FALSE),0))</f>
        <v>0</v>
      </c>
      <c r="AP974" s="6">
        <f>(IFERROR(VLOOKUP(AN974,Components[[Name]:[Price]],2,FALSE),0))</f>
        <v>0</v>
      </c>
      <c r="AS974" s="6">
        <f>(IFERROR(VLOOKUP(AQ974,Components[[Name]:[Price]],2,FALSE),0))</f>
        <v>0</v>
      </c>
      <c r="AV974" s="6">
        <f>(IFERROR(VLOOKUP(AT974,Components[[Name]:[Price]],2,FALSE),0))</f>
        <v>0</v>
      </c>
      <c r="AY974" s="6">
        <f>(IFERROR(VLOOKUP(AW974,Components[[Name]:[Price]],2,FALSE),0))</f>
        <v>0</v>
      </c>
      <c r="BB974" s="6">
        <f>(IFERROR(VLOOKUP(AZ974,Components[[Name]:[Price]],2,FALSE),0))</f>
        <v>0</v>
      </c>
    </row>
    <row r="975" spans="9:54" x14ac:dyDescent="0.2">
      <c r="I975" s="7" t="e">
        <f>Fullmath[[#This Row],[Total CP]]/Fullmath[[#This Row],[Quantity]]</f>
        <v>#DIV/0!</v>
      </c>
      <c r="J9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5" s="6" t="e">
        <f>Fullmath[[#This Row],[Mat Cost]]/Fullmath[[#This Row],[Quantity]]</f>
        <v>#DIV/0!</v>
      </c>
      <c r="L9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5" s="14"/>
      <c r="O975" s="15">
        <f>IFERROR(_xlfn.IFNA(VLOOKUP(Fullmath[[#This Row],[M1]],$H$2:$L974,2,FALSE),VLOOKUP(Fullmath[[#This Row],[M1]],$H976:$L$2227,2,FALSE)),0)</f>
        <v>0</v>
      </c>
      <c r="P975" s="16">
        <f>IFERROR(_xlfn.IFNA(VLOOKUP(Fullmath[[#This Row],[M1]],$H$2:$L974,4,FALSE),VLOOKUP(Fullmath[[#This Row],[M1]],$H976:$L$2227,4,FALSE)),0)</f>
        <v>0</v>
      </c>
      <c r="S975" s="15">
        <f>IFERROR(_xlfn.IFNA(VLOOKUP(Fullmath[[#This Row],[M2]],$H$2:$L974,2,FALSE),VLOOKUP(Fullmath[[#This Row],[M2]],$H976:$L$2227,2,FALSE)),0)</f>
        <v>0</v>
      </c>
      <c r="T975" s="16">
        <f>IFERROR(_xlfn.IFNA(VLOOKUP(Fullmath[[#This Row],[M2]],$H$2:$L974,4,FALSE),VLOOKUP(Fullmath[[#This Row],[M2]],$H976:$L$2227,4,FALSE)),0)</f>
        <v>0</v>
      </c>
      <c r="W975" s="15">
        <f>IFERROR(_xlfn.IFNA(VLOOKUP(Fullmath[[#This Row],[M3]],$H$2:$L974,2,FALSE),VLOOKUP(Fullmath[[#This Row],[M3]],$H976:$L$2227,2,FALSE)),0)</f>
        <v>0</v>
      </c>
      <c r="X975" s="16">
        <f>IFERROR(_xlfn.IFNA(VLOOKUP(Fullmath[[#This Row],[M3]],$H$2:$L974,4,FALSE),VLOOKUP(Fullmath[[#This Row],[M3]],$H976:$L$2227,4,FALSE)),0)</f>
        <v>0</v>
      </c>
      <c r="AA975" s="15">
        <f>IFERROR(_xlfn.IFNA(VLOOKUP(Fullmath[[#This Row],[M4]],$H$2:$L974,2,FALSE),VLOOKUP(Fullmath[[#This Row],[M4]],$H976:$L$2227,2,FALSE)),0)</f>
        <v>0</v>
      </c>
      <c r="AB975" s="16">
        <f>IFERROR(_xlfn.IFNA(VLOOKUP(Fullmath[[#This Row],[M4]],$H$2:$L974,4,FALSE),VLOOKUP(Fullmath[[#This Row],[M4]],$H976:$L$2227,4,FALSE)),0)</f>
        <v>0</v>
      </c>
      <c r="AE975" s="15">
        <f>IFERROR(_xlfn.IFNA(VLOOKUP(Fullmath[[#This Row],[M5]],$H$2:$L974,2,FALSE),VLOOKUP(Fullmath[[#This Row],[M5]],$H976:$L$2227,2,FALSE)),0)</f>
        <v>0</v>
      </c>
      <c r="AF975" s="16">
        <f>IFERROR(_xlfn.IFNA(VLOOKUP(Fullmath[[#This Row],[M5]],$H$2:$L974,4,FALSE),VLOOKUP(Fullmath[[#This Row],[M5]],$H976:$L$2227,4,FALSE)),0)</f>
        <v>0</v>
      </c>
      <c r="AI975" s="15">
        <f>IFERROR(_xlfn.IFNA(VLOOKUP(Fullmath[[#This Row],[M6]],$H$2:$L974,2,FALSE),VLOOKUP(Fullmath[[#This Row],[M6]],$H976:$L$2227,2,FALSE)),0)</f>
        <v>0</v>
      </c>
      <c r="AJ975" s="16">
        <f>IFERROR(_xlfn.IFNA(VLOOKUP(Fullmath[[#This Row],[M6]],$H$2:$L974,4,FALSE),VLOOKUP(Fullmath[[#This Row],[M6]],$H976:$L$2227,4,FALSE)),0)</f>
        <v>0</v>
      </c>
      <c r="AM975" s="6">
        <f>(IFERROR(VLOOKUP(AK975,Components[[Name]:[Price]],2,FALSE),0))</f>
        <v>0</v>
      </c>
      <c r="AP975" s="6">
        <f>(IFERROR(VLOOKUP(AN975,Components[[Name]:[Price]],2,FALSE),0))</f>
        <v>0</v>
      </c>
      <c r="AS975" s="6">
        <f>(IFERROR(VLOOKUP(AQ975,Components[[Name]:[Price]],2,FALSE),0))</f>
        <v>0</v>
      </c>
      <c r="AV975" s="6">
        <f>(IFERROR(VLOOKUP(AT975,Components[[Name]:[Price]],2,FALSE),0))</f>
        <v>0</v>
      </c>
      <c r="AY975" s="6">
        <f>(IFERROR(VLOOKUP(AW975,Components[[Name]:[Price]],2,FALSE),0))</f>
        <v>0</v>
      </c>
      <c r="BB975" s="6">
        <f>(IFERROR(VLOOKUP(AZ975,Components[[Name]:[Price]],2,FALSE),0))</f>
        <v>0</v>
      </c>
    </row>
    <row r="976" spans="9:54" x14ac:dyDescent="0.2">
      <c r="I976" s="7" t="e">
        <f>Fullmath[[#This Row],[Total CP]]/Fullmath[[#This Row],[Quantity]]</f>
        <v>#DIV/0!</v>
      </c>
      <c r="J9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6" s="6" t="e">
        <f>Fullmath[[#This Row],[Mat Cost]]/Fullmath[[#This Row],[Quantity]]</f>
        <v>#DIV/0!</v>
      </c>
      <c r="L9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6" s="14"/>
      <c r="O976" s="15">
        <f>IFERROR(_xlfn.IFNA(VLOOKUP(Fullmath[[#This Row],[M1]],$H$2:$L975,2,FALSE),VLOOKUP(Fullmath[[#This Row],[M1]],$H977:$L$2227,2,FALSE)),0)</f>
        <v>0</v>
      </c>
      <c r="P976" s="16">
        <f>IFERROR(_xlfn.IFNA(VLOOKUP(Fullmath[[#This Row],[M1]],$H$2:$L975,4,FALSE),VLOOKUP(Fullmath[[#This Row],[M1]],$H977:$L$2227,4,FALSE)),0)</f>
        <v>0</v>
      </c>
      <c r="S976" s="15">
        <f>IFERROR(_xlfn.IFNA(VLOOKUP(Fullmath[[#This Row],[M2]],$H$2:$L975,2,FALSE),VLOOKUP(Fullmath[[#This Row],[M2]],$H977:$L$2227,2,FALSE)),0)</f>
        <v>0</v>
      </c>
      <c r="T976" s="16">
        <f>IFERROR(_xlfn.IFNA(VLOOKUP(Fullmath[[#This Row],[M2]],$H$2:$L975,4,FALSE),VLOOKUP(Fullmath[[#This Row],[M2]],$H977:$L$2227,4,FALSE)),0)</f>
        <v>0</v>
      </c>
      <c r="W976" s="15">
        <f>IFERROR(_xlfn.IFNA(VLOOKUP(Fullmath[[#This Row],[M3]],$H$2:$L975,2,FALSE),VLOOKUP(Fullmath[[#This Row],[M3]],$H977:$L$2227,2,FALSE)),0)</f>
        <v>0</v>
      </c>
      <c r="X976" s="16">
        <f>IFERROR(_xlfn.IFNA(VLOOKUP(Fullmath[[#This Row],[M3]],$H$2:$L975,4,FALSE),VLOOKUP(Fullmath[[#This Row],[M3]],$H977:$L$2227,4,FALSE)),0)</f>
        <v>0</v>
      </c>
      <c r="AA976" s="15">
        <f>IFERROR(_xlfn.IFNA(VLOOKUP(Fullmath[[#This Row],[M4]],$H$2:$L975,2,FALSE),VLOOKUP(Fullmath[[#This Row],[M4]],$H977:$L$2227,2,FALSE)),0)</f>
        <v>0</v>
      </c>
      <c r="AB976" s="16">
        <f>IFERROR(_xlfn.IFNA(VLOOKUP(Fullmath[[#This Row],[M4]],$H$2:$L975,4,FALSE),VLOOKUP(Fullmath[[#This Row],[M4]],$H977:$L$2227,4,FALSE)),0)</f>
        <v>0</v>
      </c>
      <c r="AE976" s="15">
        <f>IFERROR(_xlfn.IFNA(VLOOKUP(Fullmath[[#This Row],[M5]],$H$2:$L975,2,FALSE),VLOOKUP(Fullmath[[#This Row],[M5]],$H977:$L$2227,2,FALSE)),0)</f>
        <v>0</v>
      </c>
      <c r="AF976" s="16">
        <f>IFERROR(_xlfn.IFNA(VLOOKUP(Fullmath[[#This Row],[M5]],$H$2:$L975,4,FALSE),VLOOKUP(Fullmath[[#This Row],[M5]],$H977:$L$2227,4,FALSE)),0)</f>
        <v>0</v>
      </c>
      <c r="AI976" s="15">
        <f>IFERROR(_xlfn.IFNA(VLOOKUP(Fullmath[[#This Row],[M6]],$H$2:$L975,2,FALSE),VLOOKUP(Fullmath[[#This Row],[M6]],$H977:$L$2227,2,FALSE)),0)</f>
        <v>0</v>
      </c>
      <c r="AJ976" s="16">
        <f>IFERROR(_xlfn.IFNA(VLOOKUP(Fullmath[[#This Row],[M6]],$H$2:$L975,4,FALSE),VLOOKUP(Fullmath[[#This Row],[M6]],$H977:$L$2227,4,FALSE)),0)</f>
        <v>0</v>
      </c>
      <c r="AM976" s="6">
        <f>(IFERROR(VLOOKUP(AK976,Components[[Name]:[Price]],2,FALSE),0))</f>
        <v>0</v>
      </c>
      <c r="AP976" s="6">
        <f>(IFERROR(VLOOKUP(AN976,Components[[Name]:[Price]],2,FALSE),0))</f>
        <v>0</v>
      </c>
      <c r="AS976" s="6">
        <f>(IFERROR(VLOOKUP(AQ976,Components[[Name]:[Price]],2,FALSE),0))</f>
        <v>0</v>
      </c>
      <c r="AV976" s="6">
        <f>(IFERROR(VLOOKUP(AT976,Components[[Name]:[Price]],2,FALSE),0))</f>
        <v>0</v>
      </c>
      <c r="AY976" s="6">
        <f>(IFERROR(VLOOKUP(AW976,Components[[Name]:[Price]],2,FALSE),0))</f>
        <v>0</v>
      </c>
      <c r="BB976" s="6">
        <f>(IFERROR(VLOOKUP(AZ976,Components[[Name]:[Price]],2,FALSE),0))</f>
        <v>0</v>
      </c>
    </row>
    <row r="977" spans="9:54" x14ac:dyDescent="0.2">
      <c r="I977" s="7" t="e">
        <f>Fullmath[[#This Row],[Total CP]]/Fullmath[[#This Row],[Quantity]]</f>
        <v>#DIV/0!</v>
      </c>
      <c r="J9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7" s="6" t="e">
        <f>Fullmath[[#This Row],[Mat Cost]]/Fullmath[[#This Row],[Quantity]]</f>
        <v>#DIV/0!</v>
      </c>
      <c r="L9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7" s="14"/>
      <c r="O977" s="15">
        <f>IFERROR(_xlfn.IFNA(VLOOKUP(Fullmath[[#This Row],[M1]],$H$2:$L976,2,FALSE),VLOOKUP(Fullmath[[#This Row],[M1]],$H978:$L$2227,2,FALSE)),0)</f>
        <v>0</v>
      </c>
      <c r="P977" s="16">
        <f>IFERROR(_xlfn.IFNA(VLOOKUP(Fullmath[[#This Row],[M1]],$H$2:$L976,4,FALSE),VLOOKUP(Fullmath[[#This Row],[M1]],$H978:$L$2227,4,FALSE)),0)</f>
        <v>0</v>
      </c>
      <c r="S977" s="15">
        <f>IFERROR(_xlfn.IFNA(VLOOKUP(Fullmath[[#This Row],[M2]],$H$2:$L976,2,FALSE),VLOOKUP(Fullmath[[#This Row],[M2]],$H978:$L$2227,2,FALSE)),0)</f>
        <v>0</v>
      </c>
      <c r="T977" s="16">
        <f>IFERROR(_xlfn.IFNA(VLOOKUP(Fullmath[[#This Row],[M2]],$H$2:$L976,4,FALSE),VLOOKUP(Fullmath[[#This Row],[M2]],$H978:$L$2227,4,FALSE)),0)</f>
        <v>0</v>
      </c>
      <c r="W977" s="15">
        <f>IFERROR(_xlfn.IFNA(VLOOKUP(Fullmath[[#This Row],[M3]],$H$2:$L976,2,FALSE),VLOOKUP(Fullmath[[#This Row],[M3]],$H978:$L$2227,2,FALSE)),0)</f>
        <v>0</v>
      </c>
      <c r="X977" s="16">
        <f>IFERROR(_xlfn.IFNA(VLOOKUP(Fullmath[[#This Row],[M3]],$H$2:$L976,4,FALSE),VLOOKUP(Fullmath[[#This Row],[M3]],$H978:$L$2227,4,FALSE)),0)</f>
        <v>0</v>
      </c>
      <c r="AA977" s="15">
        <f>IFERROR(_xlfn.IFNA(VLOOKUP(Fullmath[[#This Row],[M4]],$H$2:$L976,2,FALSE),VLOOKUP(Fullmath[[#This Row],[M4]],$H978:$L$2227,2,FALSE)),0)</f>
        <v>0</v>
      </c>
      <c r="AB977" s="16">
        <f>IFERROR(_xlfn.IFNA(VLOOKUP(Fullmath[[#This Row],[M4]],$H$2:$L976,4,FALSE),VLOOKUP(Fullmath[[#This Row],[M4]],$H978:$L$2227,4,FALSE)),0)</f>
        <v>0</v>
      </c>
      <c r="AE977" s="15">
        <f>IFERROR(_xlfn.IFNA(VLOOKUP(Fullmath[[#This Row],[M5]],$H$2:$L976,2,FALSE),VLOOKUP(Fullmath[[#This Row],[M5]],$H978:$L$2227,2,FALSE)),0)</f>
        <v>0</v>
      </c>
      <c r="AF977" s="16">
        <f>IFERROR(_xlfn.IFNA(VLOOKUP(Fullmath[[#This Row],[M5]],$H$2:$L976,4,FALSE),VLOOKUP(Fullmath[[#This Row],[M5]],$H978:$L$2227,4,FALSE)),0)</f>
        <v>0</v>
      </c>
      <c r="AI977" s="15">
        <f>IFERROR(_xlfn.IFNA(VLOOKUP(Fullmath[[#This Row],[M6]],$H$2:$L976,2,FALSE),VLOOKUP(Fullmath[[#This Row],[M6]],$H978:$L$2227,2,FALSE)),0)</f>
        <v>0</v>
      </c>
      <c r="AJ977" s="16">
        <f>IFERROR(_xlfn.IFNA(VLOOKUP(Fullmath[[#This Row],[M6]],$H$2:$L976,4,FALSE),VLOOKUP(Fullmath[[#This Row],[M6]],$H978:$L$2227,4,FALSE)),0)</f>
        <v>0</v>
      </c>
      <c r="AM977" s="6">
        <f>(IFERROR(VLOOKUP(AK977,Components[[Name]:[Price]],2,FALSE),0))</f>
        <v>0</v>
      </c>
      <c r="AP977" s="6">
        <f>(IFERROR(VLOOKUP(AN977,Components[[Name]:[Price]],2,FALSE),0))</f>
        <v>0</v>
      </c>
      <c r="AS977" s="6">
        <f>(IFERROR(VLOOKUP(AQ977,Components[[Name]:[Price]],2,FALSE),0))</f>
        <v>0</v>
      </c>
      <c r="AV977" s="6">
        <f>(IFERROR(VLOOKUP(AT977,Components[[Name]:[Price]],2,FALSE),0))</f>
        <v>0</v>
      </c>
      <c r="AY977" s="6">
        <f>(IFERROR(VLOOKUP(AW977,Components[[Name]:[Price]],2,FALSE),0))</f>
        <v>0</v>
      </c>
      <c r="BB977" s="6">
        <f>(IFERROR(VLOOKUP(AZ977,Components[[Name]:[Price]],2,FALSE),0))</f>
        <v>0</v>
      </c>
    </row>
    <row r="978" spans="9:54" x14ac:dyDescent="0.2">
      <c r="I978" s="7" t="e">
        <f>Fullmath[[#This Row],[Total CP]]/Fullmath[[#This Row],[Quantity]]</f>
        <v>#DIV/0!</v>
      </c>
      <c r="J9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8" s="6" t="e">
        <f>Fullmath[[#This Row],[Mat Cost]]/Fullmath[[#This Row],[Quantity]]</f>
        <v>#DIV/0!</v>
      </c>
      <c r="L9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8" s="14"/>
      <c r="O978" s="15">
        <f>IFERROR(_xlfn.IFNA(VLOOKUP(Fullmath[[#This Row],[M1]],$H$2:$L977,2,FALSE),VLOOKUP(Fullmath[[#This Row],[M1]],$H979:$L$2227,2,FALSE)),0)</f>
        <v>0</v>
      </c>
      <c r="P978" s="16">
        <f>IFERROR(_xlfn.IFNA(VLOOKUP(Fullmath[[#This Row],[M1]],$H$2:$L977,4,FALSE),VLOOKUP(Fullmath[[#This Row],[M1]],$H979:$L$2227,4,FALSE)),0)</f>
        <v>0</v>
      </c>
      <c r="S978" s="15">
        <f>IFERROR(_xlfn.IFNA(VLOOKUP(Fullmath[[#This Row],[M2]],$H$2:$L977,2,FALSE),VLOOKUP(Fullmath[[#This Row],[M2]],$H979:$L$2227,2,FALSE)),0)</f>
        <v>0</v>
      </c>
      <c r="T978" s="16">
        <f>IFERROR(_xlfn.IFNA(VLOOKUP(Fullmath[[#This Row],[M2]],$H$2:$L977,4,FALSE),VLOOKUP(Fullmath[[#This Row],[M2]],$H979:$L$2227,4,FALSE)),0)</f>
        <v>0</v>
      </c>
      <c r="W978" s="15">
        <f>IFERROR(_xlfn.IFNA(VLOOKUP(Fullmath[[#This Row],[M3]],$H$2:$L977,2,FALSE),VLOOKUP(Fullmath[[#This Row],[M3]],$H979:$L$2227,2,FALSE)),0)</f>
        <v>0</v>
      </c>
      <c r="X978" s="16">
        <f>IFERROR(_xlfn.IFNA(VLOOKUP(Fullmath[[#This Row],[M3]],$H$2:$L977,4,FALSE),VLOOKUP(Fullmath[[#This Row],[M3]],$H979:$L$2227,4,FALSE)),0)</f>
        <v>0</v>
      </c>
      <c r="AA978" s="15">
        <f>IFERROR(_xlfn.IFNA(VLOOKUP(Fullmath[[#This Row],[M4]],$H$2:$L977,2,FALSE),VLOOKUP(Fullmath[[#This Row],[M4]],$H979:$L$2227,2,FALSE)),0)</f>
        <v>0</v>
      </c>
      <c r="AB978" s="16">
        <f>IFERROR(_xlfn.IFNA(VLOOKUP(Fullmath[[#This Row],[M4]],$H$2:$L977,4,FALSE),VLOOKUP(Fullmath[[#This Row],[M4]],$H979:$L$2227,4,FALSE)),0)</f>
        <v>0</v>
      </c>
      <c r="AE978" s="15">
        <f>IFERROR(_xlfn.IFNA(VLOOKUP(Fullmath[[#This Row],[M5]],$H$2:$L977,2,FALSE),VLOOKUP(Fullmath[[#This Row],[M5]],$H979:$L$2227,2,FALSE)),0)</f>
        <v>0</v>
      </c>
      <c r="AF978" s="16">
        <f>IFERROR(_xlfn.IFNA(VLOOKUP(Fullmath[[#This Row],[M5]],$H$2:$L977,4,FALSE),VLOOKUP(Fullmath[[#This Row],[M5]],$H979:$L$2227,4,FALSE)),0)</f>
        <v>0</v>
      </c>
      <c r="AI978" s="15">
        <f>IFERROR(_xlfn.IFNA(VLOOKUP(Fullmath[[#This Row],[M6]],$H$2:$L977,2,FALSE),VLOOKUP(Fullmath[[#This Row],[M6]],$H979:$L$2227,2,FALSE)),0)</f>
        <v>0</v>
      </c>
      <c r="AJ978" s="16">
        <f>IFERROR(_xlfn.IFNA(VLOOKUP(Fullmath[[#This Row],[M6]],$H$2:$L977,4,FALSE),VLOOKUP(Fullmath[[#This Row],[M6]],$H979:$L$2227,4,FALSE)),0)</f>
        <v>0</v>
      </c>
      <c r="AM978" s="6">
        <f>(IFERROR(VLOOKUP(AK978,Components[[Name]:[Price]],2,FALSE),0))</f>
        <v>0</v>
      </c>
      <c r="AP978" s="6">
        <f>(IFERROR(VLOOKUP(AN978,Components[[Name]:[Price]],2,FALSE),0))</f>
        <v>0</v>
      </c>
      <c r="AS978" s="6">
        <f>(IFERROR(VLOOKUP(AQ978,Components[[Name]:[Price]],2,FALSE),0))</f>
        <v>0</v>
      </c>
      <c r="AV978" s="6">
        <f>(IFERROR(VLOOKUP(AT978,Components[[Name]:[Price]],2,FALSE),0))</f>
        <v>0</v>
      </c>
      <c r="AY978" s="6">
        <f>(IFERROR(VLOOKUP(AW978,Components[[Name]:[Price]],2,FALSE),0))</f>
        <v>0</v>
      </c>
      <c r="BB978" s="6">
        <f>(IFERROR(VLOOKUP(AZ978,Components[[Name]:[Price]],2,FALSE),0))</f>
        <v>0</v>
      </c>
    </row>
    <row r="979" spans="9:54" x14ac:dyDescent="0.2">
      <c r="I979" s="7" t="e">
        <f>Fullmath[[#This Row],[Total CP]]/Fullmath[[#This Row],[Quantity]]</f>
        <v>#DIV/0!</v>
      </c>
      <c r="J9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79" s="6" t="e">
        <f>Fullmath[[#This Row],[Mat Cost]]/Fullmath[[#This Row],[Quantity]]</f>
        <v>#DIV/0!</v>
      </c>
      <c r="L9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79" s="14"/>
      <c r="O979" s="15">
        <f>IFERROR(_xlfn.IFNA(VLOOKUP(Fullmath[[#This Row],[M1]],$H$2:$L978,2,FALSE),VLOOKUP(Fullmath[[#This Row],[M1]],$H980:$L$2227,2,FALSE)),0)</f>
        <v>0</v>
      </c>
      <c r="P979" s="16">
        <f>IFERROR(_xlfn.IFNA(VLOOKUP(Fullmath[[#This Row],[M1]],$H$2:$L978,4,FALSE),VLOOKUP(Fullmath[[#This Row],[M1]],$H980:$L$2227,4,FALSE)),0)</f>
        <v>0</v>
      </c>
      <c r="S979" s="15">
        <f>IFERROR(_xlfn.IFNA(VLOOKUP(Fullmath[[#This Row],[M2]],$H$2:$L978,2,FALSE),VLOOKUP(Fullmath[[#This Row],[M2]],$H980:$L$2227,2,FALSE)),0)</f>
        <v>0</v>
      </c>
      <c r="T979" s="16">
        <f>IFERROR(_xlfn.IFNA(VLOOKUP(Fullmath[[#This Row],[M2]],$H$2:$L978,4,FALSE),VLOOKUP(Fullmath[[#This Row],[M2]],$H980:$L$2227,4,FALSE)),0)</f>
        <v>0</v>
      </c>
      <c r="W979" s="15">
        <f>IFERROR(_xlfn.IFNA(VLOOKUP(Fullmath[[#This Row],[M3]],$H$2:$L978,2,FALSE),VLOOKUP(Fullmath[[#This Row],[M3]],$H980:$L$2227,2,FALSE)),0)</f>
        <v>0</v>
      </c>
      <c r="X979" s="16">
        <f>IFERROR(_xlfn.IFNA(VLOOKUP(Fullmath[[#This Row],[M3]],$H$2:$L978,4,FALSE),VLOOKUP(Fullmath[[#This Row],[M3]],$H980:$L$2227,4,FALSE)),0)</f>
        <v>0</v>
      </c>
      <c r="AA979" s="15">
        <f>IFERROR(_xlfn.IFNA(VLOOKUP(Fullmath[[#This Row],[M4]],$H$2:$L978,2,FALSE),VLOOKUP(Fullmath[[#This Row],[M4]],$H980:$L$2227,2,FALSE)),0)</f>
        <v>0</v>
      </c>
      <c r="AB979" s="16">
        <f>IFERROR(_xlfn.IFNA(VLOOKUP(Fullmath[[#This Row],[M4]],$H$2:$L978,4,FALSE),VLOOKUP(Fullmath[[#This Row],[M4]],$H980:$L$2227,4,FALSE)),0)</f>
        <v>0</v>
      </c>
      <c r="AE979" s="15">
        <f>IFERROR(_xlfn.IFNA(VLOOKUP(Fullmath[[#This Row],[M5]],$H$2:$L978,2,FALSE),VLOOKUP(Fullmath[[#This Row],[M5]],$H980:$L$2227,2,FALSE)),0)</f>
        <v>0</v>
      </c>
      <c r="AF979" s="16">
        <f>IFERROR(_xlfn.IFNA(VLOOKUP(Fullmath[[#This Row],[M5]],$H$2:$L978,4,FALSE),VLOOKUP(Fullmath[[#This Row],[M5]],$H980:$L$2227,4,FALSE)),0)</f>
        <v>0</v>
      </c>
      <c r="AI979" s="15">
        <f>IFERROR(_xlfn.IFNA(VLOOKUP(Fullmath[[#This Row],[M6]],$H$2:$L978,2,FALSE),VLOOKUP(Fullmath[[#This Row],[M6]],$H980:$L$2227,2,FALSE)),0)</f>
        <v>0</v>
      </c>
      <c r="AJ979" s="16">
        <f>IFERROR(_xlfn.IFNA(VLOOKUP(Fullmath[[#This Row],[M6]],$H$2:$L978,4,FALSE),VLOOKUP(Fullmath[[#This Row],[M6]],$H980:$L$2227,4,FALSE)),0)</f>
        <v>0</v>
      </c>
      <c r="AM979" s="6">
        <f>(IFERROR(VLOOKUP(AK979,Components[[Name]:[Price]],2,FALSE),0))</f>
        <v>0</v>
      </c>
      <c r="AP979" s="6">
        <f>(IFERROR(VLOOKUP(AN979,Components[[Name]:[Price]],2,FALSE),0))</f>
        <v>0</v>
      </c>
      <c r="AS979" s="6">
        <f>(IFERROR(VLOOKUP(AQ979,Components[[Name]:[Price]],2,FALSE),0))</f>
        <v>0</v>
      </c>
      <c r="AV979" s="6">
        <f>(IFERROR(VLOOKUP(AT979,Components[[Name]:[Price]],2,FALSE),0))</f>
        <v>0</v>
      </c>
      <c r="AY979" s="6">
        <f>(IFERROR(VLOOKUP(AW979,Components[[Name]:[Price]],2,FALSE),0))</f>
        <v>0</v>
      </c>
      <c r="BB979" s="6">
        <f>(IFERROR(VLOOKUP(AZ979,Components[[Name]:[Price]],2,FALSE),0))</f>
        <v>0</v>
      </c>
    </row>
    <row r="980" spans="9:54" x14ac:dyDescent="0.2">
      <c r="I980" s="7" t="e">
        <f>Fullmath[[#This Row],[Total CP]]/Fullmath[[#This Row],[Quantity]]</f>
        <v>#DIV/0!</v>
      </c>
      <c r="J9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0" s="6" t="e">
        <f>Fullmath[[#This Row],[Mat Cost]]/Fullmath[[#This Row],[Quantity]]</f>
        <v>#DIV/0!</v>
      </c>
      <c r="L9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0" s="14"/>
      <c r="O980" s="15">
        <f>IFERROR(_xlfn.IFNA(VLOOKUP(Fullmath[[#This Row],[M1]],$H$2:$L979,2,FALSE),VLOOKUP(Fullmath[[#This Row],[M1]],$H981:$L$2227,2,FALSE)),0)</f>
        <v>0</v>
      </c>
      <c r="P980" s="16">
        <f>IFERROR(_xlfn.IFNA(VLOOKUP(Fullmath[[#This Row],[M1]],$H$2:$L979,4,FALSE),VLOOKUP(Fullmath[[#This Row],[M1]],$H981:$L$2227,4,FALSE)),0)</f>
        <v>0</v>
      </c>
      <c r="S980" s="15">
        <f>IFERROR(_xlfn.IFNA(VLOOKUP(Fullmath[[#This Row],[M2]],$H$2:$L979,2,FALSE),VLOOKUP(Fullmath[[#This Row],[M2]],$H981:$L$2227,2,FALSE)),0)</f>
        <v>0</v>
      </c>
      <c r="T980" s="16">
        <f>IFERROR(_xlfn.IFNA(VLOOKUP(Fullmath[[#This Row],[M2]],$H$2:$L979,4,FALSE),VLOOKUP(Fullmath[[#This Row],[M2]],$H981:$L$2227,4,FALSE)),0)</f>
        <v>0</v>
      </c>
      <c r="W980" s="15">
        <f>IFERROR(_xlfn.IFNA(VLOOKUP(Fullmath[[#This Row],[M3]],$H$2:$L979,2,FALSE),VLOOKUP(Fullmath[[#This Row],[M3]],$H981:$L$2227,2,FALSE)),0)</f>
        <v>0</v>
      </c>
      <c r="X980" s="16">
        <f>IFERROR(_xlfn.IFNA(VLOOKUP(Fullmath[[#This Row],[M3]],$H$2:$L979,4,FALSE),VLOOKUP(Fullmath[[#This Row],[M3]],$H981:$L$2227,4,FALSE)),0)</f>
        <v>0</v>
      </c>
      <c r="AA980" s="15">
        <f>IFERROR(_xlfn.IFNA(VLOOKUP(Fullmath[[#This Row],[M4]],$H$2:$L979,2,FALSE),VLOOKUP(Fullmath[[#This Row],[M4]],$H981:$L$2227,2,FALSE)),0)</f>
        <v>0</v>
      </c>
      <c r="AB980" s="16">
        <f>IFERROR(_xlfn.IFNA(VLOOKUP(Fullmath[[#This Row],[M4]],$H$2:$L979,4,FALSE),VLOOKUP(Fullmath[[#This Row],[M4]],$H981:$L$2227,4,FALSE)),0)</f>
        <v>0</v>
      </c>
      <c r="AE980" s="15">
        <f>IFERROR(_xlfn.IFNA(VLOOKUP(Fullmath[[#This Row],[M5]],$H$2:$L979,2,FALSE),VLOOKUP(Fullmath[[#This Row],[M5]],$H981:$L$2227,2,FALSE)),0)</f>
        <v>0</v>
      </c>
      <c r="AF980" s="16">
        <f>IFERROR(_xlfn.IFNA(VLOOKUP(Fullmath[[#This Row],[M5]],$H$2:$L979,4,FALSE),VLOOKUP(Fullmath[[#This Row],[M5]],$H981:$L$2227,4,FALSE)),0)</f>
        <v>0</v>
      </c>
      <c r="AI980" s="15">
        <f>IFERROR(_xlfn.IFNA(VLOOKUP(Fullmath[[#This Row],[M6]],$H$2:$L979,2,FALSE),VLOOKUP(Fullmath[[#This Row],[M6]],$H981:$L$2227,2,FALSE)),0)</f>
        <v>0</v>
      </c>
      <c r="AJ980" s="16">
        <f>IFERROR(_xlfn.IFNA(VLOOKUP(Fullmath[[#This Row],[M6]],$H$2:$L979,4,FALSE),VLOOKUP(Fullmath[[#This Row],[M6]],$H981:$L$2227,4,FALSE)),0)</f>
        <v>0</v>
      </c>
      <c r="AM980" s="6">
        <f>(IFERROR(VLOOKUP(AK980,Components[[Name]:[Price]],2,FALSE),0))</f>
        <v>0</v>
      </c>
      <c r="AP980" s="6">
        <f>(IFERROR(VLOOKUP(AN980,Components[[Name]:[Price]],2,FALSE),0))</f>
        <v>0</v>
      </c>
      <c r="AS980" s="6">
        <f>(IFERROR(VLOOKUP(AQ980,Components[[Name]:[Price]],2,FALSE),0))</f>
        <v>0</v>
      </c>
      <c r="AV980" s="6">
        <f>(IFERROR(VLOOKUP(AT980,Components[[Name]:[Price]],2,FALSE),0))</f>
        <v>0</v>
      </c>
      <c r="AY980" s="6">
        <f>(IFERROR(VLOOKUP(AW980,Components[[Name]:[Price]],2,FALSE),0))</f>
        <v>0</v>
      </c>
      <c r="BB980" s="6">
        <f>(IFERROR(VLOOKUP(AZ980,Components[[Name]:[Price]],2,FALSE),0))</f>
        <v>0</v>
      </c>
    </row>
    <row r="981" spans="9:54" x14ac:dyDescent="0.2">
      <c r="I981" s="7" t="e">
        <f>Fullmath[[#This Row],[Total CP]]/Fullmath[[#This Row],[Quantity]]</f>
        <v>#DIV/0!</v>
      </c>
      <c r="J9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1" s="6" t="e">
        <f>Fullmath[[#This Row],[Mat Cost]]/Fullmath[[#This Row],[Quantity]]</f>
        <v>#DIV/0!</v>
      </c>
      <c r="L9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1" s="14"/>
      <c r="O981" s="15">
        <f>IFERROR(_xlfn.IFNA(VLOOKUP(Fullmath[[#This Row],[M1]],$H$2:$L980,2,FALSE),VLOOKUP(Fullmath[[#This Row],[M1]],$H982:$L$2227,2,FALSE)),0)</f>
        <v>0</v>
      </c>
      <c r="P981" s="16">
        <f>IFERROR(_xlfn.IFNA(VLOOKUP(Fullmath[[#This Row],[M1]],$H$2:$L980,4,FALSE),VLOOKUP(Fullmath[[#This Row],[M1]],$H982:$L$2227,4,FALSE)),0)</f>
        <v>0</v>
      </c>
      <c r="S981" s="15">
        <f>IFERROR(_xlfn.IFNA(VLOOKUP(Fullmath[[#This Row],[M2]],$H$2:$L980,2,FALSE),VLOOKUP(Fullmath[[#This Row],[M2]],$H982:$L$2227,2,FALSE)),0)</f>
        <v>0</v>
      </c>
      <c r="T981" s="16">
        <f>IFERROR(_xlfn.IFNA(VLOOKUP(Fullmath[[#This Row],[M2]],$H$2:$L980,4,FALSE),VLOOKUP(Fullmath[[#This Row],[M2]],$H982:$L$2227,4,FALSE)),0)</f>
        <v>0</v>
      </c>
      <c r="W981" s="15">
        <f>IFERROR(_xlfn.IFNA(VLOOKUP(Fullmath[[#This Row],[M3]],$H$2:$L980,2,FALSE),VLOOKUP(Fullmath[[#This Row],[M3]],$H982:$L$2227,2,FALSE)),0)</f>
        <v>0</v>
      </c>
      <c r="X981" s="16">
        <f>IFERROR(_xlfn.IFNA(VLOOKUP(Fullmath[[#This Row],[M3]],$H$2:$L980,4,FALSE),VLOOKUP(Fullmath[[#This Row],[M3]],$H982:$L$2227,4,FALSE)),0)</f>
        <v>0</v>
      </c>
      <c r="AA981" s="15">
        <f>IFERROR(_xlfn.IFNA(VLOOKUP(Fullmath[[#This Row],[M4]],$H$2:$L980,2,FALSE),VLOOKUP(Fullmath[[#This Row],[M4]],$H982:$L$2227,2,FALSE)),0)</f>
        <v>0</v>
      </c>
      <c r="AB981" s="16">
        <f>IFERROR(_xlfn.IFNA(VLOOKUP(Fullmath[[#This Row],[M4]],$H$2:$L980,4,FALSE),VLOOKUP(Fullmath[[#This Row],[M4]],$H982:$L$2227,4,FALSE)),0)</f>
        <v>0</v>
      </c>
      <c r="AE981" s="15">
        <f>IFERROR(_xlfn.IFNA(VLOOKUP(Fullmath[[#This Row],[M5]],$H$2:$L980,2,FALSE),VLOOKUP(Fullmath[[#This Row],[M5]],$H982:$L$2227,2,FALSE)),0)</f>
        <v>0</v>
      </c>
      <c r="AF981" s="16">
        <f>IFERROR(_xlfn.IFNA(VLOOKUP(Fullmath[[#This Row],[M5]],$H$2:$L980,4,FALSE),VLOOKUP(Fullmath[[#This Row],[M5]],$H982:$L$2227,4,FALSE)),0)</f>
        <v>0</v>
      </c>
      <c r="AI981" s="15">
        <f>IFERROR(_xlfn.IFNA(VLOOKUP(Fullmath[[#This Row],[M6]],$H$2:$L980,2,FALSE),VLOOKUP(Fullmath[[#This Row],[M6]],$H982:$L$2227,2,FALSE)),0)</f>
        <v>0</v>
      </c>
      <c r="AJ981" s="16">
        <f>IFERROR(_xlfn.IFNA(VLOOKUP(Fullmath[[#This Row],[M6]],$H$2:$L980,4,FALSE),VLOOKUP(Fullmath[[#This Row],[M6]],$H982:$L$2227,4,FALSE)),0)</f>
        <v>0</v>
      </c>
      <c r="AM981" s="6">
        <f>(IFERROR(VLOOKUP(AK981,Components[[Name]:[Price]],2,FALSE),0))</f>
        <v>0</v>
      </c>
      <c r="AP981" s="6">
        <f>(IFERROR(VLOOKUP(AN981,Components[[Name]:[Price]],2,FALSE),0))</f>
        <v>0</v>
      </c>
      <c r="AS981" s="6">
        <f>(IFERROR(VLOOKUP(AQ981,Components[[Name]:[Price]],2,FALSE),0))</f>
        <v>0</v>
      </c>
      <c r="AV981" s="6">
        <f>(IFERROR(VLOOKUP(AT981,Components[[Name]:[Price]],2,FALSE),0))</f>
        <v>0</v>
      </c>
      <c r="AY981" s="6">
        <f>(IFERROR(VLOOKUP(AW981,Components[[Name]:[Price]],2,FALSE),0))</f>
        <v>0</v>
      </c>
      <c r="BB981" s="6">
        <f>(IFERROR(VLOOKUP(AZ981,Components[[Name]:[Price]],2,FALSE),0))</f>
        <v>0</v>
      </c>
    </row>
    <row r="982" spans="9:54" x14ac:dyDescent="0.2">
      <c r="I982" s="7" t="e">
        <f>Fullmath[[#This Row],[Total CP]]/Fullmath[[#This Row],[Quantity]]</f>
        <v>#DIV/0!</v>
      </c>
      <c r="J9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2" s="6" t="e">
        <f>Fullmath[[#This Row],[Mat Cost]]/Fullmath[[#This Row],[Quantity]]</f>
        <v>#DIV/0!</v>
      </c>
      <c r="L9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2" s="14"/>
      <c r="O982" s="15">
        <f>IFERROR(_xlfn.IFNA(VLOOKUP(Fullmath[[#This Row],[M1]],$H$2:$L981,2,FALSE),VLOOKUP(Fullmath[[#This Row],[M1]],$H983:$L$2227,2,FALSE)),0)</f>
        <v>0</v>
      </c>
      <c r="P982" s="16">
        <f>IFERROR(_xlfn.IFNA(VLOOKUP(Fullmath[[#This Row],[M1]],$H$2:$L981,4,FALSE),VLOOKUP(Fullmath[[#This Row],[M1]],$H983:$L$2227,4,FALSE)),0)</f>
        <v>0</v>
      </c>
      <c r="S982" s="15">
        <f>IFERROR(_xlfn.IFNA(VLOOKUP(Fullmath[[#This Row],[M2]],$H$2:$L981,2,FALSE),VLOOKUP(Fullmath[[#This Row],[M2]],$H983:$L$2227,2,FALSE)),0)</f>
        <v>0</v>
      </c>
      <c r="T982" s="16">
        <f>IFERROR(_xlfn.IFNA(VLOOKUP(Fullmath[[#This Row],[M2]],$H$2:$L981,4,FALSE),VLOOKUP(Fullmath[[#This Row],[M2]],$H983:$L$2227,4,FALSE)),0)</f>
        <v>0</v>
      </c>
      <c r="W982" s="15">
        <f>IFERROR(_xlfn.IFNA(VLOOKUP(Fullmath[[#This Row],[M3]],$H$2:$L981,2,FALSE),VLOOKUP(Fullmath[[#This Row],[M3]],$H983:$L$2227,2,FALSE)),0)</f>
        <v>0</v>
      </c>
      <c r="X982" s="16">
        <f>IFERROR(_xlfn.IFNA(VLOOKUP(Fullmath[[#This Row],[M3]],$H$2:$L981,4,FALSE),VLOOKUP(Fullmath[[#This Row],[M3]],$H983:$L$2227,4,FALSE)),0)</f>
        <v>0</v>
      </c>
      <c r="AA982" s="15">
        <f>IFERROR(_xlfn.IFNA(VLOOKUP(Fullmath[[#This Row],[M4]],$H$2:$L981,2,FALSE),VLOOKUP(Fullmath[[#This Row],[M4]],$H983:$L$2227,2,FALSE)),0)</f>
        <v>0</v>
      </c>
      <c r="AB982" s="16">
        <f>IFERROR(_xlfn.IFNA(VLOOKUP(Fullmath[[#This Row],[M4]],$H$2:$L981,4,FALSE),VLOOKUP(Fullmath[[#This Row],[M4]],$H983:$L$2227,4,FALSE)),0)</f>
        <v>0</v>
      </c>
      <c r="AE982" s="15">
        <f>IFERROR(_xlfn.IFNA(VLOOKUP(Fullmath[[#This Row],[M5]],$H$2:$L981,2,FALSE),VLOOKUP(Fullmath[[#This Row],[M5]],$H983:$L$2227,2,FALSE)),0)</f>
        <v>0</v>
      </c>
      <c r="AF982" s="16">
        <f>IFERROR(_xlfn.IFNA(VLOOKUP(Fullmath[[#This Row],[M5]],$H$2:$L981,4,FALSE),VLOOKUP(Fullmath[[#This Row],[M5]],$H983:$L$2227,4,FALSE)),0)</f>
        <v>0</v>
      </c>
      <c r="AI982" s="15">
        <f>IFERROR(_xlfn.IFNA(VLOOKUP(Fullmath[[#This Row],[M6]],$H$2:$L981,2,FALSE),VLOOKUP(Fullmath[[#This Row],[M6]],$H983:$L$2227,2,FALSE)),0)</f>
        <v>0</v>
      </c>
      <c r="AJ982" s="16">
        <f>IFERROR(_xlfn.IFNA(VLOOKUP(Fullmath[[#This Row],[M6]],$H$2:$L981,4,FALSE),VLOOKUP(Fullmath[[#This Row],[M6]],$H983:$L$2227,4,FALSE)),0)</f>
        <v>0</v>
      </c>
      <c r="AM982" s="6">
        <f>(IFERROR(VLOOKUP(AK982,Components[[Name]:[Price]],2,FALSE),0))</f>
        <v>0</v>
      </c>
      <c r="AP982" s="6">
        <f>(IFERROR(VLOOKUP(AN982,Components[[Name]:[Price]],2,FALSE),0))</f>
        <v>0</v>
      </c>
      <c r="AS982" s="6">
        <f>(IFERROR(VLOOKUP(AQ982,Components[[Name]:[Price]],2,FALSE),0))</f>
        <v>0</v>
      </c>
      <c r="AV982" s="6">
        <f>(IFERROR(VLOOKUP(AT982,Components[[Name]:[Price]],2,FALSE),0))</f>
        <v>0</v>
      </c>
      <c r="AY982" s="6">
        <f>(IFERROR(VLOOKUP(AW982,Components[[Name]:[Price]],2,FALSE),0))</f>
        <v>0</v>
      </c>
      <c r="BB982" s="6">
        <f>(IFERROR(VLOOKUP(AZ982,Components[[Name]:[Price]],2,FALSE),0))</f>
        <v>0</v>
      </c>
    </row>
    <row r="983" spans="9:54" x14ac:dyDescent="0.2">
      <c r="I983" s="7" t="e">
        <f>Fullmath[[#This Row],[Total CP]]/Fullmath[[#This Row],[Quantity]]</f>
        <v>#DIV/0!</v>
      </c>
      <c r="J9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3" s="6" t="e">
        <f>Fullmath[[#This Row],[Mat Cost]]/Fullmath[[#This Row],[Quantity]]</f>
        <v>#DIV/0!</v>
      </c>
      <c r="L9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3" s="14"/>
      <c r="O983" s="15">
        <f>IFERROR(_xlfn.IFNA(VLOOKUP(Fullmath[[#This Row],[M1]],$H$2:$L982,2,FALSE),VLOOKUP(Fullmath[[#This Row],[M1]],$H984:$L$2227,2,FALSE)),0)</f>
        <v>0</v>
      </c>
      <c r="P983" s="16">
        <f>IFERROR(_xlfn.IFNA(VLOOKUP(Fullmath[[#This Row],[M1]],$H$2:$L982,4,FALSE),VLOOKUP(Fullmath[[#This Row],[M1]],$H984:$L$2227,4,FALSE)),0)</f>
        <v>0</v>
      </c>
      <c r="S983" s="15">
        <f>IFERROR(_xlfn.IFNA(VLOOKUP(Fullmath[[#This Row],[M2]],$H$2:$L982,2,FALSE),VLOOKUP(Fullmath[[#This Row],[M2]],$H984:$L$2227,2,FALSE)),0)</f>
        <v>0</v>
      </c>
      <c r="T983" s="16">
        <f>IFERROR(_xlfn.IFNA(VLOOKUP(Fullmath[[#This Row],[M2]],$H$2:$L982,4,FALSE),VLOOKUP(Fullmath[[#This Row],[M2]],$H984:$L$2227,4,FALSE)),0)</f>
        <v>0</v>
      </c>
      <c r="W983" s="15">
        <f>IFERROR(_xlfn.IFNA(VLOOKUP(Fullmath[[#This Row],[M3]],$H$2:$L982,2,FALSE),VLOOKUP(Fullmath[[#This Row],[M3]],$H984:$L$2227,2,FALSE)),0)</f>
        <v>0</v>
      </c>
      <c r="X983" s="16">
        <f>IFERROR(_xlfn.IFNA(VLOOKUP(Fullmath[[#This Row],[M3]],$H$2:$L982,4,FALSE),VLOOKUP(Fullmath[[#This Row],[M3]],$H984:$L$2227,4,FALSE)),0)</f>
        <v>0</v>
      </c>
      <c r="AA983" s="15">
        <f>IFERROR(_xlfn.IFNA(VLOOKUP(Fullmath[[#This Row],[M4]],$H$2:$L982,2,FALSE),VLOOKUP(Fullmath[[#This Row],[M4]],$H984:$L$2227,2,FALSE)),0)</f>
        <v>0</v>
      </c>
      <c r="AB983" s="16">
        <f>IFERROR(_xlfn.IFNA(VLOOKUP(Fullmath[[#This Row],[M4]],$H$2:$L982,4,FALSE),VLOOKUP(Fullmath[[#This Row],[M4]],$H984:$L$2227,4,FALSE)),0)</f>
        <v>0</v>
      </c>
      <c r="AE983" s="15">
        <f>IFERROR(_xlfn.IFNA(VLOOKUP(Fullmath[[#This Row],[M5]],$H$2:$L982,2,FALSE),VLOOKUP(Fullmath[[#This Row],[M5]],$H984:$L$2227,2,FALSE)),0)</f>
        <v>0</v>
      </c>
      <c r="AF983" s="16">
        <f>IFERROR(_xlfn.IFNA(VLOOKUP(Fullmath[[#This Row],[M5]],$H$2:$L982,4,FALSE),VLOOKUP(Fullmath[[#This Row],[M5]],$H984:$L$2227,4,FALSE)),0)</f>
        <v>0</v>
      </c>
      <c r="AI983" s="15">
        <f>IFERROR(_xlfn.IFNA(VLOOKUP(Fullmath[[#This Row],[M6]],$H$2:$L982,2,FALSE),VLOOKUP(Fullmath[[#This Row],[M6]],$H984:$L$2227,2,FALSE)),0)</f>
        <v>0</v>
      </c>
      <c r="AJ983" s="16">
        <f>IFERROR(_xlfn.IFNA(VLOOKUP(Fullmath[[#This Row],[M6]],$H$2:$L982,4,FALSE),VLOOKUP(Fullmath[[#This Row],[M6]],$H984:$L$2227,4,FALSE)),0)</f>
        <v>0</v>
      </c>
      <c r="AM983" s="6">
        <f>(IFERROR(VLOOKUP(AK983,Components[[Name]:[Price]],2,FALSE),0))</f>
        <v>0</v>
      </c>
      <c r="AP983" s="6">
        <f>(IFERROR(VLOOKUP(AN983,Components[[Name]:[Price]],2,FALSE),0))</f>
        <v>0</v>
      </c>
      <c r="AS983" s="6">
        <f>(IFERROR(VLOOKUP(AQ983,Components[[Name]:[Price]],2,FALSE),0))</f>
        <v>0</v>
      </c>
      <c r="AV983" s="6">
        <f>(IFERROR(VLOOKUP(AT983,Components[[Name]:[Price]],2,FALSE),0))</f>
        <v>0</v>
      </c>
      <c r="AY983" s="6">
        <f>(IFERROR(VLOOKUP(AW983,Components[[Name]:[Price]],2,FALSE),0))</f>
        <v>0</v>
      </c>
      <c r="BB983" s="6">
        <f>(IFERROR(VLOOKUP(AZ983,Components[[Name]:[Price]],2,FALSE),0))</f>
        <v>0</v>
      </c>
    </row>
    <row r="984" spans="9:54" x14ac:dyDescent="0.2">
      <c r="I984" s="7" t="e">
        <f>Fullmath[[#This Row],[Total CP]]/Fullmath[[#This Row],[Quantity]]</f>
        <v>#DIV/0!</v>
      </c>
      <c r="J9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4" s="6" t="e">
        <f>Fullmath[[#This Row],[Mat Cost]]/Fullmath[[#This Row],[Quantity]]</f>
        <v>#DIV/0!</v>
      </c>
      <c r="L9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4" s="14"/>
      <c r="O984" s="15">
        <f>IFERROR(_xlfn.IFNA(VLOOKUP(Fullmath[[#This Row],[M1]],$H$2:$L983,2,FALSE),VLOOKUP(Fullmath[[#This Row],[M1]],$H985:$L$2227,2,FALSE)),0)</f>
        <v>0</v>
      </c>
      <c r="P984" s="16">
        <f>IFERROR(_xlfn.IFNA(VLOOKUP(Fullmath[[#This Row],[M1]],$H$2:$L983,4,FALSE),VLOOKUP(Fullmath[[#This Row],[M1]],$H985:$L$2227,4,FALSE)),0)</f>
        <v>0</v>
      </c>
      <c r="S984" s="15">
        <f>IFERROR(_xlfn.IFNA(VLOOKUP(Fullmath[[#This Row],[M2]],$H$2:$L983,2,FALSE),VLOOKUP(Fullmath[[#This Row],[M2]],$H985:$L$2227,2,FALSE)),0)</f>
        <v>0</v>
      </c>
      <c r="T984" s="16">
        <f>IFERROR(_xlfn.IFNA(VLOOKUP(Fullmath[[#This Row],[M2]],$H$2:$L983,4,FALSE),VLOOKUP(Fullmath[[#This Row],[M2]],$H985:$L$2227,4,FALSE)),0)</f>
        <v>0</v>
      </c>
      <c r="W984" s="15">
        <f>IFERROR(_xlfn.IFNA(VLOOKUP(Fullmath[[#This Row],[M3]],$H$2:$L983,2,FALSE),VLOOKUP(Fullmath[[#This Row],[M3]],$H985:$L$2227,2,FALSE)),0)</f>
        <v>0</v>
      </c>
      <c r="X984" s="16">
        <f>IFERROR(_xlfn.IFNA(VLOOKUP(Fullmath[[#This Row],[M3]],$H$2:$L983,4,FALSE),VLOOKUP(Fullmath[[#This Row],[M3]],$H985:$L$2227,4,FALSE)),0)</f>
        <v>0</v>
      </c>
      <c r="AA984" s="15">
        <f>IFERROR(_xlfn.IFNA(VLOOKUP(Fullmath[[#This Row],[M4]],$H$2:$L983,2,FALSE),VLOOKUP(Fullmath[[#This Row],[M4]],$H985:$L$2227,2,FALSE)),0)</f>
        <v>0</v>
      </c>
      <c r="AB984" s="16">
        <f>IFERROR(_xlfn.IFNA(VLOOKUP(Fullmath[[#This Row],[M4]],$H$2:$L983,4,FALSE),VLOOKUP(Fullmath[[#This Row],[M4]],$H985:$L$2227,4,FALSE)),0)</f>
        <v>0</v>
      </c>
      <c r="AE984" s="15">
        <f>IFERROR(_xlfn.IFNA(VLOOKUP(Fullmath[[#This Row],[M5]],$H$2:$L983,2,FALSE),VLOOKUP(Fullmath[[#This Row],[M5]],$H985:$L$2227,2,FALSE)),0)</f>
        <v>0</v>
      </c>
      <c r="AF984" s="16">
        <f>IFERROR(_xlfn.IFNA(VLOOKUP(Fullmath[[#This Row],[M5]],$H$2:$L983,4,FALSE),VLOOKUP(Fullmath[[#This Row],[M5]],$H985:$L$2227,4,FALSE)),0)</f>
        <v>0</v>
      </c>
      <c r="AI984" s="15">
        <f>IFERROR(_xlfn.IFNA(VLOOKUP(Fullmath[[#This Row],[M6]],$H$2:$L983,2,FALSE),VLOOKUP(Fullmath[[#This Row],[M6]],$H985:$L$2227,2,FALSE)),0)</f>
        <v>0</v>
      </c>
      <c r="AJ984" s="16">
        <f>IFERROR(_xlfn.IFNA(VLOOKUP(Fullmath[[#This Row],[M6]],$H$2:$L983,4,FALSE),VLOOKUP(Fullmath[[#This Row],[M6]],$H985:$L$2227,4,FALSE)),0)</f>
        <v>0</v>
      </c>
      <c r="AM984" s="6">
        <f>(IFERROR(VLOOKUP(AK984,Components[[Name]:[Price]],2,FALSE),0))</f>
        <v>0</v>
      </c>
      <c r="AP984" s="6">
        <f>(IFERROR(VLOOKUP(AN984,Components[[Name]:[Price]],2,FALSE),0))</f>
        <v>0</v>
      </c>
      <c r="AS984" s="6">
        <f>(IFERROR(VLOOKUP(AQ984,Components[[Name]:[Price]],2,FALSE),0))</f>
        <v>0</v>
      </c>
      <c r="AV984" s="6">
        <f>(IFERROR(VLOOKUP(AT984,Components[[Name]:[Price]],2,FALSE),0))</f>
        <v>0</v>
      </c>
      <c r="AY984" s="6">
        <f>(IFERROR(VLOOKUP(AW984,Components[[Name]:[Price]],2,FALSE),0))</f>
        <v>0</v>
      </c>
      <c r="BB984" s="6">
        <f>(IFERROR(VLOOKUP(AZ984,Components[[Name]:[Price]],2,FALSE),0))</f>
        <v>0</v>
      </c>
    </row>
    <row r="985" spans="9:54" x14ac:dyDescent="0.2">
      <c r="I985" s="7" t="e">
        <f>Fullmath[[#This Row],[Total CP]]/Fullmath[[#This Row],[Quantity]]</f>
        <v>#DIV/0!</v>
      </c>
      <c r="J9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5" s="6" t="e">
        <f>Fullmath[[#This Row],[Mat Cost]]/Fullmath[[#This Row],[Quantity]]</f>
        <v>#DIV/0!</v>
      </c>
      <c r="L9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5" s="14"/>
      <c r="O985" s="15">
        <f>IFERROR(_xlfn.IFNA(VLOOKUP(Fullmath[[#This Row],[M1]],$H$2:$L984,2,FALSE),VLOOKUP(Fullmath[[#This Row],[M1]],$H986:$L$2227,2,FALSE)),0)</f>
        <v>0</v>
      </c>
      <c r="P985" s="16">
        <f>IFERROR(_xlfn.IFNA(VLOOKUP(Fullmath[[#This Row],[M1]],$H$2:$L984,4,FALSE),VLOOKUP(Fullmath[[#This Row],[M1]],$H986:$L$2227,4,FALSE)),0)</f>
        <v>0</v>
      </c>
      <c r="S985" s="15">
        <f>IFERROR(_xlfn.IFNA(VLOOKUP(Fullmath[[#This Row],[M2]],$H$2:$L984,2,FALSE),VLOOKUP(Fullmath[[#This Row],[M2]],$H986:$L$2227,2,FALSE)),0)</f>
        <v>0</v>
      </c>
      <c r="T985" s="16">
        <f>IFERROR(_xlfn.IFNA(VLOOKUP(Fullmath[[#This Row],[M2]],$H$2:$L984,4,FALSE),VLOOKUP(Fullmath[[#This Row],[M2]],$H986:$L$2227,4,FALSE)),0)</f>
        <v>0</v>
      </c>
      <c r="W985" s="15">
        <f>IFERROR(_xlfn.IFNA(VLOOKUP(Fullmath[[#This Row],[M3]],$H$2:$L984,2,FALSE),VLOOKUP(Fullmath[[#This Row],[M3]],$H986:$L$2227,2,FALSE)),0)</f>
        <v>0</v>
      </c>
      <c r="X985" s="16">
        <f>IFERROR(_xlfn.IFNA(VLOOKUP(Fullmath[[#This Row],[M3]],$H$2:$L984,4,FALSE),VLOOKUP(Fullmath[[#This Row],[M3]],$H986:$L$2227,4,FALSE)),0)</f>
        <v>0</v>
      </c>
      <c r="AA985" s="15">
        <f>IFERROR(_xlfn.IFNA(VLOOKUP(Fullmath[[#This Row],[M4]],$H$2:$L984,2,FALSE),VLOOKUP(Fullmath[[#This Row],[M4]],$H986:$L$2227,2,FALSE)),0)</f>
        <v>0</v>
      </c>
      <c r="AB985" s="16">
        <f>IFERROR(_xlfn.IFNA(VLOOKUP(Fullmath[[#This Row],[M4]],$H$2:$L984,4,FALSE),VLOOKUP(Fullmath[[#This Row],[M4]],$H986:$L$2227,4,FALSE)),0)</f>
        <v>0</v>
      </c>
      <c r="AE985" s="15">
        <f>IFERROR(_xlfn.IFNA(VLOOKUP(Fullmath[[#This Row],[M5]],$H$2:$L984,2,FALSE),VLOOKUP(Fullmath[[#This Row],[M5]],$H986:$L$2227,2,FALSE)),0)</f>
        <v>0</v>
      </c>
      <c r="AF985" s="16">
        <f>IFERROR(_xlfn.IFNA(VLOOKUP(Fullmath[[#This Row],[M5]],$H$2:$L984,4,FALSE),VLOOKUP(Fullmath[[#This Row],[M5]],$H986:$L$2227,4,FALSE)),0)</f>
        <v>0</v>
      </c>
      <c r="AI985" s="15">
        <f>IFERROR(_xlfn.IFNA(VLOOKUP(Fullmath[[#This Row],[M6]],$H$2:$L984,2,FALSE),VLOOKUP(Fullmath[[#This Row],[M6]],$H986:$L$2227,2,FALSE)),0)</f>
        <v>0</v>
      </c>
      <c r="AJ985" s="16">
        <f>IFERROR(_xlfn.IFNA(VLOOKUP(Fullmath[[#This Row],[M6]],$H$2:$L984,4,FALSE),VLOOKUP(Fullmath[[#This Row],[M6]],$H986:$L$2227,4,FALSE)),0)</f>
        <v>0</v>
      </c>
      <c r="AM985" s="6">
        <f>(IFERROR(VLOOKUP(AK985,Components[[Name]:[Price]],2,FALSE),0))</f>
        <v>0</v>
      </c>
      <c r="AP985" s="6">
        <f>(IFERROR(VLOOKUP(AN985,Components[[Name]:[Price]],2,FALSE),0))</f>
        <v>0</v>
      </c>
      <c r="AS985" s="6">
        <f>(IFERROR(VLOOKUP(AQ985,Components[[Name]:[Price]],2,FALSE),0))</f>
        <v>0</v>
      </c>
      <c r="AV985" s="6">
        <f>(IFERROR(VLOOKUP(AT985,Components[[Name]:[Price]],2,FALSE),0))</f>
        <v>0</v>
      </c>
      <c r="AY985" s="6">
        <f>(IFERROR(VLOOKUP(AW985,Components[[Name]:[Price]],2,FALSE),0))</f>
        <v>0</v>
      </c>
      <c r="BB985" s="6">
        <f>(IFERROR(VLOOKUP(AZ985,Components[[Name]:[Price]],2,FALSE),0))</f>
        <v>0</v>
      </c>
    </row>
    <row r="986" spans="9:54" x14ac:dyDescent="0.2">
      <c r="I986" s="7" t="e">
        <f>Fullmath[[#This Row],[Total CP]]/Fullmath[[#This Row],[Quantity]]</f>
        <v>#DIV/0!</v>
      </c>
      <c r="J9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6" s="6" t="e">
        <f>Fullmath[[#This Row],[Mat Cost]]/Fullmath[[#This Row],[Quantity]]</f>
        <v>#DIV/0!</v>
      </c>
      <c r="L9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6" s="14"/>
      <c r="O986" s="15">
        <f>IFERROR(_xlfn.IFNA(VLOOKUP(Fullmath[[#This Row],[M1]],$H$2:$L985,2,FALSE),VLOOKUP(Fullmath[[#This Row],[M1]],$H987:$L$2227,2,FALSE)),0)</f>
        <v>0</v>
      </c>
      <c r="P986" s="16">
        <f>IFERROR(_xlfn.IFNA(VLOOKUP(Fullmath[[#This Row],[M1]],$H$2:$L985,4,FALSE),VLOOKUP(Fullmath[[#This Row],[M1]],$H987:$L$2227,4,FALSE)),0)</f>
        <v>0</v>
      </c>
      <c r="S986" s="15">
        <f>IFERROR(_xlfn.IFNA(VLOOKUP(Fullmath[[#This Row],[M2]],$H$2:$L985,2,FALSE),VLOOKUP(Fullmath[[#This Row],[M2]],$H987:$L$2227,2,FALSE)),0)</f>
        <v>0</v>
      </c>
      <c r="T986" s="16">
        <f>IFERROR(_xlfn.IFNA(VLOOKUP(Fullmath[[#This Row],[M2]],$H$2:$L985,4,FALSE),VLOOKUP(Fullmath[[#This Row],[M2]],$H987:$L$2227,4,FALSE)),0)</f>
        <v>0</v>
      </c>
      <c r="W986" s="15">
        <f>IFERROR(_xlfn.IFNA(VLOOKUP(Fullmath[[#This Row],[M3]],$H$2:$L985,2,FALSE),VLOOKUP(Fullmath[[#This Row],[M3]],$H987:$L$2227,2,FALSE)),0)</f>
        <v>0</v>
      </c>
      <c r="X986" s="16">
        <f>IFERROR(_xlfn.IFNA(VLOOKUP(Fullmath[[#This Row],[M3]],$H$2:$L985,4,FALSE),VLOOKUP(Fullmath[[#This Row],[M3]],$H987:$L$2227,4,FALSE)),0)</f>
        <v>0</v>
      </c>
      <c r="AA986" s="15">
        <f>IFERROR(_xlfn.IFNA(VLOOKUP(Fullmath[[#This Row],[M4]],$H$2:$L985,2,FALSE),VLOOKUP(Fullmath[[#This Row],[M4]],$H987:$L$2227,2,FALSE)),0)</f>
        <v>0</v>
      </c>
      <c r="AB986" s="16">
        <f>IFERROR(_xlfn.IFNA(VLOOKUP(Fullmath[[#This Row],[M4]],$H$2:$L985,4,FALSE),VLOOKUP(Fullmath[[#This Row],[M4]],$H987:$L$2227,4,FALSE)),0)</f>
        <v>0</v>
      </c>
      <c r="AE986" s="15">
        <f>IFERROR(_xlfn.IFNA(VLOOKUP(Fullmath[[#This Row],[M5]],$H$2:$L985,2,FALSE),VLOOKUP(Fullmath[[#This Row],[M5]],$H987:$L$2227,2,FALSE)),0)</f>
        <v>0</v>
      </c>
      <c r="AF986" s="16">
        <f>IFERROR(_xlfn.IFNA(VLOOKUP(Fullmath[[#This Row],[M5]],$H$2:$L985,4,FALSE),VLOOKUP(Fullmath[[#This Row],[M5]],$H987:$L$2227,4,FALSE)),0)</f>
        <v>0</v>
      </c>
      <c r="AI986" s="15">
        <f>IFERROR(_xlfn.IFNA(VLOOKUP(Fullmath[[#This Row],[M6]],$H$2:$L985,2,FALSE),VLOOKUP(Fullmath[[#This Row],[M6]],$H987:$L$2227,2,FALSE)),0)</f>
        <v>0</v>
      </c>
      <c r="AJ986" s="16">
        <f>IFERROR(_xlfn.IFNA(VLOOKUP(Fullmath[[#This Row],[M6]],$H$2:$L985,4,FALSE),VLOOKUP(Fullmath[[#This Row],[M6]],$H987:$L$2227,4,FALSE)),0)</f>
        <v>0</v>
      </c>
      <c r="AM986" s="6">
        <f>(IFERROR(VLOOKUP(AK986,Components[[Name]:[Price]],2,FALSE),0))</f>
        <v>0</v>
      </c>
      <c r="AP986" s="6">
        <f>(IFERROR(VLOOKUP(AN986,Components[[Name]:[Price]],2,FALSE),0))</f>
        <v>0</v>
      </c>
      <c r="AS986" s="6">
        <f>(IFERROR(VLOOKUP(AQ986,Components[[Name]:[Price]],2,FALSE),0))</f>
        <v>0</v>
      </c>
      <c r="AV986" s="6">
        <f>(IFERROR(VLOOKUP(AT986,Components[[Name]:[Price]],2,FALSE),0))</f>
        <v>0</v>
      </c>
      <c r="AY986" s="6">
        <f>(IFERROR(VLOOKUP(AW986,Components[[Name]:[Price]],2,FALSE),0))</f>
        <v>0</v>
      </c>
      <c r="BB986" s="6">
        <f>(IFERROR(VLOOKUP(AZ986,Components[[Name]:[Price]],2,FALSE),0))</f>
        <v>0</v>
      </c>
    </row>
    <row r="987" spans="9:54" x14ac:dyDescent="0.2">
      <c r="I987" s="7" t="e">
        <f>Fullmath[[#This Row],[Total CP]]/Fullmath[[#This Row],[Quantity]]</f>
        <v>#DIV/0!</v>
      </c>
      <c r="J9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7" s="6" t="e">
        <f>Fullmath[[#This Row],[Mat Cost]]/Fullmath[[#This Row],[Quantity]]</f>
        <v>#DIV/0!</v>
      </c>
      <c r="L9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7" s="14"/>
      <c r="O987" s="15">
        <f>IFERROR(_xlfn.IFNA(VLOOKUP(Fullmath[[#This Row],[M1]],$H$2:$L986,2,FALSE),VLOOKUP(Fullmath[[#This Row],[M1]],$H988:$L$2227,2,FALSE)),0)</f>
        <v>0</v>
      </c>
      <c r="P987" s="16">
        <f>IFERROR(_xlfn.IFNA(VLOOKUP(Fullmath[[#This Row],[M1]],$H$2:$L986,4,FALSE),VLOOKUP(Fullmath[[#This Row],[M1]],$H988:$L$2227,4,FALSE)),0)</f>
        <v>0</v>
      </c>
      <c r="S987" s="15">
        <f>IFERROR(_xlfn.IFNA(VLOOKUP(Fullmath[[#This Row],[M2]],$H$2:$L986,2,FALSE),VLOOKUP(Fullmath[[#This Row],[M2]],$H988:$L$2227,2,FALSE)),0)</f>
        <v>0</v>
      </c>
      <c r="T987" s="16">
        <f>IFERROR(_xlfn.IFNA(VLOOKUP(Fullmath[[#This Row],[M2]],$H$2:$L986,4,FALSE),VLOOKUP(Fullmath[[#This Row],[M2]],$H988:$L$2227,4,FALSE)),0)</f>
        <v>0</v>
      </c>
      <c r="W987" s="15">
        <f>IFERROR(_xlfn.IFNA(VLOOKUP(Fullmath[[#This Row],[M3]],$H$2:$L986,2,FALSE),VLOOKUP(Fullmath[[#This Row],[M3]],$H988:$L$2227,2,FALSE)),0)</f>
        <v>0</v>
      </c>
      <c r="X987" s="16">
        <f>IFERROR(_xlfn.IFNA(VLOOKUP(Fullmath[[#This Row],[M3]],$H$2:$L986,4,FALSE),VLOOKUP(Fullmath[[#This Row],[M3]],$H988:$L$2227,4,FALSE)),0)</f>
        <v>0</v>
      </c>
      <c r="AA987" s="15">
        <f>IFERROR(_xlfn.IFNA(VLOOKUP(Fullmath[[#This Row],[M4]],$H$2:$L986,2,FALSE),VLOOKUP(Fullmath[[#This Row],[M4]],$H988:$L$2227,2,FALSE)),0)</f>
        <v>0</v>
      </c>
      <c r="AB987" s="16">
        <f>IFERROR(_xlfn.IFNA(VLOOKUP(Fullmath[[#This Row],[M4]],$H$2:$L986,4,FALSE),VLOOKUP(Fullmath[[#This Row],[M4]],$H988:$L$2227,4,FALSE)),0)</f>
        <v>0</v>
      </c>
      <c r="AE987" s="15">
        <f>IFERROR(_xlfn.IFNA(VLOOKUP(Fullmath[[#This Row],[M5]],$H$2:$L986,2,FALSE),VLOOKUP(Fullmath[[#This Row],[M5]],$H988:$L$2227,2,FALSE)),0)</f>
        <v>0</v>
      </c>
      <c r="AF987" s="16">
        <f>IFERROR(_xlfn.IFNA(VLOOKUP(Fullmath[[#This Row],[M5]],$H$2:$L986,4,FALSE),VLOOKUP(Fullmath[[#This Row],[M5]],$H988:$L$2227,4,FALSE)),0)</f>
        <v>0</v>
      </c>
      <c r="AI987" s="15">
        <f>IFERROR(_xlfn.IFNA(VLOOKUP(Fullmath[[#This Row],[M6]],$H$2:$L986,2,FALSE),VLOOKUP(Fullmath[[#This Row],[M6]],$H988:$L$2227,2,FALSE)),0)</f>
        <v>0</v>
      </c>
      <c r="AJ987" s="16">
        <f>IFERROR(_xlfn.IFNA(VLOOKUP(Fullmath[[#This Row],[M6]],$H$2:$L986,4,FALSE),VLOOKUP(Fullmath[[#This Row],[M6]],$H988:$L$2227,4,FALSE)),0)</f>
        <v>0</v>
      </c>
      <c r="AM987" s="6">
        <f>(IFERROR(VLOOKUP(AK987,Components[[Name]:[Price]],2,FALSE),0))</f>
        <v>0</v>
      </c>
      <c r="AP987" s="6">
        <f>(IFERROR(VLOOKUP(AN987,Components[[Name]:[Price]],2,FALSE),0))</f>
        <v>0</v>
      </c>
      <c r="AS987" s="6">
        <f>(IFERROR(VLOOKUP(AQ987,Components[[Name]:[Price]],2,FALSE),0))</f>
        <v>0</v>
      </c>
      <c r="AV987" s="6">
        <f>(IFERROR(VLOOKUP(AT987,Components[[Name]:[Price]],2,FALSE),0))</f>
        <v>0</v>
      </c>
      <c r="AY987" s="6">
        <f>(IFERROR(VLOOKUP(AW987,Components[[Name]:[Price]],2,FALSE),0))</f>
        <v>0</v>
      </c>
      <c r="BB987" s="6">
        <f>(IFERROR(VLOOKUP(AZ987,Components[[Name]:[Price]],2,FALSE),0))</f>
        <v>0</v>
      </c>
    </row>
    <row r="988" spans="9:54" x14ac:dyDescent="0.2">
      <c r="I988" s="7" t="e">
        <f>Fullmath[[#This Row],[Total CP]]/Fullmath[[#This Row],[Quantity]]</f>
        <v>#DIV/0!</v>
      </c>
      <c r="J9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8" s="6" t="e">
        <f>Fullmath[[#This Row],[Mat Cost]]/Fullmath[[#This Row],[Quantity]]</f>
        <v>#DIV/0!</v>
      </c>
      <c r="L9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8" s="14"/>
      <c r="O988" s="15">
        <f>IFERROR(_xlfn.IFNA(VLOOKUP(Fullmath[[#This Row],[M1]],$H$2:$L987,2,FALSE),VLOOKUP(Fullmath[[#This Row],[M1]],$H989:$L$2227,2,FALSE)),0)</f>
        <v>0</v>
      </c>
      <c r="P988" s="16">
        <f>IFERROR(_xlfn.IFNA(VLOOKUP(Fullmath[[#This Row],[M1]],$H$2:$L987,4,FALSE),VLOOKUP(Fullmath[[#This Row],[M1]],$H989:$L$2227,4,FALSE)),0)</f>
        <v>0</v>
      </c>
      <c r="S988" s="15">
        <f>IFERROR(_xlfn.IFNA(VLOOKUP(Fullmath[[#This Row],[M2]],$H$2:$L987,2,FALSE),VLOOKUP(Fullmath[[#This Row],[M2]],$H989:$L$2227,2,FALSE)),0)</f>
        <v>0</v>
      </c>
      <c r="T988" s="16">
        <f>IFERROR(_xlfn.IFNA(VLOOKUP(Fullmath[[#This Row],[M2]],$H$2:$L987,4,FALSE),VLOOKUP(Fullmath[[#This Row],[M2]],$H989:$L$2227,4,FALSE)),0)</f>
        <v>0</v>
      </c>
      <c r="W988" s="15">
        <f>IFERROR(_xlfn.IFNA(VLOOKUP(Fullmath[[#This Row],[M3]],$H$2:$L987,2,FALSE),VLOOKUP(Fullmath[[#This Row],[M3]],$H989:$L$2227,2,FALSE)),0)</f>
        <v>0</v>
      </c>
      <c r="X988" s="16">
        <f>IFERROR(_xlfn.IFNA(VLOOKUP(Fullmath[[#This Row],[M3]],$H$2:$L987,4,FALSE),VLOOKUP(Fullmath[[#This Row],[M3]],$H989:$L$2227,4,FALSE)),0)</f>
        <v>0</v>
      </c>
      <c r="AA988" s="15">
        <f>IFERROR(_xlfn.IFNA(VLOOKUP(Fullmath[[#This Row],[M4]],$H$2:$L987,2,FALSE),VLOOKUP(Fullmath[[#This Row],[M4]],$H989:$L$2227,2,FALSE)),0)</f>
        <v>0</v>
      </c>
      <c r="AB988" s="16">
        <f>IFERROR(_xlfn.IFNA(VLOOKUP(Fullmath[[#This Row],[M4]],$H$2:$L987,4,FALSE),VLOOKUP(Fullmath[[#This Row],[M4]],$H989:$L$2227,4,FALSE)),0)</f>
        <v>0</v>
      </c>
      <c r="AE988" s="15">
        <f>IFERROR(_xlfn.IFNA(VLOOKUP(Fullmath[[#This Row],[M5]],$H$2:$L987,2,FALSE),VLOOKUP(Fullmath[[#This Row],[M5]],$H989:$L$2227,2,FALSE)),0)</f>
        <v>0</v>
      </c>
      <c r="AF988" s="16">
        <f>IFERROR(_xlfn.IFNA(VLOOKUP(Fullmath[[#This Row],[M5]],$H$2:$L987,4,FALSE),VLOOKUP(Fullmath[[#This Row],[M5]],$H989:$L$2227,4,FALSE)),0)</f>
        <v>0</v>
      </c>
      <c r="AI988" s="15">
        <f>IFERROR(_xlfn.IFNA(VLOOKUP(Fullmath[[#This Row],[M6]],$H$2:$L987,2,FALSE),VLOOKUP(Fullmath[[#This Row],[M6]],$H989:$L$2227,2,FALSE)),0)</f>
        <v>0</v>
      </c>
      <c r="AJ988" s="16">
        <f>IFERROR(_xlfn.IFNA(VLOOKUP(Fullmath[[#This Row],[M6]],$H$2:$L987,4,FALSE),VLOOKUP(Fullmath[[#This Row],[M6]],$H989:$L$2227,4,FALSE)),0)</f>
        <v>0</v>
      </c>
      <c r="AM988" s="6">
        <f>(IFERROR(VLOOKUP(AK988,Components[[Name]:[Price]],2,FALSE),0))</f>
        <v>0</v>
      </c>
      <c r="AP988" s="6">
        <f>(IFERROR(VLOOKUP(AN988,Components[[Name]:[Price]],2,FALSE),0))</f>
        <v>0</v>
      </c>
      <c r="AS988" s="6">
        <f>(IFERROR(VLOOKUP(AQ988,Components[[Name]:[Price]],2,FALSE),0))</f>
        <v>0</v>
      </c>
      <c r="AV988" s="6">
        <f>(IFERROR(VLOOKUP(AT988,Components[[Name]:[Price]],2,FALSE),0))</f>
        <v>0</v>
      </c>
      <c r="AY988" s="6">
        <f>(IFERROR(VLOOKUP(AW988,Components[[Name]:[Price]],2,FALSE),0))</f>
        <v>0</v>
      </c>
      <c r="BB988" s="6">
        <f>(IFERROR(VLOOKUP(AZ988,Components[[Name]:[Price]],2,FALSE),0))</f>
        <v>0</v>
      </c>
    </row>
    <row r="989" spans="9:54" x14ac:dyDescent="0.2">
      <c r="I989" s="7" t="e">
        <f>Fullmath[[#This Row],[Total CP]]/Fullmath[[#This Row],[Quantity]]</f>
        <v>#DIV/0!</v>
      </c>
      <c r="J9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89" s="6" t="e">
        <f>Fullmath[[#This Row],[Mat Cost]]/Fullmath[[#This Row],[Quantity]]</f>
        <v>#DIV/0!</v>
      </c>
      <c r="L9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89" s="14"/>
      <c r="O989" s="15">
        <f>IFERROR(_xlfn.IFNA(VLOOKUP(Fullmath[[#This Row],[M1]],$H$2:$L988,2,FALSE),VLOOKUP(Fullmath[[#This Row],[M1]],$H990:$L$2227,2,FALSE)),0)</f>
        <v>0</v>
      </c>
      <c r="P989" s="16">
        <f>IFERROR(_xlfn.IFNA(VLOOKUP(Fullmath[[#This Row],[M1]],$H$2:$L988,4,FALSE),VLOOKUP(Fullmath[[#This Row],[M1]],$H990:$L$2227,4,FALSE)),0)</f>
        <v>0</v>
      </c>
      <c r="S989" s="15">
        <f>IFERROR(_xlfn.IFNA(VLOOKUP(Fullmath[[#This Row],[M2]],$H$2:$L988,2,FALSE),VLOOKUP(Fullmath[[#This Row],[M2]],$H990:$L$2227,2,FALSE)),0)</f>
        <v>0</v>
      </c>
      <c r="T989" s="16">
        <f>IFERROR(_xlfn.IFNA(VLOOKUP(Fullmath[[#This Row],[M2]],$H$2:$L988,4,FALSE),VLOOKUP(Fullmath[[#This Row],[M2]],$H990:$L$2227,4,FALSE)),0)</f>
        <v>0</v>
      </c>
      <c r="W989" s="15">
        <f>IFERROR(_xlfn.IFNA(VLOOKUP(Fullmath[[#This Row],[M3]],$H$2:$L988,2,FALSE),VLOOKUP(Fullmath[[#This Row],[M3]],$H990:$L$2227,2,FALSE)),0)</f>
        <v>0</v>
      </c>
      <c r="X989" s="16">
        <f>IFERROR(_xlfn.IFNA(VLOOKUP(Fullmath[[#This Row],[M3]],$H$2:$L988,4,FALSE),VLOOKUP(Fullmath[[#This Row],[M3]],$H990:$L$2227,4,FALSE)),0)</f>
        <v>0</v>
      </c>
      <c r="AA989" s="15">
        <f>IFERROR(_xlfn.IFNA(VLOOKUP(Fullmath[[#This Row],[M4]],$H$2:$L988,2,FALSE),VLOOKUP(Fullmath[[#This Row],[M4]],$H990:$L$2227,2,FALSE)),0)</f>
        <v>0</v>
      </c>
      <c r="AB989" s="16">
        <f>IFERROR(_xlfn.IFNA(VLOOKUP(Fullmath[[#This Row],[M4]],$H$2:$L988,4,FALSE),VLOOKUP(Fullmath[[#This Row],[M4]],$H990:$L$2227,4,FALSE)),0)</f>
        <v>0</v>
      </c>
      <c r="AE989" s="15">
        <f>IFERROR(_xlfn.IFNA(VLOOKUP(Fullmath[[#This Row],[M5]],$H$2:$L988,2,FALSE),VLOOKUP(Fullmath[[#This Row],[M5]],$H990:$L$2227,2,FALSE)),0)</f>
        <v>0</v>
      </c>
      <c r="AF989" s="16">
        <f>IFERROR(_xlfn.IFNA(VLOOKUP(Fullmath[[#This Row],[M5]],$H$2:$L988,4,FALSE),VLOOKUP(Fullmath[[#This Row],[M5]],$H990:$L$2227,4,FALSE)),0)</f>
        <v>0</v>
      </c>
      <c r="AI989" s="15">
        <f>IFERROR(_xlfn.IFNA(VLOOKUP(Fullmath[[#This Row],[M6]],$H$2:$L988,2,FALSE),VLOOKUP(Fullmath[[#This Row],[M6]],$H990:$L$2227,2,FALSE)),0)</f>
        <v>0</v>
      </c>
      <c r="AJ989" s="16">
        <f>IFERROR(_xlfn.IFNA(VLOOKUP(Fullmath[[#This Row],[M6]],$H$2:$L988,4,FALSE),VLOOKUP(Fullmath[[#This Row],[M6]],$H990:$L$2227,4,FALSE)),0)</f>
        <v>0</v>
      </c>
      <c r="AM989" s="6">
        <f>(IFERROR(VLOOKUP(AK989,Components[[Name]:[Price]],2,FALSE),0))</f>
        <v>0</v>
      </c>
      <c r="AP989" s="6">
        <f>(IFERROR(VLOOKUP(AN989,Components[[Name]:[Price]],2,FALSE),0))</f>
        <v>0</v>
      </c>
      <c r="AS989" s="6">
        <f>(IFERROR(VLOOKUP(AQ989,Components[[Name]:[Price]],2,FALSE),0))</f>
        <v>0</v>
      </c>
      <c r="AV989" s="6">
        <f>(IFERROR(VLOOKUP(AT989,Components[[Name]:[Price]],2,FALSE),0))</f>
        <v>0</v>
      </c>
      <c r="AY989" s="6">
        <f>(IFERROR(VLOOKUP(AW989,Components[[Name]:[Price]],2,FALSE),0))</f>
        <v>0</v>
      </c>
      <c r="BB989" s="6">
        <f>(IFERROR(VLOOKUP(AZ989,Components[[Name]:[Price]],2,FALSE),0))</f>
        <v>0</v>
      </c>
    </row>
    <row r="990" spans="9:54" x14ac:dyDescent="0.2">
      <c r="I990" s="7" t="e">
        <f>Fullmath[[#This Row],[Total CP]]/Fullmath[[#This Row],[Quantity]]</f>
        <v>#DIV/0!</v>
      </c>
      <c r="J9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0" s="6" t="e">
        <f>Fullmath[[#This Row],[Mat Cost]]/Fullmath[[#This Row],[Quantity]]</f>
        <v>#DIV/0!</v>
      </c>
      <c r="L9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0" s="14"/>
      <c r="O990" s="15">
        <f>IFERROR(_xlfn.IFNA(VLOOKUP(Fullmath[[#This Row],[M1]],$H$2:$L989,2,FALSE),VLOOKUP(Fullmath[[#This Row],[M1]],$H991:$L$2227,2,FALSE)),0)</f>
        <v>0</v>
      </c>
      <c r="P990" s="16">
        <f>IFERROR(_xlfn.IFNA(VLOOKUP(Fullmath[[#This Row],[M1]],$H$2:$L989,4,FALSE),VLOOKUP(Fullmath[[#This Row],[M1]],$H991:$L$2227,4,FALSE)),0)</f>
        <v>0</v>
      </c>
      <c r="S990" s="15">
        <f>IFERROR(_xlfn.IFNA(VLOOKUP(Fullmath[[#This Row],[M2]],$H$2:$L989,2,FALSE),VLOOKUP(Fullmath[[#This Row],[M2]],$H991:$L$2227,2,FALSE)),0)</f>
        <v>0</v>
      </c>
      <c r="T990" s="16">
        <f>IFERROR(_xlfn.IFNA(VLOOKUP(Fullmath[[#This Row],[M2]],$H$2:$L989,4,FALSE),VLOOKUP(Fullmath[[#This Row],[M2]],$H991:$L$2227,4,FALSE)),0)</f>
        <v>0</v>
      </c>
      <c r="W990" s="15">
        <f>IFERROR(_xlfn.IFNA(VLOOKUP(Fullmath[[#This Row],[M3]],$H$2:$L989,2,FALSE),VLOOKUP(Fullmath[[#This Row],[M3]],$H991:$L$2227,2,FALSE)),0)</f>
        <v>0</v>
      </c>
      <c r="X990" s="16">
        <f>IFERROR(_xlfn.IFNA(VLOOKUP(Fullmath[[#This Row],[M3]],$H$2:$L989,4,FALSE),VLOOKUP(Fullmath[[#This Row],[M3]],$H991:$L$2227,4,FALSE)),0)</f>
        <v>0</v>
      </c>
      <c r="AA990" s="15">
        <f>IFERROR(_xlfn.IFNA(VLOOKUP(Fullmath[[#This Row],[M4]],$H$2:$L989,2,FALSE),VLOOKUP(Fullmath[[#This Row],[M4]],$H991:$L$2227,2,FALSE)),0)</f>
        <v>0</v>
      </c>
      <c r="AB990" s="16">
        <f>IFERROR(_xlfn.IFNA(VLOOKUP(Fullmath[[#This Row],[M4]],$H$2:$L989,4,FALSE),VLOOKUP(Fullmath[[#This Row],[M4]],$H991:$L$2227,4,FALSE)),0)</f>
        <v>0</v>
      </c>
      <c r="AE990" s="15">
        <f>IFERROR(_xlfn.IFNA(VLOOKUP(Fullmath[[#This Row],[M5]],$H$2:$L989,2,FALSE),VLOOKUP(Fullmath[[#This Row],[M5]],$H991:$L$2227,2,FALSE)),0)</f>
        <v>0</v>
      </c>
      <c r="AF990" s="16">
        <f>IFERROR(_xlfn.IFNA(VLOOKUP(Fullmath[[#This Row],[M5]],$H$2:$L989,4,FALSE),VLOOKUP(Fullmath[[#This Row],[M5]],$H991:$L$2227,4,FALSE)),0)</f>
        <v>0</v>
      </c>
      <c r="AI990" s="15">
        <f>IFERROR(_xlfn.IFNA(VLOOKUP(Fullmath[[#This Row],[M6]],$H$2:$L989,2,FALSE),VLOOKUP(Fullmath[[#This Row],[M6]],$H991:$L$2227,2,FALSE)),0)</f>
        <v>0</v>
      </c>
      <c r="AJ990" s="16">
        <f>IFERROR(_xlfn.IFNA(VLOOKUP(Fullmath[[#This Row],[M6]],$H$2:$L989,4,FALSE),VLOOKUP(Fullmath[[#This Row],[M6]],$H991:$L$2227,4,FALSE)),0)</f>
        <v>0</v>
      </c>
      <c r="AM990" s="6">
        <f>(IFERROR(VLOOKUP(AK990,Components[[Name]:[Price]],2,FALSE),0))</f>
        <v>0</v>
      </c>
      <c r="AP990" s="6">
        <f>(IFERROR(VLOOKUP(AN990,Components[[Name]:[Price]],2,FALSE),0))</f>
        <v>0</v>
      </c>
      <c r="AS990" s="6">
        <f>(IFERROR(VLOOKUP(AQ990,Components[[Name]:[Price]],2,FALSE),0))</f>
        <v>0</v>
      </c>
      <c r="AV990" s="6">
        <f>(IFERROR(VLOOKUP(AT990,Components[[Name]:[Price]],2,FALSE),0))</f>
        <v>0</v>
      </c>
      <c r="AY990" s="6">
        <f>(IFERROR(VLOOKUP(AW990,Components[[Name]:[Price]],2,FALSE),0))</f>
        <v>0</v>
      </c>
      <c r="BB990" s="6">
        <f>(IFERROR(VLOOKUP(AZ990,Components[[Name]:[Price]],2,FALSE),0))</f>
        <v>0</v>
      </c>
    </row>
    <row r="991" spans="9:54" x14ac:dyDescent="0.2">
      <c r="I991" s="7" t="e">
        <f>Fullmath[[#This Row],[Total CP]]/Fullmath[[#This Row],[Quantity]]</f>
        <v>#DIV/0!</v>
      </c>
      <c r="J9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1" s="6" t="e">
        <f>Fullmath[[#This Row],[Mat Cost]]/Fullmath[[#This Row],[Quantity]]</f>
        <v>#DIV/0!</v>
      </c>
      <c r="L9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1" s="14"/>
      <c r="O991" s="15">
        <f>IFERROR(_xlfn.IFNA(VLOOKUP(Fullmath[[#This Row],[M1]],$H$2:$L990,2,FALSE),VLOOKUP(Fullmath[[#This Row],[M1]],$H992:$L$2227,2,FALSE)),0)</f>
        <v>0</v>
      </c>
      <c r="P991" s="16">
        <f>IFERROR(_xlfn.IFNA(VLOOKUP(Fullmath[[#This Row],[M1]],$H$2:$L990,4,FALSE),VLOOKUP(Fullmath[[#This Row],[M1]],$H992:$L$2227,4,FALSE)),0)</f>
        <v>0</v>
      </c>
      <c r="S991" s="15">
        <f>IFERROR(_xlfn.IFNA(VLOOKUP(Fullmath[[#This Row],[M2]],$H$2:$L990,2,FALSE),VLOOKUP(Fullmath[[#This Row],[M2]],$H992:$L$2227,2,FALSE)),0)</f>
        <v>0</v>
      </c>
      <c r="T991" s="16">
        <f>IFERROR(_xlfn.IFNA(VLOOKUP(Fullmath[[#This Row],[M2]],$H$2:$L990,4,FALSE),VLOOKUP(Fullmath[[#This Row],[M2]],$H992:$L$2227,4,FALSE)),0)</f>
        <v>0</v>
      </c>
      <c r="W991" s="15">
        <f>IFERROR(_xlfn.IFNA(VLOOKUP(Fullmath[[#This Row],[M3]],$H$2:$L990,2,FALSE),VLOOKUP(Fullmath[[#This Row],[M3]],$H992:$L$2227,2,FALSE)),0)</f>
        <v>0</v>
      </c>
      <c r="X991" s="16">
        <f>IFERROR(_xlfn.IFNA(VLOOKUP(Fullmath[[#This Row],[M3]],$H$2:$L990,4,FALSE),VLOOKUP(Fullmath[[#This Row],[M3]],$H992:$L$2227,4,FALSE)),0)</f>
        <v>0</v>
      </c>
      <c r="AA991" s="15">
        <f>IFERROR(_xlfn.IFNA(VLOOKUP(Fullmath[[#This Row],[M4]],$H$2:$L990,2,FALSE),VLOOKUP(Fullmath[[#This Row],[M4]],$H992:$L$2227,2,FALSE)),0)</f>
        <v>0</v>
      </c>
      <c r="AB991" s="16">
        <f>IFERROR(_xlfn.IFNA(VLOOKUP(Fullmath[[#This Row],[M4]],$H$2:$L990,4,FALSE),VLOOKUP(Fullmath[[#This Row],[M4]],$H992:$L$2227,4,FALSE)),0)</f>
        <v>0</v>
      </c>
      <c r="AE991" s="15">
        <f>IFERROR(_xlfn.IFNA(VLOOKUP(Fullmath[[#This Row],[M5]],$H$2:$L990,2,FALSE),VLOOKUP(Fullmath[[#This Row],[M5]],$H992:$L$2227,2,FALSE)),0)</f>
        <v>0</v>
      </c>
      <c r="AF991" s="16">
        <f>IFERROR(_xlfn.IFNA(VLOOKUP(Fullmath[[#This Row],[M5]],$H$2:$L990,4,FALSE),VLOOKUP(Fullmath[[#This Row],[M5]],$H992:$L$2227,4,FALSE)),0)</f>
        <v>0</v>
      </c>
      <c r="AI991" s="15">
        <f>IFERROR(_xlfn.IFNA(VLOOKUP(Fullmath[[#This Row],[M6]],$H$2:$L990,2,FALSE),VLOOKUP(Fullmath[[#This Row],[M6]],$H992:$L$2227,2,FALSE)),0)</f>
        <v>0</v>
      </c>
      <c r="AJ991" s="16">
        <f>IFERROR(_xlfn.IFNA(VLOOKUP(Fullmath[[#This Row],[M6]],$H$2:$L990,4,FALSE),VLOOKUP(Fullmath[[#This Row],[M6]],$H992:$L$2227,4,FALSE)),0)</f>
        <v>0</v>
      </c>
      <c r="AM991" s="6">
        <f>(IFERROR(VLOOKUP(AK991,Components[[Name]:[Price]],2,FALSE),0))</f>
        <v>0</v>
      </c>
      <c r="AP991" s="6">
        <f>(IFERROR(VLOOKUP(AN991,Components[[Name]:[Price]],2,FALSE),0))</f>
        <v>0</v>
      </c>
      <c r="AS991" s="6">
        <f>(IFERROR(VLOOKUP(AQ991,Components[[Name]:[Price]],2,FALSE),0))</f>
        <v>0</v>
      </c>
      <c r="AV991" s="6">
        <f>(IFERROR(VLOOKUP(AT991,Components[[Name]:[Price]],2,FALSE),0))</f>
        <v>0</v>
      </c>
      <c r="AY991" s="6">
        <f>(IFERROR(VLOOKUP(AW991,Components[[Name]:[Price]],2,FALSE),0))</f>
        <v>0</v>
      </c>
      <c r="BB991" s="6">
        <f>(IFERROR(VLOOKUP(AZ991,Components[[Name]:[Price]],2,FALSE),0))</f>
        <v>0</v>
      </c>
    </row>
    <row r="992" spans="9:54" x14ac:dyDescent="0.2">
      <c r="I992" s="7" t="e">
        <f>Fullmath[[#This Row],[Total CP]]/Fullmath[[#This Row],[Quantity]]</f>
        <v>#DIV/0!</v>
      </c>
      <c r="J9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2" s="6" t="e">
        <f>Fullmath[[#This Row],[Mat Cost]]/Fullmath[[#This Row],[Quantity]]</f>
        <v>#DIV/0!</v>
      </c>
      <c r="L9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2" s="14"/>
      <c r="O992" s="15">
        <f>IFERROR(_xlfn.IFNA(VLOOKUP(Fullmath[[#This Row],[M1]],$H$2:$L991,2,FALSE),VLOOKUP(Fullmath[[#This Row],[M1]],$H993:$L$2227,2,FALSE)),0)</f>
        <v>0</v>
      </c>
      <c r="P992" s="16">
        <f>IFERROR(_xlfn.IFNA(VLOOKUP(Fullmath[[#This Row],[M1]],$H$2:$L991,4,FALSE),VLOOKUP(Fullmath[[#This Row],[M1]],$H993:$L$2227,4,FALSE)),0)</f>
        <v>0</v>
      </c>
      <c r="S992" s="15">
        <f>IFERROR(_xlfn.IFNA(VLOOKUP(Fullmath[[#This Row],[M2]],$H$2:$L991,2,FALSE),VLOOKUP(Fullmath[[#This Row],[M2]],$H993:$L$2227,2,FALSE)),0)</f>
        <v>0</v>
      </c>
      <c r="T992" s="16">
        <f>IFERROR(_xlfn.IFNA(VLOOKUP(Fullmath[[#This Row],[M2]],$H$2:$L991,4,FALSE),VLOOKUP(Fullmath[[#This Row],[M2]],$H993:$L$2227,4,FALSE)),0)</f>
        <v>0</v>
      </c>
      <c r="W992" s="15">
        <f>IFERROR(_xlfn.IFNA(VLOOKUP(Fullmath[[#This Row],[M3]],$H$2:$L991,2,FALSE),VLOOKUP(Fullmath[[#This Row],[M3]],$H993:$L$2227,2,FALSE)),0)</f>
        <v>0</v>
      </c>
      <c r="X992" s="16">
        <f>IFERROR(_xlfn.IFNA(VLOOKUP(Fullmath[[#This Row],[M3]],$H$2:$L991,4,FALSE),VLOOKUP(Fullmath[[#This Row],[M3]],$H993:$L$2227,4,FALSE)),0)</f>
        <v>0</v>
      </c>
      <c r="AA992" s="15">
        <f>IFERROR(_xlfn.IFNA(VLOOKUP(Fullmath[[#This Row],[M4]],$H$2:$L991,2,FALSE),VLOOKUP(Fullmath[[#This Row],[M4]],$H993:$L$2227,2,FALSE)),0)</f>
        <v>0</v>
      </c>
      <c r="AB992" s="16">
        <f>IFERROR(_xlfn.IFNA(VLOOKUP(Fullmath[[#This Row],[M4]],$H$2:$L991,4,FALSE),VLOOKUP(Fullmath[[#This Row],[M4]],$H993:$L$2227,4,FALSE)),0)</f>
        <v>0</v>
      </c>
      <c r="AE992" s="15">
        <f>IFERROR(_xlfn.IFNA(VLOOKUP(Fullmath[[#This Row],[M5]],$H$2:$L991,2,FALSE),VLOOKUP(Fullmath[[#This Row],[M5]],$H993:$L$2227,2,FALSE)),0)</f>
        <v>0</v>
      </c>
      <c r="AF992" s="16">
        <f>IFERROR(_xlfn.IFNA(VLOOKUP(Fullmath[[#This Row],[M5]],$H$2:$L991,4,FALSE),VLOOKUP(Fullmath[[#This Row],[M5]],$H993:$L$2227,4,FALSE)),0)</f>
        <v>0</v>
      </c>
      <c r="AI992" s="15">
        <f>IFERROR(_xlfn.IFNA(VLOOKUP(Fullmath[[#This Row],[M6]],$H$2:$L991,2,FALSE),VLOOKUP(Fullmath[[#This Row],[M6]],$H993:$L$2227,2,FALSE)),0)</f>
        <v>0</v>
      </c>
      <c r="AJ992" s="16">
        <f>IFERROR(_xlfn.IFNA(VLOOKUP(Fullmath[[#This Row],[M6]],$H$2:$L991,4,FALSE),VLOOKUP(Fullmath[[#This Row],[M6]],$H993:$L$2227,4,FALSE)),0)</f>
        <v>0</v>
      </c>
      <c r="AM992" s="6">
        <f>(IFERROR(VLOOKUP(AK992,Components[[Name]:[Price]],2,FALSE),0))</f>
        <v>0</v>
      </c>
      <c r="AP992" s="6">
        <f>(IFERROR(VLOOKUP(AN992,Components[[Name]:[Price]],2,FALSE),0))</f>
        <v>0</v>
      </c>
      <c r="AS992" s="6">
        <f>(IFERROR(VLOOKUP(AQ992,Components[[Name]:[Price]],2,FALSE),0))</f>
        <v>0</v>
      </c>
      <c r="AV992" s="6">
        <f>(IFERROR(VLOOKUP(AT992,Components[[Name]:[Price]],2,FALSE),0))</f>
        <v>0</v>
      </c>
      <c r="AY992" s="6">
        <f>(IFERROR(VLOOKUP(AW992,Components[[Name]:[Price]],2,FALSE),0))</f>
        <v>0</v>
      </c>
      <c r="BB992" s="6">
        <f>(IFERROR(VLOOKUP(AZ992,Components[[Name]:[Price]],2,FALSE),0))</f>
        <v>0</v>
      </c>
    </row>
    <row r="993" spans="9:54" x14ac:dyDescent="0.2">
      <c r="I993" s="7" t="e">
        <f>Fullmath[[#This Row],[Total CP]]/Fullmath[[#This Row],[Quantity]]</f>
        <v>#DIV/0!</v>
      </c>
      <c r="J9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3" s="6" t="e">
        <f>Fullmath[[#This Row],[Mat Cost]]/Fullmath[[#This Row],[Quantity]]</f>
        <v>#DIV/0!</v>
      </c>
      <c r="L9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3" s="14"/>
      <c r="O993" s="15">
        <f>IFERROR(_xlfn.IFNA(VLOOKUP(Fullmath[[#This Row],[M1]],$H$2:$L992,2,FALSE),VLOOKUP(Fullmath[[#This Row],[M1]],$H994:$L$2227,2,FALSE)),0)</f>
        <v>0</v>
      </c>
      <c r="P993" s="16">
        <f>IFERROR(_xlfn.IFNA(VLOOKUP(Fullmath[[#This Row],[M1]],$H$2:$L992,4,FALSE),VLOOKUP(Fullmath[[#This Row],[M1]],$H994:$L$2227,4,FALSE)),0)</f>
        <v>0</v>
      </c>
      <c r="S993" s="15">
        <f>IFERROR(_xlfn.IFNA(VLOOKUP(Fullmath[[#This Row],[M2]],$H$2:$L992,2,FALSE),VLOOKUP(Fullmath[[#This Row],[M2]],$H994:$L$2227,2,FALSE)),0)</f>
        <v>0</v>
      </c>
      <c r="T993" s="16">
        <f>IFERROR(_xlfn.IFNA(VLOOKUP(Fullmath[[#This Row],[M2]],$H$2:$L992,4,FALSE),VLOOKUP(Fullmath[[#This Row],[M2]],$H994:$L$2227,4,FALSE)),0)</f>
        <v>0</v>
      </c>
      <c r="W993" s="15">
        <f>IFERROR(_xlfn.IFNA(VLOOKUP(Fullmath[[#This Row],[M3]],$H$2:$L992,2,FALSE),VLOOKUP(Fullmath[[#This Row],[M3]],$H994:$L$2227,2,FALSE)),0)</f>
        <v>0</v>
      </c>
      <c r="X993" s="16">
        <f>IFERROR(_xlfn.IFNA(VLOOKUP(Fullmath[[#This Row],[M3]],$H$2:$L992,4,FALSE),VLOOKUP(Fullmath[[#This Row],[M3]],$H994:$L$2227,4,FALSE)),0)</f>
        <v>0</v>
      </c>
      <c r="AA993" s="15">
        <f>IFERROR(_xlfn.IFNA(VLOOKUP(Fullmath[[#This Row],[M4]],$H$2:$L992,2,FALSE),VLOOKUP(Fullmath[[#This Row],[M4]],$H994:$L$2227,2,FALSE)),0)</f>
        <v>0</v>
      </c>
      <c r="AB993" s="16">
        <f>IFERROR(_xlfn.IFNA(VLOOKUP(Fullmath[[#This Row],[M4]],$H$2:$L992,4,FALSE),VLOOKUP(Fullmath[[#This Row],[M4]],$H994:$L$2227,4,FALSE)),0)</f>
        <v>0</v>
      </c>
      <c r="AE993" s="15">
        <f>IFERROR(_xlfn.IFNA(VLOOKUP(Fullmath[[#This Row],[M5]],$H$2:$L992,2,FALSE),VLOOKUP(Fullmath[[#This Row],[M5]],$H994:$L$2227,2,FALSE)),0)</f>
        <v>0</v>
      </c>
      <c r="AF993" s="16">
        <f>IFERROR(_xlfn.IFNA(VLOOKUP(Fullmath[[#This Row],[M5]],$H$2:$L992,4,FALSE),VLOOKUP(Fullmath[[#This Row],[M5]],$H994:$L$2227,4,FALSE)),0)</f>
        <v>0</v>
      </c>
      <c r="AI993" s="15">
        <f>IFERROR(_xlfn.IFNA(VLOOKUP(Fullmath[[#This Row],[M6]],$H$2:$L992,2,FALSE),VLOOKUP(Fullmath[[#This Row],[M6]],$H994:$L$2227,2,FALSE)),0)</f>
        <v>0</v>
      </c>
      <c r="AJ993" s="16">
        <f>IFERROR(_xlfn.IFNA(VLOOKUP(Fullmath[[#This Row],[M6]],$H$2:$L992,4,FALSE),VLOOKUP(Fullmath[[#This Row],[M6]],$H994:$L$2227,4,FALSE)),0)</f>
        <v>0</v>
      </c>
      <c r="AM993" s="6">
        <f>(IFERROR(VLOOKUP(AK993,Components[[Name]:[Price]],2,FALSE),0))</f>
        <v>0</v>
      </c>
      <c r="AP993" s="6">
        <f>(IFERROR(VLOOKUP(AN993,Components[[Name]:[Price]],2,FALSE),0))</f>
        <v>0</v>
      </c>
      <c r="AS993" s="6">
        <f>(IFERROR(VLOOKUP(AQ993,Components[[Name]:[Price]],2,FALSE),0))</f>
        <v>0</v>
      </c>
      <c r="AV993" s="6">
        <f>(IFERROR(VLOOKUP(AT993,Components[[Name]:[Price]],2,FALSE),0))</f>
        <v>0</v>
      </c>
      <c r="AY993" s="6">
        <f>(IFERROR(VLOOKUP(AW993,Components[[Name]:[Price]],2,FALSE),0))</f>
        <v>0</v>
      </c>
      <c r="BB993" s="6">
        <f>(IFERROR(VLOOKUP(AZ993,Components[[Name]:[Price]],2,FALSE),0))</f>
        <v>0</v>
      </c>
    </row>
    <row r="994" spans="9:54" x14ac:dyDescent="0.2">
      <c r="I994" s="7" t="e">
        <f>Fullmath[[#This Row],[Total CP]]/Fullmath[[#This Row],[Quantity]]</f>
        <v>#DIV/0!</v>
      </c>
      <c r="J9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4" s="6" t="e">
        <f>Fullmath[[#This Row],[Mat Cost]]/Fullmath[[#This Row],[Quantity]]</f>
        <v>#DIV/0!</v>
      </c>
      <c r="L9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4" s="14"/>
      <c r="O994" s="15">
        <f>IFERROR(_xlfn.IFNA(VLOOKUP(Fullmath[[#This Row],[M1]],$H$2:$L993,2,FALSE),VLOOKUP(Fullmath[[#This Row],[M1]],$H995:$L$2227,2,FALSE)),0)</f>
        <v>0</v>
      </c>
      <c r="P994" s="16">
        <f>IFERROR(_xlfn.IFNA(VLOOKUP(Fullmath[[#This Row],[M1]],$H$2:$L993,4,FALSE),VLOOKUP(Fullmath[[#This Row],[M1]],$H995:$L$2227,4,FALSE)),0)</f>
        <v>0</v>
      </c>
      <c r="S994" s="15">
        <f>IFERROR(_xlfn.IFNA(VLOOKUP(Fullmath[[#This Row],[M2]],$H$2:$L993,2,FALSE),VLOOKUP(Fullmath[[#This Row],[M2]],$H995:$L$2227,2,FALSE)),0)</f>
        <v>0</v>
      </c>
      <c r="T994" s="16">
        <f>IFERROR(_xlfn.IFNA(VLOOKUP(Fullmath[[#This Row],[M2]],$H$2:$L993,4,FALSE),VLOOKUP(Fullmath[[#This Row],[M2]],$H995:$L$2227,4,FALSE)),0)</f>
        <v>0</v>
      </c>
      <c r="W994" s="15">
        <f>IFERROR(_xlfn.IFNA(VLOOKUP(Fullmath[[#This Row],[M3]],$H$2:$L993,2,FALSE),VLOOKUP(Fullmath[[#This Row],[M3]],$H995:$L$2227,2,FALSE)),0)</f>
        <v>0</v>
      </c>
      <c r="X994" s="16">
        <f>IFERROR(_xlfn.IFNA(VLOOKUP(Fullmath[[#This Row],[M3]],$H$2:$L993,4,FALSE),VLOOKUP(Fullmath[[#This Row],[M3]],$H995:$L$2227,4,FALSE)),0)</f>
        <v>0</v>
      </c>
      <c r="AA994" s="15">
        <f>IFERROR(_xlfn.IFNA(VLOOKUP(Fullmath[[#This Row],[M4]],$H$2:$L993,2,FALSE),VLOOKUP(Fullmath[[#This Row],[M4]],$H995:$L$2227,2,FALSE)),0)</f>
        <v>0</v>
      </c>
      <c r="AB994" s="16">
        <f>IFERROR(_xlfn.IFNA(VLOOKUP(Fullmath[[#This Row],[M4]],$H$2:$L993,4,FALSE),VLOOKUP(Fullmath[[#This Row],[M4]],$H995:$L$2227,4,FALSE)),0)</f>
        <v>0</v>
      </c>
      <c r="AE994" s="15">
        <f>IFERROR(_xlfn.IFNA(VLOOKUP(Fullmath[[#This Row],[M5]],$H$2:$L993,2,FALSE),VLOOKUP(Fullmath[[#This Row],[M5]],$H995:$L$2227,2,FALSE)),0)</f>
        <v>0</v>
      </c>
      <c r="AF994" s="16">
        <f>IFERROR(_xlfn.IFNA(VLOOKUP(Fullmath[[#This Row],[M5]],$H$2:$L993,4,FALSE),VLOOKUP(Fullmath[[#This Row],[M5]],$H995:$L$2227,4,FALSE)),0)</f>
        <v>0</v>
      </c>
      <c r="AI994" s="15">
        <f>IFERROR(_xlfn.IFNA(VLOOKUP(Fullmath[[#This Row],[M6]],$H$2:$L993,2,FALSE),VLOOKUP(Fullmath[[#This Row],[M6]],$H995:$L$2227,2,FALSE)),0)</f>
        <v>0</v>
      </c>
      <c r="AJ994" s="16">
        <f>IFERROR(_xlfn.IFNA(VLOOKUP(Fullmath[[#This Row],[M6]],$H$2:$L993,4,FALSE),VLOOKUP(Fullmath[[#This Row],[M6]],$H995:$L$2227,4,FALSE)),0)</f>
        <v>0</v>
      </c>
      <c r="AM994" s="6">
        <f>(IFERROR(VLOOKUP(AK994,Components[[Name]:[Price]],2,FALSE),0))</f>
        <v>0</v>
      </c>
      <c r="AP994" s="6">
        <f>(IFERROR(VLOOKUP(AN994,Components[[Name]:[Price]],2,FALSE),0))</f>
        <v>0</v>
      </c>
      <c r="AS994" s="6">
        <f>(IFERROR(VLOOKUP(AQ994,Components[[Name]:[Price]],2,FALSE),0))</f>
        <v>0</v>
      </c>
      <c r="AV994" s="6">
        <f>(IFERROR(VLOOKUP(AT994,Components[[Name]:[Price]],2,FALSE),0))</f>
        <v>0</v>
      </c>
      <c r="AY994" s="6">
        <f>(IFERROR(VLOOKUP(AW994,Components[[Name]:[Price]],2,FALSE),0))</f>
        <v>0</v>
      </c>
      <c r="BB994" s="6">
        <f>(IFERROR(VLOOKUP(AZ994,Components[[Name]:[Price]],2,FALSE),0))</f>
        <v>0</v>
      </c>
    </row>
    <row r="995" spans="9:54" x14ac:dyDescent="0.2">
      <c r="I995" s="7" t="e">
        <f>Fullmath[[#This Row],[Total CP]]/Fullmath[[#This Row],[Quantity]]</f>
        <v>#DIV/0!</v>
      </c>
      <c r="J9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5" s="6" t="e">
        <f>Fullmath[[#This Row],[Mat Cost]]/Fullmath[[#This Row],[Quantity]]</f>
        <v>#DIV/0!</v>
      </c>
      <c r="L9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5" s="14"/>
      <c r="O995" s="15">
        <f>IFERROR(_xlfn.IFNA(VLOOKUP(Fullmath[[#This Row],[M1]],$H$2:$L994,2,FALSE),VLOOKUP(Fullmath[[#This Row],[M1]],$H996:$L$2227,2,FALSE)),0)</f>
        <v>0</v>
      </c>
      <c r="P995" s="16">
        <f>IFERROR(_xlfn.IFNA(VLOOKUP(Fullmath[[#This Row],[M1]],$H$2:$L994,4,FALSE),VLOOKUP(Fullmath[[#This Row],[M1]],$H996:$L$2227,4,FALSE)),0)</f>
        <v>0</v>
      </c>
      <c r="S995" s="15">
        <f>IFERROR(_xlfn.IFNA(VLOOKUP(Fullmath[[#This Row],[M2]],$H$2:$L994,2,FALSE),VLOOKUP(Fullmath[[#This Row],[M2]],$H996:$L$2227,2,FALSE)),0)</f>
        <v>0</v>
      </c>
      <c r="T995" s="16">
        <f>IFERROR(_xlfn.IFNA(VLOOKUP(Fullmath[[#This Row],[M2]],$H$2:$L994,4,FALSE),VLOOKUP(Fullmath[[#This Row],[M2]],$H996:$L$2227,4,FALSE)),0)</f>
        <v>0</v>
      </c>
      <c r="W995" s="15">
        <f>IFERROR(_xlfn.IFNA(VLOOKUP(Fullmath[[#This Row],[M3]],$H$2:$L994,2,FALSE),VLOOKUP(Fullmath[[#This Row],[M3]],$H996:$L$2227,2,FALSE)),0)</f>
        <v>0</v>
      </c>
      <c r="X995" s="16">
        <f>IFERROR(_xlfn.IFNA(VLOOKUP(Fullmath[[#This Row],[M3]],$H$2:$L994,4,FALSE),VLOOKUP(Fullmath[[#This Row],[M3]],$H996:$L$2227,4,FALSE)),0)</f>
        <v>0</v>
      </c>
      <c r="AA995" s="15">
        <f>IFERROR(_xlfn.IFNA(VLOOKUP(Fullmath[[#This Row],[M4]],$H$2:$L994,2,FALSE),VLOOKUP(Fullmath[[#This Row],[M4]],$H996:$L$2227,2,FALSE)),0)</f>
        <v>0</v>
      </c>
      <c r="AB995" s="16">
        <f>IFERROR(_xlfn.IFNA(VLOOKUP(Fullmath[[#This Row],[M4]],$H$2:$L994,4,FALSE),VLOOKUP(Fullmath[[#This Row],[M4]],$H996:$L$2227,4,FALSE)),0)</f>
        <v>0</v>
      </c>
      <c r="AE995" s="15">
        <f>IFERROR(_xlfn.IFNA(VLOOKUP(Fullmath[[#This Row],[M5]],$H$2:$L994,2,FALSE),VLOOKUP(Fullmath[[#This Row],[M5]],$H996:$L$2227,2,FALSE)),0)</f>
        <v>0</v>
      </c>
      <c r="AF995" s="16">
        <f>IFERROR(_xlfn.IFNA(VLOOKUP(Fullmath[[#This Row],[M5]],$H$2:$L994,4,FALSE),VLOOKUP(Fullmath[[#This Row],[M5]],$H996:$L$2227,4,FALSE)),0)</f>
        <v>0</v>
      </c>
      <c r="AI995" s="15">
        <f>IFERROR(_xlfn.IFNA(VLOOKUP(Fullmath[[#This Row],[M6]],$H$2:$L994,2,FALSE),VLOOKUP(Fullmath[[#This Row],[M6]],$H996:$L$2227,2,FALSE)),0)</f>
        <v>0</v>
      </c>
      <c r="AJ995" s="16">
        <f>IFERROR(_xlfn.IFNA(VLOOKUP(Fullmath[[#This Row],[M6]],$H$2:$L994,4,FALSE),VLOOKUP(Fullmath[[#This Row],[M6]],$H996:$L$2227,4,FALSE)),0)</f>
        <v>0</v>
      </c>
      <c r="AM995" s="6">
        <f>(IFERROR(VLOOKUP(AK995,Components[[Name]:[Price]],2,FALSE),0))</f>
        <v>0</v>
      </c>
      <c r="AP995" s="6">
        <f>(IFERROR(VLOOKUP(AN995,Components[[Name]:[Price]],2,FALSE),0))</f>
        <v>0</v>
      </c>
      <c r="AS995" s="6">
        <f>(IFERROR(VLOOKUP(AQ995,Components[[Name]:[Price]],2,FALSE),0))</f>
        <v>0</v>
      </c>
      <c r="AV995" s="6">
        <f>(IFERROR(VLOOKUP(AT995,Components[[Name]:[Price]],2,FALSE),0))</f>
        <v>0</v>
      </c>
      <c r="AY995" s="6">
        <f>(IFERROR(VLOOKUP(AW995,Components[[Name]:[Price]],2,FALSE),0))</f>
        <v>0</v>
      </c>
      <c r="BB995" s="6">
        <f>(IFERROR(VLOOKUP(AZ995,Components[[Name]:[Price]],2,FALSE),0))</f>
        <v>0</v>
      </c>
    </row>
    <row r="996" spans="9:54" x14ac:dyDescent="0.2">
      <c r="I996" s="7" t="e">
        <f>Fullmath[[#This Row],[Total CP]]/Fullmath[[#This Row],[Quantity]]</f>
        <v>#DIV/0!</v>
      </c>
      <c r="J9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6" s="6" t="e">
        <f>Fullmath[[#This Row],[Mat Cost]]/Fullmath[[#This Row],[Quantity]]</f>
        <v>#DIV/0!</v>
      </c>
      <c r="L9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6" s="14"/>
      <c r="O996" s="15">
        <f>IFERROR(_xlfn.IFNA(VLOOKUP(Fullmath[[#This Row],[M1]],$H$2:$L995,2,FALSE),VLOOKUP(Fullmath[[#This Row],[M1]],$H997:$L$2227,2,FALSE)),0)</f>
        <v>0</v>
      </c>
      <c r="P996" s="16">
        <f>IFERROR(_xlfn.IFNA(VLOOKUP(Fullmath[[#This Row],[M1]],$H$2:$L995,4,FALSE),VLOOKUP(Fullmath[[#This Row],[M1]],$H997:$L$2227,4,FALSE)),0)</f>
        <v>0</v>
      </c>
      <c r="S996" s="15">
        <f>IFERROR(_xlfn.IFNA(VLOOKUP(Fullmath[[#This Row],[M2]],$H$2:$L995,2,FALSE),VLOOKUP(Fullmath[[#This Row],[M2]],$H997:$L$2227,2,FALSE)),0)</f>
        <v>0</v>
      </c>
      <c r="T996" s="16">
        <f>IFERROR(_xlfn.IFNA(VLOOKUP(Fullmath[[#This Row],[M2]],$H$2:$L995,4,FALSE),VLOOKUP(Fullmath[[#This Row],[M2]],$H997:$L$2227,4,FALSE)),0)</f>
        <v>0</v>
      </c>
      <c r="W996" s="15">
        <f>IFERROR(_xlfn.IFNA(VLOOKUP(Fullmath[[#This Row],[M3]],$H$2:$L995,2,FALSE),VLOOKUP(Fullmath[[#This Row],[M3]],$H997:$L$2227,2,FALSE)),0)</f>
        <v>0</v>
      </c>
      <c r="X996" s="16">
        <f>IFERROR(_xlfn.IFNA(VLOOKUP(Fullmath[[#This Row],[M3]],$H$2:$L995,4,FALSE),VLOOKUP(Fullmath[[#This Row],[M3]],$H997:$L$2227,4,FALSE)),0)</f>
        <v>0</v>
      </c>
      <c r="AA996" s="15">
        <f>IFERROR(_xlfn.IFNA(VLOOKUP(Fullmath[[#This Row],[M4]],$H$2:$L995,2,FALSE),VLOOKUP(Fullmath[[#This Row],[M4]],$H997:$L$2227,2,FALSE)),0)</f>
        <v>0</v>
      </c>
      <c r="AB996" s="16">
        <f>IFERROR(_xlfn.IFNA(VLOOKUP(Fullmath[[#This Row],[M4]],$H$2:$L995,4,FALSE),VLOOKUP(Fullmath[[#This Row],[M4]],$H997:$L$2227,4,FALSE)),0)</f>
        <v>0</v>
      </c>
      <c r="AE996" s="15">
        <f>IFERROR(_xlfn.IFNA(VLOOKUP(Fullmath[[#This Row],[M5]],$H$2:$L995,2,FALSE),VLOOKUP(Fullmath[[#This Row],[M5]],$H997:$L$2227,2,FALSE)),0)</f>
        <v>0</v>
      </c>
      <c r="AF996" s="16">
        <f>IFERROR(_xlfn.IFNA(VLOOKUP(Fullmath[[#This Row],[M5]],$H$2:$L995,4,FALSE),VLOOKUP(Fullmath[[#This Row],[M5]],$H997:$L$2227,4,FALSE)),0)</f>
        <v>0</v>
      </c>
      <c r="AI996" s="15">
        <f>IFERROR(_xlfn.IFNA(VLOOKUP(Fullmath[[#This Row],[M6]],$H$2:$L995,2,FALSE),VLOOKUP(Fullmath[[#This Row],[M6]],$H997:$L$2227,2,FALSE)),0)</f>
        <v>0</v>
      </c>
      <c r="AJ996" s="16">
        <f>IFERROR(_xlfn.IFNA(VLOOKUP(Fullmath[[#This Row],[M6]],$H$2:$L995,4,FALSE),VLOOKUP(Fullmath[[#This Row],[M6]],$H997:$L$2227,4,FALSE)),0)</f>
        <v>0</v>
      </c>
      <c r="AM996" s="6">
        <f>(IFERROR(VLOOKUP(AK996,Components[[Name]:[Price]],2,FALSE),0))</f>
        <v>0</v>
      </c>
      <c r="AP996" s="6">
        <f>(IFERROR(VLOOKUP(AN996,Components[[Name]:[Price]],2,FALSE),0))</f>
        <v>0</v>
      </c>
      <c r="AS996" s="6">
        <f>(IFERROR(VLOOKUP(AQ996,Components[[Name]:[Price]],2,FALSE),0))</f>
        <v>0</v>
      </c>
      <c r="AV996" s="6">
        <f>(IFERROR(VLOOKUP(AT996,Components[[Name]:[Price]],2,FALSE),0))</f>
        <v>0</v>
      </c>
      <c r="AY996" s="6">
        <f>(IFERROR(VLOOKUP(AW996,Components[[Name]:[Price]],2,FALSE),0))</f>
        <v>0</v>
      </c>
      <c r="BB996" s="6">
        <f>(IFERROR(VLOOKUP(AZ996,Components[[Name]:[Price]],2,FALSE),0))</f>
        <v>0</v>
      </c>
    </row>
    <row r="997" spans="9:54" x14ac:dyDescent="0.2">
      <c r="I997" s="7" t="e">
        <f>Fullmath[[#This Row],[Total CP]]/Fullmath[[#This Row],[Quantity]]</f>
        <v>#DIV/0!</v>
      </c>
      <c r="J9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7" s="6" t="e">
        <f>Fullmath[[#This Row],[Mat Cost]]/Fullmath[[#This Row],[Quantity]]</f>
        <v>#DIV/0!</v>
      </c>
      <c r="L9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7" s="14"/>
      <c r="O997" s="15">
        <f>IFERROR(_xlfn.IFNA(VLOOKUP(Fullmath[[#This Row],[M1]],$H$2:$L996,2,FALSE),VLOOKUP(Fullmath[[#This Row],[M1]],$H998:$L$2227,2,FALSE)),0)</f>
        <v>0</v>
      </c>
      <c r="P997" s="16">
        <f>IFERROR(_xlfn.IFNA(VLOOKUP(Fullmath[[#This Row],[M1]],$H$2:$L996,4,FALSE),VLOOKUP(Fullmath[[#This Row],[M1]],$H998:$L$2227,4,FALSE)),0)</f>
        <v>0</v>
      </c>
      <c r="S997" s="15">
        <f>IFERROR(_xlfn.IFNA(VLOOKUP(Fullmath[[#This Row],[M2]],$H$2:$L996,2,FALSE),VLOOKUP(Fullmath[[#This Row],[M2]],$H998:$L$2227,2,FALSE)),0)</f>
        <v>0</v>
      </c>
      <c r="T997" s="16">
        <f>IFERROR(_xlfn.IFNA(VLOOKUP(Fullmath[[#This Row],[M2]],$H$2:$L996,4,FALSE),VLOOKUP(Fullmath[[#This Row],[M2]],$H998:$L$2227,4,FALSE)),0)</f>
        <v>0</v>
      </c>
      <c r="W997" s="15">
        <f>IFERROR(_xlfn.IFNA(VLOOKUP(Fullmath[[#This Row],[M3]],$H$2:$L996,2,FALSE),VLOOKUP(Fullmath[[#This Row],[M3]],$H998:$L$2227,2,FALSE)),0)</f>
        <v>0</v>
      </c>
      <c r="X997" s="16">
        <f>IFERROR(_xlfn.IFNA(VLOOKUP(Fullmath[[#This Row],[M3]],$H$2:$L996,4,FALSE),VLOOKUP(Fullmath[[#This Row],[M3]],$H998:$L$2227,4,FALSE)),0)</f>
        <v>0</v>
      </c>
      <c r="AA997" s="15">
        <f>IFERROR(_xlfn.IFNA(VLOOKUP(Fullmath[[#This Row],[M4]],$H$2:$L996,2,FALSE),VLOOKUP(Fullmath[[#This Row],[M4]],$H998:$L$2227,2,FALSE)),0)</f>
        <v>0</v>
      </c>
      <c r="AB997" s="16">
        <f>IFERROR(_xlfn.IFNA(VLOOKUP(Fullmath[[#This Row],[M4]],$H$2:$L996,4,FALSE),VLOOKUP(Fullmath[[#This Row],[M4]],$H998:$L$2227,4,FALSE)),0)</f>
        <v>0</v>
      </c>
      <c r="AE997" s="15">
        <f>IFERROR(_xlfn.IFNA(VLOOKUP(Fullmath[[#This Row],[M5]],$H$2:$L996,2,FALSE),VLOOKUP(Fullmath[[#This Row],[M5]],$H998:$L$2227,2,FALSE)),0)</f>
        <v>0</v>
      </c>
      <c r="AF997" s="16">
        <f>IFERROR(_xlfn.IFNA(VLOOKUP(Fullmath[[#This Row],[M5]],$H$2:$L996,4,FALSE),VLOOKUP(Fullmath[[#This Row],[M5]],$H998:$L$2227,4,FALSE)),0)</f>
        <v>0</v>
      </c>
      <c r="AI997" s="15">
        <f>IFERROR(_xlfn.IFNA(VLOOKUP(Fullmath[[#This Row],[M6]],$H$2:$L996,2,FALSE),VLOOKUP(Fullmath[[#This Row],[M6]],$H998:$L$2227,2,FALSE)),0)</f>
        <v>0</v>
      </c>
      <c r="AJ997" s="16">
        <f>IFERROR(_xlfn.IFNA(VLOOKUP(Fullmath[[#This Row],[M6]],$H$2:$L996,4,FALSE),VLOOKUP(Fullmath[[#This Row],[M6]],$H998:$L$2227,4,FALSE)),0)</f>
        <v>0</v>
      </c>
      <c r="AM997" s="6">
        <f>(IFERROR(VLOOKUP(AK997,Components[[Name]:[Price]],2,FALSE),0))</f>
        <v>0</v>
      </c>
      <c r="AP997" s="6">
        <f>(IFERROR(VLOOKUP(AN997,Components[[Name]:[Price]],2,FALSE),0))</f>
        <v>0</v>
      </c>
      <c r="AS997" s="6">
        <f>(IFERROR(VLOOKUP(AQ997,Components[[Name]:[Price]],2,FALSE),0))</f>
        <v>0</v>
      </c>
      <c r="AV997" s="6">
        <f>(IFERROR(VLOOKUP(AT997,Components[[Name]:[Price]],2,FALSE),0))</f>
        <v>0</v>
      </c>
      <c r="AY997" s="6">
        <f>(IFERROR(VLOOKUP(AW997,Components[[Name]:[Price]],2,FALSE),0))</f>
        <v>0</v>
      </c>
      <c r="BB997" s="6">
        <f>(IFERROR(VLOOKUP(AZ997,Components[[Name]:[Price]],2,FALSE),0))</f>
        <v>0</v>
      </c>
    </row>
    <row r="998" spans="9:54" x14ac:dyDescent="0.2">
      <c r="I998" s="7" t="e">
        <f>Fullmath[[#This Row],[Total CP]]/Fullmath[[#This Row],[Quantity]]</f>
        <v>#DIV/0!</v>
      </c>
      <c r="J9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8" s="6" t="e">
        <f>Fullmath[[#This Row],[Mat Cost]]/Fullmath[[#This Row],[Quantity]]</f>
        <v>#DIV/0!</v>
      </c>
      <c r="L9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8" s="14"/>
      <c r="O998" s="15">
        <f>IFERROR(_xlfn.IFNA(VLOOKUP(Fullmath[[#This Row],[M1]],$H$2:$L997,2,FALSE),VLOOKUP(Fullmath[[#This Row],[M1]],$H999:$L$2227,2,FALSE)),0)</f>
        <v>0</v>
      </c>
      <c r="P998" s="16">
        <f>IFERROR(_xlfn.IFNA(VLOOKUP(Fullmath[[#This Row],[M1]],$H$2:$L997,4,FALSE),VLOOKUP(Fullmath[[#This Row],[M1]],$H999:$L$2227,4,FALSE)),0)</f>
        <v>0</v>
      </c>
      <c r="S998" s="15">
        <f>IFERROR(_xlfn.IFNA(VLOOKUP(Fullmath[[#This Row],[M2]],$H$2:$L997,2,FALSE),VLOOKUP(Fullmath[[#This Row],[M2]],$H999:$L$2227,2,FALSE)),0)</f>
        <v>0</v>
      </c>
      <c r="T998" s="16">
        <f>IFERROR(_xlfn.IFNA(VLOOKUP(Fullmath[[#This Row],[M2]],$H$2:$L997,4,FALSE),VLOOKUP(Fullmath[[#This Row],[M2]],$H999:$L$2227,4,FALSE)),0)</f>
        <v>0</v>
      </c>
      <c r="W998" s="15">
        <f>IFERROR(_xlfn.IFNA(VLOOKUP(Fullmath[[#This Row],[M3]],$H$2:$L997,2,FALSE),VLOOKUP(Fullmath[[#This Row],[M3]],$H999:$L$2227,2,FALSE)),0)</f>
        <v>0</v>
      </c>
      <c r="X998" s="16">
        <f>IFERROR(_xlfn.IFNA(VLOOKUP(Fullmath[[#This Row],[M3]],$H$2:$L997,4,FALSE),VLOOKUP(Fullmath[[#This Row],[M3]],$H999:$L$2227,4,FALSE)),0)</f>
        <v>0</v>
      </c>
      <c r="AA998" s="15">
        <f>IFERROR(_xlfn.IFNA(VLOOKUP(Fullmath[[#This Row],[M4]],$H$2:$L997,2,FALSE),VLOOKUP(Fullmath[[#This Row],[M4]],$H999:$L$2227,2,FALSE)),0)</f>
        <v>0</v>
      </c>
      <c r="AB998" s="16">
        <f>IFERROR(_xlfn.IFNA(VLOOKUP(Fullmath[[#This Row],[M4]],$H$2:$L997,4,FALSE),VLOOKUP(Fullmath[[#This Row],[M4]],$H999:$L$2227,4,FALSE)),0)</f>
        <v>0</v>
      </c>
      <c r="AE998" s="15">
        <f>IFERROR(_xlfn.IFNA(VLOOKUP(Fullmath[[#This Row],[M5]],$H$2:$L997,2,FALSE),VLOOKUP(Fullmath[[#This Row],[M5]],$H999:$L$2227,2,FALSE)),0)</f>
        <v>0</v>
      </c>
      <c r="AF998" s="16">
        <f>IFERROR(_xlfn.IFNA(VLOOKUP(Fullmath[[#This Row],[M5]],$H$2:$L997,4,FALSE),VLOOKUP(Fullmath[[#This Row],[M5]],$H999:$L$2227,4,FALSE)),0)</f>
        <v>0</v>
      </c>
      <c r="AI998" s="15">
        <f>IFERROR(_xlfn.IFNA(VLOOKUP(Fullmath[[#This Row],[M6]],$H$2:$L997,2,FALSE),VLOOKUP(Fullmath[[#This Row],[M6]],$H999:$L$2227,2,FALSE)),0)</f>
        <v>0</v>
      </c>
      <c r="AJ998" s="16">
        <f>IFERROR(_xlfn.IFNA(VLOOKUP(Fullmath[[#This Row],[M6]],$H$2:$L997,4,FALSE),VLOOKUP(Fullmath[[#This Row],[M6]],$H999:$L$2227,4,FALSE)),0)</f>
        <v>0</v>
      </c>
      <c r="AM998" s="6">
        <f>(IFERROR(VLOOKUP(AK998,Components[[Name]:[Price]],2,FALSE),0))</f>
        <v>0</v>
      </c>
      <c r="AP998" s="6">
        <f>(IFERROR(VLOOKUP(AN998,Components[[Name]:[Price]],2,FALSE),0))</f>
        <v>0</v>
      </c>
      <c r="AS998" s="6">
        <f>(IFERROR(VLOOKUP(AQ998,Components[[Name]:[Price]],2,FALSE),0))</f>
        <v>0</v>
      </c>
      <c r="AV998" s="6">
        <f>(IFERROR(VLOOKUP(AT998,Components[[Name]:[Price]],2,FALSE),0))</f>
        <v>0</v>
      </c>
      <c r="AY998" s="6">
        <f>(IFERROR(VLOOKUP(AW998,Components[[Name]:[Price]],2,FALSE),0))</f>
        <v>0</v>
      </c>
      <c r="BB998" s="6">
        <f>(IFERROR(VLOOKUP(AZ998,Components[[Name]:[Price]],2,FALSE),0))</f>
        <v>0</v>
      </c>
    </row>
    <row r="999" spans="9:54" x14ac:dyDescent="0.2">
      <c r="I999" s="7" t="e">
        <f>Fullmath[[#This Row],[Total CP]]/Fullmath[[#This Row],[Quantity]]</f>
        <v>#DIV/0!</v>
      </c>
      <c r="J9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999" s="6" t="e">
        <f>Fullmath[[#This Row],[Mat Cost]]/Fullmath[[#This Row],[Quantity]]</f>
        <v>#DIV/0!</v>
      </c>
      <c r="L9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999" s="14"/>
      <c r="O999" s="15">
        <f>IFERROR(_xlfn.IFNA(VLOOKUP(Fullmath[[#This Row],[M1]],$H$2:$L998,2,FALSE),VLOOKUP(Fullmath[[#This Row],[M1]],$H1000:$L$2227,2,FALSE)),0)</f>
        <v>0</v>
      </c>
      <c r="P999" s="16">
        <f>IFERROR(_xlfn.IFNA(VLOOKUP(Fullmath[[#This Row],[M1]],$H$2:$L998,4,FALSE),VLOOKUP(Fullmath[[#This Row],[M1]],$H1000:$L$2227,4,FALSE)),0)</f>
        <v>0</v>
      </c>
      <c r="S999" s="15">
        <f>IFERROR(_xlfn.IFNA(VLOOKUP(Fullmath[[#This Row],[M2]],$H$2:$L998,2,FALSE),VLOOKUP(Fullmath[[#This Row],[M2]],$H1000:$L$2227,2,FALSE)),0)</f>
        <v>0</v>
      </c>
      <c r="T999" s="16">
        <f>IFERROR(_xlfn.IFNA(VLOOKUP(Fullmath[[#This Row],[M2]],$H$2:$L998,4,FALSE),VLOOKUP(Fullmath[[#This Row],[M2]],$H1000:$L$2227,4,FALSE)),0)</f>
        <v>0</v>
      </c>
      <c r="W999" s="15">
        <f>IFERROR(_xlfn.IFNA(VLOOKUP(Fullmath[[#This Row],[M3]],$H$2:$L998,2,FALSE),VLOOKUP(Fullmath[[#This Row],[M3]],$H1000:$L$2227,2,FALSE)),0)</f>
        <v>0</v>
      </c>
      <c r="X999" s="16">
        <f>IFERROR(_xlfn.IFNA(VLOOKUP(Fullmath[[#This Row],[M3]],$H$2:$L998,4,FALSE),VLOOKUP(Fullmath[[#This Row],[M3]],$H1000:$L$2227,4,FALSE)),0)</f>
        <v>0</v>
      </c>
      <c r="AA999" s="15">
        <f>IFERROR(_xlfn.IFNA(VLOOKUP(Fullmath[[#This Row],[M4]],$H$2:$L998,2,FALSE),VLOOKUP(Fullmath[[#This Row],[M4]],$H1000:$L$2227,2,FALSE)),0)</f>
        <v>0</v>
      </c>
      <c r="AB999" s="16">
        <f>IFERROR(_xlfn.IFNA(VLOOKUP(Fullmath[[#This Row],[M4]],$H$2:$L998,4,FALSE),VLOOKUP(Fullmath[[#This Row],[M4]],$H1000:$L$2227,4,FALSE)),0)</f>
        <v>0</v>
      </c>
      <c r="AE999" s="15">
        <f>IFERROR(_xlfn.IFNA(VLOOKUP(Fullmath[[#This Row],[M5]],$H$2:$L998,2,FALSE),VLOOKUP(Fullmath[[#This Row],[M5]],$H1000:$L$2227,2,FALSE)),0)</f>
        <v>0</v>
      </c>
      <c r="AF999" s="16">
        <f>IFERROR(_xlfn.IFNA(VLOOKUP(Fullmath[[#This Row],[M5]],$H$2:$L998,4,FALSE),VLOOKUP(Fullmath[[#This Row],[M5]],$H1000:$L$2227,4,FALSE)),0)</f>
        <v>0</v>
      </c>
      <c r="AI999" s="15">
        <f>IFERROR(_xlfn.IFNA(VLOOKUP(Fullmath[[#This Row],[M6]],$H$2:$L998,2,FALSE),VLOOKUP(Fullmath[[#This Row],[M6]],$H1000:$L$2227,2,FALSE)),0)</f>
        <v>0</v>
      </c>
      <c r="AJ999" s="16">
        <f>IFERROR(_xlfn.IFNA(VLOOKUP(Fullmath[[#This Row],[M6]],$H$2:$L998,4,FALSE),VLOOKUP(Fullmath[[#This Row],[M6]],$H1000:$L$2227,4,FALSE)),0)</f>
        <v>0</v>
      </c>
      <c r="AM999" s="6">
        <f>(IFERROR(VLOOKUP(AK999,Components[[Name]:[Price]],2,FALSE),0))</f>
        <v>0</v>
      </c>
      <c r="AP999" s="6">
        <f>(IFERROR(VLOOKUP(AN999,Components[[Name]:[Price]],2,FALSE),0))</f>
        <v>0</v>
      </c>
      <c r="AS999" s="6">
        <f>(IFERROR(VLOOKUP(AQ999,Components[[Name]:[Price]],2,FALSE),0))</f>
        <v>0</v>
      </c>
      <c r="AV999" s="6">
        <f>(IFERROR(VLOOKUP(AT999,Components[[Name]:[Price]],2,FALSE),0))</f>
        <v>0</v>
      </c>
      <c r="AY999" s="6">
        <f>(IFERROR(VLOOKUP(AW999,Components[[Name]:[Price]],2,FALSE),0))</f>
        <v>0</v>
      </c>
      <c r="BB999" s="6">
        <f>(IFERROR(VLOOKUP(AZ999,Components[[Name]:[Price]],2,FALSE),0))</f>
        <v>0</v>
      </c>
    </row>
    <row r="1000" spans="9:54" x14ac:dyDescent="0.2">
      <c r="I1000" s="7" t="e">
        <f>Fullmath[[#This Row],[Total CP]]/Fullmath[[#This Row],[Quantity]]</f>
        <v>#DIV/0!</v>
      </c>
      <c r="J10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0" s="6" t="e">
        <f>Fullmath[[#This Row],[Mat Cost]]/Fullmath[[#This Row],[Quantity]]</f>
        <v>#DIV/0!</v>
      </c>
      <c r="L10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0" s="14"/>
      <c r="O1000" s="15">
        <f>IFERROR(_xlfn.IFNA(VLOOKUP(Fullmath[[#This Row],[M1]],$H$2:$L999,2,FALSE),VLOOKUP(Fullmath[[#This Row],[M1]],$H1001:$L$2227,2,FALSE)),0)</f>
        <v>0</v>
      </c>
      <c r="P1000" s="16">
        <f>IFERROR(_xlfn.IFNA(VLOOKUP(Fullmath[[#This Row],[M1]],$H$2:$L999,4,FALSE),VLOOKUP(Fullmath[[#This Row],[M1]],$H1001:$L$2227,4,FALSE)),0)</f>
        <v>0</v>
      </c>
      <c r="S1000" s="15">
        <f>IFERROR(_xlfn.IFNA(VLOOKUP(Fullmath[[#This Row],[M2]],$H$2:$L999,2,FALSE),VLOOKUP(Fullmath[[#This Row],[M2]],$H1001:$L$2227,2,FALSE)),0)</f>
        <v>0</v>
      </c>
      <c r="T1000" s="16">
        <f>IFERROR(_xlfn.IFNA(VLOOKUP(Fullmath[[#This Row],[M2]],$H$2:$L999,4,FALSE),VLOOKUP(Fullmath[[#This Row],[M2]],$H1001:$L$2227,4,FALSE)),0)</f>
        <v>0</v>
      </c>
      <c r="W1000" s="15">
        <f>IFERROR(_xlfn.IFNA(VLOOKUP(Fullmath[[#This Row],[M3]],$H$2:$L999,2,FALSE),VLOOKUP(Fullmath[[#This Row],[M3]],$H1001:$L$2227,2,FALSE)),0)</f>
        <v>0</v>
      </c>
      <c r="X1000" s="16">
        <f>IFERROR(_xlfn.IFNA(VLOOKUP(Fullmath[[#This Row],[M3]],$H$2:$L999,4,FALSE),VLOOKUP(Fullmath[[#This Row],[M3]],$H1001:$L$2227,4,FALSE)),0)</f>
        <v>0</v>
      </c>
      <c r="AA1000" s="15">
        <f>IFERROR(_xlfn.IFNA(VLOOKUP(Fullmath[[#This Row],[M4]],$H$2:$L999,2,FALSE),VLOOKUP(Fullmath[[#This Row],[M4]],$H1001:$L$2227,2,FALSE)),0)</f>
        <v>0</v>
      </c>
      <c r="AB1000" s="16">
        <f>IFERROR(_xlfn.IFNA(VLOOKUP(Fullmath[[#This Row],[M4]],$H$2:$L999,4,FALSE),VLOOKUP(Fullmath[[#This Row],[M4]],$H1001:$L$2227,4,FALSE)),0)</f>
        <v>0</v>
      </c>
      <c r="AE1000" s="15">
        <f>IFERROR(_xlfn.IFNA(VLOOKUP(Fullmath[[#This Row],[M5]],$H$2:$L999,2,FALSE),VLOOKUP(Fullmath[[#This Row],[M5]],$H1001:$L$2227,2,FALSE)),0)</f>
        <v>0</v>
      </c>
      <c r="AF1000" s="16">
        <f>IFERROR(_xlfn.IFNA(VLOOKUP(Fullmath[[#This Row],[M5]],$H$2:$L999,4,FALSE),VLOOKUP(Fullmath[[#This Row],[M5]],$H1001:$L$2227,4,FALSE)),0)</f>
        <v>0</v>
      </c>
      <c r="AI1000" s="15">
        <f>IFERROR(_xlfn.IFNA(VLOOKUP(Fullmath[[#This Row],[M6]],$H$2:$L999,2,FALSE),VLOOKUP(Fullmath[[#This Row],[M6]],$H1001:$L$2227,2,FALSE)),0)</f>
        <v>0</v>
      </c>
      <c r="AJ1000" s="16">
        <f>IFERROR(_xlfn.IFNA(VLOOKUP(Fullmath[[#This Row],[M6]],$H$2:$L999,4,FALSE),VLOOKUP(Fullmath[[#This Row],[M6]],$H1001:$L$2227,4,FALSE)),0)</f>
        <v>0</v>
      </c>
      <c r="AM1000" s="6">
        <f>(IFERROR(VLOOKUP(AK1000,Components[[Name]:[Price]],2,FALSE),0))</f>
        <v>0</v>
      </c>
      <c r="AP1000" s="6">
        <f>(IFERROR(VLOOKUP(AN1000,Components[[Name]:[Price]],2,FALSE),0))</f>
        <v>0</v>
      </c>
      <c r="AS1000" s="6">
        <f>(IFERROR(VLOOKUP(AQ1000,Components[[Name]:[Price]],2,FALSE),0))</f>
        <v>0</v>
      </c>
      <c r="AV1000" s="6">
        <f>(IFERROR(VLOOKUP(AT1000,Components[[Name]:[Price]],2,FALSE),0))</f>
        <v>0</v>
      </c>
      <c r="AY1000" s="6">
        <f>(IFERROR(VLOOKUP(AW1000,Components[[Name]:[Price]],2,FALSE),0))</f>
        <v>0</v>
      </c>
      <c r="BB1000" s="6">
        <f>(IFERROR(VLOOKUP(AZ1000,Components[[Name]:[Price]],2,FALSE),0))</f>
        <v>0</v>
      </c>
    </row>
    <row r="1001" spans="9:54" x14ac:dyDescent="0.2">
      <c r="I1001" s="7" t="e">
        <f>Fullmath[[#This Row],[Total CP]]/Fullmath[[#This Row],[Quantity]]</f>
        <v>#DIV/0!</v>
      </c>
      <c r="J10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1" s="6" t="e">
        <f>Fullmath[[#This Row],[Mat Cost]]/Fullmath[[#This Row],[Quantity]]</f>
        <v>#DIV/0!</v>
      </c>
      <c r="L10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1" s="14"/>
      <c r="O1001" s="15">
        <f>IFERROR(_xlfn.IFNA(VLOOKUP(Fullmath[[#This Row],[M1]],$H$2:$L1000,2,FALSE),VLOOKUP(Fullmath[[#This Row],[M1]],$H1002:$L$2227,2,FALSE)),0)</f>
        <v>0</v>
      </c>
      <c r="P1001" s="16">
        <f>IFERROR(_xlfn.IFNA(VLOOKUP(Fullmath[[#This Row],[M1]],$H$2:$L1000,4,FALSE),VLOOKUP(Fullmath[[#This Row],[M1]],$H1002:$L$2227,4,FALSE)),0)</f>
        <v>0</v>
      </c>
      <c r="S1001" s="15">
        <f>IFERROR(_xlfn.IFNA(VLOOKUP(Fullmath[[#This Row],[M2]],$H$2:$L1000,2,FALSE),VLOOKUP(Fullmath[[#This Row],[M2]],$H1002:$L$2227,2,FALSE)),0)</f>
        <v>0</v>
      </c>
      <c r="T1001" s="16">
        <f>IFERROR(_xlfn.IFNA(VLOOKUP(Fullmath[[#This Row],[M2]],$H$2:$L1000,4,FALSE),VLOOKUP(Fullmath[[#This Row],[M2]],$H1002:$L$2227,4,FALSE)),0)</f>
        <v>0</v>
      </c>
      <c r="W1001" s="15">
        <f>IFERROR(_xlfn.IFNA(VLOOKUP(Fullmath[[#This Row],[M3]],$H$2:$L1000,2,FALSE),VLOOKUP(Fullmath[[#This Row],[M3]],$H1002:$L$2227,2,FALSE)),0)</f>
        <v>0</v>
      </c>
      <c r="X1001" s="16">
        <f>IFERROR(_xlfn.IFNA(VLOOKUP(Fullmath[[#This Row],[M3]],$H$2:$L1000,4,FALSE),VLOOKUP(Fullmath[[#This Row],[M3]],$H1002:$L$2227,4,FALSE)),0)</f>
        <v>0</v>
      </c>
      <c r="AA1001" s="15">
        <f>IFERROR(_xlfn.IFNA(VLOOKUP(Fullmath[[#This Row],[M4]],$H$2:$L1000,2,FALSE),VLOOKUP(Fullmath[[#This Row],[M4]],$H1002:$L$2227,2,FALSE)),0)</f>
        <v>0</v>
      </c>
      <c r="AB1001" s="16">
        <f>IFERROR(_xlfn.IFNA(VLOOKUP(Fullmath[[#This Row],[M4]],$H$2:$L1000,4,FALSE),VLOOKUP(Fullmath[[#This Row],[M4]],$H1002:$L$2227,4,FALSE)),0)</f>
        <v>0</v>
      </c>
      <c r="AE1001" s="15">
        <f>IFERROR(_xlfn.IFNA(VLOOKUP(Fullmath[[#This Row],[M5]],$H$2:$L1000,2,FALSE),VLOOKUP(Fullmath[[#This Row],[M5]],$H1002:$L$2227,2,FALSE)),0)</f>
        <v>0</v>
      </c>
      <c r="AF1001" s="16">
        <f>IFERROR(_xlfn.IFNA(VLOOKUP(Fullmath[[#This Row],[M5]],$H$2:$L1000,4,FALSE),VLOOKUP(Fullmath[[#This Row],[M5]],$H1002:$L$2227,4,FALSE)),0)</f>
        <v>0</v>
      </c>
      <c r="AI1001" s="15">
        <f>IFERROR(_xlfn.IFNA(VLOOKUP(Fullmath[[#This Row],[M6]],$H$2:$L1000,2,FALSE),VLOOKUP(Fullmath[[#This Row],[M6]],$H1002:$L$2227,2,FALSE)),0)</f>
        <v>0</v>
      </c>
      <c r="AJ1001" s="16">
        <f>IFERROR(_xlfn.IFNA(VLOOKUP(Fullmath[[#This Row],[M6]],$H$2:$L1000,4,FALSE),VLOOKUP(Fullmath[[#This Row],[M6]],$H1002:$L$2227,4,FALSE)),0)</f>
        <v>0</v>
      </c>
      <c r="AM1001" s="6">
        <f>(IFERROR(VLOOKUP(AK1001,Components[[Name]:[Price]],2,FALSE),0))</f>
        <v>0</v>
      </c>
      <c r="AP1001" s="6">
        <f>(IFERROR(VLOOKUP(AN1001,Components[[Name]:[Price]],2,FALSE),0))</f>
        <v>0</v>
      </c>
      <c r="AS1001" s="6">
        <f>(IFERROR(VLOOKUP(AQ1001,Components[[Name]:[Price]],2,FALSE),0))</f>
        <v>0</v>
      </c>
      <c r="AV1001" s="6">
        <f>(IFERROR(VLOOKUP(AT1001,Components[[Name]:[Price]],2,FALSE),0))</f>
        <v>0</v>
      </c>
      <c r="AY1001" s="6">
        <f>(IFERROR(VLOOKUP(AW1001,Components[[Name]:[Price]],2,FALSE),0))</f>
        <v>0</v>
      </c>
      <c r="BB1001" s="6">
        <f>(IFERROR(VLOOKUP(AZ1001,Components[[Name]:[Price]],2,FALSE),0))</f>
        <v>0</v>
      </c>
    </row>
    <row r="1002" spans="9:54" x14ac:dyDescent="0.2">
      <c r="I1002" s="7" t="e">
        <f>Fullmath[[#This Row],[Total CP]]/Fullmath[[#This Row],[Quantity]]</f>
        <v>#DIV/0!</v>
      </c>
      <c r="J10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2" s="6" t="e">
        <f>Fullmath[[#This Row],[Mat Cost]]/Fullmath[[#This Row],[Quantity]]</f>
        <v>#DIV/0!</v>
      </c>
      <c r="L10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2" s="14"/>
      <c r="O1002" s="15">
        <f>IFERROR(_xlfn.IFNA(VLOOKUP(Fullmath[[#This Row],[M1]],$H$2:$L1001,2,FALSE),VLOOKUP(Fullmath[[#This Row],[M1]],$H1003:$L$2227,2,FALSE)),0)</f>
        <v>0</v>
      </c>
      <c r="P1002" s="16">
        <f>IFERROR(_xlfn.IFNA(VLOOKUP(Fullmath[[#This Row],[M1]],$H$2:$L1001,4,FALSE),VLOOKUP(Fullmath[[#This Row],[M1]],$H1003:$L$2227,4,FALSE)),0)</f>
        <v>0</v>
      </c>
      <c r="S1002" s="15">
        <f>IFERROR(_xlfn.IFNA(VLOOKUP(Fullmath[[#This Row],[M2]],$H$2:$L1001,2,FALSE),VLOOKUP(Fullmath[[#This Row],[M2]],$H1003:$L$2227,2,FALSE)),0)</f>
        <v>0</v>
      </c>
      <c r="T1002" s="16">
        <f>IFERROR(_xlfn.IFNA(VLOOKUP(Fullmath[[#This Row],[M2]],$H$2:$L1001,4,FALSE),VLOOKUP(Fullmath[[#This Row],[M2]],$H1003:$L$2227,4,FALSE)),0)</f>
        <v>0</v>
      </c>
      <c r="W1002" s="15">
        <f>IFERROR(_xlfn.IFNA(VLOOKUP(Fullmath[[#This Row],[M3]],$H$2:$L1001,2,FALSE),VLOOKUP(Fullmath[[#This Row],[M3]],$H1003:$L$2227,2,FALSE)),0)</f>
        <v>0</v>
      </c>
      <c r="X1002" s="16">
        <f>IFERROR(_xlfn.IFNA(VLOOKUP(Fullmath[[#This Row],[M3]],$H$2:$L1001,4,FALSE),VLOOKUP(Fullmath[[#This Row],[M3]],$H1003:$L$2227,4,FALSE)),0)</f>
        <v>0</v>
      </c>
      <c r="AA1002" s="15">
        <f>IFERROR(_xlfn.IFNA(VLOOKUP(Fullmath[[#This Row],[M4]],$H$2:$L1001,2,FALSE),VLOOKUP(Fullmath[[#This Row],[M4]],$H1003:$L$2227,2,FALSE)),0)</f>
        <v>0</v>
      </c>
      <c r="AB1002" s="16">
        <f>IFERROR(_xlfn.IFNA(VLOOKUP(Fullmath[[#This Row],[M4]],$H$2:$L1001,4,FALSE),VLOOKUP(Fullmath[[#This Row],[M4]],$H1003:$L$2227,4,FALSE)),0)</f>
        <v>0</v>
      </c>
      <c r="AE1002" s="15">
        <f>IFERROR(_xlfn.IFNA(VLOOKUP(Fullmath[[#This Row],[M5]],$H$2:$L1001,2,FALSE),VLOOKUP(Fullmath[[#This Row],[M5]],$H1003:$L$2227,2,FALSE)),0)</f>
        <v>0</v>
      </c>
      <c r="AF1002" s="16">
        <f>IFERROR(_xlfn.IFNA(VLOOKUP(Fullmath[[#This Row],[M5]],$H$2:$L1001,4,FALSE),VLOOKUP(Fullmath[[#This Row],[M5]],$H1003:$L$2227,4,FALSE)),0)</f>
        <v>0</v>
      </c>
      <c r="AI1002" s="15">
        <f>IFERROR(_xlfn.IFNA(VLOOKUP(Fullmath[[#This Row],[M6]],$H$2:$L1001,2,FALSE),VLOOKUP(Fullmath[[#This Row],[M6]],$H1003:$L$2227,2,FALSE)),0)</f>
        <v>0</v>
      </c>
      <c r="AJ1002" s="16">
        <f>IFERROR(_xlfn.IFNA(VLOOKUP(Fullmath[[#This Row],[M6]],$H$2:$L1001,4,FALSE),VLOOKUP(Fullmath[[#This Row],[M6]],$H1003:$L$2227,4,FALSE)),0)</f>
        <v>0</v>
      </c>
      <c r="AM1002" s="6">
        <f>(IFERROR(VLOOKUP(AK1002,Components[[Name]:[Price]],2,FALSE),0))</f>
        <v>0</v>
      </c>
      <c r="AP1002" s="6">
        <f>(IFERROR(VLOOKUP(AN1002,Components[[Name]:[Price]],2,FALSE),0))</f>
        <v>0</v>
      </c>
      <c r="AS1002" s="6">
        <f>(IFERROR(VLOOKUP(AQ1002,Components[[Name]:[Price]],2,FALSE),0))</f>
        <v>0</v>
      </c>
      <c r="AV1002" s="6">
        <f>(IFERROR(VLOOKUP(AT1002,Components[[Name]:[Price]],2,FALSE),0))</f>
        <v>0</v>
      </c>
      <c r="AY1002" s="6">
        <f>(IFERROR(VLOOKUP(AW1002,Components[[Name]:[Price]],2,FALSE),0))</f>
        <v>0</v>
      </c>
      <c r="BB1002" s="6">
        <f>(IFERROR(VLOOKUP(AZ1002,Components[[Name]:[Price]],2,FALSE),0))</f>
        <v>0</v>
      </c>
    </row>
    <row r="1003" spans="9:54" x14ac:dyDescent="0.2">
      <c r="I1003" s="7" t="e">
        <f>Fullmath[[#This Row],[Total CP]]/Fullmath[[#This Row],[Quantity]]</f>
        <v>#DIV/0!</v>
      </c>
      <c r="J10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3" s="6" t="e">
        <f>Fullmath[[#This Row],[Mat Cost]]/Fullmath[[#This Row],[Quantity]]</f>
        <v>#DIV/0!</v>
      </c>
      <c r="L10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3" s="14"/>
      <c r="O1003" s="15">
        <f>IFERROR(_xlfn.IFNA(VLOOKUP(Fullmath[[#This Row],[M1]],$H$2:$L1002,2,FALSE),VLOOKUP(Fullmath[[#This Row],[M1]],$H1004:$L$2227,2,FALSE)),0)</f>
        <v>0</v>
      </c>
      <c r="P1003" s="16">
        <f>IFERROR(_xlfn.IFNA(VLOOKUP(Fullmath[[#This Row],[M1]],$H$2:$L1002,4,FALSE),VLOOKUP(Fullmath[[#This Row],[M1]],$H1004:$L$2227,4,FALSE)),0)</f>
        <v>0</v>
      </c>
      <c r="S1003" s="15">
        <f>IFERROR(_xlfn.IFNA(VLOOKUP(Fullmath[[#This Row],[M2]],$H$2:$L1002,2,FALSE),VLOOKUP(Fullmath[[#This Row],[M2]],$H1004:$L$2227,2,FALSE)),0)</f>
        <v>0</v>
      </c>
      <c r="T1003" s="16">
        <f>IFERROR(_xlfn.IFNA(VLOOKUP(Fullmath[[#This Row],[M2]],$H$2:$L1002,4,FALSE),VLOOKUP(Fullmath[[#This Row],[M2]],$H1004:$L$2227,4,FALSE)),0)</f>
        <v>0</v>
      </c>
      <c r="W1003" s="15">
        <f>IFERROR(_xlfn.IFNA(VLOOKUP(Fullmath[[#This Row],[M3]],$H$2:$L1002,2,FALSE),VLOOKUP(Fullmath[[#This Row],[M3]],$H1004:$L$2227,2,FALSE)),0)</f>
        <v>0</v>
      </c>
      <c r="X1003" s="16">
        <f>IFERROR(_xlfn.IFNA(VLOOKUP(Fullmath[[#This Row],[M3]],$H$2:$L1002,4,FALSE),VLOOKUP(Fullmath[[#This Row],[M3]],$H1004:$L$2227,4,FALSE)),0)</f>
        <v>0</v>
      </c>
      <c r="AA1003" s="15">
        <f>IFERROR(_xlfn.IFNA(VLOOKUP(Fullmath[[#This Row],[M4]],$H$2:$L1002,2,FALSE),VLOOKUP(Fullmath[[#This Row],[M4]],$H1004:$L$2227,2,FALSE)),0)</f>
        <v>0</v>
      </c>
      <c r="AB1003" s="16">
        <f>IFERROR(_xlfn.IFNA(VLOOKUP(Fullmath[[#This Row],[M4]],$H$2:$L1002,4,FALSE),VLOOKUP(Fullmath[[#This Row],[M4]],$H1004:$L$2227,4,FALSE)),0)</f>
        <v>0</v>
      </c>
      <c r="AE1003" s="15">
        <f>IFERROR(_xlfn.IFNA(VLOOKUP(Fullmath[[#This Row],[M5]],$H$2:$L1002,2,FALSE),VLOOKUP(Fullmath[[#This Row],[M5]],$H1004:$L$2227,2,FALSE)),0)</f>
        <v>0</v>
      </c>
      <c r="AF1003" s="16">
        <f>IFERROR(_xlfn.IFNA(VLOOKUP(Fullmath[[#This Row],[M5]],$H$2:$L1002,4,FALSE),VLOOKUP(Fullmath[[#This Row],[M5]],$H1004:$L$2227,4,FALSE)),0)</f>
        <v>0</v>
      </c>
      <c r="AI1003" s="15">
        <f>IFERROR(_xlfn.IFNA(VLOOKUP(Fullmath[[#This Row],[M6]],$H$2:$L1002,2,FALSE),VLOOKUP(Fullmath[[#This Row],[M6]],$H1004:$L$2227,2,FALSE)),0)</f>
        <v>0</v>
      </c>
      <c r="AJ1003" s="16">
        <f>IFERROR(_xlfn.IFNA(VLOOKUP(Fullmath[[#This Row],[M6]],$H$2:$L1002,4,FALSE),VLOOKUP(Fullmath[[#This Row],[M6]],$H1004:$L$2227,4,FALSE)),0)</f>
        <v>0</v>
      </c>
      <c r="AM1003" s="6">
        <f>(IFERROR(VLOOKUP(AK1003,Components[[Name]:[Price]],2,FALSE),0))</f>
        <v>0</v>
      </c>
      <c r="AP1003" s="6">
        <f>(IFERROR(VLOOKUP(AN1003,Components[[Name]:[Price]],2,FALSE),0))</f>
        <v>0</v>
      </c>
      <c r="AS1003" s="6">
        <f>(IFERROR(VLOOKUP(AQ1003,Components[[Name]:[Price]],2,FALSE),0))</f>
        <v>0</v>
      </c>
      <c r="AV1003" s="6">
        <f>(IFERROR(VLOOKUP(AT1003,Components[[Name]:[Price]],2,FALSE),0))</f>
        <v>0</v>
      </c>
      <c r="AY1003" s="6">
        <f>(IFERROR(VLOOKUP(AW1003,Components[[Name]:[Price]],2,FALSE),0))</f>
        <v>0</v>
      </c>
      <c r="BB1003" s="6">
        <f>(IFERROR(VLOOKUP(AZ1003,Components[[Name]:[Price]],2,FALSE),0))</f>
        <v>0</v>
      </c>
    </row>
    <row r="1004" spans="9:54" x14ac:dyDescent="0.2">
      <c r="I1004" s="7" t="e">
        <f>Fullmath[[#This Row],[Total CP]]/Fullmath[[#This Row],[Quantity]]</f>
        <v>#DIV/0!</v>
      </c>
      <c r="J10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4" s="6" t="e">
        <f>Fullmath[[#This Row],[Mat Cost]]/Fullmath[[#This Row],[Quantity]]</f>
        <v>#DIV/0!</v>
      </c>
      <c r="L10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4" s="14"/>
      <c r="O1004" s="15">
        <f>IFERROR(_xlfn.IFNA(VLOOKUP(Fullmath[[#This Row],[M1]],$H$2:$L1003,2,FALSE),VLOOKUP(Fullmath[[#This Row],[M1]],$H1005:$L$2227,2,FALSE)),0)</f>
        <v>0</v>
      </c>
      <c r="P1004" s="16">
        <f>IFERROR(_xlfn.IFNA(VLOOKUP(Fullmath[[#This Row],[M1]],$H$2:$L1003,4,FALSE),VLOOKUP(Fullmath[[#This Row],[M1]],$H1005:$L$2227,4,FALSE)),0)</f>
        <v>0</v>
      </c>
      <c r="S1004" s="15">
        <f>IFERROR(_xlfn.IFNA(VLOOKUP(Fullmath[[#This Row],[M2]],$H$2:$L1003,2,FALSE),VLOOKUP(Fullmath[[#This Row],[M2]],$H1005:$L$2227,2,FALSE)),0)</f>
        <v>0</v>
      </c>
      <c r="T1004" s="16">
        <f>IFERROR(_xlfn.IFNA(VLOOKUP(Fullmath[[#This Row],[M2]],$H$2:$L1003,4,FALSE),VLOOKUP(Fullmath[[#This Row],[M2]],$H1005:$L$2227,4,FALSE)),0)</f>
        <v>0</v>
      </c>
      <c r="W1004" s="15">
        <f>IFERROR(_xlfn.IFNA(VLOOKUP(Fullmath[[#This Row],[M3]],$H$2:$L1003,2,FALSE),VLOOKUP(Fullmath[[#This Row],[M3]],$H1005:$L$2227,2,FALSE)),0)</f>
        <v>0</v>
      </c>
      <c r="X1004" s="16">
        <f>IFERROR(_xlfn.IFNA(VLOOKUP(Fullmath[[#This Row],[M3]],$H$2:$L1003,4,FALSE),VLOOKUP(Fullmath[[#This Row],[M3]],$H1005:$L$2227,4,FALSE)),0)</f>
        <v>0</v>
      </c>
      <c r="AA1004" s="15">
        <f>IFERROR(_xlfn.IFNA(VLOOKUP(Fullmath[[#This Row],[M4]],$H$2:$L1003,2,FALSE),VLOOKUP(Fullmath[[#This Row],[M4]],$H1005:$L$2227,2,FALSE)),0)</f>
        <v>0</v>
      </c>
      <c r="AB1004" s="16">
        <f>IFERROR(_xlfn.IFNA(VLOOKUP(Fullmath[[#This Row],[M4]],$H$2:$L1003,4,FALSE),VLOOKUP(Fullmath[[#This Row],[M4]],$H1005:$L$2227,4,FALSE)),0)</f>
        <v>0</v>
      </c>
      <c r="AE1004" s="15">
        <f>IFERROR(_xlfn.IFNA(VLOOKUP(Fullmath[[#This Row],[M5]],$H$2:$L1003,2,FALSE),VLOOKUP(Fullmath[[#This Row],[M5]],$H1005:$L$2227,2,FALSE)),0)</f>
        <v>0</v>
      </c>
      <c r="AF1004" s="16">
        <f>IFERROR(_xlfn.IFNA(VLOOKUP(Fullmath[[#This Row],[M5]],$H$2:$L1003,4,FALSE),VLOOKUP(Fullmath[[#This Row],[M5]],$H1005:$L$2227,4,FALSE)),0)</f>
        <v>0</v>
      </c>
      <c r="AI1004" s="15">
        <f>IFERROR(_xlfn.IFNA(VLOOKUP(Fullmath[[#This Row],[M6]],$H$2:$L1003,2,FALSE),VLOOKUP(Fullmath[[#This Row],[M6]],$H1005:$L$2227,2,FALSE)),0)</f>
        <v>0</v>
      </c>
      <c r="AJ1004" s="16">
        <f>IFERROR(_xlfn.IFNA(VLOOKUP(Fullmath[[#This Row],[M6]],$H$2:$L1003,4,FALSE),VLOOKUP(Fullmath[[#This Row],[M6]],$H1005:$L$2227,4,FALSE)),0)</f>
        <v>0</v>
      </c>
      <c r="AM1004" s="6">
        <f>(IFERROR(VLOOKUP(AK1004,Components[[Name]:[Price]],2,FALSE),0))</f>
        <v>0</v>
      </c>
      <c r="AP1004" s="6">
        <f>(IFERROR(VLOOKUP(AN1004,Components[[Name]:[Price]],2,FALSE),0))</f>
        <v>0</v>
      </c>
      <c r="AS1004" s="6">
        <f>(IFERROR(VLOOKUP(AQ1004,Components[[Name]:[Price]],2,FALSE),0))</f>
        <v>0</v>
      </c>
      <c r="AV1004" s="6">
        <f>(IFERROR(VLOOKUP(AT1004,Components[[Name]:[Price]],2,FALSE),0))</f>
        <v>0</v>
      </c>
      <c r="AY1004" s="6">
        <f>(IFERROR(VLOOKUP(AW1004,Components[[Name]:[Price]],2,FALSE),0))</f>
        <v>0</v>
      </c>
      <c r="BB1004" s="6">
        <f>(IFERROR(VLOOKUP(AZ1004,Components[[Name]:[Price]],2,FALSE),0))</f>
        <v>0</v>
      </c>
    </row>
    <row r="1005" spans="9:54" x14ac:dyDescent="0.2">
      <c r="I1005" s="7" t="e">
        <f>Fullmath[[#This Row],[Total CP]]/Fullmath[[#This Row],[Quantity]]</f>
        <v>#DIV/0!</v>
      </c>
      <c r="J10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5" s="6" t="e">
        <f>Fullmath[[#This Row],[Mat Cost]]/Fullmath[[#This Row],[Quantity]]</f>
        <v>#DIV/0!</v>
      </c>
      <c r="L10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5" s="14"/>
      <c r="O1005" s="15">
        <f>IFERROR(_xlfn.IFNA(VLOOKUP(Fullmath[[#This Row],[M1]],$H$2:$L1004,2,FALSE),VLOOKUP(Fullmath[[#This Row],[M1]],$H1006:$L$2227,2,FALSE)),0)</f>
        <v>0</v>
      </c>
      <c r="P1005" s="16">
        <f>IFERROR(_xlfn.IFNA(VLOOKUP(Fullmath[[#This Row],[M1]],$H$2:$L1004,4,FALSE),VLOOKUP(Fullmath[[#This Row],[M1]],$H1006:$L$2227,4,FALSE)),0)</f>
        <v>0</v>
      </c>
      <c r="S1005" s="15">
        <f>IFERROR(_xlfn.IFNA(VLOOKUP(Fullmath[[#This Row],[M2]],$H$2:$L1004,2,FALSE),VLOOKUP(Fullmath[[#This Row],[M2]],$H1006:$L$2227,2,FALSE)),0)</f>
        <v>0</v>
      </c>
      <c r="T1005" s="16">
        <f>IFERROR(_xlfn.IFNA(VLOOKUP(Fullmath[[#This Row],[M2]],$H$2:$L1004,4,FALSE),VLOOKUP(Fullmath[[#This Row],[M2]],$H1006:$L$2227,4,FALSE)),0)</f>
        <v>0</v>
      </c>
      <c r="W1005" s="15">
        <f>IFERROR(_xlfn.IFNA(VLOOKUP(Fullmath[[#This Row],[M3]],$H$2:$L1004,2,FALSE),VLOOKUP(Fullmath[[#This Row],[M3]],$H1006:$L$2227,2,FALSE)),0)</f>
        <v>0</v>
      </c>
      <c r="X1005" s="16">
        <f>IFERROR(_xlfn.IFNA(VLOOKUP(Fullmath[[#This Row],[M3]],$H$2:$L1004,4,FALSE),VLOOKUP(Fullmath[[#This Row],[M3]],$H1006:$L$2227,4,FALSE)),0)</f>
        <v>0</v>
      </c>
      <c r="AA1005" s="15">
        <f>IFERROR(_xlfn.IFNA(VLOOKUP(Fullmath[[#This Row],[M4]],$H$2:$L1004,2,FALSE),VLOOKUP(Fullmath[[#This Row],[M4]],$H1006:$L$2227,2,FALSE)),0)</f>
        <v>0</v>
      </c>
      <c r="AB1005" s="16">
        <f>IFERROR(_xlfn.IFNA(VLOOKUP(Fullmath[[#This Row],[M4]],$H$2:$L1004,4,FALSE),VLOOKUP(Fullmath[[#This Row],[M4]],$H1006:$L$2227,4,FALSE)),0)</f>
        <v>0</v>
      </c>
      <c r="AE1005" s="15">
        <f>IFERROR(_xlfn.IFNA(VLOOKUP(Fullmath[[#This Row],[M5]],$H$2:$L1004,2,FALSE),VLOOKUP(Fullmath[[#This Row],[M5]],$H1006:$L$2227,2,FALSE)),0)</f>
        <v>0</v>
      </c>
      <c r="AF1005" s="16">
        <f>IFERROR(_xlfn.IFNA(VLOOKUP(Fullmath[[#This Row],[M5]],$H$2:$L1004,4,FALSE),VLOOKUP(Fullmath[[#This Row],[M5]],$H1006:$L$2227,4,FALSE)),0)</f>
        <v>0</v>
      </c>
      <c r="AI1005" s="15">
        <f>IFERROR(_xlfn.IFNA(VLOOKUP(Fullmath[[#This Row],[M6]],$H$2:$L1004,2,FALSE),VLOOKUP(Fullmath[[#This Row],[M6]],$H1006:$L$2227,2,FALSE)),0)</f>
        <v>0</v>
      </c>
      <c r="AJ1005" s="16">
        <f>IFERROR(_xlfn.IFNA(VLOOKUP(Fullmath[[#This Row],[M6]],$H$2:$L1004,4,FALSE),VLOOKUP(Fullmath[[#This Row],[M6]],$H1006:$L$2227,4,FALSE)),0)</f>
        <v>0</v>
      </c>
      <c r="AM1005" s="6">
        <f>(IFERROR(VLOOKUP(AK1005,Components[[Name]:[Price]],2,FALSE),0))</f>
        <v>0</v>
      </c>
      <c r="AP1005" s="6">
        <f>(IFERROR(VLOOKUP(AN1005,Components[[Name]:[Price]],2,FALSE),0))</f>
        <v>0</v>
      </c>
      <c r="AS1005" s="6">
        <f>(IFERROR(VLOOKUP(AQ1005,Components[[Name]:[Price]],2,FALSE),0))</f>
        <v>0</v>
      </c>
      <c r="AV1005" s="6">
        <f>(IFERROR(VLOOKUP(AT1005,Components[[Name]:[Price]],2,FALSE),0))</f>
        <v>0</v>
      </c>
      <c r="AY1005" s="6">
        <f>(IFERROR(VLOOKUP(AW1005,Components[[Name]:[Price]],2,FALSE),0))</f>
        <v>0</v>
      </c>
      <c r="BB1005" s="6">
        <f>(IFERROR(VLOOKUP(AZ1005,Components[[Name]:[Price]],2,FALSE),0))</f>
        <v>0</v>
      </c>
    </row>
    <row r="1006" spans="9:54" x14ac:dyDescent="0.2">
      <c r="I1006" s="7" t="e">
        <f>Fullmath[[#This Row],[Total CP]]/Fullmath[[#This Row],[Quantity]]</f>
        <v>#DIV/0!</v>
      </c>
      <c r="J10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6" s="6" t="e">
        <f>Fullmath[[#This Row],[Mat Cost]]/Fullmath[[#This Row],[Quantity]]</f>
        <v>#DIV/0!</v>
      </c>
      <c r="L10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6" s="14"/>
      <c r="O1006" s="15">
        <f>IFERROR(_xlfn.IFNA(VLOOKUP(Fullmath[[#This Row],[M1]],$H$2:$L1005,2,FALSE),VLOOKUP(Fullmath[[#This Row],[M1]],$H1007:$L$2227,2,FALSE)),0)</f>
        <v>0</v>
      </c>
      <c r="P1006" s="16">
        <f>IFERROR(_xlfn.IFNA(VLOOKUP(Fullmath[[#This Row],[M1]],$H$2:$L1005,4,FALSE),VLOOKUP(Fullmath[[#This Row],[M1]],$H1007:$L$2227,4,FALSE)),0)</f>
        <v>0</v>
      </c>
      <c r="S1006" s="15">
        <f>IFERROR(_xlfn.IFNA(VLOOKUP(Fullmath[[#This Row],[M2]],$H$2:$L1005,2,FALSE),VLOOKUP(Fullmath[[#This Row],[M2]],$H1007:$L$2227,2,FALSE)),0)</f>
        <v>0</v>
      </c>
      <c r="T1006" s="16">
        <f>IFERROR(_xlfn.IFNA(VLOOKUP(Fullmath[[#This Row],[M2]],$H$2:$L1005,4,FALSE),VLOOKUP(Fullmath[[#This Row],[M2]],$H1007:$L$2227,4,FALSE)),0)</f>
        <v>0</v>
      </c>
      <c r="W1006" s="15">
        <f>IFERROR(_xlfn.IFNA(VLOOKUP(Fullmath[[#This Row],[M3]],$H$2:$L1005,2,FALSE),VLOOKUP(Fullmath[[#This Row],[M3]],$H1007:$L$2227,2,FALSE)),0)</f>
        <v>0</v>
      </c>
      <c r="X1006" s="16">
        <f>IFERROR(_xlfn.IFNA(VLOOKUP(Fullmath[[#This Row],[M3]],$H$2:$L1005,4,FALSE),VLOOKUP(Fullmath[[#This Row],[M3]],$H1007:$L$2227,4,FALSE)),0)</f>
        <v>0</v>
      </c>
      <c r="AA1006" s="15">
        <f>IFERROR(_xlfn.IFNA(VLOOKUP(Fullmath[[#This Row],[M4]],$H$2:$L1005,2,FALSE),VLOOKUP(Fullmath[[#This Row],[M4]],$H1007:$L$2227,2,FALSE)),0)</f>
        <v>0</v>
      </c>
      <c r="AB1006" s="16">
        <f>IFERROR(_xlfn.IFNA(VLOOKUP(Fullmath[[#This Row],[M4]],$H$2:$L1005,4,FALSE),VLOOKUP(Fullmath[[#This Row],[M4]],$H1007:$L$2227,4,FALSE)),0)</f>
        <v>0</v>
      </c>
      <c r="AE1006" s="15">
        <f>IFERROR(_xlfn.IFNA(VLOOKUP(Fullmath[[#This Row],[M5]],$H$2:$L1005,2,FALSE),VLOOKUP(Fullmath[[#This Row],[M5]],$H1007:$L$2227,2,FALSE)),0)</f>
        <v>0</v>
      </c>
      <c r="AF1006" s="16">
        <f>IFERROR(_xlfn.IFNA(VLOOKUP(Fullmath[[#This Row],[M5]],$H$2:$L1005,4,FALSE),VLOOKUP(Fullmath[[#This Row],[M5]],$H1007:$L$2227,4,FALSE)),0)</f>
        <v>0</v>
      </c>
      <c r="AI1006" s="15">
        <f>IFERROR(_xlfn.IFNA(VLOOKUP(Fullmath[[#This Row],[M6]],$H$2:$L1005,2,FALSE),VLOOKUP(Fullmath[[#This Row],[M6]],$H1007:$L$2227,2,FALSE)),0)</f>
        <v>0</v>
      </c>
      <c r="AJ1006" s="16">
        <f>IFERROR(_xlfn.IFNA(VLOOKUP(Fullmath[[#This Row],[M6]],$H$2:$L1005,4,FALSE),VLOOKUP(Fullmath[[#This Row],[M6]],$H1007:$L$2227,4,FALSE)),0)</f>
        <v>0</v>
      </c>
      <c r="AM1006" s="6">
        <f>(IFERROR(VLOOKUP(AK1006,Components[[Name]:[Price]],2,FALSE),0))</f>
        <v>0</v>
      </c>
      <c r="AP1006" s="6">
        <f>(IFERROR(VLOOKUP(AN1006,Components[[Name]:[Price]],2,FALSE),0))</f>
        <v>0</v>
      </c>
      <c r="AS1006" s="6">
        <f>(IFERROR(VLOOKUP(AQ1006,Components[[Name]:[Price]],2,FALSE),0))</f>
        <v>0</v>
      </c>
      <c r="AV1006" s="6">
        <f>(IFERROR(VLOOKUP(AT1006,Components[[Name]:[Price]],2,FALSE),0))</f>
        <v>0</v>
      </c>
      <c r="AY1006" s="6">
        <f>(IFERROR(VLOOKUP(AW1006,Components[[Name]:[Price]],2,FALSE),0))</f>
        <v>0</v>
      </c>
      <c r="BB1006" s="6">
        <f>(IFERROR(VLOOKUP(AZ1006,Components[[Name]:[Price]],2,FALSE),0))</f>
        <v>0</v>
      </c>
    </row>
    <row r="1007" spans="9:54" x14ac:dyDescent="0.2">
      <c r="I1007" s="7" t="e">
        <f>Fullmath[[#This Row],[Total CP]]/Fullmath[[#This Row],[Quantity]]</f>
        <v>#DIV/0!</v>
      </c>
      <c r="J10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7" s="6" t="e">
        <f>Fullmath[[#This Row],[Mat Cost]]/Fullmath[[#This Row],[Quantity]]</f>
        <v>#DIV/0!</v>
      </c>
      <c r="L10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7" s="14"/>
      <c r="O1007" s="15">
        <f>IFERROR(_xlfn.IFNA(VLOOKUP(Fullmath[[#This Row],[M1]],$H$2:$L1006,2,FALSE),VLOOKUP(Fullmath[[#This Row],[M1]],$H1008:$L$2227,2,FALSE)),0)</f>
        <v>0</v>
      </c>
      <c r="P1007" s="16">
        <f>IFERROR(_xlfn.IFNA(VLOOKUP(Fullmath[[#This Row],[M1]],$H$2:$L1006,4,FALSE),VLOOKUP(Fullmath[[#This Row],[M1]],$H1008:$L$2227,4,FALSE)),0)</f>
        <v>0</v>
      </c>
      <c r="S1007" s="15">
        <f>IFERROR(_xlfn.IFNA(VLOOKUP(Fullmath[[#This Row],[M2]],$H$2:$L1006,2,FALSE),VLOOKUP(Fullmath[[#This Row],[M2]],$H1008:$L$2227,2,FALSE)),0)</f>
        <v>0</v>
      </c>
      <c r="T1007" s="16">
        <f>IFERROR(_xlfn.IFNA(VLOOKUP(Fullmath[[#This Row],[M2]],$H$2:$L1006,4,FALSE),VLOOKUP(Fullmath[[#This Row],[M2]],$H1008:$L$2227,4,FALSE)),0)</f>
        <v>0</v>
      </c>
      <c r="W1007" s="15">
        <f>IFERROR(_xlfn.IFNA(VLOOKUP(Fullmath[[#This Row],[M3]],$H$2:$L1006,2,FALSE),VLOOKUP(Fullmath[[#This Row],[M3]],$H1008:$L$2227,2,FALSE)),0)</f>
        <v>0</v>
      </c>
      <c r="X1007" s="16">
        <f>IFERROR(_xlfn.IFNA(VLOOKUP(Fullmath[[#This Row],[M3]],$H$2:$L1006,4,FALSE),VLOOKUP(Fullmath[[#This Row],[M3]],$H1008:$L$2227,4,FALSE)),0)</f>
        <v>0</v>
      </c>
      <c r="AA1007" s="15">
        <f>IFERROR(_xlfn.IFNA(VLOOKUP(Fullmath[[#This Row],[M4]],$H$2:$L1006,2,FALSE),VLOOKUP(Fullmath[[#This Row],[M4]],$H1008:$L$2227,2,FALSE)),0)</f>
        <v>0</v>
      </c>
      <c r="AB1007" s="16">
        <f>IFERROR(_xlfn.IFNA(VLOOKUP(Fullmath[[#This Row],[M4]],$H$2:$L1006,4,FALSE),VLOOKUP(Fullmath[[#This Row],[M4]],$H1008:$L$2227,4,FALSE)),0)</f>
        <v>0</v>
      </c>
      <c r="AE1007" s="15">
        <f>IFERROR(_xlfn.IFNA(VLOOKUP(Fullmath[[#This Row],[M5]],$H$2:$L1006,2,FALSE),VLOOKUP(Fullmath[[#This Row],[M5]],$H1008:$L$2227,2,FALSE)),0)</f>
        <v>0</v>
      </c>
      <c r="AF1007" s="16">
        <f>IFERROR(_xlfn.IFNA(VLOOKUP(Fullmath[[#This Row],[M5]],$H$2:$L1006,4,FALSE),VLOOKUP(Fullmath[[#This Row],[M5]],$H1008:$L$2227,4,FALSE)),0)</f>
        <v>0</v>
      </c>
      <c r="AI1007" s="15">
        <f>IFERROR(_xlfn.IFNA(VLOOKUP(Fullmath[[#This Row],[M6]],$H$2:$L1006,2,FALSE),VLOOKUP(Fullmath[[#This Row],[M6]],$H1008:$L$2227,2,FALSE)),0)</f>
        <v>0</v>
      </c>
      <c r="AJ1007" s="16">
        <f>IFERROR(_xlfn.IFNA(VLOOKUP(Fullmath[[#This Row],[M6]],$H$2:$L1006,4,FALSE),VLOOKUP(Fullmath[[#This Row],[M6]],$H1008:$L$2227,4,FALSE)),0)</f>
        <v>0</v>
      </c>
      <c r="AM1007" s="6">
        <f>(IFERROR(VLOOKUP(AK1007,Components[[Name]:[Price]],2,FALSE),0))</f>
        <v>0</v>
      </c>
      <c r="AP1007" s="6">
        <f>(IFERROR(VLOOKUP(AN1007,Components[[Name]:[Price]],2,FALSE),0))</f>
        <v>0</v>
      </c>
      <c r="AS1007" s="6">
        <f>(IFERROR(VLOOKUP(AQ1007,Components[[Name]:[Price]],2,FALSE),0))</f>
        <v>0</v>
      </c>
      <c r="AV1007" s="6">
        <f>(IFERROR(VLOOKUP(AT1007,Components[[Name]:[Price]],2,FALSE),0))</f>
        <v>0</v>
      </c>
      <c r="AY1007" s="6">
        <f>(IFERROR(VLOOKUP(AW1007,Components[[Name]:[Price]],2,FALSE),0))</f>
        <v>0</v>
      </c>
      <c r="BB1007" s="6">
        <f>(IFERROR(VLOOKUP(AZ1007,Components[[Name]:[Price]],2,FALSE),0))</f>
        <v>0</v>
      </c>
    </row>
    <row r="1008" spans="9:54" x14ac:dyDescent="0.2">
      <c r="I1008" s="7" t="e">
        <f>Fullmath[[#This Row],[Total CP]]/Fullmath[[#This Row],[Quantity]]</f>
        <v>#DIV/0!</v>
      </c>
      <c r="J10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8" s="6" t="e">
        <f>Fullmath[[#This Row],[Mat Cost]]/Fullmath[[#This Row],[Quantity]]</f>
        <v>#DIV/0!</v>
      </c>
      <c r="L10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8" s="14"/>
      <c r="O1008" s="15">
        <f>IFERROR(_xlfn.IFNA(VLOOKUP(Fullmath[[#This Row],[M1]],$H$2:$L1007,2,FALSE),VLOOKUP(Fullmath[[#This Row],[M1]],$H1009:$L$2227,2,FALSE)),0)</f>
        <v>0</v>
      </c>
      <c r="P1008" s="16">
        <f>IFERROR(_xlfn.IFNA(VLOOKUP(Fullmath[[#This Row],[M1]],$H$2:$L1007,4,FALSE),VLOOKUP(Fullmath[[#This Row],[M1]],$H1009:$L$2227,4,FALSE)),0)</f>
        <v>0</v>
      </c>
      <c r="S1008" s="15">
        <f>IFERROR(_xlfn.IFNA(VLOOKUP(Fullmath[[#This Row],[M2]],$H$2:$L1007,2,FALSE),VLOOKUP(Fullmath[[#This Row],[M2]],$H1009:$L$2227,2,FALSE)),0)</f>
        <v>0</v>
      </c>
      <c r="T1008" s="16">
        <f>IFERROR(_xlfn.IFNA(VLOOKUP(Fullmath[[#This Row],[M2]],$H$2:$L1007,4,FALSE),VLOOKUP(Fullmath[[#This Row],[M2]],$H1009:$L$2227,4,FALSE)),0)</f>
        <v>0</v>
      </c>
      <c r="W1008" s="15">
        <f>IFERROR(_xlfn.IFNA(VLOOKUP(Fullmath[[#This Row],[M3]],$H$2:$L1007,2,FALSE),VLOOKUP(Fullmath[[#This Row],[M3]],$H1009:$L$2227,2,FALSE)),0)</f>
        <v>0</v>
      </c>
      <c r="X1008" s="16">
        <f>IFERROR(_xlfn.IFNA(VLOOKUP(Fullmath[[#This Row],[M3]],$H$2:$L1007,4,FALSE),VLOOKUP(Fullmath[[#This Row],[M3]],$H1009:$L$2227,4,FALSE)),0)</f>
        <v>0</v>
      </c>
      <c r="AA1008" s="15">
        <f>IFERROR(_xlfn.IFNA(VLOOKUP(Fullmath[[#This Row],[M4]],$H$2:$L1007,2,FALSE),VLOOKUP(Fullmath[[#This Row],[M4]],$H1009:$L$2227,2,FALSE)),0)</f>
        <v>0</v>
      </c>
      <c r="AB1008" s="16">
        <f>IFERROR(_xlfn.IFNA(VLOOKUP(Fullmath[[#This Row],[M4]],$H$2:$L1007,4,FALSE),VLOOKUP(Fullmath[[#This Row],[M4]],$H1009:$L$2227,4,FALSE)),0)</f>
        <v>0</v>
      </c>
      <c r="AE1008" s="15">
        <f>IFERROR(_xlfn.IFNA(VLOOKUP(Fullmath[[#This Row],[M5]],$H$2:$L1007,2,FALSE),VLOOKUP(Fullmath[[#This Row],[M5]],$H1009:$L$2227,2,FALSE)),0)</f>
        <v>0</v>
      </c>
      <c r="AF1008" s="16">
        <f>IFERROR(_xlfn.IFNA(VLOOKUP(Fullmath[[#This Row],[M5]],$H$2:$L1007,4,FALSE),VLOOKUP(Fullmath[[#This Row],[M5]],$H1009:$L$2227,4,FALSE)),0)</f>
        <v>0</v>
      </c>
      <c r="AI1008" s="15">
        <f>IFERROR(_xlfn.IFNA(VLOOKUP(Fullmath[[#This Row],[M6]],$H$2:$L1007,2,FALSE),VLOOKUP(Fullmath[[#This Row],[M6]],$H1009:$L$2227,2,FALSE)),0)</f>
        <v>0</v>
      </c>
      <c r="AJ1008" s="16">
        <f>IFERROR(_xlfn.IFNA(VLOOKUP(Fullmath[[#This Row],[M6]],$H$2:$L1007,4,FALSE),VLOOKUP(Fullmath[[#This Row],[M6]],$H1009:$L$2227,4,FALSE)),0)</f>
        <v>0</v>
      </c>
      <c r="AM1008" s="6">
        <f>(IFERROR(VLOOKUP(AK1008,Components[[Name]:[Price]],2,FALSE),0))</f>
        <v>0</v>
      </c>
      <c r="AP1008" s="6">
        <f>(IFERROR(VLOOKUP(AN1008,Components[[Name]:[Price]],2,FALSE),0))</f>
        <v>0</v>
      </c>
      <c r="AS1008" s="6">
        <f>(IFERROR(VLOOKUP(AQ1008,Components[[Name]:[Price]],2,FALSE),0))</f>
        <v>0</v>
      </c>
      <c r="AV1008" s="6">
        <f>(IFERROR(VLOOKUP(AT1008,Components[[Name]:[Price]],2,FALSE),0))</f>
        <v>0</v>
      </c>
      <c r="AY1008" s="6">
        <f>(IFERROR(VLOOKUP(AW1008,Components[[Name]:[Price]],2,FALSE),0))</f>
        <v>0</v>
      </c>
      <c r="BB1008" s="6">
        <f>(IFERROR(VLOOKUP(AZ1008,Components[[Name]:[Price]],2,FALSE),0))</f>
        <v>0</v>
      </c>
    </row>
    <row r="1009" spans="9:54" x14ac:dyDescent="0.2">
      <c r="I1009" s="7" t="e">
        <f>Fullmath[[#This Row],[Total CP]]/Fullmath[[#This Row],[Quantity]]</f>
        <v>#DIV/0!</v>
      </c>
      <c r="J10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09" s="6" t="e">
        <f>Fullmath[[#This Row],[Mat Cost]]/Fullmath[[#This Row],[Quantity]]</f>
        <v>#DIV/0!</v>
      </c>
      <c r="L10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09" s="14"/>
      <c r="O1009" s="15">
        <f>IFERROR(_xlfn.IFNA(VLOOKUP(Fullmath[[#This Row],[M1]],$H$2:$L1008,2,FALSE),VLOOKUP(Fullmath[[#This Row],[M1]],$H1010:$L$2227,2,FALSE)),0)</f>
        <v>0</v>
      </c>
      <c r="P1009" s="16">
        <f>IFERROR(_xlfn.IFNA(VLOOKUP(Fullmath[[#This Row],[M1]],$H$2:$L1008,4,FALSE),VLOOKUP(Fullmath[[#This Row],[M1]],$H1010:$L$2227,4,FALSE)),0)</f>
        <v>0</v>
      </c>
      <c r="S1009" s="15">
        <f>IFERROR(_xlfn.IFNA(VLOOKUP(Fullmath[[#This Row],[M2]],$H$2:$L1008,2,FALSE),VLOOKUP(Fullmath[[#This Row],[M2]],$H1010:$L$2227,2,FALSE)),0)</f>
        <v>0</v>
      </c>
      <c r="T1009" s="16">
        <f>IFERROR(_xlfn.IFNA(VLOOKUP(Fullmath[[#This Row],[M2]],$H$2:$L1008,4,FALSE),VLOOKUP(Fullmath[[#This Row],[M2]],$H1010:$L$2227,4,FALSE)),0)</f>
        <v>0</v>
      </c>
      <c r="W1009" s="15">
        <f>IFERROR(_xlfn.IFNA(VLOOKUP(Fullmath[[#This Row],[M3]],$H$2:$L1008,2,FALSE),VLOOKUP(Fullmath[[#This Row],[M3]],$H1010:$L$2227,2,FALSE)),0)</f>
        <v>0</v>
      </c>
      <c r="X1009" s="16">
        <f>IFERROR(_xlfn.IFNA(VLOOKUP(Fullmath[[#This Row],[M3]],$H$2:$L1008,4,FALSE),VLOOKUP(Fullmath[[#This Row],[M3]],$H1010:$L$2227,4,FALSE)),0)</f>
        <v>0</v>
      </c>
      <c r="AA1009" s="15">
        <f>IFERROR(_xlfn.IFNA(VLOOKUP(Fullmath[[#This Row],[M4]],$H$2:$L1008,2,FALSE),VLOOKUP(Fullmath[[#This Row],[M4]],$H1010:$L$2227,2,FALSE)),0)</f>
        <v>0</v>
      </c>
      <c r="AB1009" s="16">
        <f>IFERROR(_xlfn.IFNA(VLOOKUP(Fullmath[[#This Row],[M4]],$H$2:$L1008,4,FALSE),VLOOKUP(Fullmath[[#This Row],[M4]],$H1010:$L$2227,4,FALSE)),0)</f>
        <v>0</v>
      </c>
      <c r="AE1009" s="15">
        <f>IFERROR(_xlfn.IFNA(VLOOKUP(Fullmath[[#This Row],[M5]],$H$2:$L1008,2,FALSE),VLOOKUP(Fullmath[[#This Row],[M5]],$H1010:$L$2227,2,FALSE)),0)</f>
        <v>0</v>
      </c>
      <c r="AF1009" s="16">
        <f>IFERROR(_xlfn.IFNA(VLOOKUP(Fullmath[[#This Row],[M5]],$H$2:$L1008,4,FALSE),VLOOKUP(Fullmath[[#This Row],[M5]],$H1010:$L$2227,4,FALSE)),0)</f>
        <v>0</v>
      </c>
      <c r="AI1009" s="15">
        <f>IFERROR(_xlfn.IFNA(VLOOKUP(Fullmath[[#This Row],[M6]],$H$2:$L1008,2,FALSE),VLOOKUP(Fullmath[[#This Row],[M6]],$H1010:$L$2227,2,FALSE)),0)</f>
        <v>0</v>
      </c>
      <c r="AJ1009" s="16">
        <f>IFERROR(_xlfn.IFNA(VLOOKUP(Fullmath[[#This Row],[M6]],$H$2:$L1008,4,FALSE),VLOOKUP(Fullmath[[#This Row],[M6]],$H1010:$L$2227,4,FALSE)),0)</f>
        <v>0</v>
      </c>
      <c r="AM1009" s="6">
        <f>(IFERROR(VLOOKUP(AK1009,Components[[Name]:[Price]],2,FALSE),0))</f>
        <v>0</v>
      </c>
      <c r="AP1009" s="6">
        <f>(IFERROR(VLOOKUP(AN1009,Components[[Name]:[Price]],2,FALSE),0))</f>
        <v>0</v>
      </c>
      <c r="AS1009" s="6">
        <f>(IFERROR(VLOOKUP(AQ1009,Components[[Name]:[Price]],2,FALSE),0))</f>
        <v>0</v>
      </c>
      <c r="AV1009" s="6">
        <f>(IFERROR(VLOOKUP(AT1009,Components[[Name]:[Price]],2,FALSE),0))</f>
        <v>0</v>
      </c>
      <c r="AY1009" s="6">
        <f>(IFERROR(VLOOKUP(AW1009,Components[[Name]:[Price]],2,FALSE),0))</f>
        <v>0</v>
      </c>
      <c r="BB1009" s="6">
        <f>(IFERROR(VLOOKUP(AZ1009,Components[[Name]:[Price]],2,FALSE),0))</f>
        <v>0</v>
      </c>
    </row>
    <row r="1010" spans="9:54" x14ac:dyDescent="0.2">
      <c r="I1010" s="7" t="e">
        <f>Fullmath[[#This Row],[Total CP]]/Fullmath[[#This Row],[Quantity]]</f>
        <v>#DIV/0!</v>
      </c>
      <c r="J10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0" s="6" t="e">
        <f>Fullmath[[#This Row],[Mat Cost]]/Fullmath[[#This Row],[Quantity]]</f>
        <v>#DIV/0!</v>
      </c>
      <c r="L10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0" s="14"/>
      <c r="O1010" s="15">
        <f>IFERROR(_xlfn.IFNA(VLOOKUP(Fullmath[[#This Row],[M1]],$H$2:$L1009,2,FALSE),VLOOKUP(Fullmath[[#This Row],[M1]],$H1011:$L$2227,2,FALSE)),0)</f>
        <v>0</v>
      </c>
      <c r="P1010" s="16">
        <f>IFERROR(_xlfn.IFNA(VLOOKUP(Fullmath[[#This Row],[M1]],$H$2:$L1009,4,FALSE),VLOOKUP(Fullmath[[#This Row],[M1]],$H1011:$L$2227,4,FALSE)),0)</f>
        <v>0</v>
      </c>
      <c r="S1010" s="15">
        <f>IFERROR(_xlfn.IFNA(VLOOKUP(Fullmath[[#This Row],[M2]],$H$2:$L1009,2,FALSE),VLOOKUP(Fullmath[[#This Row],[M2]],$H1011:$L$2227,2,FALSE)),0)</f>
        <v>0</v>
      </c>
      <c r="T1010" s="16">
        <f>IFERROR(_xlfn.IFNA(VLOOKUP(Fullmath[[#This Row],[M2]],$H$2:$L1009,4,FALSE),VLOOKUP(Fullmath[[#This Row],[M2]],$H1011:$L$2227,4,FALSE)),0)</f>
        <v>0</v>
      </c>
      <c r="W1010" s="15">
        <f>IFERROR(_xlfn.IFNA(VLOOKUP(Fullmath[[#This Row],[M3]],$H$2:$L1009,2,FALSE),VLOOKUP(Fullmath[[#This Row],[M3]],$H1011:$L$2227,2,FALSE)),0)</f>
        <v>0</v>
      </c>
      <c r="X1010" s="16">
        <f>IFERROR(_xlfn.IFNA(VLOOKUP(Fullmath[[#This Row],[M3]],$H$2:$L1009,4,FALSE),VLOOKUP(Fullmath[[#This Row],[M3]],$H1011:$L$2227,4,FALSE)),0)</f>
        <v>0</v>
      </c>
      <c r="AA1010" s="15">
        <f>IFERROR(_xlfn.IFNA(VLOOKUP(Fullmath[[#This Row],[M4]],$H$2:$L1009,2,FALSE),VLOOKUP(Fullmath[[#This Row],[M4]],$H1011:$L$2227,2,FALSE)),0)</f>
        <v>0</v>
      </c>
      <c r="AB1010" s="16">
        <f>IFERROR(_xlfn.IFNA(VLOOKUP(Fullmath[[#This Row],[M4]],$H$2:$L1009,4,FALSE),VLOOKUP(Fullmath[[#This Row],[M4]],$H1011:$L$2227,4,FALSE)),0)</f>
        <v>0</v>
      </c>
      <c r="AE1010" s="15">
        <f>IFERROR(_xlfn.IFNA(VLOOKUP(Fullmath[[#This Row],[M5]],$H$2:$L1009,2,FALSE),VLOOKUP(Fullmath[[#This Row],[M5]],$H1011:$L$2227,2,FALSE)),0)</f>
        <v>0</v>
      </c>
      <c r="AF1010" s="16">
        <f>IFERROR(_xlfn.IFNA(VLOOKUP(Fullmath[[#This Row],[M5]],$H$2:$L1009,4,FALSE),VLOOKUP(Fullmath[[#This Row],[M5]],$H1011:$L$2227,4,FALSE)),0)</f>
        <v>0</v>
      </c>
      <c r="AI1010" s="15">
        <f>IFERROR(_xlfn.IFNA(VLOOKUP(Fullmath[[#This Row],[M6]],$H$2:$L1009,2,FALSE),VLOOKUP(Fullmath[[#This Row],[M6]],$H1011:$L$2227,2,FALSE)),0)</f>
        <v>0</v>
      </c>
      <c r="AJ1010" s="16">
        <f>IFERROR(_xlfn.IFNA(VLOOKUP(Fullmath[[#This Row],[M6]],$H$2:$L1009,4,FALSE),VLOOKUP(Fullmath[[#This Row],[M6]],$H1011:$L$2227,4,FALSE)),0)</f>
        <v>0</v>
      </c>
      <c r="AM1010" s="6">
        <f>(IFERROR(VLOOKUP(AK1010,Components[[Name]:[Price]],2,FALSE),0))</f>
        <v>0</v>
      </c>
      <c r="AP1010" s="6">
        <f>(IFERROR(VLOOKUP(AN1010,Components[[Name]:[Price]],2,FALSE),0))</f>
        <v>0</v>
      </c>
      <c r="AS1010" s="6">
        <f>(IFERROR(VLOOKUP(AQ1010,Components[[Name]:[Price]],2,FALSE),0))</f>
        <v>0</v>
      </c>
      <c r="AV1010" s="6">
        <f>(IFERROR(VLOOKUP(AT1010,Components[[Name]:[Price]],2,FALSE),0))</f>
        <v>0</v>
      </c>
      <c r="AY1010" s="6">
        <f>(IFERROR(VLOOKUP(AW1010,Components[[Name]:[Price]],2,FALSE),0))</f>
        <v>0</v>
      </c>
      <c r="BB1010" s="6">
        <f>(IFERROR(VLOOKUP(AZ1010,Components[[Name]:[Price]],2,FALSE),0))</f>
        <v>0</v>
      </c>
    </row>
    <row r="1011" spans="9:54" x14ac:dyDescent="0.2">
      <c r="I1011" s="7" t="e">
        <f>Fullmath[[#This Row],[Total CP]]/Fullmath[[#This Row],[Quantity]]</f>
        <v>#DIV/0!</v>
      </c>
      <c r="J10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1" s="6" t="e">
        <f>Fullmath[[#This Row],[Mat Cost]]/Fullmath[[#This Row],[Quantity]]</f>
        <v>#DIV/0!</v>
      </c>
      <c r="L10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1" s="14"/>
      <c r="O1011" s="15">
        <f>IFERROR(_xlfn.IFNA(VLOOKUP(Fullmath[[#This Row],[M1]],$H$2:$L1010,2,FALSE),VLOOKUP(Fullmath[[#This Row],[M1]],$H1012:$L$2227,2,FALSE)),0)</f>
        <v>0</v>
      </c>
      <c r="P1011" s="16">
        <f>IFERROR(_xlfn.IFNA(VLOOKUP(Fullmath[[#This Row],[M1]],$H$2:$L1010,4,FALSE),VLOOKUP(Fullmath[[#This Row],[M1]],$H1012:$L$2227,4,FALSE)),0)</f>
        <v>0</v>
      </c>
      <c r="S1011" s="15">
        <f>IFERROR(_xlfn.IFNA(VLOOKUP(Fullmath[[#This Row],[M2]],$H$2:$L1010,2,FALSE),VLOOKUP(Fullmath[[#This Row],[M2]],$H1012:$L$2227,2,FALSE)),0)</f>
        <v>0</v>
      </c>
      <c r="T1011" s="16">
        <f>IFERROR(_xlfn.IFNA(VLOOKUP(Fullmath[[#This Row],[M2]],$H$2:$L1010,4,FALSE),VLOOKUP(Fullmath[[#This Row],[M2]],$H1012:$L$2227,4,FALSE)),0)</f>
        <v>0</v>
      </c>
      <c r="W1011" s="15">
        <f>IFERROR(_xlfn.IFNA(VLOOKUP(Fullmath[[#This Row],[M3]],$H$2:$L1010,2,FALSE),VLOOKUP(Fullmath[[#This Row],[M3]],$H1012:$L$2227,2,FALSE)),0)</f>
        <v>0</v>
      </c>
      <c r="X1011" s="16">
        <f>IFERROR(_xlfn.IFNA(VLOOKUP(Fullmath[[#This Row],[M3]],$H$2:$L1010,4,FALSE),VLOOKUP(Fullmath[[#This Row],[M3]],$H1012:$L$2227,4,FALSE)),0)</f>
        <v>0</v>
      </c>
      <c r="AA1011" s="15">
        <f>IFERROR(_xlfn.IFNA(VLOOKUP(Fullmath[[#This Row],[M4]],$H$2:$L1010,2,FALSE),VLOOKUP(Fullmath[[#This Row],[M4]],$H1012:$L$2227,2,FALSE)),0)</f>
        <v>0</v>
      </c>
      <c r="AB1011" s="16">
        <f>IFERROR(_xlfn.IFNA(VLOOKUP(Fullmath[[#This Row],[M4]],$H$2:$L1010,4,FALSE),VLOOKUP(Fullmath[[#This Row],[M4]],$H1012:$L$2227,4,FALSE)),0)</f>
        <v>0</v>
      </c>
      <c r="AE1011" s="15">
        <f>IFERROR(_xlfn.IFNA(VLOOKUP(Fullmath[[#This Row],[M5]],$H$2:$L1010,2,FALSE),VLOOKUP(Fullmath[[#This Row],[M5]],$H1012:$L$2227,2,FALSE)),0)</f>
        <v>0</v>
      </c>
      <c r="AF1011" s="16">
        <f>IFERROR(_xlfn.IFNA(VLOOKUP(Fullmath[[#This Row],[M5]],$H$2:$L1010,4,FALSE),VLOOKUP(Fullmath[[#This Row],[M5]],$H1012:$L$2227,4,FALSE)),0)</f>
        <v>0</v>
      </c>
      <c r="AI1011" s="15">
        <f>IFERROR(_xlfn.IFNA(VLOOKUP(Fullmath[[#This Row],[M6]],$H$2:$L1010,2,FALSE),VLOOKUP(Fullmath[[#This Row],[M6]],$H1012:$L$2227,2,FALSE)),0)</f>
        <v>0</v>
      </c>
      <c r="AJ1011" s="16">
        <f>IFERROR(_xlfn.IFNA(VLOOKUP(Fullmath[[#This Row],[M6]],$H$2:$L1010,4,FALSE),VLOOKUP(Fullmath[[#This Row],[M6]],$H1012:$L$2227,4,FALSE)),0)</f>
        <v>0</v>
      </c>
      <c r="AM1011" s="6">
        <f>(IFERROR(VLOOKUP(AK1011,Components[[Name]:[Price]],2,FALSE),0))</f>
        <v>0</v>
      </c>
      <c r="AP1011" s="6">
        <f>(IFERROR(VLOOKUP(AN1011,Components[[Name]:[Price]],2,FALSE),0))</f>
        <v>0</v>
      </c>
      <c r="AS1011" s="6">
        <f>(IFERROR(VLOOKUP(AQ1011,Components[[Name]:[Price]],2,FALSE),0))</f>
        <v>0</v>
      </c>
      <c r="AV1011" s="6">
        <f>(IFERROR(VLOOKUP(AT1011,Components[[Name]:[Price]],2,FALSE),0))</f>
        <v>0</v>
      </c>
      <c r="AY1011" s="6">
        <f>(IFERROR(VLOOKUP(AW1011,Components[[Name]:[Price]],2,FALSE),0))</f>
        <v>0</v>
      </c>
      <c r="BB1011" s="6">
        <f>(IFERROR(VLOOKUP(AZ1011,Components[[Name]:[Price]],2,FALSE),0))</f>
        <v>0</v>
      </c>
    </row>
    <row r="1012" spans="9:54" x14ac:dyDescent="0.2">
      <c r="I1012" s="7" t="e">
        <f>Fullmath[[#This Row],[Total CP]]/Fullmath[[#This Row],[Quantity]]</f>
        <v>#DIV/0!</v>
      </c>
      <c r="J10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2" s="6" t="e">
        <f>Fullmath[[#This Row],[Mat Cost]]/Fullmath[[#This Row],[Quantity]]</f>
        <v>#DIV/0!</v>
      </c>
      <c r="L10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2" s="14"/>
      <c r="O1012" s="15">
        <f>IFERROR(_xlfn.IFNA(VLOOKUP(Fullmath[[#This Row],[M1]],$H$2:$L1011,2,FALSE),VLOOKUP(Fullmath[[#This Row],[M1]],$H1013:$L$2227,2,FALSE)),0)</f>
        <v>0</v>
      </c>
      <c r="P1012" s="16">
        <f>IFERROR(_xlfn.IFNA(VLOOKUP(Fullmath[[#This Row],[M1]],$H$2:$L1011,4,FALSE),VLOOKUP(Fullmath[[#This Row],[M1]],$H1013:$L$2227,4,FALSE)),0)</f>
        <v>0</v>
      </c>
      <c r="S1012" s="15">
        <f>IFERROR(_xlfn.IFNA(VLOOKUP(Fullmath[[#This Row],[M2]],$H$2:$L1011,2,FALSE),VLOOKUP(Fullmath[[#This Row],[M2]],$H1013:$L$2227,2,FALSE)),0)</f>
        <v>0</v>
      </c>
      <c r="T1012" s="16">
        <f>IFERROR(_xlfn.IFNA(VLOOKUP(Fullmath[[#This Row],[M2]],$H$2:$L1011,4,FALSE),VLOOKUP(Fullmath[[#This Row],[M2]],$H1013:$L$2227,4,FALSE)),0)</f>
        <v>0</v>
      </c>
      <c r="W1012" s="15">
        <f>IFERROR(_xlfn.IFNA(VLOOKUP(Fullmath[[#This Row],[M3]],$H$2:$L1011,2,FALSE),VLOOKUP(Fullmath[[#This Row],[M3]],$H1013:$L$2227,2,FALSE)),0)</f>
        <v>0</v>
      </c>
      <c r="X1012" s="16">
        <f>IFERROR(_xlfn.IFNA(VLOOKUP(Fullmath[[#This Row],[M3]],$H$2:$L1011,4,FALSE),VLOOKUP(Fullmath[[#This Row],[M3]],$H1013:$L$2227,4,FALSE)),0)</f>
        <v>0</v>
      </c>
      <c r="AA1012" s="15">
        <f>IFERROR(_xlfn.IFNA(VLOOKUP(Fullmath[[#This Row],[M4]],$H$2:$L1011,2,FALSE),VLOOKUP(Fullmath[[#This Row],[M4]],$H1013:$L$2227,2,FALSE)),0)</f>
        <v>0</v>
      </c>
      <c r="AB1012" s="16">
        <f>IFERROR(_xlfn.IFNA(VLOOKUP(Fullmath[[#This Row],[M4]],$H$2:$L1011,4,FALSE),VLOOKUP(Fullmath[[#This Row],[M4]],$H1013:$L$2227,4,FALSE)),0)</f>
        <v>0</v>
      </c>
      <c r="AE1012" s="15">
        <f>IFERROR(_xlfn.IFNA(VLOOKUP(Fullmath[[#This Row],[M5]],$H$2:$L1011,2,FALSE),VLOOKUP(Fullmath[[#This Row],[M5]],$H1013:$L$2227,2,FALSE)),0)</f>
        <v>0</v>
      </c>
      <c r="AF1012" s="16">
        <f>IFERROR(_xlfn.IFNA(VLOOKUP(Fullmath[[#This Row],[M5]],$H$2:$L1011,4,FALSE),VLOOKUP(Fullmath[[#This Row],[M5]],$H1013:$L$2227,4,FALSE)),0)</f>
        <v>0</v>
      </c>
      <c r="AI1012" s="15">
        <f>IFERROR(_xlfn.IFNA(VLOOKUP(Fullmath[[#This Row],[M6]],$H$2:$L1011,2,FALSE),VLOOKUP(Fullmath[[#This Row],[M6]],$H1013:$L$2227,2,FALSE)),0)</f>
        <v>0</v>
      </c>
      <c r="AJ1012" s="16">
        <f>IFERROR(_xlfn.IFNA(VLOOKUP(Fullmath[[#This Row],[M6]],$H$2:$L1011,4,FALSE),VLOOKUP(Fullmath[[#This Row],[M6]],$H1013:$L$2227,4,FALSE)),0)</f>
        <v>0</v>
      </c>
      <c r="AM1012" s="6">
        <f>(IFERROR(VLOOKUP(AK1012,Components[[Name]:[Price]],2,FALSE),0))</f>
        <v>0</v>
      </c>
      <c r="AP1012" s="6">
        <f>(IFERROR(VLOOKUP(AN1012,Components[[Name]:[Price]],2,FALSE),0))</f>
        <v>0</v>
      </c>
      <c r="AS1012" s="6">
        <f>(IFERROR(VLOOKUP(AQ1012,Components[[Name]:[Price]],2,FALSE),0))</f>
        <v>0</v>
      </c>
      <c r="AV1012" s="6">
        <f>(IFERROR(VLOOKUP(AT1012,Components[[Name]:[Price]],2,FALSE),0))</f>
        <v>0</v>
      </c>
      <c r="AY1012" s="6">
        <f>(IFERROR(VLOOKUP(AW1012,Components[[Name]:[Price]],2,FALSE),0))</f>
        <v>0</v>
      </c>
      <c r="BB1012" s="6">
        <f>(IFERROR(VLOOKUP(AZ1012,Components[[Name]:[Price]],2,FALSE),0))</f>
        <v>0</v>
      </c>
    </row>
    <row r="1013" spans="9:54" x14ac:dyDescent="0.2">
      <c r="I1013" s="7" t="e">
        <f>Fullmath[[#This Row],[Total CP]]/Fullmath[[#This Row],[Quantity]]</f>
        <v>#DIV/0!</v>
      </c>
      <c r="J10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3" s="6" t="e">
        <f>Fullmath[[#This Row],[Mat Cost]]/Fullmath[[#This Row],[Quantity]]</f>
        <v>#DIV/0!</v>
      </c>
      <c r="L10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3" s="14"/>
      <c r="O1013" s="15">
        <f>IFERROR(_xlfn.IFNA(VLOOKUP(Fullmath[[#This Row],[M1]],$H$2:$L1012,2,FALSE),VLOOKUP(Fullmath[[#This Row],[M1]],$H1014:$L$2227,2,FALSE)),0)</f>
        <v>0</v>
      </c>
      <c r="P1013" s="16">
        <f>IFERROR(_xlfn.IFNA(VLOOKUP(Fullmath[[#This Row],[M1]],$H$2:$L1012,4,FALSE),VLOOKUP(Fullmath[[#This Row],[M1]],$H1014:$L$2227,4,FALSE)),0)</f>
        <v>0</v>
      </c>
      <c r="S1013" s="15">
        <f>IFERROR(_xlfn.IFNA(VLOOKUP(Fullmath[[#This Row],[M2]],$H$2:$L1012,2,FALSE),VLOOKUP(Fullmath[[#This Row],[M2]],$H1014:$L$2227,2,FALSE)),0)</f>
        <v>0</v>
      </c>
      <c r="T1013" s="16">
        <f>IFERROR(_xlfn.IFNA(VLOOKUP(Fullmath[[#This Row],[M2]],$H$2:$L1012,4,FALSE),VLOOKUP(Fullmath[[#This Row],[M2]],$H1014:$L$2227,4,FALSE)),0)</f>
        <v>0</v>
      </c>
      <c r="W1013" s="15">
        <f>IFERROR(_xlfn.IFNA(VLOOKUP(Fullmath[[#This Row],[M3]],$H$2:$L1012,2,FALSE),VLOOKUP(Fullmath[[#This Row],[M3]],$H1014:$L$2227,2,FALSE)),0)</f>
        <v>0</v>
      </c>
      <c r="X1013" s="16">
        <f>IFERROR(_xlfn.IFNA(VLOOKUP(Fullmath[[#This Row],[M3]],$H$2:$L1012,4,FALSE),VLOOKUP(Fullmath[[#This Row],[M3]],$H1014:$L$2227,4,FALSE)),0)</f>
        <v>0</v>
      </c>
      <c r="AA1013" s="15">
        <f>IFERROR(_xlfn.IFNA(VLOOKUP(Fullmath[[#This Row],[M4]],$H$2:$L1012,2,FALSE),VLOOKUP(Fullmath[[#This Row],[M4]],$H1014:$L$2227,2,FALSE)),0)</f>
        <v>0</v>
      </c>
      <c r="AB1013" s="16">
        <f>IFERROR(_xlfn.IFNA(VLOOKUP(Fullmath[[#This Row],[M4]],$H$2:$L1012,4,FALSE),VLOOKUP(Fullmath[[#This Row],[M4]],$H1014:$L$2227,4,FALSE)),0)</f>
        <v>0</v>
      </c>
      <c r="AE1013" s="15">
        <f>IFERROR(_xlfn.IFNA(VLOOKUP(Fullmath[[#This Row],[M5]],$H$2:$L1012,2,FALSE),VLOOKUP(Fullmath[[#This Row],[M5]],$H1014:$L$2227,2,FALSE)),0)</f>
        <v>0</v>
      </c>
      <c r="AF1013" s="16">
        <f>IFERROR(_xlfn.IFNA(VLOOKUP(Fullmath[[#This Row],[M5]],$H$2:$L1012,4,FALSE),VLOOKUP(Fullmath[[#This Row],[M5]],$H1014:$L$2227,4,FALSE)),0)</f>
        <v>0</v>
      </c>
      <c r="AI1013" s="15">
        <f>IFERROR(_xlfn.IFNA(VLOOKUP(Fullmath[[#This Row],[M6]],$H$2:$L1012,2,FALSE),VLOOKUP(Fullmath[[#This Row],[M6]],$H1014:$L$2227,2,FALSE)),0)</f>
        <v>0</v>
      </c>
      <c r="AJ1013" s="16">
        <f>IFERROR(_xlfn.IFNA(VLOOKUP(Fullmath[[#This Row],[M6]],$H$2:$L1012,4,FALSE),VLOOKUP(Fullmath[[#This Row],[M6]],$H1014:$L$2227,4,FALSE)),0)</f>
        <v>0</v>
      </c>
      <c r="AM1013" s="6">
        <f>(IFERROR(VLOOKUP(AK1013,Components[[Name]:[Price]],2,FALSE),0))</f>
        <v>0</v>
      </c>
      <c r="AP1013" s="6">
        <f>(IFERROR(VLOOKUP(AN1013,Components[[Name]:[Price]],2,FALSE),0))</f>
        <v>0</v>
      </c>
      <c r="AS1013" s="6">
        <f>(IFERROR(VLOOKUP(AQ1013,Components[[Name]:[Price]],2,FALSE),0))</f>
        <v>0</v>
      </c>
      <c r="AV1013" s="6">
        <f>(IFERROR(VLOOKUP(AT1013,Components[[Name]:[Price]],2,FALSE),0))</f>
        <v>0</v>
      </c>
      <c r="AY1013" s="6">
        <f>(IFERROR(VLOOKUP(AW1013,Components[[Name]:[Price]],2,FALSE),0))</f>
        <v>0</v>
      </c>
      <c r="BB1013" s="6">
        <f>(IFERROR(VLOOKUP(AZ1013,Components[[Name]:[Price]],2,FALSE),0))</f>
        <v>0</v>
      </c>
    </row>
    <row r="1014" spans="9:54" x14ac:dyDescent="0.2">
      <c r="I1014" s="7" t="e">
        <f>Fullmath[[#This Row],[Total CP]]/Fullmath[[#This Row],[Quantity]]</f>
        <v>#DIV/0!</v>
      </c>
      <c r="J10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4" s="6" t="e">
        <f>Fullmath[[#This Row],[Mat Cost]]/Fullmath[[#This Row],[Quantity]]</f>
        <v>#DIV/0!</v>
      </c>
      <c r="L10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4" s="14"/>
      <c r="O1014" s="15">
        <f>IFERROR(_xlfn.IFNA(VLOOKUP(Fullmath[[#This Row],[M1]],$H$2:$L1013,2,FALSE),VLOOKUP(Fullmath[[#This Row],[M1]],$H1015:$L$2227,2,FALSE)),0)</f>
        <v>0</v>
      </c>
      <c r="P1014" s="16">
        <f>IFERROR(_xlfn.IFNA(VLOOKUP(Fullmath[[#This Row],[M1]],$H$2:$L1013,4,FALSE),VLOOKUP(Fullmath[[#This Row],[M1]],$H1015:$L$2227,4,FALSE)),0)</f>
        <v>0</v>
      </c>
      <c r="S1014" s="15">
        <f>IFERROR(_xlfn.IFNA(VLOOKUP(Fullmath[[#This Row],[M2]],$H$2:$L1013,2,FALSE),VLOOKUP(Fullmath[[#This Row],[M2]],$H1015:$L$2227,2,FALSE)),0)</f>
        <v>0</v>
      </c>
      <c r="T1014" s="16">
        <f>IFERROR(_xlfn.IFNA(VLOOKUP(Fullmath[[#This Row],[M2]],$H$2:$L1013,4,FALSE),VLOOKUP(Fullmath[[#This Row],[M2]],$H1015:$L$2227,4,FALSE)),0)</f>
        <v>0</v>
      </c>
      <c r="W1014" s="15">
        <f>IFERROR(_xlfn.IFNA(VLOOKUP(Fullmath[[#This Row],[M3]],$H$2:$L1013,2,FALSE),VLOOKUP(Fullmath[[#This Row],[M3]],$H1015:$L$2227,2,FALSE)),0)</f>
        <v>0</v>
      </c>
      <c r="X1014" s="16">
        <f>IFERROR(_xlfn.IFNA(VLOOKUP(Fullmath[[#This Row],[M3]],$H$2:$L1013,4,FALSE),VLOOKUP(Fullmath[[#This Row],[M3]],$H1015:$L$2227,4,FALSE)),0)</f>
        <v>0</v>
      </c>
      <c r="AA1014" s="15">
        <f>IFERROR(_xlfn.IFNA(VLOOKUP(Fullmath[[#This Row],[M4]],$H$2:$L1013,2,FALSE),VLOOKUP(Fullmath[[#This Row],[M4]],$H1015:$L$2227,2,FALSE)),0)</f>
        <v>0</v>
      </c>
      <c r="AB1014" s="16">
        <f>IFERROR(_xlfn.IFNA(VLOOKUP(Fullmath[[#This Row],[M4]],$H$2:$L1013,4,FALSE),VLOOKUP(Fullmath[[#This Row],[M4]],$H1015:$L$2227,4,FALSE)),0)</f>
        <v>0</v>
      </c>
      <c r="AE1014" s="15">
        <f>IFERROR(_xlfn.IFNA(VLOOKUP(Fullmath[[#This Row],[M5]],$H$2:$L1013,2,FALSE),VLOOKUP(Fullmath[[#This Row],[M5]],$H1015:$L$2227,2,FALSE)),0)</f>
        <v>0</v>
      </c>
      <c r="AF1014" s="16">
        <f>IFERROR(_xlfn.IFNA(VLOOKUP(Fullmath[[#This Row],[M5]],$H$2:$L1013,4,FALSE),VLOOKUP(Fullmath[[#This Row],[M5]],$H1015:$L$2227,4,FALSE)),0)</f>
        <v>0</v>
      </c>
      <c r="AI1014" s="15">
        <f>IFERROR(_xlfn.IFNA(VLOOKUP(Fullmath[[#This Row],[M6]],$H$2:$L1013,2,FALSE),VLOOKUP(Fullmath[[#This Row],[M6]],$H1015:$L$2227,2,FALSE)),0)</f>
        <v>0</v>
      </c>
      <c r="AJ1014" s="16">
        <f>IFERROR(_xlfn.IFNA(VLOOKUP(Fullmath[[#This Row],[M6]],$H$2:$L1013,4,FALSE),VLOOKUP(Fullmath[[#This Row],[M6]],$H1015:$L$2227,4,FALSE)),0)</f>
        <v>0</v>
      </c>
      <c r="AM1014" s="6">
        <f>(IFERROR(VLOOKUP(AK1014,Components[[Name]:[Price]],2,FALSE),0))</f>
        <v>0</v>
      </c>
      <c r="AP1014" s="6">
        <f>(IFERROR(VLOOKUP(AN1014,Components[[Name]:[Price]],2,FALSE),0))</f>
        <v>0</v>
      </c>
      <c r="AS1014" s="6">
        <f>(IFERROR(VLOOKUP(AQ1014,Components[[Name]:[Price]],2,FALSE),0))</f>
        <v>0</v>
      </c>
      <c r="AV1014" s="6">
        <f>(IFERROR(VLOOKUP(AT1014,Components[[Name]:[Price]],2,FALSE),0))</f>
        <v>0</v>
      </c>
      <c r="AY1014" s="6">
        <f>(IFERROR(VLOOKUP(AW1014,Components[[Name]:[Price]],2,FALSE),0))</f>
        <v>0</v>
      </c>
      <c r="BB1014" s="6">
        <f>(IFERROR(VLOOKUP(AZ1014,Components[[Name]:[Price]],2,FALSE),0))</f>
        <v>0</v>
      </c>
    </row>
    <row r="1015" spans="9:54" x14ac:dyDescent="0.2">
      <c r="I1015" s="7" t="e">
        <f>Fullmath[[#This Row],[Total CP]]/Fullmath[[#This Row],[Quantity]]</f>
        <v>#DIV/0!</v>
      </c>
      <c r="J10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5" s="6" t="e">
        <f>Fullmath[[#This Row],[Mat Cost]]/Fullmath[[#This Row],[Quantity]]</f>
        <v>#DIV/0!</v>
      </c>
      <c r="L10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5" s="14"/>
      <c r="O1015" s="15">
        <f>IFERROR(_xlfn.IFNA(VLOOKUP(Fullmath[[#This Row],[M1]],$H$2:$L1014,2,FALSE),VLOOKUP(Fullmath[[#This Row],[M1]],$H1016:$L$2227,2,FALSE)),0)</f>
        <v>0</v>
      </c>
      <c r="P1015" s="16">
        <f>IFERROR(_xlfn.IFNA(VLOOKUP(Fullmath[[#This Row],[M1]],$H$2:$L1014,4,FALSE),VLOOKUP(Fullmath[[#This Row],[M1]],$H1016:$L$2227,4,FALSE)),0)</f>
        <v>0</v>
      </c>
      <c r="S1015" s="15">
        <f>IFERROR(_xlfn.IFNA(VLOOKUP(Fullmath[[#This Row],[M2]],$H$2:$L1014,2,FALSE),VLOOKUP(Fullmath[[#This Row],[M2]],$H1016:$L$2227,2,FALSE)),0)</f>
        <v>0</v>
      </c>
      <c r="T1015" s="16">
        <f>IFERROR(_xlfn.IFNA(VLOOKUP(Fullmath[[#This Row],[M2]],$H$2:$L1014,4,FALSE),VLOOKUP(Fullmath[[#This Row],[M2]],$H1016:$L$2227,4,FALSE)),0)</f>
        <v>0</v>
      </c>
      <c r="W1015" s="15">
        <f>IFERROR(_xlfn.IFNA(VLOOKUP(Fullmath[[#This Row],[M3]],$H$2:$L1014,2,FALSE),VLOOKUP(Fullmath[[#This Row],[M3]],$H1016:$L$2227,2,FALSE)),0)</f>
        <v>0</v>
      </c>
      <c r="X1015" s="16">
        <f>IFERROR(_xlfn.IFNA(VLOOKUP(Fullmath[[#This Row],[M3]],$H$2:$L1014,4,FALSE),VLOOKUP(Fullmath[[#This Row],[M3]],$H1016:$L$2227,4,FALSE)),0)</f>
        <v>0</v>
      </c>
      <c r="AA1015" s="15">
        <f>IFERROR(_xlfn.IFNA(VLOOKUP(Fullmath[[#This Row],[M4]],$H$2:$L1014,2,FALSE),VLOOKUP(Fullmath[[#This Row],[M4]],$H1016:$L$2227,2,FALSE)),0)</f>
        <v>0</v>
      </c>
      <c r="AB1015" s="16">
        <f>IFERROR(_xlfn.IFNA(VLOOKUP(Fullmath[[#This Row],[M4]],$H$2:$L1014,4,FALSE),VLOOKUP(Fullmath[[#This Row],[M4]],$H1016:$L$2227,4,FALSE)),0)</f>
        <v>0</v>
      </c>
      <c r="AE1015" s="15">
        <f>IFERROR(_xlfn.IFNA(VLOOKUP(Fullmath[[#This Row],[M5]],$H$2:$L1014,2,FALSE),VLOOKUP(Fullmath[[#This Row],[M5]],$H1016:$L$2227,2,FALSE)),0)</f>
        <v>0</v>
      </c>
      <c r="AF1015" s="16">
        <f>IFERROR(_xlfn.IFNA(VLOOKUP(Fullmath[[#This Row],[M5]],$H$2:$L1014,4,FALSE),VLOOKUP(Fullmath[[#This Row],[M5]],$H1016:$L$2227,4,FALSE)),0)</f>
        <v>0</v>
      </c>
      <c r="AI1015" s="15">
        <f>IFERROR(_xlfn.IFNA(VLOOKUP(Fullmath[[#This Row],[M6]],$H$2:$L1014,2,FALSE),VLOOKUP(Fullmath[[#This Row],[M6]],$H1016:$L$2227,2,FALSE)),0)</f>
        <v>0</v>
      </c>
      <c r="AJ1015" s="16">
        <f>IFERROR(_xlfn.IFNA(VLOOKUP(Fullmath[[#This Row],[M6]],$H$2:$L1014,4,FALSE),VLOOKUP(Fullmath[[#This Row],[M6]],$H1016:$L$2227,4,FALSE)),0)</f>
        <v>0</v>
      </c>
      <c r="AM1015" s="6">
        <f>(IFERROR(VLOOKUP(AK1015,Components[[Name]:[Price]],2,FALSE),0))</f>
        <v>0</v>
      </c>
      <c r="AP1015" s="6">
        <f>(IFERROR(VLOOKUP(AN1015,Components[[Name]:[Price]],2,FALSE),0))</f>
        <v>0</v>
      </c>
      <c r="AS1015" s="6">
        <f>(IFERROR(VLOOKUP(AQ1015,Components[[Name]:[Price]],2,FALSE),0))</f>
        <v>0</v>
      </c>
      <c r="AV1015" s="6">
        <f>(IFERROR(VLOOKUP(AT1015,Components[[Name]:[Price]],2,FALSE),0))</f>
        <v>0</v>
      </c>
      <c r="AY1015" s="6">
        <f>(IFERROR(VLOOKUP(AW1015,Components[[Name]:[Price]],2,FALSE),0))</f>
        <v>0</v>
      </c>
      <c r="BB1015" s="6">
        <f>(IFERROR(VLOOKUP(AZ1015,Components[[Name]:[Price]],2,FALSE),0))</f>
        <v>0</v>
      </c>
    </row>
    <row r="1016" spans="9:54" x14ac:dyDescent="0.2">
      <c r="I1016" s="7" t="e">
        <f>Fullmath[[#This Row],[Total CP]]/Fullmath[[#This Row],[Quantity]]</f>
        <v>#DIV/0!</v>
      </c>
      <c r="J10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6" s="6" t="e">
        <f>Fullmath[[#This Row],[Mat Cost]]/Fullmath[[#This Row],[Quantity]]</f>
        <v>#DIV/0!</v>
      </c>
      <c r="L10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6" s="14"/>
      <c r="O1016" s="15">
        <f>IFERROR(_xlfn.IFNA(VLOOKUP(Fullmath[[#This Row],[M1]],$H$2:$L1015,2,FALSE),VLOOKUP(Fullmath[[#This Row],[M1]],$H1017:$L$2227,2,FALSE)),0)</f>
        <v>0</v>
      </c>
      <c r="P1016" s="16">
        <f>IFERROR(_xlfn.IFNA(VLOOKUP(Fullmath[[#This Row],[M1]],$H$2:$L1015,4,FALSE),VLOOKUP(Fullmath[[#This Row],[M1]],$H1017:$L$2227,4,FALSE)),0)</f>
        <v>0</v>
      </c>
      <c r="S1016" s="15">
        <f>IFERROR(_xlfn.IFNA(VLOOKUP(Fullmath[[#This Row],[M2]],$H$2:$L1015,2,FALSE),VLOOKUP(Fullmath[[#This Row],[M2]],$H1017:$L$2227,2,FALSE)),0)</f>
        <v>0</v>
      </c>
      <c r="T1016" s="16">
        <f>IFERROR(_xlfn.IFNA(VLOOKUP(Fullmath[[#This Row],[M2]],$H$2:$L1015,4,FALSE),VLOOKUP(Fullmath[[#This Row],[M2]],$H1017:$L$2227,4,FALSE)),0)</f>
        <v>0</v>
      </c>
      <c r="W1016" s="15">
        <f>IFERROR(_xlfn.IFNA(VLOOKUP(Fullmath[[#This Row],[M3]],$H$2:$L1015,2,FALSE),VLOOKUP(Fullmath[[#This Row],[M3]],$H1017:$L$2227,2,FALSE)),0)</f>
        <v>0</v>
      </c>
      <c r="X1016" s="16">
        <f>IFERROR(_xlfn.IFNA(VLOOKUP(Fullmath[[#This Row],[M3]],$H$2:$L1015,4,FALSE),VLOOKUP(Fullmath[[#This Row],[M3]],$H1017:$L$2227,4,FALSE)),0)</f>
        <v>0</v>
      </c>
      <c r="AA1016" s="15">
        <f>IFERROR(_xlfn.IFNA(VLOOKUP(Fullmath[[#This Row],[M4]],$H$2:$L1015,2,FALSE),VLOOKUP(Fullmath[[#This Row],[M4]],$H1017:$L$2227,2,FALSE)),0)</f>
        <v>0</v>
      </c>
      <c r="AB1016" s="16">
        <f>IFERROR(_xlfn.IFNA(VLOOKUP(Fullmath[[#This Row],[M4]],$H$2:$L1015,4,FALSE),VLOOKUP(Fullmath[[#This Row],[M4]],$H1017:$L$2227,4,FALSE)),0)</f>
        <v>0</v>
      </c>
      <c r="AE1016" s="15">
        <f>IFERROR(_xlfn.IFNA(VLOOKUP(Fullmath[[#This Row],[M5]],$H$2:$L1015,2,FALSE),VLOOKUP(Fullmath[[#This Row],[M5]],$H1017:$L$2227,2,FALSE)),0)</f>
        <v>0</v>
      </c>
      <c r="AF1016" s="16">
        <f>IFERROR(_xlfn.IFNA(VLOOKUP(Fullmath[[#This Row],[M5]],$H$2:$L1015,4,FALSE),VLOOKUP(Fullmath[[#This Row],[M5]],$H1017:$L$2227,4,FALSE)),0)</f>
        <v>0</v>
      </c>
      <c r="AI1016" s="15">
        <f>IFERROR(_xlfn.IFNA(VLOOKUP(Fullmath[[#This Row],[M6]],$H$2:$L1015,2,FALSE),VLOOKUP(Fullmath[[#This Row],[M6]],$H1017:$L$2227,2,FALSE)),0)</f>
        <v>0</v>
      </c>
      <c r="AJ1016" s="16">
        <f>IFERROR(_xlfn.IFNA(VLOOKUP(Fullmath[[#This Row],[M6]],$H$2:$L1015,4,FALSE),VLOOKUP(Fullmath[[#This Row],[M6]],$H1017:$L$2227,4,FALSE)),0)</f>
        <v>0</v>
      </c>
      <c r="AM1016" s="6">
        <f>(IFERROR(VLOOKUP(AK1016,Components[[Name]:[Price]],2,FALSE),0))</f>
        <v>0</v>
      </c>
      <c r="AP1016" s="6">
        <f>(IFERROR(VLOOKUP(AN1016,Components[[Name]:[Price]],2,FALSE),0))</f>
        <v>0</v>
      </c>
      <c r="AS1016" s="6">
        <f>(IFERROR(VLOOKUP(AQ1016,Components[[Name]:[Price]],2,FALSE),0))</f>
        <v>0</v>
      </c>
      <c r="AV1016" s="6">
        <f>(IFERROR(VLOOKUP(AT1016,Components[[Name]:[Price]],2,FALSE),0))</f>
        <v>0</v>
      </c>
      <c r="AY1016" s="6">
        <f>(IFERROR(VLOOKUP(AW1016,Components[[Name]:[Price]],2,FALSE),0))</f>
        <v>0</v>
      </c>
      <c r="BB1016" s="6">
        <f>(IFERROR(VLOOKUP(AZ1016,Components[[Name]:[Price]],2,FALSE),0))</f>
        <v>0</v>
      </c>
    </row>
    <row r="1017" spans="9:54" x14ac:dyDescent="0.2">
      <c r="I1017" s="7" t="e">
        <f>Fullmath[[#This Row],[Total CP]]/Fullmath[[#This Row],[Quantity]]</f>
        <v>#DIV/0!</v>
      </c>
      <c r="J10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7" s="6" t="e">
        <f>Fullmath[[#This Row],[Mat Cost]]/Fullmath[[#This Row],[Quantity]]</f>
        <v>#DIV/0!</v>
      </c>
      <c r="L10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7" s="14"/>
      <c r="O1017" s="15">
        <f>IFERROR(_xlfn.IFNA(VLOOKUP(Fullmath[[#This Row],[M1]],$H$2:$L1016,2,FALSE),VLOOKUP(Fullmath[[#This Row],[M1]],$H1018:$L$2227,2,FALSE)),0)</f>
        <v>0</v>
      </c>
      <c r="P1017" s="16">
        <f>IFERROR(_xlfn.IFNA(VLOOKUP(Fullmath[[#This Row],[M1]],$H$2:$L1016,4,FALSE),VLOOKUP(Fullmath[[#This Row],[M1]],$H1018:$L$2227,4,FALSE)),0)</f>
        <v>0</v>
      </c>
      <c r="S1017" s="15">
        <f>IFERROR(_xlfn.IFNA(VLOOKUP(Fullmath[[#This Row],[M2]],$H$2:$L1016,2,FALSE),VLOOKUP(Fullmath[[#This Row],[M2]],$H1018:$L$2227,2,FALSE)),0)</f>
        <v>0</v>
      </c>
      <c r="T1017" s="16">
        <f>IFERROR(_xlfn.IFNA(VLOOKUP(Fullmath[[#This Row],[M2]],$H$2:$L1016,4,FALSE),VLOOKUP(Fullmath[[#This Row],[M2]],$H1018:$L$2227,4,FALSE)),0)</f>
        <v>0</v>
      </c>
      <c r="W1017" s="15">
        <f>IFERROR(_xlfn.IFNA(VLOOKUP(Fullmath[[#This Row],[M3]],$H$2:$L1016,2,FALSE),VLOOKUP(Fullmath[[#This Row],[M3]],$H1018:$L$2227,2,FALSE)),0)</f>
        <v>0</v>
      </c>
      <c r="X1017" s="16">
        <f>IFERROR(_xlfn.IFNA(VLOOKUP(Fullmath[[#This Row],[M3]],$H$2:$L1016,4,FALSE),VLOOKUP(Fullmath[[#This Row],[M3]],$H1018:$L$2227,4,FALSE)),0)</f>
        <v>0</v>
      </c>
      <c r="AA1017" s="15">
        <f>IFERROR(_xlfn.IFNA(VLOOKUP(Fullmath[[#This Row],[M4]],$H$2:$L1016,2,FALSE),VLOOKUP(Fullmath[[#This Row],[M4]],$H1018:$L$2227,2,FALSE)),0)</f>
        <v>0</v>
      </c>
      <c r="AB1017" s="16">
        <f>IFERROR(_xlfn.IFNA(VLOOKUP(Fullmath[[#This Row],[M4]],$H$2:$L1016,4,FALSE),VLOOKUP(Fullmath[[#This Row],[M4]],$H1018:$L$2227,4,FALSE)),0)</f>
        <v>0</v>
      </c>
      <c r="AE1017" s="15">
        <f>IFERROR(_xlfn.IFNA(VLOOKUP(Fullmath[[#This Row],[M5]],$H$2:$L1016,2,FALSE),VLOOKUP(Fullmath[[#This Row],[M5]],$H1018:$L$2227,2,FALSE)),0)</f>
        <v>0</v>
      </c>
      <c r="AF1017" s="16">
        <f>IFERROR(_xlfn.IFNA(VLOOKUP(Fullmath[[#This Row],[M5]],$H$2:$L1016,4,FALSE),VLOOKUP(Fullmath[[#This Row],[M5]],$H1018:$L$2227,4,FALSE)),0)</f>
        <v>0</v>
      </c>
      <c r="AI1017" s="15">
        <f>IFERROR(_xlfn.IFNA(VLOOKUP(Fullmath[[#This Row],[M6]],$H$2:$L1016,2,FALSE),VLOOKUP(Fullmath[[#This Row],[M6]],$H1018:$L$2227,2,FALSE)),0)</f>
        <v>0</v>
      </c>
      <c r="AJ1017" s="16">
        <f>IFERROR(_xlfn.IFNA(VLOOKUP(Fullmath[[#This Row],[M6]],$H$2:$L1016,4,FALSE),VLOOKUP(Fullmath[[#This Row],[M6]],$H1018:$L$2227,4,FALSE)),0)</f>
        <v>0</v>
      </c>
      <c r="AM1017" s="6">
        <f>(IFERROR(VLOOKUP(AK1017,Components[[Name]:[Price]],2,FALSE),0))</f>
        <v>0</v>
      </c>
      <c r="AP1017" s="6">
        <f>(IFERROR(VLOOKUP(AN1017,Components[[Name]:[Price]],2,FALSE),0))</f>
        <v>0</v>
      </c>
      <c r="AS1017" s="6">
        <f>(IFERROR(VLOOKUP(AQ1017,Components[[Name]:[Price]],2,FALSE),0))</f>
        <v>0</v>
      </c>
      <c r="AV1017" s="6">
        <f>(IFERROR(VLOOKUP(AT1017,Components[[Name]:[Price]],2,FALSE),0))</f>
        <v>0</v>
      </c>
      <c r="AY1017" s="6">
        <f>(IFERROR(VLOOKUP(AW1017,Components[[Name]:[Price]],2,FALSE),0))</f>
        <v>0</v>
      </c>
      <c r="BB1017" s="6">
        <f>(IFERROR(VLOOKUP(AZ1017,Components[[Name]:[Price]],2,FALSE),0))</f>
        <v>0</v>
      </c>
    </row>
    <row r="1018" spans="9:54" x14ac:dyDescent="0.2">
      <c r="I1018" s="7" t="e">
        <f>Fullmath[[#This Row],[Total CP]]/Fullmath[[#This Row],[Quantity]]</f>
        <v>#DIV/0!</v>
      </c>
      <c r="J10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8" s="6" t="e">
        <f>Fullmath[[#This Row],[Mat Cost]]/Fullmath[[#This Row],[Quantity]]</f>
        <v>#DIV/0!</v>
      </c>
      <c r="L10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8" s="14"/>
      <c r="O1018" s="15">
        <f>IFERROR(_xlfn.IFNA(VLOOKUP(Fullmath[[#This Row],[M1]],$H$2:$L1017,2,FALSE),VLOOKUP(Fullmath[[#This Row],[M1]],$H1019:$L$2227,2,FALSE)),0)</f>
        <v>0</v>
      </c>
      <c r="P1018" s="16">
        <f>IFERROR(_xlfn.IFNA(VLOOKUP(Fullmath[[#This Row],[M1]],$H$2:$L1017,4,FALSE),VLOOKUP(Fullmath[[#This Row],[M1]],$H1019:$L$2227,4,FALSE)),0)</f>
        <v>0</v>
      </c>
      <c r="S1018" s="15">
        <f>IFERROR(_xlfn.IFNA(VLOOKUP(Fullmath[[#This Row],[M2]],$H$2:$L1017,2,FALSE),VLOOKUP(Fullmath[[#This Row],[M2]],$H1019:$L$2227,2,FALSE)),0)</f>
        <v>0</v>
      </c>
      <c r="T1018" s="16">
        <f>IFERROR(_xlfn.IFNA(VLOOKUP(Fullmath[[#This Row],[M2]],$H$2:$L1017,4,FALSE),VLOOKUP(Fullmath[[#This Row],[M2]],$H1019:$L$2227,4,FALSE)),0)</f>
        <v>0</v>
      </c>
      <c r="W1018" s="15">
        <f>IFERROR(_xlfn.IFNA(VLOOKUP(Fullmath[[#This Row],[M3]],$H$2:$L1017,2,FALSE),VLOOKUP(Fullmath[[#This Row],[M3]],$H1019:$L$2227,2,FALSE)),0)</f>
        <v>0</v>
      </c>
      <c r="X1018" s="16">
        <f>IFERROR(_xlfn.IFNA(VLOOKUP(Fullmath[[#This Row],[M3]],$H$2:$L1017,4,FALSE),VLOOKUP(Fullmath[[#This Row],[M3]],$H1019:$L$2227,4,FALSE)),0)</f>
        <v>0</v>
      </c>
      <c r="AA1018" s="15">
        <f>IFERROR(_xlfn.IFNA(VLOOKUP(Fullmath[[#This Row],[M4]],$H$2:$L1017,2,FALSE),VLOOKUP(Fullmath[[#This Row],[M4]],$H1019:$L$2227,2,FALSE)),0)</f>
        <v>0</v>
      </c>
      <c r="AB1018" s="16">
        <f>IFERROR(_xlfn.IFNA(VLOOKUP(Fullmath[[#This Row],[M4]],$H$2:$L1017,4,FALSE),VLOOKUP(Fullmath[[#This Row],[M4]],$H1019:$L$2227,4,FALSE)),0)</f>
        <v>0</v>
      </c>
      <c r="AE1018" s="15">
        <f>IFERROR(_xlfn.IFNA(VLOOKUP(Fullmath[[#This Row],[M5]],$H$2:$L1017,2,FALSE),VLOOKUP(Fullmath[[#This Row],[M5]],$H1019:$L$2227,2,FALSE)),0)</f>
        <v>0</v>
      </c>
      <c r="AF1018" s="16">
        <f>IFERROR(_xlfn.IFNA(VLOOKUP(Fullmath[[#This Row],[M5]],$H$2:$L1017,4,FALSE),VLOOKUP(Fullmath[[#This Row],[M5]],$H1019:$L$2227,4,FALSE)),0)</f>
        <v>0</v>
      </c>
      <c r="AI1018" s="15">
        <f>IFERROR(_xlfn.IFNA(VLOOKUP(Fullmath[[#This Row],[M6]],$H$2:$L1017,2,FALSE),VLOOKUP(Fullmath[[#This Row],[M6]],$H1019:$L$2227,2,FALSE)),0)</f>
        <v>0</v>
      </c>
      <c r="AJ1018" s="16">
        <f>IFERROR(_xlfn.IFNA(VLOOKUP(Fullmath[[#This Row],[M6]],$H$2:$L1017,4,FALSE),VLOOKUP(Fullmath[[#This Row],[M6]],$H1019:$L$2227,4,FALSE)),0)</f>
        <v>0</v>
      </c>
      <c r="AM1018" s="6">
        <f>(IFERROR(VLOOKUP(AK1018,Components[[Name]:[Price]],2,FALSE),0))</f>
        <v>0</v>
      </c>
      <c r="AP1018" s="6">
        <f>(IFERROR(VLOOKUP(AN1018,Components[[Name]:[Price]],2,FALSE),0))</f>
        <v>0</v>
      </c>
      <c r="AS1018" s="6">
        <f>(IFERROR(VLOOKUP(AQ1018,Components[[Name]:[Price]],2,FALSE),0))</f>
        <v>0</v>
      </c>
      <c r="AV1018" s="6">
        <f>(IFERROR(VLOOKUP(AT1018,Components[[Name]:[Price]],2,FALSE),0))</f>
        <v>0</v>
      </c>
      <c r="AY1018" s="6">
        <f>(IFERROR(VLOOKUP(AW1018,Components[[Name]:[Price]],2,FALSE),0))</f>
        <v>0</v>
      </c>
      <c r="BB1018" s="6">
        <f>(IFERROR(VLOOKUP(AZ1018,Components[[Name]:[Price]],2,FALSE),0))</f>
        <v>0</v>
      </c>
    </row>
    <row r="1019" spans="9:54" x14ac:dyDescent="0.2">
      <c r="I1019" s="7" t="e">
        <f>Fullmath[[#This Row],[Total CP]]/Fullmath[[#This Row],[Quantity]]</f>
        <v>#DIV/0!</v>
      </c>
      <c r="J10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19" s="6" t="e">
        <f>Fullmath[[#This Row],[Mat Cost]]/Fullmath[[#This Row],[Quantity]]</f>
        <v>#DIV/0!</v>
      </c>
      <c r="L10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19" s="14"/>
      <c r="O1019" s="15">
        <f>IFERROR(_xlfn.IFNA(VLOOKUP(Fullmath[[#This Row],[M1]],$H$2:$L1018,2,FALSE),VLOOKUP(Fullmath[[#This Row],[M1]],$H1020:$L$2227,2,FALSE)),0)</f>
        <v>0</v>
      </c>
      <c r="P1019" s="16">
        <f>IFERROR(_xlfn.IFNA(VLOOKUP(Fullmath[[#This Row],[M1]],$H$2:$L1018,4,FALSE),VLOOKUP(Fullmath[[#This Row],[M1]],$H1020:$L$2227,4,FALSE)),0)</f>
        <v>0</v>
      </c>
      <c r="S1019" s="15">
        <f>IFERROR(_xlfn.IFNA(VLOOKUP(Fullmath[[#This Row],[M2]],$H$2:$L1018,2,FALSE),VLOOKUP(Fullmath[[#This Row],[M2]],$H1020:$L$2227,2,FALSE)),0)</f>
        <v>0</v>
      </c>
      <c r="T1019" s="16">
        <f>IFERROR(_xlfn.IFNA(VLOOKUP(Fullmath[[#This Row],[M2]],$H$2:$L1018,4,FALSE),VLOOKUP(Fullmath[[#This Row],[M2]],$H1020:$L$2227,4,FALSE)),0)</f>
        <v>0</v>
      </c>
      <c r="W1019" s="15">
        <f>IFERROR(_xlfn.IFNA(VLOOKUP(Fullmath[[#This Row],[M3]],$H$2:$L1018,2,FALSE),VLOOKUP(Fullmath[[#This Row],[M3]],$H1020:$L$2227,2,FALSE)),0)</f>
        <v>0</v>
      </c>
      <c r="X1019" s="16">
        <f>IFERROR(_xlfn.IFNA(VLOOKUP(Fullmath[[#This Row],[M3]],$H$2:$L1018,4,FALSE),VLOOKUP(Fullmath[[#This Row],[M3]],$H1020:$L$2227,4,FALSE)),0)</f>
        <v>0</v>
      </c>
      <c r="AA1019" s="15">
        <f>IFERROR(_xlfn.IFNA(VLOOKUP(Fullmath[[#This Row],[M4]],$H$2:$L1018,2,FALSE),VLOOKUP(Fullmath[[#This Row],[M4]],$H1020:$L$2227,2,FALSE)),0)</f>
        <v>0</v>
      </c>
      <c r="AB1019" s="16">
        <f>IFERROR(_xlfn.IFNA(VLOOKUP(Fullmath[[#This Row],[M4]],$H$2:$L1018,4,FALSE),VLOOKUP(Fullmath[[#This Row],[M4]],$H1020:$L$2227,4,FALSE)),0)</f>
        <v>0</v>
      </c>
      <c r="AE1019" s="15">
        <f>IFERROR(_xlfn.IFNA(VLOOKUP(Fullmath[[#This Row],[M5]],$H$2:$L1018,2,FALSE),VLOOKUP(Fullmath[[#This Row],[M5]],$H1020:$L$2227,2,FALSE)),0)</f>
        <v>0</v>
      </c>
      <c r="AF1019" s="16">
        <f>IFERROR(_xlfn.IFNA(VLOOKUP(Fullmath[[#This Row],[M5]],$H$2:$L1018,4,FALSE),VLOOKUP(Fullmath[[#This Row],[M5]],$H1020:$L$2227,4,FALSE)),0)</f>
        <v>0</v>
      </c>
      <c r="AI1019" s="15">
        <f>IFERROR(_xlfn.IFNA(VLOOKUP(Fullmath[[#This Row],[M6]],$H$2:$L1018,2,FALSE),VLOOKUP(Fullmath[[#This Row],[M6]],$H1020:$L$2227,2,FALSE)),0)</f>
        <v>0</v>
      </c>
      <c r="AJ1019" s="16">
        <f>IFERROR(_xlfn.IFNA(VLOOKUP(Fullmath[[#This Row],[M6]],$H$2:$L1018,4,FALSE),VLOOKUP(Fullmath[[#This Row],[M6]],$H1020:$L$2227,4,FALSE)),0)</f>
        <v>0</v>
      </c>
      <c r="AM1019" s="6">
        <f>(IFERROR(VLOOKUP(AK1019,Components[[Name]:[Price]],2,FALSE),0))</f>
        <v>0</v>
      </c>
      <c r="AP1019" s="6">
        <f>(IFERROR(VLOOKUP(AN1019,Components[[Name]:[Price]],2,FALSE),0))</f>
        <v>0</v>
      </c>
      <c r="AS1019" s="6">
        <f>(IFERROR(VLOOKUP(AQ1019,Components[[Name]:[Price]],2,FALSE),0))</f>
        <v>0</v>
      </c>
      <c r="AV1019" s="6">
        <f>(IFERROR(VLOOKUP(AT1019,Components[[Name]:[Price]],2,FALSE),0))</f>
        <v>0</v>
      </c>
      <c r="AY1019" s="6">
        <f>(IFERROR(VLOOKUP(AW1019,Components[[Name]:[Price]],2,FALSE),0))</f>
        <v>0</v>
      </c>
      <c r="BB1019" s="6">
        <f>(IFERROR(VLOOKUP(AZ1019,Components[[Name]:[Price]],2,FALSE),0))</f>
        <v>0</v>
      </c>
    </row>
    <row r="1020" spans="9:54" x14ac:dyDescent="0.2">
      <c r="I1020" s="7" t="e">
        <f>Fullmath[[#This Row],[Total CP]]/Fullmath[[#This Row],[Quantity]]</f>
        <v>#DIV/0!</v>
      </c>
      <c r="J10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0" s="6" t="e">
        <f>Fullmath[[#This Row],[Mat Cost]]/Fullmath[[#This Row],[Quantity]]</f>
        <v>#DIV/0!</v>
      </c>
      <c r="L10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0" s="14"/>
      <c r="O1020" s="15">
        <f>IFERROR(_xlfn.IFNA(VLOOKUP(Fullmath[[#This Row],[M1]],$H$2:$L1019,2,FALSE),VLOOKUP(Fullmath[[#This Row],[M1]],$H1021:$L$2227,2,FALSE)),0)</f>
        <v>0</v>
      </c>
      <c r="P1020" s="16">
        <f>IFERROR(_xlfn.IFNA(VLOOKUP(Fullmath[[#This Row],[M1]],$H$2:$L1019,4,FALSE),VLOOKUP(Fullmath[[#This Row],[M1]],$H1021:$L$2227,4,FALSE)),0)</f>
        <v>0</v>
      </c>
      <c r="S1020" s="15">
        <f>IFERROR(_xlfn.IFNA(VLOOKUP(Fullmath[[#This Row],[M2]],$H$2:$L1019,2,FALSE),VLOOKUP(Fullmath[[#This Row],[M2]],$H1021:$L$2227,2,FALSE)),0)</f>
        <v>0</v>
      </c>
      <c r="T1020" s="16">
        <f>IFERROR(_xlfn.IFNA(VLOOKUP(Fullmath[[#This Row],[M2]],$H$2:$L1019,4,FALSE),VLOOKUP(Fullmath[[#This Row],[M2]],$H1021:$L$2227,4,FALSE)),0)</f>
        <v>0</v>
      </c>
      <c r="W1020" s="15">
        <f>IFERROR(_xlfn.IFNA(VLOOKUP(Fullmath[[#This Row],[M3]],$H$2:$L1019,2,FALSE),VLOOKUP(Fullmath[[#This Row],[M3]],$H1021:$L$2227,2,FALSE)),0)</f>
        <v>0</v>
      </c>
      <c r="X1020" s="16">
        <f>IFERROR(_xlfn.IFNA(VLOOKUP(Fullmath[[#This Row],[M3]],$H$2:$L1019,4,FALSE),VLOOKUP(Fullmath[[#This Row],[M3]],$H1021:$L$2227,4,FALSE)),0)</f>
        <v>0</v>
      </c>
      <c r="AA1020" s="15">
        <f>IFERROR(_xlfn.IFNA(VLOOKUP(Fullmath[[#This Row],[M4]],$H$2:$L1019,2,FALSE),VLOOKUP(Fullmath[[#This Row],[M4]],$H1021:$L$2227,2,FALSE)),0)</f>
        <v>0</v>
      </c>
      <c r="AB1020" s="16">
        <f>IFERROR(_xlfn.IFNA(VLOOKUP(Fullmath[[#This Row],[M4]],$H$2:$L1019,4,FALSE),VLOOKUP(Fullmath[[#This Row],[M4]],$H1021:$L$2227,4,FALSE)),0)</f>
        <v>0</v>
      </c>
      <c r="AE1020" s="15">
        <f>IFERROR(_xlfn.IFNA(VLOOKUP(Fullmath[[#This Row],[M5]],$H$2:$L1019,2,FALSE),VLOOKUP(Fullmath[[#This Row],[M5]],$H1021:$L$2227,2,FALSE)),0)</f>
        <v>0</v>
      </c>
      <c r="AF1020" s="16">
        <f>IFERROR(_xlfn.IFNA(VLOOKUP(Fullmath[[#This Row],[M5]],$H$2:$L1019,4,FALSE),VLOOKUP(Fullmath[[#This Row],[M5]],$H1021:$L$2227,4,FALSE)),0)</f>
        <v>0</v>
      </c>
      <c r="AI1020" s="15">
        <f>IFERROR(_xlfn.IFNA(VLOOKUP(Fullmath[[#This Row],[M6]],$H$2:$L1019,2,FALSE),VLOOKUP(Fullmath[[#This Row],[M6]],$H1021:$L$2227,2,FALSE)),0)</f>
        <v>0</v>
      </c>
      <c r="AJ1020" s="16">
        <f>IFERROR(_xlfn.IFNA(VLOOKUP(Fullmath[[#This Row],[M6]],$H$2:$L1019,4,FALSE),VLOOKUP(Fullmath[[#This Row],[M6]],$H1021:$L$2227,4,FALSE)),0)</f>
        <v>0</v>
      </c>
      <c r="AM1020" s="6">
        <f>(IFERROR(VLOOKUP(AK1020,Components[[Name]:[Price]],2,FALSE),0))</f>
        <v>0</v>
      </c>
      <c r="AP1020" s="6">
        <f>(IFERROR(VLOOKUP(AN1020,Components[[Name]:[Price]],2,FALSE),0))</f>
        <v>0</v>
      </c>
      <c r="AS1020" s="6">
        <f>(IFERROR(VLOOKUP(AQ1020,Components[[Name]:[Price]],2,FALSE),0))</f>
        <v>0</v>
      </c>
      <c r="AV1020" s="6">
        <f>(IFERROR(VLOOKUP(AT1020,Components[[Name]:[Price]],2,FALSE),0))</f>
        <v>0</v>
      </c>
      <c r="AY1020" s="6">
        <f>(IFERROR(VLOOKUP(AW1020,Components[[Name]:[Price]],2,FALSE),0))</f>
        <v>0</v>
      </c>
      <c r="BB1020" s="6">
        <f>(IFERROR(VLOOKUP(AZ1020,Components[[Name]:[Price]],2,FALSE),0))</f>
        <v>0</v>
      </c>
    </row>
    <row r="1021" spans="9:54" x14ac:dyDescent="0.2">
      <c r="I1021" s="7" t="e">
        <f>Fullmath[[#This Row],[Total CP]]/Fullmath[[#This Row],[Quantity]]</f>
        <v>#DIV/0!</v>
      </c>
      <c r="J10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1" s="6" t="e">
        <f>Fullmath[[#This Row],[Mat Cost]]/Fullmath[[#This Row],[Quantity]]</f>
        <v>#DIV/0!</v>
      </c>
      <c r="L10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1" s="14"/>
      <c r="O1021" s="15">
        <f>IFERROR(_xlfn.IFNA(VLOOKUP(Fullmath[[#This Row],[M1]],$H$2:$L1020,2,FALSE),VLOOKUP(Fullmath[[#This Row],[M1]],$H1022:$L$2227,2,FALSE)),0)</f>
        <v>0</v>
      </c>
      <c r="P1021" s="16">
        <f>IFERROR(_xlfn.IFNA(VLOOKUP(Fullmath[[#This Row],[M1]],$H$2:$L1020,4,FALSE),VLOOKUP(Fullmath[[#This Row],[M1]],$H1022:$L$2227,4,FALSE)),0)</f>
        <v>0</v>
      </c>
      <c r="S1021" s="15">
        <f>IFERROR(_xlfn.IFNA(VLOOKUP(Fullmath[[#This Row],[M2]],$H$2:$L1020,2,FALSE),VLOOKUP(Fullmath[[#This Row],[M2]],$H1022:$L$2227,2,FALSE)),0)</f>
        <v>0</v>
      </c>
      <c r="T1021" s="16">
        <f>IFERROR(_xlfn.IFNA(VLOOKUP(Fullmath[[#This Row],[M2]],$H$2:$L1020,4,FALSE),VLOOKUP(Fullmath[[#This Row],[M2]],$H1022:$L$2227,4,FALSE)),0)</f>
        <v>0</v>
      </c>
      <c r="W1021" s="15">
        <f>IFERROR(_xlfn.IFNA(VLOOKUP(Fullmath[[#This Row],[M3]],$H$2:$L1020,2,FALSE),VLOOKUP(Fullmath[[#This Row],[M3]],$H1022:$L$2227,2,FALSE)),0)</f>
        <v>0</v>
      </c>
      <c r="X1021" s="16">
        <f>IFERROR(_xlfn.IFNA(VLOOKUP(Fullmath[[#This Row],[M3]],$H$2:$L1020,4,FALSE),VLOOKUP(Fullmath[[#This Row],[M3]],$H1022:$L$2227,4,FALSE)),0)</f>
        <v>0</v>
      </c>
      <c r="AA1021" s="15">
        <f>IFERROR(_xlfn.IFNA(VLOOKUP(Fullmath[[#This Row],[M4]],$H$2:$L1020,2,FALSE),VLOOKUP(Fullmath[[#This Row],[M4]],$H1022:$L$2227,2,FALSE)),0)</f>
        <v>0</v>
      </c>
      <c r="AB1021" s="16">
        <f>IFERROR(_xlfn.IFNA(VLOOKUP(Fullmath[[#This Row],[M4]],$H$2:$L1020,4,FALSE),VLOOKUP(Fullmath[[#This Row],[M4]],$H1022:$L$2227,4,FALSE)),0)</f>
        <v>0</v>
      </c>
      <c r="AE1021" s="15">
        <f>IFERROR(_xlfn.IFNA(VLOOKUP(Fullmath[[#This Row],[M5]],$H$2:$L1020,2,FALSE),VLOOKUP(Fullmath[[#This Row],[M5]],$H1022:$L$2227,2,FALSE)),0)</f>
        <v>0</v>
      </c>
      <c r="AF1021" s="16">
        <f>IFERROR(_xlfn.IFNA(VLOOKUP(Fullmath[[#This Row],[M5]],$H$2:$L1020,4,FALSE),VLOOKUP(Fullmath[[#This Row],[M5]],$H1022:$L$2227,4,FALSE)),0)</f>
        <v>0</v>
      </c>
      <c r="AI1021" s="15">
        <f>IFERROR(_xlfn.IFNA(VLOOKUP(Fullmath[[#This Row],[M6]],$H$2:$L1020,2,FALSE),VLOOKUP(Fullmath[[#This Row],[M6]],$H1022:$L$2227,2,FALSE)),0)</f>
        <v>0</v>
      </c>
      <c r="AJ1021" s="16">
        <f>IFERROR(_xlfn.IFNA(VLOOKUP(Fullmath[[#This Row],[M6]],$H$2:$L1020,4,FALSE),VLOOKUP(Fullmath[[#This Row],[M6]],$H1022:$L$2227,4,FALSE)),0)</f>
        <v>0</v>
      </c>
      <c r="AM1021" s="6">
        <f>(IFERROR(VLOOKUP(AK1021,Components[[Name]:[Price]],2,FALSE),0))</f>
        <v>0</v>
      </c>
      <c r="AP1021" s="6">
        <f>(IFERROR(VLOOKUP(AN1021,Components[[Name]:[Price]],2,FALSE),0))</f>
        <v>0</v>
      </c>
      <c r="AS1021" s="6">
        <f>(IFERROR(VLOOKUP(AQ1021,Components[[Name]:[Price]],2,FALSE),0))</f>
        <v>0</v>
      </c>
      <c r="AV1021" s="6">
        <f>(IFERROR(VLOOKUP(AT1021,Components[[Name]:[Price]],2,FALSE),0))</f>
        <v>0</v>
      </c>
      <c r="AY1021" s="6">
        <f>(IFERROR(VLOOKUP(AW1021,Components[[Name]:[Price]],2,FALSE),0))</f>
        <v>0</v>
      </c>
      <c r="BB1021" s="6">
        <f>(IFERROR(VLOOKUP(AZ1021,Components[[Name]:[Price]],2,FALSE),0))</f>
        <v>0</v>
      </c>
    </row>
    <row r="1022" spans="9:54" x14ac:dyDescent="0.2">
      <c r="I1022" s="7" t="e">
        <f>Fullmath[[#This Row],[Total CP]]/Fullmath[[#This Row],[Quantity]]</f>
        <v>#DIV/0!</v>
      </c>
      <c r="J10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2" s="6" t="e">
        <f>Fullmath[[#This Row],[Mat Cost]]/Fullmath[[#This Row],[Quantity]]</f>
        <v>#DIV/0!</v>
      </c>
      <c r="L10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2" s="14"/>
      <c r="O1022" s="15">
        <f>IFERROR(_xlfn.IFNA(VLOOKUP(Fullmath[[#This Row],[M1]],$H$2:$L1021,2,FALSE),VLOOKUP(Fullmath[[#This Row],[M1]],$H1023:$L$2227,2,FALSE)),0)</f>
        <v>0</v>
      </c>
      <c r="P1022" s="16">
        <f>IFERROR(_xlfn.IFNA(VLOOKUP(Fullmath[[#This Row],[M1]],$H$2:$L1021,4,FALSE),VLOOKUP(Fullmath[[#This Row],[M1]],$H1023:$L$2227,4,FALSE)),0)</f>
        <v>0</v>
      </c>
      <c r="S1022" s="15">
        <f>IFERROR(_xlfn.IFNA(VLOOKUP(Fullmath[[#This Row],[M2]],$H$2:$L1021,2,FALSE),VLOOKUP(Fullmath[[#This Row],[M2]],$H1023:$L$2227,2,FALSE)),0)</f>
        <v>0</v>
      </c>
      <c r="T1022" s="16">
        <f>IFERROR(_xlfn.IFNA(VLOOKUP(Fullmath[[#This Row],[M2]],$H$2:$L1021,4,FALSE),VLOOKUP(Fullmath[[#This Row],[M2]],$H1023:$L$2227,4,FALSE)),0)</f>
        <v>0</v>
      </c>
      <c r="W1022" s="15">
        <f>IFERROR(_xlfn.IFNA(VLOOKUP(Fullmath[[#This Row],[M3]],$H$2:$L1021,2,FALSE),VLOOKUP(Fullmath[[#This Row],[M3]],$H1023:$L$2227,2,FALSE)),0)</f>
        <v>0</v>
      </c>
      <c r="X1022" s="16">
        <f>IFERROR(_xlfn.IFNA(VLOOKUP(Fullmath[[#This Row],[M3]],$H$2:$L1021,4,FALSE),VLOOKUP(Fullmath[[#This Row],[M3]],$H1023:$L$2227,4,FALSE)),0)</f>
        <v>0</v>
      </c>
      <c r="AA1022" s="15">
        <f>IFERROR(_xlfn.IFNA(VLOOKUP(Fullmath[[#This Row],[M4]],$H$2:$L1021,2,FALSE),VLOOKUP(Fullmath[[#This Row],[M4]],$H1023:$L$2227,2,FALSE)),0)</f>
        <v>0</v>
      </c>
      <c r="AB1022" s="16">
        <f>IFERROR(_xlfn.IFNA(VLOOKUP(Fullmath[[#This Row],[M4]],$H$2:$L1021,4,FALSE),VLOOKUP(Fullmath[[#This Row],[M4]],$H1023:$L$2227,4,FALSE)),0)</f>
        <v>0</v>
      </c>
      <c r="AE1022" s="15">
        <f>IFERROR(_xlfn.IFNA(VLOOKUP(Fullmath[[#This Row],[M5]],$H$2:$L1021,2,FALSE),VLOOKUP(Fullmath[[#This Row],[M5]],$H1023:$L$2227,2,FALSE)),0)</f>
        <v>0</v>
      </c>
      <c r="AF1022" s="16">
        <f>IFERROR(_xlfn.IFNA(VLOOKUP(Fullmath[[#This Row],[M5]],$H$2:$L1021,4,FALSE),VLOOKUP(Fullmath[[#This Row],[M5]],$H1023:$L$2227,4,FALSE)),0)</f>
        <v>0</v>
      </c>
      <c r="AI1022" s="15">
        <f>IFERROR(_xlfn.IFNA(VLOOKUP(Fullmath[[#This Row],[M6]],$H$2:$L1021,2,FALSE),VLOOKUP(Fullmath[[#This Row],[M6]],$H1023:$L$2227,2,FALSE)),0)</f>
        <v>0</v>
      </c>
      <c r="AJ1022" s="16">
        <f>IFERROR(_xlfn.IFNA(VLOOKUP(Fullmath[[#This Row],[M6]],$H$2:$L1021,4,FALSE),VLOOKUP(Fullmath[[#This Row],[M6]],$H1023:$L$2227,4,FALSE)),0)</f>
        <v>0</v>
      </c>
      <c r="AM1022" s="6">
        <f>(IFERROR(VLOOKUP(AK1022,Components[[Name]:[Price]],2,FALSE),0))</f>
        <v>0</v>
      </c>
      <c r="AP1022" s="6">
        <f>(IFERROR(VLOOKUP(AN1022,Components[[Name]:[Price]],2,FALSE),0))</f>
        <v>0</v>
      </c>
      <c r="AS1022" s="6">
        <f>(IFERROR(VLOOKUP(AQ1022,Components[[Name]:[Price]],2,FALSE),0))</f>
        <v>0</v>
      </c>
      <c r="AV1022" s="6">
        <f>(IFERROR(VLOOKUP(AT1022,Components[[Name]:[Price]],2,FALSE),0))</f>
        <v>0</v>
      </c>
      <c r="AY1022" s="6">
        <f>(IFERROR(VLOOKUP(AW1022,Components[[Name]:[Price]],2,FALSE),0))</f>
        <v>0</v>
      </c>
      <c r="BB1022" s="6">
        <f>(IFERROR(VLOOKUP(AZ1022,Components[[Name]:[Price]],2,FALSE),0))</f>
        <v>0</v>
      </c>
    </row>
    <row r="1023" spans="9:54" x14ac:dyDescent="0.2">
      <c r="I1023" s="7" t="e">
        <f>Fullmath[[#This Row],[Total CP]]/Fullmath[[#This Row],[Quantity]]</f>
        <v>#DIV/0!</v>
      </c>
      <c r="J10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3" s="6" t="e">
        <f>Fullmath[[#This Row],[Mat Cost]]/Fullmath[[#This Row],[Quantity]]</f>
        <v>#DIV/0!</v>
      </c>
      <c r="L10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3" s="14"/>
      <c r="O1023" s="15">
        <f>IFERROR(_xlfn.IFNA(VLOOKUP(Fullmath[[#This Row],[M1]],$H$2:$L1022,2,FALSE),VLOOKUP(Fullmath[[#This Row],[M1]],$H1024:$L$2227,2,FALSE)),0)</f>
        <v>0</v>
      </c>
      <c r="P1023" s="16">
        <f>IFERROR(_xlfn.IFNA(VLOOKUP(Fullmath[[#This Row],[M1]],$H$2:$L1022,4,FALSE),VLOOKUP(Fullmath[[#This Row],[M1]],$H1024:$L$2227,4,FALSE)),0)</f>
        <v>0</v>
      </c>
      <c r="S1023" s="15">
        <f>IFERROR(_xlfn.IFNA(VLOOKUP(Fullmath[[#This Row],[M2]],$H$2:$L1022,2,FALSE),VLOOKUP(Fullmath[[#This Row],[M2]],$H1024:$L$2227,2,FALSE)),0)</f>
        <v>0</v>
      </c>
      <c r="T1023" s="16">
        <f>IFERROR(_xlfn.IFNA(VLOOKUP(Fullmath[[#This Row],[M2]],$H$2:$L1022,4,FALSE),VLOOKUP(Fullmath[[#This Row],[M2]],$H1024:$L$2227,4,FALSE)),0)</f>
        <v>0</v>
      </c>
      <c r="W1023" s="15">
        <f>IFERROR(_xlfn.IFNA(VLOOKUP(Fullmath[[#This Row],[M3]],$H$2:$L1022,2,FALSE),VLOOKUP(Fullmath[[#This Row],[M3]],$H1024:$L$2227,2,FALSE)),0)</f>
        <v>0</v>
      </c>
      <c r="X1023" s="16">
        <f>IFERROR(_xlfn.IFNA(VLOOKUP(Fullmath[[#This Row],[M3]],$H$2:$L1022,4,FALSE),VLOOKUP(Fullmath[[#This Row],[M3]],$H1024:$L$2227,4,FALSE)),0)</f>
        <v>0</v>
      </c>
      <c r="AA1023" s="15">
        <f>IFERROR(_xlfn.IFNA(VLOOKUP(Fullmath[[#This Row],[M4]],$H$2:$L1022,2,FALSE),VLOOKUP(Fullmath[[#This Row],[M4]],$H1024:$L$2227,2,FALSE)),0)</f>
        <v>0</v>
      </c>
      <c r="AB1023" s="16">
        <f>IFERROR(_xlfn.IFNA(VLOOKUP(Fullmath[[#This Row],[M4]],$H$2:$L1022,4,FALSE),VLOOKUP(Fullmath[[#This Row],[M4]],$H1024:$L$2227,4,FALSE)),0)</f>
        <v>0</v>
      </c>
      <c r="AE1023" s="15">
        <f>IFERROR(_xlfn.IFNA(VLOOKUP(Fullmath[[#This Row],[M5]],$H$2:$L1022,2,FALSE),VLOOKUP(Fullmath[[#This Row],[M5]],$H1024:$L$2227,2,FALSE)),0)</f>
        <v>0</v>
      </c>
      <c r="AF1023" s="16">
        <f>IFERROR(_xlfn.IFNA(VLOOKUP(Fullmath[[#This Row],[M5]],$H$2:$L1022,4,FALSE),VLOOKUP(Fullmath[[#This Row],[M5]],$H1024:$L$2227,4,FALSE)),0)</f>
        <v>0</v>
      </c>
      <c r="AI1023" s="15">
        <f>IFERROR(_xlfn.IFNA(VLOOKUP(Fullmath[[#This Row],[M6]],$H$2:$L1022,2,FALSE),VLOOKUP(Fullmath[[#This Row],[M6]],$H1024:$L$2227,2,FALSE)),0)</f>
        <v>0</v>
      </c>
      <c r="AJ1023" s="16">
        <f>IFERROR(_xlfn.IFNA(VLOOKUP(Fullmath[[#This Row],[M6]],$H$2:$L1022,4,FALSE),VLOOKUP(Fullmath[[#This Row],[M6]],$H1024:$L$2227,4,FALSE)),0)</f>
        <v>0</v>
      </c>
      <c r="AM1023" s="6">
        <f>(IFERROR(VLOOKUP(AK1023,Components[[Name]:[Price]],2,FALSE),0))</f>
        <v>0</v>
      </c>
      <c r="AP1023" s="6">
        <f>(IFERROR(VLOOKUP(AN1023,Components[[Name]:[Price]],2,FALSE),0))</f>
        <v>0</v>
      </c>
      <c r="AS1023" s="6">
        <f>(IFERROR(VLOOKUP(AQ1023,Components[[Name]:[Price]],2,FALSE),0))</f>
        <v>0</v>
      </c>
      <c r="AV1023" s="6">
        <f>(IFERROR(VLOOKUP(AT1023,Components[[Name]:[Price]],2,FALSE),0))</f>
        <v>0</v>
      </c>
      <c r="AY1023" s="6">
        <f>(IFERROR(VLOOKUP(AW1023,Components[[Name]:[Price]],2,FALSE),0))</f>
        <v>0</v>
      </c>
      <c r="BB1023" s="6">
        <f>(IFERROR(VLOOKUP(AZ1023,Components[[Name]:[Price]],2,FALSE),0))</f>
        <v>0</v>
      </c>
    </row>
    <row r="1024" spans="9:54" x14ac:dyDescent="0.2">
      <c r="I1024" s="7" t="e">
        <f>Fullmath[[#This Row],[Total CP]]/Fullmath[[#This Row],[Quantity]]</f>
        <v>#DIV/0!</v>
      </c>
      <c r="J10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4" s="6" t="e">
        <f>Fullmath[[#This Row],[Mat Cost]]/Fullmath[[#This Row],[Quantity]]</f>
        <v>#DIV/0!</v>
      </c>
      <c r="L10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4" s="14"/>
      <c r="O1024" s="15">
        <f>IFERROR(_xlfn.IFNA(VLOOKUP(Fullmath[[#This Row],[M1]],$H$2:$L1023,2,FALSE),VLOOKUP(Fullmath[[#This Row],[M1]],$H1025:$L$2227,2,FALSE)),0)</f>
        <v>0</v>
      </c>
      <c r="P1024" s="16">
        <f>IFERROR(_xlfn.IFNA(VLOOKUP(Fullmath[[#This Row],[M1]],$H$2:$L1023,4,FALSE),VLOOKUP(Fullmath[[#This Row],[M1]],$H1025:$L$2227,4,FALSE)),0)</f>
        <v>0</v>
      </c>
      <c r="S1024" s="15">
        <f>IFERROR(_xlfn.IFNA(VLOOKUP(Fullmath[[#This Row],[M2]],$H$2:$L1023,2,FALSE),VLOOKUP(Fullmath[[#This Row],[M2]],$H1025:$L$2227,2,FALSE)),0)</f>
        <v>0</v>
      </c>
      <c r="T1024" s="16">
        <f>IFERROR(_xlfn.IFNA(VLOOKUP(Fullmath[[#This Row],[M2]],$H$2:$L1023,4,FALSE),VLOOKUP(Fullmath[[#This Row],[M2]],$H1025:$L$2227,4,FALSE)),0)</f>
        <v>0</v>
      </c>
      <c r="W1024" s="15">
        <f>IFERROR(_xlfn.IFNA(VLOOKUP(Fullmath[[#This Row],[M3]],$H$2:$L1023,2,FALSE),VLOOKUP(Fullmath[[#This Row],[M3]],$H1025:$L$2227,2,FALSE)),0)</f>
        <v>0</v>
      </c>
      <c r="X1024" s="16">
        <f>IFERROR(_xlfn.IFNA(VLOOKUP(Fullmath[[#This Row],[M3]],$H$2:$L1023,4,FALSE),VLOOKUP(Fullmath[[#This Row],[M3]],$H1025:$L$2227,4,FALSE)),0)</f>
        <v>0</v>
      </c>
      <c r="AA1024" s="15">
        <f>IFERROR(_xlfn.IFNA(VLOOKUP(Fullmath[[#This Row],[M4]],$H$2:$L1023,2,FALSE),VLOOKUP(Fullmath[[#This Row],[M4]],$H1025:$L$2227,2,FALSE)),0)</f>
        <v>0</v>
      </c>
      <c r="AB1024" s="16">
        <f>IFERROR(_xlfn.IFNA(VLOOKUP(Fullmath[[#This Row],[M4]],$H$2:$L1023,4,FALSE),VLOOKUP(Fullmath[[#This Row],[M4]],$H1025:$L$2227,4,FALSE)),0)</f>
        <v>0</v>
      </c>
      <c r="AE1024" s="15">
        <f>IFERROR(_xlfn.IFNA(VLOOKUP(Fullmath[[#This Row],[M5]],$H$2:$L1023,2,FALSE),VLOOKUP(Fullmath[[#This Row],[M5]],$H1025:$L$2227,2,FALSE)),0)</f>
        <v>0</v>
      </c>
      <c r="AF1024" s="16">
        <f>IFERROR(_xlfn.IFNA(VLOOKUP(Fullmath[[#This Row],[M5]],$H$2:$L1023,4,FALSE),VLOOKUP(Fullmath[[#This Row],[M5]],$H1025:$L$2227,4,FALSE)),0)</f>
        <v>0</v>
      </c>
      <c r="AI1024" s="15">
        <f>IFERROR(_xlfn.IFNA(VLOOKUP(Fullmath[[#This Row],[M6]],$H$2:$L1023,2,FALSE),VLOOKUP(Fullmath[[#This Row],[M6]],$H1025:$L$2227,2,FALSE)),0)</f>
        <v>0</v>
      </c>
      <c r="AJ1024" s="16">
        <f>IFERROR(_xlfn.IFNA(VLOOKUP(Fullmath[[#This Row],[M6]],$H$2:$L1023,4,FALSE),VLOOKUP(Fullmath[[#This Row],[M6]],$H1025:$L$2227,4,FALSE)),0)</f>
        <v>0</v>
      </c>
      <c r="AM1024" s="6">
        <f>(IFERROR(VLOOKUP(AK1024,Components[[Name]:[Price]],2,FALSE),0))</f>
        <v>0</v>
      </c>
      <c r="AP1024" s="6">
        <f>(IFERROR(VLOOKUP(AN1024,Components[[Name]:[Price]],2,FALSE),0))</f>
        <v>0</v>
      </c>
      <c r="AS1024" s="6">
        <f>(IFERROR(VLOOKUP(AQ1024,Components[[Name]:[Price]],2,FALSE),0))</f>
        <v>0</v>
      </c>
      <c r="AV1024" s="6">
        <f>(IFERROR(VLOOKUP(AT1024,Components[[Name]:[Price]],2,FALSE),0))</f>
        <v>0</v>
      </c>
      <c r="AY1024" s="6">
        <f>(IFERROR(VLOOKUP(AW1024,Components[[Name]:[Price]],2,FALSE),0))</f>
        <v>0</v>
      </c>
      <c r="BB1024" s="6">
        <f>(IFERROR(VLOOKUP(AZ1024,Components[[Name]:[Price]],2,FALSE),0))</f>
        <v>0</v>
      </c>
    </row>
    <row r="1025" spans="9:54" x14ac:dyDescent="0.2">
      <c r="I1025" s="7" t="e">
        <f>Fullmath[[#This Row],[Total CP]]/Fullmath[[#This Row],[Quantity]]</f>
        <v>#DIV/0!</v>
      </c>
      <c r="J10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5" s="6" t="e">
        <f>Fullmath[[#This Row],[Mat Cost]]/Fullmath[[#This Row],[Quantity]]</f>
        <v>#DIV/0!</v>
      </c>
      <c r="L10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5" s="14"/>
      <c r="O1025" s="15">
        <f>IFERROR(_xlfn.IFNA(VLOOKUP(Fullmath[[#This Row],[M1]],$H$2:$L1024,2,FALSE),VLOOKUP(Fullmath[[#This Row],[M1]],$H1026:$L$2227,2,FALSE)),0)</f>
        <v>0</v>
      </c>
      <c r="P1025" s="16">
        <f>IFERROR(_xlfn.IFNA(VLOOKUP(Fullmath[[#This Row],[M1]],$H$2:$L1024,4,FALSE),VLOOKUP(Fullmath[[#This Row],[M1]],$H1026:$L$2227,4,FALSE)),0)</f>
        <v>0</v>
      </c>
      <c r="S1025" s="15">
        <f>IFERROR(_xlfn.IFNA(VLOOKUP(Fullmath[[#This Row],[M2]],$H$2:$L1024,2,FALSE),VLOOKUP(Fullmath[[#This Row],[M2]],$H1026:$L$2227,2,FALSE)),0)</f>
        <v>0</v>
      </c>
      <c r="T1025" s="16">
        <f>IFERROR(_xlfn.IFNA(VLOOKUP(Fullmath[[#This Row],[M2]],$H$2:$L1024,4,FALSE),VLOOKUP(Fullmath[[#This Row],[M2]],$H1026:$L$2227,4,FALSE)),0)</f>
        <v>0</v>
      </c>
      <c r="W1025" s="15">
        <f>IFERROR(_xlfn.IFNA(VLOOKUP(Fullmath[[#This Row],[M3]],$H$2:$L1024,2,FALSE),VLOOKUP(Fullmath[[#This Row],[M3]],$H1026:$L$2227,2,FALSE)),0)</f>
        <v>0</v>
      </c>
      <c r="X1025" s="16">
        <f>IFERROR(_xlfn.IFNA(VLOOKUP(Fullmath[[#This Row],[M3]],$H$2:$L1024,4,FALSE),VLOOKUP(Fullmath[[#This Row],[M3]],$H1026:$L$2227,4,FALSE)),0)</f>
        <v>0</v>
      </c>
      <c r="AA1025" s="15">
        <f>IFERROR(_xlfn.IFNA(VLOOKUP(Fullmath[[#This Row],[M4]],$H$2:$L1024,2,FALSE),VLOOKUP(Fullmath[[#This Row],[M4]],$H1026:$L$2227,2,FALSE)),0)</f>
        <v>0</v>
      </c>
      <c r="AB1025" s="16">
        <f>IFERROR(_xlfn.IFNA(VLOOKUP(Fullmath[[#This Row],[M4]],$H$2:$L1024,4,FALSE),VLOOKUP(Fullmath[[#This Row],[M4]],$H1026:$L$2227,4,FALSE)),0)</f>
        <v>0</v>
      </c>
      <c r="AE1025" s="15">
        <f>IFERROR(_xlfn.IFNA(VLOOKUP(Fullmath[[#This Row],[M5]],$H$2:$L1024,2,FALSE),VLOOKUP(Fullmath[[#This Row],[M5]],$H1026:$L$2227,2,FALSE)),0)</f>
        <v>0</v>
      </c>
      <c r="AF1025" s="16">
        <f>IFERROR(_xlfn.IFNA(VLOOKUP(Fullmath[[#This Row],[M5]],$H$2:$L1024,4,FALSE),VLOOKUP(Fullmath[[#This Row],[M5]],$H1026:$L$2227,4,FALSE)),0)</f>
        <v>0</v>
      </c>
      <c r="AI1025" s="15">
        <f>IFERROR(_xlfn.IFNA(VLOOKUP(Fullmath[[#This Row],[M6]],$H$2:$L1024,2,FALSE),VLOOKUP(Fullmath[[#This Row],[M6]],$H1026:$L$2227,2,FALSE)),0)</f>
        <v>0</v>
      </c>
      <c r="AJ1025" s="16">
        <f>IFERROR(_xlfn.IFNA(VLOOKUP(Fullmath[[#This Row],[M6]],$H$2:$L1024,4,FALSE),VLOOKUP(Fullmath[[#This Row],[M6]],$H1026:$L$2227,4,FALSE)),0)</f>
        <v>0</v>
      </c>
      <c r="AM1025" s="6">
        <f>(IFERROR(VLOOKUP(AK1025,Components[[Name]:[Price]],2,FALSE),0))</f>
        <v>0</v>
      </c>
      <c r="AP1025" s="6">
        <f>(IFERROR(VLOOKUP(AN1025,Components[[Name]:[Price]],2,FALSE),0))</f>
        <v>0</v>
      </c>
      <c r="AS1025" s="6">
        <f>(IFERROR(VLOOKUP(AQ1025,Components[[Name]:[Price]],2,FALSE),0))</f>
        <v>0</v>
      </c>
      <c r="AV1025" s="6">
        <f>(IFERROR(VLOOKUP(AT1025,Components[[Name]:[Price]],2,FALSE),0))</f>
        <v>0</v>
      </c>
      <c r="AY1025" s="6">
        <f>(IFERROR(VLOOKUP(AW1025,Components[[Name]:[Price]],2,FALSE),0))</f>
        <v>0</v>
      </c>
      <c r="BB1025" s="6">
        <f>(IFERROR(VLOOKUP(AZ1025,Components[[Name]:[Price]],2,FALSE),0))</f>
        <v>0</v>
      </c>
    </row>
    <row r="1026" spans="9:54" x14ac:dyDescent="0.2">
      <c r="I1026" s="7" t="e">
        <f>Fullmath[[#This Row],[Total CP]]/Fullmath[[#This Row],[Quantity]]</f>
        <v>#DIV/0!</v>
      </c>
      <c r="J10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6" s="6" t="e">
        <f>Fullmath[[#This Row],[Mat Cost]]/Fullmath[[#This Row],[Quantity]]</f>
        <v>#DIV/0!</v>
      </c>
      <c r="L10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6" s="14"/>
      <c r="O1026" s="15">
        <f>IFERROR(_xlfn.IFNA(VLOOKUP(Fullmath[[#This Row],[M1]],$H$2:$L1025,2,FALSE),VLOOKUP(Fullmath[[#This Row],[M1]],$H1027:$L$2227,2,FALSE)),0)</f>
        <v>0</v>
      </c>
      <c r="P1026" s="16">
        <f>IFERROR(_xlfn.IFNA(VLOOKUP(Fullmath[[#This Row],[M1]],$H$2:$L1025,4,FALSE),VLOOKUP(Fullmath[[#This Row],[M1]],$H1027:$L$2227,4,FALSE)),0)</f>
        <v>0</v>
      </c>
      <c r="S1026" s="15">
        <f>IFERROR(_xlfn.IFNA(VLOOKUP(Fullmath[[#This Row],[M2]],$H$2:$L1025,2,FALSE),VLOOKUP(Fullmath[[#This Row],[M2]],$H1027:$L$2227,2,FALSE)),0)</f>
        <v>0</v>
      </c>
      <c r="T1026" s="16">
        <f>IFERROR(_xlfn.IFNA(VLOOKUP(Fullmath[[#This Row],[M2]],$H$2:$L1025,4,FALSE),VLOOKUP(Fullmath[[#This Row],[M2]],$H1027:$L$2227,4,FALSE)),0)</f>
        <v>0</v>
      </c>
      <c r="W1026" s="15">
        <f>IFERROR(_xlfn.IFNA(VLOOKUP(Fullmath[[#This Row],[M3]],$H$2:$L1025,2,FALSE),VLOOKUP(Fullmath[[#This Row],[M3]],$H1027:$L$2227,2,FALSE)),0)</f>
        <v>0</v>
      </c>
      <c r="X1026" s="16">
        <f>IFERROR(_xlfn.IFNA(VLOOKUP(Fullmath[[#This Row],[M3]],$H$2:$L1025,4,FALSE),VLOOKUP(Fullmath[[#This Row],[M3]],$H1027:$L$2227,4,FALSE)),0)</f>
        <v>0</v>
      </c>
      <c r="AA1026" s="15">
        <f>IFERROR(_xlfn.IFNA(VLOOKUP(Fullmath[[#This Row],[M4]],$H$2:$L1025,2,FALSE),VLOOKUP(Fullmath[[#This Row],[M4]],$H1027:$L$2227,2,FALSE)),0)</f>
        <v>0</v>
      </c>
      <c r="AB1026" s="16">
        <f>IFERROR(_xlfn.IFNA(VLOOKUP(Fullmath[[#This Row],[M4]],$H$2:$L1025,4,FALSE),VLOOKUP(Fullmath[[#This Row],[M4]],$H1027:$L$2227,4,FALSE)),0)</f>
        <v>0</v>
      </c>
      <c r="AE1026" s="15">
        <f>IFERROR(_xlfn.IFNA(VLOOKUP(Fullmath[[#This Row],[M5]],$H$2:$L1025,2,FALSE),VLOOKUP(Fullmath[[#This Row],[M5]],$H1027:$L$2227,2,FALSE)),0)</f>
        <v>0</v>
      </c>
      <c r="AF1026" s="16">
        <f>IFERROR(_xlfn.IFNA(VLOOKUP(Fullmath[[#This Row],[M5]],$H$2:$L1025,4,FALSE),VLOOKUP(Fullmath[[#This Row],[M5]],$H1027:$L$2227,4,FALSE)),0)</f>
        <v>0</v>
      </c>
      <c r="AI1026" s="15">
        <f>IFERROR(_xlfn.IFNA(VLOOKUP(Fullmath[[#This Row],[M6]],$H$2:$L1025,2,FALSE),VLOOKUP(Fullmath[[#This Row],[M6]],$H1027:$L$2227,2,FALSE)),0)</f>
        <v>0</v>
      </c>
      <c r="AJ1026" s="16">
        <f>IFERROR(_xlfn.IFNA(VLOOKUP(Fullmath[[#This Row],[M6]],$H$2:$L1025,4,FALSE),VLOOKUP(Fullmath[[#This Row],[M6]],$H1027:$L$2227,4,FALSE)),0)</f>
        <v>0</v>
      </c>
      <c r="AM1026" s="6">
        <f>(IFERROR(VLOOKUP(AK1026,Components[[Name]:[Price]],2,FALSE),0))</f>
        <v>0</v>
      </c>
      <c r="AP1026" s="6">
        <f>(IFERROR(VLOOKUP(AN1026,Components[[Name]:[Price]],2,FALSE),0))</f>
        <v>0</v>
      </c>
      <c r="AS1026" s="6">
        <f>(IFERROR(VLOOKUP(AQ1026,Components[[Name]:[Price]],2,FALSE),0))</f>
        <v>0</v>
      </c>
      <c r="AV1026" s="6">
        <f>(IFERROR(VLOOKUP(AT1026,Components[[Name]:[Price]],2,FALSE),0))</f>
        <v>0</v>
      </c>
      <c r="AY1026" s="6">
        <f>(IFERROR(VLOOKUP(AW1026,Components[[Name]:[Price]],2,FALSE),0))</f>
        <v>0</v>
      </c>
      <c r="BB1026" s="6">
        <f>(IFERROR(VLOOKUP(AZ1026,Components[[Name]:[Price]],2,FALSE),0))</f>
        <v>0</v>
      </c>
    </row>
    <row r="1027" spans="9:54" x14ac:dyDescent="0.2">
      <c r="I1027" s="7" t="e">
        <f>Fullmath[[#This Row],[Total CP]]/Fullmath[[#This Row],[Quantity]]</f>
        <v>#DIV/0!</v>
      </c>
      <c r="J10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7" s="6" t="e">
        <f>Fullmath[[#This Row],[Mat Cost]]/Fullmath[[#This Row],[Quantity]]</f>
        <v>#DIV/0!</v>
      </c>
      <c r="L10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7" s="14"/>
      <c r="O1027" s="15">
        <f>IFERROR(_xlfn.IFNA(VLOOKUP(Fullmath[[#This Row],[M1]],$H$2:$L1026,2,FALSE),VLOOKUP(Fullmath[[#This Row],[M1]],$H1028:$L$2227,2,FALSE)),0)</f>
        <v>0</v>
      </c>
      <c r="P1027" s="16">
        <f>IFERROR(_xlfn.IFNA(VLOOKUP(Fullmath[[#This Row],[M1]],$H$2:$L1026,4,FALSE),VLOOKUP(Fullmath[[#This Row],[M1]],$H1028:$L$2227,4,FALSE)),0)</f>
        <v>0</v>
      </c>
      <c r="S1027" s="15">
        <f>IFERROR(_xlfn.IFNA(VLOOKUP(Fullmath[[#This Row],[M2]],$H$2:$L1026,2,FALSE),VLOOKUP(Fullmath[[#This Row],[M2]],$H1028:$L$2227,2,FALSE)),0)</f>
        <v>0</v>
      </c>
      <c r="T1027" s="16">
        <f>IFERROR(_xlfn.IFNA(VLOOKUP(Fullmath[[#This Row],[M2]],$H$2:$L1026,4,FALSE),VLOOKUP(Fullmath[[#This Row],[M2]],$H1028:$L$2227,4,FALSE)),0)</f>
        <v>0</v>
      </c>
      <c r="W1027" s="15">
        <f>IFERROR(_xlfn.IFNA(VLOOKUP(Fullmath[[#This Row],[M3]],$H$2:$L1026,2,FALSE),VLOOKUP(Fullmath[[#This Row],[M3]],$H1028:$L$2227,2,FALSE)),0)</f>
        <v>0</v>
      </c>
      <c r="X1027" s="16">
        <f>IFERROR(_xlfn.IFNA(VLOOKUP(Fullmath[[#This Row],[M3]],$H$2:$L1026,4,FALSE),VLOOKUP(Fullmath[[#This Row],[M3]],$H1028:$L$2227,4,FALSE)),0)</f>
        <v>0</v>
      </c>
      <c r="AA1027" s="15">
        <f>IFERROR(_xlfn.IFNA(VLOOKUP(Fullmath[[#This Row],[M4]],$H$2:$L1026,2,FALSE),VLOOKUP(Fullmath[[#This Row],[M4]],$H1028:$L$2227,2,FALSE)),0)</f>
        <v>0</v>
      </c>
      <c r="AB1027" s="16">
        <f>IFERROR(_xlfn.IFNA(VLOOKUP(Fullmath[[#This Row],[M4]],$H$2:$L1026,4,FALSE),VLOOKUP(Fullmath[[#This Row],[M4]],$H1028:$L$2227,4,FALSE)),0)</f>
        <v>0</v>
      </c>
      <c r="AE1027" s="15">
        <f>IFERROR(_xlfn.IFNA(VLOOKUP(Fullmath[[#This Row],[M5]],$H$2:$L1026,2,FALSE),VLOOKUP(Fullmath[[#This Row],[M5]],$H1028:$L$2227,2,FALSE)),0)</f>
        <v>0</v>
      </c>
      <c r="AF1027" s="16">
        <f>IFERROR(_xlfn.IFNA(VLOOKUP(Fullmath[[#This Row],[M5]],$H$2:$L1026,4,FALSE),VLOOKUP(Fullmath[[#This Row],[M5]],$H1028:$L$2227,4,FALSE)),0)</f>
        <v>0</v>
      </c>
      <c r="AI1027" s="15">
        <f>IFERROR(_xlfn.IFNA(VLOOKUP(Fullmath[[#This Row],[M6]],$H$2:$L1026,2,FALSE),VLOOKUP(Fullmath[[#This Row],[M6]],$H1028:$L$2227,2,FALSE)),0)</f>
        <v>0</v>
      </c>
      <c r="AJ1027" s="16">
        <f>IFERROR(_xlfn.IFNA(VLOOKUP(Fullmath[[#This Row],[M6]],$H$2:$L1026,4,FALSE),VLOOKUP(Fullmath[[#This Row],[M6]],$H1028:$L$2227,4,FALSE)),0)</f>
        <v>0</v>
      </c>
      <c r="AM1027" s="6">
        <f>(IFERROR(VLOOKUP(AK1027,Components[[Name]:[Price]],2,FALSE),0))</f>
        <v>0</v>
      </c>
      <c r="AP1027" s="6">
        <f>(IFERROR(VLOOKUP(AN1027,Components[[Name]:[Price]],2,FALSE),0))</f>
        <v>0</v>
      </c>
      <c r="AS1027" s="6">
        <f>(IFERROR(VLOOKUP(AQ1027,Components[[Name]:[Price]],2,FALSE),0))</f>
        <v>0</v>
      </c>
      <c r="AV1027" s="6">
        <f>(IFERROR(VLOOKUP(AT1027,Components[[Name]:[Price]],2,FALSE),0))</f>
        <v>0</v>
      </c>
      <c r="AY1027" s="6">
        <f>(IFERROR(VLOOKUP(AW1027,Components[[Name]:[Price]],2,FALSE),0))</f>
        <v>0</v>
      </c>
      <c r="BB1027" s="6">
        <f>(IFERROR(VLOOKUP(AZ1027,Components[[Name]:[Price]],2,FALSE),0))</f>
        <v>0</v>
      </c>
    </row>
    <row r="1028" spans="9:54" x14ac:dyDescent="0.2">
      <c r="I1028" s="7" t="e">
        <f>Fullmath[[#This Row],[Total CP]]/Fullmath[[#This Row],[Quantity]]</f>
        <v>#DIV/0!</v>
      </c>
      <c r="J10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8" s="6" t="e">
        <f>Fullmath[[#This Row],[Mat Cost]]/Fullmath[[#This Row],[Quantity]]</f>
        <v>#DIV/0!</v>
      </c>
      <c r="L10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8" s="14"/>
      <c r="O1028" s="15">
        <f>IFERROR(_xlfn.IFNA(VLOOKUP(Fullmath[[#This Row],[M1]],$H$2:$L1027,2,FALSE),VLOOKUP(Fullmath[[#This Row],[M1]],$H1029:$L$2227,2,FALSE)),0)</f>
        <v>0</v>
      </c>
      <c r="P1028" s="16">
        <f>IFERROR(_xlfn.IFNA(VLOOKUP(Fullmath[[#This Row],[M1]],$H$2:$L1027,4,FALSE),VLOOKUP(Fullmath[[#This Row],[M1]],$H1029:$L$2227,4,FALSE)),0)</f>
        <v>0</v>
      </c>
      <c r="S1028" s="15">
        <f>IFERROR(_xlfn.IFNA(VLOOKUP(Fullmath[[#This Row],[M2]],$H$2:$L1027,2,FALSE),VLOOKUP(Fullmath[[#This Row],[M2]],$H1029:$L$2227,2,FALSE)),0)</f>
        <v>0</v>
      </c>
      <c r="T1028" s="16">
        <f>IFERROR(_xlfn.IFNA(VLOOKUP(Fullmath[[#This Row],[M2]],$H$2:$L1027,4,FALSE),VLOOKUP(Fullmath[[#This Row],[M2]],$H1029:$L$2227,4,FALSE)),0)</f>
        <v>0</v>
      </c>
      <c r="W1028" s="15">
        <f>IFERROR(_xlfn.IFNA(VLOOKUP(Fullmath[[#This Row],[M3]],$H$2:$L1027,2,FALSE),VLOOKUP(Fullmath[[#This Row],[M3]],$H1029:$L$2227,2,FALSE)),0)</f>
        <v>0</v>
      </c>
      <c r="X1028" s="16">
        <f>IFERROR(_xlfn.IFNA(VLOOKUP(Fullmath[[#This Row],[M3]],$H$2:$L1027,4,FALSE),VLOOKUP(Fullmath[[#This Row],[M3]],$H1029:$L$2227,4,FALSE)),0)</f>
        <v>0</v>
      </c>
      <c r="AA1028" s="15">
        <f>IFERROR(_xlfn.IFNA(VLOOKUP(Fullmath[[#This Row],[M4]],$H$2:$L1027,2,FALSE),VLOOKUP(Fullmath[[#This Row],[M4]],$H1029:$L$2227,2,FALSE)),0)</f>
        <v>0</v>
      </c>
      <c r="AB1028" s="16">
        <f>IFERROR(_xlfn.IFNA(VLOOKUP(Fullmath[[#This Row],[M4]],$H$2:$L1027,4,FALSE),VLOOKUP(Fullmath[[#This Row],[M4]],$H1029:$L$2227,4,FALSE)),0)</f>
        <v>0</v>
      </c>
      <c r="AE1028" s="15">
        <f>IFERROR(_xlfn.IFNA(VLOOKUP(Fullmath[[#This Row],[M5]],$H$2:$L1027,2,FALSE),VLOOKUP(Fullmath[[#This Row],[M5]],$H1029:$L$2227,2,FALSE)),0)</f>
        <v>0</v>
      </c>
      <c r="AF1028" s="16">
        <f>IFERROR(_xlfn.IFNA(VLOOKUP(Fullmath[[#This Row],[M5]],$H$2:$L1027,4,FALSE),VLOOKUP(Fullmath[[#This Row],[M5]],$H1029:$L$2227,4,FALSE)),0)</f>
        <v>0</v>
      </c>
      <c r="AI1028" s="15">
        <f>IFERROR(_xlfn.IFNA(VLOOKUP(Fullmath[[#This Row],[M6]],$H$2:$L1027,2,FALSE),VLOOKUP(Fullmath[[#This Row],[M6]],$H1029:$L$2227,2,FALSE)),0)</f>
        <v>0</v>
      </c>
      <c r="AJ1028" s="16">
        <f>IFERROR(_xlfn.IFNA(VLOOKUP(Fullmath[[#This Row],[M6]],$H$2:$L1027,4,FALSE),VLOOKUP(Fullmath[[#This Row],[M6]],$H1029:$L$2227,4,FALSE)),0)</f>
        <v>0</v>
      </c>
      <c r="AM1028" s="6">
        <f>(IFERROR(VLOOKUP(AK1028,Components[[Name]:[Price]],2,FALSE),0))</f>
        <v>0</v>
      </c>
      <c r="AP1028" s="6">
        <f>(IFERROR(VLOOKUP(AN1028,Components[[Name]:[Price]],2,FALSE),0))</f>
        <v>0</v>
      </c>
      <c r="AS1028" s="6">
        <f>(IFERROR(VLOOKUP(AQ1028,Components[[Name]:[Price]],2,FALSE),0))</f>
        <v>0</v>
      </c>
      <c r="AV1028" s="6">
        <f>(IFERROR(VLOOKUP(AT1028,Components[[Name]:[Price]],2,FALSE),0))</f>
        <v>0</v>
      </c>
      <c r="AY1028" s="6">
        <f>(IFERROR(VLOOKUP(AW1028,Components[[Name]:[Price]],2,FALSE),0))</f>
        <v>0</v>
      </c>
      <c r="BB1028" s="6">
        <f>(IFERROR(VLOOKUP(AZ1028,Components[[Name]:[Price]],2,FALSE),0))</f>
        <v>0</v>
      </c>
    </row>
    <row r="1029" spans="9:54" x14ac:dyDescent="0.2">
      <c r="I1029" s="7" t="e">
        <f>Fullmath[[#This Row],[Total CP]]/Fullmath[[#This Row],[Quantity]]</f>
        <v>#DIV/0!</v>
      </c>
      <c r="J10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29" s="6" t="e">
        <f>Fullmath[[#This Row],[Mat Cost]]/Fullmath[[#This Row],[Quantity]]</f>
        <v>#DIV/0!</v>
      </c>
      <c r="L10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29" s="14"/>
      <c r="O1029" s="15">
        <f>IFERROR(_xlfn.IFNA(VLOOKUP(Fullmath[[#This Row],[M1]],$H$2:$L1028,2,FALSE),VLOOKUP(Fullmath[[#This Row],[M1]],$H1030:$L$2227,2,FALSE)),0)</f>
        <v>0</v>
      </c>
      <c r="P1029" s="16">
        <f>IFERROR(_xlfn.IFNA(VLOOKUP(Fullmath[[#This Row],[M1]],$H$2:$L1028,4,FALSE),VLOOKUP(Fullmath[[#This Row],[M1]],$H1030:$L$2227,4,FALSE)),0)</f>
        <v>0</v>
      </c>
      <c r="S1029" s="15">
        <f>IFERROR(_xlfn.IFNA(VLOOKUP(Fullmath[[#This Row],[M2]],$H$2:$L1028,2,FALSE),VLOOKUP(Fullmath[[#This Row],[M2]],$H1030:$L$2227,2,FALSE)),0)</f>
        <v>0</v>
      </c>
      <c r="T1029" s="16">
        <f>IFERROR(_xlfn.IFNA(VLOOKUP(Fullmath[[#This Row],[M2]],$H$2:$L1028,4,FALSE),VLOOKUP(Fullmath[[#This Row],[M2]],$H1030:$L$2227,4,FALSE)),0)</f>
        <v>0</v>
      </c>
      <c r="W1029" s="15">
        <f>IFERROR(_xlfn.IFNA(VLOOKUP(Fullmath[[#This Row],[M3]],$H$2:$L1028,2,FALSE),VLOOKUP(Fullmath[[#This Row],[M3]],$H1030:$L$2227,2,FALSE)),0)</f>
        <v>0</v>
      </c>
      <c r="X1029" s="16">
        <f>IFERROR(_xlfn.IFNA(VLOOKUP(Fullmath[[#This Row],[M3]],$H$2:$L1028,4,FALSE),VLOOKUP(Fullmath[[#This Row],[M3]],$H1030:$L$2227,4,FALSE)),0)</f>
        <v>0</v>
      </c>
      <c r="AA1029" s="15">
        <f>IFERROR(_xlfn.IFNA(VLOOKUP(Fullmath[[#This Row],[M4]],$H$2:$L1028,2,FALSE),VLOOKUP(Fullmath[[#This Row],[M4]],$H1030:$L$2227,2,FALSE)),0)</f>
        <v>0</v>
      </c>
      <c r="AB1029" s="16">
        <f>IFERROR(_xlfn.IFNA(VLOOKUP(Fullmath[[#This Row],[M4]],$H$2:$L1028,4,FALSE),VLOOKUP(Fullmath[[#This Row],[M4]],$H1030:$L$2227,4,FALSE)),0)</f>
        <v>0</v>
      </c>
      <c r="AE1029" s="15">
        <f>IFERROR(_xlfn.IFNA(VLOOKUP(Fullmath[[#This Row],[M5]],$H$2:$L1028,2,FALSE),VLOOKUP(Fullmath[[#This Row],[M5]],$H1030:$L$2227,2,FALSE)),0)</f>
        <v>0</v>
      </c>
      <c r="AF1029" s="16">
        <f>IFERROR(_xlfn.IFNA(VLOOKUP(Fullmath[[#This Row],[M5]],$H$2:$L1028,4,FALSE),VLOOKUP(Fullmath[[#This Row],[M5]],$H1030:$L$2227,4,FALSE)),0)</f>
        <v>0</v>
      </c>
      <c r="AI1029" s="15">
        <f>IFERROR(_xlfn.IFNA(VLOOKUP(Fullmath[[#This Row],[M6]],$H$2:$L1028,2,FALSE),VLOOKUP(Fullmath[[#This Row],[M6]],$H1030:$L$2227,2,FALSE)),0)</f>
        <v>0</v>
      </c>
      <c r="AJ1029" s="16">
        <f>IFERROR(_xlfn.IFNA(VLOOKUP(Fullmath[[#This Row],[M6]],$H$2:$L1028,4,FALSE),VLOOKUP(Fullmath[[#This Row],[M6]],$H1030:$L$2227,4,FALSE)),0)</f>
        <v>0</v>
      </c>
      <c r="AM1029" s="6">
        <f>(IFERROR(VLOOKUP(AK1029,Components[[Name]:[Price]],2,FALSE),0))</f>
        <v>0</v>
      </c>
      <c r="AP1029" s="6">
        <f>(IFERROR(VLOOKUP(AN1029,Components[[Name]:[Price]],2,FALSE),0))</f>
        <v>0</v>
      </c>
      <c r="AS1029" s="6">
        <f>(IFERROR(VLOOKUP(AQ1029,Components[[Name]:[Price]],2,FALSE),0))</f>
        <v>0</v>
      </c>
      <c r="AV1029" s="6">
        <f>(IFERROR(VLOOKUP(AT1029,Components[[Name]:[Price]],2,FALSE),0))</f>
        <v>0</v>
      </c>
      <c r="AY1029" s="6">
        <f>(IFERROR(VLOOKUP(AW1029,Components[[Name]:[Price]],2,FALSE),0))</f>
        <v>0</v>
      </c>
      <c r="BB1029" s="6">
        <f>(IFERROR(VLOOKUP(AZ1029,Components[[Name]:[Price]],2,FALSE),0))</f>
        <v>0</v>
      </c>
    </row>
    <row r="1030" spans="9:54" x14ac:dyDescent="0.2">
      <c r="I1030" s="7" t="e">
        <f>Fullmath[[#This Row],[Total CP]]/Fullmath[[#This Row],[Quantity]]</f>
        <v>#DIV/0!</v>
      </c>
      <c r="J10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0" s="6" t="e">
        <f>Fullmath[[#This Row],[Mat Cost]]/Fullmath[[#This Row],[Quantity]]</f>
        <v>#DIV/0!</v>
      </c>
      <c r="L10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0" s="14"/>
      <c r="O1030" s="15">
        <f>IFERROR(_xlfn.IFNA(VLOOKUP(Fullmath[[#This Row],[M1]],$H$2:$L1029,2,FALSE),VLOOKUP(Fullmath[[#This Row],[M1]],$H1031:$L$2227,2,FALSE)),0)</f>
        <v>0</v>
      </c>
      <c r="P1030" s="16">
        <f>IFERROR(_xlfn.IFNA(VLOOKUP(Fullmath[[#This Row],[M1]],$H$2:$L1029,4,FALSE),VLOOKUP(Fullmath[[#This Row],[M1]],$H1031:$L$2227,4,FALSE)),0)</f>
        <v>0</v>
      </c>
      <c r="S1030" s="15">
        <f>IFERROR(_xlfn.IFNA(VLOOKUP(Fullmath[[#This Row],[M2]],$H$2:$L1029,2,FALSE),VLOOKUP(Fullmath[[#This Row],[M2]],$H1031:$L$2227,2,FALSE)),0)</f>
        <v>0</v>
      </c>
      <c r="T1030" s="16">
        <f>IFERROR(_xlfn.IFNA(VLOOKUP(Fullmath[[#This Row],[M2]],$H$2:$L1029,4,FALSE),VLOOKUP(Fullmath[[#This Row],[M2]],$H1031:$L$2227,4,FALSE)),0)</f>
        <v>0</v>
      </c>
      <c r="W1030" s="15">
        <f>IFERROR(_xlfn.IFNA(VLOOKUP(Fullmath[[#This Row],[M3]],$H$2:$L1029,2,FALSE),VLOOKUP(Fullmath[[#This Row],[M3]],$H1031:$L$2227,2,FALSE)),0)</f>
        <v>0</v>
      </c>
      <c r="X1030" s="16">
        <f>IFERROR(_xlfn.IFNA(VLOOKUP(Fullmath[[#This Row],[M3]],$H$2:$L1029,4,FALSE),VLOOKUP(Fullmath[[#This Row],[M3]],$H1031:$L$2227,4,FALSE)),0)</f>
        <v>0</v>
      </c>
      <c r="AA1030" s="15">
        <f>IFERROR(_xlfn.IFNA(VLOOKUP(Fullmath[[#This Row],[M4]],$H$2:$L1029,2,FALSE),VLOOKUP(Fullmath[[#This Row],[M4]],$H1031:$L$2227,2,FALSE)),0)</f>
        <v>0</v>
      </c>
      <c r="AB1030" s="16">
        <f>IFERROR(_xlfn.IFNA(VLOOKUP(Fullmath[[#This Row],[M4]],$H$2:$L1029,4,FALSE),VLOOKUP(Fullmath[[#This Row],[M4]],$H1031:$L$2227,4,FALSE)),0)</f>
        <v>0</v>
      </c>
      <c r="AE1030" s="15">
        <f>IFERROR(_xlfn.IFNA(VLOOKUP(Fullmath[[#This Row],[M5]],$H$2:$L1029,2,FALSE),VLOOKUP(Fullmath[[#This Row],[M5]],$H1031:$L$2227,2,FALSE)),0)</f>
        <v>0</v>
      </c>
      <c r="AF1030" s="16">
        <f>IFERROR(_xlfn.IFNA(VLOOKUP(Fullmath[[#This Row],[M5]],$H$2:$L1029,4,FALSE),VLOOKUP(Fullmath[[#This Row],[M5]],$H1031:$L$2227,4,FALSE)),0)</f>
        <v>0</v>
      </c>
      <c r="AI1030" s="15">
        <f>IFERROR(_xlfn.IFNA(VLOOKUP(Fullmath[[#This Row],[M6]],$H$2:$L1029,2,FALSE),VLOOKUP(Fullmath[[#This Row],[M6]],$H1031:$L$2227,2,FALSE)),0)</f>
        <v>0</v>
      </c>
      <c r="AJ1030" s="16">
        <f>IFERROR(_xlfn.IFNA(VLOOKUP(Fullmath[[#This Row],[M6]],$H$2:$L1029,4,FALSE),VLOOKUP(Fullmath[[#This Row],[M6]],$H1031:$L$2227,4,FALSE)),0)</f>
        <v>0</v>
      </c>
      <c r="AM1030" s="6">
        <f>(IFERROR(VLOOKUP(AK1030,Components[[Name]:[Price]],2,FALSE),0))</f>
        <v>0</v>
      </c>
      <c r="AP1030" s="6">
        <f>(IFERROR(VLOOKUP(AN1030,Components[[Name]:[Price]],2,FALSE),0))</f>
        <v>0</v>
      </c>
      <c r="AS1030" s="6">
        <f>(IFERROR(VLOOKUP(AQ1030,Components[[Name]:[Price]],2,FALSE),0))</f>
        <v>0</v>
      </c>
      <c r="AV1030" s="6">
        <f>(IFERROR(VLOOKUP(AT1030,Components[[Name]:[Price]],2,FALSE),0))</f>
        <v>0</v>
      </c>
      <c r="AY1030" s="6">
        <f>(IFERROR(VLOOKUP(AW1030,Components[[Name]:[Price]],2,FALSE),0))</f>
        <v>0</v>
      </c>
      <c r="BB1030" s="6">
        <f>(IFERROR(VLOOKUP(AZ1030,Components[[Name]:[Price]],2,FALSE),0))</f>
        <v>0</v>
      </c>
    </row>
    <row r="1031" spans="9:54" x14ac:dyDescent="0.2">
      <c r="I1031" s="7" t="e">
        <f>Fullmath[[#This Row],[Total CP]]/Fullmath[[#This Row],[Quantity]]</f>
        <v>#DIV/0!</v>
      </c>
      <c r="J10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1" s="6" t="e">
        <f>Fullmath[[#This Row],[Mat Cost]]/Fullmath[[#This Row],[Quantity]]</f>
        <v>#DIV/0!</v>
      </c>
      <c r="L10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1" s="14"/>
      <c r="O1031" s="15">
        <f>IFERROR(_xlfn.IFNA(VLOOKUP(Fullmath[[#This Row],[M1]],$H$2:$L1030,2,FALSE),VLOOKUP(Fullmath[[#This Row],[M1]],$H1032:$L$2227,2,FALSE)),0)</f>
        <v>0</v>
      </c>
      <c r="P1031" s="16">
        <f>IFERROR(_xlfn.IFNA(VLOOKUP(Fullmath[[#This Row],[M1]],$H$2:$L1030,4,FALSE),VLOOKUP(Fullmath[[#This Row],[M1]],$H1032:$L$2227,4,FALSE)),0)</f>
        <v>0</v>
      </c>
      <c r="S1031" s="15">
        <f>IFERROR(_xlfn.IFNA(VLOOKUP(Fullmath[[#This Row],[M2]],$H$2:$L1030,2,FALSE),VLOOKUP(Fullmath[[#This Row],[M2]],$H1032:$L$2227,2,FALSE)),0)</f>
        <v>0</v>
      </c>
      <c r="T1031" s="16">
        <f>IFERROR(_xlfn.IFNA(VLOOKUP(Fullmath[[#This Row],[M2]],$H$2:$L1030,4,FALSE),VLOOKUP(Fullmath[[#This Row],[M2]],$H1032:$L$2227,4,FALSE)),0)</f>
        <v>0</v>
      </c>
      <c r="W1031" s="15">
        <f>IFERROR(_xlfn.IFNA(VLOOKUP(Fullmath[[#This Row],[M3]],$H$2:$L1030,2,FALSE),VLOOKUP(Fullmath[[#This Row],[M3]],$H1032:$L$2227,2,FALSE)),0)</f>
        <v>0</v>
      </c>
      <c r="X1031" s="16">
        <f>IFERROR(_xlfn.IFNA(VLOOKUP(Fullmath[[#This Row],[M3]],$H$2:$L1030,4,FALSE),VLOOKUP(Fullmath[[#This Row],[M3]],$H1032:$L$2227,4,FALSE)),0)</f>
        <v>0</v>
      </c>
      <c r="AA1031" s="15">
        <f>IFERROR(_xlfn.IFNA(VLOOKUP(Fullmath[[#This Row],[M4]],$H$2:$L1030,2,FALSE),VLOOKUP(Fullmath[[#This Row],[M4]],$H1032:$L$2227,2,FALSE)),0)</f>
        <v>0</v>
      </c>
      <c r="AB1031" s="16">
        <f>IFERROR(_xlfn.IFNA(VLOOKUP(Fullmath[[#This Row],[M4]],$H$2:$L1030,4,FALSE),VLOOKUP(Fullmath[[#This Row],[M4]],$H1032:$L$2227,4,FALSE)),0)</f>
        <v>0</v>
      </c>
      <c r="AE1031" s="15">
        <f>IFERROR(_xlfn.IFNA(VLOOKUP(Fullmath[[#This Row],[M5]],$H$2:$L1030,2,FALSE),VLOOKUP(Fullmath[[#This Row],[M5]],$H1032:$L$2227,2,FALSE)),0)</f>
        <v>0</v>
      </c>
      <c r="AF1031" s="16">
        <f>IFERROR(_xlfn.IFNA(VLOOKUP(Fullmath[[#This Row],[M5]],$H$2:$L1030,4,FALSE),VLOOKUP(Fullmath[[#This Row],[M5]],$H1032:$L$2227,4,FALSE)),0)</f>
        <v>0</v>
      </c>
      <c r="AI1031" s="15">
        <f>IFERROR(_xlfn.IFNA(VLOOKUP(Fullmath[[#This Row],[M6]],$H$2:$L1030,2,FALSE),VLOOKUP(Fullmath[[#This Row],[M6]],$H1032:$L$2227,2,FALSE)),0)</f>
        <v>0</v>
      </c>
      <c r="AJ1031" s="16">
        <f>IFERROR(_xlfn.IFNA(VLOOKUP(Fullmath[[#This Row],[M6]],$H$2:$L1030,4,FALSE),VLOOKUP(Fullmath[[#This Row],[M6]],$H1032:$L$2227,4,FALSE)),0)</f>
        <v>0</v>
      </c>
      <c r="AM1031" s="6">
        <f>(IFERROR(VLOOKUP(AK1031,Components[[Name]:[Price]],2,FALSE),0))</f>
        <v>0</v>
      </c>
      <c r="AP1031" s="6">
        <f>(IFERROR(VLOOKUP(AN1031,Components[[Name]:[Price]],2,FALSE),0))</f>
        <v>0</v>
      </c>
      <c r="AS1031" s="6">
        <f>(IFERROR(VLOOKUP(AQ1031,Components[[Name]:[Price]],2,FALSE),0))</f>
        <v>0</v>
      </c>
      <c r="AV1031" s="6">
        <f>(IFERROR(VLOOKUP(AT1031,Components[[Name]:[Price]],2,FALSE),0))</f>
        <v>0</v>
      </c>
      <c r="AY1031" s="6">
        <f>(IFERROR(VLOOKUP(AW1031,Components[[Name]:[Price]],2,FALSE),0))</f>
        <v>0</v>
      </c>
      <c r="BB1031" s="6">
        <f>(IFERROR(VLOOKUP(AZ1031,Components[[Name]:[Price]],2,FALSE),0))</f>
        <v>0</v>
      </c>
    </row>
    <row r="1032" spans="9:54" x14ac:dyDescent="0.2">
      <c r="I1032" s="7" t="e">
        <f>Fullmath[[#This Row],[Total CP]]/Fullmath[[#This Row],[Quantity]]</f>
        <v>#DIV/0!</v>
      </c>
      <c r="J10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2" s="6" t="e">
        <f>Fullmath[[#This Row],[Mat Cost]]/Fullmath[[#This Row],[Quantity]]</f>
        <v>#DIV/0!</v>
      </c>
      <c r="L10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2" s="14"/>
      <c r="O1032" s="15">
        <f>IFERROR(_xlfn.IFNA(VLOOKUP(Fullmath[[#This Row],[M1]],$H$2:$L1031,2,FALSE),VLOOKUP(Fullmath[[#This Row],[M1]],$H1033:$L$2227,2,FALSE)),0)</f>
        <v>0</v>
      </c>
      <c r="P1032" s="16">
        <f>IFERROR(_xlfn.IFNA(VLOOKUP(Fullmath[[#This Row],[M1]],$H$2:$L1031,4,FALSE),VLOOKUP(Fullmath[[#This Row],[M1]],$H1033:$L$2227,4,FALSE)),0)</f>
        <v>0</v>
      </c>
      <c r="S1032" s="15">
        <f>IFERROR(_xlfn.IFNA(VLOOKUP(Fullmath[[#This Row],[M2]],$H$2:$L1031,2,FALSE),VLOOKUP(Fullmath[[#This Row],[M2]],$H1033:$L$2227,2,FALSE)),0)</f>
        <v>0</v>
      </c>
      <c r="T1032" s="16">
        <f>IFERROR(_xlfn.IFNA(VLOOKUP(Fullmath[[#This Row],[M2]],$H$2:$L1031,4,FALSE),VLOOKUP(Fullmath[[#This Row],[M2]],$H1033:$L$2227,4,FALSE)),0)</f>
        <v>0</v>
      </c>
      <c r="W1032" s="15">
        <f>IFERROR(_xlfn.IFNA(VLOOKUP(Fullmath[[#This Row],[M3]],$H$2:$L1031,2,FALSE),VLOOKUP(Fullmath[[#This Row],[M3]],$H1033:$L$2227,2,FALSE)),0)</f>
        <v>0</v>
      </c>
      <c r="X1032" s="16">
        <f>IFERROR(_xlfn.IFNA(VLOOKUP(Fullmath[[#This Row],[M3]],$H$2:$L1031,4,FALSE),VLOOKUP(Fullmath[[#This Row],[M3]],$H1033:$L$2227,4,FALSE)),0)</f>
        <v>0</v>
      </c>
      <c r="AA1032" s="15">
        <f>IFERROR(_xlfn.IFNA(VLOOKUP(Fullmath[[#This Row],[M4]],$H$2:$L1031,2,FALSE),VLOOKUP(Fullmath[[#This Row],[M4]],$H1033:$L$2227,2,FALSE)),0)</f>
        <v>0</v>
      </c>
      <c r="AB1032" s="16">
        <f>IFERROR(_xlfn.IFNA(VLOOKUP(Fullmath[[#This Row],[M4]],$H$2:$L1031,4,FALSE),VLOOKUP(Fullmath[[#This Row],[M4]],$H1033:$L$2227,4,FALSE)),0)</f>
        <v>0</v>
      </c>
      <c r="AE1032" s="15">
        <f>IFERROR(_xlfn.IFNA(VLOOKUP(Fullmath[[#This Row],[M5]],$H$2:$L1031,2,FALSE),VLOOKUP(Fullmath[[#This Row],[M5]],$H1033:$L$2227,2,FALSE)),0)</f>
        <v>0</v>
      </c>
      <c r="AF1032" s="16">
        <f>IFERROR(_xlfn.IFNA(VLOOKUP(Fullmath[[#This Row],[M5]],$H$2:$L1031,4,FALSE),VLOOKUP(Fullmath[[#This Row],[M5]],$H1033:$L$2227,4,FALSE)),0)</f>
        <v>0</v>
      </c>
      <c r="AI1032" s="15">
        <f>IFERROR(_xlfn.IFNA(VLOOKUP(Fullmath[[#This Row],[M6]],$H$2:$L1031,2,FALSE),VLOOKUP(Fullmath[[#This Row],[M6]],$H1033:$L$2227,2,FALSE)),0)</f>
        <v>0</v>
      </c>
      <c r="AJ1032" s="16">
        <f>IFERROR(_xlfn.IFNA(VLOOKUP(Fullmath[[#This Row],[M6]],$H$2:$L1031,4,FALSE),VLOOKUP(Fullmath[[#This Row],[M6]],$H1033:$L$2227,4,FALSE)),0)</f>
        <v>0</v>
      </c>
      <c r="AM1032" s="6">
        <f>(IFERROR(VLOOKUP(AK1032,Components[[Name]:[Price]],2,FALSE),0))</f>
        <v>0</v>
      </c>
      <c r="AP1032" s="6">
        <f>(IFERROR(VLOOKUP(AN1032,Components[[Name]:[Price]],2,FALSE),0))</f>
        <v>0</v>
      </c>
      <c r="AS1032" s="6">
        <f>(IFERROR(VLOOKUP(AQ1032,Components[[Name]:[Price]],2,FALSE),0))</f>
        <v>0</v>
      </c>
      <c r="AV1032" s="6">
        <f>(IFERROR(VLOOKUP(AT1032,Components[[Name]:[Price]],2,FALSE),0))</f>
        <v>0</v>
      </c>
      <c r="AY1032" s="6">
        <f>(IFERROR(VLOOKUP(AW1032,Components[[Name]:[Price]],2,FALSE),0))</f>
        <v>0</v>
      </c>
      <c r="BB1032" s="6">
        <f>(IFERROR(VLOOKUP(AZ1032,Components[[Name]:[Price]],2,FALSE),0))</f>
        <v>0</v>
      </c>
    </row>
    <row r="1033" spans="9:54" x14ac:dyDescent="0.2">
      <c r="I1033" s="7" t="e">
        <f>Fullmath[[#This Row],[Total CP]]/Fullmath[[#This Row],[Quantity]]</f>
        <v>#DIV/0!</v>
      </c>
      <c r="J10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3" s="6" t="e">
        <f>Fullmath[[#This Row],[Mat Cost]]/Fullmath[[#This Row],[Quantity]]</f>
        <v>#DIV/0!</v>
      </c>
      <c r="L10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3" s="14"/>
      <c r="O1033" s="15">
        <f>IFERROR(_xlfn.IFNA(VLOOKUP(Fullmath[[#This Row],[M1]],$H$2:$L1032,2,FALSE),VLOOKUP(Fullmath[[#This Row],[M1]],$H1034:$L$2227,2,FALSE)),0)</f>
        <v>0</v>
      </c>
      <c r="P1033" s="16">
        <f>IFERROR(_xlfn.IFNA(VLOOKUP(Fullmath[[#This Row],[M1]],$H$2:$L1032,4,FALSE),VLOOKUP(Fullmath[[#This Row],[M1]],$H1034:$L$2227,4,FALSE)),0)</f>
        <v>0</v>
      </c>
      <c r="S1033" s="15">
        <f>IFERROR(_xlfn.IFNA(VLOOKUP(Fullmath[[#This Row],[M2]],$H$2:$L1032,2,FALSE),VLOOKUP(Fullmath[[#This Row],[M2]],$H1034:$L$2227,2,FALSE)),0)</f>
        <v>0</v>
      </c>
      <c r="T1033" s="16">
        <f>IFERROR(_xlfn.IFNA(VLOOKUP(Fullmath[[#This Row],[M2]],$H$2:$L1032,4,FALSE),VLOOKUP(Fullmath[[#This Row],[M2]],$H1034:$L$2227,4,FALSE)),0)</f>
        <v>0</v>
      </c>
      <c r="W1033" s="15">
        <f>IFERROR(_xlfn.IFNA(VLOOKUP(Fullmath[[#This Row],[M3]],$H$2:$L1032,2,FALSE),VLOOKUP(Fullmath[[#This Row],[M3]],$H1034:$L$2227,2,FALSE)),0)</f>
        <v>0</v>
      </c>
      <c r="X1033" s="16">
        <f>IFERROR(_xlfn.IFNA(VLOOKUP(Fullmath[[#This Row],[M3]],$H$2:$L1032,4,FALSE),VLOOKUP(Fullmath[[#This Row],[M3]],$H1034:$L$2227,4,FALSE)),0)</f>
        <v>0</v>
      </c>
      <c r="AA1033" s="15">
        <f>IFERROR(_xlfn.IFNA(VLOOKUP(Fullmath[[#This Row],[M4]],$H$2:$L1032,2,FALSE),VLOOKUP(Fullmath[[#This Row],[M4]],$H1034:$L$2227,2,FALSE)),0)</f>
        <v>0</v>
      </c>
      <c r="AB1033" s="16">
        <f>IFERROR(_xlfn.IFNA(VLOOKUP(Fullmath[[#This Row],[M4]],$H$2:$L1032,4,FALSE),VLOOKUP(Fullmath[[#This Row],[M4]],$H1034:$L$2227,4,FALSE)),0)</f>
        <v>0</v>
      </c>
      <c r="AE1033" s="15">
        <f>IFERROR(_xlfn.IFNA(VLOOKUP(Fullmath[[#This Row],[M5]],$H$2:$L1032,2,FALSE),VLOOKUP(Fullmath[[#This Row],[M5]],$H1034:$L$2227,2,FALSE)),0)</f>
        <v>0</v>
      </c>
      <c r="AF1033" s="16">
        <f>IFERROR(_xlfn.IFNA(VLOOKUP(Fullmath[[#This Row],[M5]],$H$2:$L1032,4,FALSE),VLOOKUP(Fullmath[[#This Row],[M5]],$H1034:$L$2227,4,FALSE)),0)</f>
        <v>0</v>
      </c>
      <c r="AI1033" s="15">
        <f>IFERROR(_xlfn.IFNA(VLOOKUP(Fullmath[[#This Row],[M6]],$H$2:$L1032,2,FALSE),VLOOKUP(Fullmath[[#This Row],[M6]],$H1034:$L$2227,2,FALSE)),0)</f>
        <v>0</v>
      </c>
      <c r="AJ1033" s="16">
        <f>IFERROR(_xlfn.IFNA(VLOOKUP(Fullmath[[#This Row],[M6]],$H$2:$L1032,4,FALSE),VLOOKUP(Fullmath[[#This Row],[M6]],$H1034:$L$2227,4,FALSE)),0)</f>
        <v>0</v>
      </c>
      <c r="AM1033" s="6">
        <f>(IFERROR(VLOOKUP(AK1033,Components[[Name]:[Price]],2,FALSE),0))</f>
        <v>0</v>
      </c>
      <c r="AP1033" s="6">
        <f>(IFERROR(VLOOKUP(AN1033,Components[[Name]:[Price]],2,FALSE),0))</f>
        <v>0</v>
      </c>
      <c r="AS1033" s="6">
        <f>(IFERROR(VLOOKUP(AQ1033,Components[[Name]:[Price]],2,FALSE),0))</f>
        <v>0</v>
      </c>
      <c r="AV1033" s="6">
        <f>(IFERROR(VLOOKUP(AT1033,Components[[Name]:[Price]],2,FALSE),0))</f>
        <v>0</v>
      </c>
      <c r="AY1033" s="6">
        <f>(IFERROR(VLOOKUP(AW1033,Components[[Name]:[Price]],2,FALSE),0))</f>
        <v>0</v>
      </c>
      <c r="BB1033" s="6">
        <f>(IFERROR(VLOOKUP(AZ1033,Components[[Name]:[Price]],2,FALSE),0))</f>
        <v>0</v>
      </c>
    </row>
    <row r="1034" spans="9:54" x14ac:dyDescent="0.2">
      <c r="I1034" s="7" t="e">
        <f>Fullmath[[#This Row],[Total CP]]/Fullmath[[#This Row],[Quantity]]</f>
        <v>#DIV/0!</v>
      </c>
      <c r="J10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4" s="6" t="e">
        <f>Fullmath[[#This Row],[Mat Cost]]/Fullmath[[#This Row],[Quantity]]</f>
        <v>#DIV/0!</v>
      </c>
      <c r="L10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4" s="14"/>
      <c r="O1034" s="15">
        <f>IFERROR(_xlfn.IFNA(VLOOKUP(Fullmath[[#This Row],[M1]],$H$2:$L1033,2,FALSE),VLOOKUP(Fullmath[[#This Row],[M1]],$H1035:$L$2227,2,FALSE)),0)</f>
        <v>0</v>
      </c>
      <c r="P1034" s="16">
        <f>IFERROR(_xlfn.IFNA(VLOOKUP(Fullmath[[#This Row],[M1]],$H$2:$L1033,4,FALSE),VLOOKUP(Fullmath[[#This Row],[M1]],$H1035:$L$2227,4,FALSE)),0)</f>
        <v>0</v>
      </c>
      <c r="S1034" s="15">
        <f>IFERROR(_xlfn.IFNA(VLOOKUP(Fullmath[[#This Row],[M2]],$H$2:$L1033,2,FALSE),VLOOKUP(Fullmath[[#This Row],[M2]],$H1035:$L$2227,2,FALSE)),0)</f>
        <v>0</v>
      </c>
      <c r="T1034" s="16">
        <f>IFERROR(_xlfn.IFNA(VLOOKUP(Fullmath[[#This Row],[M2]],$H$2:$L1033,4,FALSE),VLOOKUP(Fullmath[[#This Row],[M2]],$H1035:$L$2227,4,FALSE)),0)</f>
        <v>0</v>
      </c>
      <c r="W1034" s="15">
        <f>IFERROR(_xlfn.IFNA(VLOOKUP(Fullmath[[#This Row],[M3]],$H$2:$L1033,2,FALSE),VLOOKUP(Fullmath[[#This Row],[M3]],$H1035:$L$2227,2,FALSE)),0)</f>
        <v>0</v>
      </c>
      <c r="X1034" s="16">
        <f>IFERROR(_xlfn.IFNA(VLOOKUP(Fullmath[[#This Row],[M3]],$H$2:$L1033,4,FALSE),VLOOKUP(Fullmath[[#This Row],[M3]],$H1035:$L$2227,4,FALSE)),0)</f>
        <v>0</v>
      </c>
      <c r="AA1034" s="15">
        <f>IFERROR(_xlfn.IFNA(VLOOKUP(Fullmath[[#This Row],[M4]],$H$2:$L1033,2,FALSE),VLOOKUP(Fullmath[[#This Row],[M4]],$H1035:$L$2227,2,FALSE)),0)</f>
        <v>0</v>
      </c>
      <c r="AB1034" s="16">
        <f>IFERROR(_xlfn.IFNA(VLOOKUP(Fullmath[[#This Row],[M4]],$H$2:$L1033,4,FALSE),VLOOKUP(Fullmath[[#This Row],[M4]],$H1035:$L$2227,4,FALSE)),0)</f>
        <v>0</v>
      </c>
      <c r="AE1034" s="15">
        <f>IFERROR(_xlfn.IFNA(VLOOKUP(Fullmath[[#This Row],[M5]],$H$2:$L1033,2,FALSE),VLOOKUP(Fullmath[[#This Row],[M5]],$H1035:$L$2227,2,FALSE)),0)</f>
        <v>0</v>
      </c>
      <c r="AF1034" s="16">
        <f>IFERROR(_xlfn.IFNA(VLOOKUP(Fullmath[[#This Row],[M5]],$H$2:$L1033,4,FALSE),VLOOKUP(Fullmath[[#This Row],[M5]],$H1035:$L$2227,4,FALSE)),0)</f>
        <v>0</v>
      </c>
      <c r="AI1034" s="15">
        <f>IFERROR(_xlfn.IFNA(VLOOKUP(Fullmath[[#This Row],[M6]],$H$2:$L1033,2,FALSE),VLOOKUP(Fullmath[[#This Row],[M6]],$H1035:$L$2227,2,FALSE)),0)</f>
        <v>0</v>
      </c>
      <c r="AJ1034" s="16">
        <f>IFERROR(_xlfn.IFNA(VLOOKUP(Fullmath[[#This Row],[M6]],$H$2:$L1033,4,FALSE),VLOOKUP(Fullmath[[#This Row],[M6]],$H1035:$L$2227,4,FALSE)),0)</f>
        <v>0</v>
      </c>
      <c r="AM1034" s="6">
        <f>(IFERROR(VLOOKUP(AK1034,Components[[Name]:[Price]],2,FALSE),0))</f>
        <v>0</v>
      </c>
      <c r="AP1034" s="6">
        <f>(IFERROR(VLOOKUP(AN1034,Components[[Name]:[Price]],2,FALSE),0))</f>
        <v>0</v>
      </c>
      <c r="AS1034" s="6">
        <f>(IFERROR(VLOOKUP(AQ1034,Components[[Name]:[Price]],2,FALSE),0))</f>
        <v>0</v>
      </c>
      <c r="AV1034" s="6">
        <f>(IFERROR(VLOOKUP(AT1034,Components[[Name]:[Price]],2,FALSE),0))</f>
        <v>0</v>
      </c>
      <c r="AY1034" s="6">
        <f>(IFERROR(VLOOKUP(AW1034,Components[[Name]:[Price]],2,FALSE),0))</f>
        <v>0</v>
      </c>
      <c r="BB1034" s="6">
        <f>(IFERROR(VLOOKUP(AZ1034,Components[[Name]:[Price]],2,FALSE),0))</f>
        <v>0</v>
      </c>
    </row>
    <row r="1035" spans="9:54" x14ac:dyDescent="0.2">
      <c r="I1035" s="7" t="e">
        <f>Fullmath[[#This Row],[Total CP]]/Fullmath[[#This Row],[Quantity]]</f>
        <v>#DIV/0!</v>
      </c>
      <c r="J10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5" s="6" t="e">
        <f>Fullmath[[#This Row],[Mat Cost]]/Fullmath[[#This Row],[Quantity]]</f>
        <v>#DIV/0!</v>
      </c>
      <c r="L10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5" s="14"/>
      <c r="O1035" s="15">
        <f>IFERROR(_xlfn.IFNA(VLOOKUP(Fullmath[[#This Row],[M1]],$H$2:$L1034,2,FALSE),VLOOKUP(Fullmath[[#This Row],[M1]],$H1036:$L$2227,2,FALSE)),0)</f>
        <v>0</v>
      </c>
      <c r="P1035" s="16">
        <f>IFERROR(_xlfn.IFNA(VLOOKUP(Fullmath[[#This Row],[M1]],$H$2:$L1034,4,FALSE),VLOOKUP(Fullmath[[#This Row],[M1]],$H1036:$L$2227,4,FALSE)),0)</f>
        <v>0</v>
      </c>
      <c r="S1035" s="15">
        <f>IFERROR(_xlfn.IFNA(VLOOKUP(Fullmath[[#This Row],[M2]],$H$2:$L1034,2,FALSE),VLOOKUP(Fullmath[[#This Row],[M2]],$H1036:$L$2227,2,FALSE)),0)</f>
        <v>0</v>
      </c>
      <c r="T1035" s="16">
        <f>IFERROR(_xlfn.IFNA(VLOOKUP(Fullmath[[#This Row],[M2]],$H$2:$L1034,4,FALSE),VLOOKUP(Fullmath[[#This Row],[M2]],$H1036:$L$2227,4,FALSE)),0)</f>
        <v>0</v>
      </c>
      <c r="W1035" s="15">
        <f>IFERROR(_xlfn.IFNA(VLOOKUP(Fullmath[[#This Row],[M3]],$H$2:$L1034,2,FALSE),VLOOKUP(Fullmath[[#This Row],[M3]],$H1036:$L$2227,2,FALSE)),0)</f>
        <v>0</v>
      </c>
      <c r="X1035" s="16">
        <f>IFERROR(_xlfn.IFNA(VLOOKUP(Fullmath[[#This Row],[M3]],$H$2:$L1034,4,FALSE),VLOOKUP(Fullmath[[#This Row],[M3]],$H1036:$L$2227,4,FALSE)),0)</f>
        <v>0</v>
      </c>
      <c r="AA1035" s="15">
        <f>IFERROR(_xlfn.IFNA(VLOOKUP(Fullmath[[#This Row],[M4]],$H$2:$L1034,2,FALSE),VLOOKUP(Fullmath[[#This Row],[M4]],$H1036:$L$2227,2,FALSE)),0)</f>
        <v>0</v>
      </c>
      <c r="AB1035" s="16">
        <f>IFERROR(_xlfn.IFNA(VLOOKUP(Fullmath[[#This Row],[M4]],$H$2:$L1034,4,FALSE),VLOOKUP(Fullmath[[#This Row],[M4]],$H1036:$L$2227,4,FALSE)),0)</f>
        <v>0</v>
      </c>
      <c r="AE1035" s="15">
        <f>IFERROR(_xlfn.IFNA(VLOOKUP(Fullmath[[#This Row],[M5]],$H$2:$L1034,2,FALSE),VLOOKUP(Fullmath[[#This Row],[M5]],$H1036:$L$2227,2,FALSE)),0)</f>
        <v>0</v>
      </c>
      <c r="AF1035" s="16">
        <f>IFERROR(_xlfn.IFNA(VLOOKUP(Fullmath[[#This Row],[M5]],$H$2:$L1034,4,FALSE),VLOOKUP(Fullmath[[#This Row],[M5]],$H1036:$L$2227,4,FALSE)),0)</f>
        <v>0</v>
      </c>
      <c r="AI1035" s="15">
        <f>IFERROR(_xlfn.IFNA(VLOOKUP(Fullmath[[#This Row],[M6]],$H$2:$L1034,2,FALSE),VLOOKUP(Fullmath[[#This Row],[M6]],$H1036:$L$2227,2,FALSE)),0)</f>
        <v>0</v>
      </c>
      <c r="AJ1035" s="16">
        <f>IFERROR(_xlfn.IFNA(VLOOKUP(Fullmath[[#This Row],[M6]],$H$2:$L1034,4,FALSE),VLOOKUP(Fullmath[[#This Row],[M6]],$H1036:$L$2227,4,FALSE)),0)</f>
        <v>0</v>
      </c>
      <c r="AM1035" s="6">
        <f>(IFERROR(VLOOKUP(AK1035,Components[[Name]:[Price]],2,FALSE),0))</f>
        <v>0</v>
      </c>
      <c r="AP1035" s="6">
        <f>(IFERROR(VLOOKUP(AN1035,Components[[Name]:[Price]],2,FALSE),0))</f>
        <v>0</v>
      </c>
      <c r="AS1035" s="6">
        <f>(IFERROR(VLOOKUP(AQ1035,Components[[Name]:[Price]],2,FALSE),0))</f>
        <v>0</v>
      </c>
      <c r="AV1035" s="6">
        <f>(IFERROR(VLOOKUP(AT1035,Components[[Name]:[Price]],2,FALSE),0))</f>
        <v>0</v>
      </c>
      <c r="AY1035" s="6">
        <f>(IFERROR(VLOOKUP(AW1035,Components[[Name]:[Price]],2,FALSE),0))</f>
        <v>0</v>
      </c>
      <c r="BB1035" s="6">
        <f>(IFERROR(VLOOKUP(AZ1035,Components[[Name]:[Price]],2,FALSE),0))</f>
        <v>0</v>
      </c>
    </row>
    <row r="1036" spans="9:54" x14ac:dyDescent="0.2">
      <c r="I1036" s="7" t="e">
        <f>Fullmath[[#This Row],[Total CP]]/Fullmath[[#This Row],[Quantity]]</f>
        <v>#DIV/0!</v>
      </c>
      <c r="J10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6" s="6" t="e">
        <f>Fullmath[[#This Row],[Mat Cost]]/Fullmath[[#This Row],[Quantity]]</f>
        <v>#DIV/0!</v>
      </c>
      <c r="L10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6" s="14"/>
      <c r="O1036" s="15">
        <f>IFERROR(_xlfn.IFNA(VLOOKUP(Fullmath[[#This Row],[M1]],$H$2:$L1035,2,FALSE),VLOOKUP(Fullmath[[#This Row],[M1]],$H1037:$L$2227,2,FALSE)),0)</f>
        <v>0</v>
      </c>
      <c r="P1036" s="16">
        <f>IFERROR(_xlfn.IFNA(VLOOKUP(Fullmath[[#This Row],[M1]],$H$2:$L1035,4,FALSE),VLOOKUP(Fullmath[[#This Row],[M1]],$H1037:$L$2227,4,FALSE)),0)</f>
        <v>0</v>
      </c>
      <c r="S1036" s="15">
        <f>IFERROR(_xlfn.IFNA(VLOOKUP(Fullmath[[#This Row],[M2]],$H$2:$L1035,2,FALSE),VLOOKUP(Fullmath[[#This Row],[M2]],$H1037:$L$2227,2,FALSE)),0)</f>
        <v>0</v>
      </c>
      <c r="T1036" s="16">
        <f>IFERROR(_xlfn.IFNA(VLOOKUP(Fullmath[[#This Row],[M2]],$H$2:$L1035,4,FALSE),VLOOKUP(Fullmath[[#This Row],[M2]],$H1037:$L$2227,4,FALSE)),0)</f>
        <v>0</v>
      </c>
      <c r="W1036" s="15">
        <f>IFERROR(_xlfn.IFNA(VLOOKUP(Fullmath[[#This Row],[M3]],$H$2:$L1035,2,FALSE),VLOOKUP(Fullmath[[#This Row],[M3]],$H1037:$L$2227,2,FALSE)),0)</f>
        <v>0</v>
      </c>
      <c r="X1036" s="16">
        <f>IFERROR(_xlfn.IFNA(VLOOKUP(Fullmath[[#This Row],[M3]],$H$2:$L1035,4,FALSE),VLOOKUP(Fullmath[[#This Row],[M3]],$H1037:$L$2227,4,FALSE)),0)</f>
        <v>0</v>
      </c>
      <c r="AA1036" s="15">
        <f>IFERROR(_xlfn.IFNA(VLOOKUP(Fullmath[[#This Row],[M4]],$H$2:$L1035,2,FALSE),VLOOKUP(Fullmath[[#This Row],[M4]],$H1037:$L$2227,2,FALSE)),0)</f>
        <v>0</v>
      </c>
      <c r="AB1036" s="16">
        <f>IFERROR(_xlfn.IFNA(VLOOKUP(Fullmath[[#This Row],[M4]],$H$2:$L1035,4,FALSE),VLOOKUP(Fullmath[[#This Row],[M4]],$H1037:$L$2227,4,FALSE)),0)</f>
        <v>0</v>
      </c>
      <c r="AE1036" s="15">
        <f>IFERROR(_xlfn.IFNA(VLOOKUP(Fullmath[[#This Row],[M5]],$H$2:$L1035,2,FALSE),VLOOKUP(Fullmath[[#This Row],[M5]],$H1037:$L$2227,2,FALSE)),0)</f>
        <v>0</v>
      </c>
      <c r="AF1036" s="16">
        <f>IFERROR(_xlfn.IFNA(VLOOKUP(Fullmath[[#This Row],[M5]],$H$2:$L1035,4,FALSE),VLOOKUP(Fullmath[[#This Row],[M5]],$H1037:$L$2227,4,FALSE)),0)</f>
        <v>0</v>
      </c>
      <c r="AI1036" s="15">
        <f>IFERROR(_xlfn.IFNA(VLOOKUP(Fullmath[[#This Row],[M6]],$H$2:$L1035,2,FALSE),VLOOKUP(Fullmath[[#This Row],[M6]],$H1037:$L$2227,2,FALSE)),0)</f>
        <v>0</v>
      </c>
      <c r="AJ1036" s="16">
        <f>IFERROR(_xlfn.IFNA(VLOOKUP(Fullmath[[#This Row],[M6]],$H$2:$L1035,4,FALSE),VLOOKUP(Fullmath[[#This Row],[M6]],$H1037:$L$2227,4,FALSE)),0)</f>
        <v>0</v>
      </c>
      <c r="AM1036" s="6">
        <f>(IFERROR(VLOOKUP(AK1036,Components[[Name]:[Price]],2,FALSE),0))</f>
        <v>0</v>
      </c>
      <c r="AP1036" s="6">
        <f>(IFERROR(VLOOKUP(AN1036,Components[[Name]:[Price]],2,FALSE),0))</f>
        <v>0</v>
      </c>
      <c r="AS1036" s="6">
        <f>(IFERROR(VLOOKUP(AQ1036,Components[[Name]:[Price]],2,FALSE),0))</f>
        <v>0</v>
      </c>
      <c r="AV1036" s="6">
        <f>(IFERROR(VLOOKUP(AT1036,Components[[Name]:[Price]],2,FALSE),0))</f>
        <v>0</v>
      </c>
      <c r="AY1036" s="6">
        <f>(IFERROR(VLOOKUP(AW1036,Components[[Name]:[Price]],2,FALSE),0))</f>
        <v>0</v>
      </c>
      <c r="BB1036" s="6">
        <f>(IFERROR(VLOOKUP(AZ1036,Components[[Name]:[Price]],2,FALSE),0))</f>
        <v>0</v>
      </c>
    </row>
    <row r="1037" spans="9:54" x14ac:dyDescent="0.2">
      <c r="I1037" s="7" t="e">
        <f>Fullmath[[#This Row],[Total CP]]/Fullmath[[#This Row],[Quantity]]</f>
        <v>#DIV/0!</v>
      </c>
      <c r="J10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7" s="6" t="e">
        <f>Fullmath[[#This Row],[Mat Cost]]/Fullmath[[#This Row],[Quantity]]</f>
        <v>#DIV/0!</v>
      </c>
      <c r="L10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7" s="14"/>
      <c r="O1037" s="15">
        <f>IFERROR(_xlfn.IFNA(VLOOKUP(Fullmath[[#This Row],[M1]],$H$2:$L1036,2,FALSE),VLOOKUP(Fullmath[[#This Row],[M1]],$H1038:$L$2227,2,FALSE)),0)</f>
        <v>0</v>
      </c>
      <c r="P1037" s="16">
        <f>IFERROR(_xlfn.IFNA(VLOOKUP(Fullmath[[#This Row],[M1]],$H$2:$L1036,4,FALSE),VLOOKUP(Fullmath[[#This Row],[M1]],$H1038:$L$2227,4,FALSE)),0)</f>
        <v>0</v>
      </c>
      <c r="S1037" s="15">
        <f>IFERROR(_xlfn.IFNA(VLOOKUP(Fullmath[[#This Row],[M2]],$H$2:$L1036,2,FALSE),VLOOKUP(Fullmath[[#This Row],[M2]],$H1038:$L$2227,2,FALSE)),0)</f>
        <v>0</v>
      </c>
      <c r="T1037" s="16">
        <f>IFERROR(_xlfn.IFNA(VLOOKUP(Fullmath[[#This Row],[M2]],$H$2:$L1036,4,FALSE),VLOOKUP(Fullmath[[#This Row],[M2]],$H1038:$L$2227,4,FALSE)),0)</f>
        <v>0</v>
      </c>
      <c r="W1037" s="15">
        <f>IFERROR(_xlfn.IFNA(VLOOKUP(Fullmath[[#This Row],[M3]],$H$2:$L1036,2,FALSE),VLOOKUP(Fullmath[[#This Row],[M3]],$H1038:$L$2227,2,FALSE)),0)</f>
        <v>0</v>
      </c>
      <c r="X1037" s="16">
        <f>IFERROR(_xlfn.IFNA(VLOOKUP(Fullmath[[#This Row],[M3]],$H$2:$L1036,4,FALSE),VLOOKUP(Fullmath[[#This Row],[M3]],$H1038:$L$2227,4,FALSE)),0)</f>
        <v>0</v>
      </c>
      <c r="AA1037" s="15">
        <f>IFERROR(_xlfn.IFNA(VLOOKUP(Fullmath[[#This Row],[M4]],$H$2:$L1036,2,FALSE),VLOOKUP(Fullmath[[#This Row],[M4]],$H1038:$L$2227,2,FALSE)),0)</f>
        <v>0</v>
      </c>
      <c r="AB1037" s="16">
        <f>IFERROR(_xlfn.IFNA(VLOOKUP(Fullmath[[#This Row],[M4]],$H$2:$L1036,4,FALSE),VLOOKUP(Fullmath[[#This Row],[M4]],$H1038:$L$2227,4,FALSE)),0)</f>
        <v>0</v>
      </c>
      <c r="AE1037" s="15">
        <f>IFERROR(_xlfn.IFNA(VLOOKUP(Fullmath[[#This Row],[M5]],$H$2:$L1036,2,FALSE),VLOOKUP(Fullmath[[#This Row],[M5]],$H1038:$L$2227,2,FALSE)),0)</f>
        <v>0</v>
      </c>
      <c r="AF1037" s="16">
        <f>IFERROR(_xlfn.IFNA(VLOOKUP(Fullmath[[#This Row],[M5]],$H$2:$L1036,4,FALSE),VLOOKUP(Fullmath[[#This Row],[M5]],$H1038:$L$2227,4,FALSE)),0)</f>
        <v>0</v>
      </c>
      <c r="AI1037" s="15">
        <f>IFERROR(_xlfn.IFNA(VLOOKUP(Fullmath[[#This Row],[M6]],$H$2:$L1036,2,FALSE),VLOOKUP(Fullmath[[#This Row],[M6]],$H1038:$L$2227,2,FALSE)),0)</f>
        <v>0</v>
      </c>
      <c r="AJ1037" s="16">
        <f>IFERROR(_xlfn.IFNA(VLOOKUP(Fullmath[[#This Row],[M6]],$H$2:$L1036,4,FALSE),VLOOKUP(Fullmath[[#This Row],[M6]],$H1038:$L$2227,4,FALSE)),0)</f>
        <v>0</v>
      </c>
      <c r="AM1037" s="6">
        <f>(IFERROR(VLOOKUP(AK1037,Components[[Name]:[Price]],2,FALSE),0))</f>
        <v>0</v>
      </c>
      <c r="AP1037" s="6">
        <f>(IFERROR(VLOOKUP(AN1037,Components[[Name]:[Price]],2,FALSE),0))</f>
        <v>0</v>
      </c>
      <c r="AS1037" s="6">
        <f>(IFERROR(VLOOKUP(AQ1037,Components[[Name]:[Price]],2,FALSE),0))</f>
        <v>0</v>
      </c>
      <c r="AV1037" s="6">
        <f>(IFERROR(VLOOKUP(AT1037,Components[[Name]:[Price]],2,FALSE),0))</f>
        <v>0</v>
      </c>
      <c r="AY1037" s="6">
        <f>(IFERROR(VLOOKUP(AW1037,Components[[Name]:[Price]],2,FALSE),0))</f>
        <v>0</v>
      </c>
      <c r="BB1037" s="6">
        <f>(IFERROR(VLOOKUP(AZ1037,Components[[Name]:[Price]],2,FALSE),0))</f>
        <v>0</v>
      </c>
    </row>
    <row r="1038" spans="9:54" x14ac:dyDescent="0.2">
      <c r="I1038" s="7" t="e">
        <f>Fullmath[[#This Row],[Total CP]]/Fullmath[[#This Row],[Quantity]]</f>
        <v>#DIV/0!</v>
      </c>
      <c r="J10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8" s="6" t="e">
        <f>Fullmath[[#This Row],[Mat Cost]]/Fullmath[[#This Row],[Quantity]]</f>
        <v>#DIV/0!</v>
      </c>
      <c r="L10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8" s="14"/>
      <c r="O1038" s="15">
        <f>IFERROR(_xlfn.IFNA(VLOOKUP(Fullmath[[#This Row],[M1]],$H$2:$L1037,2,FALSE),VLOOKUP(Fullmath[[#This Row],[M1]],$H1039:$L$2227,2,FALSE)),0)</f>
        <v>0</v>
      </c>
      <c r="P1038" s="16">
        <f>IFERROR(_xlfn.IFNA(VLOOKUP(Fullmath[[#This Row],[M1]],$H$2:$L1037,4,FALSE),VLOOKUP(Fullmath[[#This Row],[M1]],$H1039:$L$2227,4,FALSE)),0)</f>
        <v>0</v>
      </c>
      <c r="S1038" s="15">
        <f>IFERROR(_xlfn.IFNA(VLOOKUP(Fullmath[[#This Row],[M2]],$H$2:$L1037,2,FALSE),VLOOKUP(Fullmath[[#This Row],[M2]],$H1039:$L$2227,2,FALSE)),0)</f>
        <v>0</v>
      </c>
      <c r="T1038" s="16">
        <f>IFERROR(_xlfn.IFNA(VLOOKUP(Fullmath[[#This Row],[M2]],$H$2:$L1037,4,FALSE),VLOOKUP(Fullmath[[#This Row],[M2]],$H1039:$L$2227,4,FALSE)),0)</f>
        <v>0</v>
      </c>
      <c r="W1038" s="15">
        <f>IFERROR(_xlfn.IFNA(VLOOKUP(Fullmath[[#This Row],[M3]],$H$2:$L1037,2,FALSE),VLOOKUP(Fullmath[[#This Row],[M3]],$H1039:$L$2227,2,FALSE)),0)</f>
        <v>0</v>
      </c>
      <c r="X1038" s="16">
        <f>IFERROR(_xlfn.IFNA(VLOOKUP(Fullmath[[#This Row],[M3]],$H$2:$L1037,4,FALSE),VLOOKUP(Fullmath[[#This Row],[M3]],$H1039:$L$2227,4,FALSE)),0)</f>
        <v>0</v>
      </c>
      <c r="AA1038" s="15">
        <f>IFERROR(_xlfn.IFNA(VLOOKUP(Fullmath[[#This Row],[M4]],$H$2:$L1037,2,FALSE),VLOOKUP(Fullmath[[#This Row],[M4]],$H1039:$L$2227,2,FALSE)),0)</f>
        <v>0</v>
      </c>
      <c r="AB1038" s="16">
        <f>IFERROR(_xlfn.IFNA(VLOOKUP(Fullmath[[#This Row],[M4]],$H$2:$L1037,4,FALSE),VLOOKUP(Fullmath[[#This Row],[M4]],$H1039:$L$2227,4,FALSE)),0)</f>
        <v>0</v>
      </c>
      <c r="AE1038" s="15">
        <f>IFERROR(_xlfn.IFNA(VLOOKUP(Fullmath[[#This Row],[M5]],$H$2:$L1037,2,FALSE),VLOOKUP(Fullmath[[#This Row],[M5]],$H1039:$L$2227,2,FALSE)),0)</f>
        <v>0</v>
      </c>
      <c r="AF1038" s="16">
        <f>IFERROR(_xlfn.IFNA(VLOOKUP(Fullmath[[#This Row],[M5]],$H$2:$L1037,4,FALSE),VLOOKUP(Fullmath[[#This Row],[M5]],$H1039:$L$2227,4,FALSE)),0)</f>
        <v>0</v>
      </c>
      <c r="AI1038" s="15">
        <f>IFERROR(_xlfn.IFNA(VLOOKUP(Fullmath[[#This Row],[M6]],$H$2:$L1037,2,FALSE),VLOOKUP(Fullmath[[#This Row],[M6]],$H1039:$L$2227,2,FALSE)),0)</f>
        <v>0</v>
      </c>
      <c r="AJ1038" s="16">
        <f>IFERROR(_xlfn.IFNA(VLOOKUP(Fullmath[[#This Row],[M6]],$H$2:$L1037,4,FALSE),VLOOKUP(Fullmath[[#This Row],[M6]],$H1039:$L$2227,4,FALSE)),0)</f>
        <v>0</v>
      </c>
      <c r="AM1038" s="6">
        <f>(IFERROR(VLOOKUP(AK1038,Components[[Name]:[Price]],2,FALSE),0))</f>
        <v>0</v>
      </c>
      <c r="AP1038" s="6">
        <f>(IFERROR(VLOOKUP(AN1038,Components[[Name]:[Price]],2,FALSE),0))</f>
        <v>0</v>
      </c>
      <c r="AS1038" s="6">
        <f>(IFERROR(VLOOKUP(AQ1038,Components[[Name]:[Price]],2,FALSE),0))</f>
        <v>0</v>
      </c>
      <c r="AV1038" s="6">
        <f>(IFERROR(VLOOKUP(AT1038,Components[[Name]:[Price]],2,FALSE),0))</f>
        <v>0</v>
      </c>
      <c r="AY1038" s="6">
        <f>(IFERROR(VLOOKUP(AW1038,Components[[Name]:[Price]],2,FALSE),0))</f>
        <v>0</v>
      </c>
      <c r="BB1038" s="6">
        <f>(IFERROR(VLOOKUP(AZ1038,Components[[Name]:[Price]],2,FALSE),0))</f>
        <v>0</v>
      </c>
    </row>
    <row r="1039" spans="9:54" x14ac:dyDescent="0.2">
      <c r="I1039" s="7" t="e">
        <f>Fullmath[[#This Row],[Total CP]]/Fullmath[[#This Row],[Quantity]]</f>
        <v>#DIV/0!</v>
      </c>
      <c r="J10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39" s="6" t="e">
        <f>Fullmath[[#This Row],[Mat Cost]]/Fullmath[[#This Row],[Quantity]]</f>
        <v>#DIV/0!</v>
      </c>
      <c r="L10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39" s="14"/>
      <c r="O1039" s="15">
        <f>IFERROR(_xlfn.IFNA(VLOOKUP(Fullmath[[#This Row],[M1]],$H$2:$L1038,2,FALSE),VLOOKUP(Fullmath[[#This Row],[M1]],$H1040:$L$2227,2,FALSE)),0)</f>
        <v>0</v>
      </c>
      <c r="P1039" s="16">
        <f>IFERROR(_xlfn.IFNA(VLOOKUP(Fullmath[[#This Row],[M1]],$H$2:$L1038,4,FALSE),VLOOKUP(Fullmath[[#This Row],[M1]],$H1040:$L$2227,4,FALSE)),0)</f>
        <v>0</v>
      </c>
      <c r="S1039" s="15">
        <f>IFERROR(_xlfn.IFNA(VLOOKUP(Fullmath[[#This Row],[M2]],$H$2:$L1038,2,FALSE),VLOOKUP(Fullmath[[#This Row],[M2]],$H1040:$L$2227,2,FALSE)),0)</f>
        <v>0</v>
      </c>
      <c r="T1039" s="16">
        <f>IFERROR(_xlfn.IFNA(VLOOKUP(Fullmath[[#This Row],[M2]],$H$2:$L1038,4,FALSE),VLOOKUP(Fullmath[[#This Row],[M2]],$H1040:$L$2227,4,FALSE)),0)</f>
        <v>0</v>
      </c>
      <c r="W1039" s="15">
        <f>IFERROR(_xlfn.IFNA(VLOOKUP(Fullmath[[#This Row],[M3]],$H$2:$L1038,2,FALSE),VLOOKUP(Fullmath[[#This Row],[M3]],$H1040:$L$2227,2,FALSE)),0)</f>
        <v>0</v>
      </c>
      <c r="X1039" s="16">
        <f>IFERROR(_xlfn.IFNA(VLOOKUP(Fullmath[[#This Row],[M3]],$H$2:$L1038,4,FALSE),VLOOKUP(Fullmath[[#This Row],[M3]],$H1040:$L$2227,4,FALSE)),0)</f>
        <v>0</v>
      </c>
      <c r="AA1039" s="15">
        <f>IFERROR(_xlfn.IFNA(VLOOKUP(Fullmath[[#This Row],[M4]],$H$2:$L1038,2,FALSE),VLOOKUP(Fullmath[[#This Row],[M4]],$H1040:$L$2227,2,FALSE)),0)</f>
        <v>0</v>
      </c>
      <c r="AB1039" s="16">
        <f>IFERROR(_xlfn.IFNA(VLOOKUP(Fullmath[[#This Row],[M4]],$H$2:$L1038,4,FALSE),VLOOKUP(Fullmath[[#This Row],[M4]],$H1040:$L$2227,4,FALSE)),0)</f>
        <v>0</v>
      </c>
      <c r="AE1039" s="15">
        <f>IFERROR(_xlfn.IFNA(VLOOKUP(Fullmath[[#This Row],[M5]],$H$2:$L1038,2,FALSE),VLOOKUP(Fullmath[[#This Row],[M5]],$H1040:$L$2227,2,FALSE)),0)</f>
        <v>0</v>
      </c>
      <c r="AF1039" s="16">
        <f>IFERROR(_xlfn.IFNA(VLOOKUP(Fullmath[[#This Row],[M5]],$H$2:$L1038,4,FALSE),VLOOKUP(Fullmath[[#This Row],[M5]],$H1040:$L$2227,4,FALSE)),0)</f>
        <v>0</v>
      </c>
      <c r="AI1039" s="15">
        <f>IFERROR(_xlfn.IFNA(VLOOKUP(Fullmath[[#This Row],[M6]],$H$2:$L1038,2,FALSE),VLOOKUP(Fullmath[[#This Row],[M6]],$H1040:$L$2227,2,FALSE)),0)</f>
        <v>0</v>
      </c>
      <c r="AJ1039" s="16">
        <f>IFERROR(_xlfn.IFNA(VLOOKUP(Fullmath[[#This Row],[M6]],$H$2:$L1038,4,FALSE),VLOOKUP(Fullmath[[#This Row],[M6]],$H1040:$L$2227,4,FALSE)),0)</f>
        <v>0</v>
      </c>
      <c r="AM1039" s="6">
        <f>(IFERROR(VLOOKUP(AK1039,Components[[Name]:[Price]],2,FALSE),0))</f>
        <v>0</v>
      </c>
      <c r="AP1039" s="6">
        <f>(IFERROR(VLOOKUP(AN1039,Components[[Name]:[Price]],2,FALSE),0))</f>
        <v>0</v>
      </c>
      <c r="AS1039" s="6">
        <f>(IFERROR(VLOOKUP(AQ1039,Components[[Name]:[Price]],2,FALSE),0))</f>
        <v>0</v>
      </c>
      <c r="AV1039" s="6">
        <f>(IFERROR(VLOOKUP(AT1039,Components[[Name]:[Price]],2,FALSE),0))</f>
        <v>0</v>
      </c>
      <c r="AY1039" s="6">
        <f>(IFERROR(VLOOKUP(AW1039,Components[[Name]:[Price]],2,FALSE),0))</f>
        <v>0</v>
      </c>
      <c r="BB1039" s="6">
        <f>(IFERROR(VLOOKUP(AZ1039,Components[[Name]:[Price]],2,FALSE),0))</f>
        <v>0</v>
      </c>
    </row>
    <row r="1040" spans="9:54" x14ac:dyDescent="0.2">
      <c r="I1040" s="7" t="e">
        <f>Fullmath[[#This Row],[Total CP]]/Fullmath[[#This Row],[Quantity]]</f>
        <v>#DIV/0!</v>
      </c>
      <c r="J10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0" s="6" t="e">
        <f>Fullmath[[#This Row],[Mat Cost]]/Fullmath[[#This Row],[Quantity]]</f>
        <v>#DIV/0!</v>
      </c>
      <c r="L10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0" s="14"/>
      <c r="O1040" s="15">
        <f>IFERROR(_xlfn.IFNA(VLOOKUP(Fullmath[[#This Row],[M1]],$H$2:$L1039,2,FALSE),VLOOKUP(Fullmath[[#This Row],[M1]],$H1041:$L$2227,2,FALSE)),0)</f>
        <v>0</v>
      </c>
      <c r="P1040" s="16">
        <f>IFERROR(_xlfn.IFNA(VLOOKUP(Fullmath[[#This Row],[M1]],$H$2:$L1039,4,FALSE),VLOOKUP(Fullmath[[#This Row],[M1]],$H1041:$L$2227,4,FALSE)),0)</f>
        <v>0</v>
      </c>
      <c r="S1040" s="15">
        <f>IFERROR(_xlfn.IFNA(VLOOKUP(Fullmath[[#This Row],[M2]],$H$2:$L1039,2,FALSE),VLOOKUP(Fullmath[[#This Row],[M2]],$H1041:$L$2227,2,FALSE)),0)</f>
        <v>0</v>
      </c>
      <c r="T1040" s="16">
        <f>IFERROR(_xlfn.IFNA(VLOOKUP(Fullmath[[#This Row],[M2]],$H$2:$L1039,4,FALSE),VLOOKUP(Fullmath[[#This Row],[M2]],$H1041:$L$2227,4,FALSE)),0)</f>
        <v>0</v>
      </c>
      <c r="W1040" s="15">
        <f>IFERROR(_xlfn.IFNA(VLOOKUP(Fullmath[[#This Row],[M3]],$H$2:$L1039,2,FALSE),VLOOKUP(Fullmath[[#This Row],[M3]],$H1041:$L$2227,2,FALSE)),0)</f>
        <v>0</v>
      </c>
      <c r="X1040" s="16">
        <f>IFERROR(_xlfn.IFNA(VLOOKUP(Fullmath[[#This Row],[M3]],$H$2:$L1039,4,FALSE),VLOOKUP(Fullmath[[#This Row],[M3]],$H1041:$L$2227,4,FALSE)),0)</f>
        <v>0</v>
      </c>
      <c r="AA1040" s="15">
        <f>IFERROR(_xlfn.IFNA(VLOOKUP(Fullmath[[#This Row],[M4]],$H$2:$L1039,2,FALSE),VLOOKUP(Fullmath[[#This Row],[M4]],$H1041:$L$2227,2,FALSE)),0)</f>
        <v>0</v>
      </c>
      <c r="AB1040" s="16">
        <f>IFERROR(_xlfn.IFNA(VLOOKUP(Fullmath[[#This Row],[M4]],$H$2:$L1039,4,FALSE),VLOOKUP(Fullmath[[#This Row],[M4]],$H1041:$L$2227,4,FALSE)),0)</f>
        <v>0</v>
      </c>
      <c r="AE1040" s="15">
        <f>IFERROR(_xlfn.IFNA(VLOOKUP(Fullmath[[#This Row],[M5]],$H$2:$L1039,2,FALSE),VLOOKUP(Fullmath[[#This Row],[M5]],$H1041:$L$2227,2,FALSE)),0)</f>
        <v>0</v>
      </c>
      <c r="AF1040" s="16">
        <f>IFERROR(_xlfn.IFNA(VLOOKUP(Fullmath[[#This Row],[M5]],$H$2:$L1039,4,FALSE),VLOOKUP(Fullmath[[#This Row],[M5]],$H1041:$L$2227,4,FALSE)),0)</f>
        <v>0</v>
      </c>
      <c r="AI1040" s="15">
        <f>IFERROR(_xlfn.IFNA(VLOOKUP(Fullmath[[#This Row],[M6]],$H$2:$L1039,2,FALSE),VLOOKUP(Fullmath[[#This Row],[M6]],$H1041:$L$2227,2,FALSE)),0)</f>
        <v>0</v>
      </c>
      <c r="AJ1040" s="16">
        <f>IFERROR(_xlfn.IFNA(VLOOKUP(Fullmath[[#This Row],[M6]],$H$2:$L1039,4,FALSE),VLOOKUP(Fullmath[[#This Row],[M6]],$H1041:$L$2227,4,FALSE)),0)</f>
        <v>0</v>
      </c>
      <c r="AM1040" s="6">
        <f>(IFERROR(VLOOKUP(AK1040,Components[[Name]:[Price]],2,FALSE),0))</f>
        <v>0</v>
      </c>
      <c r="AP1040" s="6">
        <f>(IFERROR(VLOOKUP(AN1040,Components[[Name]:[Price]],2,FALSE),0))</f>
        <v>0</v>
      </c>
      <c r="AS1040" s="6">
        <f>(IFERROR(VLOOKUP(AQ1040,Components[[Name]:[Price]],2,FALSE),0))</f>
        <v>0</v>
      </c>
      <c r="AV1040" s="6">
        <f>(IFERROR(VLOOKUP(AT1040,Components[[Name]:[Price]],2,FALSE),0))</f>
        <v>0</v>
      </c>
      <c r="AY1040" s="6">
        <f>(IFERROR(VLOOKUP(AW1040,Components[[Name]:[Price]],2,FALSE),0))</f>
        <v>0</v>
      </c>
      <c r="BB1040" s="6">
        <f>(IFERROR(VLOOKUP(AZ1040,Components[[Name]:[Price]],2,FALSE),0))</f>
        <v>0</v>
      </c>
    </row>
    <row r="1041" spans="9:54" x14ac:dyDescent="0.2">
      <c r="I1041" s="7" t="e">
        <f>Fullmath[[#This Row],[Total CP]]/Fullmath[[#This Row],[Quantity]]</f>
        <v>#DIV/0!</v>
      </c>
      <c r="J10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1" s="6" t="e">
        <f>Fullmath[[#This Row],[Mat Cost]]/Fullmath[[#This Row],[Quantity]]</f>
        <v>#DIV/0!</v>
      </c>
      <c r="L10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1" s="14"/>
      <c r="O1041" s="15">
        <f>IFERROR(_xlfn.IFNA(VLOOKUP(Fullmath[[#This Row],[M1]],$H$2:$L1040,2,FALSE),VLOOKUP(Fullmath[[#This Row],[M1]],$H1042:$L$2227,2,FALSE)),0)</f>
        <v>0</v>
      </c>
      <c r="P1041" s="16">
        <f>IFERROR(_xlfn.IFNA(VLOOKUP(Fullmath[[#This Row],[M1]],$H$2:$L1040,4,FALSE),VLOOKUP(Fullmath[[#This Row],[M1]],$H1042:$L$2227,4,FALSE)),0)</f>
        <v>0</v>
      </c>
      <c r="S1041" s="15">
        <f>IFERROR(_xlfn.IFNA(VLOOKUP(Fullmath[[#This Row],[M2]],$H$2:$L1040,2,FALSE),VLOOKUP(Fullmath[[#This Row],[M2]],$H1042:$L$2227,2,FALSE)),0)</f>
        <v>0</v>
      </c>
      <c r="T1041" s="16">
        <f>IFERROR(_xlfn.IFNA(VLOOKUP(Fullmath[[#This Row],[M2]],$H$2:$L1040,4,FALSE),VLOOKUP(Fullmath[[#This Row],[M2]],$H1042:$L$2227,4,FALSE)),0)</f>
        <v>0</v>
      </c>
      <c r="W1041" s="15">
        <f>IFERROR(_xlfn.IFNA(VLOOKUP(Fullmath[[#This Row],[M3]],$H$2:$L1040,2,FALSE),VLOOKUP(Fullmath[[#This Row],[M3]],$H1042:$L$2227,2,FALSE)),0)</f>
        <v>0</v>
      </c>
      <c r="X1041" s="16">
        <f>IFERROR(_xlfn.IFNA(VLOOKUP(Fullmath[[#This Row],[M3]],$H$2:$L1040,4,FALSE),VLOOKUP(Fullmath[[#This Row],[M3]],$H1042:$L$2227,4,FALSE)),0)</f>
        <v>0</v>
      </c>
      <c r="AA1041" s="15">
        <f>IFERROR(_xlfn.IFNA(VLOOKUP(Fullmath[[#This Row],[M4]],$H$2:$L1040,2,FALSE),VLOOKUP(Fullmath[[#This Row],[M4]],$H1042:$L$2227,2,FALSE)),0)</f>
        <v>0</v>
      </c>
      <c r="AB1041" s="16">
        <f>IFERROR(_xlfn.IFNA(VLOOKUP(Fullmath[[#This Row],[M4]],$H$2:$L1040,4,FALSE),VLOOKUP(Fullmath[[#This Row],[M4]],$H1042:$L$2227,4,FALSE)),0)</f>
        <v>0</v>
      </c>
      <c r="AE1041" s="15">
        <f>IFERROR(_xlfn.IFNA(VLOOKUP(Fullmath[[#This Row],[M5]],$H$2:$L1040,2,FALSE),VLOOKUP(Fullmath[[#This Row],[M5]],$H1042:$L$2227,2,FALSE)),0)</f>
        <v>0</v>
      </c>
      <c r="AF1041" s="16">
        <f>IFERROR(_xlfn.IFNA(VLOOKUP(Fullmath[[#This Row],[M5]],$H$2:$L1040,4,FALSE),VLOOKUP(Fullmath[[#This Row],[M5]],$H1042:$L$2227,4,FALSE)),0)</f>
        <v>0</v>
      </c>
      <c r="AI1041" s="15">
        <f>IFERROR(_xlfn.IFNA(VLOOKUP(Fullmath[[#This Row],[M6]],$H$2:$L1040,2,FALSE),VLOOKUP(Fullmath[[#This Row],[M6]],$H1042:$L$2227,2,FALSE)),0)</f>
        <v>0</v>
      </c>
      <c r="AJ1041" s="16">
        <f>IFERROR(_xlfn.IFNA(VLOOKUP(Fullmath[[#This Row],[M6]],$H$2:$L1040,4,FALSE),VLOOKUP(Fullmath[[#This Row],[M6]],$H1042:$L$2227,4,FALSE)),0)</f>
        <v>0</v>
      </c>
      <c r="AM1041" s="6">
        <f>(IFERROR(VLOOKUP(AK1041,Components[[Name]:[Price]],2,FALSE),0))</f>
        <v>0</v>
      </c>
      <c r="AP1041" s="6">
        <f>(IFERROR(VLOOKUP(AN1041,Components[[Name]:[Price]],2,FALSE),0))</f>
        <v>0</v>
      </c>
      <c r="AS1041" s="6">
        <f>(IFERROR(VLOOKUP(AQ1041,Components[[Name]:[Price]],2,FALSE),0))</f>
        <v>0</v>
      </c>
      <c r="AV1041" s="6">
        <f>(IFERROR(VLOOKUP(AT1041,Components[[Name]:[Price]],2,FALSE),0))</f>
        <v>0</v>
      </c>
      <c r="AY1041" s="6">
        <f>(IFERROR(VLOOKUP(AW1041,Components[[Name]:[Price]],2,FALSE),0))</f>
        <v>0</v>
      </c>
      <c r="BB1041" s="6">
        <f>(IFERROR(VLOOKUP(AZ1041,Components[[Name]:[Price]],2,FALSE),0))</f>
        <v>0</v>
      </c>
    </row>
    <row r="1042" spans="9:54" x14ac:dyDescent="0.2">
      <c r="I1042" s="7" t="e">
        <f>Fullmath[[#This Row],[Total CP]]/Fullmath[[#This Row],[Quantity]]</f>
        <v>#DIV/0!</v>
      </c>
      <c r="J10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2" s="6" t="e">
        <f>Fullmath[[#This Row],[Mat Cost]]/Fullmath[[#This Row],[Quantity]]</f>
        <v>#DIV/0!</v>
      </c>
      <c r="L10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2" s="14"/>
      <c r="O1042" s="15">
        <f>IFERROR(_xlfn.IFNA(VLOOKUP(Fullmath[[#This Row],[M1]],$H$2:$L1041,2,FALSE),VLOOKUP(Fullmath[[#This Row],[M1]],$H1043:$L$2227,2,FALSE)),0)</f>
        <v>0</v>
      </c>
      <c r="P1042" s="16">
        <f>IFERROR(_xlfn.IFNA(VLOOKUP(Fullmath[[#This Row],[M1]],$H$2:$L1041,4,FALSE),VLOOKUP(Fullmath[[#This Row],[M1]],$H1043:$L$2227,4,FALSE)),0)</f>
        <v>0</v>
      </c>
      <c r="S1042" s="15">
        <f>IFERROR(_xlfn.IFNA(VLOOKUP(Fullmath[[#This Row],[M2]],$H$2:$L1041,2,FALSE),VLOOKUP(Fullmath[[#This Row],[M2]],$H1043:$L$2227,2,FALSE)),0)</f>
        <v>0</v>
      </c>
      <c r="T1042" s="16">
        <f>IFERROR(_xlfn.IFNA(VLOOKUP(Fullmath[[#This Row],[M2]],$H$2:$L1041,4,FALSE),VLOOKUP(Fullmath[[#This Row],[M2]],$H1043:$L$2227,4,FALSE)),0)</f>
        <v>0</v>
      </c>
      <c r="W1042" s="15">
        <f>IFERROR(_xlfn.IFNA(VLOOKUP(Fullmath[[#This Row],[M3]],$H$2:$L1041,2,FALSE),VLOOKUP(Fullmath[[#This Row],[M3]],$H1043:$L$2227,2,FALSE)),0)</f>
        <v>0</v>
      </c>
      <c r="X1042" s="16">
        <f>IFERROR(_xlfn.IFNA(VLOOKUP(Fullmath[[#This Row],[M3]],$H$2:$L1041,4,FALSE),VLOOKUP(Fullmath[[#This Row],[M3]],$H1043:$L$2227,4,FALSE)),0)</f>
        <v>0</v>
      </c>
      <c r="AA1042" s="15">
        <f>IFERROR(_xlfn.IFNA(VLOOKUP(Fullmath[[#This Row],[M4]],$H$2:$L1041,2,FALSE),VLOOKUP(Fullmath[[#This Row],[M4]],$H1043:$L$2227,2,FALSE)),0)</f>
        <v>0</v>
      </c>
      <c r="AB1042" s="16">
        <f>IFERROR(_xlfn.IFNA(VLOOKUP(Fullmath[[#This Row],[M4]],$H$2:$L1041,4,FALSE),VLOOKUP(Fullmath[[#This Row],[M4]],$H1043:$L$2227,4,FALSE)),0)</f>
        <v>0</v>
      </c>
      <c r="AE1042" s="15">
        <f>IFERROR(_xlfn.IFNA(VLOOKUP(Fullmath[[#This Row],[M5]],$H$2:$L1041,2,FALSE),VLOOKUP(Fullmath[[#This Row],[M5]],$H1043:$L$2227,2,FALSE)),0)</f>
        <v>0</v>
      </c>
      <c r="AF1042" s="16">
        <f>IFERROR(_xlfn.IFNA(VLOOKUP(Fullmath[[#This Row],[M5]],$H$2:$L1041,4,FALSE),VLOOKUP(Fullmath[[#This Row],[M5]],$H1043:$L$2227,4,FALSE)),0)</f>
        <v>0</v>
      </c>
      <c r="AI1042" s="15">
        <f>IFERROR(_xlfn.IFNA(VLOOKUP(Fullmath[[#This Row],[M6]],$H$2:$L1041,2,FALSE),VLOOKUP(Fullmath[[#This Row],[M6]],$H1043:$L$2227,2,FALSE)),0)</f>
        <v>0</v>
      </c>
      <c r="AJ1042" s="16">
        <f>IFERROR(_xlfn.IFNA(VLOOKUP(Fullmath[[#This Row],[M6]],$H$2:$L1041,4,FALSE),VLOOKUP(Fullmath[[#This Row],[M6]],$H1043:$L$2227,4,FALSE)),0)</f>
        <v>0</v>
      </c>
      <c r="AM1042" s="6">
        <f>(IFERROR(VLOOKUP(AK1042,Components[[Name]:[Price]],2,FALSE),0))</f>
        <v>0</v>
      </c>
      <c r="AP1042" s="6">
        <f>(IFERROR(VLOOKUP(AN1042,Components[[Name]:[Price]],2,FALSE),0))</f>
        <v>0</v>
      </c>
      <c r="AS1042" s="6">
        <f>(IFERROR(VLOOKUP(AQ1042,Components[[Name]:[Price]],2,FALSE),0))</f>
        <v>0</v>
      </c>
      <c r="AV1042" s="6">
        <f>(IFERROR(VLOOKUP(AT1042,Components[[Name]:[Price]],2,FALSE),0))</f>
        <v>0</v>
      </c>
      <c r="AY1042" s="6">
        <f>(IFERROR(VLOOKUP(AW1042,Components[[Name]:[Price]],2,FALSE),0))</f>
        <v>0</v>
      </c>
      <c r="BB1042" s="6">
        <f>(IFERROR(VLOOKUP(AZ1042,Components[[Name]:[Price]],2,FALSE),0))</f>
        <v>0</v>
      </c>
    </row>
    <row r="1043" spans="9:54" x14ac:dyDescent="0.2">
      <c r="I1043" s="7" t="e">
        <f>Fullmath[[#This Row],[Total CP]]/Fullmath[[#This Row],[Quantity]]</f>
        <v>#DIV/0!</v>
      </c>
      <c r="J10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3" s="6" t="e">
        <f>Fullmath[[#This Row],[Mat Cost]]/Fullmath[[#This Row],[Quantity]]</f>
        <v>#DIV/0!</v>
      </c>
      <c r="L10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3" s="14"/>
      <c r="O1043" s="15">
        <f>IFERROR(_xlfn.IFNA(VLOOKUP(Fullmath[[#This Row],[M1]],$H$2:$L1042,2,FALSE),VLOOKUP(Fullmath[[#This Row],[M1]],$H1044:$L$2227,2,FALSE)),0)</f>
        <v>0</v>
      </c>
      <c r="P1043" s="16">
        <f>IFERROR(_xlfn.IFNA(VLOOKUP(Fullmath[[#This Row],[M1]],$H$2:$L1042,4,FALSE),VLOOKUP(Fullmath[[#This Row],[M1]],$H1044:$L$2227,4,FALSE)),0)</f>
        <v>0</v>
      </c>
      <c r="S1043" s="15">
        <f>IFERROR(_xlfn.IFNA(VLOOKUP(Fullmath[[#This Row],[M2]],$H$2:$L1042,2,FALSE),VLOOKUP(Fullmath[[#This Row],[M2]],$H1044:$L$2227,2,FALSE)),0)</f>
        <v>0</v>
      </c>
      <c r="T1043" s="16">
        <f>IFERROR(_xlfn.IFNA(VLOOKUP(Fullmath[[#This Row],[M2]],$H$2:$L1042,4,FALSE),VLOOKUP(Fullmath[[#This Row],[M2]],$H1044:$L$2227,4,FALSE)),0)</f>
        <v>0</v>
      </c>
      <c r="W1043" s="15">
        <f>IFERROR(_xlfn.IFNA(VLOOKUP(Fullmath[[#This Row],[M3]],$H$2:$L1042,2,FALSE),VLOOKUP(Fullmath[[#This Row],[M3]],$H1044:$L$2227,2,FALSE)),0)</f>
        <v>0</v>
      </c>
      <c r="X1043" s="16">
        <f>IFERROR(_xlfn.IFNA(VLOOKUP(Fullmath[[#This Row],[M3]],$H$2:$L1042,4,FALSE),VLOOKUP(Fullmath[[#This Row],[M3]],$H1044:$L$2227,4,FALSE)),0)</f>
        <v>0</v>
      </c>
      <c r="AA1043" s="15">
        <f>IFERROR(_xlfn.IFNA(VLOOKUP(Fullmath[[#This Row],[M4]],$H$2:$L1042,2,FALSE),VLOOKUP(Fullmath[[#This Row],[M4]],$H1044:$L$2227,2,FALSE)),0)</f>
        <v>0</v>
      </c>
      <c r="AB1043" s="16">
        <f>IFERROR(_xlfn.IFNA(VLOOKUP(Fullmath[[#This Row],[M4]],$H$2:$L1042,4,FALSE),VLOOKUP(Fullmath[[#This Row],[M4]],$H1044:$L$2227,4,FALSE)),0)</f>
        <v>0</v>
      </c>
      <c r="AE1043" s="15">
        <f>IFERROR(_xlfn.IFNA(VLOOKUP(Fullmath[[#This Row],[M5]],$H$2:$L1042,2,FALSE),VLOOKUP(Fullmath[[#This Row],[M5]],$H1044:$L$2227,2,FALSE)),0)</f>
        <v>0</v>
      </c>
      <c r="AF1043" s="16">
        <f>IFERROR(_xlfn.IFNA(VLOOKUP(Fullmath[[#This Row],[M5]],$H$2:$L1042,4,FALSE),VLOOKUP(Fullmath[[#This Row],[M5]],$H1044:$L$2227,4,FALSE)),0)</f>
        <v>0</v>
      </c>
      <c r="AI1043" s="15">
        <f>IFERROR(_xlfn.IFNA(VLOOKUP(Fullmath[[#This Row],[M6]],$H$2:$L1042,2,FALSE),VLOOKUP(Fullmath[[#This Row],[M6]],$H1044:$L$2227,2,FALSE)),0)</f>
        <v>0</v>
      </c>
      <c r="AJ1043" s="16">
        <f>IFERROR(_xlfn.IFNA(VLOOKUP(Fullmath[[#This Row],[M6]],$H$2:$L1042,4,FALSE),VLOOKUP(Fullmath[[#This Row],[M6]],$H1044:$L$2227,4,FALSE)),0)</f>
        <v>0</v>
      </c>
      <c r="AM1043" s="6">
        <f>(IFERROR(VLOOKUP(AK1043,Components[[Name]:[Price]],2,FALSE),0))</f>
        <v>0</v>
      </c>
      <c r="AP1043" s="6">
        <f>(IFERROR(VLOOKUP(AN1043,Components[[Name]:[Price]],2,FALSE),0))</f>
        <v>0</v>
      </c>
      <c r="AS1043" s="6">
        <f>(IFERROR(VLOOKUP(AQ1043,Components[[Name]:[Price]],2,FALSE),0))</f>
        <v>0</v>
      </c>
      <c r="AV1043" s="6">
        <f>(IFERROR(VLOOKUP(AT1043,Components[[Name]:[Price]],2,FALSE),0))</f>
        <v>0</v>
      </c>
      <c r="AY1043" s="6">
        <f>(IFERROR(VLOOKUP(AW1043,Components[[Name]:[Price]],2,FALSE),0))</f>
        <v>0</v>
      </c>
      <c r="BB1043" s="6">
        <f>(IFERROR(VLOOKUP(AZ1043,Components[[Name]:[Price]],2,FALSE),0))</f>
        <v>0</v>
      </c>
    </row>
    <row r="1044" spans="9:54" x14ac:dyDescent="0.2">
      <c r="I1044" s="7" t="e">
        <f>Fullmath[[#This Row],[Total CP]]/Fullmath[[#This Row],[Quantity]]</f>
        <v>#DIV/0!</v>
      </c>
      <c r="J10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4" s="6" t="e">
        <f>Fullmath[[#This Row],[Mat Cost]]/Fullmath[[#This Row],[Quantity]]</f>
        <v>#DIV/0!</v>
      </c>
      <c r="L10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4" s="14"/>
      <c r="O1044" s="15">
        <f>IFERROR(_xlfn.IFNA(VLOOKUP(Fullmath[[#This Row],[M1]],$H$2:$L1043,2,FALSE),VLOOKUP(Fullmath[[#This Row],[M1]],$H1045:$L$2227,2,FALSE)),0)</f>
        <v>0</v>
      </c>
      <c r="P1044" s="16">
        <f>IFERROR(_xlfn.IFNA(VLOOKUP(Fullmath[[#This Row],[M1]],$H$2:$L1043,4,FALSE),VLOOKUP(Fullmath[[#This Row],[M1]],$H1045:$L$2227,4,FALSE)),0)</f>
        <v>0</v>
      </c>
      <c r="S1044" s="15">
        <f>IFERROR(_xlfn.IFNA(VLOOKUP(Fullmath[[#This Row],[M2]],$H$2:$L1043,2,FALSE),VLOOKUP(Fullmath[[#This Row],[M2]],$H1045:$L$2227,2,FALSE)),0)</f>
        <v>0</v>
      </c>
      <c r="T1044" s="16">
        <f>IFERROR(_xlfn.IFNA(VLOOKUP(Fullmath[[#This Row],[M2]],$H$2:$L1043,4,FALSE),VLOOKUP(Fullmath[[#This Row],[M2]],$H1045:$L$2227,4,FALSE)),0)</f>
        <v>0</v>
      </c>
      <c r="W1044" s="15">
        <f>IFERROR(_xlfn.IFNA(VLOOKUP(Fullmath[[#This Row],[M3]],$H$2:$L1043,2,FALSE),VLOOKUP(Fullmath[[#This Row],[M3]],$H1045:$L$2227,2,FALSE)),0)</f>
        <v>0</v>
      </c>
      <c r="X1044" s="16">
        <f>IFERROR(_xlfn.IFNA(VLOOKUP(Fullmath[[#This Row],[M3]],$H$2:$L1043,4,FALSE),VLOOKUP(Fullmath[[#This Row],[M3]],$H1045:$L$2227,4,FALSE)),0)</f>
        <v>0</v>
      </c>
      <c r="AA1044" s="15">
        <f>IFERROR(_xlfn.IFNA(VLOOKUP(Fullmath[[#This Row],[M4]],$H$2:$L1043,2,FALSE),VLOOKUP(Fullmath[[#This Row],[M4]],$H1045:$L$2227,2,FALSE)),0)</f>
        <v>0</v>
      </c>
      <c r="AB1044" s="16">
        <f>IFERROR(_xlfn.IFNA(VLOOKUP(Fullmath[[#This Row],[M4]],$H$2:$L1043,4,FALSE),VLOOKUP(Fullmath[[#This Row],[M4]],$H1045:$L$2227,4,FALSE)),0)</f>
        <v>0</v>
      </c>
      <c r="AE1044" s="15">
        <f>IFERROR(_xlfn.IFNA(VLOOKUP(Fullmath[[#This Row],[M5]],$H$2:$L1043,2,FALSE),VLOOKUP(Fullmath[[#This Row],[M5]],$H1045:$L$2227,2,FALSE)),0)</f>
        <v>0</v>
      </c>
      <c r="AF1044" s="16">
        <f>IFERROR(_xlfn.IFNA(VLOOKUP(Fullmath[[#This Row],[M5]],$H$2:$L1043,4,FALSE),VLOOKUP(Fullmath[[#This Row],[M5]],$H1045:$L$2227,4,FALSE)),0)</f>
        <v>0</v>
      </c>
      <c r="AI1044" s="15">
        <f>IFERROR(_xlfn.IFNA(VLOOKUP(Fullmath[[#This Row],[M6]],$H$2:$L1043,2,FALSE),VLOOKUP(Fullmath[[#This Row],[M6]],$H1045:$L$2227,2,FALSE)),0)</f>
        <v>0</v>
      </c>
      <c r="AJ1044" s="16">
        <f>IFERROR(_xlfn.IFNA(VLOOKUP(Fullmath[[#This Row],[M6]],$H$2:$L1043,4,FALSE),VLOOKUP(Fullmath[[#This Row],[M6]],$H1045:$L$2227,4,FALSE)),0)</f>
        <v>0</v>
      </c>
      <c r="AM1044" s="6">
        <f>(IFERROR(VLOOKUP(AK1044,Components[[Name]:[Price]],2,FALSE),0))</f>
        <v>0</v>
      </c>
      <c r="AP1044" s="6">
        <f>(IFERROR(VLOOKUP(AN1044,Components[[Name]:[Price]],2,FALSE),0))</f>
        <v>0</v>
      </c>
      <c r="AS1044" s="6">
        <f>(IFERROR(VLOOKUP(AQ1044,Components[[Name]:[Price]],2,FALSE),0))</f>
        <v>0</v>
      </c>
      <c r="AV1044" s="6">
        <f>(IFERROR(VLOOKUP(AT1044,Components[[Name]:[Price]],2,FALSE),0))</f>
        <v>0</v>
      </c>
      <c r="AY1044" s="6">
        <f>(IFERROR(VLOOKUP(AW1044,Components[[Name]:[Price]],2,FALSE),0))</f>
        <v>0</v>
      </c>
      <c r="BB1044" s="6">
        <f>(IFERROR(VLOOKUP(AZ1044,Components[[Name]:[Price]],2,FALSE),0))</f>
        <v>0</v>
      </c>
    </row>
    <row r="1045" spans="9:54" x14ac:dyDescent="0.2">
      <c r="I1045" s="7" t="e">
        <f>Fullmath[[#This Row],[Total CP]]/Fullmath[[#This Row],[Quantity]]</f>
        <v>#DIV/0!</v>
      </c>
      <c r="J10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5" s="6" t="e">
        <f>Fullmath[[#This Row],[Mat Cost]]/Fullmath[[#This Row],[Quantity]]</f>
        <v>#DIV/0!</v>
      </c>
      <c r="L10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5" s="14"/>
      <c r="O1045" s="15">
        <f>IFERROR(_xlfn.IFNA(VLOOKUP(Fullmath[[#This Row],[M1]],$H$2:$L1044,2,FALSE),VLOOKUP(Fullmath[[#This Row],[M1]],$H1046:$L$2227,2,FALSE)),0)</f>
        <v>0</v>
      </c>
      <c r="P1045" s="16">
        <f>IFERROR(_xlfn.IFNA(VLOOKUP(Fullmath[[#This Row],[M1]],$H$2:$L1044,4,FALSE),VLOOKUP(Fullmath[[#This Row],[M1]],$H1046:$L$2227,4,FALSE)),0)</f>
        <v>0</v>
      </c>
      <c r="S1045" s="15">
        <f>IFERROR(_xlfn.IFNA(VLOOKUP(Fullmath[[#This Row],[M2]],$H$2:$L1044,2,FALSE),VLOOKUP(Fullmath[[#This Row],[M2]],$H1046:$L$2227,2,FALSE)),0)</f>
        <v>0</v>
      </c>
      <c r="T1045" s="16">
        <f>IFERROR(_xlfn.IFNA(VLOOKUP(Fullmath[[#This Row],[M2]],$H$2:$L1044,4,FALSE),VLOOKUP(Fullmath[[#This Row],[M2]],$H1046:$L$2227,4,FALSE)),0)</f>
        <v>0</v>
      </c>
      <c r="W1045" s="15">
        <f>IFERROR(_xlfn.IFNA(VLOOKUP(Fullmath[[#This Row],[M3]],$H$2:$L1044,2,FALSE),VLOOKUP(Fullmath[[#This Row],[M3]],$H1046:$L$2227,2,FALSE)),0)</f>
        <v>0</v>
      </c>
      <c r="X1045" s="16">
        <f>IFERROR(_xlfn.IFNA(VLOOKUP(Fullmath[[#This Row],[M3]],$H$2:$L1044,4,FALSE),VLOOKUP(Fullmath[[#This Row],[M3]],$H1046:$L$2227,4,FALSE)),0)</f>
        <v>0</v>
      </c>
      <c r="AA1045" s="15">
        <f>IFERROR(_xlfn.IFNA(VLOOKUP(Fullmath[[#This Row],[M4]],$H$2:$L1044,2,FALSE),VLOOKUP(Fullmath[[#This Row],[M4]],$H1046:$L$2227,2,FALSE)),0)</f>
        <v>0</v>
      </c>
      <c r="AB1045" s="16">
        <f>IFERROR(_xlfn.IFNA(VLOOKUP(Fullmath[[#This Row],[M4]],$H$2:$L1044,4,FALSE),VLOOKUP(Fullmath[[#This Row],[M4]],$H1046:$L$2227,4,FALSE)),0)</f>
        <v>0</v>
      </c>
      <c r="AE1045" s="15">
        <f>IFERROR(_xlfn.IFNA(VLOOKUP(Fullmath[[#This Row],[M5]],$H$2:$L1044,2,FALSE),VLOOKUP(Fullmath[[#This Row],[M5]],$H1046:$L$2227,2,FALSE)),0)</f>
        <v>0</v>
      </c>
      <c r="AF1045" s="16">
        <f>IFERROR(_xlfn.IFNA(VLOOKUP(Fullmath[[#This Row],[M5]],$H$2:$L1044,4,FALSE),VLOOKUP(Fullmath[[#This Row],[M5]],$H1046:$L$2227,4,FALSE)),0)</f>
        <v>0</v>
      </c>
      <c r="AI1045" s="15">
        <f>IFERROR(_xlfn.IFNA(VLOOKUP(Fullmath[[#This Row],[M6]],$H$2:$L1044,2,FALSE),VLOOKUP(Fullmath[[#This Row],[M6]],$H1046:$L$2227,2,FALSE)),0)</f>
        <v>0</v>
      </c>
      <c r="AJ1045" s="16">
        <f>IFERROR(_xlfn.IFNA(VLOOKUP(Fullmath[[#This Row],[M6]],$H$2:$L1044,4,FALSE),VLOOKUP(Fullmath[[#This Row],[M6]],$H1046:$L$2227,4,FALSE)),0)</f>
        <v>0</v>
      </c>
      <c r="AM1045" s="6">
        <f>(IFERROR(VLOOKUP(AK1045,Components[[Name]:[Price]],2,FALSE),0))</f>
        <v>0</v>
      </c>
      <c r="AP1045" s="6">
        <f>(IFERROR(VLOOKUP(AN1045,Components[[Name]:[Price]],2,FALSE),0))</f>
        <v>0</v>
      </c>
      <c r="AS1045" s="6">
        <f>(IFERROR(VLOOKUP(AQ1045,Components[[Name]:[Price]],2,FALSE),0))</f>
        <v>0</v>
      </c>
      <c r="AV1045" s="6">
        <f>(IFERROR(VLOOKUP(AT1045,Components[[Name]:[Price]],2,FALSE),0))</f>
        <v>0</v>
      </c>
      <c r="AY1045" s="6">
        <f>(IFERROR(VLOOKUP(AW1045,Components[[Name]:[Price]],2,FALSE),0))</f>
        <v>0</v>
      </c>
      <c r="BB1045" s="6">
        <f>(IFERROR(VLOOKUP(AZ1045,Components[[Name]:[Price]],2,FALSE),0))</f>
        <v>0</v>
      </c>
    </row>
    <row r="1046" spans="9:54" x14ac:dyDescent="0.2">
      <c r="I1046" s="7" t="e">
        <f>Fullmath[[#This Row],[Total CP]]/Fullmath[[#This Row],[Quantity]]</f>
        <v>#DIV/0!</v>
      </c>
      <c r="J10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6" s="6" t="e">
        <f>Fullmath[[#This Row],[Mat Cost]]/Fullmath[[#This Row],[Quantity]]</f>
        <v>#DIV/0!</v>
      </c>
      <c r="L10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6" s="14"/>
      <c r="O1046" s="15">
        <f>IFERROR(_xlfn.IFNA(VLOOKUP(Fullmath[[#This Row],[M1]],$H$2:$L1045,2,FALSE),VLOOKUP(Fullmath[[#This Row],[M1]],$H1047:$L$2227,2,FALSE)),0)</f>
        <v>0</v>
      </c>
      <c r="P1046" s="16">
        <f>IFERROR(_xlfn.IFNA(VLOOKUP(Fullmath[[#This Row],[M1]],$H$2:$L1045,4,FALSE),VLOOKUP(Fullmath[[#This Row],[M1]],$H1047:$L$2227,4,FALSE)),0)</f>
        <v>0</v>
      </c>
      <c r="S1046" s="15">
        <f>IFERROR(_xlfn.IFNA(VLOOKUP(Fullmath[[#This Row],[M2]],$H$2:$L1045,2,FALSE),VLOOKUP(Fullmath[[#This Row],[M2]],$H1047:$L$2227,2,FALSE)),0)</f>
        <v>0</v>
      </c>
      <c r="T1046" s="16">
        <f>IFERROR(_xlfn.IFNA(VLOOKUP(Fullmath[[#This Row],[M2]],$H$2:$L1045,4,FALSE),VLOOKUP(Fullmath[[#This Row],[M2]],$H1047:$L$2227,4,FALSE)),0)</f>
        <v>0</v>
      </c>
      <c r="W1046" s="15">
        <f>IFERROR(_xlfn.IFNA(VLOOKUP(Fullmath[[#This Row],[M3]],$H$2:$L1045,2,FALSE),VLOOKUP(Fullmath[[#This Row],[M3]],$H1047:$L$2227,2,FALSE)),0)</f>
        <v>0</v>
      </c>
      <c r="X1046" s="16">
        <f>IFERROR(_xlfn.IFNA(VLOOKUP(Fullmath[[#This Row],[M3]],$H$2:$L1045,4,FALSE),VLOOKUP(Fullmath[[#This Row],[M3]],$H1047:$L$2227,4,FALSE)),0)</f>
        <v>0</v>
      </c>
      <c r="AA1046" s="15">
        <f>IFERROR(_xlfn.IFNA(VLOOKUP(Fullmath[[#This Row],[M4]],$H$2:$L1045,2,FALSE),VLOOKUP(Fullmath[[#This Row],[M4]],$H1047:$L$2227,2,FALSE)),0)</f>
        <v>0</v>
      </c>
      <c r="AB1046" s="16">
        <f>IFERROR(_xlfn.IFNA(VLOOKUP(Fullmath[[#This Row],[M4]],$H$2:$L1045,4,FALSE),VLOOKUP(Fullmath[[#This Row],[M4]],$H1047:$L$2227,4,FALSE)),0)</f>
        <v>0</v>
      </c>
      <c r="AE1046" s="15">
        <f>IFERROR(_xlfn.IFNA(VLOOKUP(Fullmath[[#This Row],[M5]],$H$2:$L1045,2,FALSE),VLOOKUP(Fullmath[[#This Row],[M5]],$H1047:$L$2227,2,FALSE)),0)</f>
        <v>0</v>
      </c>
      <c r="AF1046" s="16">
        <f>IFERROR(_xlfn.IFNA(VLOOKUP(Fullmath[[#This Row],[M5]],$H$2:$L1045,4,FALSE),VLOOKUP(Fullmath[[#This Row],[M5]],$H1047:$L$2227,4,FALSE)),0)</f>
        <v>0</v>
      </c>
      <c r="AI1046" s="15">
        <f>IFERROR(_xlfn.IFNA(VLOOKUP(Fullmath[[#This Row],[M6]],$H$2:$L1045,2,FALSE),VLOOKUP(Fullmath[[#This Row],[M6]],$H1047:$L$2227,2,FALSE)),0)</f>
        <v>0</v>
      </c>
      <c r="AJ1046" s="16">
        <f>IFERROR(_xlfn.IFNA(VLOOKUP(Fullmath[[#This Row],[M6]],$H$2:$L1045,4,FALSE),VLOOKUP(Fullmath[[#This Row],[M6]],$H1047:$L$2227,4,FALSE)),0)</f>
        <v>0</v>
      </c>
      <c r="AM1046" s="6">
        <f>(IFERROR(VLOOKUP(AK1046,Components[[Name]:[Price]],2,FALSE),0))</f>
        <v>0</v>
      </c>
      <c r="AP1046" s="6">
        <f>(IFERROR(VLOOKUP(AN1046,Components[[Name]:[Price]],2,FALSE),0))</f>
        <v>0</v>
      </c>
      <c r="AS1046" s="6">
        <f>(IFERROR(VLOOKUP(AQ1046,Components[[Name]:[Price]],2,FALSE),0))</f>
        <v>0</v>
      </c>
      <c r="AV1046" s="6">
        <f>(IFERROR(VLOOKUP(AT1046,Components[[Name]:[Price]],2,FALSE),0))</f>
        <v>0</v>
      </c>
      <c r="AY1046" s="6">
        <f>(IFERROR(VLOOKUP(AW1046,Components[[Name]:[Price]],2,FALSE),0))</f>
        <v>0</v>
      </c>
      <c r="BB1046" s="6">
        <f>(IFERROR(VLOOKUP(AZ1046,Components[[Name]:[Price]],2,FALSE),0))</f>
        <v>0</v>
      </c>
    </row>
    <row r="1047" spans="9:54" x14ac:dyDescent="0.2">
      <c r="I1047" s="7" t="e">
        <f>Fullmath[[#This Row],[Total CP]]/Fullmath[[#This Row],[Quantity]]</f>
        <v>#DIV/0!</v>
      </c>
      <c r="J10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7" s="6" t="e">
        <f>Fullmath[[#This Row],[Mat Cost]]/Fullmath[[#This Row],[Quantity]]</f>
        <v>#DIV/0!</v>
      </c>
      <c r="L10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7" s="14"/>
      <c r="O1047" s="15">
        <f>IFERROR(_xlfn.IFNA(VLOOKUP(Fullmath[[#This Row],[M1]],$H$2:$L1046,2,FALSE),VLOOKUP(Fullmath[[#This Row],[M1]],$H1048:$L$2227,2,FALSE)),0)</f>
        <v>0</v>
      </c>
      <c r="P1047" s="16">
        <f>IFERROR(_xlfn.IFNA(VLOOKUP(Fullmath[[#This Row],[M1]],$H$2:$L1046,4,FALSE),VLOOKUP(Fullmath[[#This Row],[M1]],$H1048:$L$2227,4,FALSE)),0)</f>
        <v>0</v>
      </c>
      <c r="S1047" s="15">
        <f>IFERROR(_xlfn.IFNA(VLOOKUP(Fullmath[[#This Row],[M2]],$H$2:$L1046,2,FALSE),VLOOKUP(Fullmath[[#This Row],[M2]],$H1048:$L$2227,2,FALSE)),0)</f>
        <v>0</v>
      </c>
      <c r="T1047" s="16">
        <f>IFERROR(_xlfn.IFNA(VLOOKUP(Fullmath[[#This Row],[M2]],$H$2:$L1046,4,FALSE),VLOOKUP(Fullmath[[#This Row],[M2]],$H1048:$L$2227,4,FALSE)),0)</f>
        <v>0</v>
      </c>
      <c r="W1047" s="15">
        <f>IFERROR(_xlfn.IFNA(VLOOKUP(Fullmath[[#This Row],[M3]],$H$2:$L1046,2,FALSE),VLOOKUP(Fullmath[[#This Row],[M3]],$H1048:$L$2227,2,FALSE)),0)</f>
        <v>0</v>
      </c>
      <c r="X1047" s="16">
        <f>IFERROR(_xlfn.IFNA(VLOOKUP(Fullmath[[#This Row],[M3]],$H$2:$L1046,4,FALSE),VLOOKUP(Fullmath[[#This Row],[M3]],$H1048:$L$2227,4,FALSE)),0)</f>
        <v>0</v>
      </c>
      <c r="AA1047" s="15">
        <f>IFERROR(_xlfn.IFNA(VLOOKUP(Fullmath[[#This Row],[M4]],$H$2:$L1046,2,FALSE),VLOOKUP(Fullmath[[#This Row],[M4]],$H1048:$L$2227,2,FALSE)),0)</f>
        <v>0</v>
      </c>
      <c r="AB1047" s="16">
        <f>IFERROR(_xlfn.IFNA(VLOOKUP(Fullmath[[#This Row],[M4]],$H$2:$L1046,4,FALSE),VLOOKUP(Fullmath[[#This Row],[M4]],$H1048:$L$2227,4,FALSE)),0)</f>
        <v>0</v>
      </c>
      <c r="AE1047" s="15">
        <f>IFERROR(_xlfn.IFNA(VLOOKUP(Fullmath[[#This Row],[M5]],$H$2:$L1046,2,FALSE),VLOOKUP(Fullmath[[#This Row],[M5]],$H1048:$L$2227,2,FALSE)),0)</f>
        <v>0</v>
      </c>
      <c r="AF1047" s="16">
        <f>IFERROR(_xlfn.IFNA(VLOOKUP(Fullmath[[#This Row],[M5]],$H$2:$L1046,4,FALSE),VLOOKUP(Fullmath[[#This Row],[M5]],$H1048:$L$2227,4,FALSE)),0)</f>
        <v>0</v>
      </c>
      <c r="AI1047" s="15">
        <f>IFERROR(_xlfn.IFNA(VLOOKUP(Fullmath[[#This Row],[M6]],$H$2:$L1046,2,FALSE),VLOOKUP(Fullmath[[#This Row],[M6]],$H1048:$L$2227,2,FALSE)),0)</f>
        <v>0</v>
      </c>
      <c r="AJ1047" s="16">
        <f>IFERROR(_xlfn.IFNA(VLOOKUP(Fullmath[[#This Row],[M6]],$H$2:$L1046,4,FALSE),VLOOKUP(Fullmath[[#This Row],[M6]],$H1048:$L$2227,4,FALSE)),0)</f>
        <v>0</v>
      </c>
      <c r="AM1047" s="6">
        <f>(IFERROR(VLOOKUP(AK1047,Components[[Name]:[Price]],2,FALSE),0))</f>
        <v>0</v>
      </c>
      <c r="AP1047" s="6">
        <f>(IFERROR(VLOOKUP(AN1047,Components[[Name]:[Price]],2,FALSE),0))</f>
        <v>0</v>
      </c>
      <c r="AS1047" s="6">
        <f>(IFERROR(VLOOKUP(AQ1047,Components[[Name]:[Price]],2,FALSE),0))</f>
        <v>0</v>
      </c>
      <c r="AV1047" s="6">
        <f>(IFERROR(VLOOKUP(AT1047,Components[[Name]:[Price]],2,FALSE),0))</f>
        <v>0</v>
      </c>
      <c r="AY1047" s="6">
        <f>(IFERROR(VLOOKUP(AW1047,Components[[Name]:[Price]],2,FALSE),0))</f>
        <v>0</v>
      </c>
      <c r="BB1047" s="6">
        <f>(IFERROR(VLOOKUP(AZ1047,Components[[Name]:[Price]],2,FALSE),0))</f>
        <v>0</v>
      </c>
    </row>
    <row r="1048" spans="9:54" x14ac:dyDescent="0.2">
      <c r="I1048" s="7" t="e">
        <f>Fullmath[[#This Row],[Total CP]]/Fullmath[[#This Row],[Quantity]]</f>
        <v>#DIV/0!</v>
      </c>
      <c r="J10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8" s="6" t="e">
        <f>Fullmath[[#This Row],[Mat Cost]]/Fullmath[[#This Row],[Quantity]]</f>
        <v>#DIV/0!</v>
      </c>
      <c r="L10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8" s="14"/>
      <c r="O1048" s="15">
        <f>IFERROR(_xlfn.IFNA(VLOOKUP(Fullmath[[#This Row],[M1]],$H$2:$L1047,2,FALSE),VLOOKUP(Fullmath[[#This Row],[M1]],$H1049:$L$2227,2,FALSE)),0)</f>
        <v>0</v>
      </c>
      <c r="P1048" s="16">
        <f>IFERROR(_xlfn.IFNA(VLOOKUP(Fullmath[[#This Row],[M1]],$H$2:$L1047,4,FALSE),VLOOKUP(Fullmath[[#This Row],[M1]],$H1049:$L$2227,4,FALSE)),0)</f>
        <v>0</v>
      </c>
      <c r="S1048" s="15">
        <f>IFERROR(_xlfn.IFNA(VLOOKUP(Fullmath[[#This Row],[M2]],$H$2:$L1047,2,FALSE),VLOOKUP(Fullmath[[#This Row],[M2]],$H1049:$L$2227,2,FALSE)),0)</f>
        <v>0</v>
      </c>
      <c r="T1048" s="16">
        <f>IFERROR(_xlfn.IFNA(VLOOKUP(Fullmath[[#This Row],[M2]],$H$2:$L1047,4,FALSE),VLOOKUP(Fullmath[[#This Row],[M2]],$H1049:$L$2227,4,FALSE)),0)</f>
        <v>0</v>
      </c>
      <c r="W1048" s="15">
        <f>IFERROR(_xlfn.IFNA(VLOOKUP(Fullmath[[#This Row],[M3]],$H$2:$L1047,2,FALSE),VLOOKUP(Fullmath[[#This Row],[M3]],$H1049:$L$2227,2,FALSE)),0)</f>
        <v>0</v>
      </c>
      <c r="X1048" s="16">
        <f>IFERROR(_xlfn.IFNA(VLOOKUP(Fullmath[[#This Row],[M3]],$H$2:$L1047,4,FALSE),VLOOKUP(Fullmath[[#This Row],[M3]],$H1049:$L$2227,4,FALSE)),0)</f>
        <v>0</v>
      </c>
      <c r="AA1048" s="15">
        <f>IFERROR(_xlfn.IFNA(VLOOKUP(Fullmath[[#This Row],[M4]],$H$2:$L1047,2,FALSE),VLOOKUP(Fullmath[[#This Row],[M4]],$H1049:$L$2227,2,FALSE)),0)</f>
        <v>0</v>
      </c>
      <c r="AB1048" s="16">
        <f>IFERROR(_xlfn.IFNA(VLOOKUP(Fullmath[[#This Row],[M4]],$H$2:$L1047,4,FALSE),VLOOKUP(Fullmath[[#This Row],[M4]],$H1049:$L$2227,4,FALSE)),0)</f>
        <v>0</v>
      </c>
      <c r="AE1048" s="15">
        <f>IFERROR(_xlfn.IFNA(VLOOKUP(Fullmath[[#This Row],[M5]],$H$2:$L1047,2,FALSE),VLOOKUP(Fullmath[[#This Row],[M5]],$H1049:$L$2227,2,FALSE)),0)</f>
        <v>0</v>
      </c>
      <c r="AF1048" s="16">
        <f>IFERROR(_xlfn.IFNA(VLOOKUP(Fullmath[[#This Row],[M5]],$H$2:$L1047,4,FALSE),VLOOKUP(Fullmath[[#This Row],[M5]],$H1049:$L$2227,4,FALSE)),0)</f>
        <v>0</v>
      </c>
      <c r="AI1048" s="15">
        <f>IFERROR(_xlfn.IFNA(VLOOKUP(Fullmath[[#This Row],[M6]],$H$2:$L1047,2,FALSE),VLOOKUP(Fullmath[[#This Row],[M6]],$H1049:$L$2227,2,FALSE)),0)</f>
        <v>0</v>
      </c>
      <c r="AJ1048" s="16">
        <f>IFERROR(_xlfn.IFNA(VLOOKUP(Fullmath[[#This Row],[M6]],$H$2:$L1047,4,FALSE),VLOOKUP(Fullmath[[#This Row],[M6]],$H1049:$L$2227,4,FALSE)),0)</f>
        <v>0</v>
      </c>
      <c r="AM1048" s="6">
        <f>(IFERROR(VLOOKUP(AK1048,Components[[Name]:[Price]],2,FALSE),0))</f>
        <v>0</v>
      </c>
      <c r="AP1048" s="6">
        <f>(IFERROR(VLOOKUP(AN1048,Components[[Name]:[Price]],2,FALSE),0))</f>
        <v>0</v>
      </c>
      <c r="AS1048" s="6">
        <f>(IFERROR(VLOOKUP(AQ1048,Components[[Name]:[Price]],2,FALSE),0))</f>
        <v>0</v>
      </c>
      <c r="AV1048" s="6">
        <f>(IFERROR(VLOOKUP(AT1048,Components[[Name]:[Price]],2,FALSE),0))</f>
        <v>0</v>
      </c>
      <c r="AY1048" s="6">
        <f>(IFERROR(VLOOKUP(AW1048,Components[[Name]:[Price]],2,FALSE),0))</f>
        <v>0</v>
      </c>
      <c r="BB1048" s="6">
        <f>(IFERROR(VLOOKUP(AZ1048,Components[[Name]:[Price]],2,FALSE),0))</f>
        <v>0</v>
      </c>
    </row>
    <row r="1049" spans="9:54" x14ac:dyDescent="0.2">
      <c r="I1049" s="7" t="e">
        <f>Fullmath[[#This Row],[Total CP]]/Fullmath[[#This Row],[Quantity]]</f>
        <v>#DIV/0!</v>
      </c>
      <c r="J10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49" s="6" t="e">
        <f>Fullmath[[#This Row],[Mat Cost]]/Fullmath[[#This Row],[Quantity]]</f>
        <v>#DIV/0!</v>
      </c>
      <c r="L10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49" s="14"/>
      <c r="O1049" s="15">
        <f>IFERROR(_xlfn.IFNA(VLOOKUP(Fullmath[[#This Row],[M1]],$H$2:$L1048,2,FALSE),VLOOKUP(Fullmath[[#This Row],[M1]],$H1050:$L$2227,2,FALSE)),0)</f>
        <v>0</v>
      </c>
      <c r="P1049" s="16">
        <f>IFERROR(_xlfn.IFNA(VLOOKUP(Fullmath[[#This Row],[M1]],$H$2:$L1048,4,FALSE),VLOOKUP(Fullmath[[#This Row],[M1]],$H1050:$L$2227,4,FALSE)),0)</f>
        <v>0</v>
      </c>
      <c r="S1049" s="15">
        <f>IFERROR(_xlfn.IFNA(VLOOKUP(Fullmath[[#This Row],[M2]],$H$2:$L1048,2,FALSE),VLOOKUP(Fullmath[[#This Row],[M2]],$H1050:$L$2227,2,FALSE)),0)</f>
        <v>0</v>
      </c>
      <c r="T1049" s="16">
        <f>IFERROR(_xlfn.IFNA(VLOOKUP(Fullmath[[#This Row],[M2]],$H$2:$L1048,4,FALSE),VLOOKUP(Fullmath[[#This Row],[M2]],$H1050:$L$2227,4,FALSE)),0)</f>
        <v>0</v>
      </c>
      <c r="W1049" s="15">
        <f>IFERROR(_xlfn.IFNA(VLOOKUP(Fullmath[[#This Row],[M3]],$H$2:$L1048,2,FALSE),VLOOKUP(Fullmath[[#This Row],[M3]],$H1050:$L$2227,2,FALSE)),0)</f>
        <v>0</v>
      </c>
      <c r="X1049" s="16">
        <f>IFERROR(_xlfn.IFNA(VLOOKUP(Fullmath[[#This Row],[M3]],$H$2:$L1048,4,FALSE),VLOOKUP(Fullmath[[#This Row],[M3]],$H1050:$L$2227,4,FALSE)),0)</f>
        <v>0</v>
      </c>
      <c r="AA1049" s="15">
        <f>IFERROR(_xlfn.IFNA(VLOOKUP(Fullmath[[#This Row],[M4]],$H$2:$L1048,2,FALSE),VLOOKUP(Fullmath[[#This Row],[M4]],$H1050:$L$2227,2,FALSE)),0)</f>
        <v>0</v>
      </c>
      <c r="AB1049" s="16">
        <f>IFERROR(_xlfn.IFNA(VLOOKUP(Fullmath[[#This Row],[M4]],$H$2:$L1048,4,FALSE),VLOOKUP(Fullmath[[#This Row],[M4]],$H1050:$L$2227,4,FALSE)),0)</f>
        <v>0</v>
      </c>
      <c r="AE1049" s="15">
        <f>IFERROR(_xlfn.IFNA(VLOOKUP(Fullmath[[#This Row],[M5]],$H$2:$L1048,2,FALSE),VLOOKUP(Fullmath[[#This Row],[M5]],$H1050:$L$2227,2,FALSE)),0)</f>
        <v>0</v>
      </c>
      <c r="AF1049" s="16">
        <f>IFERROR(_xlfn.IFNA(VLOOKUP(Fullmath[[#This Row],[M5]],$H$2:$L1048,4,FALSE),VLOOKUP(Fullmath[[#This Row],[M5]],$H1050:$L$2227,4,FALSE)),0)</f>
        <v>0</v>
      </c>
      <c r="AI1049" s="15">
        <f>IFERROR(_xlfn.IFNA(VLOOKUP(Fullmath[[#This Row],[M6]],$H$2:$L1048,2,FALSE),VLOOKUP(Fullmath[[#This Row],[M6]],$H1050:$L$2227,2,FALSE)),0)</f>
        <v>0</v>
      </c>
      <c r="AJ1049" s="16">
        <f>IFERROR(_xlfn.IFNA(VLOOKUP(Fullmath[[#This Row],[M6]],$H$2:$L1048,4,FALSE),VLOOKUP(Fullmath[[#This Row],[M6]],$H1050:$L$2227,4,FALSE)),0)</f>
        <v>0</v>
      </c>
      <c r="AM1049" s="6">
        <f>(IFERROR(VLOOKUP(AK1049,Components[[Name]:[Price]],2,FALSE),0))</f>
        <v>0</v>
      </c>
      <c r="AP1049" s="6">
        <f>(IFERROR(VLOOKUP(AN1049,Components[[Name]:[Price]],2,FALSE),0))</f>
        <v>0</v>
      </c>
      <c r="AS1049" s="6">
        <f>(IFERROR(VLOOKUP(AQ1049,Components[[Name]:[Price]],2,FALSE),0))</f>
        <v>0</v>
      </c>
      <c r="AV1049" s="6">
        <f>(IFERROR(VLOOKUP(AT1049,Components[[Name]:[Price]],2,FALSE),0))</f>
        <v>0</v>
      </c>
      <c r="AY1049" s="6">
        <f>(IFERROR(VLOOKUP(AW1049,Components[[Name]:[Price]],2,FALSE),0))</f>
        <v>0</v>
      </c>
      <c r="BB1049" s="6">
        <f>(IFERROR(VLOOKUP(AZ1049,Components[[Name]:[Price]],2,FALSE),0))</f>
        <v>0</v>
      </c>
    </row>
    <row r="1050" spans="9:54" x14ac:dyDescent="0.2">
      <c r="I1050" s="7" t="e">
        <f>Fullmath[[#This Row],[Total CP]]/Fullmath[[#This Row],[Quantity]]</f>
        <v>#DIV/0!</v>
      </c>
      <c r="J10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0" s="6" t="e">
        <f>Fullmath[[#This Row],[Mat Cost]]/Fullmath[[#This Row],[Quantity]]</f>
        <v>#DIV/0!</v>
      </c>
      <c r="L10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0" s="14"/>
      <c r="O1050" s="15">
        <f>IFERROR(_xlfn.IFNA(VLOOKUP(Fullmath[[#This Row],[M1]],$H$2:$L1049,2,FALSE),VLOOKUP(Fullmath[[#This Row],[M1]],$H1051:$L$2227,2,FALSE)),0)</f>
        <v>0</v>
      </c>
      <c r="P1050" s="16">
        <f>IFERROR(_xlfn.IFNA(VLOOKUP(Fullmath[[#This Row],[M1]],$H$2:$L1049,4,FALSE),VLOOKUP(Fullmath[[#This Row],[M1]],$H1051:$L$2227,4,FALSE)),0)</f>
        <v>0</v>
      </c>
      <c r="S1050" s="15">
        <f>IFERROR(_xlfn.IFNA(VLOOKUP(Fullmath[[#This Row],[M2]],$H$2:$L1049,2,FALSE),VLOOKUP(Fullmath[[#This Row],[M2]],$H1051:$L$2227,2,FALSE)),0)</f>
        <v>0</v>
      </c>
      <c r="T1050" s="16">
        <f>IFERROR(_xlfn.IFNA(VLOOKUP(Fullmath[[#This Row],[M2]],$H$2:$L1049,4,FALSE),VLOOKUP(Fullmath[[#This Row],[M2]],$H1051:$L$2227,4,FALSE)),0)</f>
        <v>0</v>
      </c>
      <c r="W1050" s="15">
        <f>IFERROR(_xlfn.IFNA(VLOOKUP(Fullmath[[#This Row],[M3]],$H$2:$L1049,2,FALSE),VLOOKUP(Fullmath[[#This Row],[M3]],$H1051:$L$2227,2,FALSE)),0)</f>
        <v>0</v>
      </c>
      <c r="X1050" s="16">
        <f>IFERROR(_xlfn.IFNA(VLOOKUP(Fullmath[[#This Row],[M3]],$H$2:$L1049,4,FALSE),VLOOKUP(Fullmath[[#This Row],[M3]],$H1051:$L$2227,4,FALSE)),0)</f>
        <v>0</v>
      </c>
      <c r="AA1050" s="15">
        <f>IFERROR(_xlfn.IFNA(VLOOKUP(Fullmath[[#This Row],[M4]],$H$2:$L1049,2,FALSE),VLOOKUP(Fullmath[[#This Row],[M4]],$H1051:$L$2227,2,FALSE)),0)</f>
        <v>0</v>
      </c>
      <c r="AB1050" s="16">
        <f>IFERROR(_xlfn.IFNA(VLOOKUP(Fullmath[[#This Row],[M4]],$H$2:$L1049,4,FALSE),VLOOKUP(Fullmath[[#This Row],[M4]],$H1051:$L$2227,4,FALSE)),0)</f>
        <v>0</v>
      </c>
      <c r="AE1050" s="15">
        <f>IFERROR(_xlfn.IFNA(VLOOKUP(Fullmath[[#This Row],[M5]],$H$2:$L1049,2,FALSE),VLOOKUP(Fullmath[[#This Row],[M5]],$H1051:$L$2227,2,FALSE)),0)</f>
        <v>0</v>
      </c>
      <c r="AF1050" s="16">
        <f>IFERROR(_xlfn.IFNA(VLOOKUP(Fullmath[[#This Row],[M5]],$H$2:$L1049,4,FALSE),VLOOKUP(Fullmath[[#This Row],[M5]],$H1051:$L$2227,4,FALSE)),0)</f>
        <v>0</v>
      </c>
      <c r="AI1050" s="15">
        <f>IFERROR(_xlfn.IFNA(VLOOKUP(Fullmath[[#This Row],[M6]],$H$2:$L1049,2,FALSE),VLOOKUP(Fullmath[[#This Row],[M6]],$H1051:$L$2227,2,FALSE)),0)</f>
        <v>0</v>
      </c>
      <c r="AJ1050" s="16">
        <f>IFERROR(_xlfn.IFNA(VLOOKUP(Fullmath[[#This Row],[M6]],$H$2:$L1049,4,FALSE),VLOOKUP(Fullmath[[#This Row],[M6]],$H1051:$L$2227,4,FALSE)),0)</f>
        <v>0</v>
      </c>
      <c r="AM1050" s="6">
        <f>(IFERROR(VLOOKUP(AK1050,Components[[Name]:[Price]],2,FALSE),0))</f>
        <v>0</v>
      </c>
      <c r="AP1050" s="6">
        <f>(IFERROR(VLOOKUP(AN1050,Components[[Name]:[Price]],2,FALSE),0))</f>
        <v>0</v>
      </c>
      <c r="AS1050" s="6">
        <f>(IFERROR(VLOOKUP(AQ1050,Components[[Name]:[Price]],2,FALSE),0))</f>
        <v>0</v>
      </c>
      <c r="AV1050" s="6">
        <f>(IFERROR(VLOOKUP(AT1050,Components[[Name]:[Price]],2,FALSE),0))</f>
        <v>0</v>
      </c>
      <c r="AY1050" s="6">
        <f>(IFERROR(VLOOKUP(AW1050,Components[[Name]:[Price]],2,FALSE),0))</f>
        <v>0</v>
      </c>
      <c r="BB1050" s="6">
        <f>(IFERROR(VLOOKUP(AZ1050,Components[[Name]:[Price]],2,FALSE),0))</f>
        <v>0</v>
      </c>
    </row>
    <row r="1051" spans="9:54" x14ac:dyDescent="0.2">
      <c r="I1051" s="7" t="e">
        <f>Fullmath[[#This Row],[Total CP]]/Fullmath[[#This Row],[Quantity]]</f>
        <v>#DIV/0!</v>
      </c>
      <c r="J10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1" s="6" t="e">
        <f>Fullmath[[#This Row],[Mat Cost]]/Fullmath[[#This Row],[Quantity]]</f>
        <v>#DIV/0!</v>
      </c>
      <c r="L10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1" s="14"/>
      <c r="O1051" s="15">
        <f>IFERROR(_xlfn.IFNA(VLOOKUP(Fullmath[[#This Row],[M1]],$H$2:$L1050,2,FALSE),VLOOKUP(Fullmath[[#This Row],[M1]],$H1052:$L$2227,2,FALSE)),0)</f>
        <v>0</v>
      </c>
      <c r="P1051" s="16">
        <f>IFERROR(_xlfn.IFNA(VLOOKUP(Fullmath[[#This Row],[M1]],$H$2:$L1050,4,FALSE),VLOOKUP(Fullmath[[#This Row],[M1]],$H1052:$L$2227,4,FALSE)),0)</f>
        <v>0</v>
      </c>
      <c r="S1051" s="15">
        <f>IFERROR(_xlfn.IFNA(VLOOKUP(Fullmath[[#This Row],[M2]],$H$2:$L1050,2,FALSE),VLOOKUP(Fullmath[[#This Row],[M2]],$H1052:$L$2227,2,FALSE)),0)</f>
        <v>0</v>
      </c>
      <c r="T1051" s="16">
        <f>IFERROR(_xlfn.IFNA(VLOOKUP(Fullmath[[#This Row],[M2]],$H$2:$L1050,4,FALSE),VLOOKUP(Fullmath[[#This Row],[M2]],$H1052:$L$2227,4,FALSE)),0)</f>
        <v>0</v>
      </c>
      <c r="W1051" s="15">
        <f>IFERROR(_xlfn.IFNA(VLOOKUP(Fullmath[[#This Row],[M3]],$H$2:$L1050,2,FALSE),VLOOKUP(Fullmath[[#This Row],[M3]],$H1052:$L$2227,2,FALSE)),0)</f>
        <v>0</v>
      </c>
      <c r="X1051" s="16">
        <f>IFERROR(_xlfn.IFNA(VLOOKUP(Fullmath[[#This Row],[M3]],$H$2:$L1050,4,FALSE),VLOOKUP(Fullmath[[#This Row],[M3]],$H1052:$L$2227,4,FALSE)),0)</f>
        <v>0</v>
      </c>
      <c r="AA1051" s="15">
        <f>IFERROR(_xlfn.IFNA(VLOOKUP(Fullmath[[#This Row],[M4]],$H$2:$L1050,2,FALSE),VLOOKUP(Fullmath[[#This Row],[M4]],$H1052:$L$2227,2,FALSE)),0)</f>
        <v>0</v>
      </c>
      <c r="AB1051" s="16">
        <f>IFERROR(_xlfn.IFNA(VLOOKUP(Fullmath[[#This Row],[M4]],$H$2:$L1050,4,FALSE),VLOOKUP(Fullmath[[#This Row],[M4]],$H1052:$L$2227,4,FALSE)),0)</f>
        <v>0</v>
      </c>
      <c r="AE1051" s="15">
        <f>IFERROR(_xlfn.IFNA(VLOOKUP(Fullmath[[#This Row],[M5]],$H$2:$L1050,2,FALSE),VLOOKUP(Fullmath[[#This Row],[M5]],$H1052:$L$2227,2,FALSE)),0)</f>
        <v>0</v>
      </c>
      <c r="AF1051" s="16">
        <f>IFERROR(_xlfn.IFNA(VLOOKUP(Fullmath[[#This Row],[M5]],$H$2:$L1050,4,FALSE),VLOOKUP(Fullmath[[#This Row],[M5]],$H1052:$L$2227,4,FALSE)),0)</f>
        <v>0</v>
      </c>
      <c r="AI1051" s="15">
        <f>IFERROR(_xlfn.IFNA(VLOOKUP(Fullmath[[#This Row],[M6]],$H$2:$L1050,2,FALSE),VLOOKUP(Fullmath[[#This Row],[M6]],$H1052:$L$2227,2,FALSE)),0)</f>
        <v>0</v>
      </c>
      <c r="AJ1051" s="16">
        <f>IFERROR(_xlfn.IFNA(VLOOKUP(Fullmath[[#This Row],[M6]],$H$2:$L1050,4,FALSE),VLOOKUP(Fullmath[[#This Row],[M6]],$H1052:$L$2227,4,FALSE)),0)</f>
        <v>0</v>
      </c>
      <c r="AM1051" s="6">
        <f>(IFERROR(VLOOKUP(AK1051,Components[[Name]:[Price]],2,FALSE),0))</f>
        <v>0</v>
      </c>
      <c r="AP1051" s="6">
        <f>(IFERROR(VLOOKUP(AN1051,Components[[Name]:[Price]],2,FALSE),0))</f>
        <v>0</v>
      </c>
      <c r="AS1051" s="6">
        <f>(IFERROR(VLOOKUP(AQ1051,Components[[Name]:[Price]],2,FALSE),0))</f>
        <v>0</v>
      </c>
      <c r="AV1051" s="6">
        <f>(IFERROR(VLOOKUP(AT1051,Components[[Name]:[Price]],2,FALSE),0))</f>
        <v>0</v>
      </c>
      <c r="AY1051" s="6">
        <f>(IFERROR(VLOOKUP(AW1051,Components[[Name]:[Price]],2,FALSE),0))</f>
        <v>0</v>
      </c>
      <c r="BB1051" s="6">
        <f>(IFERROR(VLOOKUP(AZ1051,Components[[Name]:[Price]],2,FALSE),0))</f>
        <v>0</v>
      </c>
    </row>
    <row r="1052" spans="9:54" x14ac:dyDescent="0.2">
      <c r="I1052" s="7" t="e">
        <f>Fullmath[[#This Row],[Total CP]]/Fullmath[[#This Row],[Quantity]]</f>
        <v>#DIV/0!</v>
      </c>
      <c r="J10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2" s="6" t="e">
        <f>Fullmath[[#This Row],[Mat Cost]]/Fullmath[[#This Row],[Quantity]]</f>
        <v>#DIV/0!</v>
      </c>
      <c r="L10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2" s="14"/>
      <c r="O1052" s="15">
        <f>IFERROR(_xlfn.IFNA(VLOOKUP(Fullmath[[#This Row],[M1]],$H$2:$L1051,2,FALSE),VLOOKUP(Fullmath[[#This Row],[M1]],$H1053:$L$2227,2,FALSE)),0)</f>
        <v>0</v>
      </c>
      <c r="P1052" s="16">
        <f>IFERROR(_xlfn.IFNA(VLOOKUP(Fullmath[[#This Row],[M1]],$H$2:$L1051,4,FALSE),VLOOKUP(Fullmath[[#This Row],[M1]],$H1053:$L$2227,4,FALSE)),0)</f>
        <v>0</v>
      </c>
      <c r="S1052" s="15">
        <f>IFERROR(_xlfn.IFNA(VLOOKUP(Fullmath[[#This Row],[M2]],$H$2:$L1051,2,FALSE),VLOOKUP(Fullmath[[#This Row],[M2]],$H1053:$L$2227,2,FALSE)),0)</f>
        <v>0</v>
      </c>
      <c r="T1052" s="16">
        <f>IFERROR(_xlfn.IFNA(VLOOKUP(Fullmath[[#This Row],[M2]],$H$2:$L1051,4,FALSE),VLOOKUP(Fullmath[[#This Row],[M2]],$H1053:$L$2227,4,FALSE)),0)</f>
        <v>0</v>
      </c>
      <c r="W1052" s="15">
        <f>IFERROR(_xlfn.IFNA(VLOOKUP(Fullmath[[#This Row],[M3]],$H$2:$L1051,2,FALSE),VLOOKUP(Fullmath[[#This Row],[M3]],$H1053:$L$2227,2,FALSE)),0)</f>
        <v>0</v>
      </c>
      <c r="X1052" s="16">
        <f>IFERROR(_xlfn.IFNA(VLOOKUP(Fullmath[[#This Row],[M3]],$H$2:$L1051,4,FALSE),VLOOKUP(Fullmath[[#This Row],[M3]],$H1053:$L$2227,4,FALSE)),0)</f>
        <v>0</v>
      </c>
      <c r="AA1052" s="15">
        <f>IFERROR(_xlfn.IFNA(VLOOKUP(Fullmath[[#This Row],[M4]],$H$2:$L1051,2,FALSE),VLOOKUP(Fullmath[[#This Row],[M4]],$H1053:$L$2227,2,FALSE)),0)</f>
        <v>0</v>
      </c>
      <c r="AB1052" s="16">
        <f>IFERROR(_xlfn.IFNA(VLOOKUP(Fullmath[[#This Row],[M4]],$H$2:$L1051,4,FALSE),VLOOKUP(Fullmath[[#This Row],[M4]],$H1053:$L$2227,4,FALSE)),0)</f>
        <v>0</v>
      </c>
      <c r="AE1052" s="15">
        <f>IFERROR(_xlfn.IFNA(VLOOKUP(Fullmath[[#This Row],[M5]],$H$2:$L1051,2,FALSE),VLOOKUP(Fullmath[[#This Row],[M5]],$H1053:$L$2227,2,FALSE)),0)</f>
        <v>0</v>
      </c>
      <c r="AF1052" s="16">
        <f>IFERROR(_xlfn.IFNA(VLOOKUP(Fullmath[[#This Row],[M5]],$H$2:$L1051,4,FALSE),VLOOKUP(Fullmath[[#This Row],[M5]],$H1053:$L$2227,4,FALSE)),0)</f>
        <v>0</v>
      </c>
      <c r="AI1052" s="15">
        <f>IFERROR(_xlfn.IFNA(VLOOKUP(Fullmath[[#This Row],[M6]],$H$2:$L1051,2,FALSE),VLOOKUP(Fullmath[[#This Row],[M6]],$H1053:$L$2227,2,FALSE)),0)</f>
        <v>0</v>
      </c>
      <c r="AJ1052" s="16">
        <f>IFERROR(_xlfn.IFNA(VLOOKUP(Fullmath[[#This Row],[M6]],$H$2:$L1051,4,FALSE),VLOOKUP(Fullmath[[#This Row],[M6]],$H1053:$L$2227,4,FALSE)),0)</f>
        <v>0</v>
      </c>
      <c r="AM1052" s="6">
        <f>(IFERROR(VLOOKUP(AK1052,Components[[Name]:[Price]],2,FALSE),0))</f>
        <v>0</v>
      </c>
      <c r="AP1052" s="6">
        <f>(IFERROR(VLOOKUP(AN1052,Components[[Name]:[Price]],2,FALSE),0))</f>
        <v>0</v>
      </c>
      <c r="AS1052" s="6">
        <f>(IFERROR(VLOOKUP(AQ1052,Components[[Name]:[Price]],2,FALSE),0))</f>
        <v>0</v>
      </c>
      <c r="AV1052" s="6">
        <f>(IFERROR(VLOOKUP(AT1052,Components[[Name]:[Price]],2,FALSE),0))</f>
        <v>0</v>
      </c>
      <c r="AY1052" s="6">
        <f>(IFERROR(VLOOKUP(AW1052,Components[[Name]:[Price]],2,FALSE),0))</f>
        <v>0</v>
      </c>
      <c r="BB1052" s="6">
        <f>(IFERROR(VLOOKUP(AZ1052,Components[[Name]:[Price]],2,FALSE),0))</f>
        <v>0</v>
      </c>
    </row>
    <row r="1053" spans="9:54" x14ac:dyDescent="0.2">
      <c r="I1053" s="7" t="e">
        <f>Fullmath[[#This Row],[Total CP]]/Fullmath[[#This Row],[Quantity]]</f>
        <v>#DIV/0!</v>
      </c>
      <c r="J10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3" s="6" t="e">
        <f>Fullmath[[#This Row],[Mat Cost]]/Fullmath[[#This Row],[Quantity]]</f>
        <v>#DIV/0!</v>
      </c>
      <c r="L10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3" s="14"/>
      <c r="O1053" s="15">
        <f>IFERROR(_xlfn.IFNA(VLOOKUP(Fullmath[[#This Row],[M1]],$H$2:$L1052,2,FALSE),VLOOKUP(Fullmath[[#This Row],[M1]],$H1054:$L$2227,2,FALSE)),0)</f>
        <v>0</v>
      </c>
      <c r="P1053" s="16">
        <f>IFERROR(_xlfn.IFNA(VLOOKUP(Fullmath[[#This Row],[M1]],$H$2:$L1052,4,FALSE),VLOOKUP(Fullmath[[#This Row],[M1]],$H1054:$L$2227,4,FALSE)),0)</f>
        <v>0</v>
      </c>
      <c r="S1053" s="15">
        <f>IFERROR(_xlfn.IFNA(VLOOKUP(Fullmath[[#This Row],[M2]],$H$2:$L1052,2,FALSE),VLOOKUP(Fullmath[[#This Row],[M2]],$H1054:$L$2227,2,FALSE)),0)</f>
        <v>0</v>
      </c>
      <c r="T1053" s="16">
        <f>IFERROR(_xlfn.IFNA(VLOOKUP(Fullmath[[#This Row],[M2]],$H$2:$L1052,4,FALSE),VLOOKUP(Fullmath[[#This Row],[M2]],$H1054:$L$2227,4,FALSE)),0)</f>
        <v>0</v>
      </c>
      <c r="W1053" s="15">
        <f>IFERROR(_xlfn.IFNA(VLOOKUP(Fullmath[[#This Row],[M3]],$H$2:$L1052,2,FALSE),VLOOKUP(Fullmath[[#This Row],[M3]],$H1054:$L$2227,2,FALSE)),0)</f>
        <v>0</v>
      </c>
      <c r="X1053" s="16">
        <f>IFERROR(_xlfn.IFNA(VLOOKUP(Fullmath[[#This Row],[M3]],$H$2:$L1052,4,FALSE),VLOOKUP(Fullmath[[#This Row],[M3]],$H1054:$L$2227,4,FALSE)),0)</f>
        <v>0</v>
      </c>
      <c r="AA1053" s="15">
        <f>IFERROR(_xlfn.IFNA(VLOOKUP(Fullmath[[#This Row],[M4]],$H$2:$L1052,2,FALSE),VLOOKUP(Fullmath[[#This Row],[M4]],$H1054:$L$2227,2,FALSE)),0)</f>
        <v>0</v>
      </c>
      <c r="AB1053" s="16">
        <f>IFERROR(_xlfn.IFNA(VLOOKUP(Fullmath[[#This Row],[M4]],$H$2:$L1052,4,FALSE),VLOOKUP(Fullmath[[#This Row],[M4]],$H1054:$L$2227,4,FALSE)),0)</f>
        <v>0</v>
      </c>
      <c r="AE1053" s="15">
        <f>IFERROR(_xlfn.IFNA(VLOOKUP(Fullmath[[#This Row],[M5]],$H$2:$L1052,2,FALSE),VLOOKUP(Fullmath[[#This Row],[M5]],$H1054:$L$2227,2,FALSE)),0)</f>
        <v>0</v>
      </c>
      <c r="AF1053" s="16">
        <f>IFERROR(_xlfn.IFNA(VLOOKUP(Fullmath[[#This Row],[M5]],$H$2:$L1052,4,FALSE),VLOOKUP(Fullmath[[#This Row],[M5]],$H1054:$L$2227,4,FALSE)),0)</f>
        <v>0</v>
      </c>
      <c r="AI1053" s="15">
        <f>IFERROR(_xlfn.IFNA(VLOOKUP(Fullmath[[#This Row],[M6]],$H$2:$L1052,2,FALSE),VLOOKUP(Fullmath[[#This Row],[M6]],$H1054:$L$2227,2,FALSE)),0)</f>
        <v>0</v>
      </c>
      <c r="AJ1053" s="16">
        <f>IFERROR(_xlfn.IFNA(VLOOKUP(Fullmath[[#This Row],[M6]],$H$2:$L1052,4,FALSE),VLOOKUP(Fullmath[[#This Row],[M6]],$H1054:$L$2227,4,FALSE)),0)</f>
        <v>0</v>
      </c>
      <c r="AM1053" s="6">
        <f>(IFERROR(VLOOKUP(AK1053,Components[[Name]:[Price]],2,FALSE),0))</f>
        <v>0</v>
      </c>
      <c r="AP1053" s="6">
        <f>(IFERROR(VLOOKUP(AN1053,Components[[Name]:[Price]],2,FALSE),0))</f>
        <v>0</v>
      </c>
      <c r="AS1053" s="6">
        <f>(IFERROR(VLOOKUP(AQ1053,Components[[Name]:[Price]],2,FALSE),0))</f>
        <v>0</v>
      </c>
      <c r="AV1053" s="6">
        <f>(IFERROR(VLOOKUP(AT1053,Components[[Name]:[Price]],2,FALSE),0))</f>
        <v>0</v>
      </c>
      <c r="AY1053" s="6">
        <f>(IFERROR(VLOOKUP(AW1053,Components[[Name]:[Price]],2,FALSE),0))</f>
        <v>0</v>
      </c>
      <c r="BB1053" s="6">
        <f>(IFERROR(VLOOKUP(AZ1053,Components[[Name]:[Price]],2,FALSE),0))</f>
        <v>0</v>
      </c>
    </row>
    <row r="1054" spans="9:54" x14ac:dyDescent="0.2">
      <c r="I1054" s="7" t="e">
        <f>Fullmath[[#This Row],[Total CP]]/Fullmath[[#This Row],[Quantity]]</f>
        <v>#DIV/0!</v>
      </c>
      <c r="J10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4" s="6" t="e">
        <f>Fullmath[[#This Row],[Mat Cost]]/Fullmath[[#This Row],[Quantity]]</f>
        <v>#DIV/0!</v>
      </c>
      <c r="L10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4" s="14"/>
      <c r="O1054" s="15">
        <f>IFERROR(_xlfn.IFNA(VLOOKUP(Fullmath[[#This Row],[M1]],$H$2:$L1053,2,FALSE),VLOOKUP(Fullmath[[#This Row],[M1]],$H1055:$L$2227,2,FALSE)),0)</f>
        <v>0</v>
      </c>
      <c r="P1054" s="16">
        <f>IFERROR(_xlfn.IFNA(VLOOKUP(Fullmath[[#This Row],[M1]],$H$2:$L1053,4,FALSE),VLOOKUP(Fullmath[[#This Row],[M1]],$H1055:$L$2227,4,FALSE)),0)</f>
        <v>0</v>
      </c>
      <c r="S1054" s="15">
        <f>IFERROR(_xlfn.IFNA(VLOOKUP(Fullmath[[#This Row],[M2]],$H$2:$L1053,2,FALSE),VLOOKUP(Fullmath[[#This Row],[M2]],$H1055:$L$2227,2,FALSE)),0)</f>
        <v>0</v>
      </c>
      <c r="T1054" s="16">
        <f>IFERROR(_xlfn.IFNA(VLOOKUP(Fullmath[[#This Row],[M2]],$H$2:$L1053,4,FALSE),VLOOKUP(Fullmath[[#This Row],[M2]],$H1055:$L$2227,4,FALSE)),0)</f>
        <v>0</v>
      </c>
      <c r="W1054" s="15">
        <f>IFERROR(_xlfn.IFNA(VLOOKUP(Fullmath[[#This Row],[M3]],$H$2:$L1053,2,FALSE),VLOOKUP(Fullmath[[#This Row],[M3]],$H1055:$L$2227,2,FALSE)),0)</f>
        <v>0</v>
      </c>
      <c r="X1054" s="16">
        <f>IFERROR(_xlfn.IFNA(VLOOKUP(Fullmath[[#This Row],[M3]],$H$2:$L1053,4,FALSE),VLOOKUP(Fullmath[[#This Row],[M3]],$H1055:$L$2227,4,FALSE)),0)</f>
        <v>0</v>
      </c>
      <c r="AA1054" s="15">
        <f>IFERROR(_xlfn.IFNA(VLOOKUP(Fullmath[[#This Row],[M4]],$H$2:$L1053,2,FALSE),VLOOKUP(Fullmath[[#This Row],[M4]],$H1055:$L$2227,2,FALSE)),0)</f>
        <v>0</v>
      </c>
      <c r="AB1054" s="16">
        <f>IFERROR(_xlfn.IFNA(VLOOKUP(Fullmath[[#This Row],[M4]],$H$2:$L1053,4,FALSE),VLOOKUP(Fullmath[[#This Row],[M4]],$H1055:$L$2227,4,FALSE)),0)</f>
        <v>0</v>
      </c>
      <c r="AE1054" s="15">
        <f>IFERROR(_xlfn.IFNA(VLOOKUP(Fullmath[[#This Row],[M5]],$H$2:$L1053,2,FALSE),VLOOKUP(Fullmath[[#This Row],[M5]],$H1055:$L$2227,2,FALSE)),0)</f>
        <v>0</v>
      </c>
      <c r="AF1054" s="16">
        <f>IFERROR(_xlfn.IFNA(VLOOKUP(Fullmath[[#This Row],[M5]],$H$2:$L1053,4,FALSE),VLOOKUP(Fullmath[[#This Row],[M5]],$H1055:$L$2227,4,FALSE)),0)</f>
        <v>0</v>
      </c>
      <c r="AI1054" s="15">
        <f>IFERROR(_xlfn.IFNA(VLOOKUP(Fullmath[[#This Row],[M6]],$H$2:$L1053,2,FALSE),VLOOKUP(Fullmath[[#This Row],[M6]],$H1055:$L$2227,2,FALSE)),0)</f>
        <v>0</v>
      </c>
      <c r="AJ1054" s="16">
        <f>IFERROR(_xlfn.IFNA(VLOOKUP(Fullmath[[#This Row],[M6]],$H$2:$L1053,4,FALSE),VLOOKUP(Fullmath[[#This Row],[M6]],$H1055:$L$2227,4,FALSE)),0)</f>
        <v>0</v>
      </c>
      <c r="AM1054" s="6">
        <f>(IFERROR(VLOOKUP(AK1054,Components[[Name]:[Price]],2,FALSE),0))</f>
        <v>0</v>
      </c>
      <c r="AP1054" s="6">
        <f>(IFERROR(VLOOKUP(AN1054,Components[[Name]:[Price]],2,FALSE),0))</f>
        <v>0</v>
      </c>
      <c r="AS1054" s="6">
        <f>(IFERROR(VLOOKUP(AQ1054,Components[[Name]:[Price]],2,FALSE),0))</f>
        <v>0</v>
      </c>
      <c r="AV1054" s="6">
        <f>(IFERROR(VLOOKUP(AT1054,Components[[Name]:[Price]],2,FALSE),0))</f>
        <v>0</v>
      </c>
      <c r="AY1054" s="6">
        <f>(IFERROR(VLOOKUP(AW1054,Components[[Name]:[Price]],2,FALSE),0))</f>
        <v>0</v>
      </c>
      <c r="BB1054" s="6">
        <f>(IFERROR(VLOOKUP(AZ1054,Components[[Name]:[Price]],2,FALSE),0))</f>
        <v>0</v>
      </c>
    </row>
    <row r="1055" spans="9:54" x14ac:dyDescent="0.2">
      <c r="I1055" s="7" t="e">
        <f>Fullmath[[#This Row],[Total CP]]/Fullmath[[#This Row],[Quantity]]</f>
        <v>#DIV/0!</v>
      </c>
      <c r="J10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5" s="6" t="e">
        <f>Fullmath[[#This Row],[Mat Cost]]/Fullmath[[#This Row],[Quantity]]</f>
        <v>#DIV/0!</v>
      </c>
      <c r="L10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5" s="14"/>
      <c r="O1055" s="15">
        <f>IFERROR(_xlfn.IFNA(VLOOKUP(Fullmath[[#This Row],[M1]],$H$2:$L1054,2,FALSE),VLOOKUP(Fullmath[[#This Row],[M1]],$H1056:$L$2227,2,FALSE)),0)</f>
        <v>0</v>
      </c>
      <c r="P1055" s="16">
        <f>IFERROR(_xlfn.IFNA(VLOOKUP(Fullmath[[#This Row],[M1]],$H$2:$L1054,4,FALSE),VLOOKUP(Fullmath[[#This Row],[M1]],$H1056:$L$2227,4,FALSE)),0)</f>
        <v>0</v>
      </c>
      <c r="S1055" s="15">
        <f>IFERROR(_xlfn.IFNA(VLOOKUP(Fullmath[[#This Row],[M2]],$H$2:$L1054,2,FALSE),VLOOKUP(Fullmath[[#This Row],[M2]],$H1056:$L$2227,2,FALSE)),0)</f>
        <v>0</v>
      </c>
      <c r="T1055" s="16">
        <f>IFERROR(_xlfn.IFNA(VLOOKUP(Fullmath[[#This Row],[M2]],$H$2:$L1054,4,FALSE),VLOOKUP(Fullmath[[#This Row],[M2]],$H1056:$L$2227,4,FALSE)),0)</f>
        <v>0</v>
      </c>
      <c r="W1055" s="15">
        <f>IFERROR(_xlfn.IFNA(VLOOKUP(Fullmath[[#This Row],[M3]],$H$2:$L1054,2,FALSE),VLOOKUP(Fullmath[[#This Row],[M3]],$H1056:$L$2227,2,FALSE)),0)</f>
        <v>0</v>
      </c>
      <c r="X1055" s="16">
        <f>IFERROR(_xlfn.IFNA(VLOOKUP(Fullmath[[#This Row],[M3]],$H$2:$L1054,4,FALSE),VLOOKUP(Fullmath[[#This Row],[M3]],$H1056:$L$2227,4,FALSE)),0)</f>
        <v>0</v>
      </c>
      <c r="AA1055" s="15">
        <f>IFERROR(_xlfn.IFNA(VLOOKUP(Fullmath[[#This Row],[M4]],$H$2:$L1054,2,FALSE),VLOOKUP(Fullmath[[#This Row],[M4]],$H1056:$L$2227,2,FALSE)),0)</f>
        <v>0</v>
      </c>
      <c r="AB1055" s="16">
        <f>IFERROR(_xlfn.IFNA(VLOOKUP(Fullmath[[#This Row],[M4]],$H$2:$L1054,4,FALSE),VLOOKUP(Fullmath[[#This Row],[M4]],$H1056:$L$2227,4,FALSE)),0)</f>
        <v>0</v>
      </c>
      <c r="AE1055" s="15">
        <f>IFERROR(_xlfn.IFNA(VLOOKUP(Fullmath[[#This Row],[M5]],$H$2:$L1054,2,FALSE),VLOOKUP(Fullmath[[#This Row],[M5]],$H1056:$L$2227,2,FALSE)),0)</f>
        <v>0</v>
      </c>
      <c r="AF1055" s="16">
        <f>IFERROR(_xlfn.IFNA(VLOOKUP(Fullmath[[#This Row],[M5]],$H$2:$L1054,4,FALSE),VLOOKUP(Fullmath[[#This Row],[M5]],$H1056:$L$2227,4,FALSE)),0)</f>
        <v>0</v>
      </c>
      <c r="AI1055" s="15">
        <f>IFERROR(_xlfn.IFNA(VLOOKUP(Fullmath[[#This Row],[M6]],$H$2:$L1054,2,FALSE),VLOOKUP(Fullmath[[#This Row],[M6]],$H1056:$L$2227,2,FALSE)),0)</f>
        <v>0</v>
      </c>
      <c r="AJ1055" s="16">
        <f>IFERROR(_xlfn.IFNA(VLOOKUP(Fullmath[[#This Row],[M6]],$H$2:$L1054,4,FALSE),VLOOKUP(Fullmath[[#This Row],[M6]],$H1056:$L$2227,4,FALSE)),0)</f>
        <v>0</v>
      </c>
      <c r="AM1055" s="6">
        <f>(IFERROR(VLOOKUP(AK1055,Components[[Name]:[Price]],2,FALSE),0))</f>
        <v>0</v>
      </c>
      <c r="AP1055" s="6">
        <f>(IFERROR(VLOOKUP(AN1055,Components[[Name]:[Price]],2,FALSE),0))</f>
        <v>0</v>
      </c>
      <c r="AS1055" s="6">
        <f>(IFERROR(VLOOKUP(AQ1055,Components[[Name]:[Price]],2,FALSE),0))</f>
        <v>0</v>
      </c>
      <c r="AV1055" s="6">
        <f>(IFERROR(VLOOKUP(AT1055,Components[[Name]:[Price]],2,FALSE),0))</f>
        <v>0</v>
      </c>
      <c r="AY1055" s="6">
        <f>(IFERROR(VLOOKUP(AW1055,Components[[Name]:[Price]],2,FALSE),0))</f>
        <v>0</v>
      </c>
      <c r="BB1055" s="6">
        <f>(IFERROR(VLOOKUP(AZ1055,Components[[Name]:[Price]],2,FALSE),0))</f>
        <v>0</v>
      </c>
    </row>
    <row r="1056" spans="9:54" x14ac:dyDescent="0.2">
      <c r="I1056" s="7" t="e">
        <f>Fullmath[[#This Row],[Total CP]]/Fullmath[[#This Row],[Quantity]]</f>
        <v>#DIV/0!</v>
      </c>
      <c r="J10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6" s="6" t="e">
        <f>Fullmath[[#This Row],[Mat Cost]]/Fullmath[[#This Row],[Quantity]]</f>
        <v>#DIV/0!</v>
      </c>
      <c r="L10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6" s="14"/>
      <c r="O1056" s="15">
        <f>IFERROR(_xlfn.IFNA(VLOOKUP(Fullmath[[#This Row],[M1]],$H$2:$L1055,2,FALSE),VLOOKUP(Fullmath[[#This Row],[M1]],$H1057:$L$2227,2,FALSE)),0)</f>
        <v>0</v>
      </c>
      <c r="P1056" s="16">
        <f>IFERROR(_xlfn.IFNA(VLOOKUP(Fullmath[[#This Row],[M1]],$H$2:$L1055,4,FALSE),VLOOKUP(Fullmath[[#This Row],[M1]],$H1057:$L$2227,4,FALSE)),0)</f>
        <v>0</v>
      </c>
      <c r="S1056" s="15">
        <f>IFERROR(_xlfn.IFNA(VLOOKUP(Fullmath[[#This Row],[M2]],$H$2:$L1055,2,FALSE),VLOOKUP(Fullmath[[#This Row],[M2]],$H1057:$L$2227,2,FALSE)),0)</f>
        <v>0</v>
      </c>
      <c r="T1056" s="16">
        <f>IFERROR(_xlfn.IFNA(VLOOKUP(Fullmath[[#This Row],[M2]],$H$2:$L1055,4,FALSE),VLOOKUP(Fullmath[[#This Row],[M2]],$H1057:$L$2227,4,FALSE)),0)</f>
        <v>0</v>
      </c>
      <c r="W1056" s="15">
        <f>IFERROR(_xlfn.IFNA(VLOOKUP(Fullmath[[#This Row],[M3]],$H$2:$L1055,2,FALSE),VLOOKUP(Fullmath[[#This Row],[M3]],$H1057:$L$2227,2,FALSE)),0)</f>
        <v>0</v>
      </c>
      <c r="X1056" s="16">
        <f>IFERROR(_xlfn.IFNA(VLOOKUP(Fullmath[[#This Row],[M3]],$H$2:$L1055,4,FALSE),VLOOKUP(Fullmath[[#This Row],[M3]],$H1057:$L$2227,4,FALSE)),0)</f>
        <v>0</v>
      </c>
      <c r="AA1056" s="15">
        <f>IFERROR(_xlfn.IFNA(VLOOKUP(Fullmath[[#This Row],[M4]],$H$2:$L1055,2,FALSE),VLOOKUP(Fullmath[[#This Row],[M4]],$H1057:$L$2227,2,FALSE)),0)</f>
        <v>0</v>
      </c>
      <c r="AB1056" s="16">
        <f>IFERROR(_xlfn.IFNA(VLOOKUP(Fullmath[[#This Row],[M4]],$H$2:$L1055,4,FALSE),VLOOKUP(Fullmath[[#This Row],[M4]],$H1057:$L$2227,4,FALSE)),0)</f>
        <v>0</v>
      </c>
      <c r="AE1056" s="15">
        <f>IFERROR(_xlfn.IFNA(VLOOKUP(Fullmath[[#This Row],[M5]],$H$2:$L1055,2,FALSE),VLOOKUP(Fullmath[[#This Row],[M5]],$H1057:$L$2227,2,FALSE)),0)</f>
        <v>0</v>
      </c>
      <c r="AF1056" s="16">
        <f>IFERROR(_xlfn.IFNA(VLOOKUP(Fullmath[[#This Row],[M5]],$H$2:$L1055,4,FALSE),VLOOKUP(Fullmath[[#This Row],[M5]],$H1057:$L$2227,4,FALSE)),0)</f>
        <v>0</v>
      </c>
      <c r="AI1056" s="15">
        <f>IFERROR(_xlfn.IFNA(VLOOKUP(Fullmath[[#This Row],[M6]],$H$2:$L1055,2,FALSE),VLOOKUP(Fullmath[[#This Row],[M6]],$H1057:$L$2227,2,FALSE)),0)</f>
        <v>0</v>
      </c>
      <c r="AJ1056" s="16">
        <f>IFERROR(_xlfn.IFNA(VLOOKUP(Fullmath[[#This Row],[M6]],$H$2:$L1055,4,FALSE),VLOOKUP(Fullmath[[#This Row],[M6]],$H1057:$L$2227,4,FALSE)),0)</f>
        <v>0</v>
      </c>
      <c r="AM1056" s="6">
        <f>(IFERROR(VLOOKUP(AK1056,Components[[Name]:[Price]],2,FALSE),0))</f>
        <v>0</v>
      </c>
      <c r="AP1056" s="6">
        <f>(IFERROR(VLOOKUP(AN1056,Components[[Name]:[Price]],2,FALSE),0))</f>
        <v>0</v>
      </c>
      <c r="AS1056" s="6">
        <f>(IFERROR(VLOOKUP(AQ1056,Components[[Name]:[Price]],2,FALSE),0))</f>
        <v>0</v>
      </c>
      <c r="AV1056" s="6">
        <f>(IFERROR(VLOOKUP(AT1056,Components[[Name]:[Price]],2,FALSE),0))</f>
        <v>0</v>
      </c>
      <c r="AY1056" s="6">
        <f>(IFERROR(VLOOKUP(AW1056,Components[[Name]:[Price]],2,FALSE),0))</f>
        <v>0</v>
      </c>
      <c r="BB1056" s="6">
        <f>(IFERROR(VLOOKUP(AZ1056,Components[[Name]:[Price]],2,FALSE),0))</f>
        <v>0</v>
      </c>
    </row>
    <row r="1057" spans="9:54" x14ac:dyDescent="0.2">
      <c r="I1057" s="7" t="e">
        <f>Fullmath[[#This Row],[Total CP]]/Fullmath[[#This Row],[Quantity]]</f>
        <v>#DIV/0!</v>
      </c>
      <c r="J10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7" s="6" t="e">
        <f>Fullmath[[#This Row],[Mat Cost]]/Fullmath[[#This Row],[Quantity]]</f>
        <v>#DIV/0!</v>
      </c>
      <c r="L10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7" s="14"/>
      <c r="O1057" s="15">
        <f>IFERROR(_xlfn.IFNA(VLOOKUP(Fullmath[[#This Row],[M1]],$H$2:$L1056,2,FALSE),VLOOKUP(Fullmath[[#This Row],[M1]],$H1058:$L$2227,2,FALSE)),0)</f>
        <v>0</v>
      </c>
      <c r="P1057" s="16">
        <f>IFERROR(_xlfn.IFNA(VLOOKUP(Fullmath[[#This Row],[M1]],$H$2:$L1056,4,FALSE),VLOOKUP(Fullmath[[#This Row],[M1]],$H1058:$L$2227,4,FALSE)),0)</f>
        <v>0</v>
      </c>
      <c r="S1057" s="15">
        <f>IFERROR(_xlfn.IFNA(VLOOKUP(Fullmath[[#This Row],[M2]],$H$2:$L1056,2,FALSE),VLOOKUP(Fullmath[[#This Row],[M2]],$H1058:$L$2227,2,FALSE)),0)</f>
        <v>0</v>
      </c>
      <c r="T1057" s="16">
        <f>IFERROR(_xlfn.IFNA(VLOOKUP(Fullmath[[#This Row],[M2]],$H$2:$L1056,4,FALSE),VLOOKUP(Fullmath[[#This Row],[M2]],$H1058:$L$2227,4,FALSE)),0)</f>
        <v>0</v>
      </c>
      <c r="W1057" s="15">
        <f>IFERROR(_xlfn.IFNA(VLOOKUP(Fullmath[[#This Row],[M3]],$H$2:$L1056,2,FALSE),VLOOKUP(Fullmath[[#This Row],[M3]],$H1058:$L$2227,2,FALSE)),0)</f>
        <v>0</v>
      </c>
      <c r="X1057" s="16">
        <f>IFERROR(_xlfn.IFNA(VLOOKUP(Fullmath[[#This Row],[M3]],$H$2:$L1056,4,FALSE),VLOOKUP(Fullmath[[#This Row],[M3]],$H1058:$L$2227,4,FALSE)),0)</f>
        <v>0</v>
      </c>
      <c r="AA1057" s="15">
        <f>IFERROR(_xlfn.IFNA(VLOOKUP(Fullmath[[#This Row],[M4]],$H$2:$L1056,2,FALSE),VLOOKUP(Fullmath[[#This Row],[M4]],$H1058:$L$2227,2,FALSE)),0)</f>
        <v>0</v>
      </c>
      <c r="AB1057" s="16">
        <f>IFERROR(_xlfn.IFNA(VLOOKUP(Fullmath[[#This Row],[M4]],$H$2:$L1056,4,FALSE),VLOOKUP(Fullmath[[#This Row],[M4]],$H1058:$L$2227,4,FALSE)),0)</f>
        <v>0</v>
      </c>
      <c r="AE1057" s="15">
        <f>IFERROR(_xlfn.IFNA(VLOOKUP(Fullmath[[#This Row],[M5]],$H$2:$L1056,2,FALSE),VLOOKUP(Fullmath[[#This Row],[M5]],$H1058:$L$2227,2,FALSE)),0)</f>
        <v>0</v>
      </c>
      <c r="AF1057" s="16">
        <f>IFERROR(_xlfn.IFNA(VLOOKUP(Fullmath[[#This Row],[M5]],$H$2:$L1056,4,FALSE),VLOOKUP(Fullmath[[#This Row],[M5]],$H1058:$L$2227,4,FALSE)),0)</f>
        <v>0</v>
      </c>
      <c r="AI1057" s="15">
        <f>IFERROR(_xlfn.IFNA(VLOOKUP(Fullmath[[#This Row],[M6]],$H$2:$L1056,2,FALSE),VLOOKUP(Fullmath[[#This Row],[M6]],$H1058:$L$2227,2,FALSE)),0)</f>
        <v>0</v>
      </c>
      <c r="AJ1057" s="16">
        <f>IFERROR(_xlfn.IFNA(VLOOKUP(Fullmath[[#This Row],[M6]],$H$2:$L1056,4,FALSE),VLOOKUP(Fullmath[[#This Row],[M6]],$H1058:$L$2227,4,FALSE)),0)</f>
        <v>0</v>
      </c>
      <c r="AM1057" s="6">
        <f>(IFERROR(VLOOKUP(AK1057,Components[[Name]:[Price]],2,FALSE),0))</f>
        <v>0</v>
      </c>
      <c r="AP1057" s="6">
        <f>(IFERROR(VLOOKUP(AN1057,Components[[Name]:[Price]],2,FALSE),0))</f>
        <v>0</v>
      </c>
      <c r="AS1057" s="6">
        <f>(IFERROR(VLOOKUP(AQ1057,Components[[Name]:[Price]],2,FALSE),0))</f>
        <v>0</v>
      </c>
      <c r="AV1057" s="6">
        <f>(IFERROR(VLOOKUP(AT1057,Components[[Name]:[Price]],2,FALSE),0))</f>
        <v>0</v>
      </c>
      <c r="AY1057" s="6">
        <f>(IFERROR(VLOOKUP(AW1057,Components[[Name]:[Price]],2,FALSE),0))</f>
        <v>0</v>
      </c>
      <c r="BB1057" s="6">
        <f>(IFERROR(VLOOKUP(AZ1057,Components[[Name]:[Price]],2,FALSE),0))</f>
        <v>0</v>
      </c>
    </row>
    <row r="1058" spans="9:54" x14ac:dyDescent="0.2">
      <c r="I1058" s="7" t="e">
        <f>Fullmath[[#This Row],[Total CP]]/Fullmath[[#This Row],[Quantity]]</f>
        <v>#DIV/0!</v>
      </c>
      <c r="J10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8" s="6" t="e">
        <f>Fullmath[[#This Row],[Mat Cost]]/Fullmath[[#This Row],[Quantity]]</f>
        <v>#DIV/0!</v>
      </c>
      <c r="L10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8" s="14"/>
      <c r="O1058" s="15">
        <f>IFERROR(_xlfn.IFNA(VLOOKUP(Fullmath[[#This Row],[M1]],$H$2:$L1057,2,FALSE),VLOOKUP(Fullmath[[#This Row],[M1]],$H1059:$L$2227,2,FALSE)),0)</f>
        <v>0</v>
      </c>
      <c r="P1058" s="16">
        <f>IFERROR(_xlfn.IFNA(VLOOKUP(Fullmath[[#This Row],[M1]],$H$2:$L1057,4,FALSE),VLOOKUP(Fullmath[[#This Row],[M1]],$H1059:$L$2227,4,FALSE)),0)</f>
        <v>0</v>
      </c>
      <c r="S1058" s="15">
        <f>IFERROR(_xlfn.IFNA(VLOOKUP(Fullmath[[#This Row],[M2]],$H$2:$L1057,2,FALSE),VLOOKUP(Fullmath[[#This Row],[M2]],$H1059:$L$2227,2,FALSE)),0)</f>
        <v>0</v>
      </c>
      <c r="T1058" s="16">
        <f>IFERROR(_xlfn.IFNA(VLOOKUP(Fullmath[[#This Row],[M2]],$H$2:$L1057,4,FALSE),VLOOKUP(Fullmath[[#This Row],[M2]],$H1059:$L$2227,4,FALSE)),0)</f>
        <v>0</v>
      </c>
      <c r="W1058" s="15">
        <f>IFERROR(_xlfn.IFNA(VLOOKUP(Fullmath[[#This Row],[M3]],$H$2:$L1057,2,FALSE),VLOOKUP(Fullmath[[#This Row],[M3]],$H1059:$L$2227,2,FALSE)),0)</f>
        <v>0</v>
      </c>
      <c r="X1058" s="16">
        <f>IFERROR(_xlfn.IFNA(VLOOKUP(Fullmath[[#This Row],[M3]],$H$2:$L1057,4,FALSE),VLOOKUP(Fullmath[[#This Row],[M3]],$H1059:$L$2227,4,FALSE)),0)</f>
        <v>0</v>
      </c>
      <c r="AA1058" s="15">
        <f>IFERROR(_xlfn.IFNA(VLOOKUP(Fullmath[[#This Row],[M4]],$H$2:$L1057,2,FALSE),VLOOKUP(Fullmath[[#This Row],[M4]],$H1059:$L$2227,2,FALSE)),0)</f>
        <v>0</v>
      </c>
      <c r="AB1058" s="16">
        <f>IFERROR(_xlfn.IFNA(VLOOKUP(Fullmath[[#This Row],[M4]],$H$2:$L1057,4,FALSE),VLOOKUP(Fullmath[[#This Row],[M4]],$H1059:$L$2227,4,FALSE)),0)</f>
        <v>0</v>
      </c>
      <c r="AE1058" s="15">
        <f>IFERROR(_xlfn.IFNA(VLOOKUP(Fullmath[[#This Row],[M5]],$H$2:$L1057,2,FALSE),VLOOKUP(Fullmath[[#This Row],[M5]],$H1059:$L$2227,2,FALSE)),0)</f>
        <v>0</v>
      </c>
      <c r="AF1058" s="16">
        <f>IFERROR(_xlfn.IFNA(VLOOKUP(Fullmath[[#This Row],[M5]],$H$2:$L1057,4,FALSE),VLOOKUP(Fullmath[[#This Row],[M5]],$H1059:$L$2227,4,FALSE)),0)</f>
        <v>0</v>
      </c>
      <c r="AI1058" s="15">
        <f>IFERROR(_xlfn.IFNA(VLOOKUP(Fullmath[[#This Row],[M6]],$H$2:$L1057,2,FALSE),VLOOKUP(Fullmath[[#This Row],[M6]],$H1059:$L$2227,2,FALSE)),0)</f>
        <v>0</v>
      </c>
      <c r="AJ1058" s="16">
        <f>IFERROR(_xlfn.IFNA(VLOOKUP(Fullmath[[#This Row],[M6]],$H$2:$L1057,4,FALSE),VLOOKUP(Fullmath[[#This Row],[M6]],$H1059:$L$2227,4,FALSE)),0)</f>
        <v>0</v>
      </c>
      <c r="AM1058" s="6">
        <f>(IFERROR(VLOOKUP(AK1058,Components[[Name]:[Price]],2,FALSE),0))</f>
        <v>0</v>
      </c>
      <c r="AP1058" s="6">
        <f>(IFERROR(VLOOKUP(AN1058,Components[[Name]:[Price]],2,FALSE),0))</f>
        <v>0</v>
      </c>
      <c r="AS1058" s="6">
        <f>(IFERROR(VLOOKUP(AQ1058,Components[[Name]:[Price]],2,FALSE),0))</f>
        <v>0</v>
      </c>
      <c r="AV1058" s="6">
        <f>(IFERROR(VLOOKUP(AT1058,Components[[Name]:[Price]],2,FALSE),0))</f>
        <v>0</v>
      </c>
      <c r="AY1058" s="6">
        <f>(IFERROR(VLOOKUP(AW1058,Components[[Name]:[Price]],2,FALSE),0))</f>
        <v>0</v>
      </c>
      <c r="BB1058" s="6">
        <f>(IFERROR(VLOOKUP(AZ1058,Components[[Name]:[Price]],2,FALSE),0))</f>
        <v>0</v>
      </c>
    </row>
    <row r="1059" spans="9:54" x14ac:dyDescent="0.2">
      <c r="I1059" s="7" t="e">
        <f>Fullmath[[#This Row],[Total CP]]/Fullmath[[#This Row],[Quantity]]</f>
        <v>#DIV/0!</v>
      </c>
      <c r="J10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59" s="6" t="e">
        <f>Fullmath[[#This Row],[Mat Cost]]/Fullmath[[#This Row],[Quantity]]</f>
        <v>#DIV/0!</v>
      </c>
      <c r="L10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59" s="14"/>
      <c r="O1059" s="15">
        <f>IFERROR(_xlfn.IFNA(VLOOKUP(Fullmath[[#This Row],[M1]],$H$2:$L1058,2,FALSE),VLOOKUP(Fullmath[[#This Row],[M1]],$H1060:$L$2227,2,FALSE)),0)</f>
        <v>0</v>
      </c>
      <c r="P1059" s="16">
        <f>IFERROR(_xlfn.IFNA(VLOOKUP(Fullmath[[#This Row],[M1]],$H$2:$L1058,4,FALSE),VLOOKUP(Fullmath[[#This Row],[M1]],$H1060:$L$2227,4,FALSE)),0)</f>
        <v>0</v>
      </c>
      <c r="S1059" s="15">
        <f>IFERROR(_xlfn.IFNA(VLOOKUP(Fullmath[[#This Row],[M2]],$H$2:$L1058,2,FALSE),VLOOKUP(Fullmath[[#This Row],[M2]],$H1060:$L$2227,2,FALSE)),0)</f>
        <v>0</v>
      </c>
      <c r="T1059" s="16">
        <f>IFERROR(_xlfn.IFNA(VLOOKUP(Fullmath[[#This Row],[M2]],$H$2:$L1058,4,FALSE),VLOOKUP(Fullmath[[#This Row],[M2]],$H1060:$L$2227,4,FALSE)),0)</f>
        <v>0</v>
      </c>
      <c r="W1059" s="15">
        <f>IFERROR(_xlfn.IFNA(VLOOKUP(Fullmath[[#This Row],[M3]],$H$2:$L1058,2,FALSE),VLOOKUP(Fullmath[[#This Row],[M3]],$H1060:$L$2227,2,FALSE)),0)</f>
        <v>0</v>
      </c>
      <c r="X1059" s="16">
        <f>IFERROR(_xlfn.IFNA(VLOOKUP(Fullmath[[#This Row],[M3]],$H$2:$L1058,4,FALSE),VLOOKUP(Fullmath[[#This Row],[M3]],$H1060:$L$2227,4,FALSE)),0)</f>
        <v>0</v>
      </c>
      <c r="AA1059" s="15">
        <f>IFERROR(_xlfn.IFNA(VLOOKUP(Fullmath[[#This Row],[M4]],$H$2:$L1058,2,FALSE),VLOOKUP(Fullmath[[#This Row],[M4]],$H1060:$L$2227,2,FALSE)),0)</f>
        <v>0</v>
      </c>
      <c r="AB1059" s="16">
        <f>IFERROR(_xlfn.IFNA(VLOOKUP(Fullmath[[#This Row],[M4]],$H$2:$L1058,4,FALSE),VLOOKUP(Fullmath[[#This Row],[M4]],$H1060:$L$2227,4,FALSE)),0)</f>
        <v>0</v>
      </c>
      <c r="AE1059" s="15">
        <f>IFERROR(_xlfn.IFNA(VLOOKUP(Fullmath[[#This Row],[M5]],$H$2:$L1058,2,FALSE),VLOOKUP(Fullmath[[#This Row],[M5]],$H1060:$L$2227,2,FALSE)),0)</f>
        <v>0</v>
      </c>
      <c r="AF1059" s="16">
        <f>IFERROR(_xlfn.IFNA(VLOOKUP(Fullmath[[#This Row],[M5]],$H$2:$L1058,4,FALSE),VLOOKUP(Fullmath[[#This Row],[M5]],$H1060:$L$2227,4,FALSE)),0)</f>
        <v>0</v>
      </c>
      <c r="AI1059" s="15">
        <f>IFERROR(_xlfn.IFNA(VLOOKUP(Fullmath[[#This Row],[M6]],$H$2:$L1058,2,FALSE),VLOOKUP(Fullmath[[#This Row],[M6]],$H1060:$L$2227,2,FALSE)),0)</f>
        <v>0</v>
      </c>
      <c r="AJ1059" s="16">
        <f>IFERROR(_xlfn.IFNA(VLOOKUP(Fullmath[[#This Row],[M6]],$H$2:$L1058,4,FALSE),VLOOKUP(Fullmath[[#This Row],[M6]],$H1060:$L$2227,4,FALSE)),0)</f>
        <v>0</v>
      </c>
      <c r="AM1059" s="6">
        <f>(IFERROR(VLOOKUP(AK1059,Components[[Name]:[Price]],2,FALSE),0))</f>
        <v>0</v>
      </c>
      <c r="AP1059" s="6">
        <f>(IFERROR(VLOOKUP(AN1059,Components[[Name]:[Price]],2,FALSE),0))</f>
        <v>0</v>
      </c>
      <c r="AS1059" s="6">
        <f>(IFERROR(VLOOKUP(AQ1059,Components[[Name]:[Price]],2,FALSE),0))</f>
        <v>0</v>
      </c>
      <c r="AV1059" s="6">
        <f>(IFERROR(VLOOKUP(AT1059,Components[[Name]:[Price]],2,FALSE),0))</f>
        <v>0</v>
      </c>
      <c r="AY1059" s="6">
        <f>(IFERROR(VLOOKUP(AW1059,Components[[Name]:[Price]],2,FALSE),0))</f>
        <v>0</v>
      </c>
      <c r="BB1059" s="6">
        <f>(IFERROR(VLOOKUP(AZ1059,Components[[Name]:[Price]],2,FALSE),0))</f>
        <v>0</v>
      </c>
    </row>
    <row r="1060" spans="9:54" x14ac:dyDescent="0.2">
      <c r="I1060" s="7" t="e">
        <f>Fullmath[[#This Row],[Total CP]]/Fullmath[[#This Row],[Quantity]]</f>
        <v>#DIV/0!</v>
      </c>
      <c r="J10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0" s="6" t="e">
        <f>Fullmath[[#This Row],[Mat Cost]]/Fullmath[[#This Row],[Quantity]]</f>
        <v>#DIV/0!</v>
      </c>
      <c r="L10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0" s="14"/>
      <c r="O1060" s="15">
        <f>IFERROR(_xlfn.IFNA(VLOOKUP(Fullmath[[#This Row],[M1]],$H$2:$L1059,2,FALSE),VLOOKUP(Fullmath[[#This Row],[M1]],$H1061:$L$2227,2,FALSE)),0)</f>
        <v>0</v>
      </c>
      <c r="P1060" s="16">
        <f>IFERROR(_xlfn.IFNA(VLOOKUP(Fullmath[[#This Row],[M1]],$H$2:$L1059,4,FALSE),VLOOKUP(Fullmath[[#This Row],[M1]],$H1061:$L$2227,4,FALSE)),0)</f>
        <v>0</v>
      </c>
      <c r="S1060" s="15">
        <f>IFERROR(_xlfn.IFNA(VLOOKUP(Fullmath[[#This Row],[M2]],$H$2:$L1059,2,FALSE),VLOOKUP(Fullmath[[#This Row],[M2]],$H1061:$L$2227,2,FALSE)),0)</f>
        <v>0</v>
      </c>
      <c r="T1060" s="16">
        <f>IFERROR(_xlfn.IFNA(VLOOKUP(Fullmath[[#This Row],[M2]],$H$2:$L1059,4,FALSE),VLOOKUP(Fullmath[[#This Row],[M2]],$H1061:$L$2227,4,FALSE)),0)</f>
        <v>0</v>
      </c>
      <c r="W1060" s="15">
        <f>IFERROR(_xlfn.IFNA(VLOOKUP(Fullmath[[#This Row],[M3]],$H$2:$L1059,2,FALSE),VLOOKUP(Fullmath[[#This Row],[M3]],$H1061:$L$2227,2,FALSE)),0)</f>
        <v>0</v>
      </c>
      <c r="X1060" s="16">
        <f>IFERROR(_xlfn.IFNA(VLOOKUP(Fullmath[[#This Row],[M3]],$H$2:$L1059,4,FALSE),VLOOKUP(Fullmath[[#This Row],[M3]],$H1061:$L$2227,4,FALSE)),0)</f>
        <v>0</v>
      </c>
      <c r="AA1060" s="15">
        <f>IFERROR(_xlfn.IFNA(VLOOKUP(Fullmath[[#This Row],[M4]],$H$2:$L1059,2,FALSE),VLOOKUP(Fullmath[[#This Row],[M4]],$H1061:$L$2227,2,FALSE)),0)</f>
        <v>0</v>
      </c>
      <c r="AB1060" s="16">
        <f>IFERROR(_xlfn.IFNA(VLOOKUP(Fullmath[[#This Row],[M4]],$H$2:$L1059,4,FALSE),VLOOKUP(Fullmath[[#This Row],[M4]],$H1061:$L$2227,4,FALSE)),0)</f>
        <v>0</v>
      </c>
      <c r="AE1060" s="15">
        <f>IFERROR(_xlfn.IFNA(VLOOKUP(Fullmath[[#This Row],[M5]],$H$2:$L1059,2,FALSE),VLOOKUP(Fullmath[[#This Row],[M5]],$H1061:$L$2227,2,FALSE)),0)</f>
        <v>0</v>
      </c>
      <c r="AF1060" s="16">
        <f>IFERROR(_xlfn.IFNA(VLOOKUP(Fullmath[[#This Row],[M5]],$H$2:$L1059,4,FALSE),VLOOKUP(Fullmath[[#This Row],[M5]],$H1061:$L$2227,4,FALSE)),0)</f>
        <v>0</v>
      </c>
      <c r="AI1060" s="15">
        <f>IFERROR(_xlfn.IFNA(VLOOKUP(Fullmath[[#This Row],[M6]],$H$2:$L1059,2,FALSE),VLOOKUP(Fullmath[[#This Row],[M6]],$H1061:$L$2227,2,FALSE)),0)</f>
        <v>0</v>
      </c>
      <c r="AJ1060" s="16">
        <f>IFERROR(_xlfn.IFNA(VLOOKUP(Fullmath[[#This Row],[M6]],$H$2:$L1059,4,FALSE),VLOOKUP(Fullmath[[#This Row],[M6]],$H1061:$L$2227,4,FALSE)),0)</f>
        <v>0</v>
      </c>
      <c r="AM1060" s="6">
        <f>(IFERROR(VLOOKUP(AK1060,Components[[Name]:[Price]],2,FALSE),0))</f>
        <v>0</v>
      </c>
      <c r="AP1060" s="6">
        <f>(IFERROR(VLOOKUP(AN1060,Components[[Name]:[Price]],2,FALSE),0))</f>
        <v>0</v>
      </c>
      <c r="AS1060" s="6">
        <f>(IFERROR(VLOOKUP(AQ1060,Components[[Name]:[Price]],2,FALSE),0))</f>
        <v>0</v>
      </c>
      <c r="AV1060" s="6">
        <f>(IFERROR(VLOOKUP(AT1060,Components[[Name]:[Price]],2,FALSE),0))</f>
        <v>0</v>
      </c>
      <c r="AY1060" s="6">
        <f>(IFERROR(VLOOKUP(AW1060,Components[[Name]:[Price]],2,FALSE),0))</f>
        <v>0</v>
      </c>
      <c r="BB1060" s="6">
        <f>(IFERROR(VLOOKUP(AZ1060,Components[[Name]:[Price]],2,FALSE),0))</f>
        <v>0</v>
      </c>
    </row>
    <row r="1061" spans="9:54" x14ac:dyDescent="0.2">
      <c r="I1061" s="7" t="e">
        <f>Fullmath[[#This Row],[Total CP]]/Fullmath[[#This Row],[Quantity]]</f>
        <v>#DIV/0!</v>
      </c>
      <c r="J10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1" s="6" t="e">
        <f>Fullmath[[#This Row],[Mat Cost]]/Fullmath[[#This Row],[Quantity]]</f>
        <v>#DIV/0!</v>
      </c>
      <c r="L10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1" s="14"/>
      <c r="O1061" s="15">
        <f>IFERROR(_xlfn.IFNA(VLOOKUP(Fullmath[[#This Row],[M1]],$H$2:$L1060,2,FALSE),VLOOKUP(Fullmath[[#This Row],[M1]],$H1062:$L$2227,2,FALSE)),0)</f>
        <v>0</v>
      </c>
      <c r="P1061" s="16">
        <f>IFERROR(_xlfn.IFNA(VLOOKUP(Fullmath[[#This Row],[M1]],$H$2:$L1060,4,FALSE),VLOOKUP(Fullmath[[#This Row],[M1]],$H1062:$L$2227,4,FALSE)),0)</f>
        <v>0</v>
      </c>
      <c r="S1061" s="15">
        <f>IFERROR(_xlfn.IFNA(VLOOKUP(Fullmath[[#This Row],[M2]],$H$2:$L1060,2,FALSE),VLOOKUP(Fullmath[[#This Row],[M2]],$H1062:$L$2227,2,FALSE)),0)</f>
        <v>0</v>
      </c>
      <c r="T1061" s="16">
        <f>IFERROR(_xlfn.IFNA(VLOOKUP(Fullmath[[#This Row],[M2]],$H$2:$L1060,4,FALSE),VLOOKUP(Fullmath[[#This Row],[M2]],$H1062:$L$2227,4,FALSE)),0)</f>
        <v>0</v>
      </c>
      <c r="W1061" s="15">
        <f>IFERROR(_xlfn.IFNA(VLOOKUP(Fullmath[[#This Row],[M3]],$H$2:$L1060,2,FALSE),VLOOKUP(Fullmath[[#This Row],[M3]],$H1062:$L$2227,2,FALSE)),0)</f>
        <v>0</v>
      </c>
      <c r="X1061" s="16">
        <f>IFERROR(_xlfn.IFNA(VLOOKUP(Fullmath[[#This Row],[M3]],$H$2:$L1060,4,FALSE),VLOOKUP(Fullmath[[#This Row],[M3]],$H1062:$L$2227,4,FALSE)),0)</f>
        <v>0</v>
      </c>
      <c r="AA1061" s="15">
        <f>IFERROR(_xlfn.IFNA(VLOOKUP(Fullmath[[#This Row],[M4]],$H$2:$L1060,2,FALSE),VLOOKUP(Fullmath[[#This Row],[M4]],$H1062:$L$2227,2,FALSE)),0)</f>
        <v>0</v>
      </c>
      <c r="AB1061" s="16">
        <f>IFERROR(_xlfn.IFNA(VLOOKUP(Fullmath[[#This Row],[M4]],$H$2:$L1060,4,FALSE),VLOOKUP(Fullmath[[#This Row],[M4]],$H1062:$L$2227,4,FALSE)),0)</f>
        <v>0</v>
      </c>
      <c r="AE1061" s="15">
        <f>IFERROR(_xlfn.IFNA(VLOOKUP(Fullmath[[#This Row],[M5]],$H$2:$L1060,2,FALSE),VLOOKUP(Fullmath[[#This Row],[M5]],$H1062:$L$2227,2,FALSE)),0)</f>
        <v>0</v>
      </c>
      <c r="AF1061" s="16">
        <f>IFERROR(_xlfn.IFNA(VLOOKUP(Fullmath[[#This Row],[M5]],$H$2:$L1060,4,FALSE),VLOOKUP(Fullmath[[#This Row],[M5]],$H1062:$L$2227,4,FALSE)),0)</f>
        <v>0</v>
      </c>
      <c r="AI1061" s="15">
        <f>IFERROR(_xlfn.IFNA(VLOOKUP(Fullmath[[#This Row],[M6]],$H$2:$L1060,2,FALSE),VLOOKUP(Fullmath[[#This Row],[M6]],$H1062:$L$2227,2,FALSE)),0)</f>
        <v>0</v>
      </c>
      <c r="AJ1061" s="16">
        <f>IFERROR(_xlfn.IFNA(VLOOKUP(Fullmath[[#This Row],[M6]],$H$2:$L1060,4,FALSE),VLOOKUP(Fullmath[[#This Row],[M6]],$H1062:$L$2227,4,FALSE)),0)</f>
        <v>0</v>
      </c>
      <c r="AM1061" s="6">
        <f>(IFERROR(VLOOKUP(AK1061,Components[[Name]:[Price]],2,FALSE),0))</f>
        <v>0</v>
      </c>
      <c r="AP1061" s="6">
        <f>(IFERROR(VLOOKUP(AN1061,Components[[Name]:[Price]],2,FALSE),0))</f>
        <v>0</v>
      </c>
      <c r="AS1061" s="6">
        <f>(IFERROR(VLOOKUP(AQ1061,Components[[Name]:[Price]],2,FALSE),0))</f>
        <v>0</v>
      </c>
      <c r="AV1061" s="6">
        <f>(IFERROR(VLOOKUP(AT1061,Components[[Name]:[Price]],2,FALSE),0))</f>
        <v>0</v>
      </c>
      <c r="AY1061" s="6">
        <f>(IFERROR(VLOOKUP(AW1061,Components[[Name]:[Price]],2,FALSE),0))</f>
        <v>0</v>
      </c>
      <c r="BB1061" s="6">
        <f>(IFERROR(VLOOKUP(AZ1061,Components[[Name]:[Price]],2,FALSE),0))</f>
        <v>0</v>
      </c>
    </row>
    <row r="1062" spans="9:54" x14ac:dyDescent="0.2">
      <c r="I1062" s="7" t="e">
        <f>Fullmath[[#This Row],[Total CP]]/Fullmath[[#This Row],[Quantity]]</f>
        <v>#DIV/0!</v>
      </c>
      <c r="J10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2" s="6" t="e">
        <f>Fullmath[[#This Row],[Mat Cost]]/Fullmath[[#This Row],[Quantity]]</f>
        <v>#DIV/0!</v>
      </c>
      <c r="L10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2" s="14"/>
      <c r="O1062" s="15">
        <f>IFERROR(_xlfn.IFNA(VLOOKUP(Fullmath[[#This Row],[M1]],$H$2:$L1061,2,FALSE),VLOOKUP(Fullmath[[#This Row],[M1]],$H1063:$L$2227,2,FALSE)),0)</f>
        <v>0</v>
      </c>
      <c r="P1062" s="16">
        <f>IFERROR(_xlfn.IFNA(VLOOKUP(Fullmath[[#This Row],[M1]],$H$2:$L1061,4,FALSE),VLOOKUP(Fullmath[[#This Row],[M1]],$H1063:$L$2227,4,FALSE)),0)</f>
        <v>0</v>
      </c>
      <c r="S1062" s="15">
        <f>IFERROR(_xlfn.IFNA(VLOOKUP(Fullmath[[#This Row],[M2]],$H$2:$L1061,2,FALSE),VLOOKUP(Fullmath[[#This Row],[M2]],$H1063:$L$2227,2,FALSE)),0)</f>
        <v>0</v>
      </c>
      <c r="T1062" s="16">
        <f>IFERROR(_xlfn.IFNA(VLOOKUP(Fullmath[[#This Row],[M2]],$H$2:$L1061,4,FALSE),VLOOKUP(Fullmath[[#This Row],[M2]],$H1063:$L$2227,4,FALSE)),0)</f>
        <v>0</v>
      </c>
      <c r="W1062" s="15">
        <f>IFERROR(_xlfn.IFNA(VLOOKUP(Fullmath[[#This Row],[M3]],$H$2:$L1061,2,FALSE),VLOOKUP(Fullmath[[#This Row],[M3]],$H1063:$L$2227,2,FALSE)),0)</f>
        <v>0</v>
      </c>
      <c r="X1062" s="16">
        <f>IFERROR(_xlfn.IFNA(VLOOKUP(Fullmath[[#This Row],[M3]],$H$2:$L1061,4,FALSE),VLOOKUP(Fullmath[[#This Row],[M3]],$H1063:$L$2227,4,FALSE)),0)</f>
        <v>0</v>
      </c>
      <c r="AA1062" s="15">
        <f>IFERROR(_xlfn.IFNA(VLOOKUP(Fullmath[[#This Row],[M4]],$H$2:$L1061,2,FALSE),VLOOKUP(Fullmath[[#This Row],[M4]],$H1063:$L$2227,2,FALSE)),0)</f>
        <v>0</v>
      </c>
      <c r="AB1062" s="16">
        <f>IFERROR(_xlfn.IFNA(VLOOKUP(Fullmath[[#This Row],[M4]],$H$2:$L1061,4,FALSE),VLOOKUP(Fullmath[[#This Row],[M4]],$H1063:$L$2227,4,FALSE)),0)</f>
        <v>0</v>
      </c>
      <c r="AE1062" s="15">
        <f>IFERROR(_xlfn.IFNA(VLOOKUP(Fullmath[[#This Row],[M5]],$H$2:$L1061,2,FALSE),VLOOKUP(Fullmath[[#This Row],[M5]],$H1063:$L$2227,2,FALSE)),0)</f>
        <v>0</v>
      </c>
      <c r="AF1062" s="16">
        <f>IFERROR(_xlfn.IFNA(VLOOKUP(Fullmath[[#This Row],[M5]],$H$2:$L1061,4,FALSE),VLOOKUP(Fullmath[[#This Row],[M5]],$H1063:$L$2227,4,FALSE)),0)</f>
        <v>0</v>
      </c>
      <c r="AI1062" s="15">
        <f>IFERROR(_xlfn.IFNA(VLOOKUP(Fullmath[[#This Row],[M6]],$H$2:$L1061,2,FALSE),VLOOKUP(Fullmath[[#This Row],[M6]],$H1063:$L$2227,2,FALSE)),0)</f>
        <v>0</v>
      </c>
      <c r="AJ1062" s="16">
        <f>IFERROR(_xlfn.IFNA(VLOOKUP(Fullmath[[#This Row],[M6]],$H$2:$L1061,4,FALSE),VLOOKUP(Fullmath[[#This Row],[M6]],$H1063:$L$2227,4,FALSE)),0)</f>
        <v>0</v>
      </c>
      <c r="AM1062" s="6">
        <f>(IFERROR(VLOOKUP(AK1062,Components[[Name]:[Price]],2,FALSE),0))</f>
        <v>0</v>
      </c>
      <c r="AP1062" s="6">
        <f>(IFERROR(VLOOKUP(AN1062,Components[[Name]:[Price]],2,FALSE),0))</f>
        <v>0</v>
      </c>
      <c r="AS1062" s="6">
        <f>(IFERROR(VLOOKUP(AQ1062,Components[[Name]:[Price]],2,FALSE),0))</f>
        <v>0</v>
      </c>
      <c r="AV1062" s="6">
        <f>(IFERROR(VLOOKUP(AT1062,Components[[Name]:[Price]],2,FALSE),0))</f>
        <v>0</v>
      </c>
      <c r="AY1062" s="6">
        <f>(IFERROR(VLOOKUP(AW1062,Components[[Name]:[Price]],2,FALSE),0))</f>
        <v>0</v>
      </c>
      <c r="BB1062" s="6">
        <f>(IFERROR(VLOOKUP(AZ1062,Components[[Name]:[Price]],2,FALSE),0))</f>
        <v>0</v>
      </c>
    </row>
    <row r="1063" spans="9:54" x14ac:dyDescent="0.2">
      <c r="I1063" s="7" t="e">
        <f>Fullmath[[#This Row],[Total CP]]/Fullmath[[#This Row],[Quantity]]</f>
        <v>#DIV/0!</v>
      </c>
      <c r="J10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3" s="6" t="e">
        <f>Fullmath[[#This Row],[Mat Cost]]/Fullmath[[#This Row],[Quantity]]</f>
        <v>#DIV/0!</v>
      </c>
      <c r="L10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3" s="14"/>
      <c r="O1063" s="15">
        <f>IFERROR(_xlfn.IFNA(VLOOKUP(Fullmath[[#This Row],[M1]],$H$2:$L1062,2,FALSE),VLOOKUP(Fullmath[[#This Row],[M1]],$H1064:$L$2227,2,FALSE)),0)</f>
        <v>0</v>
      </c>
      <c r="P1063" s="16">
        <f>IFERROR(_xlfn.IFNA(VLOOKUP(Fullmath[[#This Row],[M1]],$H$2:$L1062,4,FALSE),VLOOKUP(Fullmath[[#This Row],[M1]],$H1064:$L$2227,4,FALSE)),0)</f>
        <v>0</v>
      </c>
      <c r="S1063" s="15">
        <f>IFERROR(_xlfn.IFNA(VLOOKUP(Fullmath[[#This Row],[M2]],$H$2:$L1062,2,FALSE),VLOOKUP(Fullmath[[#This Row],[M2]],$H1064:$L$2227,2,FALSE)),0)</f>
        <v>0</v>
      </c>
      <c r="T1063" s="16">
        <f>IFERROR(_xlfn.IFNA(VLOOKUP(Fullmath[[#This Row],[M2]],$H$2:$L1062,4,FALSE),VLOOKUP(Fullmath[[#This Row],[M2]],$H1064:$L$2227,4,FALSE)),0)</f>
        <v>0</v>
      </c>
      <c r="W1063" s="15">
        <f>IFERROR(_xlfn.IFNA(VLOOKUP(Fullmath[[#This Row],[M3]],$H$2:$L1062,2,FALSE),VLOOKUP(Fullmath[[#This Row],[M3]],$H1064:$L$2227,2,FALSE)),0)</f>
        <v>0</v>
      </c>
      <c r="X1063" s="16">
        <f>IFERROR(_xlfn.IFNA(VLOOKUP(Fullmath[[#This Row],[M3]],$H$2:$L1062,4,FALSE),VLOOKUP(Fullmath[[#This Row],[M3]],$H1064:$L$2227,4,FALSE)),0)</f>
        <v>0</v>
      </c>
      <c r="AA1063" s="15">
        <f>IFERROR(_xlfn.IFNA(VLOOKUP(Fullmath[[#This Row],[M4]],$H$2:$L1062,2,FALSE),VLOOKUP(Fullmath[[#This Row],[M4]],$H1064:$L$2227,2,FALSE)),0)</f>
        <v>0</v>
      </c>
      <c r="AB1063" s="16">
        <f>IFERROR(_xlfn.IFNA(VLOOKUP(Fullmath[[#This Row],[M4]],$H$2:$L1062,4,FALSE),VLOOKUP(Fullmath[[#This Row],[M4]],$H1064:$L$2227,4,FALSE)),0)</f>
        <v>0</v>
      </c>
      <c r="AE1063" s="15">
        <f>IFERROR(_xlfn.IFNA(VLOOKUP(Fullmath[[#This Row],[M5]],$H$2:$L1062,2,FALSE),VLOOKUP(Fullmath[[#This Row],[M5]],$H1064:$L$2227,2,FALSE)),0)</f>
        <v>0</v>
      </c>
      <c r="AF1063" s="16">
        <f>IFERROR(_xlfn.IFNA(VLOOKUP(Fullmath[[#This Row],[M5]],$H$2:$L1062,4,FALSE),VLOOKUP(Fullmath[[#This Row],[M5]],$H1064:$L$2227,4,FALSE)),0)</f>
        <v>0</v>
      </c>
      <c r="AI1063" s="15">
        <f>IFERROR(_xlfn.IFNA(VLOOKUP(Fullmath[[#This Row],[M6]],$H$2:$L1062,2,FALSE),VLOOKUP(Fullmath[[#This Row],[M6]],$H1064:$L$2227,2,FALSE)),0)</f>
        <v>0</v>
      </c>
      <c r="AJ1063" s="16">
        <f>IFERROR(_xlfn.IFNA(VLOOKUP(Fullmath[[#This Row],[M6]],$H$2:$L1062,4,FALSE),VLOOKUP(Fullmath[[#This Row],[M6]],$H1064:$L$2227,4,FALSE)),0)</f>
        <v>0</v>
      </c>
      <c r="AM1063" s="6">
        <f>(IFERROR(VLOOKUP(AK1063,Components[[Name]:[Price]],2,FALSE),0))</f>
        <v>0</v>
      </c>
      <c r="AP1063" s="6">
        <f>(IFERROR(VLOOKUP(AN1063,Components[[Name]:[Price]],2,FALSE),0))</f>
        <v>0</v>
      </c>
      <c r="AS1063" s="6">
        <f>(IFERROR(VLOOKUP(AQ1063,Components[[Name]:[Price]],2,FALSE),0))</f>
        <v>0</v>
      </c>
      <c r="AV1063" s="6">
        <f>(IFERROR(VLOOKUP(AT1063,Components[[Name]:[Price]],2,FALSE),0))</f>
        <v>0</v>
      </c>
      <c r="AY1063" s="6">
        <f>(IFERROR(VLOOKUP(AW1063,Components[[Name]:[Price]],2,FALSE),0))</f>
        <v>0</v>
      </c>
      <c r="BB1063" s="6">
        <f>(IFERROR(VLOOKUP(AZ1063,Components[[Name]:[Price]],2,FALSE),0))</f>
        <v>0</v>
      </c>
    </row>
    <row r="1064" spans="9:54" x14ac:dyDescent="0.2">
      <c r="I1064" s="7" t="e">
        <f>Fullmath[[#This Row],[Total CP]]/Fullmath[[#This Row],[Quantity]]</f>
        <v>#DIV/0!</v>
      </c>
      <c r="J10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4" s="6" t="e">
        <f>Fullmath[[#This Row],[Mat Cost]]/Fullmath[[#This Row],[Quantity]]</f>
        <v>#DIV/0!</v>
      </c>
      <c r="L10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4" s="14"/>
      <c r="O1064" s="15">
        <f>IFERROR(_xlfn.IFNA(VLOOKUP(Fullmath[[#This Row],[M1]],$H$2:$L1063,2,FALSE),VLOOKUP(Fullmath[[#This Row],[M1]],$H1065:$L$2227,2,FALSE)),0)</f>
        <v>0</v>
      </c>
      <c r="P1064" s="16">
        <f>IFERROR(_xlfn.IFNA(VLOOKUP(Fullmath[[#This Row],[M1]],$H$2:$L1063,4,FALSE),VLOOKUP(Fullmath[[#This Row],[M1]],$H1065:$L$2227,4,FALSE)),0)</f>
        <v>0</v>
      </c>
      <c r="S1064" s="15">
        <f>IFERROR(_xlfn.IFNA(VLOOKUP(Fullmath[[#This Row],[M2]],$H$2:$L1063,2,FALSE),VLOOKUP(Fullmath[[#This Row],[M2]],$H1065:$L$2227,2,FALSE)),0)</f>
        <v>0</v>
      </c>
      <c r="T1064" s="16">
        <f>IFERROR(_xlfn.IFNA(VLOOKUP(Fullmath[[#This Row],[M2]],$H$2:$L1063,4,FALSE),VLOOKUP(Fullmath[[#This Row],[M2]],$H1065:$L$2227,4,FALSE)),0)</f>
        <v>0</v>
      </c>
      <c r="W1064" s="15">
        <f>IFERROR(_xlfn.IFNA(VLOOKUP(Fullmath[[#This Row],[M3]],$H$2:$L1063,2,FALSE),VLOOKUP(Fullmath[[#This Row],[M3]],$H1065:$L$2227,2,FALSE)),0)</f>
        <v>0</v>
      </c>
      <c r="X1064" s="16">
        <f>IFERROR(_xlfn.IFNA(VLOOKUP(Fullmath[[#This Row],[M3]],$H$2:$L1063,4,FALSE),VLOOKUP(Fullmath[[#This Row],[M3]],$H1065:$L$2227,4,FALSE)),0)</f>
        <v>0</v>
      </c>
      <c r="AA1064" s="15">
        <f>IFERROR(_xlfn.IFNA(VLOOKUP(Fullmath[[#This Row],[M4]],$H$2:$L1063,2,FALSE),VLOOKUP(Fullmath[[#This Row],[M4]],$H1065:$L$2227,2,FALSE)),0)</f>
        <v>0</v>
      </c>
      <c r="AB1064" s="16">
        <f>IFERROR(_xlfn.IFNA(VLOOKUP(Fullmath[[#This Row],[M4]],$H$2:$L1063,4,FALSE),VLOOKUP(Fullmath[[#This Row],[M4]],$H1065:$L$2227,4,FALSE)),0)</f>
        <v>0</v>
      </c>
      <c r="AE1064" s="15">
        <f>IFERROR(_xlfn.IFNA(VLOOKUP(Fullmath[[#This Row],[M5]],$H$2:$L1063,2,FALSE),VLOOKUP(Fullmath[[#This Row],[M5]],$H1065:$L$2227,2,FALSE)),0)</f>
        <v>0</v>
      </c>
      <c r="AF1064" s="16">
        <f>IFERROR(_xlfn.IFNA(VLOOKUP(Fullmath[[#This Row],[M5]],$H$2:$L1063,4,FALSE),VLOOKUP(Fullmath[[#This Row],[M5]],$H1065:$L$2227,4,FALSE)),0)</f>
        <v>0</v>
      </c>
      <c r="AI1064" s="15">
        <f>IFERROR(_xlfn.IFNA(VLOOKUP(Fullmath[[#This Row],[M6]],$H$2:$L1063,2,FALSE),VLOOKUP(Fullmath[[#This Row],[M6]],$H1065:$L$2227,2,FALSE)),0)</f>
        <v>0</v>
      </c>
      <c r="AJ1064" s="16">
        <f>IFERROR(_xlfn.IFNA(VLOOKUP(Fullmath[[#This Row],[M6]],$H$2:$L1063,4,FALSE),VLOOKUP(Fullmath[[#This Row],[M6]],$H1065:$L$2227,4,FALSE)),0)</f>
        <v>0</v>
      </c>
      <c r="AM1064" s="6">
        <f>(IFERROR(VLOOKUP(AK1064,Components[[Name]:[Price]],2,FALSE),0))</f>
        <v>0</v>
      </c>
      <c r="AP1064" s="6">
        <f>(IFERROR(VLOOKUP(AN1064,Components[[Name]:[Price]],2,FALSE),0))</f>
        <v>0</v>
      </c>
      <c r="AS1064" s="6">
        <f>(IFERROR(VLOOKUP(AQ1064,Components[[Name]:[Price]],2,FALSE),0))</f>
        <v>0</v>
      </c>
      <c r="AV1064" s="6">
        <f>(IFERROR(VLOOKUP(AT1064,Components[[Name]:[Price]],2,FALSE),0))</f>
        <v>0</v>
      </c>
      <c r="AY1064" s="6">
        <f>(IFERROR(VLOOKUP(AW1064,Components[[Name]:[Price]],2,FALSE),0))</f>
        <v>0</v>
      </c>
      <c r="BB1064" s="6">
        <f>(IFERROR(VLOOKUP(AZ1064,Components[[Name]:[Price]],2,FALSE),0))</f>
        <v>0</v>
      </c>
    </row>
    <row r="1065" spans="9:54" x14ac:dyDescent="0.2">
      <c r="I1065" s="7" t="e">
        <f>Fullmath[[#This Row],[Total CP]]/Fullmath[[#This Row],[Quantity]]</f>
        <v>#DIV/0!</v>
      </c>
      <c r="J10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5" s="6" t="e">
        <f>Fullmath[[#This Row],[Mat Cost]]/Fullmath[[#This Row],[Quantity]]</f>
        <v>#DIV/0!</v>
      </c>
      <c r="L10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5" s="14"/>
      <c r="O1065" s="15">
        <f>IFERROR(_xlfn.IFNA(VLOOKUP(Fullmath[[#This Row],[M1]],$H$2:$L1064,2,FALSE),VLOOKUP(Fullmath[[#This Row],[M1]],$H1066:$L$2227,2,FALSE)),0)</f>
        <v>0</v>
      </c>
      <c r="P1065" s="16">
        <f>IFERROR(_xlfn.IFNA(VLOOKUP(Fullmath[[#This Row],[M1]],$H$2:$L1064,4,FALSE),VLOOKUP(Fullmath[[#This Row],[M1]],$H1066:$L$2227,4,FALSE)),0)</f>
        <v>0</v>
      </c>
      <c r="S1065" s="15">
        <f>IFERROR(_xlfn.IFNA(VLOOKUP(Fullmath[[#This Row],[M2]],$H$2:$L1064,2,FALSE),VLOOKUP(Fullmath[[#This Row],[M2]],$H1066:$L$2227,2,FALSE)),0)</f>
        <v>0</v>
      </c>
      <c r="T1065" s="16">
        <f>IFERROR(_xlfn.IFNA(VLOOKUP(Fullmath[[#This Row],[M2]],$H$2:$L1064,4,FALSE),VLOOKUP(Fullmath[[#This Row],[M2]],$H1066:$L$2227,4,FALSE)),0)</f>
        <v>0</v>
      </c>
      <c r="W1065" s="15">
        <f>IFERROR(_xlfn.IFNA(VLOOKUP(Fullmath[[#This Row],[M3]],$H$2:$L1064,2,FALSE),VLOOKUP(Fullmath[[#This Row],[M3]],$H1066:$L$2227,2,FALSE)),0)</f>
        <v>0</v>
      </c>
      <c r="X1065" s="16">
        <f>IFERROR(_xlfn.IFNA(VLOOKUP(Fullmath[[#This Row],[M3]],$H$2:$L1064,4,FALSE),VLOOKUP(Fullmath[[#This Row],[M3]],$H1066:$L$2227,4,FALSE)),0)</f>
        <v>0</v>
      </c>
      <c r="AA1065" s="15">
        <f>IFERROR(_xlfn.IFNA(VLOOKUP(Fullmath[[#This Row],[M4]],$H$2:$L1064,2,FALSE),VLOOKUP(Fullmath[[#This Row],[M4]],$H1066:$L$2227,2,FALSE)),0)</f>
        <v>0</v>
      </c>
      <c r="AB1065" s="16">
        <f>IFERROR(_xlfn.IFNA(VLOOKUP(Fullmath[[#This Row],[M4]],$H$2:$L1064,4,FALSE),VLOOKUP(Fullmath[[#This Row],[M4]],$H1066:$L$2227,4,FALSE)),0)</f>
        <v>0</v>
      </c>
      <c r="AE1065" s="15">
        <f>IFERROR(_xlfn.IFNA(VLOOKUP(Fullmath[[#This Row],[M5]],$H$2:$L1064,2,FALSE),VLOOKUP(Fullmath[[#This Row],[M5]],$H1066:$L$2227,2,FALSE)),0)</f>
        <v>0</v>
      </c>
      <c r="AF1065" s="16">
        <f>IFERROR(_xlfn.IFNA(VLOOKUP(Fullmath[[#This Row],[M5]],$H$2:$L1064,4,FALSE),VLOOKUP(Fullmath[[#This Row],[M5]],$H1066:$L$2227,4,FALSE)),0)</f>
        <v>0</v>
      </c>
      <c r="AI1065" s="15">
        <f>IFERROR(_xlfn.IFNA(VLOOKUP(Fullmath[[#This Row],[M6]],$H$2:$L1064,2,FALSE),VLOOKUP(Fullmath[[#This Row],[M6]],$H1066:$L$2227,2,FALSE)),0)</f>
        <v>0</v>
      </c>
      <c r="AJ1065" s="16">
        <f>IFERROR(_xlfn.IFNA(VLOOKUP(Fullmath[[#This Row],[M6]],$H$2:$L1064,4,FALSE),VLOOKUP(Fullmath[[#This Row],[M6]],$H1066:$L$2227,4,FALSE)),0)</f>
        <v>0</v>
      </c>
      <c r="AM1065" s="6">
        <f>(IFERROR(VLOOKUP(AK1065,Components[[Name]:[Price]],2,FALSE),0))</f>
        <v>0</v>
      </c>
      <c r="AP1065" s="6">
        <f>(IFERROR(VLOOKUP(AN1065,Components[[Name]:[Price]],2,FALSE),0))</f>
        <v>0</v>
      </c>
      <c r="AS1065" s="6">
        <f>(IFERROR(VLOOKUP(AQ1065,Components[[Name]:[Price]],2,FALSE),0))</f>
        <v>0</v>
      </c>
      <c r="AV1065" s="6">
        <f>(IFERROR(VLOOKUP(AT1065,Components[[Name]:[Price]],2,FALSE),0))</f>
        <v>0</v>
      </c>
      <c r="AY1065" s="6">
        <f>(IFERROR(VLOOKUP(AW1065,Components[[Name]:[Price]],2,FALSE),0))</f>
        <v>0</v>
      </c>
      <c r="BB1065" s="6">
        <f>(IFERROR(VLOOKUP(AZ1065,Components[[Name]:[Price]],2,FALSE),0))</f>
        <v>0</v>
      </c>
    </row>
    <row r="1066" spans="9:54" x14ac:dyDescent="0.2">
      <c r="I1066" s="7" t="e">
        <f>Fullmath[[#This Row],[Total CP]]/Fullmath[[#This Row],[Quantity]]</f>
        <v>#DIV/0!</v>
      </c>
      <c r="J10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6" s="6" t="e">
        <f>Fullmath[[#This Row],[Mat Cost]]/Fullmath[[#This Row],[Quantity]]</f>
        <v>#DIV/0!</v>
      </c>
      <c r="L10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6" s="14"/>
      <c r="O1066" s="15">
        <f>IFERROR(_xlfn.IFNA(VLOOKUP(Fullmath[[#This Row],[M1]],$H$2:$L1065,2,FALSE),VLOOKUP(Fullmath[[#This Row],[M1]],$H1067:$L$2227,2,FALSE)),0)</f>
        <v>0</v>
      </c>
      <c r="P1066" s="16">
        <f>IFERROR(_xlfn.IFNA(VLOOKUP(Fullmath[[#This Row],[M1]],$H$2:$L1065,4,FALSE),VLOOKUP(Fullmath[[#This Row],[M1]],$H1067:$L$2227,4,FALSE)),0)</f>
        <v>0</v>
      </c>
      <c r="S1066" s="15">
        <f>IFERROR(_xlfn.IFNA(VLOOKUP(Fullmath[[#This Row],[M2]],$H$2:$L1065,2,FALSE),VLOOKUP(Fullmath[[#This Row],[M2]],$H1067:$L$2227,2,FALSE)),0)</f>
        <v>0</v>
      </c>
      <c r="T1066" s="16">
        <f>IFERROR(_xlfn.IFNA(VLOOKUP(Fullmath[[#This Row],[M2]],$H$2:$L1065,4,FALSE),VLOOKUP(Fullmath[[#This Row],[M2]],$H1067:$L$2227,4,FALSE)),0)</f>
        <v>0</v>
      </c>
      <c r="W1066" s="15">
        <f>IFERROR(_xlfn.IFNA(VLOOKUP(Fullmath[[#This Row],[M3]],$H$2:$L1065,2,FALSE),VLOOKUP(Fullmath[[#This Row],[M3]],$H1067:$L$2227,2,FALSE)),0)</f>
        <v>0</v>
      </c>
      <c r="X1066" s="16">
        <f>IFERROR(_xlfn.IFNA(VLOOKUP(Fullmath[[#This Row],[M3]],$H$2:$L1065,4,FALSE),VLOOKUP(Fullmath[[#This Row],[M3]],$H1067:$L$2227,4,FALSE)),0)</f>
        <v>0</v>
      </c>
      <c r="AA1066" s="15">
        <f>IFERROR(_xlfn.IFNA(VLOOKUP(Fullmath[[#This Row],[M4]],$H$2:$L1065,2,FALSE),VLOOKUP(Fullmath[[#This Row],[M4]],$H1067:$L$2227,2,FALSE)),0)</f>
        <v>0</v>
      </c>
      <c r="AB1066" s="16">
        <f>IFERROR(_xlfn.IFNA(VLOOKUP(Fullmath[[#This Row],[M4]],$H$2:$L1065,4,FALSE),VLOOKUP(Fullmath[[#This Row],[M4]],$H1067:$L$2227,4,FALSE)),0)</f>
        <v>0</v>
      </c>
      <c r="AE1066" s="15">
        <f>IFERROR(_xlfn.IFNA(VLOOKUP(Fullmath[[#This Row],[M5]],$H$2:$L1065,2,FALSE),VLOOKUP(Fullmath[[#This Row],[M5]],$H1067:$L$2227,2,FALSE)),0)</f>
        <v>0</v>
      </c>
      <c r="AF1066" s="16">
        <f>IFERROR(_xlfn.IFNA(VLOOKUP(Fullmath[[#This Row],[M5]],$H$2:$L1065,4,FALSE),VLOOKUP(Fullmath[[#This Row],[M5]],$H1067:$L$2227,4,FALSE)),0)</f>
        <v>0</v>
      </c>
      <c r="AI1066" s="15">
        <f>IFERROR(_xlfn.IFNA(VLOOKUP(Fullmath[[#This Row],[M6]],$H$2:$L1065,2,FALSE),VLOOKUP(Fullmath[[#This Row],[M6]],$H1067:$L$2227,2,FALSE)),0)</f>
        <v>0</v>
      </c>
      <c r="AJ1066" s="16">
        <f>IFERROR(_xlfn.IFNA(VLOOKUP(Fullmath[[#This Row],[M6]],$H$2:$L1065,4,FALSE),VLOOKUP(Fullmath[[#This Row],[M6]],$H1067:$L$2227,4,FALSE)),0)</f>
        <v>0</v>
      </c>
      <c r="AM1066" s="6">
        <f>(IFERROR(VLOOKUP(AK1066,Components[[Name]:[Price]],2,FALSE),0))</f>
        <v>0</v>
      </c>
      <c r="AP1066" s="6">
        <f>(IFERROR(VLOOKUP(AN1066,Components[[Name]:[Price]],2,FALSE),0))</f>
        <v>0</v>
      </c>
      <c r="AS1066" s="6">
        <f>(IFERROR(VLOOKUP(AQ1066,Components[[Name]:[Price]],2,FALSE),0))</f>
        <v>0</v>
      </c>
      <c r="AV1066" s="6">
        <f>(IFERROR(VLOOKUP(AT1066,Components[[Name]:[Price]],2,FALSE),0))</f>
        <v>0</v>
      </c>
      <c r="AY1066" s="6">
        <f>(IFERROR(VLOOKUP(AW1066,Components[[Name]:[Price]],2,FALSE),0))</f>
        <v>0</v>
      </c>
      <c r="BB1066" s="6">
        <f>(IFERROR(VLOOKUP(AZ1066,Components[[Name]:[Price]],2,FALSE),0))</f>
        <v>0</v>
      </c>
    </row>
    <row r="1067" spans="9:54" x14ac:dyDescent="0.2">
      <c r="I1067" s="7" t="e">
        <f>Fullmath[[#This Row],[Total CP]]/Fullmath[[#This Row],[Quantity]]</f>
        <v>#DIV/0!</v>
      </c>
      <c r="J10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7" s="6" t="e">
        <f>Fullmath[[#This Row],[Mat Cost]]/Fullmath[[#This Row],[Quantity]]</f>
        <v>#DIV/0!</v>
      </c>
      <c r="L10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7" s="14"/>
      <c r="O1067" s="15">
        <f>IFERROR(_xlfn.IFNA(VLOOKUP(Fullmath[[#This Row],[M1]],$H$2:$L1066,2,FALSE),VLOOKUP(Fullmath[[#This Row],[M1]],$H1068:$L$2227,2,FALSE)),0)</f>
        <v>0</v>
      </c>
      <c r="P1067" s="16">
        <f>IFERROR(_xlfn.IFNA(VLOOKUP(Fullmath[[#This Row],[M1]],$H$2:$L1066,4,FALSE),VLOOKUP(Fullmath[[#This Row],[M1]],$H1068:$L$2227,4,FALSE)),0)</f>
        <v>0</v>
      </c>
      <c r="S1067" s="15">
        <f>IFERROR(_xlfn.IFNA(VLOOKUP(Fullmath[[#This Row],[M2]],$H$2:$L1066,2,FALSE),VLOOKUP(Fullmath[[#This Row],[M2]],$H1068:$L$2227,2,FALSE)),0)</f>
        <v>0</v>
      </c>
      <c r="T1067" s="16">
        <f>IFERROR(_xlfn.IFNA(VLOOKUP(Fullmath[[#This Row],[M2]],$H$2:$L1066,4,FALSE),VLOOKUP(Fullmath[[#This Row],[M2]],$H1068:$L$2227,4,FALSE)),0)</f>
        <v>0</v>
      </c>
      <c r="W1067" s="15">
        <f>IFERROR(_xlfn.IFNA(VLOOKUP(Fullmath[[#This Row],[M3]],$H$2:$L1066,2,FALSE),VLOOKUP(Fullmath[[#This Row],[M3]],$H1068:$L$2227,2,FALSE)),0)</f>
        <v>0</v>
      </c>
      <c r="X1067" s="16">
        <f>IFERROR(_xlfn.IFNA(VLOOKUP(Fullmath[[#This Row],[M3]],$H$2:$L1066,4,FALSE),VLOOKUP(Fullmath[[#This Row],[M3]],$H1068:$L$2227,4,FALSE)),0)</f>
        <v>0</v>
      </c>
      <c r="AA1067" s="15">
        <f>IFERROR(_xlfn.IFNA(VLOOKUP(Fullmath[[#This Row],[M4]],$H$2:$L1066,2,FALSE),VLOOKUP(Fullmath[[#This Row],[M4]],$H1068:$L$2227,2,FALSE)),0)</f>
        <v>0</v>
      </c>
      <c r="AB1067" s="16">
        <f>IFERROR(_xlfn.IFNA(VLOOKUP(Fullmath[[#This Row],[M4]],$H$2:$L1066,4,FALSE),VLOOKUP(Fullmath[[#This Row],[M4]],$H1068:$L$2227,4,FALSE)),0)</f>
        <v>0</v>
      </c>
      <c r="AE1067" s="15">
        <f>IFERROR(_xlfn.IFNA(VLOOKUP(Fullmath[[#This Row],[M5]],$H$2:$L1066,2,FALSE),VLOOKUP(Fullmath[[#This Row],[M5]],$H1068:$L$2227,2,FALSE)),0)</f>
        <v>0</v>
      </c>
      <c r="AF1067" s="16">
        <f>IFERROR(_xlfn.IFNA(VLOOKUP(Fullmath[[#This Row],[M5]],$H$2:$L1066,4,FALSE),VLOOKUP(Fullmath[[#This Row],[M5]],$H1068:$L$2227,4,FALSE)),0)</f>
        <v>0</v>
      </c>
      <c r="AI1067" s="15">
        <f>IFERROR(_xlfn.IFNA(VLOOKUP(Fullmath[[#This Row],[M6]],$H$2:$L1066,2,FALSE),VLOOKUP(Fullmath[[#This Row],[M6]],$H1068:$L$2227,2,FALSE)),0)</f>
        <v>0</v>
      </c>
      <c r="AJ1067" s="16">
        <f>IFERROR(_xlfn.IFNA(VLOOKUP(Fullmath[[#This Row],[M6]],$H$2:$L1066,4,FALSE),VLOOKUP(Fullmath[[#This Row],[M6]],$H1068:$L$2227,4,FALSE)),0)</f>
        <v>0</v>
      </c>
      <c r="AM1067" s="6">
        <f>(IFERROR(VLOOKUP(AK1067,Components[[Name]:[Price]],2,FALSE),0))</f>
        <v>0</v>
      </c>
      <c r="AP1067" s="6">
        <f>(IFERROR(VLOOKUP(AN1067,Components[[Name]:[Price]],2,FALSE),0))</f>
        <v>0</v>
      </c>
      <c r="AS1067" s="6">
        <f>(IFERROR(VLOOKUP(AQ1067,Components[[Name]:[Price]],2,FALSE),0))</f>
        <v>0</v>
      </c>
      <c r="AV1067" s="6">
        <f>(IFERROR(VLOOKUP(AT1067,Components[[Name]:[Price]],2,FALSE),0))</f>
        <v>0</v>
      </c>
      <c r="AY1067" s="6">
        <f>(IFERROR(VLOOKUP(AW1067,Components[[Name]:[Price]],2,FALSE),0))</f>
        <v>0</v>
      </c>
      <c r="BB1067" s="6">
        <f>(IFERROR(VLOOKUP(AZ1067,Components[[Name]:[Price]],2,FALSE),0))</f>
        <v>0</v>
      </c>
    </row>
    <row r="1068" spans="9:54" x14ac:dyDescent="0.2">
      <c r="I1068" s="7" t="e">
        <f>Fullmath[[#This Row],[Total CP]]/Fullmath[[#This Row],[Quantity]]</f>
        <v>#DIV/0!</v>
      </c>
      <c r="J10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8" s="6" t="e">
        <f>Fullmath[[#This Row],[Mat Cost]]/Fullmath[[#This Row],[Quantity]]</f>
        <v>#DIV/0!</v>
      </c>
      <c r="L10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8" s="14"/>
      <c r="O1068" s="15">
        <f>IFERROR(_xlfn.IFNA(VLOOKUP(Fullmath[[#This Row],[M1]],$H$2:$L1067,2,FALSE),VLOOKUP(Fullmath[[#This Row],[M1]],$H1069:$L$2227,2,FALSE)),0)</f>
        <v>0</v>
      </c>
      <c r="P1068" s="16">
        <f>IFERROR(_xlfn.IFNA(VLOOKUP(Fullmath[[#This Row],[M1]],$H$2:$L1067,4,FALSE),VLOOKUP(Fullmath[[#This Row],[M1]],$H1069:$L$2227,4,FALSE)),0)</f>
        <v>0</v>
      </c>
      <c r="S1068" s="15">
        <f>IFERROR(_xlfn.IFNA(VLOOKUP(Fullmath[[#This Row],[M2]],$H$2:$L1067,2,FALSE),VLOOKUP(Fullmath[[#This Row],[M2]],$H1069:$L$2227,2,FALSE)),0)</f>
        <v>0</v>
      </c>
      <c r="T1068" s="16">
        <f>IFERROR(_xlfn.IFNA(VLOOKUP(Fullmath[[#This Row],[M2]],$H$2:$L1067,4,FALSE),VLOOKUP(Fullmath[[#This Row],[M2]],$H1069:$L$2227,4,FALSE)),0)</f>
        <v>0</v>
      </c>
      <c r="W1068" s="15">
        <f>IFERROR(_xlfn.IFNA(VLOOKUP(Fullmath[[#This Row],[M3]],$H$2:$L1067,2,FALSE),VLOOKUP(Fullmath[[#This Row],[M3]],$H1069:$L$2227,2,FALSE)),0)</f>
        <v>0</v>
      </c>
      <c r="X1068" s="16">
        <f>IFERROR(_xlfn.IFNA(VLOOKUP(Fullmath[[#This Row],[M3]],$H$2:$L1067,4,FALSE),VLOOKUP(Fullmath[[#This Row],[M3]],$H1069:$L$2227,4,FALSE)),0)</f>
        <v>0</v>
      </c>
      <c r="AA1068" s="15">
        <f>IFERROR(_xlfn.IFNA(VLOOKUP(Fullmath[[#This Row],[M4]],$H$2:$L1067,2,FALSE),VLOOKUP(Fullmath[[#This Row],[M4]],$H1069:$L$2227,2,FALSE)),0)</f>
        <v>0</v>
      </c>
      <c r="AB1068" s="16">
        <f>IFERROR(_xlfn.IFNA(VLOOKUP(Fullmath[[#This Row],[M4]],$H$2:$L1067,4,FALSE),VLOOKUP(Fullmath[[#This Row],[M4]],$H1069:$L$2227,4,FALSE)),0)</f>
        <v>0</v>
      </c>
      <c r="AE1068" s="15">
        <f>IFERROR(_xlfn.IFNA(VLOOKUP(Fullmath[[#This Row],[M5]],$H$2:$L1067,2,FALSE),VLOOKUP(Fullmath[[#This Row],[M5]],$H1069:$L$2227,2,FALSE)),0)</f>
        <v>0</v>
      </c>
      <c r="AF1068" s="16">
        <f>IFERROR(_xlfn.IFNA(VLOOKUP(Fullmath[[#This Row],[M5]],$H$2:$L1067,4,FALSE),VLOOKUP(Fullmath[[#This Row],[M5]],$H1069:$L$2227,4,FALSE)),0)</f>
        <v>0</v>
      </c>
      <c r="AI1068" s="15">
        <f>IFERROR(_xlfn.IFNA(VLOOKUP(Fullmath[[#This Row],[M6]],$H$2:$L1067,2,FALSE),VLOOKUP(Fullmath[[#This Row],[M6]],$H1069:$L$2227,2,FALSE)),0)</f>
        <v>0</v>
      </c>
      <c r="AJ1068" s="16">
        <f>IFERROR(_xlfn.IFNA(VLOOKUP(Fullmath[[#This Row],[M6]],$H$2:$L1067,4,FALSE),VLOOKUP(Fullmath[[#This Row],[M6]],$H1069:$L$2227,4,FALSE)),0)</f>
        <v>0</v>
      </c>
      <c r="AM1068" s="6">
        <f>(IFERROR(VLOOKUP(AK1068,Components[[Name]:[Price]],2,FALSE),0))</f>
        <v>0</v>
      </c>
      <c r="AP1068" s="6">
        <f>(IFERROR(VLOOKUP(AN1068,Components[[Name]:[Price]],2,FALSE),0))</f>
        <v>0</v>
      </c>
      <c r="AS1068" s="6">
        <f>(IFERROR(VLOOKUP(AQ1068,Components[[Name]:[Price]],2,FALSE),0))</f>
        <v>0</v>
      </c>
      <c r="AV1068" s="6">
        <f>(IFERROR(VLOOKUP(AT1068,Components[[Name]:[Price]],2,FALSE),0))</f>
        <v>0</v>
      </c>
      <c r="AY1068" s="6">
        <f>(IFERROR(VLOOKUP(AW1068,Components[[Name]:[Price]],2,FALSE),0))</f>
        <v>0</v>
      </c>
      <c r="BB1068" s="6">
        <f>(IFERROR(VLOOKUP(AZ1068,Components[[Name]:[Price]],2,FALSE),0))</f>
        <v>0</v>
      </c>
    </row>
    <row r="1069" spans="9:54" x14ac:dyDescent="0.2">
      <c r="I1069" s="7" t="e">
        <f>Fullmath[[#This Row],[Total CP]]/Fullmath[[#This Row],[Quantity]]</f>
        <v>#DIV/0!</v>
      </c>
      <c r="J10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69" s="6" t="e">
        <f>Fullmath[[#This Row],[Mat Cost]]/Fullmath[[#This Row],[Quantity]]</f>
        <v>#DIV/0!</v>
      </c>
      <c r="L10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69" s="14"/>
      <c r="O1069" s="15">
        <f>IFERROR(_xlfn.IFNA(VLOOKUP(Fullmath[[#This Row],[M1]],$H$2:$L1068,2,FALSE),VLOOKUP(Fullmath[[#This Row],[M1]],$H1070:$L$2227,2,FALSE)),0)</f>
        <v>0</v>
      </c>
      <c r="P1069" s="16">
        <f>IFERROR(_xlfn.IFNA(VLOOKUP(Fullmath[[#This Row],[M1]],$H$2:$L1068,4,FALSE),VLOOKUP(Fullmath[[#This Row],[M1]],$H1070:$L$2227,4,FALSE)),0)</f>
        <v>0</v>
      </c>
      <c r="S1069" s="15">
        <f>IFERROR(_xlfn.IFNA(VLOOKUP(Fullmath[[#This Row],[M2]],$H$2:$L1068,2,FALSE),VLOOKUP(Fullmath[[#This Row],[M2]],$H1070:$L$2227,2,FALSE)),0)</f>
        <v>0</v>
      </c>
      <c r="T1069" s="16">
        <f>IFERROR(_xlfn.IFNA(VLOOKUP(Fullmath[[#This Row],[M2]],$H$2:$L1068,4,FALSE),VLOOKUP(Fullmath[[#This Row],[M2]],$H1070:$L$2227,4,FALSE)),0)</f>
        <v>0</v>
      </c>
      <c r="W1069" s="15">
        <f>IFERROR(_xlfn.IFNA(VLOOKUP(Fullmath[[#This Row],[M3]],$H$2:$L1068,2,FALSE),VLOOKUP(Fullmath[[#This Row],[M3]],$H1070:$L$2227,2,FALSE)),0)</f>
        <v>0</v>
      </c>
      <c r="X1069" s="16">
        <f>IFERROR(_xlfn.IFNA(VLOOKUP(Fullmath[[#This Row],[M3]],$H$2:$L1068,4,FALSE),VLOOKUP(Fullmath[[#This Row],[M3]],$H1070:$L$2227,4,FALSE)),0)</f>
        <v>0</v>
      </c>
      <c r="AA1069" s="15">
        <f>IFERROR(_xlfn.IFNA(VLOOKUP(Fullmath[[#This Row],[M4]],$H$2:$L1068,2,FALSE),VLOOKUP(Fullmath[[#This Row],[M4]],$H1070:$L$2227,2,FALSE)),0)</f>
        <v>0</v>
      </c>
      <c r="AB1069" s="16">
        <f>IFERROR(_xlfn.IFNA(VLOOKUP(Fullmath[[#This Row],[M4]],$H$2:$L1068,4,FALSE),VLOOKUP(Fullmath[[#This Row],[M4]],$H1070:$L$2227,4,FALSE)),0)</f>
        <v>0</v>
      </c>
      <c r="AE1069" s="15">
        <f>IFERROR(_xlfn.IFNA(VLOOKUP(Fullmath[[#This Row],[M5]],$H$2:$L1068,2,FALSE),VLOOKUP(Fullmath[[#This Row],[M5]],$H1070:$L$2227,2,FALSE)),0)</f>
        <v>0</v>
      </c>
      <c r="AF1069" s="16">
        <f>IFERROR(_xlfn.IFNA(VLOOKUP(Fullmath[[#This Row],[M5]],$H$2:$L1068,4,FALSE),VLOOKUP(Fullmath[[#This Row],[M5]],$H1070:$L$2227,4,FALSE)),0)</f>
        <v>0</v>
      </c>
      <c r="AI1069" s="15">
        <f>IFERROR(_xlfn.IFNA(VLOOKUP(Fullmath[[#This Row],[M6]],$H$2:$L1068,2,FALSE),VLOOKUP(Fullmath[[#This Row],[M6]],$H1070:$L$2227,2,FALSE)),0)</f>
        <v>0</v>
      </c>
      <c r="AJ1069" s="16">
        <f>IFERROR(_xlfn.IFNA(VLOOKUP(Fullmath[[#This Row],[M6]],$H$2:$L1068,4,FALSE),VLOOKUP(Fullmath[[#This Row],[M6]],$H1070:$L$2227,4,FALSE)),0)</f>
        <v>0</v>
      </c>
      <c r="AM1069" s="6">
        <f>(IFERROR(VLOOKUP(AK1069,Components[[Name]:[Price]],2,FALSE),0))</f>
        <v>0</v>
      </c>
      <c r="AP1069" s="6">
        <f>(IFERROR(VLOOKUP(AN1069,Components[[Name]:[Price]],2,FALSE),0))</f>
        <v>0</v>
      </c>
      <c r="AS1069" s="6">
        <f>(IFERROR(VLOOKUP(AQ1069,Components[[Name]:[Price]],2,FALSE),0))</f>
        <v>0</v>
      </c>
      <c r="AV1069" s="6">
        <f>(IFERROR(VLOOKUP(AT1069,Components[[Name]:[Price]],2,FALSE),0))</f>
        <v>0</v>
      </c>
      <c r="AY1069" s="6">
        <f>(IFERROR(VLOOKUP(AW1069,Components[[Name]:[Price]],2,FALSE),0))</f>
        <v>0</v>
      </c>
      <c r="BB1069" s="6">
        <f>(IFERROR(VLOOKUP(AZ1069,Components[[Name]:[Price]],2,FALSE),0))</f>
        <v>0</v>
      </c>
    </row>
    <row r="1070" spans="9:54" x14ac:dyDescent="0.2">
      <c r="I1070" s="7" t="e">
        <f>Fullmath[[#This Row],[Total CP]]/Fullmath[[#This Row],[Quantity]]</f>
        <v>#DIV/0!</v>
      </c>
      <c r="J10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0" s="6" t="e">
        <f>Fullmath[[#This Row],[Mat Cost]]/Fullmath[[#This Row],[Quantity]]</f>
        <v>#DIV/0!</v>
      </c>
      <c r="L10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0" s="14"/>
      <c r="O1070" s="15">
        <f>IFERROR(_xlfn.IFNA(VLOOKUP(Fullmath[[#This Row],[M1]],$H$2:$L1069,2,FALSE),VLOOKUP(Fullmath[[#This Row],[M1]],$H1071:$L$2227,2,FALSE)),0)</f>
        <v>0</v>
      </c>
      <c r="P1070" s="16">
        <f>IFERROR(_xlfn.IFNA(VLOOKUP(Fullmath[[#This Row],[M1]],$H$2:$L1069,4,FALSE),VLOOKUP(Fullmath[[#This Row],[M1]],$H1071:$L$2227,4,FALSE)),0)</f>
        <v>0</v>
      </c>
      <c r="S1070" s="15">
        <f>IFERROR(_xlfn.IFNA(VLOOKUP(Fullmath[[#This Row],[M2]],$H$2:$L1069,2,FALSE),VLOOKUP(Fullmath[[#This Row],[M2]],$H1071:$L$2227,2,FALSE)),0)</f>
        <v>0</v>
      </c>
      <c r="T1070" s="16">
        <f>IFERROR(_xlfn.IFNA(VLOOKUP(Fullmath[[#This Row],[M2]],$H$2:$L1069,4,FALSE),VLOOKUP(Fullmath[[#This Row],[M2]],$H1071:$L$2227,4,FALSE)),0)</f>
        <v>0</v>
      </c>
      <c r="W1070" s="15">
        <f>IFERROR(_xlfn.IFNA(VLOOKUP(Fullmath[[#This Row],[M3]],$H$2:$L1069,2,FALSE),VLOOKUP(Fullmath[[#This Row],[M3]],$H1071:$L$2227,2,FALSE)),0)</f>
        <v>0</v>
      </c>
      <c r="X1070" s="16">
        <f>IFERROR(_xlfn.IFNA(VLOOKUP(Fullmath[[#This Row],[M3]],$H$2:$L1069,4,FALSE),VLOOKUP(Fullmath[[#This Row],[M3]],$H1071:$L$2227,4,FALSE)),0)</f>
        <v>0</v>
      </c>
      <c r="AA1070" s="15">
        <f>IFERROR(_xlfn.IFNA(VLOOKUP(Fullmath[[#This Row],[M4]],$H$2:$L1069,2,FALSE),VLOOKUP(Fullmath[[#This Row],[M4]],$H1071:$L$2227,2,FALSE)),0)</f>
        <v>0</v>
      </c>
      <c r="AB1070" s="16">
        <f>IFERROR(_xlfn.IFNA(VLOOKUP(Fullmath[[#This Row],[M4]],$H$2:$L1069,4,FALSE),VLOOKUP(Fullmath[[#This Row],[M4]],$H1071:$L$2227,4,FALSE)),0)</f>
        <v>0</v>
      </c>
      <c r="AE1070" s="15">
        <f>IFERROR(_xlfn.IFNA(VLOOKUP(Fullmath[[#This Row],[M5]],$H$2:$L1069,2,FALSE),VLOOKUP(Fullmath[[#This Row],[M5]],$H1071:$L$2227,2,FALSE)),0)</f>
        <v>0</v>
      </c>
      <c r="AF1070" s="16">
        <f>IFERROR(_xlfn.IFNA(VLOOKUP(Fullmath[[#This Row],[M5]],$H$2:$L1069,4,FALSE),VLOOKUP(Fullmath[[#This Row],[M5]],$H1071:$L$2227,4,FALSE)),0)</f>
        <v>0</v>
      </c>
      <c r="AI1070" s="15">
        <f>IFERROR(_xlfn.IFNA(VLOOKUP(Fullmath[[#This Row],[M6]],$H$2:$L1069,2,FALSE),VLOOKUP(Fullmath[[#This Row],[M6]],$H1071:$L$2227,2,FALSE)),0)</f>
        <v>0</v>
      </c>
      <c r="AJ1070" s="16">
        <f>IFERROR(_xlfn.IFNA(VLOOKUP(Fullmath[[#This Row],[M6]],$H$2:$L1069,4,FALSE),VLOOKUP(Fullmath[[#This Row],[M6]],$H1071:$L$2227,4,FALSE)),0)</f>
        <v>0</v>
      </c>
      <c r="AM1070" s="6">
        <f>(IFERROR(VLOOKUP(AK1070,Components[[Name]:[Price]],2,FALSE),0))</f>
        <v>0</v>
      </c>
      <c r="AP1070" s="6">
        <f>(IFERROR(VLOOKUP(AN1070,Components[[Name]:[Price]],2,FALSE),0))</f>
        <v>0</v>
      </c>
      <c r="AS1070" s="6">
        <f>(IFERROR(VLOOKUP(AQ1070,Components[[Name]:[Price]],2,FALSE),0))</f>
        <v>0</v>
      </c>
      <c r="AV1070" s="6">
        <f>(IFERROR(VLOOKUP(AT1070,Components[[Name]:[Price]],2,FALSE),0))</f>
        <v>0</v>
      </c>
      <c r="AY1070" s="6">
        <f>(IFERROR(VLOOKUP(AW1070,Components[[Name]:[Price]],2,FALSE),0))</f>
        <v>0</v>
      </c>
      <c r="BB1070" s="6">
        <f>(IFERROR(VLOOKUP(AZ1070,Components[[Name]:[Price]],2,FALSE),0))</f>
        <v>0</v>
      </c>
    </row>
    <row r="1071" spans="9:54" x14ac:dyDescent="0.2">
      <c r="I1071" s="7" t="e">
        <f>Fullmath[[#This Row],[Total CP]]/Fullmath[[#This Row],[Quantity]]</f>
        <v>#DIV/0!</v>
      </c>
      <c r="J10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1" s="6" t="e">
        <f>Fullmath[[#This Row],[Mat Cost]]/Fullmath[[#This Row],[Quantity]]</f>
        <v>#DIV/0!</v>
      </c>
      <c r="L10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1" s="14"/>
      <c r="O1071" s="15">
        <f>IFERROR(_xlfn.IFNA(VLOOKUP(Fullmath[[#This Row],[M1]],$H$2:$L1070,2,FALSE),VLOOKUP(Fullmath[[#This Row],[M1]],$H1072:$L$2227,2,FALSE)),0)</f>
        <v>0</v>
      </c>
      <c r="P1071" s="16">
        <f>IFERROR(_xlfn.IFNA(VLOOKUP(Fullmath[[#This Row],[M1]],$H$2:$L1070,4,FALSE),VLOOKUP(Fullmath[[#This Row],[M1]],$H1072:$L$2227,4,FALSE)),0)</f>
        <v>0</v>
      </c>
      <c r="S1071" s="15">
        <f>IFERROR(_xlfn.IFNA(VLOOKUP(Fullmath[[#This Row],[M2]],$H$2:$L1070,2,FALSE),VLOOKUP(Fullmath[[#This Row],[M2]],$H1072:$L$2227,2,FALSE)),0)</f>
        <v>0</v>
      </c>
      <c r="T1071" s="16">
        <f>IFERROR(_xlfn.IFNA(VLOOKUP(Fullmath[[#This Row],[M2]],$H$2:$L1070,4,FALSE),VLOOKUP(Fullmath[[#This Row],[M2]],$H1072:$L$2227,4,FALSE)),0)</f>
        <v>0</v>
      </c>
      <c r="W1071" s="15">
        <f>IFERROR(_xlfn.IFNA(VLOOKUP(Fullmath[[#This Row],[M3]],$H$2:$L1070,2,FALSE),VLOOKUP(Fullmath[[#This Row],[M3]],$H1072:$L$2227,2,FALSE)),0)</f>
        <v>0</v>
      </c>
      <c r="X1071" s="16">
        <f>IFERROR(_xlfn.IFNA(VLOOKUP(Fullmath[[#This Row],[M3]],$H$2:$L1070,4,FALSE),VLOOKUP(Fullmath[[#This Row],[M3]],$H1072:$L$2227,4,FALSE)),0)</f>
        <v>0</v>
      </c>
      <c r="AA1071" s="15">
        <f>IFERROR(_xlfn.IFNA(VLOOKUP(Fullmath[[#This Row],[M4]],$H$2:$L1070,2,FALSE),VLOOKUP(Fullmath[[#This Row],[M4]],$H1072:$L$2227,2,FALSE)),0)</f>
        <v>0</v>
      </c>
      <c r="AB1071" s="16">
        <f>IFERROR(_xlfn.IFNA(VLOOKUP(Fullmath[[#This Row],[M4]],$H$2:$L1070,4,FALSE),VLOOKUP(Fullmath[[#This Row],[M4]],$H1072:$L$2227,4,FALSE)),0)</f>
        <v>0</v>
      </c>
      <c r="AE1071" s="15">
        <f>IFERROR(_xlfn.IFNA(VLOOKUP(Fullmath[[#This Row],[M5]],$H$2:$L1070,2,FALSE),VLOOKUP(Fullmath[[#This Row],[M5]],$H1072:$L$2227,2,FALSE)),0)</f>
        <v>0</v>
      </c>
      <c r="AF1071" s="16">
        <f>IFERROR(_xlfn.IFNA(VLOOKUP(Fullmath[[#This Row],[M5]],$H$2:$L1070,4,FALSE),VLOOKUP(Fullmath[[#This Row],[M5]],$H1072:$L$2227,4,FALSE)),0)</f>
        <v>0</v>
      </c>
      <c r="AI1071" s="15">
        <f>IFERROR(_xlfn.IFNA(VLOOKUP(Fullmath[[#This Row],[M6]],$H$2:$L1070,2,FALSE),VLOOKUP(Fullmath[[#This Row],[M6]],$H1072:$L$2227,2,FALSE)),0)</f>
        <v>0</v>
      </c>
      <c r="AJ1071" s="16">
        <f>IFERROR(_xlfn.IFNA(VLOOKUP(Fullmath[[#This Row],[M6]],$H$2:$L1070,4,FALSE),VLOOKUP(Fullmath[[#This Row],[M6]],$H1072:$L$2227,4,FALSE)),0)</f>
        <v>0</v>
      </c>
      <c r="AM1071" s="6">
        <f>(IFERROR(VLOOKUP(AK1071,Components[[Name]:[Price]],2,FALSE),0))</f>
        <v>0</v>
      </c>
      <c r="AP1071" s="6">
        <f>(IFERROR(VLOOKUP(AN1071,Components[[Name]:[Price]],2,FALSE),0))</f>
        <v>0</v>
      </c>
      <c r="AS1071" s="6">
        <f>(IFERROR(VLOOKUP(AQ1071,Components[[Name]:[Price]],2,FALSE),0))</f>
        <v>0</v>
      </c>
      <c r="AV1071" s="6">
        <f>(IFERROR(VLOOKUP(AT1071,Components[[Name]:[Price]],2,FALSE),0))</f>
        <v>0</v>
      </c>
      <c r="AY1071" s="6">
        <f>(IFERROR(VLOOKUP(AW1071,Components[[Name]:[Price]],2,FALSE),0))</f>
        <v>0</v>
      </c>
      <c r="BB1071" s="6">
        <f>(IFERROR(VLOOKUP(AZ1071,Components[[Name]:[Price]],2,FALSE),0))</f>
        <v>0</v>
      </c>
    </row>
    <row r="1072" spans="9:54" x14ac:dyDescent="0.2">
      <c r="I1072" s="7" t="e">
        <f>Fullmath[[#This Row],[Total CP]]/Fullmath[[#This Row],[Quantity]]</f>
        <v>#DIV/0!</v>
      </c>
      <c r="J10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2" s="6" t="e">
        <f>Fullmath[[#This Row],[Mat Cost]]/Fullmath[[#This Row],[Quantity]]</f>
        <v>#DIV/0!</v>
      </c>
      <c r="L10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2" s="14"/>
      <c r="O1072" s="15">
        <f>IFERROR(_xlfn.IFNA(VLOOKUP(Fullmath[[#This Row],[M1]],$H$2:$L1071,2,FALSE),VLOOKUP(Fullmath[[#This Row],[M1]],$H1073:$L$2227,2,FALSE)),0)</f>
        <v>0</v>
      </c>
      <c r="P1072" s="16">
        <f>IFERROR(_xlfn.IFNA(VLOOKUP(Fullmath[[#This Row],[M1]],$H$2:$L1071,4,FALSE),VLOOKUP(Fullmath[[#This Row],[M1]],$H1073:$L$2227,4,FALSE)),0)</f>
        <v>0</v>
      </c>
      <c r="S1072" s="15">
        <f>IFERROR(_xlfn.IFNA(VLOOKUP(Fullmath[[#This Row],[M2]],$H$2:$L1071,2,FALSE),VLOOKUP(Fullmath[[#This Row],[M2]],$H1073:$L$2227,2,FALSE)),0)</f>
        <v>0</v>
      </c>
      <c r="T1072" s="16">
        <f>IFERROR(_xlfn.IFNA(VLOOKUP(Fullmath[[#This Row],[M2]],$H$2:$L1071,4,FALSE),VLOOKUP(Fullmath[[#This Row],[M2]],$H1073:$L$2227,4,FALSE)),0)</f>
        <v>0</v>
      </c>
      <c r="W1072" s="15">
        <f>IFERROR(_xlfn.IFNA(VLOOKUP(Fullmath[[#This Row],[M3]],$H$2:$L1071,2,FALSE),VLOOKUP(Fullmath[[#This Row],[M3]],$H1073:$L$2227,2,FALSE)),0)</f>
        <v>0</v>
      </c>
      <c r="X1072" s="16">
        <f>IFERROR(_xlfn.IFNA(VLOOKUP(Fullmath[[#This Row],[M3]],$H$2:$L1071,4,FALSE),VLOOKUP(Fullmath[[#This Row],[M3]],$H1073:$L$2227,4,FALSE)),0)</f>
        <v>0</v>
      </c>
      <c r="AA1072" s="15">
        <f>IFERROR(_xlfn.IFNA(VLOOKUP(Fullmath[[#This Row],[M4]],$H$2:$L1071,2,FALSE),VLOOKUP(Fullmath[[#This Row],[M4]],$H1073:$L$2227,2,FALSE)),0)</f>
        <v>0</v>
      </c>
      <c r="AB1072" s="16">
        <f>IFERROR(_xlfn.IFNA(VLOOKUP(Fullmath[[#This Row],[M4]],$H$2:$L1071,4,FALSE),VLOOKUP(Fullmath[[#This Row],[M4]],$H1073:$L$2227,4,FALSE)),0)</f>
        <v>0</v>
      </c>
      <c r="AE1072" s="15">
        <f>IFERROR(_xlfn.IFNA(VLOOKUP(Fullmath[[#This Row],[M5]],$H$2:$L1071,2,FALSE),VLOOKUP(Fullmath[[#This Row],[M5]],$H1073:$L$2227,2,FALSE)),0)</f>
        <v>0</v>
      </c>
      <c r="AF1072" s="16">
        <f>IFERROR(_xlfn.IFNA(VLOOKUP(Fullmath[[#This Row],[M5]],$H$2:$L1071,4,FALSE),VLOOKUP(Fullmath[[#This Row],[M5]],$H1073:$L$2227,4,FALSE)),0)</f>
        <v>0</v>
      </c>
      <c r="AI1072" s="15">
        <f>IFERROR(_xlfn.IFNA(VLOOKUP(Fullmath[[#This Row],[M6]],$H$2:$L1071,2,FALSE),VLOOKUP(Fullmath[[#This Row],[M6]],$H1073:$L$2227,2,FALSE)),0)</f>
        <v>0</v>
      </c>
      <c r="AJ1072" s="16">
        <f>IFERROR(_xlfn.IFNA(VLOOKUP(Fullmath[[#This Row],[M6]],$H$2:$L1071,4,FALSE),VLOOKUP(Fullmath[[#This Row],[M6]],$H1073:$L$2227,4,FALSE)),0)</f>
        <v>0</v>
      </c>
      <c r="AM1072" s="6">
        <f>(IFERROR(VLOOKUP(AK1072,Components[[Name]:[Price]],2,FALSE),0))</f>
        <v>0</v>
      </c>
      <c r="AP1072" s="6">
        <f>(IFERROR(VLOOKUP(AN1072,Components[[Name]:[Price]],2,FALSE),0))</f>
        <v>0</v>
      </c>
      <c r="AS1072" s="6">
        <f>(IFERROR(VLOOKUP(AQ1072,Components[[Name]:[Price]],2,FALSE),0))</f>
        <v>0</v>
      </c>
      <c r="AV1072" s="6">
        <f>(IFERROR(VLOOKUP(AT1072,Components[[Name]:[Price]],2,FALSE),0))</f>
        <v>0</v>
      </c>
      <c r="AY1072" s="6">
        <f>(IFERROR(VLOOKUP(AW1072,Components[[Name]:[Price]],2,FALSE),0))</f>
        <v>0</v>
      </c>
      <c r="BB1072" s="6">
        <f>(IFERROR(VLOOKUP(AZ1072,Components[[Name]:[Price]],2,FALSE),0))</f>
        <v>0</v>
      </c>
    </row>
    <row r="1073" spans="9:54" x14ac:dyDescent="0.2">
      <c r="I1073" s="7" t="e">
        <f>Fullmath[[#This Row],[Total CP]]/Fullmath[[#This Row],[Quantity]]</f>
        <v>#DIV/0!</v>
      </c>
      <c r="J10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3" s="6" t="e">
        <f>Fullmath[[#This Row],[Mat Cost]]/Fullmath[[#This Row],[Quantity]]</f>
        <v>#DIV/0!</v>
      </c>
      <c r="L10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3" s="14"/>
      <c r="O1073" s="15">
        <f>IFERROR(_xlfn.IFNA(VLOOKUP(Fullmath[[#This Row],[M1]],$H$2:$L1072,2,FALSE),VLOOKUP(Fullmath[[#This Row],[M1]],$H1074:$L$2227,2,FALSE)),0)</f>
        <v>0</v>
      </c>
      <c r="P1073" s="16">
        <f>IFERROR(_xlfn.IFNA(VLOOKUP(Fullmath[[#This Row],[M1]],$H$2:$L1072,4,FALSE),VLOOKUP(Fullmath[[#This Row],[M1]],$H1074:$L$2227,4,FALSE)),0)</f>
        <v>0</v>
      </c>
      <c r="S1073" s="15">
        <f>IFERROR(_xlfn.IFNA(VLOOKUP(Fullmath[[#This Row],[M2]],$H$2:$L1072,2,FALSE),VLOOKUP(Fullmath[[#This Row],[M2]],$H1074:$L$2227,2,FALSE)),0)</f>
        <v>0</v>
      </c>
      <c r="T1073" s="16">
        <f>IFERROR(_xlfn.IFNA(VLOOKUP(Fullmath[[#This Row],[M2]],$H$2:$L1072,4,FALSE),VLOOKUP(Fullmath[[#This Row],[M2]],$H1074:$L$2227,4,FALSE)),0)</f>
        <v>0</v>
      </c>
      <c r="W1073" s="15">
        <f>IFERROR(_xlfn.IFNA(VLOOKUP(Fullmath[[#This Row],[M3]],$H$2:$L1072,2,FALSE),VLOOKUP(Fullmath[[#This Row],[M3]],$H1074:$L$2227,2,FALSE)),0)</f>
        <v>0</v>
      </c>
      <c r="X1073" s="16">
        <f>IFERROR(_xlfn.IFNA(VLOOKUP(Fullmath[[#This Row],[M3]],$H$2:$L1072,4,FALSE),VLOOKUP(Fullmath[[#This Row],[M3]],$H1074:$L$2227,4,FALSE)),0)</f>
        <v>0</v>
      </c>
      <c r="AA1073" s="15">
        <f>IFERROR(_xlfn.IFNA(VLOOKUP(Fullmath[[#This Row],[M4]],$H$2:$L1072,2,FALSE),VLOOKUP(Fullmath[[#This Row],[M4]],$H1074:$L$2227,2,FALSE)),0)</f>
        <v>0</v>
      </c>
      <c r="AB1073" s="16">
        <f>IFERROR(_xlfn.IFNA(VLOOKUP(Fullmath[[#This Row],[M4]],$H$2:$L1072,4,FALSE),VLOOKUP(Fullmath[[#This Row],[M4]],$H1074:$L$2227,4,FALSE)),0)</f>
        <v>0</v>
      </c>
      <c r="AE1073" s="15">
        <f>IFERROR(_xlfn.IFNA(VLOOKUP(Fullmath[[#This Row],[M5]],$H$2:$L1072,2,FALSE),VLOOKUP(Fullmath[[#This Row],[M5]],$H1074:$L$2227,2,FALSE)),0)</f>
        <v>0</v>
      </c>
      <c r="AF1073" s="16">
        <f>IFERROR(_xlfn.IFNA(VLOOKUP(Fullmath[[#This Row],[M5]],$H$2:$L1072,4,FALSE),VLOOKUP(Fullmath[[#This Row],[M5]],$H1074:$L$2227,4,FALSE)),0)</f>
        <v>0</v>
      </c>
      <c r="AI1073" s="15">
        <f>IFERROR(_xlfn.IFNA(VLOOKUP(Fullmath[[#This Row],[M6]],$H$2:$L1072,2,FALSE),VLOOKUP(Fullmath[[#This Row],[M6]],$H1074:$L$2227,2,FALSE)),0)</f>
        <v>0</v>
      </c>
      <c r="AJ1073" s="16">
        <f>IFERROR(_xlfn.IFNA(VLOOKUP(Fullmath[[#This Row],[M6]],$H$2:$L1072,4,FALSE),VLOOKUP(Fullmath[[#This Row],[M6]],$H1074:$L$2227,4,FALSE)),0)</f>
        <v>0</v>
      </c>
      <c r="AM1073" s="6">
        <f>(IFERROR(VLOOKUP(AK1073,Components[[Name]:[Price]],2,FALSE),0))</f>
        <v>0</v>
      </c>
      <c r="AP1073" s="6">
        <f>(IFERROR(VLOOKUP(AN1073,Components[[Name]:[Price]],2,FALSE),0))</f>
        <v>0</v>
      </c>
      <c r="AS1073" s="6">
        <f>(IFERROR(VLOOKUP(AQ1073,Components[[Name]:[Price]],2,FALSE),0))</f>
        <v>0</v>
      </c>
      <c r="AV1073" s="6">
        <f>(IFERROR(VLOOKUP(AT1073,Components[[Name]:[Price]],2,FALSE),0))</f>
        <v>0</v>
      </c>
      <c r="AY1073" s="6">
        <f>(IFERROR(VLOOKUP(AW1073,Components[[Name]:[Price]],2,FALSE),0))</f>
        <v>0</v>
      </c>
      <c r="BB1073" s="6">
        <f>(IFERROR(VLOOKUP(AZ1073,Components[[Name]:[Price]],2,FALSE),0))</f>
        <v>0</v>
      </c>
    </row>
    <row r="1074" spans="9:54" x14ac:dyDescent="0.2">
      <c r="I1074" s="7" t="e">
        <f>Fullmath[[#This Row],[Total CP]]/Fullmath[[#This Row],[Quantity]]</f>
        <v>#DIV/0!</v>
      </c>
      <c r="J10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4" s="6" t="e">
        <f>Fullmath[[#This Row],[Mat Cost]]/Fullmath[[#This Row],[Quantity]]</f>
        <v>#DIV/0!</v>
      </c>
      <c r="L10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4" s="14"/>
      <c r="O1074" s="15">
        <f>IFERROR(_xlfn.IFNA(VLOOKUP(Fullmath[[#This Row],[M1]],$H$2:$L1073,2,FALSE),VLOOKUP(Fullmath[[#This Row],[M1]],$H1075:$L$2227,2,FALSE)),0)</f>
        <v>0</v>
      </c>
      <c r="P1074" s="16">
        <f>IFERROR(_xlfn.IFNA(VLOOKUP(Fullmath[[#This Row],[M1]],$H$2:$L1073,4,FALSE),VLOOKUP(Fullmath[[#This Row],[M1]],$H1075:$L$2227,4,FALSE)),0)</f>
        <v>0</v>
      </c>
      <c r="S1074" s="15">
        <f>IFERROR(_xlfn.IFNA(VLOOKUP(Fullmath[[#This Row],[M2]],$H$2:$L1073,2,FALSE),VLOOKUP(Fullmath[[#This Row],[M2]],$H1075:$L$2227,2,FALSE)),0)</f>
        <v>0</v>
      </c>
      <c r="T1074" s="16">
        <f>IFERROR(_xlfn.IFNA(VLOOKUP(Fullmath[[#This Row],[M2]],$H$2:$L1073,4,FALSE),VLOOKUP(Fullmath[[#This Row],[M2]],$H1075:$L$2227,4,FALSE)),0)</f>
        <v>0</v>
      </c>
      <c r="W1074" s="15">
        <f>IFERROR(_xlfn.IFNA(VLOOKUP(Fullmath[[#This Row],[M3]],$H$2:$L1073,2,FALSE),VLOOKUP(Fullmath[[#This Row],[M3]],$H1075:$L$2227,2,FALSE)),0)</f>
        <v>0</v>
      </c>
      <c r="X1074" s="16">
        <f>IFERROR(_xlfn.IFNA(VLOOKUP(Fullmath[[#This Row],[M3]],$H$2:$L1073,4,FALSE),VLOOKUP(Fullmath[[#This Row],[M3]],$H1075:$L$2227,4,FALSE)),0)</f>
        <v>0</v>
      </c>
      <c r="AA1074" s="15">
        <f>IFERROR(_xlfn.IFNA(VLOOKUP(Fullmath[[#This Row],[M4]],$H$2:$L1073,2,FALSE),VLOOKUP(Fullmath[[#This Row],[M4]],$H1075:$L$2227,2,FALSE)),0)</f>
        <v>0</v>
      </c>
      <c r="AB1074" s="16">
        <f>IFERROR(_xlfn.IFNA(VLOOKUP(Fullmath[[#This Row],[M4]],$H$2:$L1073,4,FALSE),VLOOKUP(Fullmath[[#This Row],[M4]],$H1075:$L$2227,4,FALSE)),0)</f>
        <v>0</v>
      </c>
      <c r="AE1074" s="15">
        <f>IFERROR(_xlfn.IFNA(VLOOKUP(Fullmath[[#This Row],[M5]],$H$2:$L1073,2,FALSE),VLOOKUP(Fullmath[[#This Row],[M5]],$H1075:$L$2227,2,FALSE)),0)</f>
        <v>0</v>
      </c>
      <c r="AF1074" s="16">
        <f>IFERROR(_xlfn.IFNA(VLOOKUP(Fullmath[[#This Row],[M5]],$H$2:$L1073,4,FALSE),VLOOKUP(Fullmath[[#This Row],[M5]],$H1075:$L$2227,4,FALSE)),0)</f>
        <v>0</v>
      </c>
      <c r="AI1074" s="15">
        <f>IFERROR(_xlfn.IFNA(VLOOKUP(Fullmath[[#This Row],[M6]],$H$2:$L1073,2,FALSE),VLOOKUP(Fullmath[[#This Row],[M6]],$H1075:$L$2227,2,FALSE)),0)</f>
        <v>0</v>
      </c>
      <c r="AJ1074" s="16">
        <f>IFERROR(_xlfn.IFNA(VLOOKUP(Fullmath[[#This Row],[M6]],$H$2:$L1073,4,FALSE),VLOOKUP(Fullmath[[#This Row],[M6]],$H1075:$L$2227,4,FALSE)),0)</f>
        <v>0</v>
      </c>
      <c r="AM1074" s="6">
        <f>(IFERROR(VLOOKUP(AK1074,Components[[Name]:[Price]],2,FALSE),0))</f>
        <v>0</v>
      </c>
      <c r="AP1074" s="6">
        <f>(IFERROR(VLOOKUP(AN1074,Components[[Name]:[Price]],2,FALSE),0))</f>
        <v>0</v>
      </c>
      <c r="AS1074" s="6">
        <f>(IFERROR(VLOOKUP(AQ1074,Components[[Name]:[Price]],2,FALSE),0))</f>
        <v>0</v>
      </c>
      <c r="AV1074" s="6">
        <f>(IFERROR(VLOOKUP(AT1074,Components[[Name]:[Price]],2,FALSE),0))</f>
        <v>0</v>
      </c>
      <c r="AY1074" s="6">
        <f>(IFERROR(VLOOKUP(AW1074,Components[[Name]:[Price]],2,FALSE),0))</f>
        <v>0</v>
      </c>
      <c r="BB1074" s="6">
        <f>(IFERROR(VLOOKUP(AZ1074,Components[[Name]:[Price]],2,FALSE),0))</f>
        <v>0</v>
      </c>
    </row>
    <row r="1075" spans="9:54" x14ac:dyDescent="0.2">
      <c r="I1075" s="7" t="e">
        <f>Fullmath[[#This Row],[Total CP]]/Fullmath[[#This Row],[Quantity]]</f>
        <v>#DIV/0!</v>
      </c>
      <c r="J10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5" s="6" t="e">
        <f>Fullmath[[#This Row],[Mat Cost]]/Fullmath[[#This Row],[Quantity]]</f>
        <v>#DIV/0!</v>
      </c>
      <c r="L10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5" s="14"/>
      <c r="O1075" s="15">
        <f>IFERROR(_xlfn.IFNA(VLOOKUP(Fullmath[[#This Row],[M1]],$H$2:$L1074,2,FALSE),VLOOKUP(Fullmath[[#This Row],[M1]],$H1076:$L$2227,2,FALSE)),0)</f>
        <v>0</v>
      </c>
      <c r="P1075" s="16">
        <f>IFERROR(_xlfn.IFNA(VLOOKUP(Fullmath[[#This Row],[M1]],$H$2:$L1074,4,FALSE),VLOOKUP(Fullmath[[#This Row],[M1]],$H1076:$L$2227,4,FALSE)),0)</f>
        <v>0</v>
      </c>
      <c r="S1075" s="15">
        <f>IFERROR(_xlfn.IFNA(VLOOKUP(Fullmath[[#This Row],[M2]],$H$2:$L1074,2,FALSE),VLOOKUP(Fullmath[[#This Row],[M2]],$H1076:$L$2227,2,FALSE)),0)</f>
        <v>0</v>
      </c>
      <c r="T1075" s="16">
        <f>IFERROR(_xlfn.IFNA(VLOOKUP(Fullmath[[#This Row],[M2]],$H$2:$L1074,4,FALSE),VLOOKUP(Fullmath[[#This Row],[M2]],$H1076:$L$2227,4,FALSE)),0)</f>
        <v>0</v>
      </c>
      <c r="W1075" s="15">
        <f>IFERROR(_xlfn.IFNA(VLOOKUP(Fullmath[[#This Row],[M3]],$H$2:$L1074,2,FALSE),VLOOKUP(Fullmath[[#This Row],[M3]],$H1076:$L$2227,2,FALSE)),0)</f>
        <v>0</v>
      </c>
      <c r="X1075" s="16">
        <f>IFERROR(_xlfn.IFNA(VLOOKUP(Fullmath[[#This Row],[M3]],$H$2:$L1074,4,FALSE),VLOOKUP(Fullmath[[#This Row],[M3]],$H1076:$L$2227,4,FALSE)),0)</f>
        <v>0</v>
      </c>
      <c r="AA1075" s="15">
        <f>IFERROR(_xlfn.IFNA(VLOOKUP(Fullmath[[#This Row],[M4]],$H$2:$L1074,2,FALSE),VLOOKUP(Fullmath[[#This Row],[M4]],$H1076:$L$2227,2,FALSE)),0)</f>
        <v>0</v>
      </c>
      <c r="AB1075" s="16">
        <f>IFERROR(_xlfn.IFNA(VLOOKUP(Fullmath[[#This Row],[M4]],$H$2:$L1074,4,FALSE),VLOOKUP(Fullmath[[#This Row],[M4]],$H1076:$L$2227,4,FALSE)),0)</f>
        <v>0</v>
      </c>
      <c r="AE1075" s="15">
        <f>IFERROR(_xlfn.IFNA(VLOOKUP(Fullmath[[#This Row],[M5]],$H$2:$L1074,2,FALSE),VLOOKUP(Fullmath[[#This Row],[M5]],$H1076:$L$2227,2,FALSE)),0)</f>
        <v>0</v>
      </c>
      <c r="AF1075" s="16">
        <f>IFERROR(_xlfn.IFNA(VLOOKUP(Fullmath[[#This Row],[M5]],$H$2:$L1074,4,FALSE),VLOOKUP(Fullmath[[#This Row],[M5]],$H1076:$L$2227,4,FALSE)),0)</f>
        <v>0</v>
      </c>
      <c r="AI1075" s="15">
        <f>IFERROR(_xlfn.IFNA(VLOOKUP(Fullmath[[#This Row],[M6]],$H$2:$L1074,2,FALSE),VLOOKUP(Fullmath[[#This Row],[M6]],$H1076:$L$2227,2,FALSE)),0)</f>
        <v>0</v>
      </c>
      <c r="AJ1075" s="16">
        <f>IFERROR(_xlfn.IFNA(VLOOKUP(Fullmath[[#This Row],[M6]],$H$2:$L1074,4,FALSE),VLOOKUP(Fullmath[[#This Row],[M6]],$H1076:$L$2227,4,FALSE)),0)</f>
        <v>0</v>
      </c>
      <c r="AM1075" s="6">
        <f>(IFERROR(VLOOKUP(AK1075,Components[[Name]:[Price]],2,FALSE),0))</f>
        <v>0</v>
      </c>
      <c r="AP1075" s="6">
        <f>(IFERROR(VLOOKUP(AN1075,Components[[Name]:[Price]],2,FALSE),0))</f>
        <v>0</v>
      </c>
      <c r="AS1075" s="6">
        <f>(IFERROR(VLOOKUP(AQ1075,Components[[Name]:[Price]],2,FALSE),0))</f>
        <v>0</v>
      </c>
      <c r="AV1075" s="6">
        <f>(IFERROR(VLOOKUP(AT1075,Components[[Name]:[Price]],2,FALSE),0))</f>
        <v>0</v>
      </c>
      <c r="AY1075" s="6">
        <f>(IFERROR(VLOOKUP(AW1075,Components[[Name]:[Price]],2,FALSE),0))</f>
        <v>0</v>
      </c>
      <c r="BB1075" s="6">
        <f>(IFERROR(VLOOKUP(AZ1075,Components[[Name]:[Price]],2,FALSE),0))</f>
        <v>0</v>
      </c>
    </row>
    <row r="1076" spans="9:54" x14ac:dyDescent="0.2">
      <c r="I1076" s="7" t="e">
        <f>Fullmath[[#This Row],[Total CP]]/Fullmath[[#This Row],[Quantity]]</f>
        <v>#DIV/0!</v>
      </c>
      <c r="J10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6" s="6" t="e">
        <f>Fullmath[[#This Row],[Mat Cost]]/Fullmath[[#This Row],[Quantity]]</f>
        <v>#DIV/0!</v>
      </c>
      <c r="L10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6" s="14"/>
      <c r="O1076" s="15">
        <f>IFERROR(_xlfn.IFNA(VLOOKUP(Fullmath[[#This Row],[M1]],$H$2:$L1075,2,FALSE),VLOOKUP(Fullmath[[#This Row],[M1]],$H1077:$L$2227,2,FALSE)),0)</f>
        <v>0</v>
      </c>
      <c r="P1076" s="16">
        <f>IFERROR(_xlfn.IFNA(VLOOKUP(Fullmath[[#This Row],[M1]],$H$2:$L1075,4,FALSE),VLOOKUP(Fullmath[[#This Row],[M1]],$H1077:$L$2227,4,FALSE)),0)</f>
        <v>0</v>
      </c>
      <c r="S1076" s="15">
        <f>IFERROR(_xlfn.IFNA(VLOOKUP(Fullmath[[#This Row],[M2]],$H$2:$L1075,2,FALSE),VLOOKUP(Fullmath[[#This Row],[M2]],$H1077:$L$2227,2,FALSE)),0)</f>
        <v>0</v>
      </c>
      <c r="T1076" s="16">
        <f>IFERROR(_xlfn.IFNA(VLOOKUP(Fullmath[[#This Row],[M2]],$H$2:$L1075,4,FALSE),VLOOKUP(Fullmath[[#This Row],[M2]],$H1077:$L$2227,4,FALSE)),0)</f>
        <v>0</v>
      </c>
      <c r="W1076" s="15">
        <f>IFERROR(_xlfn.IFNA(VLOOKUP(Fullmath[[#This Row],[M3]],$H$2:$L1075,2,FALSE),VLOOKUP(Fullmath[[#This Row],[M3]],$H1077:$L$2227,2,FALSE)),0)</f>
        <v>0</v>
      </c>
      <c r="X1076" s="16">
        <f>IFERROR(_xlfn.IFNA(VLOOKUP(Fullmath[[#This Row],[M3]],$H$2:$L1075,4,FALSE),VLOOKUP(Fullmath[[#This Row],[M3]],$H1077:$L$2227,4,FALSE)),0)</f>
        <v>0</v>
      </c>
      <c r="AA1076" s="15">
        <f>IFERROR(_xlfn.IFNA(VLOOKUP(Fullmath[[#This Row],[M4]],$H$2:$L1075,2,FALSE),VLOOKUP(Fullmath[[#This Row],[M4]],$H1077:$L$2227,2,FALSE)),0)</f>
        <v>0</v>
      </c>
      <c r="AB1076" s="16">
        <f>IFERROR(_xlfn.IFNA(VLOOKUP(Fullmath[[#This Row],[M4]],$H$2:$L1075,4,FALSE),VLOOKUP(Fullmath[[#This Row],[M4]],$H1077:$L$2227,4,FALSE)),0)</f>
        <v>0</v>
      </c>
      <c r="AE1076" s="15">
        <f>IFERROR(_xlfn.IFNA(VLOOKUP(Fullmath[[#This Row],[M5]],$H$2:$L1075,2,FALSE),VLOOKUP(Fullmath[[#This Row],[M5]],$H1077:$L$2227,2,FALSE)),0)</f>
        <v>0</v>
      </c>
      <c r="AF1076" s="16">
        <f>IFERROR(_xlfn.IFNA(VLOOKUP(Fullmath[[#This Row],[M5]],$H$2:$L1075,4,FALSE),VLOOKUP(Fullmath[[#This Row],[M5]],$H1077:$L$2227,4,FALSE)),0)</f>
        <v>0</v>
      </c>
      <c r="AI1076" s="15">
        <f>IFERROR(_xlfn.IFNA(VLOOKUP(Fullmath[[#This Row],[M6]],$H$2:$L1075,2,FALSE),VLOOKUP(Fullmath[[#This Row],[M6]],$H1077:$L$2227,2,FALSE)),0)</f>
        <v>0</v>
      </c>
      <c r="AJ1076" s="16">
        <f>IFERROR(_xlfn.IFNA(VLOOKUP(Fullmath[[#This Row],[M6]],$H$2:$L1075,4,FALSE),VLOOKUP(Fullmath[[#This Row],[M6]],$H1077:$L$2227,4,FALSE)),0)</f>
        <v>0</v>
      </c>
      <c r="AM1076" s="6">
        <f>(IFERROR(VLOOKUP(AK1076,Components[[Name]:[Price]],2,FALSE),0))</f>
        <v>0</v>
      </c>
      <c r="AP1076" s="6">
        <f>(IFERROR(VLOOKUP(AN1076,Components[[Name]:[Price]],2,FALSE),0))</f>
        <v>0</v>
      </c>
      <c r="AS1076" s="6">
        <f>(IFERROR(VLOOKUP(AQ1076,Components[[Name]:[Price]],2,FALSE),0))</f>
        <v>0</v>
      </c>
      <c r="AV1076" s="6">
        <f>(IFERROR(VLOOKUP(AT1076,Components[[Name]:[Price]],2,FALSE),0))</f>
        <v>0</v>
      </c>
      <c r="AY1076" s="6">
        <f>(IFERROR(VLOOKUP(AW1076,Components[[Name]:[Price]],2,FALSE),0))</f>
        <v>0</v>
      </c>
      <c r="BB1076" s="6">
        <f>(IFERROR(VLOOKUP(AZ1076,Components[[Name]:[Price]],2,FALSE),0))</f>
        <v>0</v>
      </c>
    </row>
    <row r="1077" spans="9:54" x14ac:dyDescent="0.2">
      <c r="I1077" s="7" t="e">
        <f>Fullmath[[#This Row],[Total CP]]/Fullmath[[#This Row],[Quantity]]</f>
        <v>#DIV/0!</v>
      </c>
      <c r="J10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7" s="6" t="e">
        <f>Fullmath[[#This Row],[Mat Cost]]/Fullmath[[#This Row],[Quantity]]</f>
        <v>#DIV/0!</v>
      </c>
      <c r="L10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7" s="14"/>
      <c r="O1077" s="15">
        <f>IFERROR(_xlfn.IFNA(VLOOKUP(Fullmath[[#This Row],[M1]],$H$2:$L1076,2,FALSE),VLOOKUP(Fullmath[[#This Row],[M1]],$H1078:$L$2227,2,FALSE)),0)</f>
        <v>0</v>
      </c>
      <c r="P1077" s="16">
        <f>IFERROR(_xlfn.IFNA(VLOOKUP(Fullmath[[#This Row],[M1]],$H$2:$L1076,4,FALSE),VLOOKUP(Fullmath[[#This Row],[M1]],$H1078:$L$2227,4,FALSE)),0)</f>
        <v>0</v>
      </c>
      <c r="S1077" s="15">
        <f>IFERROR(_xlfn.IFNA(VLOOKUP(Fullmath[[#This Row],[M2]],$H$2:$L1076,2,FALSE),VLOOKUP(Fullmath[[#This Row],[M2]],$H1078:$L$2227,2,FALSE)),0)</f>
        <v>0</v>
      </c>
      <c r="T1077" s="16">
        <f>IFERROR(_xlfn.IFNA(VLOOKUP(Fullmath[[#This Row],[M2]],$H$2:$L1076,4,FALSE),VLOOKUP(Fullmath[[#This Row],[M2]],$H1078:$L$2227,4,FALSE)),0)</f>
        <v>0</v>
      </c>
      <c r="W1077" s="15">
        <f>IFERROR(_xlfn.IFNA(VLOOKUP(Fullmath[[#This Row],[M3]],$H$2:$L1076,2,FALSE),VLOOKUP(Fullmath[[#This Row],[M3]],$H1078:$L$2227,2,FALSE)),0)</f>
        <v>0</v>
      </c>
      <c r="X1077" s="16">
        <f>IFERROR(_xlfn.IFNA(VLOOKUP(Fullmath[[#This Row],[M3]],$H$2:$L1076,4,FALSE),VLOOKUP(Fullmath[[#This Row],[M3]],$H1078:$L$2227,4,FALSE)),0)</f>
        <v>0</v>
      </c>
      <c r="AA1077" s="15">
        <f>IFERROR(_xlfn.IFNA(VLOOKUP(Fullmath[[#This Row],[M4]],$H$2:$L1076,2,FALSE),VLOOKUP(Fullmath[[#This Row],[M4]],$H1078:$L$2227,2,FALSE)),0)</f>
        <v>0</v>
      </c>
      <c r="AB1077" s="16">
        <f>IFERROR(_xlfn.IFNA(VLOOKUP(Fullmath[[#This Row],[M4]],$H$2:$L1076,4,FALSE),VLOOKUP(Fullmath[[#This Row],[M4]],$H1078:$L$2227,4,FALSE)),0)</f>
        <v>0</v>
      </c>
      <c r="AE1077" s="15">
        <f>IFERROR(_xlfn.IFNA(VLOOKUP(Fullmath[[#This Row],[M5]],$H$2:$L1076,2,FALSE),VLOOKUP(Fullmath[[#This Row],[M5]],$H1078:$L$2227,2,FALSE)),0)</f>
        <v>0</v>
      </c>
      <c r="AF1077" s="16">
        <f>IFERROR(_xlfn.IFNA(VLOOKUP(Fullmath[[#This Row],[M5]],$H$2:$L1076,4,FALSE),VLOOKUP(Fullmath[[#This Row],[M5]],$H1078:$L$2227,4,FALSE)),0)</f>
        <v>0</v>
      </c>
      <c r="AI1077" s="15">
        <f>IFERROR(_xlfn.IFNA(VLOOKUP(Fullmath[[#This Row],[M6]],$H$2:$L1076,2,FALSE),VLOOKUP(Fullmath[[#This Row],[M6]],$H1078:$L$2227,2,FALSE)),0)</f>
        <v>0</v>
      </c>
      <c r="AJ1077" s="16">
        <f>IFERROR(_xlfn.IFNA(VLOOKUP(Fullmath[[#This Row],[M6]],$H$2:$L1076,4,FALSE),VLOOKUP(Fullmath[[#This Row],[M6]],$H1078:$L$2227,4,FALSE)),0)</f>
        <v>0</v>
      </c>
      <c r="AM1077" s="6">
        <f>(IFERROR(VLOOKUP(AK1077,Components[[Name]:[Price]],2,FALSE),0))</f>
        <v>0</v>
      </c>
      <c r="AP1077" s="6">
        <f>(IFERROR(VLOOKUP(AN1077,Components[[Name]:[Price]],2,FALSE),0))</f>
        <v>0</v>
      </c>
      <c r="AS1077" s="6">
        <f>(IFERROR(VLOOKUP(AQ1077,Components[[Name]:[Price]],2,FALSE),0))</f>
        <v>0</v>
      </c>
      <c r="AV1077" s="6">
        <f>(IFERROR(VLOOKUP(AT1077,Components[[Name]:[Price]],2,FALSE),0))</f>
        <v>0</v>
      </c>
      <c r="AY1077" s="6">
        <f>(IFERROR(VLOOKUP(AW1077,Components[[Name]:[Price]],2,FALSE),0))</f>
        <v>0</v>
      </c>
      <c r="BB1077" s="6">
        <f>(IFERROR(VLOOKUP(AZ1077,Components[[Name]:[Price]],2,FALSE),0))</f>
        <v>0</v>
      </c>
    </row>
    <row r="1078" spans="9:54" x14ac:dyDescent="0.2">
      <c r="I1078" s="7" t="e">
        <f>Fullmath[[#This Row],[Total CP]]/Fullmath[[#This Row],[Quantity]]</f>
        <v>#DIV/0!</v>
      </c>
      <c r="J10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8" s="6" t="e">
        <f>Fullmath[[#This Row],[Mat Cost]]/Fullmath[[#This Row],[Quantity]]</f>
        <v>#DIV/0!</v>
      </c>
      <c r="L10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8" s="14"/>
      <c r="O1078" s="15">
        <f>IFERROR(_xlfn.IFNA(VLOOKUP(Fullmath[[#This Row],[M1]],$H$2:$L1077,2,FALSE),VLOOKUP(Fullmath[[#This Row],[M1]],$H1079:$L$2227,2,FALSE)),0)</f>
        <v>0</v>
      </c>
      <c r="P1078" s="16">
        <f>IFERROR(_xlfn.IFNA(VLOOKUP(Fullmath[[#This Row],[M1]],$H$2:$L1077,4,FALSE),VLOOKUP(Fullmath[[#This Row],[M1]],$H1079:$L$2227,4,FALSE)),0)</f>
        <v>0</v>
      </c>
      <c r="S1078" s="15">
        <f>IFERROR(_xlfn.IFNA(VLOOKUP(Fullmath[[#This Row],[M2]],$H$2:$L1077,2,FALSE),VLOOKUP(Fullmath[[#This Row],[M2]],$H1079:$L$2227,2,FALSE)),0)</f>
        <v>0</v>
      </c>
      <c r="T1078" s="16">
        <f>IFERROR(_xlfn.IFNA(VLOOKUP(Fullmath[[#This Row],[M2]],$H$2:$L1077,4,FALSE),VLOOKUP(Fullmath[[#This Row],[M2]],$H1079:$L$2227,4,FALSE)),0)</f>
        <v>0</v>
      </c>
      <c r="W1078" s="15">
        <f>IFERROR(_xlfn.IFNA(VLOOKUP(Fullmath[[#This Row],[M3]],$H$2:$L1077,2,FALSE),VLOOKUP(Fullmath[[#This Row],[M3]],$H1079:$L$2227,2,FALSE)),0)</f>
        <v>0</v>
      </c>
      <c r="X1078" s="16">
        <f>IFERROR(_xlfn.IFNA(VLOOKUP(Fullmath[[#This Row],[M3]],$H$2:$L1077,4,FALSE),VLOOKUP(Fullmath[[#This Row],[M3]],$H1079:$L$2227,4,FALSE)),0)</f>
        <v>0</v>
      </c>
      <c r="AA1078" s="15">
        <f>IFERROR(_xlfn.IFNA(VLOOKUP(Fullmath[[#This Row],[M4]],$H$2:$L1077,2,FALSE),VLOOKUP(Fullmath[[#This Row],[M4]],$H1079:$L$2227,2,FALSE)),0)</f>
        <v>0</v>
      </c>
      <c r="AB1078" s="16">
        <f>IFERROR(_xlfn.IFNA(VLOOKUP(Fullmath[[#This Row],[M4]],$H$2:$L1077,4,FALSE),VLOOKUP(Fullmath[[#This Row],[M4]],$H1079:$L$2227,4,FALSE)),0)</f>
        <v>0</v>
      </c>
      <c r="AE1078" s="15">
        <f>IFERROR(_xlfn.IFNA(VLOOKUP(Fullmath[[#This Row],[M5]],$H$2:$L1077,2,FALSE),VLOOKUP(Fullmath[[#This Row],[M5]],$H1079:$L$2227,2,FALSE)),0)</f>
        <v>0</v>
      </c>
      <c r="AF1078" s="16">
        <f>IFERROR(_xlfn.IFNA(VLOOKUP(Fullmath[[#This Row],[M5]],$H$2:$L1077,4,FALSE),VLOOKUP(Fullmath[[#This Row],[M5]],$H1079:$L$2227,4,FALSE)),0)</f>
        <v>0</v>
      </c>
      <c r="AI1078" s="15">
        <f>IFERROR(_xlfn.IFNA(VLOOKUP(Fullmath[[#This Row],[M6]],$H$2:$L1077,2,FALSE),VLOOKUP(Fullmath[[#This Row],[M6]],$H1079:$L$2227,2,FALSE)),0)</f>
        <v>0</v>
      </c>
      <c r="AJ1078" s="16">
        <f>IFERROR(_xlfn.IFNA(VLOOKUP(Fullmath[[#This Row],[M6]],$H$2:$L1077,4,FALSE),VLOOKUP(Fullmath[[#This Row],[M6]],$H1079:$L$2227,4,FALSE)),0)</f>
        <v>0</v>
      </c>
      <c r="AM1078" s="6">
        <f>(IFERROR(VLOOKUP(AK1078,Components[[Name]:[Price]],2,FALSE),0))</f>
        <v>0</v>
      </c>
      <c r="AP1078" s="6">
        <f>(IFERROR(VLOOKUP(AN1078,Components[[Name]:[Price]],2,FALSE),0))</f>
        <v>0</v>
      </c>
      <c r="AS1078" s="6">
        <f>(IFERROR(VLOOKUP(AQ1078,Components[[Name]:[Price]],2,FALSE),0))</f>
        <v>0</v>
      </c>
      <c r="AV1078" s="6">
        <f>(IFERROR(VLOOKUP(AT1078,Components[[Name]:[Price]],2,FALSE),0))</f>
        <v>0</v>
      </c>
      <c r="AY1078" s="6">
        <f>(IFERROR(VLOOKUP(AW1078,Components[[Name]:[Price]],2,FALSE),0))</f>
        <v>0</v>
      </c>
      <c r="BB1078" s="6">
        <f>(IFERROR(VLOOKUP(AZ1078,Components[[Name]:[Price]],2,FALSE),0))</f>
        <v>0</v>
      </c>
    </row>
    <row r="1079" spans="9:54" x14ac:dyDescent="0.2">
      <c r="I1079" s="7" t="e">
        <f>Fullmath[[#This Row],[Total CP]]/Fullmath[[#This Row],[Quantity]]</f>
        <v>#DIV/0!</v>
      </c>
      <c r="J10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79" s="6" t="e">
        <f>Fullmath[[#This Row],[Mat Cost]]/Fullmath[[#This Row],[Quantity]]</f>
        <v>#DIV/0!</v>
      </c>
      <c r="L10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79" s="14"/>
      <c r="O1079" s="15">
        <f>IFERROR(_xlfn.IFNA(VLOOKUP(Fullmath[[#This Row],[M1]],$H$2:$L1078,2,FALSE),VLOOKUP(Fullmath[[#This Row],[M1]],$H1080:$L$2227,2,FALSE)),0)</f>
        <v>0</v>
      </c>
      <c r="P1079" s="16">
        <f>IFERROR(_xlfn.IFNA(VLOOKUP(Fullmath[[#This Row],[M1]],$H$2:$L1078,4,FALSE),VLOOKUP(Fullmath[[#This Row],[M1]],$H1080:$L$2227,4,FALSE)),0)</f>
        <v>0</v>
      </c>
      <c r="S1079" s="15">
        <f>IFERROR(_xlfn.IFNA(VLOOKUP(Fullmath[[#This Row],[M2]],$H$2:$L1078,2,FALSE),VLOOKUP(Fullmath[[#This Row],[M2]],$H1080:$L$2227,2,FALSE)),0)</f>
        <v>0</v>
      </c>
      <c r="T1079" s="16">
        <f>IFERROR(_xlfn.IFNA(VLOOKUP(Fullmath[[#This Row],[M2]],$H$2:$L1078,4,FALSE),VLOOKUP(Fullmath[[#This Row],[M2]],$H1080:$L$2227,4,FALSE)),0)</f>
        <v>0</v>
      </c>
      <c r="W1079" s="15">
        <f>IFERROR(_xlfn.IFNA(VLOOKUP(Fullmath[[#This Row],[M3]],$H$2:$L1078,2,FALSE),VLOOKUP(Fullmath[[#This Row],[M3]],$H1080:$L$2227,2,FALSE)),0)</f>
        <v>0</v>
      </c>
      <c r="X1079" s="16">
        <f>IFERROR(_xlfn.IFNA(VLOOKUP(Fullmath[[#This Row],[M3]],$H$2:$L1078,4,FALSE),VLOOKUP(Fullmath[[#This Row],[M3]],$H1080:$L$2227,4,FALSE)),0)</f>
        <v>0</v>
      </c>
      <c r="AA1079" s="15">
        <f>IFERROR(_xlfn.IFNA(VLOOKUP(Fullmath[[#This Row],[M4]],$H$2:$L1078,2,FALSE),VLOOKUP(Fullmath[[#This Row],[M4]],$H1080:$L$2227,2,FALSE)),0)</f>
        <v>0</v>
      </c>
      <c r="AB1079" s="16">
        <f>IFERROR(_xlfn.IFNA(VLOOKUP(Fullmath[[#This Row],[M4]],$H$2:$L1078,4,FALSE),VLOOKUP(Fullmath[[#This Row],[M4]],$H1080:$L$2227,4,FALSE)),0)</f>
        <v>0</v>
      </c>
      <c r="AE1079" s="15">
        <f>IFERROR(_xlfn.IFNA(VLOOKUP(Fullmath[[#This Row],[M5]],$H$2:$L1078,2,FALSE),VLOOKUP(Fullmath[[#This Row],[M5]],$H1080:$L$2227,2,FALSE)),0)</f>
        <v>0</v>
      </c>
      <c r="AF1079" s="16">
        <f>IFERROR(_xlfn.IFNA(VLOOKUP(Fullmath[[#This Row],[M5]],$H$2:$L1078,4,FALSE),VLOOKUP(Fullmath[[#This Row],[M5]],$H1080:$L$2227,4,FALSE)),0)</f>
        <v>0</v>
      </c>
      <c r="AI1079" s="15">
        <f>IFERROR(_xlfn.IFNA(VLOOKUP(Fullmath[[#This Row],[M6]],$H$2:$L1078,2,FALSE),VLOOKUP(Fullmath[[#This Row],[M6]],$H1080:$L$2227,2,FALSE)),0)</f>
        <v>0</v>
      </c>
      <c r="AJ1079" s="16">
        <f>IFERROR(_xlfn.IFNA(VLOOKUP(Fullmath[[#This Row],[M6]],$H$2:$L1078,4,FALSE),VLOOKUP(Fullmath[[#This Row],[M6]],$H1080:$L$2227,4,FALSE)),0)</f>
        <v>0</v>
      </c>
      <c r="AM1079" s="6">
        <f>(IFERROR(VLOOKUP(AK1079,Components[[Name]:[Price]],2,FALSE),0))</f>
        <v>0</v>
      </c>
      <c r="AP1079" s="6">
        <f>(IFERROR(VLOOKUP(AN1079,Components[[Name]:[Price]],2,FALSE),0))</f>
        <v>0</v>
      </c>
      <c r="AS1079" s="6">
        <f>(IFERROR(VLOOKUP(AQ1079,Components[[Name]:[Price]],2,FALSE),0))</f>
        <v>0</v>
      </c>
      <c r="AV1079" s="6">
        <f>(IFERROR(VLOOKUP(AT1079,Components[[Name]:[Price]],2,FALSE),0))</f>
        <v>0</v>
      </c>
      <c r="AY1079" s="6">
        <f>(IFERROR(VLOOKUP(AW1079,Components[[Name]:[Price]],2,FALSE),0))</f>
        <v>0</v>
      </c>
      <c r="BB1079" s="6">
        <f>(IFERROR(VLOOKUP(AZ1079,Components[[Name]:[Price]],2,FALSE),0))</f>
        <v>0</v>
      </c>
    </row>
    <row r="1080" spans="9:54" x14ac:dyDescent="0.2">
      <c r="I1080" s="7" t="e">
        <f>Fullmath[[#This Row],[Total CP]]/Fullmath[[#This Row],[Quantity]]</f>
        <v>#DIV/0!</v>
      </c>
      <c r="J10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0" s="6" t="e">
        <f>Fullmath[[#This Row],[Mat Cost]]/Fullmath[[#This Row],[Quantity]]</f>
        <v>#DIV/0!</v>
      </c>
      <c r="L10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0" s="14"/>
      <c r="O1080" s="15">
        <f>IFERROR(_xlfn.IFNA(VLOOKUP(Fullmath[[#This Row],[M1]],$H$2:$L1079,2,FALSE),VLOOKUP(Fullmath[[#This Row],[M1]],$H1081:$L$2227,2,FALSE)),0)</f>
        <v>0</v>
      </c>
      <c r="P1080" s="16">
        <f>IFERROR(_xlfn.IFNA(VLOOKUP(Fullmath[[#This Row],[M1]],$H$2:$L1079,4,FALSE),VLOOKUP(Fullmath[[#This Row],[M1]],$H1081:$L$2227,4,FALSE)),0)</f>
        <v>0</v>
      </c>
      <c r="S1080" s="15">
        <f>IFERROR(_xlfn.IFNA(VLOOKUP(Fullmath[[#This Row],[M2]],$H$2:$L1079,2,FALSE),VLOOKUP(Fullmath[[#This Row],[M2]],$H1081:$L$2227,2,FALSE)),0)</f>
        <v>0</v>
      </c>
      <c r="T1080" s="16">
        <f>IFERROR(_xlfn.IFNA(VLOOKUP(Fullmath[[#This Row],[M2]],$H$2:$L1079,4,FALSE),VLOOKUP(Fullmath[[#This Row],[M2]],$H1081:$L$2227,4,FALSE)),0)</f>
        <v>0</v>
      </c>
      <c r="W1080" s="15">
        <f>IFERROR(_xlfn.IFNA(VLOOKUP(Fullmath[[#This Row],[M3]],$H$2:$L1079,2,FALSE),VLOOKUP(Fullmath[[#This Row],[M3]],$H1081:$L$2227,2,FALSE)),0)</f>
        <v>0</v>
      </c>
      <c r="X1080" s="16">
        <f>IFERROR(_xlfn.IFNA(VLOOKUP(Fullmath[[#This Row],[M3]],$H$2:$L1079,4,FALSE),VLOOKUP(Fullmath[[#This Row],[M3]],$H1081:$L$2227,4,FALSE)),0)</f>
        <v>0</v>
      </c>
      <c r="AA1080" s="15">
        <f>IFERROR(_xlfn.IFNA(VLOOKUP(Fullmath[[#This Row],[M4]],$H$2:$L1079,2,FALSE),VLOOKUP(Fullmath[[#This Row],[M4]],$H1081:$L$2227,2,FALSE)),0)</f>
        <v>0</v>
      </c>
      <c r="AB1080" s="16">
        <f>IFERROR(_xlfn.IFNA(VLOOKUP(Fullmath[[#This Row],[M4]],$H$2:$L1079,4,FALSE),VLOOKUP(Fullmath[[#This Row],[M4]],$H1081:$L$2227,4,FALSE)),0)</f>
        <v>0</v>
      </c>
      <c r="AE1080" s="15">
        <f>IFERROR(_xlfn.IFNA(VLOOKUP(Fullmath[[#This Row],[M5]],$H$2:$L1079,2,FALSE),VLOOKUP(Fullmath[[#This Row],[M5]],$H1081:$L$2227,2,FALSE)),0)</f>
        <v>0</v>
      </c>
      <c r="AF1080" s="16">
        <f>IFERROR(_xlfn.IFNA(VLOOKUP(Fullmath[[#This Row],[M5]],$H$2:$L1079,4,FALSE),VLOOKUP(Fullmath[[#This Row],[M5]],$H1081:$L$2227,4,FALSE)),0)</f>
        <v>0</v>
      </c>
      <c r="AI1080" s="15">
        <f>IFERROR(_xlfn.IFNA(VLOOKUP(Fullmath[[#This Row],[M6]],$H$2:$L1079,2,FALSE),VLOOKUP(Fullmath[[#This Row],[M6]],$H1081:$L$2227,2,FALSE)),0)</f>
        <v>0</v>
      </c>
      <c r="AJ1080" s="16">
        <f>IFERROR(_xlfn.IFNA(VLOOKUP(Fullmath[[#This Row],[M6]],$H$2:$L1079,4,FALSE),VLOOKUP(Fullmath[[#This Row],[M6]],$H1081:$L$2227,4,FALSE)),0)</f>
        <v>0</v>
      </c>
      <c r="AM1080" s="6">
        <f>(IFERROR(VLOOKUP(AK1080,Components[[Name]:[Price]],2,FALSE),0))</f>
        <v>0</v>
      </c>
      <c r="AP1080" s="6">
        <f>(IFERROR(VLOOKUP(AN1080,Components[[Name]:[Price]],2,FALSE),0))</f>
        <v>0</v>
      </c>
      <c r="AS1080" s="6">
        <f>(IFERROR(VLOOKUP(AQ1080,Components[[Name]:[Price]],2,FALSE),0))</f>
        <v>0</v>
      </c>
      <c r="AV1080" s="6">
        <f>(IFERROR(VLOOKUP(AT1080,Components[[Name]:[Price]],2,FALSE),0))</f>
        <v>0</v>
      </c>
      <c r="AY1080" s="6">
        <f>(IFERROR(VLOOKUP(AW1080,Components[[Name]:[Price]],2,FALSE),0))</f>
        <v>0</v>
      </c>
      <c r="BB1080" s="6">
        <f>(IFERROR(VLOOKUP(AZ1080,Components[[Name]:[Price]],2,FALSE),0))</f>
        <v>0</v>
      </c>
    </row>
    <row r="1081" spans="9:54" x14ac:dyDescent="0.2">
      <c r="I1081" s="7" t="e">
        <f>Fullmath[[#This Row],[Total CP]]/Fullmath[[#This Row],[Quantity]]</f>
        <v>#DIV/0!</v>
      </c>
      <c r="J10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1" s="6" t="e">
        <f>Fullmath[[#This Row],[Mat Cost]]/Fullmath[[#This Row],[Quantity]]</f>
        <v>#DIV/0!</v>
      </c>
      <c r="L10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1" s="14"/>
      <c r="O1081" s="15">
        <f>IFERROR(_xlfn.IFNA(VLOOKUP(Fullmath[[#This Row],[M1]],$H$2:$L1080,2,FALSE),VLOOKUP(Fullmath[[#This Row],[M1]],$H1082:$L$2227,2,FALSE)),0)</f>
        <v>0</v>
      </c>
      <c r="P1081" s="16">
        <f>IFERROR(_xlfn.IFNA(VLOOKUP(Fullmath[[#This Row],[M1]],$H$2:$L1080,4,FALSE),VLOOKUP(Fullmath[[#This Row],[M1]],$H1082:$L$2227,4,FALSE)),0)</f>
        <v>0</v>
      </c>
      <c r="S1081" s="15">
        <f>IFERROR(_xlfn.IFNA(VLOOKUP(Fullmath[[#This Row],[M2]],$H$2:$L1080,2,FALSE),VLOOKUP(Fullmath[[#This Row],[M2]],$H1082:$L$2227,2,FALSE)),0)</f>
        <v>0</v>
      </c>
      <c r="T1081" s="16">
        <f>IFERROR(_xlfn.IFNA(VLOOKUP(Fullmath[[#This Row],[M2]],$H$2:$L1080,4,FALSE),VLOOKUP(Fullmath[[#This Row],[M2]],$H1082:$L$2227,4,FALSE)),0)</f>
        <v>0</v>
      </c>
      <c r="W1081" s="15">
        <f>IFERROR(_xlfn.IFNA(VLOOKUP(Fullmath[[#This Row],[M3]],$H$2:$L1080,2,FALSE),VLOOKUP(Fullmath[[#This Row],[M3]],$H1082:$L$2227,2,FALSE)),0)</f>
        <v>0</v>
      </c>
      <c r="X1081" s="16">
        <f>IFERROR(_xlfn.IFNA(VLOOKUP(Fullmath[[#This Row],[M3]],$H$2:$L1080,4,FALSE),VLOOKUP(Fullmath[[#This Row],[M3]],$H1082:$L$2227,4,FALSE)),0)</f>
        <v>0</v>
      </c>
      <c r="AA1081" s="15">
        <f>IFERROR(_xlfn.IFNA(VLOOKUP(Fullmath[[#This Row],[M4]],$H$2:$L1080,2,FALSE),VLOOKUP(Fullmath[[#This Row],[M4]],$H1082:$L$2227,2,FALSE)),0)</f>
        <v>0</v>
      </c>
      <c r="AB1081" s="16">
        <f>IFERROR(_xlfn.IFNA(VLOOKUP(Fullmath[[#This Row],[M4]],$H$2:$L1080,4,FALSE),VLOOKUP(Fullmath[[#This Row],[M4]],$H1082:$L$2227,4,FALSE)),0)</f>
        <v>0</v>
      </c>
      <c r="AE1081" s="15">
        <f>IFERROR(_xlfn.IFNA(VLOOKUP(Fullmath[[#This Row],[M5]],$H$2:$L1080,2,FALSE),VLOOKUP(Fullmath[[#This Row],[M5]],$H1082:$L$2227,2,FALSE)),0)</f>
        <v>0</v>
      </c>
      <c r="AF1081" s="16">
        <f>IFERROR(_xlfn.IFNA(VLOOKUP(Fullmath[[#This Row],[M5]],$H$2:$L1080,4,FALSE),VLOOKUP(Fullmath[[#This Row],[M5]],$H1082:$L$2227,4,FALSE)),0)</f>
        <v>0</v>
      </c>
      <c r="AI1081" s="15">
        <f>IFERROR(_xlfn.IFNA(VLOOKUP(Fullmath[[#This Row],[M6]],$H$2:$L1080,2,FALSE),VLOOKUP(Fullmath[[#This Row],[M6]],$H1082:$L$2227,2,FALSE)),0)</f>
        <v>0</v>
      </c>
      <c r="AJ1081" s="16">
        <f>IFERROR(_xlfn.IFNA(VLOOKUP(Fullmath[[#This Row],[M6]],$H$2:$L1080,4,FALSE),VLOOKUP(Fullmath[[#This Row],[M6]],$H1082:$L$2227,4,FALSE)),0)</f>
        <v>0</v>
      </c>
      <c r="AM1081" s="6">
        <f>(IFERROR(VLOOKUP(AK1081,Components[[Name]:[Price]],2,FALSE),0))</f>
        <v>0</v>
      </c>
      <c r="AP1081" s="6">
        <f>(IFERROR(VLOOKUP(AN1081,Components[[Name]:[Price]],2,FALSE),0))</f>
        <v>0</v>
      </c>
      <c r="AS1081" s="6">
        <f>(IFERROR(VLOOKUP(AQ1081,Components[[Name]:[Price]],2,FALSE),0))</f>
        <v>0</v>
      </c>
      <c r="AV1081" s="6">
        <f>(IFERROR(VLOOKUP(AT1081,Components[[Name]:[Price]],2,FALSE),0))</f>
        <v>0</v>
      </c>
      <c r="AY1081" s="6">
        <f>(IFERROR(VLOOKUP(AW1081,Components[[Name]:[Price]],2,FALSE),0))</f>
        <v>0</v>
      </c>
      <c r="BB1081" s="6">
        <f>(IFERROR(VLOOKUP(AZ1081,Components[[Name]:[Price]],2,FALSE),0))</f>
        <v>0</v>
      </c>
    </row>
    <row r="1082" spans="9:54" x14ac:dyDescent="0.2">
      <c r="I1082" s="7" t="e">
        <f>Fullmath[[#This Row],[Total CP]]/Fullmath[[#This Row],[Quantity]]</f>
        <v>#DIV/0!</v>
      </c>
      <c r="J10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2" s="6" t="e">
        <f>Fullmath[[#This Row],[Mat Cost]]/Fullmath[[#This Row],[Quantity]]</f>
        <v>#DIV/0!</v>
      </c>
      <c r="L10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2" s="14"/>
      <c r="O1082" s="15">
        <f>IFERROR(_xlfn.IFNA(VLOOKUP(Fullmath[[#This Row],[M1]],$H$2:$L1081,2,FALSE),VLOOKUP(Fullmath[[#This Row],[M1]],$H1083:$L$2227,2,FALSE)),0)</f>
        <v>0</v>
      </c>
      <c r="P1082" s="16">
        <f>IFERROR(_xlfn.IFNA(VLOOKUP(Fullmath[[#This Row],[M1]],$H$2:$L1081,4,FALSE),VLOOKUP(Fullmath[[#This Row],[M1]],$H1083:$L$2227,4,FALSE)),0)</f>
        <v>0</v>
      </c>
      <c r="S1082" s="15">
        <f>IFERROR(_xlfn.IFNA(VLOOKUP(Fullmath[[#This Row],[M2]],$H$2:$L1081,2,FALSE),VLOOKUP(Fullmath[[#This Row],[M2]],$H1083:$L$2227,2,FALSE)),0)</f>
        <v>0</v>
      </c>
      <c r="T1082" s="16">
        <f>IFERROR(_xlfn.IFNA(VLOOKUP(Fullmath[[#This Row],[M2]],$H$2:$L1081,4,FALSE),VLOOKUP(Fullmath[[#This Row],[M2]],$H1083:$L$2227,4,FALSE)),0)</f>
        <v>0</v>
      </c>
      <c r="W1082" s="15">
        <f>IFERROR(_xlfn.IFNA(VLOOKUP(Fullmath[[#This Row],[M3]],$H$2:$L1081,2,FALSE),VLOOKUP(Fullmath[[#This Row],[M3]],$H1083:$L$2227,2,FALSE)),0)</f>
        <v>0</v>
      </c>
      <c r="X1082" s="16">
        <f>IFERROR(_xlfn.IFNA(VLOOKUP(Fullmath[[#This Row],[M3]],$H$2:$L1081,4,FALSE),VLOOKUP(Fullmath[[#This Row],[M3]],$H1083:$L$2227,4,FALSE)),0)</f>
        <v>0</v>
      </c>
      <c r="AA1082" s="15">
        <f>IFERROR(_xlfn.IFNA(VLOOKUP(Fullmath[[#This Row],[M4]],$H$2:$L1081,2,FALSE),VLOOKUP(Fullmath[[#This Row],[M4]],$H1083:$L$2227,2,FALSE)),0)</f>
        <v>0</v>
      </c>
      <c r="AB1082" s="16">
        <f>IFERROR(_xlfn.IFNA(VLOOKUP(Fullmath[[#This Row],[M4]],$H$2:$L1081,4,FALSE),VLOOKUP(Fullmath[[#This Row],[M4]],$H1083:$L$2227,4,FALSE)),0)</f>
        <v>0</v>
      </c>
      <c r="AE1082" s="15">
        <f>IFERROR(_xlfn.IFNA(VLOOKUP(Fullmath[[#This Row],[M5]],$H$2:$L1081,2,FALSE),VLOOKUP(Fullmath[[#This Row],[M5]],$H1083:$L$2227,2,FALSE)),0)</f>
        <v>0</v>
      </c>
      <c r="AF1082" s="16">
        <f>IFERROR(_xlfn.IFNA(VLOOKUP(Fullmath[[#This Row],[M5]],$H$2:$L1081,4,FALSE),VLOOKUP(Fullmath[[#This Row],[M5]],$H1083:$L$2227,4,FALSE)),0)</f>
        <v>0</v>
      </c>
      <c r="AI1082" s="15">
        <f>IFERROR(_xlfn.IFNA(VLOOKUP(Fullmath[[#This Row],[M6]],$H$2:$L1081,2,FALSE),VLOOKUP(Fullmath[[#This Row],[M6]],$H1083:$L$2227,2,FALSE)),0)</f>
        <v>0</v>
      </c>
      <c r="AJ1082" s="16">
        <f>IFERROR(_xlfn.IFNA(VLOOKUP(Fullmath[[#This Row],[M6]],$H$2:$L1081,4,FALSE),VLOOKUP(Fullmath[[#This Row],[M6]],$H1083:$L$2227,4,FALSE)),0)</f>
        <v>0</v>
      </c>
      <c r="AM1082" s="6">
        <f>(IFERROR(VLOOKUP(AK1082,Components[[Name]:[Price]],2,FALSE),0))</f>
        <v>0</v>
      </c>
      <c r="AP1082" s="6">
        <f>(IFERROR(VLOOKUP(AN1082,Components[[Name]:[Price]],2,FALSE),0))</f>
        <v>0</v>
      </c>
      <c r="AS1082" s="6">
        <f>(IFERROR(VLOOKUP(AQ1082,Components[[Name]:[Price]],2,FALSE),0))</f>
        <v>0</v>
      </c>
      <c r="AV1082" s="6">
        <f>(IFERROR(VLOOKUP(AT1082,Components[[Name]:[Price]],2,FALSE),0))</f>
        <v>0</v>
      </c>
      <c r="AY1082" s="6">
        <f>(IFERROR(VLOOKUP(AW1082,Components[[Name]:[Price]],2,FALSE),0))</f>
        <v>0</v>
      </c>
      <c r="BB1082" s="6">
        <f>(IFERROR(VLOOKUP(AZ1082,Components[[Name]:[Price]],2,FALSE),0))</f>
        <v>0</v>
      </c>
    </row>
    <row r="1083" spans="9:54" x14ac:dyDescent="0.2">
      <c r="I1083" s="7" t="e">
        <f>Fullmath[[#This Row],[Total CP]]/Fullmath[[#This Row],[Quantity]]</f>
        <v>#DIV/0!</v>
      </c>
      <c r="J10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3" s="6" t="e">
        <f>Fullmath[[#This Row],[Mat Cost]]/Fullmath[[#This Row],[Quantity]]</f>
        <v>#DIV/0!</v>
      </c>
      <c r="L10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3" s="14"/>
      <c r="O1083" s="15">
        <f>IFERROR(_xlfn.IFNA(VLOOKUP(Fullmath[[#This Row],[M1]],$H$2:$L1082,2,FALSE),VLOOKUP(Fullmath[[#This Row],[M1]],$H1084:$L$2227,2,FALSE)),0)</f>
        <v>0</v>
      </c>
      <c r="P1083" s="16">
        <f>IFERROR(_xlfn.IFNA(VLOOKUP(Fullmath[[#This Row],[M1]],$H$2:$L1082,4,FALSE),VLOOKUP(Fullmath[[#This Row],[M1]],$H1084:$L$2227,4,FALSE)),0)</f>
        <v>0</v>
      </c>
      <c r="S1083" s="15">
        <f>IFERROR(_xlfn.IFNA(VLOOKUP(Fullmath[[#This Row],[M2]],$H$2:$L1082,2,FALSE),VLOOKUP(Fullmath[[#This Row],[M2]],$H1084:$L$2227,2,FALSE)),0)</f>
        <v>0</v>
      </c>
      <c r="T1083" s="16">
        <f>IFERROR(_xlfn.IFNA(VLOOKUP(Fullmath[[#This Row],[M2]],$H$2:$L1082,4,FALSE),VLOOKUP(Fullmath[[#This Row],[M2]],$H1084:$L$2227,4,FALSE)),0)</f>
        <v>0</v>
      </c>
      <c r="W1083" s="15">
        <f>IFERROR(_xlfn.IFNA(VLOOKUP(Fullmath[[#This Row],[M3]],$H$2:$L1082,2,FALSE),VLOOKUP(Fullmath[[#This Row],[M3]],$H1084:$L$2227,2,FALSE)),0)</f>
        <v>0</v>
      </c>
      <c r="X1083" s="16">
        <f>IFERROR(_xlfn.IFNA(VLOOKUP(Fullmath[[#This Row],[M3]],$H$2:$L1082,4,FALSE),VLOOKUP(Fullmath[[#This Row],[M3]],$H1084:$L$2227,4,FALSE)),0)</f>
        <v>0</v>
      </c>
      <c r="AA1083" s="15">
        <f>IFERROR(_xlfn.IFNA(VLOOKUP(Fullmath[[#This Row],[M4]],$H$2:$L1082,2,FALSE),VLOOKUP(Fullmath[[#This Row],[M4]],$H1084:$L$2227,2,FALSE)),0)</f>
        <v>0</v>
      </c>
      <c r="AB1083" s="16">
        <f>IFERROR(_xlfn.IFNA(VLOOKUP(Fullmath[[#This Row],[M4]],$H$2:$L1082,4,FALSE),VLOOKUP(Fullmath[[#This Row],[M4]],$H1084:$L$2227,4,FALSE)),0)</f>
        <v>0</v>
      </c>
      <c r="AE1083" s="15">
        <f>IFERROR(_xlfn.IFNA(VLOOKUP(Fullmath[[#This Row],[M5]],$H$2:$L1082,2,FALSE),VLOOKUP(Fullmath[[#This Row],[M5]],$H1084:$L$2227,2,FALSE)),0)</f>
        <v>0</v>
      </c>
      <c r="AF1083" s="16">
        <f>IFERROR(_xlfn.IFNA(VLOOKUP(Fullmath[[#This Row],[M5]],$H$2:$L1082,4,FALSE),VLOOKUP(Fullmath[[#This Row],[M5]],$H1084:$L$2227,4,FALSE)),0)</f>
        <v>0</v>
      </c>
      <c r="AI1083" s="15">
        <f>IFERROR(_xlfn.IFNA(VLOOKUP(Fullmath[[#This Row],[M6]],$H$2:$L1082,2,FALSE),VLOOKUP(Fullmath[[#This Row],[M6]],$H1084:$L$2227,2,FALSE)),0)</f>
        <v>0</v>
      </c>
      <c r="AJ1083" s="16">
        <f>IFERROR(_xlfn.IFNA(VLOOKUP(Fullmath[[#This Row],[M6]],$H$2:$L1082,4,FALSE),VLOOKUP(Fullmath[[#This Row],[M6]],$H1084:$L$2227,4,FALSE)),0)</f>
        <v>0</v>
      </c>
      <c r="AM1083" s="6">
        <f>(IFERROR(VLOOKUP(AK1083,Components[[Name]:[Price]],2,FALSE),0))</f>
        <v>0</v>
      </c>
      <c r="AP1083" s="6">
        <f>(IFERROR(VLOOKUP(AN1083,Components[[Name]:[Price]],2,FALSE),0))</f>
        <v>0</v>
      </c>
      <c r="AS1083" s="6">
        <f>(IFERROR(VLOOKUP(AQ1083,Components[[Name]:[Price]],2,FALSE),0))</f>
        <v>0</v>
      </c>
      <c r="AV1083" s="6">
        <f>(IFERROR(VLOOKUP(AT1083,Components[[Name]:[Price]],2,FALSE),0))</f>
        <v>0</v>
      </c>
      <c r="AY1083" s="6">
        <f>(IFERROR(VLOOKUP(AW1083,Components[[Name]:[Price]],2,FALSE),0))</f>
        <v>0</v>
      </c>
      <c r="BB1083" s="6">
        <f>(IFERROR(VLOOKUP(AZ1083,Components[[Name]:[Price]],2,FALSE),0))</f>
        <v>0</v>
      </c>
    </row>
    <row r="1084" spans="9:54" x14ac:dyDescent="0.2">
      <c r="I1084" s="7" t="e">
        <f>Fullmath[[#This Row],[Total CP]]/Fullmath[[#This Row],[Quantity]]</f>
        <v>#DIV/0!</v>
      </c>
      <c r="J10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4" s="6" t="e">
        <f>Fullmath[[#This Row],[Mat Cost]]/Fullmath[[#This Row],[Quantity]]</f>
        <v>#DIV/0!</v>
      </c>
      <c r="L10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4" s="14"/>
      <c r="O1084" s="15">
        <f>IFERROR(_xlfn.IFNA(VLOOKUP(Fullmath[[#This Row],[M1]],$H$2:$L1083,2,FALSE),VLOOKUP(Fullmath[[#This Row],[M1]],$H1085:$L$2227,2,FALSE)),0)</f>
        <v>0</v>
      </c>
      <c r="P1084" s="16">
        <f>IFERROR(_xlfn.IFNA(VLOOKUP(Fullmath[[#This Row],[M1]],$H$2:$L1083,4,FALSE),VLOOKUP(Fullmath[[#This Row],[M1]],$H1085:$L$2227,4,FALSE)),0)</f>
        <v>0</v>
      </c>
      <c r="S1084" s="15">
        <f>IFERROR(_xlfn.IFNA(VLOOKUP(Fullmath[[#This Row],[M2]],$H$2:$L1083,2,FALSE),VLOOKUP(Fullmath[[#This Row],[M2]],$H1085:$L$2227,2,FALSE)),0)</f>
        <v>0</v>
      </c>
      <c r="T1084" s="16">
        <f>IFERROR(_xlfn.IFNA(VLOOKUP(Fullmath[[#This Row],[M2]],$H$2:$L1083,4,FALSE),VLOOKUP(Fullmath[[#This Row],[M2]],$H1085:$L$2227,4,FALSE)),0)</f>
        <v>0</v>
      </c>
      <c r="W1084" s="15">
        <f>IFERROR(_xlfn.IFNA(VLOOKUP(Fullmath[[#This Row],[M3]],$H$2:$L1083,2,FALSE),VLOOKUP(Fullmath[[#This Row],[M3]],$H1085:$L$2227,2,FALSE)),0)</f>
        <v>0</v>
      </c>
      <c r="X1084" s="16">
        <f>IFERROR(_xlfn.IFNA(VLOOKUP(Fullmath[[#This Row],[M3]],$H$2:$L1083,4,FALSE),VLOOKUP(Fullmath[[#This Row],[M3]],$H1085:$L$2227,4,FALSE)),0)</f>
        <v>0</v>
      </c>
      <c r="AA1084" s="15">
        <f>IFERROR(_xlfn.IFNA(VLOOKUP(Fullmath[[#This Row],[M4]],$H$2:$L1083,2,FALSE),VLOOKUP(Fullmath[[#This Row],[M4]],$H1085:$L$2227,2,FALSE)),0)</f>
        <v>0</v>
      </c>
      <c r="AB1084" s="16">
        <f>IFERROR(_xlfn.IFNA(VLOOKUP(Fullmath[[#This Row],[M4]],$H$2:$L1083,4,FALSE),VLOOKUP(Fullmath[[#This Row],[M4]],$H1085:$L$2227,4,FALSE)),0)</f>
        <v>0</v>
      </c>
      <c r="AE1084" s="15">
        <f>IFERROR(_xlfn.IFNA(VLOOKUP(Fullmath[[#This Row],[M5]],$H$2:$L1083,2,FALSE),VLOOKUP(Fullmath[[#This Row],[M5]],$H1085:$L$2227,2,FALSE)),0)</f>
        <v>0</v>
      </c>
      <c r="AF1084" s="16">
        <f>IFERROR(_xlfn.IFNA(VLOOKUP(Fullmath[[#This Row],[M5]],$H$2:$L1083,4,FALSE),VLOOKUP(Fullmath[[#This Row],[M5]],$H1085:$L$2227,4,FALSE)),0)</f>
        <v>0</v>
      </c>
      <c r="AI1084" s="15">
        <f>IFERROR(_xlfn.IFNA(VLOOKUP(Fullmath[[#This Row],[M6]],$H$2:$L1083,2,FALSE),VLOOKUP(Fullmath[[#This Row],[M6]],$H1085:$L$2227,2,FALSE)),0)</f>
        <v>0</v>
      </c>
      <c r="AJ1084" s="16">
        <f>IFERROR(_xlfn.IFNA(VLOOKUP(Fullmath[[#This Row],[M6]],$H$2:$L1083,4,FALSE),VLOOKUP(Fullmath[[#This Row],[M6]],$H1085:$L$2227,4,FALSE)),0)</f>
        <v>0</v>
      </c>
      <c r="AM1084" s="6">
        <f>(IFERROR(VLOOKUP(AK1084,Components[[Name]:[Price]],2,FALSE),0))</f>
        <v>0</v>
      </c>
      <c r="AP1084" s="6">
        <f>(IFERROR(VLOOKUP(AN1084,Components[[Name]:[Price]],2,FALSE),0))</f>
        <v>0</v>
      </c>
      <c r="AS1084" s="6">
        <f>(IFERROR(VLOOKUP(AQ1084,Components[[Name]:[Price]],2,FALSE),0))</f>
        <v>0</v>
      </c>
      <c r="AV1084" s="6">
        <f>(IFERROR(VLOOKUP(AT1084,Components[[Name]:[Price]],2,FALSE),0))</f>
        <v>0</v>
      </c>
      <c r="AY1084" s="6">
        <f>(IFERROR(VLOOKUP(AW1084,Components[[Name]:[Price]],2,FALSE),0))</f>
        <v>0</v>
      </c>
      <c r="BB1084" s="6">
        <f>(IFERROR(VLOOKUP(AZ1084,Components[[Name]:[Price]],2,FALSE),0))</f>
        <v>0</v>
      </c>
    </row>
    <row r="1085" spans="9:54" x14ac:dyDescent="0.2">
      <c r="I1085" s="7" t="e">
        <f>Fullmath[[#This Row],[Total CP]]/Fullmath[[#This Row],[Quantity]]</f>
        <v>#DIV/0!</v>
      </c>
      <c r="J10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5" s="6" t="e">
        <f>Fullmath[[#This Row],[Mat Cost]]/Fullmath[[#This Row],[Quantity]]</f>
        <v>#DIV/0!</v>
      </c>
      <c r="L10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5" s="14"/>
      <c r="O1085" s="15">
        <f>IFERROR(_xlfn.IFNA(VLOOKUP(Fullmath[[#This Row],[M1]],$H$2:$L1084,2,FALSE),VLOOKUP(Fullmath[[#This Row],[M1]],$H1086:$L$2227,2,FALSE)),0)</f>
        <v>0</v>
      </c>
      <c r="P1085" s="16">
        <f>IFERROR(_xlfn.IFNA(VLOOKUP(Fullmath[[#This Row],[M1]],$H$2:$L1084,4,FALSE),VLOOKUP(Fullmath[[#This Row],[M1]],$H1086:$L$2227,4,FALSE)),0)</f>
        <v>0</v>
      </c>
      <c r="S1085" s="15">
        <f>IFERROR(_xlfn.IFNA(VLOOKUP(Fullmath[[#This Row],[M2]],$H$2:$L1084,2,FALSE),VLOOKUP(Fullmath[[#This Row],[M2]],$H1086:$L$2227,2,FALSE)),0)</f>
        <v>0</v>
      </c>
      <c r="T1085" s="16">
        <f>IFERROR(_xlfn.IFNA(VLOOKUP(Fullmath[[#This Row],[M2]],$H$2:$L1084,4,FALSE),VLOOKUP(Fullmath[[#This Row],[M2]],$H1086:$L$2227,4,FALSE)),0)</f>
        <v>0</v>
      </c>
      <c r="W1085" s="15">
        <f>IFERROR(_xlfn.IFNA(VLOOKUP(Fullmath[[#This Row],[M3]],$H$2:$L1084,2,FALSE),VLOOKUP(Fullmath[[#This Row],[M3]],$H1086:$L$2227,2,FALSE)),0)</f>
        <v>0</v>
      </c>
      <c r="X1085" s="16">
        <f>IFERROR(_xlfn.IFNA(VLOOKUP(Fullmath[[#This Row],[M3]],$H$2:$L1084,4,FALSE),VLOOKUP(Fullmath[[#This Row],[M3]],$H1086:$L$2227,4,FALSE)),0)</f>
        <v>0</v>
      </c>
      <c r="AA1085" s="15">
        <f>IFERROR(_xlfn.IFNA(VLOOKUP(Fullmath[[#This Row],[M4]],$H$2:$L1084,2,FALSE),VLOOKUP(Fullmath[[#This Row],[M4]],$H1086:$L$2227,2,FALSE)),0)</f>
        <v>0</v>
      </c>
      <c r="AB1085" s="16">
        <f>IFERROR(_xlfn.IFNA(VLOOKUP(Fullmath[[#This Row],[M4]],$H$2:$L1084,4,FALSE),VLOOKUP(Fullmath[[#This Row],[M4]],$H1086:$L$2227,4,FALSE)),0)</f>
        <v>0</v>
      </c>
      <c r="AE1085" s="15">
        <f>IFERROR(_xlfn.IFNA(VLOOKUP(Fullmath[[#This Row],[M5]],$H$2:$L1084,2,FALSE),VLOOKUP(Fullmath[[#This Row],[M5]],$H1086:$L$2227,2,FALSE)),0)</f>
        <v>0</v>
      </c>
      <c r="AF1085" s="16">
        <f>IFERROR(_xlfn.IFNA(VLOOKUP(Fullmath[[#This Row],[M5]],$H$2:$L1084,4,FALSE),VLOOKUP(Fullmath[[#This Row],[M5]],$H1086:$L$2227,4,FALSE)),0)</f>
        <v>0</v>
      </c>
      <c r="AI1085" s="15">
        <f>IFERROR(_xlfn.IFNA(VLOOKUP(Fullmath[[#This Row],[M6]],$H$2:$L1084,2,FALSE),VLOOKUP(Fullmath[[#This Row],[M6]],$H1086:$L$2227,2,FALSE)),0)</f>
        <v>0</v>
      </c>
      <c r="AJ1085" s="16">
        <f>IFERROR(_xlfn.IFNA(VLOOKUP(Fullmath[[#This Row],[M6]],$H$2:$L1084,4,FALSE),VLOOKUP(Fullmath[[#This Row],[M6]],$H1086:$L$2227,4,FALSE)),0)</f>
        <v>0</v>
      </c>
      <c r="AM1085" s="6">
        <f>(IFERROR(VLOOKUP(AK1085,Components[[Name]:[Price]],2,FALSE),0))</f>
        <v>0</v>
      </c>
      <c r="AP1085" s="6">
        <f>(IFERROR(VLOOKUP(AN1085,Components[[Name]:[Price]],2,FALSE),0))</f>
        <v>0</v>
      </c>
      <c r="AS1085" s="6">
        <f>(IFERROR(VLOOKUP(AQ1085,Components[[Name]:[Price]],2,FALSE),0))</f>
        <v>0</v>
      </c>
      <c r="AV1085" s="6">
        <f>(IFERROR(VLOOKUP(AT1085,Components[[Name]:[Price]],2,FALSE),0))</f>
        <v>0</v>
      </c>
      <c r="AY1085" s="6">
        <f>(IFERROR(VLOOKUP(AW1085,Components[[Name]:[Price]],2,FALSE),0))</f>
        <v>0</v>
      </c>
      <c r="BB1085" s="6">
        <f>(IFERROR(VLOOKUP(AZ1085,Components[[Name]:[Price]],2,FALSE),0))</f>
        <v>0</v>
      </c>
    </row>
    <row r="1086" spans="9:54" x14ac:dyDescent="0.2">
      <c r="I1086" s="7" t="e">
        <f>Fullmath[[#This Row],[Total CP]]/Fullmath[[#This Row],[Quantity]]</f>
        <v>#DIV/0!</v>
      </c>
      <c r="J10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6" s="6" t="e">
        <f>Fullmath[[#This Row],[Mat Cost]]/Fullmath[[#This Row],[Quantity]]</f>
        <v>#DIV/0!</v>
      </c>
      <c r="L10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6" s="14"/>
      <c r="O1086" s="15">
        <f>IFERROR(_xlfn.IFNA(VLOOKUP(Fullmath[[#This Row],[M1]],$H$2:$L1085,2,FALSE),VLOOKUP(Fullmath[[#This Row],[M1]],$H1087:$L$2227,2,FALSE)),0)</f>
        <v>0</v>
      </c>
      <c r="P1086" s="16">
        <f>IFERROR(_xlfn.IFNA(VLOOKUP(Fullmath[[#This Row],[M1]],$H$2:$L1085,4,FALSE),VLOOKUP(Fullmath[[#This Row],[M1]],$H1087:$L$2227,4,FALSE)),0)</f>
        <v>0</v>
      </c>
      <c r="S1086" s="15">
        <f>IFERROR(_xlfn.IFNA(VLOOKUP(Fullmath[[#This Row],[M2]],$H$2:$L1085,2,FALSE),VLOOKUP(Fullmath[[#This Row],[M2]],$H1087:$L$2227,2,FALSE)),0)</f>
        <v>0</v>
      </c>
      <c r="T1086" s="16">
        <f>IFERROR(_xlfn.IFNA(VLOOKUP(Fullmath[[#This Row],[M2]],$H$2:$L1085,4,FALSE),VLOOKUP(Fullmath[[#This Row],[M2]],$H1087:$L$2227,4,FALSE)),0)</f>
        <v>0</v>
      </c>
      <c r="W1086" s="15">
        <f>IFERROR(_xlfn.IFNA(VLOOKUP(Fullmath[[#This Row],[M3]],$H$2:$L1085,2,FALSE),VLOOKUP(Fullmath[[#This Row],[M3]],$H1087:$L$2227,2,FALSE)),0)</f>
        <v>0</v>
      </c>
      <c r="X1086" s="16">
        <f>IFERROR(_xlfn.IFNA(VLOOKUP(Fullmath[[#This Row],[M3]],$H$2:$L1085,4,FALSE),VLOOKUP(Fullmath[[#This Row],[M3]],$H1087:$L$2227,4,FALSE)),0)</f>
        <v>0</v>
      </c>
      <c r="AA1086" s="15">
        <f>IFERROR(_xlfn.IFNA(VLOOKUP(Fullmath[[#This Row],[M4]],$H$2:$L1085,2,FALSE),VLOOKUP(Fullmath[[#This Row],[M4]],$H1087:$L$2227,2,FALSE)),0)</f>
        <v>0</v>
      </c>
      <c r="AB1086" s="16">
        <f>IFERROR(_xlfn.IFNA(VLOOKUP(Fullmath[[#This Row],[M4]],$H$2:$L1085,4,FALSE),VLOOKUP(Fullmath[[#This Row],[M4]],$H1087:$L$2227,4,FALSE)),0)</f>
        <v>0</v>
      </c>
      <c r="AE1086" s="15">
        <f>IFERROR(_xlfn.IFNA(VLOOKUP(Fullmath[[#This Row],[M5]],$H$2:$L1085,2,FALSE),VLOOKUP(Fullmath[[#This Row],[M5]],$H1087:$L$2227,2,FALSE)),0)</f>
        <v>0</v>
      </c>
      <c r="AF1086" s="16">
        <f>IFERROR(_xlfn.IFNA(VLOOKUP(Fullmath[[#This Row],[M5]],$H$2:$L1085,4,FALSE),VLOOKUP(Fullmath[[#This Row],[M5]],$H1087:$L$2227,4,FALSE)),0)</f>
        <v>0</v>
      </c>
      <c r="AI1086" s="15">
        <f>IFERROR(_xlfn.IFNA(VLOOKUP(Fullmath[[#This Row],[M6]],$H$2:$L1085,2,FALSE),VLOOKUP(Fullmath[[#This Row],[M6]],$H1087:$L$2227,2,FALSE)),0)</f>
        <v>0</v>
      </c>
      <c r="AJ1086" s="16">
        <f>IFERROR(_xlfn.IFNA(VLOOKUP(Fullmath[[#This Row],[M6]],$H$2:$L1085,4,FALSE),VLOOKUP(Fullmath[[#This Row],[M6]],$H1087:$L$2227,4,FALSE)),0)</f>
        <v>0</v>
      </c>
      <c r="AM1086" s="6">
        <f>(IFERROR(VLOOKUP(AK1086,Components[[Name]:[Price]],2,FALSE),0))</f>
        <v>0</v>
      </c>
      <c r="AP1086" s="6">
        <f>(IFERROR(VLOOKUP(AN1086,Components[[Name]:[Price]],2,FALSE),0))</f>
        <v>0</v>
      </c>
      <c r="AS1086" s="6">
        <f>(IFERROR(VLOOKUP(AQ1086,Components[[Name]:[Price]],2,FALSE),0))</f>
        <v>0</v>
      </c>
      <c r="AV1086" s="6">
        <f>(IFERROR(VLOOKUP(AT1086,Components[[Name]:[Price]],2,FALSE),0))</f>
        <v>0</v>
      </c>
      <c r="AY1086" s="6">
        <f>(IFERROR(VLOOKUP(AW1086,Components[[Name]:[Price]],2,FALSE),0))</f>
        <v>0</v>
      </c>
      <c r="BB1086" s="6">
        <f>(IFERROR(VLOOKUP(AZ1086,Components[[Name]:[Price]],2,FALSE),0))</f>
        <v>0</v>
      </c>
    </row>
    <row r="1087" spans="9:54" x14ac:dyDescent="0.2">
      <c r="I1087" s="7" t="e">
        <f>Fullmath[[#This Row],[Total CP]]/Fullmath[[#This Row],[Quantity]]</f>
        <v>#DIV/0!</v>
      </c>
      <c r="J10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7" s="6" t="e">
        <f>Fullmath[[#This Row],[Mat Cost]]/Fullmath[[#This Row],[Quantity]]</f>
        <v>#DIV/0!</v>
      </c>
      <c r="L10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7" s="14"/>
      <c r="O1087" s="15">
        <f>IFERROR(_xlfn.IFNA(VLOOKUP(Fullmath[[#This Row],[M1]],$H$2:$L1086,2,FALSE),VLOOKUP(Fullmath[[#This Row],[M1]],$H1088:$L$2227,2,FALSE)),0)</f>
        <v>0</v>
      </c>
      <c r="P1087" s="16">
        <f>IFERROR(_xlfn.IFNA(VLOOKUP(Fullmath[[#This Row],[M1]],$H$2:$L1086,4,FALSE),VLOOKUP(Fullmath[[#This Row],[M1]],$H1088:$L$2227,4,FALSE)),0)</f>
        <v>0</v>
      </c>
      <c r="S1087" s="15">
        <f>IFERROR(_xlfn.IFNA(VLOOKUP(Fullmath[[#This Row],[M2]],$H$2:$L1086,2,FALSE),VLOOKUP(Fullmath[[#This Row],[M2]],$H1088:$L$2227,2,FALSE)),0)</f>
        <v>0</v>
      </c>
      <c r="T1087" s="16">
        <f>IFERROR(_xlfn.IFNA(VLOOKUP(Fullmath[[#This Row],[M2]],$H$2:$L1086,4,FALSE),VLOOKUP(Fullmath[[#This Row],[M2]],$H1088:$L$2227,4,FALSE)),0)</f>
        <v>0</v>
      </c>
      <c r="W1087" s="15">
        <f>IFERROR(_xlfn.IFNA(VLOOKUP(Fullmath[[#This Row],[M3]],$H$2:$L1086,2,FALSE),VLOOKUP(Fullmath[[#This Row],[M3]],$H1088:$L$2227,2,FALSE)),0)</f>
        <v>0</v>
      </c>
      <c r="X1087" s="16">
        <f>IFERROR(_xlfn.IFNA(VLOOKUP(Fullmath[[#This Row],[M3]],$H$2:$L1086,4,FALSE),VLOOKUP(Fullmath[[#This Row],[M3]],$H1088:$L$2227,4,FALSE)),0)</f>
        <v>0</v>
      </c>
      <c r="AA1087" s="15">
        <f>IFERROR(_xlfn.IFNA(VLOOKUP(Fullmath[[#This Row],[M4]],$H$2:$L1086,2,FALSE),VLOOKUP(Fullmath[[#This Row],[M4]],$H1088:$L$2227,2,FALSE)),0)</f>
        <v>0</v>
      </c>
      <c r="AB1087" s="16">
        <f>IFERROR(_xlfn.IFNA(VLOOKUP(Fullmath[[#This Row],[M4]],$H$2:$L1086,4,FALSE),VLOOKUP(Fullmath[[#This Row],[M4]],$H1088:$L$2227,4,FALSE)),0)</f>
        <v>0</v>
      </c>
      <c r="AE1087" s="15">
        <f>IFERROR(_xlfn.IFNA(VLOOKUP(Fullmath[[#This Row],[M5]],$H$2:$L1086,2,FALSE),VLOOKUP(Fullmath[[#This Row],[M5]],$H1088:$L$2227,2,FALSE)),0)</f>
        <v>0</v>
      </c>
      <c r="AF1087" s="16">
        <f>IFERROR(_xlfn.IFNA(VLOOKUP(Fullmath[[#This Row],[M5]],$H$2:$L1086,4,FALSE),VLOOKUP(Fullmath[[#This Row],[M5]],$H1088:$L$2227,4,FALSE)),0)</f>
        <v>0</v>
      </c>
      <c r="AI1087" s="15">
        <f>IFERROR(_xlfn.IFNA(VLOOKUP(Fullmath[[#This Row],[M6]],$H$2:$L1086,2,FALSE),VLOOKUP(Fullmath[[#This Row],[M6]],$H1088:$L$2227,2,FALSE)),0)</f>
        <v>0</v>
      </c>
      <c r="AJ1087" s="16">
        <f>IFERROR(_xlfn.IFNA(VLOOKUP(Fullmath[[#This Row],[M6]],$H$2:$L1086,4,FALSE),VLOOKUP(Fullmath[[#This Row],[M6]],$H1088:$L$2227,4,FALSE)),0)</f>
        <v>0</v>
      </c>
      <c r="AM1087" s="6">
        <f>(IFERROR(VLOOKUP(AK1087,Components[[Name]:[Price]],2,FALSE),0))</f>
        <v>0</v>
      </c>
      <c r="AP1087" s="6">
        <f>(IFERROR(VLOOKUP(AN1087,Components[[Name]:[Price]],2,FALSE),0))</f>
        <v>0</v>
      </c>
      <c r="AS1087" s="6">
        <f>(IFERROR(VLOOKUP(AQ1087,Components[[Name]:[Price]],2,FALSE),0))</f>
        <v>0</v>
      </c>
      <c r="AV1087" s="6">
        <f>(IFERROR(VLOOKUP(AT1087,Components[[Name]:[Price]],2,FALSE),0))</f>
        <v>0</v>
      </c>
      <c r="AY1087" s="6">
        <f>(IFERROR(VLOOKUP(AW1087,Components[[Name]:[Price]],2,FALSE),0))</f>
        <v>0</v>
      </c>
      <c r="BB1087" s="6">
        <f>(IFERROR(VLOOKUP(AZ1087,Components[[Name]:[Price]],2,FALSE),0))</f>
        <v>0</v>
      </c>
    </row>
    <row r="1088" spans="9:54" x14ac:dyDescent="0.2">
      <c r="I1088" s="7" t="e">
        <f>Fullmath[[#This Row],[Total CP]]/Fullmath[[#This Row],[Quantity]]</f>
        <v>#DIV/0!</v>
      </c>
      <c r="J10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8" s="6" t="e">
        <f>Fullmath[[#This Row],[Mat Cost]]/Fullmath[[#This Row],[Quantity]]</f>
        <v>#DIV/0!</v>
      </c>
      <c r="L10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8" s="14"/>
      <c r="O1088" s="15">
        <f>IFERROR(_xlfn.IFNA(VLOOKUP(Fullmath[[#This Row],[M1]],$H$2:$L1087,2,FALSE),VLOOKUP(Fullmath[[#This Row],[M1]],$H1089:$L$2227,2,FALSE)),0)</f>
        <v>0</v>
      </c>
      <c r="P1088" s="16">
        <f>IFERROR(_xlfn.IFNA(VLOOKUP(Fullmath[[#This Row],[M1]],$H$2:$L1087,4,FALSE),VLOOKUP(Fullmath[[#This Row],[M1]],$H1089:$L$2227,4,FALSE)),0)</f>
        <v>0</v>
      </c>
      <c r="S1088" s="15">
        <f>IFERROR(_xlfn.IFNA(VLOOKUP(Fullmath[[#This Row],[M2]],$H$2:$L1087,2,FALSE),VLOOKUP(Fullmath[[#This Row],[M2]],$H1089:$L$2227,2,FALSE)),0)</f>
        <v>0</v>
      </c>
      <c r="T1088" s="16">
        <f>IFERROR(_xlfn.IFNA(VLOOKUP(Fullmath[[#This Row],[M2]],$H$2:$L1087,4,FALSE),VLOOKUP(Fullmath[[#This Row],[M2]],$H1089:$L$2227,4,FALSE)),0)</f>
        <v>0</v>
      </c>
      <c r="W1088" s="15">
        <f>IFERROR(_xlfn.IFNA(VLOOKUP(Fullmath[[#This Row],[M3]],$H$2:$L1087,2,FALSE),VLOOKUP(Fullmath[[#This Row],[M3]],$H1089:$L$2227,2,FALSE)),0)</f>
        <v>0</v>
      </c>
      <c r="X1088" s="16">
        <f>IFERROR(_xlfn.IFNA(VLOOKUP(Fullmath[[#This Row],[M3]],$H$2:$L1087,4,FALSE),VLOOKUP(Fullmath[[#This Row],[M3]],$H1089:$L$2227,4,FALSE)),0)</f>
        <v>0</v>
      </c>
      <c r="AA1088" s="15">
        <f>IFERROR(_xlfn.IFNA(VLOOKUP(Fullmath[[#This Row],[M4]],$H$2:$L1087,2,FALSE),VLOOKUP(Fullmath[[#This Row],[M4]],$H1089:$L$2227,2,FALSE)),0)</f>
        <v>0</v>
      </c>
      <c r="AB1088" s="16">
        <f>IFERROR(_xlfn.IFNA(VLOOKUP(Fullmath[[#This Row],[M4]],$H$2:$L1087,4,FALSE),VLOOKUP(Fullmath[[#This Row],[M4]],$H1089:$L$2227,4,FALSE)),0)</f>
        <v>0</v>
      </c>
      <c r="AE1088" s="15">
        <f>IFERROR(_xlfn.IFNA(VLOOKUP(Fullmath[[#This Row],[M5]],$H$2:$L1087,2,FALSE),VLOOKUP(Fullmath[[#This Row],[M5]],$H1089:$L$2227,2,FALSE)),0)</f>
        <v>0</v>
      </c>
      <c r="AF1088" s="16">
        <f>IFERROR(_xlfn.IFNA(VLOOKUP(Fullmath[[#This Row],[M5]],$H$2:$L1087,4,FALSE),VLOOKUP(Fullmath[[#This Row],[M5]],$H1089:$L$2227,4,FALSE)),0)</f>
        <v>0</v>
      </c>
      <c r="AI1088" s="15">
        <f>IFERROR(_xlfn.IFNA(VLOOKUP(Fullmath[[#This Row],[M6]],$H$2:$L1087,2,FALSE),VLOOKUP(Fullmath[[#This Row],[M6]],$H1089:$L$2227,2,FALSE)),0)</f>
        <v>0</v>
      </c>
      <c r="AJ1088" s="16">
        <f>IFERROR(_xlfn.IFNA(VLOOKUP(Fullmath[[#This Row],[M6]],$H$2:$L1087,4,FALSE),VLOOKUP(Fullmath[[#This Row],[M6]],$H1089:$L$2227,4,FALSE)),0)</f>
        <v>0</v>
      </c>
      <c r="AM1088" s="6">
        <f>(IFERROR(VLOOKUP(AK1088,Components[[Name]:[Price]],2,FALSE),0))</f>
        <v>0</v>
      </c>
      <c r="AP1088" s="6">
        <f>(IFERROR(VLOOKUP(AN1088,Components[[Name]:[Price]],2,FALSE),0))</f>
        <v>0</v>
      </c>
      <c r="AS1088" s="6">
        <f>(IFERROR(VLOOKUP(AQ1088,Components[[Name]:[Price]],2,FALSE),0))</f>
        <v>0</v>
      </c>
      <c r="AV1088" s="6">
        <f>(IFERROR(VLOOKUP(AT1088,Components[[Name]:[Price]],2,FALSE),0))</f>
        <v>0</v>
      </c>
      <c r="AY1088" s="6">
        <f>(IFERROR(VLOOKUP(AW1088,Components[[Name]:[Price]],2,FALSE),0))</f>
        <v>0</v>
      </c>
      <c r="BB1088" s="6">
        <f>(IFERROR(VLOOKUP(AZ1088,Components[[Name]:[Price]],2,FALSE),0))</f>
        <v>0</v>
      </c>
    </row>
    <row r="1089" spans="9:54" x14ac:dyDescent="0.2">
      <c r="I1089" s="7" t="e">
        <f>Fullmath[[#This Row],[Total CP]]/Fullmath[[#This Row],[Quantity]]</f>
        <v>#DIV/0!</v>
      </c>
      <c r="J10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89" s="6" t="e">
        <f>Fullmath[[#This Row],[Mat Cost]]/Fullmath[[#This Row],[Quantity]]</f>
        <v>#DIV/0!</v>
      </c>
      <c r="L10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89" s="14"/>
      <c r="O1089" s="15">
        <f>IFERROR(_xlfn.IFNA(VLOOKUP(Fullmath[[#This Row],[M1]],$H$2:$L1088,2,FALSE),VLOOKUP(Fullmath[[#This Row],[M1]],$H1090:$L$2227,2,FALSE)),0)</f>
        <v>0</v>
      </c>
      <c r="P1089" s="16">
        <f>IFERROR(_xlfn.IFNA(VLOOKUP(Fullmath[[#This Row],[M1]],$H$2:$L1088,4,FALSE),VLOOKUP(Fullmath[[#This Row],[M1]],$H1090:$L$2227,4,FALSE)),0)</f>
        <v>0</v>
      </c>
      <c r="S1089" s="15">
        <f>IFERROR(_xlfn.IFNA(VLOOKUP(Fullmath[[#This Row],[M2]],$H$2:$L1088,2,FALSE),VLOOKUP(Fullmath[[#This Row],[M2]],$H1090:$L$2227,2,FALSE)),0)</f>
        <v>0</v>
      </c>
      <c r="T1089" s="16">
        <f>IFERROR(_xlfn.IFNA(VLOOKUP(Fullmath[[#This Row],[M2]],$H$2:$L1088,4,FALSE),VLOOKUP(Fullmath[[#This Row],[M2]],$H1090:$L$2227,4,FALSE)),0)</f>
        <v>0</v>
      </c>
      <c r="W1089" s="15">
        <f>IFERROR(_xlfn.IFNA(VLOOKUP(Fullmath[[#This Row],[M3]],$H$2:$L1088,2,FALSE),VLOOKUP(Fullmath[[#This Row],[M3]],$H1090:$L$2227,2,FALSE)),0)</f>
        <v>0</v>
      </c>
      <c r="X1089" s="16">
        <f>IFERROR(_xlfn.IFNA(VLOOKUP(Fullmath[[#This Row],[M3]],$H$2:$L1088,4,FALSE),VLOOKUP(Fullmath[[#This Row],[M3]],$H1090:$L$2227,4,FALSE)),0)</f>
        <v>0</v>
      </c>
      <c r="AA1089" s="15">
        <f>IFERROR(_xlfn.IFNA(VLOOKUP(Fullmath[[#This Row],[M4]],$H$2:$L1088,2,FALSE),VLOOKUP(Fullmath[[#This Row],[M4]],$H1090:$L$2227,2,FALSE)),0)</f>
        <v>0</v>
      </c>
      <c r="AB1089" s="16">
        <f>IFERROR(_xlfn.IFNA(VLOOKUP(Fullmath[[#This Row],[M4]],$H$2:$L1088,4,FALSE),VLOOKUP(Fullmath[[#This Row],[M4]],$H1090:$L$2227,4,FALSE)),0)</f>
        <v>0</v>
      </c>
      <c r="AE1089" s="15">
        <f>IFERROR(_xlfn.IFNA(VLOOKUP(Fullmath[[#This Row],[M5]],$H$2:$L1088,2,FALSE),VLOOKUP(Fullmath[[#This Row],[M5]],$H1090:$L$2227,2,FALSE)),0)</f>
        <v>0</v>
      </c>
      <c r="AF1089" s="16">
        <f>IFERROR(_xlfn.IFNA(VLOOKUP(Fullmath[[#This Row],[M5]],$H$2:$L1088,4,FALSE),VLOOKUP(Fullmath[[#This Row],[M5]],$H1090:$L$2227,4,FALSE)),0)</f>
        <v>0</v>
      </c>
      <c r="AI1089" s="15">
        <f>IFERROR(_xlfn.IFNA(VLOOKUP(Fullmath[[#This Row],[M6]],$H$2:$L1088,2,FALSE),VLOOKUP(Fullmath[[#This Row],[M6]],$H1090:$L$2227,2,FALSE)),0)</f>
        <v>0</v>
      </c>
      <c r="AJ1089" s="16">
        <f>IFERROR(_xlfn.IFNA(VLOOKUP(Fullmath[[#This Row],[M6]],$H$2:$L1088,4,FALSE),VLOOKUP(Fullmath[[#This Row],[M6]],$H1090:$L$2227,4,FALSE)),0)</f>
        <v>0</v>
      </c>
      <c r="AM1089" s="6">
        <f>(IFERROR(VLOOKUP(AK1089,Components[[Name]:[Price]],2,FALSE),0))</f>
        <v>0</v>
      </c>
      <c r="AP1089" s="6">
        <f>(IFERROR(VLOOKUP(AN1089,Components[[Name]:[Price]],2,FALSE),0))</f>
        <v>0</v>
      </c>
      <c r="AS1089" s="6">
        <f>(IFERROR(VLOOKUP(AQ1089,Components[[Name]:[Price]],2,FALSE),0))</f>
        <v>0</v>
      </c>
      <c r="AV1089" s="6">
        <f>(IFERROR(VLOOKUP(AT1089,Components[[Name]:[Price]],2,FALSE),0))</f>
        <v>0</v>
      </c>
      <c r="AY1089" s="6">
        <f>(IFERROR(VLOOKUP(AW1089,Components[[Name]:[Price]],2,FALSE),0))</f>
        <v>0</v>
      </c>
      <c r="BB1089" s="6">
        <f>(IFERROR(VLOOKUP(AZ1089,Components[[Name]:[Price]],2,FALSE),0))</f>
        <v>0</v>
      </c>
    </row>
    <row r="1090" spans="9:54" x14ac:dyDescent="0.2">
      <c r="I1090" s="7" t="e">
        <f>Fullmath[[#This Row],[Total CP]]/Fullmath[[#This Row],[Quantity]]</f>
        <v>#DIV/0!</v>
      </c>
      <c r="J10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0" s="6" t="e">
        <f>Fullmath[[#This Row],[Mat Cost]]/Fullmath[[#This Row],[Quantity]]</f>
        <v>#DIV/0!</v>
      </c>
      <c r="L10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0" s="14"/>
      <c r="O1090" s="15">
        <f>IFERROR(_xlfn.IFNA(VLOOKUP(Fullmath[[#This Row],[M1]],$H$2:$L1089,2,FALSE),VLOOKUP(Fullmath[[#This Row],[M1]],$H1091:$L$2227,2,FALSE)),0)</f>
        <v>0</v>
      </c>
      <c r="P1090" s="16">
        <f>IFERROR(_xlfn.IFNA(VLOOKUP(Fullmath[[#This Row],[M1]],$H$2:$L1089,4,FALSE),VLOOKUP(Fullmath[[#This Row],[M1]],$H1091:$L$2227,4,FALSE)),0)</f>
        <v>0</v>
      </c>
      <c r="S1090" s="15">
        <f>IFERROR(_xlfn.IFNA(VLOOKUP(Fullmath[[#This Row],[M2]],$H$2:$L1089,2,FALSE),VLOOKUP(Fullmath[[#This Row],[M2]],$H1091:$L$2227,2,FALSE)),0)</f>
        <v>0</v>
      </c>
      <c r="T1090" s="16">
        <f>IFERROR(_xlfn.IFNA(VLOOKUP(Fullmath[[#This Row],[M2]],$H$2:$L1089,4,FALSE),VLOOKUP(Fullmath[[#This Row],[M2]],$H1091:$L$2227,4,FALSE)),0)</f>
        <v>0</v>
      </c>
      <c r="W1090" s="15">
        <f>IFERROR(_xlfn.IFNA(VLOOKUP(Fullmath[[#This Row],[M3]],$H$2:$L1089,2,FALSE),VLOOKUP(Fullmath[[#This Row],[M3]],$H1091:$L$2227,2,FALSE)),0)</f>
        <v>0</v>
      </c>
      <c r="X1090" s="16">
        <f>IFERROR(_xlfn.IFNA(VLOOKUP(Fullmath[[#This Row],[M3]],$H$2:$L1089,4,FALSE),VLOOKUP(Fullmath[[#This Row],[M3]],$H1091:$L$2227,4,FALSE)),0)</f>
        <v>0</v>
      </c>
      <c r="AA1090" s="15">
        <f>IFERROR(_xlfn.IFNA(VLOOKUP(Fullmath[[#This Row],[M4]],$H$2:$L1089,2,FALSE),VLOOKUP(Fullmath[[#This Row],[M4]],$H1091:$L$2227,2,FALSE)),0)</f>
        <v>0</v>
      </c>
      <c r="AB1090" s="16">
        <f>IFERROR(_xlfn.IFNA(VLOOKUP(Fullmath[[#This Row],[M4]],$H$2:$L1089,4,FALSE),VLOOKUP(Fullmath[[#This Row],[M4]],$H1091:$L$2227,4,FALSE)),0)</f>
        <v>0</v>
      </c>
      <c r="AE1090" s="15">
        <f>IFERROR(_xlfn.IFNA(VLOOKUP(Fullmath[[#This Row],[M5]],$H$2:$L1089,2,FALSE),VLOOKUP(Fullmath[[#This Row],[M5]],$H1091:$L$2227,2,FALSE)),0)</f>
        <v>0</v>
      </c>
      <c r="AF1090" s="16">
        <f>IFERROR(_xlfn.IFNA(VLOOKUP(Fullmath[[#This Row],[M5]],$H$2:$L1089,4,FALSE),VLOOKUP(Fullmath[[#This Row],[M5]],$H1091:$L$2227,4,FALSE)),0)</f>
        <v>0</v>
      </c>
      <c r="AI1090" s="15">
        <f>IFERROR(_xlfn.IFNA(VLOOKUP(Fullmath[[#This Row],[M6]],$H$2:$L1089,2,FALSE),VLOOKUP(Fullmath[[#This Row],[M6]],$H1091:$L$2227,2,FALSE)),0)</f>
        <v>0</v>
      </c>
      <c r="AJ1090" s="16">
        <f>IFERROR(_xlfn.IFNA(VLOOKUP(Fullmath[[#This Row],[M6]],$H$2:$L1089,4,FALSE),VLOOKUP(Fullmath[[#This Row],[M6]],$H1091:$L$2227,4,FALSE)),0)</f>
        <v>0</v>
      </c>
      <c r="AM1090" s="6">
        <f>(IFERROR(VLOOKUP(AK1090,Components[[Name]:[Price]],2,FALSE),0))</f>
        <v>0</v>
      </c>
      <c r="AP1090" s="6">
        <f>(IFERROR(VLOOKUP(AN1090,Components[[Name]:[Price]],2,FALSE),0))</f>
        <v>0</v>
      </c>
      <c r="AS1090" s="6">
        <f>(IFERROR(VLOOKUP(AQ1090,Components[[Name]:[Price]],2,FALSE),0))</f>
        <v>0</v>
      </c>
      <c r="AV1090" s="6">
        <f>(IFERROR(VLOOKUP(AT1090,Components[[Name]:[Price]],2,FALSE),0))</f>
        <v>0</v>
      </c>
      <c r="AY1090" s="6">
        <f>(IFERROR(VLOOKUP(AW1090,Components[[Name]:[Price]],2,FALSE),0))</f>
        <v>0</v>
      </c>
      <c r="BB1090" s="6">
        <f>(IFERROR(VLOOKUP(AZ1090,Components[[Name]:[Price]],2,FALSE),0))</f>
        <v>0</v>
      </c>
    </row>
    <row r="1091" spans="9:54" x14ac:dyDescent="0.2">
      <c r="I1091" s="7" t="e">
        <f>Fullmath[[#This Row],[Total CP]]/Fullmath[[#This Row],[Quantity]]</f>
        <v>#DIV/0!</v>
      </c>
      <c r="J10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1" s="6" t="e">
        <f>Fullmath[[#This Row],[Mat Cost]]/Fullmath[[#This Row],[Quantity]]</f>
        <v>#DIV/0!</v>
      </c>
      <c r="L10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1" s="14"/>
      <c r="O1091" s="15">
        <f>IFERROR(_xlfn.IFNA(VLOOKUP(Fullmath[[#This Row],[M1]],$H$2:$L1090,2,FALSE),VLOOKUP(Fullmath[[#This Row],[M1]],$H1092:$L$2227,2,FALSE)),0)</f>
        <v>0</v>
      </c>
      <c r="P1091" s="16">
        <f>IFERROR(_xlfn.IFNA(VLOOKUP(Fullmath[[#This Row],[M1]],$H$2:$L1090,4,FALSE),VLOOKUP(Fullmath[[#This Row],[M1]],$H1092:$L$2227,4,FALSE)),0)</f>
        <v>0</v>
      </c>
      <c r="S1091" s="15">
        <f>IFERROR(_xlfn.IFNA(VLOOKUP(Fullmath[[#This Row],[M2]],$H$2:$L1090,2,FALSE),VLOOKUP(Fullmath[[#This Row],[M2]],$H1092:$L$2227,2,FALSE)),0)</f>
        <v>0</v>
      </c>
      <c r="T1091" s="16">
        <f>IFERROR(_xlfn.IFNA(VLOOKUP(Fullmath[[#This Row],[M2]],$H$2:$L1090,4,FALSE),VLOOKUP(Fullmath[[#This Row],[M2]],$H1092:$L$2227,4,FALSE)),0)</f>
        <v>0</v>
      </c>
      <c r="W1091" s="15">
        <f>IFERROR(_xlfn.IFNA(VLOOKUP(Fullmath[[#This Row],[M3]],$H$2:$L1090,2,FALSE),VLOOKUP(Fullmath[[#This Row],[M3]],$H1092:$L$2227,2,FALSE)),0)</f>
        <v>0</v>
      </c>
      <c r="X1091" s="16">
        <f>IFERROR(_xlfn.IFNA(VLOOKUP(Fullmath[[#This Row],[M3]],$H$2:$L1090,4,FALSE),VLOOKUP(Fullmath[[#This Row],[M3]],$H1092:$L$2227,4,FALSE)),0)</f>
        <v>0</v>
      </c>
      <c r="AA1091" s="15">
        <f>IFERROR(_xlfn.IFNA(VLOOKUP(Fullmath[[#This Row],[M4]],$H$2:$L1090,2,FALSE),VLOOKUP(Fullmath[[#This Row],[M4]],$H1092:$L$2227,2,FALSE)),0)</f>
        <v>0</v>
      </c>
      <c r="AB1091" s="16">
        <f>IFERROR(_xlfn.IFNA(VLOOKUP(Fullmath[[#This Row],[M4]],$H$2:$L1090,4,FALSE),VLOOKUP(Fullmath[[#This Row],[M4]],$H1092:$L$2227,4,FALSE)),0)</f>
        <v>0</v>
      </c>
      <c r="AE1091" s="15">
        <f>IFERROR(_xlfn.IFNA(VLOOKUP(Fullmath[[#This Row],[M5]],$H$2:$L1090,2,FALSE),VLOOKUP(Fullmath[[#This Row],[M5]],$H1092:$L$2227,2,FALSE)),0)</f>
        <v>0</v>
      </c>
      <c r="AF1091" s="16">
        <f>IFERROR(_xlfn.IFNA(VLOOKUP(Fullmath[[#This Row],[M5]],$H$2:$L1090,4,FALSE),VLOOKUP(Fullmath[[#This Row],[M5]],$H1092:$L$2227,4,FALSE)),0)</f>
        <v>0</v>
      </c>
      <c r="AI1091" s="15">
        <f>IFERROR(_xlfn.IFNA(VLOOKUP(Fullmath[[#This Row],[M6]],$H$2:$L1090,2,FALSE),VLOOKUP(Fullmath[[#This Row],[M6]],$H1092:$L$2227,2,FALSE)),0)</f>
        <v>0</v>
      </c>
      <c r="AJ1091" s="16">
        <f>IFERROR(_xlfn.IFNA(VLOOKUP(Fullmath[[#This Row],[M6]],$H$2:$L1090,4,FALSE),VLOOKUP(Fullmath[[#This Row],[M6]],$H1092:$L$2227,4,FALSE)),0)</f>
        <v>0</v>
      </c>
      <c r="AM1091" s="6">
        <f>(IFERROR(VLOOKUP(AK1091,Components[[Name]:[Price]],2,FALSE),0))</f>
        <v>0</v>
      </c>
      <c r="AP1091" s="6">
        <f>(IFERROR(VLOOKUP(AN1091,Components[[Name]:[Price]],2,FALSE),0))</f>
        <v>0</v>
      </c>
      <c r="AS1091" s="6">
        <f>(IFERROR(VLOOKUP(AQ1091,Components[[Name]:[Price]],2,FALSE),0))</f>
        <v>0</v>
      </c>
      <c r="AV1091" s="6">
        <f>(IFERROR(VLOOKUP(AT1091,Components[[Name]:[Price]],2,FALSE),0))</f>
        <v>0</v>
      </c>
      <c r="AY1091" s="6">
        <f>(IFERROR(VLOOKUP(AW1091,Components[[Name]:[Price]],2,FALSE),0))</f>
        <v>0</v>
      </c>
      <c r="BB1091" s="6">
        <f>(IFERROR(VLOOKUP(AZ1091,Components[[Name]:[Price]],2,FALSE),0))</f>
        <v>0</v>
      </c>
    </row>
    <row r="1092" spans="9:54" x14ac:dyDescent="0.2">
      <c r="I1092" s="7" t="e">
        <f>Fullmath[[#This Row],[Total CP]]/Fullmath[[#This Row],[Quantity]]</f>
        <v>#DIV/0!</v>
      </c>
      <c r="J10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2" s="6" t="e">
        <f>Fullmath[[#This Row],[Mat Cost]]/Fullmath[[#This Row],[Quantity]]</f>
        <v>#DIV/0!</v>
      </c>
      <c r="L10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2" s="14"/>
      <c r="O1092" s="15">
        <f>IFERROR(_xlfn.IFNA(VLOOKUP(Fullmath[[#This Row],[M1]],$H$2:$L1091,2,FALSE),VLOOKUP(Fullmath[[#This Row],[M1]],$H1093:$L$2227,2,FALSE)),0)</f>
        <v>0</v>
      </c>
      <c r="P1092" s="16">
        <f>IFERROR(_xlfn.IFNA(VLOOKUP(Fullmath[[#This Row],[M1]],$H$2:$L1091,4,FALSE),VLOOKUP(Fullmath[[#This Row],[M1]],$H1093:$L$2227,4,FALSE)),0)</f>
        <v>0</v>
      </c>
      <c r="S1092" s="15">
        <f>IFERROR(_xlfn.IFNA(VLOOKUP(Fullmath[[#This Row],[M2]],$H$2:$L1091,2,FALSE),VLOOKUP(Fullmath[[#This Row],[M2]],$H1093:$L$2227,2,FALSE)),0)</f>
        <v>0</v>
      </c>
      <c r="T1092" s="16">
        <f>IFERROR(_xlfn.IFNA(VLOOKUP(Fullmath[[#This Row],[M2]],$H$2:$L1091,4,FALSE),VLOOKUP(Fullmath[[#This Row],[M2]],$H1093:$L$2227,4,FALSE)),0)</f>
        <v>0</v>
      </c>
      <c r="W1092" s="15">
        <f>IFERROR(_xlfn.IFNA(VLOOKUP(Fullmath[[#This Row],[M3]],$H$2:$L1091,2,FALSE),VLOOKUP(Fullmath[[#This Row],[M3]],$H1093:$L$2227,2,FALSE)),0)</f>
        <v>0</v>
      </c>
      <c r="X1092" s="16">
        <f>IFERROR(_xlfn.IFNA(VLOOKUP(Fullmath[[#This Row],[M3]],$H$2:$L1091,4,FALSE),VLOOKUP(Fullmath[[#This Row],[M3]],$H1093:$L$2227,4,FALSE)),0)</f>
        <v>0</v>
      </c>
      <c r="AA1092" s="15">
        <f>IFERROR(_xlfn.IFNA(VLOOKUP(Fullmath[[#This Row],[M4]],$H$2:$L1091,2,FALSE),VLOOKUP(Fullmath[[#This Row],[M4]],$H1093:$L$2227,2,FALSE)),0)</f>
        <v>0</v>
      </c>
      <c r="AB1092" s="16">
        <f>IFERROR(_xlfn.IFNA(VLOOKUP(Fullmath[[#This Row],[M4]],$H$2:$L1091,4,FALSE),VLOOKUP(Fullmath[[#This Row],[M4]],$H1093:$L$2227,4,FALSE)),0)</f>
        <v>0</v>
      </c>
      <c r="AE1092" s="15">
        <f>IFERROR(_xlfn.IFNA(VLOOKUP(Fullmath[[#This Row],[M5]],$H$2:$L1091,2,FALSE),VLOOKUP(Fullmath[[#This Row],[M5]],$H1093:$L$2227,2,FALSE)),0)</f>
        <v>0</v>
      </c>
      <c r="AF1092" s="16">
        <f>IFERROR(_xlfn.IFNA(VLOOKUP(Fullmath[[#This Row],[M5]],$H$2:$L1091,4,FALSE),VLOOKUP(Fullmath[[#This Row],[M5]],$H1093:$L$2227,4,FALSE)),0)</f>
        <v>0</v>
      </c>
      <c r="AI1092" s="15">
        <f>IFERROR(_xlfn.IFNA(VLOOKUP(Fullmath[[#This Row],[M6]],$H$2:$L1091,2,FALSE),VLOOKUP(Fullmath[[#This Row],[M6]],$H1093:$L$2227,2,FALSE)),0)</f>
        <v>0</v>
      </c>
      <c r="AJ1092" s="16">
        <f>IFERROR(_xlfn.IFNA(VLOOKUP(Fullmath[[#This Row],[M6]],$H$2:$L1091,4,FALSE),VLOOKUP(Fullmath[[#This Row],[M6]],$H1093:$L$2227,4,FALSE)),0)</f>
        <v>0</v>
      </c>
      <c r="AM1092" s="6">
        <f>(IFERROR(VLOOKUP(AK1092,Components[[Name]:[Price]],2,FALSE),0))</f>
        <v>0</v>
      </c>
      <c r="AP1092" s="6">
        <f>(IFERROR(VLOOKUP(AN1092,Components[[Name]:[Price]],2,FALSE),0))</f>
        <v>0</v>
      </c>
      <c r="AS1092" s="6">
        <f>(IFERROR(VLOOKUP(AQ1092,Components[[Name]:[Price]],2,FALSE),0))</f>
        <v>0</v>
      </c>
      <c r="AV1092" s="6">
        <f>(IFERROR(VLOOKUP(AT1092,Components[[Name]:[Price]],2,FALSE),0))</f>
        <v>0</v>
      </c>
      <c r="AY1092" s="6">
        <f>(IFERROR(VLOOKUP(AW1092,Components[[Name]:[Price]],2,FALSE),0))</f>
        <v>0</v>
      </c>
      <c r="BB1092" s="6">
        <f>(IFERROR(VLOOKUP(AZ1092,Components[[Name]:[Price]],2,FALSE),0))</f>
        <v>0</v>
      </c>
    </row>
    <row r="1093" spans="9:54" x14ac:dyDescent="0.2">
      <c r="I1093" s="7" t="e">
        <f>Fullmath[[#This Row],[Total CP]]/Fullmath[[#This Row],[Quantity]]</f>
        <v>#DIV/0!</v>
      </c>
      <c r="J10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3" s="6" t="e">
        <f>Fullmath[[#This Row],[Mat Cost]]/Fullmath[[#This Row],[Quantity]]</f>
        <v>#DIV/0!</v>
      </c>
      <c r="L10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3" s="14"/>
      <c r="O1093" s="15">
        <f>IFERROR(_xlfn.IFNA(VLOOKUP(Fullmath[[#This Row],[M1]],$H$2:$L1092,2,FALSE),VLOOKUP(Fullmath[[#This Row],[M1]],$H1094:$L$2227,2,FALSE)),0)</f>
        <v>0</v>
      </c>
      <c r="P1093" s="16">
        <f>IFERROR(_xlfn.IFNA(VLOOKUP(Fullmath[[#This Row],[M1]],$H$2:$L1092,4,FALSE),VLOOKUP(Fullmath[[#This Row],[M1]],$H1094:$L$2227,4,FALSE)),0)</f>
        <v>0</v>
      </c>
      <c r="S1093" s="15">
        <f>IFERROR(_xlfn.IFNA(VLOOKUP(Fullmath[[#This Row],[M2]],$H$2:$L1092,2,FALSE),VLOOKUP(Fullmath[[#This Row],[M2]],$H1094:$L$2227,2,FALSE)),0)</f>
        <v>0</v>
      </c>
      <c r="T1093" s="16">
        <f>IFERROR(_xlfn.IFNA(VLOOKUP(Fullmath[[#This Row],[M2]],$H$2:$L1092,4,FALSE),VLOOKUP(Fullmath[[#This Row],[M2]],$H1094:$L$2227,4,FALSE)),0)</f>
        <v>0</v>
      </c>
      <c r="W1093" s="15">
        <f>IFERROR(_xlfn.IFNA(VLOOKUP(Fullmath[[#This Row],[M3]],$H$2:$L1092,2,FALSE),VLOOKUP(Fullmath[[#This Row],[M3]],$H1094:$L$2227,2,FALSE)),0)</f>
        <v>0</v>
      </c>
      <c r="X1093" s="16">
        <f>IFERROR(_xlfn.IFNA(VLOOKUP(Fullmath[[#This Row],[M3]],$H$2:$L1092,4,FALSE),VLOOKUP(Fullmath[[#This Row],[M3]],$H1094:$L$2227,4,FALSE)),0)</f>
        <v>0</v>
      </c>
      <c r="AA1093" s="15">
        <f>IFERROR(_xlfn.IFNA(VLOOKUP(Fullmath[[#This Row],[M4]],$H$2:$L1092,2,FALSE),VLOOKUP(Fullmath[[#This Row],[M4]],$H1094:$L$2227,2,FALSE)),0)</f>
        <v>0</v>
      </c>
      <c r="AB1093" s="16">
        <f>IFERROR(_xlfn.IFNA(VLOOKUP(Fullmath[[#This Row],[M4]],$H$2:$L1092,4,FALSE),VLOOKUP(Fullmath[[#This Row],[M4]],$H1094:$L$2227,4,FALSE)),0)</f>
        <v>0</v>
      </c>
      <c r="AE1093" s="15">
        <f>IFERROR(_xlfn.IFNA(VLOOKUP(Fullmath[[#This Row],[M5]],$H$2:$L1092,2,FALSE),VLOOKUP(Fullmath[[#This Row],[M5]],$H1094:$L$2227,2,FALSE)),0)</f>
        <v>0</v>
      </c>
      <c r="AF1093" s="16">
        <f>IFERROR(_xlfn.IFNA(VLOOKUP(Fullmath[[#This Row],[M5]],$H$2:$L1092,4,FALSE),VLOOKUP(Fullmath[[#This Row],[M5]],$H1094:$L$2227,4,FALSE)),0)</f>
        <v>0</v>
      </c>
      <c r="AI1093" s="15">
        <f>IFERROR(_xlfn.IFNA(VLOOKUP(Fullmath[[#This Row],[M6]],$H$2:$L1092,2,FALSE),VLOOKUP(Fullmath[[#This Row],[M6]],$H1094:$L$2227,2,FALSE)),0)</f>
        <v>0</v>
      </c>
      <c r="AJ1093" s="16">
        <f>IFERROR(_xlfn.IFNA(VLOOKUP(Fullmath[[#This Row],[M6]],$H$2:$L1092,4,FALSE),VLOOKUP(Fullmath[[#This Row],[M6]],$H1094:$L$2227,4,FALSE)),0)</f>
        <v>0</v>
      </c>
      <c r="AM1093" s="6">
        <f>(IFERROR(VLOOKUP(AK1093,Components[[Name]:[Price]],2,FALSE),0))</f>
        <v>0</v>
      </c>
      <c r="AP1093" s="6">
        <f>(IFERROR(VLOOKUP(AN1093,Components[[Name]:[Price]],2,FALSE),0))</f>
        <v>0</v>
      </c>
      <c r="AS1093" s="6">
        <f>(IFERROR(VLOOKUP(AQ1093,Components[[Name]:[Price]],2,FALSE),0))</f>
        <v>0</v>
      </c>
      <c r="AV1093" s="6">
        <f>(IFERROR(VLOOKUP(AT1093,Components[[Name]:[Price]],2,FALSE),0))</f>
        <v>0</v>
      </c>
      <c r="AY1093" s="6">
        <f>(IFERROR(VLOOKUP(AW1093,Components[[Name]:[Price]],2,FALSE),0))</f>
        <v>0</v>
      </c>
      <c r="BB1093" s="6">
        <f>(IFERROR(VLOOKUP(AZ1093,Components[[Name]:[Price]],2,FALSE),0))</f>
        <v>0</v>
      </c>
    </row>
    <row r="1094" spans="9:54" x14ac:dyDescent="0.2">
      <c r="I1094" s="7" t="e">
        <f>Fullmath[[#This Row],[Total CP]]/Fullmath[[#This Row],[Quantity]]</f>
        <v>#DIV/0!</v>
      </c>
      <c r="J10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4" s="6" t="e">
        <f>Fullmath[[#This Row],[Mat Cost]]/Fullmath[[#This Row],[Quantity]]</f>
        <v>#DIV/0!</v>
      </c>
      <c r="L10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4" s="14"/>
      <c r="O1094" s="15">
        <f>IFERROR(_xlfn.IFNA(VLOOKUP(Fullmath[[#This Row],[M1]],$H$2:$L1093,2,FALSE),VLOOKUP(Fullmath[[#This Row],[M1]],$H1095:$L$2227,2,FALSE)),0)</f>
        <v>0</v>
      </c>
      <c r="P1094" s="16">
        <f>IFERROR(_xlfn.IFNA(VLOOKUP(Fullmath[[#This Row],[M1]],$H$2:$L1093,4,FALSE),VLOOKUP(Fullmath[[#This Row],[M1]],$H1095:$L$2227,4,FALSE)),0)</f>
        <v>0</v>
      </c>
      <c r="S1094" s="15">
        <f>IFERROR(_xlfn.IFNA(VLOOKUP(Fullmath[[#This Row],[M2]],$H$2:$L1093,2,FALSE),VLOOKUP(Fullmath[[#This Row],[M2]],$H1095:$L$2227,2,FALSE)),0)</f>
        <v>0</v>
      </c>
      <c r="T1094" s="16">
        <f>IFERROR(_xlfn.IFNA(VLOOKUP(Fullmath[[#This Row],[M2]],$H$2:$L1093,4,FALSE),VLOOKUP(Fullmath[[#This Row],[M2]],$H1095:$L$2227,4,FALSE)),0)</f>
        <v>0</v>
      </c>
      <c r="W1094" s="15">
        <f>IFERROR(_xlfn.IFNA(VLOOKUP(Fullmath[[#This Row],[M3]],$H$2:$L1093,2,FALSE),VLOOKUP(Fullmath[[#This Row],[M3]],$H1095:$L$2227,2,FALSE)),0)</f>
        <v>0</v>
      </c>
      <c r="X1094" s="16">
        <f>IFERROR(_xlfn.IFNA(VLOOKUP(Fullmath[[#This Row],[M3]],$H$2:$L1093,4,FALSE),VLOOKUP(Fullmath[[#This Row],[M3]],$H1095:$L$2227,4,FALSE)),0)</f>
        <v>0</v>
      </c>
      <c r="AA1094" s="15">
        <f>IFERROR(_xlfn.IFNA(VLOOKUP(Fullmath[[#This Row],[M4]],$H$2:$L1093,2,FALSE),VLOOKUP(Fullmath[[#This Row],[M4]],$H1095:$L$2227,2,FALSE)),0)</f>
        <v>0</v>
      </c>
      <c r="AB1094" s="16">
        <f>IFERROR(_xlfn.IFNA(VLOOKUP(Fullmath[[#This Row],[M4]],$H$2:$L1093,4,FALSE),VLOOKUP(Fullmath[[#This Row],[M4]],$H1095:$L$2227,4,FALSE)),0)</f>
        <v>0</v>
      </c>
      <c r="AE1094" s="15">
        <f>IFERROR(_xlfn.IFNA(VLOOKUP(Fullmath[[#This Row],[M5]],$H$2:$L1093,2,FALSE),VLOOKUP(Fullmath[[#This Row],[M5]],$H1095:$L$2227,2,FALSE)),0)</f>
        <v>0</v>
      </c>
      <c r="AF1094" s="16">
        <f>IFERROR(_xlfn.IFNA(VLOOKUP(Fullmath[[#This Row],[M5]],$H$2:$L1093,4,FALSE),VLOOKUP(Fullmath[[#This Row],[M5]],$H1095:$L$2227,4,FALSE)),0)</f>
        <v>0</v>
      </c>
      <c r="AI1094" s="15">
        <f>IFERROR(_xlfn.IFNA(VLOOKUP(Fullmath[[#This Row],[M6]],$H$2:$L1093,2,FALSE),VLOOKUP(Fullmath[[#This Row],[M6]],$H1095:$L$2227,2,FALSE)),0)</f>
        <v>0</v>
      </c>
      <c r="AJ1094" s="16">
        <f>IFERROR(_xlfn.IFNA(VLOOKUP(Fullmath[[#This Row],[M6]],$H$2:$L1093,4,FALSE),VLOOKUP(Fullmath[[#This Row],[M6]],$H1095:$L$2227,4,FALSE)),0)</f>
        <v>0</v>
      </c>
      <c r="AM1094" s="6">
        <f>(IFERROR(VLOOKUP(AK1094,Components[[Name]:[Price]],2,FALSE),0))</f>
        <v>0</v>
      </c>
      <c r="AP1094" s="6">
        <f>(IFERROR(VLOOKUP(AN1094,Components[[Name]:[Price]],2,FALSE),0))</f>
        <v>0</v>
      </c>
      <c r="AS1094" s="6">
        <f>(IFERROR(VLOOKUP(AQ1094,Components[[Name]:[Price]],2,FALSE),0))</f>
        <v>0</v>
      </c>
      <c r="AV1094" s="6">
        <f>(IFERROR(VLOOKUP(AT1094,Components[[Name]:[Price]],2,FALSE),0))</f>
        <v>0</v>
      </c>
      <c r="AY1094" s="6">
        <f>(IFERROR(VLOOKUP(AW1094,Components[[Name]:[Price]],2,FALSE),0))</f>
        <v>0</v>
      </c>
      <c r="BB1094" s="6">
        <f>(IFERROR(VLOOKUP(AZ1094,Components[[Name]:[Price]],2,FALSE),0))</f>
        <v>0</v>
      </c>
    </row>
    <row r="1095" spans="9:54" x14ac:dyDescent="0.2">
      <c r="I1095" s="7" t="e">
        <f>Fullmath[[#This Row],[Total CP]]/Fullmath[[#This Row],[Quantity]]</f>
        <v>#DIV/0!</v>
      </c>
      <c r="J10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5" s="6" t="e">
        <f>Fullmath[[#This Row],[Mat Cost]]/Fullmath[[#This Row],[Quantity]]</f>
        <v>#DIV/0!</v>
      </c>
      <c r="L10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5" s="14"/>
      <c r="O1095" s="15">
        <f>IFERROR(_xlfn.IFNA(VLOOKUP(Fullmath[[#This Row],[M1]],$H$2:$L1094,2,FALSE),VLOOKUP(Fullmath[[#This Row],[M1]],$H1096:$L$2227,2,FALSE)),0)</f>
        <v>0</v>
      </c>
      <c r="P1095" s="16">
        <f>IFERROR(_xlfn.IFNA(VLOOKUP(Fullmath[[#This Row],[M1]],$H$2:$L1094,4,FALSE),VLOOKUP(Fullmath[[#This Row],[M1]],$H1096:$L$2227,4,FALSE)),0)</f>
        <v>0</v>
      </c>
      <c r="S1095" s="15">
        <f>IFERROR(_xlfn.IFNA(VLOOKUP(Fullmath[[#This Row],[M2]],$H$2:$L1094,2,FALSE),VLOOKUP(Fullmath[[#This Row],[M2]],$H1096:$L$2227,2,FALSE)),0)</f>
        <v>0</v>
      </c>
      <c r="T1095" s="16">
        <f>IFERROR(_xlfn.IFNA(VLOOKUP(Fullmath[[#This Row],[M2]],$H$2:$L1094,4,FALSE),VLOOKUP(Fullmath[[#This Row],[M2]],$H1096:$L$2227,4,FALSE)),0)</f>
        <v>0</v>
      </c>
      <c r="W1095" s="15">
        <f>IFERROR(_xlfn.IFNA(VLOOKUP(Fullmath[[#This Row],[M3]],$H$2:$L1094,2,FALSE),VLOOKUP(Fullmath[[#This Row],[M3]],$H1096:$L$2227,2,FALSE)),0)</f>
        <v>0</v>
      </c>
      <c r="X1095" s="16">
        <f>IFERROR(_xlfn.IFNA(VLOOKUP(Fullmath[[#This Row],[M3]],$H$2:$L1094,4,FALSE),VLOOKUP(Fullmath[[#This Row],[M3]],$H1096:$L$2227,4,FALSE)),0)</f>
        <v>0</v>
      </c>
      <c r="AA1095" s="15">
        <f>IFERROR(_xlfn.IFNA(VLOOKUP(Fullmath[[#This Row],[M4]],$H$2:$L1094,2,FALSE),VLOOKUP(Fullmath[[#This Row],[M4]],$H1096:$L$2227,2,FALSE)),0)</f>
        <v>0</v>
      </c>
      <c r="AB1095" s="16">
        <f>IFERROR(_xlfn.IFNA(VLOOKUP(Fullmath[[#This Row],[M4]],$H$2:$L1094,4,FALSE),VLOOKUP(Fullmath[[#This Row],[M4]],$H1096:$L$2227,4,FALSE)),0)</f>
        <v>0</v>
      </c>
      <c r="AE1095" s="15">
        <f>IFERROR(_xlfn.IFNA(VLOOKUP(Fullmath[[#This Row],[M5]],$H$2:$L1094,2,FALSE),VLOOKUP(Fullmath[[#This Row],[M5]],$H1096:$L$2227,2,FALSE)),0)</f>
        <v>0</v>
      </c>
      <c r="AF1095" s="16">
        <f>IFERROR(_xlfn.IFNA(VLOOKUP(Fullmath[[#This Row],[M5]],$H$2:$L1094,4,FALSE),VLOOKUP(Fullmath[[#This Row],[M5]],$H1096:$L$2227,4,FALSE)),0)</f>
        <v>0</v>
      </c>
      <c r="AI1095" s="15">
        <f>IFERROR(_xlfn.IFNA(VLOOKUP(Fullmath[[#This Row],[M6]],$H$2:$L1094,2,FALSE),VLOOKUP(Fullmath[[#This Row],[M6]],$H1096:$L$2227,2,FALSE)),0)</f>
        <v>0</v>
      </c>
      <c r="AJ1095" s="16">
        <f>IFERROR(_xlfn.IFNA(VLOOKUP(Fullmath[[#This Row],[M6]],$H$2:$L1094,4,FALSE),VLOOKUP(Fullmath[[#This Row],[M6]],$H1096:$L$2227,4,FALSE)),0)</f>
        <v>0</v>
      </c>
      <c r="AM1095" s="6">
        <f>(IFERROR(VLOOKUP(AK1095,Components[[Name]:[Price]],2,FALSE),0))</f>
        <v>0</v>
      </c>
      <c r="AP1095" s="6">
        <f>(IFERROR(VLOOKUP(AN1095,Components[[Name]:[Price]],2,FALSE),0))</f>
        <v>0</v>
      </c>
      <c r="AS1095" s="6">
        <f>(IFERROR(VLOOKUP(AQ1095,Components[[Name]:[Price]],2,FALSE),0))</f>
        <v>0</v>
      </c>
      <c r="AV1095" s="6">
        <f>(IFERROR(VLOOKUP(AT1095,Components[[Name]:[Price]],2,FALSE),0))</f>
        <v>0</v>
      </c>
      <c r="AY1095" s="6">
        <f>(IFERROR(VLOOKUP(AW1095,Components[[Name]:[Price]],2,FALSE),0))</f>
        <v>0</v>
      </c>
      <c r="BB1095" s="6">
        <f>(IFERROR(VLOOKUP(AZ1095,Components[[Name]:[Price]],2,FALSE),0))</f>
        <v>0</v>
      </c>
    </row>
    <row r="1096" spans="9:54" x14ac:dyDescent="0.2">
      <c r="I1096" s="7" t="e">
        <f>Fullmath[[#This Row],[Total CP]]/Fullmath[[#This Row],[Quantity]]</f>
        <v>#DIV/0!</v>
      </c>
      <c r="J10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6" s="6" t="e">
        <f>Fullmath[[#This Row],[Mat Cost]]/Fullmath[[#This Row],[Quantity]]</f>
        <v>#DIV/0!</v>
      </c>
      <c r="L10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6" s="14"/>
      <c r="O1096" s="15">
        <f>IFERROR(_xlfn.IFNA(VLOOKUP(Fullmath[[#This Row],[M1]],$H$2:$L1095,2,FALSE),VLOOKUP(Fullmath[[#This Row],[M1]],$H1097:$L$2227,2,FALSE)),0)</f>
        <v>0</v>
      </c>
      <c r="P1096" s="16">
        <f>IFERROR(_xlfn.IFNA(VLOOKUP(Fullmath[[#This Row],[M1]],$H$2:$L1095,4,FALSE),VLOOKUP(Fullmath[[#This Row],[M1]],$H1097:$L$2227,4,FALSE)),0)</f>
        <v>0</v>
      </c>
      <c r="S1096" s="15">
        <f>IFERROR(_xlfn.IFNA(VLOOKUP(Fullmath[[#This Row],[M2]],$H$2:$L1095,2,FALSE),VLOOKUP(Fullmath[[#This Row],[M2]],$H1097:$L$2227,2,FALSE)),0)</f>
        <v>0</v>
      </c>
      <c r="T1096" s="16">
        <f>IFERROR(_xlfn.IFNA(VLOOKUP(Fullmath[[#This Row],[M2]],$H$2:$L1095,4,FALSE),VLOOKUP(Fullmath[[#This Row],[M2]],$H1097:$L$2227,4,FALSE)),0)</f>
        <v>0</v>
      </c>
      <c r="W1096" s="15">
        <f>IFERROR(_xlfn.IFNA(VLOOKUP(Fullmath[[#This Row],[M3]],$H$2:$L1095,2,FALSE),VLOOKUP(Fullmath[[#This Row],[M3]],$H1097:$L$2227,2,FALSE)),0)</f>
        <v>0</v>
      </c>
      <c r="X1096" s="16">
        <f>IFERROR(_xlfn.IFNA(VLOOKUP(Fullmath[[#This Row],[M3]],$H$2:$L1095,4,FALSE),VLOOKUP(Fullmath[[#This Row],[M3]],$H1097:$L$2227,4,FALSE)),0)</f>
        <v>0</v>
      </c>
      <c r="AA1096" s="15">
        <f>IFERROR(_xlfn.IFNA(VLOOKUP(Fullmath[[#This Row],[M4]],$H$2:$L1095,2,FALSE),VLOOKUP(Fullmath[[#This Row],[M4]],$H1097:$L$2227,2,FALSE)),0)</f>
        <v>0</v>
      </c>
      <c r="AB1096" s="16">
        <f>IFERROR(_xlfn.IFNA(VLOOKUP(Fullmath[[#This Row],[M4]],$H$2:$L1095,4,FALSE),VLOOKUP(Fullmath[[#This Row],[M4]],$H1097:$L$2227,4,FALSE)),0)</f>
        <v>0</v>
      </c>
      <c r="AE1096" s="15">
        <f>IFERROR(_xlfn.IFNA(VLOOKUP(Fullmath[[#This Row],[M5]],$H$2:$L1095,2,FALSE),VLOOKUP(Fullmath[[#This Row],[M5]],$H1097:$L$2227,2,FALSE)),0)</f>
        <v>0</v>
      </c>
      <c r="AF1096" s="16">
        <f>IFERROR(_xlfn.IFNA(VLOOKUP(Fullmath[[#This Row],[M5]],$H$2:$L1095,4,FALSE),VLOOKUP(Fullmath[[#This Row],[M5]],$H1097:$L$2227,4,FALSE)),0)</f>
        <v>0</v>
      </c>
      <c r="AI1096" s="15">
        <f>IFERROR(_xlfn.IFNA(VLOOKUP(Fullmath[[#This Row],[M6]],$H$2:$L1095,2,FALSE),VLOOKUP(Fullmath[[#This Row],[M6]],$H1097:$L$2227,2,FALSE)),0)</f>
        <v>0</v>
      </c>
      <c r="AJ1096" s="16">
        <f>IFERROR(_xlfn.IFNA(VLOOKUP(Fullmath[[#This Row],[M6]],$H$2:$L1095,4,FALSE),VLOOKUP(Fullmath[[#This Row],[M6]],$H1097:$L$2227,4,FALSE)),0)</f>
        <v>0</v>
      </c>
      <c r="AM1096" s="6">
        <f>(IFERROR(VLOOKUP(AK1096,Components[[Name]:[Price]],2,FALSE),0))</f>
        <v>0</v>
      </c>
      <c r="AP1096" s="6">
        <f>(IFERROR(VLOOKUP(AN1096,Components[[Name]:[Price]],2,FALSE),0))</f>
        <v>0</v>
      </c>
      <c r="AS1096" s="6">
        <f>(IFERROR(VLOOKUP(AQ1096,Components[[Name]:[Price]],2,FALSE),0))</f>
        <v>0</v>
      </c>
      <c r="AV1096" s="6">
        <f>(IFERROR(VLOOKUP(AT1096,Components[[Name]:[Price]],2,FALSE),0))</f>
        <v>0</v>
      </c>
      <c r="AY1096" s="6">
        <f>(IFERROR(VLOOKUP(AW1096,Components[[Name]:[Price]],2,FALSE),0))</f>
        <v>0</v>
      </c>
      <c r="BB1096" s="6">
        <f>(IFERROR(VLOOKUP(AZ1096,Components[[Name]:[Price]],2,FALSE),0))</f>
        <v>0</v>
      </c>
    </row>
    <row r="1097" spans="9:54" x14ac:dyDescent="0.2">
      <c r="I1097" s="7" t="e">
        <f>Fullmath[[#This Row],[Total CP]]/Fullmath[[#This Row],[Quantity]]</f>
        <v>#DIV/0!</v>
      </c>
      <c r="J10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7" s="6" t="e">
        <f>Fullmath[[#This Row],[Mat Cost]]/Fullmath[[#This Row],[Quantity]]</f>
        <v>#DIV/0!</v>
      </c>
      <c r="L10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7" s="14"/>
      <c r="O1097" s="15">
        <f>IFERROR(_xlfn.IFNA(VLOOKUP(Fullmath[[#This Row],[M1]],$H$2:$L1096,2,FALSE),VLOOKUP(Fullmath[[#This Row],[M1]],$H1098:$L$2227,2,FALSE)),0)</f>
        <v>0</v>
      </c>
      <c r="P1097" s="16">
        <f>IFERROR(_xlfn.IFNA(VLOOKUP(Fullmath[[#This Row],[M1]],$H$2:$L1096,4,FALSE),VLOOKUP(Fullmath[[#This Row],[M1]],$H1098:$L$2227,4,FALSE)),0)</f>
        <v>0</v>
      </c>
      <c r="S1097" s="15">
        <f>IFERROR(_xlfn.IFNA(VLOOKUP(Fullmath[[#This Row],[M2]],$H$2:$L1096,2,FALSE),VLOOKUP(Fullmath[[#This Row],[M2]],$H1098:$L$2227,2,FALSE)),0)</f>
        <v>0</v>
      </c>
      <c r="T1097" s="16">
        <f>IFERROR(_xlfn.IFNA(VLOOKUP(Fullmath[[#This Row],[M2]],$H$2:$L1096,4,FALSE),VLOOKUP(Fullmath[[#This Row],[M2]],$H1098:$L$2227,4,FALSE)),0)</f>
        <v>0</v>
      </c>
      <c r="W1097" s="15">
        <f>IFERROR(_xlfn.IFNA(VLOOKUP(Fullmath[[#This Row],[M3]],$H$2:$L1096,2,FALSE),VLOOKUP(Fullmath[[#This Row],[M3]],$H1098:$L$2227,2,FALSE)),0)</f>
        <v>0</v>
      </c>
      <c r="X1097" s="16">
        <f>IFERROR(_xlfn.IFNA(VLOOKUP(Fullmath[[#This Row],[M3]],$H$2:$L1096,4,FALSE),VLOOKUP(Fullmath[[#This Row],[M3]],$H1098:$L$2227,4,FALSE)),0)</f>
        <v>0</v>
      </c>
      <c r="AA1097" s="15">
        <f>IFERROR(_xlfn.IFNA(VLOOKUP(Fullmath[[#This Row],[M4]],$H$2:$L1096,2,FALSE),VLOOKUP(Fullmath[[#This Row],[M4]],$H1098:$L$2227,2,FALSE)),0)</f>
        <v>0</v>
      </c>
      <c r="AB1097" s="16">
        <f>IFERROR(_xlfn.IFNA(VLOOKUP(Fullmath[[#This Row],[M4]],$H$2:$L1096,4,FALSE),VLOOKUP(Fullmath[[#This Row],[M4]],$H1098:$L$2227,4,FALSE)),0)</f>
        <v>0</v>
      </c>
      <c r="AE1097" s="15">
        <f>IFERROR(_xlfn.IFNA(VLOOKUP(Fullmath[[#This Row],[M5]],$H$2:$L1096,2,FALSE),VLOOKUP(Fullmath[[#This Row],[M5]],$H1098:$L$2227,2,FALSE)),0)</f>
        <v>0</v>
      </c>
      <c r="AF1097" s="16">
        <f>IFERROR(_xlfn.IFNA(VLOOKUP(Fullmath[[#This Row],[M5]],$H$2:$L1096,4,FALSE),VLOOKUP(Fullmath[[#This Row],[M5]],$H1098:$L$2227,4,FALSE)),0)</f>
        <v>0</v>
      </c>
      <c r="AI1097" s="15">
        <f>IFERROR(_xlfn.IFNA(VLOOKUP(Fullmath[[#This Row],[M6]],$H$2:$L1096,2,FALSE),VLOOKUP(Fullmath[[#This Row],[M6]],$H1098:$L$2227,2,FALSE)),0)</f>
        <v>0</v>
      </c>
      <c r="AJ1097" s="16">
        <f>IFERROR(_xlfn.IFNA(VLOOKUP(Fullmath[[#This Row],[M6]],$H$2:$L1096,4,FALSE),VLOOKUP(Fullmath[[#This Row],[M6]],$H1098:$L$2227,4,FALSE)),0)</f>
        <v>0</v>
      </c>
      <c r="AM1097" s="6">
        <f>(IFERROR(VLOOKUP(AK1097,Components[[Name]:[Price]],2,FALSE),0))</f>
        <v>0</v>
      </c>
      <c r="AP1097" s="6">
        <f>(IFERROR(VLOOKUP(AN1097,Components[[Name]:[Price]],2,FALSE),0))</f>
        <v>0</v>
      </c>
      <c r="AS1097" s="6">
        <f>(IFERROR(VLOOKUP(AQ1097,Components[[Name]:[Price]],2,FALSE),0))</f>
        <v>0</v>
      </c>
      <c r="AV1097" s="6">
        <f>(IFERROR(VLOOKUP(AT1097,Components[[Name]:[Price]],2,FALSE),0))</f>
        <v>0</v>
      </c>
      <c r="AY1097" s="6">
        <f>(IFERROR(VLOOKUP(AW1097,Components[[Name]:[Price]],2,FALSE),0))</f>
        <v>0</v>
      </c>
      <c r="BB1097" s="6">
        <f>(IFERROR(VLOOKUP(AZ1097,Components[[Name]:[Price]],2,FALSE),0))</f>
        <v>0</v>
      </c>
    </row>
    <row r="1098" spans="9:54" x14ac:dyDescent="0.2">
      <c r="I1098" s="7" t="e">
        <f>Fullmath[[#This Row],[Total CP]]/Fullmath[[#This Row],[Quantity]]</f>
        <v>#DIV/0!</v>
      </c>
      <c r="J10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8" s="6" t="e">
        <f>Fullmath[[#This Row],[Mat Cost]]/Fullmath[[#This Row],[Quantity]]</f>
        <v>#DIV/0!</v>
      </c>
      <c r="L10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8" s="14"/>
      <c r="O1098" s="15">
        <f>IFERROR(_xlfn.IFNA(VLOOKUP(Fullmath[[#This Row],[M1]],$H$2:$L1097,2,FALSE),VLOOKUP(Fullmath[[#This Row],[M1]],$H1099:$L$2227,2,FALSE)),0)</f>
        <v>0</v>
      </c>
      <c r="P1098" s="16">
        <f>IFERROR(_xlfn.IFNA(VLOOKUP(Fullmath[[#This Row],[M1]],$H$2:$L1097,4,FALSE),VLOOKUP(Fullmath[[#This Row],[M1]],$H1099:$L$2227,4,FALSE)),0)</f>
        <v>0</v>
      </c>
      <c r="S1098" s="15">
        <f>IFERROR(_xlfn.IFNA(VLOOKUP(Fullmath[[#This Row],[M2]],$H$2:$L1097,2,FALSE),VLOOKUP(Fullmath[[#This Row],[M2]],$H1099:$L$2227,2,FALSE)),0)</f>
        <v>0</v>
      </c>
      <c r="T1098" s="16">
        <f>IFERROR(_xlfn.IFNA(VLOOKUP(Fullmath[[#This Row],[M2]],$H$2:$L1097,4,FALSE),VLOOKUP(Fullmath[[#This Row],[M2]],$H1099:$L$2227,4,FALSE)),0)</f>
        <v>0</v>
      </c>
      <c r="W1098" s="15">
        <f>IFERROR(_xlfn.IFNA(VLOOKUP(Fullmath[[#This Row],[M3]],$H$2:$L1097,2,FALSE),VLOOKUP(Fullmath[[#This Row],[M3]],$H1099:$L$2227,2,FALSE)),0)</f>
        <v>0</v>
      </c>
      <c r="X1098" s="16">
        <f>IFERROR(_xlfn.IFNA(VLOOKUP(Fullmath[[#This Row],[M3]],$H$2:$L1097,4,FALSE),VLOOKUP(Fullmath[[#This Row],[M3]],$H1099:$L$2227,4,FALSE)),0)</f>
        <v>0</v>
      </c>
      <c r="AA1098" s="15">
        <f>IFERROR(_xlfn.IFNA(VLOOKUP(Fullmath[[#This Row],[M4]],$H$2:$L1097,2,FALSE),VLOOKUP(Fullmath[[#This Row],[M4]],$H1099:$L$2227,2,FALSE)),0)</f>
        <v>0</v>
      </c>
      <c r="AB1098" s="16">
        <f>IFERROR(_xlfn.IFNA(VLOOKUP(Fullmath[[#This Row],[M4]],$H$2:$L1097,4,FALSE),VLOOKUP(Fullmath[[#This Row],[M4]],$H1099:$L$2227,4,FALSE)),0)</f>
        <v>0</v>
      </c>
      <c r="AE1098" s="15">
        <f>IFERROR(_xlfn.IFNA(VLOOKUP(Fullmath[[#This Row],[M5]],$H$2:$L1097,2,FALSE),VLOOKUP(Fullmath[[#This Row],[M5]],$H1099:$L$2227,2,FALSE)),0)</f>
        <v>0</v>
      </c>
      <c r="AF1098" s="16">
        <f>IFERROR(_xlfn.IFNA(VLOOKUP(Fullmath[[#This Row],[M5]],$H$2:$L1097,4,FALSE),VLOOKUP(Fullmath[[#This Row],[M5]],$H1099:$L$2227,4,FALSE)),0)</f>
        <v>0</v>
      </c>
      <c r="AI1098" s="15">
        <f>IFERROR(_xlfn.IFNA(VLOOKUP(Fullmath[[#This Row],[M6]],$H$2:$L1097,2,FALSE),VLOOKUP(Fullmath[[#This Row],[M6]],$H1099:$L$2227,2,FALSE)),0)</f>
        <v>0</v>
      </c>
      <c r="AJ1098" s="16">
        <f>IFERROR(_xlfn.IFNA(VLOOKUP(Fullmath[[#This Row],[M6]],$H$2:$L1097,4,FALSE),VLOOKUP(Fullmath[[#This Row],[M6]],$H1099:$L$2227,4,FALSE)),0)</f>
        <v>0</v>
      </c>
      <c r="AM1098" s="6">
        <f>(IFERROR(VLOOKUP(AK1098,Components[[Name]:[Price]],2,FALSE),0))</f>
        <v>0</v>
      </c>
      <c r="AP1098" s="6">
        <f>(IFERROR(VLOOKUP(AN1098,Components[[Name]:[Price]],2,FALSE),0))</f>
        <v>0</v>
      </c>
      <c r="AS1098" s="6">
        <f>(IFERROR(VLOOKUP(AQ1098,Components[[Name]:[Price]],2,FALSE),0))</f>
        <v>0</v>
      </c>
      <c r="AV1098" s="6">
        <f>(IFERROR(VLOOKUP(AT1098,Components[[Name]:[Price]],2,FALSE),0))</f>
        <v>0</v>
      </c>
      <c r="AY1098" s="6">
        <f>(IFERROR(VLOOKUP(AW1098,Components[[Name]:[Price]],2,FALSE),0))</f>
        <v>0</v>
      </c>
      <c r="BB1098" s="6">
        <f>(IFERROR(VLOOKUP(AZ1098,Components[[Name]:[Price]],2,FALSE),0))</f>
        <v>0</v>
      </c>
    </row>
    <row r="1099" spans="9:54" x14ac:dyDescent="0.2">
      <c r="I1099" s="7" t="e">
        <f>Fullmath[[#This Row],[Total CP]]/Fullmath[[#This Row],[Quantity]]</f>
        <v>#DIV/0!</v>
      </c>
      <c r="J10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099" s="6" t="e">
        <f>Fullmath[[#This Row],[Mat Cost]]/Fullmath[[#This Row],[Quantity]]</f>
        <v>#DIV/0!</v>
      </c>
      <c r="L10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099" s="14"/>
      <c r="O1099" s="15">
        <f>IFERROR(_xlfn.IFNA(VLOOKUP(Fullmath[[#This Row],[M1]],$H$2:$L1098,2,FALSE),VLOOKUP(Fullmath[[#This Row],[M1]],$H1100:$L$2227,2,FALSE)),0)</f>
        <v>0</v>
      </c>
      <c r="P1099" s="16">
        <f>IFERROR(_xlfn.IFNA(VLOOKUP(Fullmath[[#This Row],[M1]],$H$2:$L1098,4,FALSE),VLOOKUP(Fullmath[[#This Row],[M1]],$H1100:$L$2227,4,FALSE)),0)</f>
        <v>0</v>
      </c>
      <c r="S1099" s="15">
        <f>IFERROR(_xlfn.IFNA(VLOOKUP(Fullmath[[#This Row],[M2]],$H$2:$L1098,2,FALSE),VLOOKUP(Fullmath[[#This Row],[M2]],$H1100:$L$2227,2,FALSE)),0)</f>
        <v>0</v>
      </c>
      <c r="T1099" s="16">
        <f>IFERROR(_xlfn.IFNA(VLOOKUP(Fullmath[[#This Row],[M2]],$H$2:$L1098,4,FALSE),VLOOKUP(Fullmath[[#This Row],[M2]],$H1100:$L$2227,4,FALSE)),0)</f>
        <v>0</v>
      </c>
      <c r="W1099" s="15">
        <f>IFERROR(_xlfn.IFNA(VLOOKUP(Fullmath[[#This Row],[M3]],$H$2:$L1098,2,FALSE),VLOOKUP(Fullmath[[#This Row],[M3]],$H1100:$L$2227,2,FALSE)),0)</f>
        <v>0</v>
      </c>
      <c r="X1099" s="16">
        <f>IFERROR(_xlfn.IFNA(VLOOKUP(Fullmath[[#This Row],[M3]],$H$2:$L1098,4,FALSE),VLOOKUP(Fullmath[[#This Row],[M3]],$H1100:$L$2227,4,FALSE)),0)</f>
        <v>0</v>
      </c>
      <c r="AA1099" s="15">
        <f>IFERROR(_xlfn.IFNA(VLOOKUP(Fullmath[[#This Row],[M4]],$H$2:$L1098,2,FALSE),VLOOKUP(Fullmath[[#This Row],[M4]],$H1100:$L$2227,2,FALSE)),0)</f>
        <v>0</v>
      </c>
      <c r="AB1099" s="16">
        <f>IFERROR(_xlfn.IFNA(VLOOKUP(Fullmath[[#This Row],[M4]],$H$2:$L1098,4,FALSE),VLOOKUP(Fullmath[[#This Row],[M4]],$H1100:$L$2227,4,FALSE)),0)</f>
        <v>0</v>
      </c>
      <c r="AE1099" s="15">
        <f>IFERROR(_xlfn.IFNA(VLOOKUP(Fullmath[[#This Row],[M5]],$H$2:$L1098,2,FALSE),VLOOKUP(Fullmath[[#This Row],[M5]],$H1100:$L$2227,2,FALSE)),0)</f>
        <v>0</v>
      </c>
      <c r="AF1099" s="16">
        <f>IFERROR(_xlfn.IFNA(VLOOKUP(Fullmath[[#This Row],[M5]],$H$2:$L1098,4,FALSE),VLOOKUP(Fullmath[[#This Row],[M5]],$H1100:$L$2227,4,FALSE)),0)</f>
        <v>0</v>
      </c>
      <c r="AI1099" s="15">
        <f>IFERROR(_xlfn.IFNA(VLOOKUP(Fullmath[[#This Row],[M6]],$H$2:$L1098,2,FALSE),VLOOKUP(Fullmath[[#This Row],[M6]],$H1100:$L$2227,2,FALSE)),0)</f>
        <v>0</v>
      </c>
      <c r="AJ1099" s="16">
        <f>IFERROR(_xlfn.IFNA(VLOOKUP(Fullmath[[#This Row],[M6]],$H$2:$L1098,4,FALSE),VLOOKUP(Fullmath[[#This Row],[M6]],$H1100:$L$2227,4,FALSE)),0)</f>
        <v>0</v>
      </c>
      <c r="AM1099" s="6">
        <f>(IFERROR(VLOOKUP(AK1099,Components[[Name]:[Price]],2,FALSE),0))</f>
        <v>0</v>
      </c>
      <c r="AP1099" s="6">
        <f>(IFERROR(VLOOKUP(AN1099,Components[[Name]:[Price]],2,FALSE),0))</f>
        <v>0</v>
      </c>
      <c r="AS1099" s="6">
        <f>(IFERROR(VLOOKUP(AQ1099,Components[[Name]:[Price]],2,FALSE),0))</f>
        <v>0</v>
      </c>
      <c r="AV1099" s="6">
        <f>(IFERROR(VLOOKUP(AT1099,Components[[Name]:[Price]],2,FALSE),0))</f>
        <v>0</v>
      </c>
      <c r="AY1099" s="6">
        <f>(IFERROR(VLOOKUP(AW1099,Components[[Name]:[Price]],2,FALSE),0))</f>
        <v>0</v>
      </c>
      <c r="BB1099" s="6">
        <f>(IFERROR(VLOOKUP(AZ1099,Components[[Name]:[Price]],2,FALSE),0))</f>
        <v>0</v>
      </c>
    </row>
    <row r="1100" spans="9:54" x14ac:dyDescent="0.2">
      <c r="I1100" s="7" t="e">
        <f>Fullmath[[#This Row],[Total CP]]/Fullmath[[#This Row],[Quantity]]</f>
        <v>#DIV/0!</v>
      </c>
      <c r="J11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0" s="6" t="e">
        <f>Fullmath[[#This Row],[Mat Cost]]/Fullmath[[#This Row],[Quantity]]</f>
        <v>#DIV/0!</v>
      </c>
      <c r="L11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0" s="14"/>
      <c r="O1100" s="15">
        <f>IFERROR(_xlfn.IFNA(VLOOKUP(Fullmath[[#This Row],[M1]],$H$2:$L1099,2,FALSE),VLOOKUP(Fullmath[[#This Row],[M1]],$H1101:$L$2227,2,FALSE)),0)</f>
        <v>0</v>
      </c>
      <c r="P1100" s="16">
        <f>IFERROR(_xlfn.IFNA(VLOOKUP(Fullmath[[#This Row],[M1]],$H$2:$L1099,4,FALSE),VLOOKUP(Fullmath[[#This Row],[M1]],$H1101:$L$2227,4,FALSE)),0)</f>
        <v>0</v>
      </c>
      <c r="S1100" s="15">
        <f>IFERROR(_xlfn.IFNA(VLOOKUP(Fullmath[[#This Row],[M2]],$H$2:$L1099,2,FALSE),VLOOKUP(Fullmath[[#This Row],[M2]],$H1101:$L$2227,2,FALSE)),0)</f>
        <v>0</v>
      </c>
      <c r="T1100" s="16">
        <f>IFERROR(_xlfn.IFNA(VLOOKUP(Fullmath[[#This Row],[M2]],$H$2:$L1099,4,FALSE),VLOOKUP(Fullmath[[#This Row],[M2]],$H1101:$L$2227,4,FALSE)),0)</f>
        <v>0</v>
      </c>
      <c r="W1100" s="15">
        <f>IFERROR(_xlfn.IFNA(VLOOKUP(Fullmath[[#This Row],[M3]],$H$2:$L1099,2,FALSE),VLOOKUP(Fullmath[[#This Row],[M3]],$H1101:$L$2227,2,FALSE)),0)</f>
        <v>0</v>
      </c>
      <c r="X1100" s="16">
        <f>IFERROR(_xlfn.IFNA(VLOOKUP(Fullmath[[#This Row],[M3]],$H$2:$L1099,4,FALSE),VLOOKUP(Fullmath[[#This Row],[M3]],$H1101:$L$2227,4,FALSE)),0)</f>
        <v>0</v>
      </c>
      <c r="AA1100" s="15">
        <f>IFERROR(_xlfn.IFNA(VLOOKUP(Fullmath[[#This Row],[M4]],$H$2:$L1099,2,FALSE),VLOOKUP(Fullmath[[#This Row],[M4]],$H1101:$L$2227,2,FALSE)),0)</f>
        <v>0</v>
      </c>
      <c r="AB1100" s="16">
        <f>IFERROR(_xlfn.IFNA(VLOOKUP(Fullmath[[#This Row],[M4]],$H$2:$L1099,4,FALSE),VLOOKUP(Fullmath[[#This Row],[M4]],$H1101:$L$2227,4,FALSE)),0)</f>
        <v>0</v>
      </c>
      <c r="AE1100" s="15">
        <f>IFERROR(_xlfn.IFNA(VLOOKUP(Fullmath[[#This Row],[M5]],$H$2:$L1099,2,FALSE),VLOOKUP(Fullmath[[#This Row],[M5]],$H1101:$L$2227,2,FALSE)),0)</f>
        <v>0</v>
      </c>
      <c r="AF1100" s="16">
        <f>IFERROR(_xlfn.IFNA(VLOOKUP(Fullmath[[#This Row],[M5]],$H$2:$L1099,4,FALSE),VLOOKUP(Fullmath[[#This Row],[M5]],$H1101:$L$2227,4,FALSE)),0)</f>
        <v>0</v>
      </c>
      <c r="AI1100" s="15">
        <f>IFERROR(_xlfn.IFNA(VLOOKUP(Fullmath[[#This Row],[M6]],$H$2:$L1099,2,FALSE),VLOOKUP(Fullmath[[#This Row],[M6]],$H1101:$L$2227,2,FALSE)),0)</f>
        <v>0</v>
      </c>
      <c r="AJ1100" s="16">
        <f>IFERROR(_xlfn.IFNA(VLOOKUP(Fullmath[[#This Row],[M6]],$H$2:$L1099,4,FALSE),VLOOKUP(Fullmath[[#This Row],[M6]],$H1101:$L$2227,4,FALSE)),0)</f>
        <v>0</v>
      </c>
      <c r="AM1100" s="6">
        <f>(IFERROR(VLOOKUP(AK1100,Components[[Name]:[Price]],2,FALSE),0))</f>
        <v>0</v>
      </c>
      <c r="AP1100" s="6">
        <f>(IFERROR(VLOOKUP(AN1100,Components[[Name]:[Price]],2,FALSE),0))</f>
        <v>0</v>
      </c>
      <c r="AS1100" s="6">
        <f>(IFERROR(VLOOKUP(AQ1100,Components[[Name]:[Price]],2,FALSE),0))</f>
        <v>0</v>
      </c>
      <c r="AV1100" s="6">
        <f>(IFERROR(VLOOKUP(AT1100,Components[[Name]:[Price]],2,FALSE),0))</f>
        <v>0</v>
      </c>
      <c r="AY1100" s="6">
        <f>(IFERROR(VLOOKUP(AW1100,Components[[Name]:[Price]],2,FALSE),0))</f>
        <v>0</v>
      </c>
      <c r="BB1100" s="6">
        <f>(IFERROR(VLOOKUP(AZ1100,Components[[Name]:[Price]],2,FALSE),0))</f>
        <v>0</v>
      </c>
    </row>
    <row r="1101" spans="9:54" x14ac:dyDescent="0.2">
      <c r="I1101" s="7" t="e">
        <f>Fullmath[[#This Row],[Total CP]]/Fullmath[[#This Row],[Quantity]]</f>
        <v>#DIV/0!</v>
      </c>
      <c r="J11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1" s="6" t="e">
        <f>Fullmath[[#This Row],[Mat Cost]]/Fullmath[[#This Row],[Quantity]]</f>
        <v>#DIV/0!</v>
      </c>
      <c r="L11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1" s="14"/>
      <c r="O1101" s="15">
        <f>IFERROR(_xlfn.IFNA(VLOOKUP(Fullmath[[#This Row],[M1]],$H$2:$L1100,2,FALSE),VLOOKUP(Fullmath[[#This Row],[M1]],$H1102:$L$2227,2,FALSE)),0)</f>
        <v>0</v>
      </c>
      <c r="P1101" s="16">
        <f>IFERROR(_xlfn.IFNA(VLOOKUP(Fullmath[[#This Row],[M1]],$H$2:$L1100,4,FALSE),VLOOKUP(Fullmath[[#This Row],[M1]],$H1102:$L$2227,4,FALSE)),0)</f>
        <v>0</v>
      </c>
      <c r="S1101" s="15">
        <f>IFERROR(_xlfn.IFNA(VLOOKUP(Fullmath[[#This Row],[M2]],$H$2:$L1100,2,FALSE),VLOOKUP(Fullmath[[#This Row],[M2]],$H1102:$L$2227,2,FALSE)),0)</f>
        <v>0</v>
      </c>
      <c r="T1101" s="16">
        <f>IFERROR(_xlfn.IFNA(VLOOKUP(Fullmath[[#This Row],[M2]],$H$2:$L1100,4,FALSE),VLOOKUP(Fullmath[[#This Row],[M2]],$H1102:$L$2227,4,FALSE)),0)</f>
        <v>0</v>
      </c>
      <c r="W1101" s="15">
        <f>IFERROR(_xlfn.IFNA(VLOOKUP(Fullmath[[#This Row],[M3]],$H$2:$L1100,2,FALSE),VLOOKUP(Fullmath[[#This Row],[M3]],$H1102:$L$2227,2,FALSE)),0)</f>
        <v>0</v>
      </c>
      <c r="X1101" s="16">
        <f>IFERROR(_xlfn.IFNA(VLOOKUP(Fullmath[[#This Row],[M3]],$H$2:$L1100,4,FALSE),VLOOKUP(Fullmath[[#This Row],[M3]],$H1102:$L$2227,4,FALSE)),0)</f>
        <v>0</v>
      </c>
      <c r="AA1101" s="15">
        <f>IFERROR(_xlfn.IFNA(VLOOKUP(Fullmath[[#This Row],[M4]],$H$2:$L1100,2,FALSE),VLOOKUP(Fullmath[[#This Row],[M4]],$H1102:$L$2227,2,FALSE)),0)</f>
        <v>0</v>
      </c>
      <c r="AB1101" s="16">
        <f>IFERROR(_xlfn.IFNA(VLOOKUP(Fullmath[[#This Row],[M4]],$H$2:$L1100,4,FALSE),VLOOKUP(Fullmath[[#This Row],[M4]],$H1102:$L$2227,4,FALSE)),0)</f>
        <v>0</v>
      </c>
      <c r="AE1101" s="15">
        <f>IFERROR(_xlfn.IFNA(VLOOKUP(Fullmath[[#This Row],[M5]],$H$2:$L1100,2,FALSE),VLOOKUP(Fullmath[[#This Row],[M5]],$H1102:$L$2227,2,FALSE)),0)</f>
        <v>0</v>
      </c>
      <c r="AF1101" s="16">
        <f>IFERROR(_xlfn.IFNA(VLOOKUP(Fullmath[[#This Row],[M5]],$H$2:$L1100,4,FALSE),VLOOKUP(Fullmath[[#This Row],[M5]],$H1102:$L$2227,4,FALSE)),0)</f>
        <v>0</v>
      </c>
      <c r="AI1101" s="15">
        <f>IFERROR(_xlfn.IFNA(VLOOKUP(Fullmath[[#This Row],[M6]],$H$2:$L1100,2,FALSE),VLOOKUP(Fullmath[[#This Row],[M6]],$H1102:$L$2227,2,FALSE)),0)</f>
        <v>0</v>
      </c>
      <c r="AJ1101" s="16">
        <f>IFERROR(_xlfn.IFNA(VLOOKUP(Fullmath[[#This Row],[M6]],$H$2:$L1100,4,FALSE),VLOOKUP(Fullmath[[#This Row],[M6]],$H1102:$L$2227,4,FALSE)),0)</f>
        <v>0</v>
      </c>
      <c r="AM1101" s="6">
        <f>(IFERROR(VLOOKUP(AK1101,Components[[Name]:[Price]],2,FALSE),0))</f>
        <v>0</v>
      </c>
      <c r="AP1101" s="6">
        <f>(IFERROR(VLOOKUP(AN1101,Components[[Name]:[Price]],2,FALSE),0))</f>
        <v>0</v>
      </c>
      <c r="AS1101" s="6">
        <f>(IFERROR(VLOOKUP(AQ1101,Components[[Name]:[Price]],2,FALSE),0))</f>
        <v>0</v>
      </c>
      <c r="AV1101" s="6">
        <f>(IFERROR(VLOOKUP(AT1101,Components[[Name]:[Price]],2,FALSE),0))</f>
        <v>0</v>
      </c>
      <c r="AY1101" s="6">
        <f>(IFERROR(VLOOKUP(AW1101,Components[[Name]:[Price]],2,FALSE),0))</f>
        <v>0</v>
      </c>
      <c r="BB1101" s="6">
        <f>(IFERROR(VLOOKUP(AZ1101,Components[[Name]:[Price]],2,FALSE),0))</f>
        <v>0</v>
      </c>
    </row>
    <row r="1102" spans="9:54" x14ac:dyDescent="0.2">
      <c r="I1102" s="7" t="e">
        <f>Fullmath[[#This Row],[Total CP]]/Fullmath[[#This Row],[Quantity]]</f>
        <v>#DIV/0!</v>
      </c>
      <c r="J11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2" s="6" t="e">
        <f>Fullmath[[#This Row],[Mat Cost]]/Fullmath[[#This Row],[Quantity]]</f>
        <v>#DIV/0!</v>
      </c>
      <c r="L11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2" s="14"/>
      <c r="O1102" s="15">
        <f>IFERROR(_xlfn.IFNA(VLOOKUP(Fullmath[[#This Row],[M1]],$H$2:$L1101,2,FALSE),VLOOKUP(Fullmath[[#This Row],[M1]],$H1103:$L$2227,2,FALSE)),0)</f>
        <v>0</v>
      </c>
      <c r="P1102" s="16">
        <f>IFERROR(_xlfn.IFNA(VLOOKUP(Fullmath[[#This Row],[M1]],$H$2:$L1101,4,FALSE),VLOOKUP(Fullmath[[#This Row],[M1]],$H1103:$L$2227,4,FALSE)),0)</f>
        <v>0</v>
      </c>
      <c r="S1102" s="15">
        <f>IFERROR(_xlfn.IFNA(VLOOKUP(Fullmath[[#This Row],[M2]],$H$2:$L1101,2,FALSE),VLOOKUP(Fullmath[[#This Row],[M2]],$H1103:$L$2227,2,FALSE)),0)</f>
        <v>0</v>
      </c>
      <c r="T1102" s="16">
        <f>IFERROR(_xlfn.IFNA(VLOOKUP(Fullmath[[#This Row],[M2]],$H$2:$L1101,4,FALSE),VLOOKUP(Fullmath[[#This Row],[M2]],$H1103:$L$2227,4,FALSE)),0)</f>
        <v>0</v>
      </c>
      <c r="W1102" s="15">
        <f>IFERROR(_xlfn.IFNA(VLOOKUP(Fullmath[[#This Row],[M3]],$H$2:$L1101,2,FALSE),VLOOKUP(Fullmath[[#This Row],[M3]],$H1103:$L$2227,2,FALSE)),0)</f>
        <v>0</v>
      </c>
      <c r="X1102" s="16">
        <f>IFERROR(_xlfn.IFNA(VLOOKUP(Fullmath[[#This Row],[M3]],$H$2:$L1101,4,FALSE),VLOOKUP(Fullmath[[#This Row],[M3]],$H1103:$L$2227,4,FALSE)),0)</f>
        <v>0</v>
      </c>
      <c r="AA1102" s="15">
        <f>IFERROR(_xlfn.IFNA(VLOOKUP(Fullmath[[#This Row],[M4]],$H$2:$L1101,2,FALSE),VLOOKUP(Fullmath[[#This Row],[M4]],$H1103:$L$2227,2,FALSE)),0)</f>
        <v>0</v>
      </c>
      <c r="AB1102" s="16">
        <f>IFERROR(_xlfn.IFNA(VLOOKUP(Fullmath[[#This Row],[M4]],$H$2:$L1101,4,FALSE),VLOOKUP(Fullmath[[#This Row],[M4]],$H1103:$L$2227,4,FALSE)),0)</f>
        <v>0</v>
      </c>
      <c r="AE1102" s="15">
        <f>IFERROR(_xlfn.IFNA(VLOOKUP(Fullmath[[#This Row],[M5]],$H$2:$L1101,2,FALSE),VLOOKUP(Fullmath[[#This Row],[M5]],$H1103:$L$2227,2,FALSE)),0)</f>
        <v>0</v>
      </c>
      <c r="AF1102" s="16">
        <f>IFERROR(_xlfn.IFNA(VLOOKUP(Fullmath[[#This Row],[M5]],$H$2:$L1101,4,FALSE),VLOOKUP(Fullmath[[#This Row],[M5]],$H1103:$L$2227,4,FALSE)),0)</f>
        <v>0</v>
      </c>
      <c r="AI1102" s="15">
        <f>IFERROR(_xlfn.IFNA(VLOOKUP(Fullmath[[#This Row],[M6]],$H$2:$L1101,2,FALSE),VLOOKUP(Fullmath[[#This Row],[M6]],$H1103:$L$2227,2,FALSE)),0)</f>
        <v>0</v>
      </c>
      <c r="AJ1102" s="16">
        <f>IFERROR(_xlfn.IFNA(VLOOKUP(Fullmath[[#This Row],[M6]],$H$2:$L1101,4,FALSE),VLOOKUP(Fullmath[[#This Row],[M6]],$H1103:$L$2227,4,FALSE)),0)</f>
        <v>0</v>
      </c>
      <c r="AM1102" s="6">
        <f>(IFERROR(VLOOKUP(AK1102,Components[[Name]:[Price]],2,FALSE),0))</f>
        <v>0</v>
      </c>
      <c r="AP1102" s="6">
        <f>(IFERROR(VLOOKUP(AN1102,Components[[Name]:[Price]],2,FALSE),0))</f>
        <v>0</v>
      </c>
      <c r="AS1102" s="6">
        <f>(IFERROR(VLOOKUP(AQ1102,Components[[Name]:[Price]],2,FALSE),0))</f>
        <v>0</v>
      </c>
      <c r="AV1102" s="6">
        <f>(IFERROR(VLOOKUP(AT1102,Components[[Name]:[Price]],2,FALSE),0))</f>
        <v>0</v>
      </c>
      <c r="AY1102" s="6">
        <f>(IFERROR(VLOOKUP(AW1102,Components[[Name]:[Price]],2,FALSE),0))</f>
        <v>0</v>
      </c>
      <c r="BB1102" s="6">
        <f>(IFERROR(VLOOKUP(AZ1102,Components[[Name]:[Price]],2,FALSE),0))</f>
        <v>0</v>
      </c>
    </row>
    <row r="1103" spans="9:54" x14ac:dyDescent="0.2">
      <c r="I1103" s="7" t="e">
        <f>Fullmath[[#This Row],[Total CP]]/Fullmath[[#This Row],[Quantity]]</f>
        <v>#DIV/0!</v>
      </c>
      <c r="J11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3" s="6" t="e">
        <f>Fullmath[[#This Row],[Mat Cost]]/Fullmath[[#This Row],[Quantity]]</f>
        <v>#DIV/0!</v>
      </c>
      <c r="L11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3" s="14"/>
      <c r="O1103" s="15">
        <f>IFERROR(_xlfn.IFNA(VLOOKUP(Fullmath[[#This Row],[M1]],$H$2:$L1102,2,FALSE),VLOOKUP(Fullmath[[#This Row],[M1]],$H1104:$L$2227,2,FALSE)),0)</f>
        <v>0</v>
      </c>
      <c r="P1103" s="16">
        <f>IFERROR(_xlfn.IFNA(VLOOKUP(Fullmath[[#This Row],[M1]],$H$2:$L1102,4,FALSE),VLOOKUP(Fullmath[[#This Row],[M1]],$H1104:$L$2227,4,FALSE)),0)</f>
        <v>0</v>
      </c>
      <c r="S1103" s="15">
        <f>IFERROR(_xlfn.IFNA(VLOOKUP(Fullmath[[#This Row],[M2]],$H$2:$L1102,2,FALSE),VLOOKUP(Fullmath[[#This Row],[M2]],$H1104:$L$2227,2,FALSE)),0)</f>
        <v>0</v>
      </c>
      <c r="T1103" s="16">
        <f>IFERROR(_xlfn.IFNA(VLOOKUP(Fullmath[[#This Row],[M2]],$H$2:$L1102,4,FALSE),VLOOKUP(Fullmath[[#This Row],[M2]],$H1104:$L$2227,4,FALSE)),0)</f>
        <v>0</v>
      </c>
      <c r="W1103" s="15">
        <f>IFERROR(_xlfn.IFNA(VLOOKUP(Fullmath[[#This Row],[M3]],$H$2:$L1102,2,FALSE),VLOOKUP(Fullmath[[#This Row],[M3]],$H1104:$L$2227,2,FALSE)),0)</f>
        <v>0</v>
      </c>
      <c r="X1103" s="16">
        <f>IFERROR(_xlfn.IFNA(VLOOKUP(Fullmath[[#This Row],[M3]],$H$2:$L1102,4,FALSE),VLOOKUP(Fullmath[[#This Row],[M3]],$H1104:$L$2227,4,FALSE)),0)</f>
        <v>0</v>
      </c>
      <c r="AA1103" s="15">
        <f>IFERROR(_xlfn.IFNA(VLOOKUP(Fullmath[[#This Row],[M4]],$H$2:$L1102,2,FALSE),VLOOKUP(Fullmath[[#This Row],[M4]],$H1104:$L$2227,2,FALSE)),0)</f>
        <v>0</v>
      </c>
      <c r="AB1103" s="16">
        <f>IFERROR(_xlfn.IFNA(VLOOKUP(Fullmath[[#This Row],[M4]],$H$2:$L1102,4,FALSE),VLOOKUP(Fullmath[[#This Row],[M4]],$H1104:$L$2227,4,FALSE)),0)</f>
        <v>0</v>
      </c>
      <c r="AE1103" s="15">
        <f>IFERROR(_xlfn.IFNA(VLOOKUP(Fullmath[[#This Row],[M5]],$H$2:$L1102,2,FALSE),VLOOKUP(Fullmath[[#This Row],[M5]],$H1104:$L$2227,2,FALSE)),0)</f>
        <v>0</v>
      </c>
      <c r="AF1103" s="16">
        <f>IFERROR(_xlfn.IFNA(VLOOKUP(Fullmath[[#This Row],[M5]],$H$2:$L1102,4,FALSE),VLOOKUP(Fullmath[[#This Row],[M5]],$H1104:$L$2227,4,FALSE)),0)</f>
        <v>0</v>
      </c>
      <c r="AI1103" s="15">
        <f>IFERROR(_xlfn.IFNA(VLOOKUP(Fullmath[[#This Row],[M6]],$H$2:$L1102,2,FALSE),VLOOKUP(Fullmath[[#This Row],[M6]],$H1104:$L$2227,2,FALSE)),0)</f>
        <v>0</v>
      </c>
      <c r="AJ1103" s="16">
        <f>IFERROR(_xlfn.IFNA(VLOOKUP(Fullmath[[#This Row],[M6]],$H$2:$L1102,4,FALSE),VLOOKUP(Fullmath[[#This Row],[M6]],$H1104:$L$2227,4,FALSE)),0)</f>
        <v>0</v>
      </c>
      <c r="AM1103" s="6">
        <f>(IFERROR(VLOOKUP(AK1103,Components[[Name]:[Price]],2,FALSE),0))</f>
        <v>0</v>
      </c>
      <c r="AP1103" s="6">
        <f>(IFERROR(VLOOKUP(AN1103,Components[[Name]:[Price]],2,FALSE),0))</f>
        <v>0</v>
      </c>
      <c r="AS1103" s="6">
        <f>(IFERROR(VLOOKUP(AQ1103,Components[[Name]:[Price]],2,FALSE),0))</f>
        <v>0</v>
      </c>
      <c r="AV1103" s="6">
        <f>(IFERROR(VLOOKUP(AT1103,Components[[Name]:[Price]],2,FALSE),0))</f>
        <v>0</v>
      </c>
      <c r="AY1103" s="6">
        <f>(IFERROR(VLOOKUP(AW1103,Components[[Name]:[Price]],2,FALSE),0))</f>
        <v>0</v>
      </c>
      <c r="BB1103" s="6">
        <f>(IFERROR(VLOOKUP(AZ1103,Components[[Name]:[Price]],2,FALSE),0))</f>
        <v>0</v>
      </c>
    </row>
    <row r="1104" spans="9:54" x14ac:dyDescent="0.2">
      <c r="I1104" s="7" t="e">
        <f>Fullmath[[#This Row],[Total CP]]/Fullmath[[#This Row],[Quantity]]</f>
        <v>#DIV/0!</v>
      </c>
      <c r="J11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4" s="6" t="e">
        <f>Fullmath[[#This Row],[Mat Cost]]/Fullmath[[#This Row],[Quantity]]</f>
        <v>#DIV/0!</v>
      </c>
      <c r="L11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4" s="14"/>
      <c r="O1104" s="15">
        <f>IFERROR(_xlfn.IFNA(VLOOKUP(Fullmath[[#This Row],[M1]],$H$2:$L1103,2,FALSE),VLOOKUP(Fullmath[[#This Row],[M1]],$H1105:$L$2227,2,FALSE)),0)</f>
        <v>0</v>
      </c>
      <c r="P1104" s="16">
        <f>IFERROR(_xlfn.IFNA(VLOOKUP(Fullmath[[#This Row],[M1]],$H$2:$L1103,4,FALSE),VLOOKUP(Fullmath[[#This Row],[M1]],$H1105:$L$2227,4,FALSE)),0)</f>
        <v>0</v>
      </c>
      <c r="S1104" s="15">
        <f>IFERROR(_xlfn.IFNA(VLOOKUP(Fullmath[[#This Row],[M2]],$H$2:$L1103,2,FALSE),VLOOKUP(Fullmath[[#This Row],[M2]],$H1105:$L$2227,2,FALSE)),0)</f>
        <v>0</v>
      </c>
      <c r="T1104" s="16">
        <f>IFERROR(_xlfn.IFNA(VLOOKUP(Fullmath[[#This Row],[M2]],$H$2:$L1103,4,FALSE),VLOOKUP(Fullmath[[#This Row],[M2]],$H1105:$L$2227,4,FALSE)),0)</f>
        <v>0</v>
      </c>
      <c r="W1104" s="15">
        <f>IFERROR(_xlfn.IFNA(VLOOKUP(Fullmath[[#This Row],[M3]],$H$2:$L1103,2,FALSE),VLOOKUP(Fullmath[[#This Row],[M3]],$H1105:$L$2227,2,FALSE)),0)</f>
        <v>0</v>
      </c>
      <c r="X1104" s="16">
        <f>IFERROR(_xlfn.IFNA(VLOOKUP(Fullmath[[#This Row],[M3]],$H$2:$L1103,4,FALSE),VLOOKUP(Fullmath[[#This Row],[M3]],$H1105:$L$2227,4,FALSE)),0)</f>
        <v>0</v>
      </c>
      <c r="AA1104" s="15">
        <f>IFERROR(_xlfn.IFNA(VLOOKUP(Fullmath[[#This Row],[M4]],$H$2:$L1103,2,FALSE),VLOOKUP(Fullmath[[#This Row],[M4]],$H1105:$L$2227,2,FALSE)),0)</f>
        <v>0</v>
      </c>
      <c r="AB1104" s="16">
        <f>IFERROR(_xlfn.IFNA(VLOOKUP(Fullmath[[#This Row],[M4]],$H$2:$L1103,4,FALSE),VLOOKUP(Fullmath[[#This Row],[M4]],$H1105:$L$2227,4,FALSE)),0)</f>
        <v>0</v>
      </c>
      <c r="AE1104" s="15">
        <f>IFERROR(_xlfn.IFNA(VLOOKUP(Fullmath[[#This Row],[M5]],$H$2:$L1103,2,FALSE),VLOOKUP(Fullmath[[#This Row],[M5]],$H1105:$L$2227,2,FALSE)),0)</f>
        <v>0</v>
      </c>
      <c r="AF1104" s="16">
        <f>IFERROR(_xlfn.IFNA(VLOOKUP(Fullmath[[#This Row],[M5]],$H$2:$L1103,4,FALSE),VLOOKUP(Fullmath[[#This Row],[M5]],$H1105:$L$2227,4,FALSE)),0)</f>
        <v>0</v>
      </c>
      <c r="AI1104" s="15">
        <f>IFERROR(_xlfn.IFNA(VLOOKUP(Fullmath[[#This Row],[M6]],$H$2:$L1103,2,FALSE),VLOOKUP(Fullmath[[#This Row],[M6]],$H1105:$L$2227,2,FALSE)),0)</f>
        <v>0</v>
      </c>
      <c r="AJ1104" s="16">
        <f>IFERROR(_xlfn.IFNA(VLOOKUP(Fullmath[[#This Row],[M6]],$H$2:$L1103,4,FALSE),VLOOKUP(Fullmath[[#This Row],[M6]],$H1105:$L$2227,4,FALSE)),0)</f>
        <v>0</v>
      </c>
      <c r="AM1104" s="6">
        <f>(IFERROR(VLOOKUP(AK1104,Components[[Name]:[Price]],2,FALSE),0))</f>
        <v>0</v>
      </c>
      <c r="AP1104" s="6">
        <f>(IFERROR(VLOOKUP(AN1104,Components[[Name]:[Price]],2,FALSE),0))</f>
        <v>0</v>
      </c>
      <c r="AS1104" s="6">
        <f>(IFERROR(VLOOKUP(AQ1104,Components[[Name]:[Price]],2,FALSE),0))</f>
        <v>0</v>
      </c>
      <c r="AV1104" s="6">
        <f>(IFERROR(VLOOKUP(AT1104,Components[[Name]:[Price]],2,FALSE),0))</f>
        <v>0</v>
      </c>
      <c r="AY1104" s="6">
        <f>(IFERROR(VLOOKUP(AW1104,Components[[Name]:[Price]],2,FALSE),0))</f>
        <v>0</v>
      </c>
      <c r="BB1104" s="6">
        <f>(IFERROR(VLOOKUP(AZ1104,Components[[Name]:[Price]],2,FALSE),0))</f>
        <v>0</v>
      </c>
    </row>
    <row r="1105" spans="9:54" x14ac:dyDescent="0.2">
      <c r="I1105" s="7" t="e">
        <f>Fullmath[[#This Row],[Total CP]]/Fullmath[[#This Row],[Quantity]]</f>
        <v>#DIV/0!</v>
      </c>
      <c r="J11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5" s="6" t="e">
        <f>Fullmath[[#This Row],[Mat Cost]]/Fullmath[[#This Row],[Quantity]]</f>
        <v>#DIV/0!</v>
      </c>
      <c r="L11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5" s="14"/>
      <c r="O1105" s="15">
        <f>IFERROR(_xlfn.IFNA(VLOOKUP(Fullmath[[#This Row],[M1]],$H$2:$L1104,2,FALSE),VLOOKUP(Fullmath[[#This Row],[M1]],$H1106:$L$2227,2,FALSE)),0)</f>
        <v>0</v>
      </c>
      <c r="P1105" s="16">
        <f>IFERROR(_xlfn.IFNA(VLOOKUP(Fullmath[[#This Row],[M1]],$H$2:$L1104,4,FALSE),VLOOKUP(Fullmath[[#This Row],[M1]],$H1106:$L$2227,4,FALSE)),0)</f>
        <v>0</v>
      </c>
      <c r="S1105" s="15">
        <f>IFERROR(_xlfn.IFNA(VLOOKUP(Fullmath[[#This Row],[M2]],$H$2:$L1104,2,FALSE),VLOOKUP(Fullmath[[#This Row],[M2]],$H1106:$L$2227,2,FALSE)),0)</f>
        <v>0</v>
      </c>
      <c r="T1105" s="16">
        <f>IFERROR(_xlfn.IFNA(VLOOKUP(Fullmath[[#This Row],[M2]],$H$2:$L1104,4,FALSE),VLOOKUP(Fullmath[[#This Row],[M2]],$H1106:$L$2227,4,FALSE)),0)</f>
        <v>0</v>
      </c>
      <c r="W1105" s="15">
        <f>IFERROR(_xlfn.IFNA(VLOOKUP(Fullmath[[#This Row],[M3]],$H$2:$L1104,2,FALSE),VLOOKUP(Fullmath[[#This Row],[M3]],$H1106:$L$2227,2,FALSE)),0)</f>
        <v>0</v>
      </c>
      <c r="X1105" s="16">
        <f>IFERROR(_xlfn.IFNA(VLOOKUP(Fullmath[[#This Row],[M3]],$H$2:$L1104,4,FALSE),VLOOKUP(Fullmath[[#This Row],[M3]],$H1106:$L$2227,4,FALSE)),0)</f>
        <v>0</v>
      </c>
      <c r="AA1105" s="15">
        <f>IFERROR(_xlfn.IFNA(VLOOKUP(Fullmath[[#This Row],[M4]],$H$2:$L1104,2,FALSE),VLOOKUP(Fullmath[[#This Row],[M4]],$H1106:$L$2227,2,FALSE)),0)</f>
        <v>0</v>
      </c>
      <c r="AB1105" s="16">
        <f>IFERROR(_xlfn.IFNA(VLOOKUP(Fullmath[[#This Row],[M4]],$H$2:$L1104,4,FALSE),VLOOKUP(Fullmath[[#This Row],[M4]],$H1106:$L$2227,4,FALSE)),0)</f>
        <v>0</v>
      </c>
      <c r="AE1105" s="15">
        <f>IFERROR(_xlfn.IFNA(VLOOKUP(Fullmath[[#This Row],[M5]],$H$2:$L1104,2,FALSE),VLOOKUP(Fullmath[[#This Row],[M5]],$H1106:$L$2227,2,FALSE)),0)</f>
        <v>0</v>
      </c>
      <c r="AF1105" s="16">
        <f>IFERROR(_xlfn.IFNA(VLOOKUP(Fullmath[[#This Row],[M5]],$H$2:$L1104,4,FALSE),VLOOKUP(Fullmath[[#This Row],[M5]],$H1106:$L$2227,4,FALSE)),0)</f>
        <v>0</v>
      </c>
      <c r="AI1105" s="15">
        <f>IFERROR(_xlfn.IFNA(VLOOKUP(Fullmath[[#This Row],[M6]],$H$2:$L1104,2,FALSE),VLOOKUP(Fullmath[[#This Row],[M6]],$H1106:$L$2227,2,FALSE)),0)</f>
        <v>0</v>
      </c>
      <c r="AJ1105" s="16">
        <f>IFERROR(_xlfn.IFNA(VLOOKUP(Fullmath[[#This Row],[M6]],$H$2:$L1104,4,FALSE),VLOOKUP(Fullmath[[#This Row],[M6]],$H1106:$L$2227,4,FALSE)),0)</f>
        <v>0</v>
      </c>
      <c r="AM1105" s="6">
        <f>(IFERROR(VLOOKUP(AK1105,Components[[Name]:[Price]],2,FALSE),0))</f>
        <v>0</v>
      </c>
      <c r="AP1105" s="6">
        <f>(IFERROR(VLOOKUP(AN1105,Components[[Name]:[Price]],2,FALSE),0))</f>
        <v>0</v>
      </c>
      <c r="AS1105" s="6">
        <f>(IFERROR(VLOOKUP(AQ1105,Components[[Name]:[Price]],2,FALSE),0))</f>
        <v>0</v>
      </c>
      <c r="AV1105" s="6">
        <f>(IFERROR(VLOOKUP(AT1105,Components[[Name]:[Price]],2,FALSE),0))</f>
        <v>0</v>
      </c>
      <c r="AY1105" s="6">
        <f>(IFERROR(VLOOKUP(AW1105,Components[[Name]:[Price]],2,FALSE),0))</f>
        <v>0</v>
      </c>
      <c r="BB1105" s="6">
        <f>(IFERROR(VLOOKUP(AZ1105,Components[[Name]:[Price]],2,FALSE),0))</f>
        <v>0</v>
      </c>
    </row>
    <row r="1106" spans="9:54" x14ac:dyDescent="0.2">
      <c r="I1106" s="7" t="e">
        <f>Fullmath[[#This Row],[Total CP]]/Fullmath[[#This Row],[Quantity]]</f>
        <v>#DIV/0!</v>
      </c>
      <c r="J11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6" s="6" t="e">
        <f>Fullmath[[#This Row],[Mat Cost]]/Fullmath[[#This Row],[Quantity]]</f>
        <v>#DIV/0!</v>
      </c>
      <c r="L11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6" s="14"/>
      <c r="O1106" s="15">
        <f>IFERROR(_xlfn.IFNA(VLOOKUP(Fullmath[[#This Row],[M1]],$H$2:$L1105,2,FALSE),VLOOKUP(Fullmath[[#This Row],[M1]],$H1107:$L$2227,2,FALSE)),0)</f>
        <v>0</v>
      </c>
      <c r="P1106" s="16">
        <f>IFERROR(_xlfn.IFNA(VLOOKUP(Fullmath[[#This Row],[M1]],$H$2:$L1105,4,FALSE),VLOOKUP(Fullmath[[#This Row],[M1]],$H1107:$L$2227,4,FALSE)),0)</f>
        <v>0</v>
      </c>
      <c r="S1106" s="15">
        <f>IFERROR(_xlfn.IFNA(VLOOKUP(Fullmath[[#This Row],[M2]],$H$2:$L1105,2,FALSE),VLOOKUP(Fullmath[[#This Row],[M2]],$H1107:$L$2227,2,FALSE)),0)</f>
        <v>0</v>
      </c>
      <c r="T1106" s="16">
        <f>IFERROR(_xlfn.IFNA(VLOOKUP(Fullmath[[#This Row],[M2]],$H$2:$L1105,4,FALSE),VLOOKUP(Fullmath[[#This Row],[M2]],$H1107:$L$2227,4,FALSE)),0)</f>
        <v>0</v>
      </c>
      <c r="W1106" s="15">
        <f>IFERROR(_xlfn.IFNA(VLOOKUP(Fullmath[[#This Row],[M3]],$H$2:$L1105,2,FALSE),VLOOKUP(Fullmath[[#This Row],[M3]],$H1107:$L$2227,2,FALSE)),0)</f>
        <v>0</v>
      </c>
      <c r="X1106" s="16">
        <f>IFERROR(_xlfn.IFNA(VLOOKUP(Fullmath[[#This Row],[M3]],$H$2:$L1105,4,FALSE),VLOOKUP(Fullmath[[#This Row],[M3]],$H1107:$L$2227,4,FALSE)),0)</f>
        <v>0</v>
      </c>
      <c r="AA1106" s="15">
        <f>IFERROR(_xlfn.IFNA(VLOOKUP(Fullmath[[#This Row],[M4]],$H$2:$L1105,2,FALSE),VLOOKUP(Fullmath[[#This Row],[M4]],$H1107:$L$2227,2,FALSE)),0)</f>
        <v>0</v>
      </c>
      <c r="AB1106" s="16">
        <f>IFERROR(_xlfn.IFNA(VLOOKUP(Fullmath[[#This Row],[M4]],$H$2:$L1105,4,FALSE),VLOOKUP(Fullmath[[#This Row],[M4]],$H1107:$L$2227,4,FALSE)),0)</f>
        <v>0</v>
      </c>
      <c r="AE1106" s="15">
        <f>IFERROR(_xlfn.IFNA(VLOOKUP(Fullmath[[#This Row],[M5]],$H$2:$L1105,2,FALSE),VLOOKUP(Fullmath[[#This Row],[M5]],$H1107:$L$2227,2,FALSE)),0)</f>
        <v>0</v>
      </c>
      <c r="AF1106" s="16">
        <f>IFERROR(_xlfn.IFNA(VLOOKUP(Fullmath[[#This Row],[M5]],$H$2:$L1105,4,FALSE),VLOOKUP(Fullmath[[#This Row],[M5]],$H1107:$L$2227,4,FALSE)),0)</f>
        <v>0</v>
      </c>
      <c r="AI1106" s="15">
        <f>IFERROR(_xlfn.IFNA(VLOOKUP(Fullmath[[#This Row],[M6]],$H$2:$L1105,2,FALSE),VLOOKUP(Fullmath[[#This Row],[M6]],$H1107:$L$2227,2,FALSE)),0)</f>
        <v>0</v>
      </c>
      <c r="AJ1106" s="16">
        <f>IFERROR(_xlfn.IFNA(VLOOKUP(Fullmath[[#This Row],[M6]],$H$2:$L1105,4,FALSE),VLOOKUP(Fullmath[[#This Row],[M6]],$H1107:$L$2227,4,FALSE)),0)</f>
        <v>0</v>
      </c>
      <c r="AM1106" s="6">
        <f>(IFERROR(VLOOKUP(AK1106,Components[[Name]:[Price]],2,FALSE),0))</f>
        <v>0</v>
      </c>
      <c r="AP1106" s="6">
        <f>(IFERROR(VLOOKUP(AN1106,Components[[Name]:[Price]],2,FALSE),0))</f>
        <v>0</v>
      </c>
      <c r="AS1106" s="6">
        <f>(IFERROR(VLOOKUP(AQ1106,Components[[Name]:[Price]],2,FALSE),0))</f>
        <v>0</v>
      </c>
      <c r="AV1106" s="6">
        <f>(IFERROR(VLOOKUP(AT1106,Components[[Name]:[Price]],2,FALSE),0))</f>
        <v>0</v>
      </c>
      <c r="AY1106" s="6">
        <f>(IFERROR(VLOOKUP(AW1106,Components[[Name]:[Price]],2,FALSE),0))</f>
        <v>0</v>
      </c>
      <c r="BB1106" s="6">
        <f>(IFERROR(VLOOKUP(AZ1106,Components[[Name]:[Price]],2,FALSE),0))</f>
        <v>0</v>
      </c>
    </row>
    <row r="1107" spans="9:54" x14ac:dyDescent="0.2">
      <c r="I1107" s="7" t="e">
        <f>Fullmath[[#This Row],[Total CP]]/Fullmath[[#This Row],[Quantity]]</f>
        <v>#DIV/0!</v>
      </c>
      <c r="J11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7" s="6" t="e">
        <f>Fullmath[[#This Row],[Mat Cost]]/Fullmath[[#This Row],[Quantity]]</f>
        <v>#DIV/0!</v>
      </c>
      <c r="L11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7" s="14"/>
      <c r="O1107" s="15">
        <f>IFERROR(_xlfn.IFNA(VLOOKUP(Fullmath[[#This Row],[M1]],$H$2:$L1106,2,FALSE),VLOOKUP(Fullmath[[#This Row],[M1]],$H1108:$L$2227,2,FALSE)),0)</f>
        <v>0</v>
      </c>
      <c r="P1107" s="16">
        <f>IFERROR(_xlfn.IFNA(VLOOKUP(Fullmath[[#This Row],[M1]],$H$2:$L1106,4,FALSE),VLOOKUP(Fullmath[[#This Row],[M1]],$H1108:$L$2227,4,FALSE)),0)</f>
        <v>0</v>
      </c>
      <c r="S1107" s="15">
        <f>IFERROR(_xlfn.IFNA(VLOOKUP(Fullmath[[#This Row],[M2]],$H$2:$L1106,2,FALSE),VLOOKUP(Fullmath[[#This Row],[M2]],$H1108:$L$2227,2,FALSE)),0)</f>
        <v>0</v>
      </c>
      <c r="T1107" s="16">
        <f>IFERROR(_xlfn.IFNA(VLOOKUP(Fullmath[[#This Row],[M2]],$H$2:$L1106,4,FALSE),VLOOKUP(Fullmath[[#This Row],[M2]],$H1108:$L$2227,4,FALSE)),0)</f>
        <v>0</v>
      </c>
      <c r="W1107" s="15">
        <f>IFERROR(_xlfn.IFNA(VLOOKUP(Fullmath[[#This Row],[M3]],$H$2:$L1106,2,FALSE),VLOOKUP(Fullmath[[#This Row],[M3]],$H1108:$L$2227,2,FALSE)),0)</f>
        <v>0</v>
      </c>
      <c r="X1107" s="16">
        <f>IFERROR(_xlfn.IFNA(VLOOKUP(Fullmath[[#This Row],[M3]],$H$2:$L1106,4,FALSE),VLOOKUP(Fullmath[[#This Row],[M3]],$H1108:$L$2227,4,FALSE)),0)</f>
        <v>0</v>
      </c>
      <c r="AA1107" s="15">
        <f>IFERROR(_xlfn.IFNA(VLOOKUP(Fullmath[[#This Row],[M4]],$H$2:$L1106,2,FALSE),VLOOKUP(Fullmath[[#This Row],[M4]],$H1108:$L$2227,2,FALSE)),0)</f>
        <v>0</v>
      </c>
      <c r="AB1107" s="16">
        <f>IFERROR(_xlfn.IFNA(VLOOKUP(Fullmath[[#This Row],[M4]],$H$2:$L1106,4,FALSE),VLOOKUP(Fullmath[[#This Row],[M4]],$H1108:$L$2227,4,FALSE)),0)</f>
        <v>0</v>
      </c>
      <c r="AE1107" s="15">
        <f>IFERROR(_xlfn.IFNA(VLOOKUP(Fullmath[[#This Row],[M5]],$H$2:$L1106,2,FALSE),VLOOKUP(Fullmath[[#This Row],[M5]],$H1108:$L$2227,2,FALSE)),0)</f>
        <v>0</v>
      </c>
      <c r="AF1107" s="16">
        <f>IFERROR(_xlfn.IFNA(VLOOKUP(Fullmath[[#This Row],[M5]],$H$2:$L1106,4,FALSE),VLOOKUP(Fullmath[[#This Row],[M5]],$H1108:$L$2227,4,FALSE)),0)</f>
        <v>0</v>
      </c>
      <c r="AI1107" s="15">
        <f>IFERROR(_xlfn.IFNA(VLOOKUP(Fullmath[[#This Row],[M6]],$H$2:$L1106,2,FALSE),VLOOKUP(Fullmath[[#This Row],[M6]],$H1108:$L$2227,2,FALSE)),0)</f>
        <v>0</v>
      </c>
      <c r="AJ1107" s="16">
        <f>IFERROR(_xlfn.IFNA(VLOOKUP(Fullmath[[#This Row],[M6]],$H$2:$L1106,4,FALSE),VLOOKUP(Fullmath[[#This Row],[M6]],$H1108:$L$2227,4,FALSE)),0)</f>
        <v>0</v>
      </c>
      <c r="AM1107" s="6">
        <f>(IFERROR(VLOOKUP(AK1107,Components[[Name]:[Price]],2,FALSE),0))</f>
        <v>0</v>
      </c>
      <c r="AP1107" s="6">
        <f>(IFERROR(VLOOKUP(AN1107,Components[[Name]:[Price]],2,FALSE),0))</f>
        <v>0</v>
      </c>
      <c r="AS1107" s="6">
        <f>(IFERROR(VLOOKUP(AQ1107,Components[[Name]:[Price]],2,FALSE),0))</f>
        <v>0</v>
      </c>
      <c r="AV1107" s="6">
        <f>(IFERROR(VLOOKUP(AT1107,Components[[Name]:[Price]],2,FALSE),0))</f>
        <v>0</v>
      </c>
      <c r="AY1107" s="6">
        <f>(IFERROR(VLOOKUP(AW1107,Components[[Name]:[Price]],2,FALSE),0))</f>
        <v>0</v>
      </c>
      <c r="BB1107" s="6">
        <f>(IFERROR(VLOOKUP(AZ1107,Components[[Name]:[Price]],2,FALSE),0))</f>
        <v>0</v>
      </c>
    </row>
    <row r="1108" spans="9:54" x14ac:dyDescent="0.2">
      <c r="I1108" s="7" t="e">
        <f>Fullmath[[#This Row],[Total CP]]/Fullmath[[#This Row],[Quantity]]</f>
        <v>#DIV/0!</v>
      </c>
      <c r="J11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8" s="6" t="e">
        <f>Fullmath[[#This Row],[Mat Cost]]/Fullmath[[#This Row],[Quantity]]</f>
        <v>#DIV/0!</v>
      </c>
      <c r="L11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8" s="14"/>
      <c r="O1108" s="15">
        <f>IFERROR(_xlfn.IFNA(VLOOKUP(Fullmath[[#This Row],[M1]],$H$2:$L1107,2,FALSE),VLOOKUP(Fullmath[[#This Row],[M1]],$H1109:$L$2227,2,FALSE)),0)</f>
        <v>0</v>
      </c>
      <c r="P1108" s="16">
        <f>IFERROR(_xlfn.IFNA(VLOOKUP(Fullmath[[#This Row],[M1]],$H$2:$L1107,4,FALSE),VLOOKUP(Fullmath[[#This Row],[M1]],$H1109:$L$2227,4,FALSE)),0)</f>
        <v>0</v>
      </c>
      <c r="S1108" s="15">
        <f>IFERROR(_xlfn.IFNA(VLOOKUP(Fullmath[[#This Row],[M2]],$H$2:$L1107,2,FALSE),VLOOKUP(Fullmath[[#This Row],[M2]],$H1109:$L$2227,2,FALSE)),0)</f>
        <v>0</v>
      </c>
      <c r="T1108" s="16">
        <f>IFERROR(_xlfn.IFNA(VLOOKUP(Fullmath[[#This Row],[M2]],$H$2:$L1107,4,FALSE),VLOOKUP(Fullmath[[#This Row],[M2]],$H1109:$L$2227,4,FALSE)),0)</f>
        <v>0</v>
      </c>
      <c r="W1108" s="15">
        <f>IFERROR(_xlfn.IFNA(VLOOKUP(Fullmath[[#This Row],[M3]],$H$2:$L1107,2,FALSE),VLOOKUP(Fullmath[[#This Row],[M3]],$H1109:$L$2227,2,FALSE)),0)</f>
        <v>0</v>
      </c>
      <c r="X1108" s="16">
        <f>IFERROR(_xlfn.IFNA(VLOOKUP(Fullmath[[#This Row],[M3]],$H$2:$L1107,4,FALSE),VLOOKUP(Fullmath[[#This Row],[M3]],$H1109:$L$2227,4,FALSE)),0)</f>
        <v>0</v>
      </c>
      <c r="AA1108" s="15">
        <f>IFERROR(_xlfn.IFNA(VLOOKUP(Fullmath[[#This Row],[M4]],$H$2:$L1107,2,FALSE),VLOOKUP(Fullmath[[#This Row],[M4]],$H1109:$L$2227,2,FALSE)),0)</f>
        <v>0</v>
      </c>
      <c r="AB1108" s="16">
        <f>IFERROR(_xlfn.IFNA(VLOOKUP(Fullmath[[#This Row],[M4]],$H$2:$L1107,4,FALSE),VLOOKUP(Fullmath[[#This Row],[M4]],$H1109:$L$2227,4,FALSE)),0)</f>
        <v>0</v>
      </c>
      <c r="AE1108" s="15">
        <f>IFERROR(_xlfn.IFNA(VLOOKUP(Fullmath[[#This Row],[M5]],$H$2:$L1107,2,FALSE),VLOOKUP(Fullmath[[#This Row],[M5]],$H1109:$L$2227,2,FALSE)),0)</f>
        <v>0</v>
      </c>
      <c r="AF1108" s="16">
        <f>IFERROR(_xlfn.IFNA(VLOOKUP(Fullmath[[#This Row],[M5]],$H$2:$L1107,4,FALSE),VLOOKUP(Fullmath[[#This Row],[M5]],$H1109:$L$2227,4,FALSE)),0)</f>
        <v>0</v>
      </c>
      <c r="AI1108" s="15">
        <f>IFERROR(_xlfn.IFNA(VLOOKUP(Fullmath[[#This Row],[M6]],$H$2:$L1107,2,FALSE),VLOOKUP(Fullmath[[#This Row],[M6]],$H1109:$L$2227,2,FALSE)),0)</f>
        <v>0</v>
      </c>
      <c r="AJ1108" s="16">
        <f>IFERROR(_xlfn.IFNA(VLOOKUP(Fullmath[[#This Row],[M6]],$H$2:$L1107,4,FALSE),VLOOKUP(Fullmath[[#This Row],[M6]],$H1109:$L$2227,4,FALSE)),0)</f>
        <v>0</v>
      </c>
      <c r="AM1108" s="6">
        <f>(IFERROR(VLOOKUP(AK1108,Components[[Name]:[Price]],2,FALSE),0))</f>
        <v>0</v>
      </c>
      <c r="AP1108" s="6">
        <f>(IFERROR(VLOOKUP(AN1108,Components[[Name]:[Price]],2,FALSE),0))</f>
        <v>0</v>
      </c>
      <c r="AS1108" s="6">
        <f>(IFERROR(VLOOKUP(AQ1108,Components[[Name]:[Price]],2,FALSE),0))</f>
        <v>0</v>
      </c>
      <c r="AV1108" s="6">
        <f>(IFERROR(VLOOKUP(AT1108,Components[[Name]:[Price]],2,FALSE),0))</f>
        <v>0</v>
      </c>
      <c r="AY1108" s="6">
        <f>(IFERROR(VLOOKUP(AW1108,Components[[Name]:[Price]],2,FALSE),0))</f>
        <v>0</v>
      </c>
      <c r="BB1108" s="6">
        <f>(IFERROR(VLOOKUP(AZ1108,Components[[Name]:[Price]],2,FALSE),0))</f>
        <v>0</v>
      </c>
    </row>
    <row r="1109" spans="9:54" x14ac:dyDescent="0.2">
      <c r="I1109" s="7" t="e">
        <f>Fullmath[[#This Row],[Total CP]]/Fullmath[[#This Row],[Quantity]]</f>
        <v>#DIV/0!</v>
      </c>
      <c r="J11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09" s="6" t="e">
        <f>Fullmath[[#This Row],[Mat Cost]]/Fullmath[[#This Row],[Quantity]]</f>
        <v>#DIV/0!</v>
      </c>
      <c r="L11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09" s="14"/>
      <c r="O1109" s="15">
        <f>IFERROR(_xlfn.IFNA(VLOOKUP(Fullmath[[#This Row],[M1]],$H$2:$L1108,2,FALSE),VLOOKUP(Fullmath[[#This Row],[M1]],$H1110:$L$2227,2,FALSE)),0)</f>
        <v>0</v>
      </c>
      <c r="P1109" s="16">
        <f>IFERROR(_xlfn.IFNA(VLOOKUP(Fullmath[[#This Row],[M1]],$H$2:$L1108,4,FALSE),VLOOKUP(Fullmath[[#This Row],[M1]],$H1110:$L$2227,4,FALSE)),0)</f>
        <v>0</v>
      </c>
      <c r="S1109" s="15">
        <f>IFERROR(_xlfn.IFNA(VLOOKUP(Fullmath[[#This Row],[M2]],$H$2:$L1108,2,FALSE),VLOOKUP(Fullmath[[#This Row],[M2]],$H1110:$L$2227,2,FALSE)),0)</f>
        <v>0</v>
      </c>
      <c r="T1109" s="16">
        <f>IFERROR(_xlfn.IFNA(VLOOKUP(Fullmath[[#This Row],[M2]],$H$2:$L1108,4,FALSE),VLOOKUP(Fullmath[[#This Row],[M2]],$H1110:$L$2227,4,FALSE)),0)</f>
        <v>0</v>
      </c>
      <c r="W1109" s="15">
        <f>IFERROR(_xlfn.IFNA(VLOOKUP(Fullmath[[#This Row],[M3]],$H$2:$L1108,2,FALSE),VLOOKUP(Fullmath[[#This Row],[M3]],$H1110:$L$2227,2,FALSE)),0)</f>
        <v>0</v>
      </c>
      <c r="X1109" s="16">
        <f>IFERROR(_xlfn.IFNA(VLOOKUP(Fullmath[[#This Row],[M3]],$H$2:$L1108,4,FALSE),VLOOKUP(Fullmath[[#This Row],[M3]],$H1110:$L$2227,4,FALSE)),0)</f>
        <v>0</v>
      </c>
      <c r="AA1109" s="15">
        <f>IFERROR(_xlfn.IFNA(VLOOKUP(Fullmath[[#This Row],[M4]],$H$2:$L1108,2,FALSE),VLOOKUP(Fullmath[[#This Row],[M4]],$H1110:$L$2227,2,FALSE)),0)</f>
        <v>0</v>
      </c>
      <c r="AB1109" s="16">
        <f>IFERROR(_xlfn.IFNA(VLOOKUP(Fullmath[[#This Row],[M4]],$H$2:$L1108,4,FALSE),VLOOKUP(Fullmath[[#This Row],[M4]],$H1110:$L$2227,4,FALSE)),0)</f>
        <v>0</v>
      </c>
      <c r="AE1109" s="15">
        <f>IFERROR(_xlfn.IFNA(VLOOKUP(Fullmath[[#This Row],[M5]],$H$2:$L1108,2,FALSE),VLOOKUP(Fullmath[[#This Row],[M5]],$H1110:$L$2227,2,FALSE)),0)</f>
        <v>0</v>
      </c>
      <c r="AF1109" s="16">
        <f>IFERROR(_xlfn.IFNA(VLOOKUP(Fullmath[[#This Row],[M5]],$H$2:$L1108,4,FALSE),VLOOKUP(Fullmath[[#This Row],[M5]],$H1110:$L$2227,4,FALSE)),0)</f>
        <v>0</v>
      </c>
      <c r="AI1109" s="15">
        <f>IFERROR(_xlfn.IFNA(VLOOKUP(Fullmath[[#This Row],[M6]],$H$2:$L1108,2,FALSE),VLOOKUP(Fullmath[[#This Row],[M6]],$H1110:$L$2227,2,FALSE)),0)</f>
        <v>0</v>
      </c>
      <c r="AJ1109" s="16">
        <f>IFERROR(_xlfn.IFNA(VLOOKUP(Fullmath[[#This Row],[M6]],$H$2:$L1108,4,FALSE),VLOOKUP(Fullmath[[#This Row],[M6]],$H1110:$L$2227,4,FALSE)),0)</f>
        <v>0</v>
      </c>
      <c r="AM1109" s="6">
        <f>(IFERROR(VLOOKUP(AK1109,Components[[Name]:[Price]],2,FALSE),0))</f>
        <v>0</v>
      </c>
      <c r="AP1109" s="6">
        <f>(IFERROR(VLOOKUP(AN1109,Components[[Name]:[Price]],2,FALSE),0))</f>
        <v>0</v>
      </c>
      <c r="AS1109" s="6">
        <f>(IFERROR(VLOOKUP(AQ1109,Components[[Name]:[Price]],2,FALSE),0))</f>
        <v>0</v>
      </c>
      <c r="AV1109" s="6">
        <f>(IFERROR(VLOOKUP(AT1109,Components[[Name]:[Price]],2,FALSE),0))</f>
        <v>0</v>
      </c>
      <c r="AY1109" s="6">
        <f>(IFERROR(VLOOKUP(AW1109,Components[[Name]:[Price]],2,FALSE),0))</f>
        <v>0</v>
      </c>
      <c r="BB1109" s="6">
        <f>(IFERROR(VLOOKUP(AZ1109,Components[[Name]:[Price]],2,FALSE),0))</f>
        <v>0</v>
      </c>
    </row>
    <row r="1110" spans="9:54" x14ac:dyDescent="0.2">
      <c r="I1110" s="7" t="e">
        <f>Fullmath[[#This Row],[Total CP]]/Fullmath[[#This Row],[Quantity]]</f>
        <v>#DIV/0!</v>
      </c>
      <c r="J11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0" s="6" t="e">
        <f>Fullmath[[#This Row],[Mat Cost]]/Fullmath[[#This Row],[Quantity]]</f>
        <v>#DIV/0!</v>
      </c>
      <c r="L11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0" s="14"/>
      <c r="O1110" s="15">
        <f>IFERROR(_xlfn.IFNA(VLOOKUP(Fullmath[[#This Row],[M1]],$H$2:$L1109,2,FALSE),VLOOKUP(Fullmath[[#This Row],[M1]],$H1111:$L$2227,2,FALSE)),0)</f>
        <v>0</v>
      </c>
      <c r="P1110" s="16">
        <f>IFERROR(_xlfn.IFNA(VLOOKUP(Fullmath[[#This Row],[M1]],$H$2:$L1109,4,FALSE),VLOOKUP(Fullmath[[#This Row],[M1]],$H1111:$L$2227,4,FALSE)),0)</f>
        <v>0</v>
      </c>
      <c r="S1110" s="15">
        <f>IFERROR(_xlfn.IFNA(VLOOKUP(Fullmath[[#This Row],[M2]],$H$2:$L1109,2,FALSE),VLOOKUP(Fullmath[[#This Row],[M2]],$H1111:$L$2227,2,FALSE)),0)</f>
        <v>0</v>
      </c>
      <c r="T1110" s="16">
        <f>IFERROR(_xlfn.IFNA(VLOOKUP(Fullmath[[#This Row],[M2]],$H$2:$L1109,4,FALSE),VLOOKUP(Fullmath[[#This Row],[M2]],$H1111:$L$2227,4,FALSE)),0)</f>
        <v>0</v>
      </c>
      <c r="W1110" s="15">
        <f>IFERROR(_xlfn.IFNA(VLOOKUP(Fullmath[[#This Row],[M3]],$H$2:$L1109,2,FALSE),VLOOKUP(Fullmath[[#This Row],[M3]],$H1111:$L$2227,2,FALSE)),0)</f>
        <v>0</v>
      </c>
      <c r="X1110" s="16">
        <f>IFERROR(_xlfn.IFNA(VLOOKUP(Fullmath[[#This Row],[M3]],$H$2:$L1109,4,FALSE),VLOOKUP(Fullmath[[#This Row],[M3]],$H1111:$L$2227,4,FALSE)),0)</f>
        <v>0</v>
      </c>
      <c r="AA1110" s="15">
        <f>IFERROR(_xlfn.IFNA(VLOOKUP(Fullmath[[#This Row],[M4]],$H$2:$L1109,2,FALSE),VLOOKUP(Fullmath[[#This Row],[M4]],$H1111:$L$2227,2,FALSE)),0)</f>
        <v>0</v>
      </c>
      <c r="AB1110" s="16">
        <f>IFERROR(_xlfn.IFNA(VLOOKUP(Fullmath[[#This Row],[M4]],$H$2:$L1109,4,FALSE),VLOOKUP(Fullmath[[#This Row],[M4]],$H1111:$L$2227,4,FALSE)),0)</f>
        <v>0</v>
      </c>
      <c r="AE1110" s="15">
        <f>IFERROR(_xlfn.IFNA(VLOOKUP(Fullmath[[#This Row],[M5]],$H$2:$L1109,2,FALSE),VLOOKUP(Fullmath[[#This Row],[M5]],$H1111:$L$2227,2,FALSE)),0)</f>
        <v>0</v>
      </c>
      <c r="AF1110" s="16">
        <f>IFERROR(_xlfn.IFNA(VLOOKUP(Fullmath[[#This Row],[M5]],$H$2:$L1109,4,FALSE),VLOOKUP(Fullmath[[#This Row],[M5]],$H1111:$L$2227,4,FALSE)),0)</f>
        <v>0</v>
      </c>
      <c r="AI1110" s="15">
        <f>IFERROR(_xlfn.IFNA(VLOOKUP(Fullmath[[#This Row],[M6]],$H$2:$L1109,2,FALSE),VLOOKUP(Fullmath[[#This Row],[M6]],$H1111:$L$2227,2,FALSE)),0)</f>
        <v>0</v>
      </c>
      <c r="AJ1110" s="16">
        <f>IFERROR(_xlfn.IFNA(VLOOKUP(Fullmath[[#This Row],[M6]],$H$2:$L1109,4,FALSE),VLOOKUP(Fullmath[[#This Row],[M6]],$H1111:$L$2227,4,FALSE)),0)</f>
        <v>0</v>
      </c>
      <c r="AM1110" s="6">
        <f>(IFERROR(VLOOKUP(AK1110,Components[[Name]:[Price]],2,FALSE),0))</f>
        <v>0</v>
      </c>
      <c r="AP1110" s="6">
        <f>(IFERROR(VLOOKUP(AN1110,Components[[Name]:[Price]],2,FALSE),0))</f>
        <v>0</v>
      </c>
      <c r="AS1110" s="6">
        <f>(IFERROR(VLOOKUP(AQ1110,Components[[Name]:[Price]],2,FALSE),0))</f>
        <v>0</v>
      </c>
      <c r="AV1110" s="6">
        <f>(IFERROR(VLOOKUP(AT1110,Components[[Name]:[Price]],2,FALSE),0))</f>
        <v>0</v>
      </c>
      <c r="AY1110" s="6">
        <f>(IFERROR(VLOOKUP(AW1110,Components[[Name]:[Price]],2,FALSE),0))</f>
        <v>0</v>
      </c>
      <c r="BB1110" s="6">
        <f>(IFERROR(VLOOKUP(AZ1110,Components[[Name]:[Price]],2,FALSE),0))</f>
        <v>0</v>
      </c>
    </row>
    <row r="1111" spans="9:54" x14ac:dyDescent="0.2">
      <c r="I1111" s="7" t="e">
        <f>Fullmath[[#This Row],[Total CP]]/Fullmath[[#This Row],[Quantity]]</f>
        <v>#DIV/0!</v>
      </c>
      <c r="J11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1" s="6" t="e">
        <f>Fullmath[[#This Row],[Mat Cost]]/Fullmath[[#This Row],[Quantity]]</f>
        <v>#DIV/0!</v>
      </c>
      <c r="L11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1" s="14"/>
      <c r="O1111" s="15">
        <f>IFERROR(_xlfn.IFNA(VLOOKUP(Fullmath[[#This Row],[M1]],$H$2:$L1110,2,FALSE),VLOOKUP(Fullmath[[#This Row],[M1]],$H1112:$L$2227,2,FALSE)),0)</f>
        <v>0</v>
      </c>
      <c r="P1111" s="16">
        <f>IFERROR(_xlfn.IFNA(VLOOKUP(Fullmath[[#This Row],[M1]],$H$2:$L1110,4,FALSE),VLOOKUP(Fullmath[[#This Row],[M1]],$H1112:$L$2227,4,FALSE)),0)</f>
        <v>0</v>
      </c>
      <c r="S1111" s="15">
        <f>IFERROR(_xlfn.IFNA(VLOOKUP(Fullmath[[#This Row],[M2]],$H$2:$L1110,2,FALSE),VLOOKUP(Fullmath[[#This Row],[M2]],$H1112:$L$2227,2,FALSE)),0)</f>
        <v>0</v>
      </c>
      <c r="T1111" s="16">
        <f>IFERROR(_xlfn.IFNA(VLOOKUP(Fullmath[[#This Row],[M2]],$H$2:$L1110,4,FALSE),VLOOKUP(Fullmath[[#This Row],[M2]],$H1112:$L$2227,4,FALSE)),0)</f>
        <v>0</v>
      </c>
      <c r="W1111" s="15">
        <f>IFERROR(_xlfn.IFNA(VLOOKUP(Fullmath[[#This Row],[M3]],$H$2:$L1110,2,FALSE),VLOOKUP(Fullmath[[#This Row],[M3]],$H1112:$L$2227,2,FALSE)),0)</f>
        <v>0</v>
      </c>
      <c r="X1111" s="16">
        <f>IFERROR(_xlfn.IFNA(VLOOKUP(Fullmath[[#This Row],[M3]],$H$2:$L1110,4,FALSE),VLOOKUP(Fullmath[[#This Row],[M3]],$H1112:$L$2227,4,FALSE)),0)</f>
        <v>0</v>
      </c>
      <c r="AA1111" s="15">
        <f>IFERROR(_xlfn.IFNA(VLOOKUP(Fullmath[[#This Row],[M4]],$H$2:$L1110,2,FALSE),VLOOKUP(Fullmath[[#This Row],[M4]],$H1112:$L$2227,2,FALSE)),0)</f>
        <v>0</v>
      </c>
      <c r="AB1111" s="16">
        <f>IFERROR(_xlfn.IFNA(VLOOKUP(Fullmath[[#This Row],[M4]],$H$2:$L1110,4,FALSE),VLOOKUP(Fullmath[[#This Row],[M4]],$H1112:$L$2227,4,FALSE)),0)</f>
        <v>0</v>
      </c>
      <c r="AE1111" s="15">
        <f>IFERROR(_xlfn.IFNA(VLOOKUP(Fullmath[[#This Row],[M5]],$H$2:$L1110,2,FALSE),VLOOKUP(Fullmath[[#This Row],[M5]],$H1112:$L$2227,2,FALSE)),0)</f>
        <v>0</v>
      </c>
      <c r="AF1111" s="16">
        <f>IFERROR(_xlfn.IFNA(VLOOKUP(Fullmath[[#This Row],[M5]],$H$2:$L1110,4,FALSE),VLOOKUP(Fullmath[[#This Row],[M5]],$H1112:$L$2227,4,FALSE)),0)</f>
        <v>0</v>
      </c>
      <c r="AI1111" s="15">
        <f>IFERROR(_xlfn.IFNA(VLOOKUP(Fullmath[[#This Row],[M6]],$H$2:$L1110,2,FALSE),VLOOKUP(Fullmath[[#This Row],[M6]],$H1112:$L$2227,2,FALSE)),0)</f>
        <v>0</v>
      </c>
      <c r="AJ1111" s="16">
        <f>IFERROR(_xlfn.IFNA(VLOOKUP(Fullmath[[#This Row],[M6]],$H$2:$L1110,4,FALSE),VLOOKUP(Fullmath[[#This Row],[M6]],$H1112:$L$2227,4,FALSE)),0)</f>
        <v>0</v>
      </c>
      <c r="AM1111" s="6">
        <f>(IFERROR(VLOOKUP(AK1111,Components[[Name]:[Price]],2,FALSE),0))</f>
        <v>0</v>
      </c>
      <c r="AP1111" s="6">
        <f>(IFERROR(VLOOKUP(AN1111,Components[[Name]:[Price]],2,FALSE),0))</f>
        <v>0</v>
      </c>
      <c r="AS1111" s="6">
        <f>(IFERROR(VLOOKUP(AQ1111,Components[[Name]:[Price]],2,FALSE),0))</f>
        <v>0</v>
      </c>
      <c r="AV1111" s="6">
        <f>(IFERROR(VLOOKUP(AT1111,Components[[Name]:[Price]],2,FALSE),0))</f>
        <v>0</v>
      </c>
      <c r="AY1111" s="6">
        <f>(IFERROR(VLOOKUP(AW1111,Components[[Name]:[Price]],2,FALSE),0))</f>
        <v>0</v>
      </c>
      <c r="BB1111" s="6">
        <f>(IFERROR(VLOOKUP(AZ1111,Components[[Name]:[Price]],2,FALSE),0))</f>
        <v>0</v>
      </c>
    </row>
    <row r="1112" spans="9:54" x14ac:dyDescent="0.2">
      <c r="I1112" s="7" t="e">
        <f>Fullmath[[#This Row],[Total CP]]/Fullmath[[#This Row],[Quantity]]</f>
        <v>#DIV/0!</v>
      </c>
      <c r="J11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2" s="6" t="e">
        <f>Fullmath[[#This Row],[Mat Cost]]/Fullmath[[#This Row],[Quantity]]</f>
        <v>#DIV/0!</v>
      </c>
      <c r="L11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2" s="14"/>
      <c r="O1112" s="15">
        <f>IFERROR(_xlfn.IFNA(VLOOKUP(Fullmath[[#This Row],[M1]],$H$2:$L1111,2,FALSE),VLOOKUP(Fullmath[[#This Row],[M1]],$H1113:$L$2227,2,FALSE)),0)</f>
        <v>0</v>
      </c>
      <c r="P1112" s="16">
        <f>IFERROR(_xlfn.IFNA(VLOOKUP(Fullmath[[#This Row],[M1]],$H$2:$L1111,4,FALSE),VLOOKUP(Fullmath[[#This Row],[M1]],$H1113:$L$2227,4,FALSE)),0)</f>
        <v>0</v>
      </c>
      <c r="S1112" s="15">
        <f>IFERROR(_xlfn.IFNA(VLOOKUP(Fullmath[[#This Row],[M2]],$H$2:$L1111,2,FALSE),VLOOKUP(Fullmath[[#This Row],[M2]],$H1113:$L$2227,2,FALSE)),0)</f>
        <v>0</v>
      </c>
      <c r="T1112" s="16">
        <f>IFERROR(_xlfn.IFNA(VLOOKUP(Fullmath[[#This Row],[M2]],$H$2:$L1111,4,FALSE),VLOOKUP(Fullmath[[#This Row],[M2]],$H1113:$L$2227,4,FALSE)),0)</f>
        <v>0</v>
      </c>
      <c r="W1112" s="15">
        <f>IFERROR(_xlfn.IFNA(VLOOKUP(Fullmath[[#This Row],[M3]],$H$2:$L1111,2,FALSE),VLOOKUP(Fullmath[[#This Row],[M3]],$H1113:$L$2227,2,FALSE)),0)</f>
        <v>0</v>
      </c>
      <c r="X1112" s="16">
        <f>IFERROR(_xlfn.IFNA(VLOOKUP(Fullmath[[#This Row],[M3]],$H$2:$L1111,4,FALSE),VLOOKUP(Fullmath[[#This Row],[M3]],$H1113:$L$2227,4,FALSE)),0)</f>
        <v>0</v>
      </c>
      <c r="AA1112" s="15">
        <f>IFERROR(_xlfn.IFNA(VLOOKUP(Fullmath[[#This Row],[M4]],$H$2:$L1111,2,FALSE),VLOOKUP(Fullmath[[#This Row],[M4]],$H1113:$L$2227,2,FALSE)),0)</f>
        <v>0</v>
      </c>
      <c r="AB1112" s="16">
        <f>IFERROR(_xlfn.IFNA(VLOOKUP(Fullmath[[#This Row],[M4]],$H$2:$L1111,4,FALSE),VLOOKUP(Fullmath[[#This Row],[M4]],$H1113:$L$2227,4,FALSE)),0)</f>
        <v>0</v>
      </c>
      <c r="AE1112" s="15">
        <f>IFERROR(_xlfn.IFNA(VLOOKUP(Fullmath[[#This Row],[M5]],$H$2:$L1111,2,FALSE),VLOOKUP(Fullmath[[#This Row],[M5]],$H1113:$L$2227,2,FALSE)),0)</f>
        <v>0</v>
      </c>
      <c r="AF1112" s="16">
        <f>IFERROR(_xlfn.IFNA(VLOOKUP(Fullmath[[#This Row],[M5]],$H$2:$L1111,4,FALSE),VLOOKUP(Fullmath[[#This Row],[M5]],$H1113:$L$2227,4,FALSE)),0)</f>
        <v>0</v>
      </c>
      <c r="AI1112" s="15">
        <f>IFERROR(_xlfn.IFNA(VLOOKUP(Fullmath[[#This Row],[M6]],$H$2:$L1111,2,FALSE),VLOOKUP(Fullmath[[#This Row],[M6]],$H1113:$L$2227,2,FALSE)),0)</f>
        <v>0</v>
      </c>
      <c r="AJ1112" s="16">
        <f>IFERROR(_xlfn.IFNA(VLOOKUP(Fullmath[[#This Row],[M6]],$H$2:$L1111,4,FALSE),VLOOKUP(Fullmath[[#This Row],[M6]],$H1113:$L$2227,4,FALSE)),0)</f>
        <v>0</v>
      </c>
      <c r="AM1112" s="6">
        <f>(IFERROR(VLOOKUP(AK1112,Components[[Name]:[Price]],2,FALSE),0))</f>
        <v>0</v>
      </c>
      <c r="AP1112" s="6">
        <f>(IFERROR(VLOOKUP(AN1112,Components[[Name]:[Price]],2,FALSE),0))</f>
        <v>0</v>
      </c>
      <c r="AS1112" s="6">
        <f>(IFERROR(VLOOKUP(AQ1112,Components[[Name]:[Price]],2,FALSE),0))</f>
        <v>0</v>
      </c>
      <c r="AV1112" s="6">
        <f>(IFERROR(VLOOKUP(AT1112,Components[[Name]:[Price]],2,FALSE),0))</f>
        <v>0</v>
      </c>
      <c r="AY1112" s="6">
        <f>(IFERROR(VLOOKUP(AW1112,Components[[Name]:[Price]],2,FALSE),0))</f>
        <v>0</v>
      </c>
      <c r="BB1112" s="6">
        <f>(IFERROR(VLOOKUP(AZ1112,Components[[Name]:[Price]],2,FALSE),0))</f>
        <v>0</v>
      </c>
    </row>
    <row r="1113" spans="9:54" x14ac:dyDescent="0.2">
      <c r="I1113" s="7" t="e">
        <f>Fullmath[[#This Row],[Total CP]]/Fullmath[[#This Row],[Quantity]]</f>
        <v>#DIV/0!</v>
      </c>
      <c r="J11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3" s="6" t="e">
        <f>Fullmath[[#This Row],[Mat Cost]]/Fullmath[[#This Row],[Quantity]]</f>
        <v>#DIV/0!</v>
      </c>
      <c r="L11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3" s="14"/>
      <c r="O1113" s="15">
        <f>IFERROR(_xlfn.IFNA(VLOOKUP(Fullmath[[#This Row],[M1]],$H$2:$L1112,2,FALSE),VLOOKUP(Fullmath[[#This Row],[M1]],$H1114:$L$2227,2,FALSE)),0)</f>
        <v>0</v>
      </c>
      <c r="P1113" s="16">
        <f>IFERROR(_xlfn.IFNA(VLOOKUP(Fullmath[[#This Row],[M1]],$H$2:$L1112,4,FALSE),VLOOKUP(Fullmath[[#This Row],[M1]],$H1114:$L$2227,4,FALSE)),0)</f>
        <v>0</v>
      </c>
      <c r="S1113" s="15">
        <f>IFERROR(_xlfn.IFNA(VLOOKUP(Fullmath[[#This Row],[M2]],$H$2:$L1112,2,FALSE),VLOOKUP(Fullmath[[#This Row],[M2]],$H1114:$L$2227,2,FALSE)),0)</f>
        <v>0</v>
      </c>
      <c r="T1113" s="16">
        <f>IFERROR(_xlfn.IFNA(VLOOKUP(Fullmath[[#This Row],[M2]],$H$2:$L1112,4,FALSE),VLOOKUP(Fullmath[[#This Row],[M2]],$H1114:$L$2227,4,FALSE)),0)</f>
        <v>0</v>
      </c>
      <c r="W1113" s="15">
        <f>IFERROR(_xlfn.IFNA(VLOOKUP(Fullmath[[#This Row],[M3]],$H$2:$L1112,2,FALSE),VLOOKUP(Fullmath[[#This Row],[M3]],$H1114:$L$2227,2,FALSE)),0)</f>
        <v>0</v>
      </c>
      <c r="X1113" s="16">
        <f>IFERROR(_xlfn.IFNA(VLOOKUP(Fullmath[[#This Row],[M3]],$H$2:$L1112,4,FALSE),VLOOKUP(Fullmath[[#This Row],[M3]],$H1114:$L$2227,4,FALSE)),0)</f>
        <v>0</v>
      </c>
      <c r="AA1113" s="15">
        <f>IFERROR(_xlfn.IFNA(VLOOKUP(Fullmath[[#This Row],[M4]],$H$2:$L1112,2,FALSE),VLOOKUP(Fullmath[[#This Row],[M4]],$H1114:$L$2227,2,FALSE)),0)</f>
        <v>0</v>
      </c>
      <c r="AB1113" s="16">
        <f>IFERROR(_xlfn.IFNA(VLOOKUP(Fullmath[[#This Row],[M4]],$H$2:$L1112,4,FALSE),VLOOKUP(Fullmath[[#This Row],[M4]],$H1114:$L$2227,4,FALSE)),0)</f>
        <v>0</v>
      </c>
      <c r="AE1113" s="15">
        <f>IFERROR(_xlfn.IFNA(VLOOKUP(Fullmath[[#This Row],[M5]],$H$2:$L1112,2,FALSE),VLOOKUP(Fullmath[[#This Row],[M5]],$H1114:$L$2227,2,FALSE)),0)</f>
        <v>0</v>
      </c>
      <c r="AF1113" s="16">
        <f>IFERROR(_xlfn.IFNA(VLOOKUP(Fullmath[[#This Row],[M5]],$H$2:$L1112,4,FALSE),VLOOKUP(Fullmath[[#This Row],[M5]],$H1114:$L$2227,4,FALSE)),0)</f>
        <v>0</v>
      </c>
      <c r="AI1113" s="15">
        <f>IFERROR(_xlfn.IFNA(VLOOKUP(Fullmath[[#This Row],[M6]],$H$2:$L1112,2,FALSE),VLOOKUP(Fullmath[[#This Row],[M6]],$H1114:$L$2227,2,FALSE)),0)</f>
        <v>0</v>
      </c>
      <c r="AJ1113" s="16">
        <f>IFERROR(_xlfn.IFNA(VLOOKUP(Fullmath[[#This Row],[M6]],$H$2:$L1112,4,FALSE),VLOOKUP(Fullmath[[#This Row],[M6]],$H1114:$L$2227,4,FALSE)),0)</f>
        <v>0</v>
      </c>
      <c r="AM1113" s="6">
        <f>(IFERROR(VLOOKUP(AK1113,Components[[Name]:[Price]],2,FALSE),0))</f>
        <v>0</v>
      </c>
      <c r="AP1113" s="6">
        <f>(IFERROR(VLOOKUP(AN1113,Components[[Name]:[Price]],2,FALSE),0))</f>
        <v>0</v>
      </c>
      <c r="AS1113" s="6">
        <f>(IFERROR(VLOOKUP(AQ1113,Components[[Name]:[Price]],2,FALSE),0))</f>
        <v>0</v>
      </c>
      <c r="AV1113" s="6">
        <f>(IFERROR(VLOOKUP(AT1113,Components[[Name]:[Price]],2,FALSE),0))</f>
        <v>0</v>
      </c>
      <c r="AY1113" s="6">
        <f>(IFERROR(VLOOKUP(AW1113,Components[[Name]:[Price]],2,FALSE),0))</f>
        <v>0</v>
      </c>
      <c r="BB1113" s="6">
        <f>(IFERROR(VLOOKUP(AZ1113,Components[[Name]:[Price]],2,FALSE),0))</f>
        <v>0</v>
      </c>
    </row>
    <row r="1114" spans="9:54" x14ac:dyDescent="0.2">
      <c r="I1114" s="7" t="e">
        <f>Fullmath[[#This Row],[Total CP]]/Fullmath[[#This Row],[Quantity]]</f>
        <v>#DIV/0!</v>
      </c>
      <c r="J11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4" s="6" t="e">
        <f>Fullmath[[#This Row],[Mat Cost]]/Fullmath[[#This Row],[Quantity]]</f>
        <v>#DIV/0!</v>
      </c>
      <c r="L11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4" s="14"/>
      <c r="O1114" s="15">
        <f>IFERROR(_xlfn.IFNA(VLOOKUP(Fullmath[[#This Row],[M1]],$H$2:$L1113,2,FALSE),VLOOKUP(Fullmath[[#This Row],[M1]],$H1115:$L$2227,2,FALSE)),0)</f>
        <v>0</v>
      </c>
      <c r="P1114" s="16">
        <f>IFERROR(_xlfn.IFNA(VLOOKUP(Fullmath[[#This Row],[M1]],$H$2:$L1113,4,FALSE),VLOOKUP(Fullmath[[#This Row],[M1]],$H1115:$L$2227,4,FALSE)),0)</f>
        <v>0</v>
      </c>
      <c r="S1114" s="15">
        <f>IFERROR(_xlfn.IFNA(VLOOKUP(Fullmath[[#This Row],[M2]],$H$2:$L1113,2,FALSE),VLOOKUP(Fullmath[[#This Row],[M2]],$H1115:$L$2227,2,FALSE)),0)</f>
        <v>0</v>
      </c>
      <c r="T1114" s="16">
        <f>IFERROR(_xlfn.IFNA(VLOOKUP(Fullmath[[#This Row],[M2]],$H$2:$L1113,4,FALSE),VLOOKUP(Fullmath[[#This Row],[M2]],$H1115:$L$2227,4,FALSE)),0)</f>
        <v>0</v>
      </c>
      <c r="W1114" s="15">
        <f>IFERROR(_xlfn.IFNA(VLOOKUP(Fullmath[[#This Row],[M3]],$H$2:$L1113,2,FALSE),VLOOKUP(Fullmath[[#This Row],[M3]],$H1115:$L$2227,2,FALSE)),0)</f>
        <v>0</v>
      </c>
      <c r="X1114" s="16">
        <f>IFERROR(_xlfn.IFNA(VLOOKUP(Fullmath[[#This Row],[M3]],$H$2:$L1113,4,FALSE),VLOOKUP(Fullmath[[#This Row],[M3]],$H1115:$L$2227,4,FALSE)),0)</f>
        <v>0</v>
      </c>
      <c r="AA1114" s="15">
        <f>IFERROR(_xlfn.IFNA(VLOOKUP(Fullmath[[#This Row],[M4]],$H$2:$L1113,2,FALSE),VLOOKUP(Fullmath[[#This Row],[M4]],$H1115:$L$2227,2,FALSE)),0)</f>
        <v>0</v>
      </c>
      <c r="AB1114" s="16">
        <f>IFERROR(_xlfn.IFNA(VLOOKUP(Fullmath[[#This Row],[M4]],$H$2:$L1113,4,FALSE),VLOOKUP(Fullmath[[#This Row],[M4]],$H1115:$L$2227,4,FALSE)),0)</f>
        <v>0</v>
      </c>
      <c r="AE1114" s="15">
        <f>IFERROR(_xlfn.IFNA(VLOOKUP(Fullmath[[#This Row],[M5]],$H$2:$L1113,2,FALSE),VLOOKUP(Fullmath[[#This Row],[M5]],$H1115:$L$2227,2,FALSE)),0)</f>
        <v>0</v>
      </c>
      <c r="AF1114" s="16">
        <f>IFERROR(_xlfn.IFNA(VLOOKUP(Fullmath[[#This Row],[M5]],$H$2:$L1113,4,FALSE),VLOOKUP(Fullmath[[#This Row],[M5]],$H1115:$L$2227,4,FALSE)),0)</f>
        <v>0</v>
      </c>
      <c r="AI1114" s="15">
        <f>IFERROR(_xlfn.IFNA(VLOOKUP(Fullmath[[#This Row],[M6]],$H$2:$L1113,2,FALSE),VLOOKUP(Fullmath[[#This Row],[M6]],$H1115:$L$2227,2,FALSE)),0)</f>
        <v>0</v>
      </c>
      <c r="AJ1114" s="16">
        <f>IFERROR(_xlfn.IFNA(VLOOKUP(Fullmath[[#This Row],[M6]],$H$2:$L1113,4,FALSE),VLOOKUP(Fullmath[[#This Row],[M6]],$H1115:$L$2227,4,FALSE)),0)</f>
        <v>0</v>
      </c>
      <c r="AM1114" s="6">
        <f>(IFERROR(VLOOKUP(AK1114,Components[[Name]:[Price]],2,FALSE),0))</f>
        <v>0</v>
      </c>
      <c r="AP1114" s="6">
        <f>(IFERROR(VLOOKUP(AN1114,Components[[Name]:[Price]],2,FALSE),0))</f>
        <v>0</v>
      </c>
      <c r="AS1114" s="6">
        <f>(IFERROR(VLOOKUP(AQ1114,Components[[Name]:[Price]],2,FALSE),0))</f>
        <v>0</v>
      </c>
      <c r="AV1114" s="6">
        <f>(IFERROR(VLOOKUP(AT1114,Components[[Name]:[Price]],2,FALSE),0))</f>
        <v>0</v>
      </c>
      <c r="AY1114" s="6">
        <f>(IFERROR(VLOOKUP(AW1114,Components[[Name]:[Price]],2,FALSE),0))</f>
        <v>0</v>
      </c>
      <c r="BB1114" s="6">
        <f>(IFERROR(VLOOKUP(AZ1114,Components[[Name]:[Price]],2,FALSE),0))</f>
        <v>0</v>
      </c>
    </row>
    <row r="1115" spans="9:54" x14ac:dyDescent="0.2">
      <c r="I1115" s="7" t="e">
        <f>Fullmath[[#This Row],[Total CP]]/Fullmath[[#This Row],[Quantity]]</f>
        <v>#DIV/0!</v>
      </c>
      <c r="J11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5" s="6" t="e">
        <f>Fullmath[[#This Row],[Mat Cost]]/Fullmath[[#This Row],[Quantity]]</f>
        <v>#DIV/0!</v>
      </c>
      <c r="L11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5" s="14"/>
      <c r="O1115" s="15">
        <f>IFERROR(_xlfn.IFNA(VLOOKUP(Fullmath[[#This Row],[M1]],$H$2:$L1114,2,FALSE),VLOOKUP(Fullmath[[#This Row],[M1]],$H1116:$L$2227,2,FALSE)),0)</f>
        <v>0</v>
      </c>
      <c r="P1115" s="16">
        <f>IFERROR(_xlfn.IFNA(VLOOKUP(Fullmath[[#This Row],[M1]],$H$2:$L1114,4,FALSE),VLOOKUP(Fullmath[[#This Row],[M1]],$H1116:$L$2227,4,FALSE)),0)</f>
        <v>0</v>
      </c>
      <c r="S1115" s="15">
        <f>IFERROR(_xlfn.IFNA(VLOOKUP(Fullmath[[#This Row],[M2]],$H$2:$L1114,2,FALSE),VLOOKUP(Fullmath[[#This Row],[M2]],$H1116:$L$2227,2,FALSE)),0)</f>
        <v>0</v>
      </c>
      <c r="T1115" s="16">
        <f>IFERROR(_xlfn.IFNA(VLOOKUP(Fullmath[[#This Row],[M2]],$H$2:$L1114,4,FALSE),VLOOKUP(Fullmath[[#This Row],[M2]],$H1116:$L$2227,4,FALSE)),0)</f>
        <v>0</v>
      </c>
      <c r="W1115" s="15">
        <f>IFERROR(_xlfn.IFNA(VLOOKUP(Fullmath[[#This Row],[M3]],$H$2:$L1114,2,FALSE),VLOOKUP(Fullmath[[#This Row],[M3]],$H1116:$L$2227,2,FALSE)),0)</f>
        <v>0</v>
      </c>
      <c r="X1115" s="16">
        <f>IFERROR(_xlfn.IFNA(VLOOKUP(Fullmath[[#This Row],[M3]],$H$2:$L1114,4,FALSE),VLOOKUP(Fullmath[[#This Row],[M3]],$H1116:$L$2227,4,FALSE)),0)</f>
        <v>0</v>
      </c>
      <c r="AA1115" s="15">
        <f>IFERROR(_xlfn.IFNA(VLOOKUP(Fullmath[[#This Row],[M4]],$H$2:$L1114,2,FALSE),VLOOKUP(Fullmath[[#This Row],[M4]],$H1116:$L$2227,2,FALSE)),0)</f>
        <v>0</v>
      </c>
      <c r="AB1115" s="16">
        <f>IFERROR(_xlfn.IFNA(VLOOKUP(Fullmath[[#This Row],[M4]],$H$2:$L1114,4,FALSE),VLOOKUP(Fullmath[[#This Row],[M4]],$H1116:$L$2227,4,FALSE)),0)</f>
        <v>0</v>
      </c>
      <c r="AE1115" s="15">
        <f>IFERROR(_xlfn.IFNA(VLOOKUP(Fullmath[[#This Row],[M5]],$H$2:$L1114,2,FALSE),VLOOKUP(Fullmath[[#This Row],[M5]],$H1116:$L$2227,2,FALSE)),0)</f>
        <v>0</v>
      </c>
      <c r="AF1115" s="16">
        <f>IFERROR(_xlfn.IFNA(VLOOKUP(Fullmath[[#This Row],[M5]],$H$2:$L1114,4,FALSE),VLOOKUP(Fullmath[[#This Row],[M5]],$H1116:$L$2227,4,FALSE)),0)</f>
        <v>0</v>
      </c>
      <c r="AI1115" s="15">
        <f>IFERROR(_xlfn.IFNA(VLOOKUP(Fullmath[[#This Row],[M6]],$H$2:$L1114,2,FALSE),VLOOKUP(Fullmath[[#This Row],[M6]],$H1116:$L$2227,2,FALSE)),0)</f>
        <v>0</v>
      </c>
      <c r="AJ1115" s="16">
        <f>IFERROR(_xlfn.IFNA(VLOOKUP(Fullmath[[#This Row],[M6]],$H$2:$L1114,4,FALSE),VLOOKUP(Fullmath[[#This Row],[M6]],$H1116:$L$2227,4,FALSE)),0)</f>
        <v>0</v>
      </c>
      <c r="AM1115" s="6">
        <f>(IFERROR(VLOOKUP(AK1115,Components[[Name]:[Price]],2,FALSE),0))</f>
        <v>0</v>
      </c>
      <c r="AP1115" s="6">
        <f>(IFERROR(VLOOKUP(AN1115,Components[[Name]:[Price]],2,FALSE),0))</f>
        <v>0</v>
      </c>
      <c r="AS1115" s="6">
        <f>(IFERROR(VLOOKUP(AQ1115,Components[[Name]:[Price]],2,FALSE),0))</f>
        <v>0</v>
      </c>
      <c r="AV1115" s="6">
        <f>(IFERROR(VLOOKUP(AT1115,Components[[Name]:[Price]],2,FALSE),0))</f>
        <v>0</v>
      </c>
      <c r="AY1115" s="6">
        <f>(IFERROR(VLOOKUP(AW1115,Components[[Name]:[Price]],2,FALSE),0))</f>
        <v>0</v>
      </c>
      <c r="BB1115" s="6">
        <f>(IFERROR(VLOOKUP(AZ1115,Components[[Name]:[Price]],2,FALSE),0))</f>
        <v>0</v>
      </c>
    </row>
    <row r="1116" spans="9:54" x14ac:dyDescent="0.2">
      <c r="I1116" s="7" t="e">
        <f>Fullmath[[#This Row],[Total CP]]/Fullmath[[#This Row],[Quantity]]</f>
        <v>#DIV/0!</v>
      </c>
      <c r="J11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6" s="6" t="e">
        <f>Fullmath[[#This Row],[Mat Cost]]/Fullmath[[#This Row],[Quantity]]</f>
        <v>#DIV/0!</v>
      </c>
      <c r="L11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6" s="14"/>
      <c r="O1116" s="15">
        <f>IFERROR(_xlfn.IFNA(VLOOKUP(Fullmath[[#This Row],[M1]],$H$2:$L1115,2,FALSE),VLOOKUP(Fullmath[[#This Row],[M1]],$H1117:$L$2227,2,FALSE)),0)</f>
        <v>0</v>
      </c>
      <c r="P1116" s="16">
        <f>IFERROR(_xlfn.IFNA(VLOOKUP(Fullmath[[#This Row],[M1]],$H$2:$L1115,4,FALSE),VLOOKUP(Fullmath[[#This Row],[M1]],$H1117:$L$2227,4,FALSE)),0)</f>
        <v>0</v>
      </c>
      <c r="S1116" s="15">
        <f>IFERROR(_xlfn.IFNA(VLOOKUP(Fullmath[[#This Row],[M2]],$H$2:$L1115,2,FALSE),VLOOKUP(Fullmath[[#This Row],[M2]],$H1117:$L$2227,2,FALSE)),0)</f>
        <v>0</v>
      </c>
      <c r="T1116" s="16">
        <f>IFERROR(_xlfn.IFNA(VLOOKUP(Fullmath[[#This Row],[M2]],$H$2:$L1115,4,FALSE),VLOOKUP(Fullmath[[#This Row],[M2]],$H1117:$L$2227,4,FALSE)),0)</f>
        <v>0</v>
      </c>
      <c r="W1116" s="15">
        <f>IFERROR(_xlfn.IFNA(VLOOKUP(Fullmath[[#This Row],[M3]],$H$2:$L1115,2,FALSE),VLOOKUP(Fullmath[[#This Row],[M3]],$H1117:$L$2227,2,FALSE)),0)</f>
        <v>0</v>
      </c>
      <c r="X1116" s="16">
        <f>IFERROR(_xlfn.IFNA(VLOOKUP(Fullmath[[#This Row],[M3]],$H$2:$L1115,4,FALSE),VLOOKUP(Fullmath[[#This Row],[M3]],$H1117:$L$2227,4,FALSE)),0)</f>
        <v>0</v>
      </c>
      <c r="AA1116" s="15">
        <f>IFERROR(_xlfn.IFNA(VLOOKUP(Fullmath[[#This Row],[M4]],$H$2:$L1115,2,FALSE),VLOOKUP(Fullmath[[#This Row],[M4]],$H1117:$L$2227,2,FALSE)),0)</f>
        <v>0</v>
      </c>
      <c r="AB1116" s="16">
        <f>IFERROR(_xlfn.IFNA(VLOOKUP(Fullmath[[#This Row],[M4]],$H$2:$L1115,4,FALSE),VLOOKUP(Fullmath[[#This Row],[M4]],$H1117:$L$2227,4,FALSE)),0)</f>
        <v>0</v>
      </c>
      <c r="AE1116" s="15">
        <f>IFERROR(_xlfn.IFNA(VLOOKUP(Fullmath[[#This Row],[M5]],$H$2:$L1115,2,FALSE),VLOOKUP(Fullmath[[#This Row],[M5]],$H1117:$L$2227,2,FALSE)),0)</f>
        <v>0</v>
      </c>
      <c r="AF1116" s="16">
        <f>IFERROR(_xlfn.IFNA(VLOOKUP(Fullmath[[#This Row],[M5]],$H$2:$L1115,4,FALSE),VLOOKUP(Fullmath[[#This Row],[M5]],$H1117:$L$2227,4,FALSE)),0)</f>
        <v>0</v>
      </c>
      <c r="AI1116" s="15">
        <f>IFERROR(_xlfn.IFNA(VLOOKUP(Fullmath[[#This Row],[M6]],$H$2:$L1115,2,FALSE),VLOOKUP(Fullmath[[#This Row],[M6]],$H1117:$L$2227,2,FALSE)),0)</f>
        <v>0</v>
      </c>
      <c r="AJ1116" s="16">
        <f>IFERROR(_xlfn.IFNA(VLOOKUP(Fullmath[[#This Row],[M6]],$H$2:$L1115,4,FALSE),VLOOKUP(Fullmath[[#This Row],[M6]],$H1117:$L$2227,4,FALSE)),0)</f>
        <v>0</v>
      </c>
      <c r="AM1116" s="6">
        <f>(IFERROR(VLOOKUP(AK1116,Components[[Name]:[Price]],2,FALSE),0))</f>
        <v>0</v>
      </c>
      <c r="AP1116" s="6">
        <f>(IFERROR(VLOOKUP(AN1116,Components[[Name]:[Price]],2,FALSE),0))</f>
        <v>0</v>
      </c>
      <c r="AS1116" s="6">
        <f>(IFERROR(VLOOKUP(AQ1116,Components[[Name]:[Price]],2,FALSE),0))</f>
        <v>0</v>
      </c>
      <c r="AV1116" s="6">
        <f>(IFERROR(VLOOKUP(AT1116,Components[[Name]:[Price]],2,FALSE),0))</f>
        <v>0</v>
      </c>
      <c r="AY1116" s="6">
        <f>(IFERROR(VLOOKUP(AW1116,Components[[Name]:[Price]],2,FALSE),0))</f>
        <v>0</v>
      </c>
      <c r="BB1116" s="6">
        <f>(IFERROR(VLOOKUP(AZ1116,Components[[Name]:[Price]],2,FALSE),0))</f>
        <v>0</v>
      </c>
    </row>
    <row r="1117" spans="9:54" x14ac:dyDescent="0.2">
      <c r="I1117" s="7" t="e">
        <f>Fullmath[[#This Row],[Total CP]]/Fullmath[[#This Row],[Quantity]]</f>
        <v>#DIV/0!</v>
      </c>
      <c r="J11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7" s="6" t="e">
        <f>Fullmath[[#This Row],[Mat Cost]]/Fullmath[[#This Row],[Quantity]]</f>
        <v>#DIV/0!</v>
      </c>
      <c r="L11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7" s="14"/>
      <c r="O1117" s="15">
        <f>IFERROR(_xlfn.IFNA(VLOOKUP(Fullmath[[#This Row],[M1]],$H$2:$L1116,2,FALSE),VLOOKUP(Fullmath[[#This Row],[M1]],$H1118:$L$2227,2,FALSE)),0)</f>
        <v>0</v>
      </c>
      <c r="P1117" s="16">
        <f>IFERROR(_xlfn.IFNA(VLOOKUP(Fullmath[[#This Row],[M1]],$H$2:$L1116,4,FALSE),VLOOKUP(Fullmath[[#This Row],[M1]],$H1118:$L$2227,4,FALSE)),0)</f>
        <v>0</v>
      </c>
      <c r="S1117" s="15">
        <f>IFERROR(_xlfn.IFNA(VLOOKUP(Fullmath[[#This Row],[M2]],$H$2:$L1116,2,FALSE),VLOOKUP(Fullmath[[#This Row],[M2]],$H1118:$L$2227,2,FALSE)),0)</f>
        <v>0</v>
      </c>
      <c r="T1117" s="16">
        <f>IFERROR(_xlfn.IFNA(VLOOKUP(Fullmath[[#This Row],[M2]],$H$2:$L1116,4,FALSE),VLOOKUP(Fullmath[[#This Row],[M2]],$H1118:$L$2227,4,FALSE)),0)</f>
        <v>0</v>
      </c>
      <c r="W1117" s="15">
        <f>IFERROR(_xlfn.IFNA(VLOOKUP(Fullmath[[#This Row],[M3]],$H$2:$L1116,2,FALSE),VLOOKUP(Fullmath[[#This Row],[M3]],$H1118:$L$2227,2,FALSE)),0)</f>
        <v>0</v>
      </c>
      <c r="X1117" s="16">
        <f>IFERROR(_xlfn.IFNA(VLOOKUP(Fullmath[[#This Row],[M3]],$H$2:$L1116,4,FALSE),VLOOKUP(Fullmath[[#This Row],[M3]],$H1118:$L$2227,4,FALSE)),0)</f>
        <v>0</v>
      </c>
      <c r="AA1117" s="15">
        <f>IFERROR(_xlfn.IFNA(VLOOKUP(Fullmath[[#This Row],[M4]],$H$2:$L1116,2,FALSE),VLOOKUP(Fullmath[[#This Row],[M4]],$H1118:$L$2227,2,FALSE)),0)</f>
        <v>0</v>
      </c>
      <c r="AB1117" s="16">
        <f>IFERROR(_xlfn.IFNA(VLOOKUP(Fullmath[[#This Row],[M4]],$H$2:$L1116,4,FALSE),VLOOKUP(Fullmath[[#This Row],[M4]],$H1118:$L$2227,4,FALSE)),0)</f>
        <v>0</v>
      </c>
      <c r="AE1117" s="15">
        <f>IFERROR(_xlfn.IFNA(VLOOKUP(Fullmath[[#This Row],[M5]],$H$2:$L1116,2,FALSE),VLOOKUP(Fullmath[[#This Row],[M5]],$H1118:$L$2227,2,FALSE)),0)</f>
        <v>0</v>
      </c>
      <c r="AF1117" s="16">
        <f>IFERROR(_xlfn.IFNA(VLOOKUP(Fullmath[[#This Row],[M5]],$H$2:$L1116,4,FALSE),VLOOKUP(Fullmath[[#This Row],[M5]],$H1118:$L$2227,4,FALSE)),0)</f>
        <v>0</v>
      </c>
      <c r="AI1117" s="15">
        <f>IFERROR(_xlfn.IFNA(VLOOKUP(Fullmath[[#This Row],[M6]],$H$2:$L1116,2,FALSE),VLOOKUP(Fullmath[[#This Row],[M6]],$H1118:$L$2227,2,FALSE)),0)</f>
        <v>0</v>
      </c>
      <c r="AJ1117" s="16">
        <f>IFERROR(_xlfn.IFNA(VLOOKUP(Fullmath[[#This Row],[M6]],$H$2:$L1116,4,FALSE),VLOOKUP(Fullmath[[#This Row],[M6]],$H1118:$L$2227,4,FALSE)),0)</f>
        <v>0</v>
      </c>
      <c r="AM1117" s="6">
        <f>(IFERROR(VLOOKUP(AK1117,Components[[Name]:[Price]],2,FALSE),0))</f>
        <v>0</v>
      </c>
      <c r="AP1117" s="6">
        <f>(IFERROR(VLOOKUP(AN1117,Components[[Name]:[Price]],2,FALSE),0))</f>
        <v>0</v>
      </c>
      <c r="AS1117" s="6">
        <f>(IFERROR(VLOOKUP(AQ1117,Components[[Name]:[Price]],2,FALSE),0))</f>
        <v>0</v>
      </c>
      <c r="AV1117" s="6">
        <f>(IFERROR(VLOOKUP(AT1117,Components[[Name]:[Price]],2,FALSE),0))</f>
        <v>0</v>
      </c>
      <c r="AY1117" s="6">
        <f>(IFERROR(VLOOKUP(AW1117,Components[[Name]:[Price]],2,FALSE),0))</f>
        <v>0</v>
      </c>
      <c r="BB1117" s="6">
        <f>(IFERROR(VLOOKUP(AZ1117,Components[[Name]:[Price]],2,FALSE),0))</f>
        <v>0</v>
      </c>
    </row>
    <row r="1118" spans="9:54" x14ac:dyDescent="0.2">
      <c r="I1118" s="7" t="e">
        <f>Fullmath[[#This Row],[Total CP]]/Fullmath[[#This Row],[Quantity]]</f>
        <v>#DIV/0!</v>
      </c>
      <c r="J11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8" s="6" t="e">
        <f>Fullmath[[#This Row],[Mat Cost]]/Fullmath[[#This Row],[Quantity]]</f>
        <v>#DIV/0!</v>
      </c>
      <c r="L11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8" s="14"/>
      <c r="O1118" s="15">
        <f>IFERROR(_xlfn.IFNA(VLOOKUP(Fullmath[[#This Row],[M1]],$H$2:$L1117,2,FALSE),VLOOKUP(Fullmath[[#This Row],[M1]],$H1119:$L$2227,2,FALSE)),0)</f>
        <v>0</v>
      </c>
      <c r="P1118" s="16">
        <f>IFERROR(_xlfn.IFNA(VLOOKUP(Fullmath[[#This Row],[M1]],$H$2:$L1117,4,FALSE),VLOOKUP(Fullmath[[#This Row],[M1]],$H1119:$L$2227,4,FALSE)),0)</f>
        <v>0</v>
      </c>
      <c r="S1118" s="15">
        <f>IFERROR(_xlfn.IFNA(VLOOKUP(Fullmath[[#This Row],[M2]],$H$2:$L1117,2,FALSE),VLOOKUP(Fullmath[[#This Row],[M2]],$H1119:$L$2227,2,FALSE)),0)</f>
        <v>0</v>
      </c>
      <c r="T1118" s="16">
        <f>IFERROR(_xlfn.IFNA(VLOOKUP(Fullmath[[#This Row],[M2]],$H$2:$L1117,4,FALSE),VLOOKUP(Fullmath[[#This Row],[M2]],$H1119:$L$2227,4,FALSE)),0)</f>
        <v>0</v>
      </c>
      <c r="W1118" s="15">
        <f>IFERROR(_xlfn.IFNA(VLOOKUP(Fullmath[[#This Row],[M3]],$H$2:$L1117,2,FALSE),VLOOKUP(Fullmath[[#This Row],[M3]],$H1119:$L$2227,2,FALSE)),0)</f>
        <v>0</v>
      </c>
      <c r="X1118" s="16">
        <f>IFERROR(_xlfn.IFNA(VLOOKUP(Fullmath[[#This Row],[M3]],$H$2:$L1117,4,FALSE),VLOOKUP(Fullmath[[#This Row],[M3]],$H1119:$L$2227,4,FALSE)),0)</f>
        <v>0</v>
      </c>
      <c r="AA1118" s="15">
        <f>IFERROR(_xlfn.IFNA(VLOOKUP(Fullmath[[#This Row],[M4]],$H$2:$L1117,2,FALSE),VLOOKUP(Fullmath[[#This Row],[M4]],$H1119:$L$2227,2,FALSE)),0)</f>
        <v>0</v>
      </c>
      <c r="AB1118" s="16">
        <f>IFERROR(_xlfn.IFNA(VLOOKUP(Fullmath[[#This Row],[M4]],$H$2:$L1117,4,FALSE),VLOOKUP(Fullmath[[#This Row],[M4]],$H1119:$L$2227,4,FALSE)),0)</f>
        <v>0</v>
      </c>
      <c r="AE1118" s="15">
        <f>IFERROR(_xlfn.IFNA(VLOOKUP(Fullmath[[#This Row],[M5]],$H$2:$L1117,2,FALSE),VLOOKUP(Fullmath[[#This Row],[M5]],$H1119:$L$2227,2,FALSE)),0)</f>
        <v>0</v>
      </c>
      <c r="AF1118" s="16">
        <f>IFERROR(_xlfn.IFNA(VLOOKUP(Fullmath[[#This Row],[M5]],$H$2:$L1117,4,FALSE),VLOOKUP(Fullmath[[#This Row],[M5]],$H1119:$L$2227,4,FALSE)),0)</f>
        <v>0</v>
      </c>
      <c r="AI1118" s="15">
        <f>IFERROR(_xlfn.IFNA(VLOOKUP(Fullmath[[#This Row],[M6]],$H$2:$L1117,2,FALSE),VLOOKUP(Fullmath[[#This Row],[M6]],$H1119:$L$2227,2,FALSE)),0)</f>
        <v>0</v>
      </c>
      <c r="AJ1118" s="16">
        <f>IFERROR(_xlfn.IFNA(VLOOKUP(Fullmath[[#This Row],[M6]],$H$2:$L1117,4,FALSE),VLOOKUP(Fullmath[[#This Row],[M6]],$H1119:$L$2227,4,FALSE)),0)</f>
        <v>0</v>
      </c>
      <c r="AM1118" s="6">
        <f>(IFERROR(VLOOKUP(AK1118,Components[[Name]:[Price]],2,FALSE),0))</f>
        <v>0</v>
      </c>
      <c r="AP1118" s="6">
        <f>(IFERROR(VLOOKUP(AN1118,Components[[Name]:[Price]],2,FALSE),0))</f>
        <v>0</v>
      </c>
      <c r="AS1118" s="6">
        <f>(IFERROR(VLOOKUP(AQ1118,Components[[Name]:[Price]],2,FALSE),0))</f>
        <v>0</v>
      </c>
      <c r="AV1118" s="6">
        <f>(IFERROR(VLOOKUP(AT1118,Components[[Name]:[Price]],2,FALSE),0))</f>
        <v>0</v>
      </c>
      <c r="AY1118" s="6">
        <f>(IFERROR(VLOOKUP(AW1118,Components[[Name]:[Price]],2,FALSE),0))</f>
        <v>0</v>
      </c>
      <c r="BB1118" s="6">
        <f>(IFERROR(VLOOKUP(AZ1118,Components[[Name]:[Price]],2,FALSE),0))</f>
        <v>0</v>
      </c>
    </row>
    <row r="1119" spans="9:54" x14ac:dyDescent="0.2">
      <c r="I1119" s="7" t="e">
        <f>Fullmath[[#This Row],[Total CP]]/Fullmath[[#This Row],[Quantity]]</f>
        <v>#DIV/0!</v>
      </c>
      <c r="J11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19" s="6" t="e">
        <f>Fullmath[[#This Row],[Mat Cost]]/Fullmath[[#This Row],[Quantity]]</f>
        <v>#DIV/0!</v>
      </c>
      <c r="L11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19" s="14"/>
      <c r="O1119" s="15">
        <f>IFERROR(_xlfn.IFNA(VLOOKUP(Fullmath[[#This Row],[M1]],$H$2:$L1118,2,FALSE),VLOOKUP(Fullmath[[#This Row],[M1]],$H1120:$L$2227,2,FALSE)),0)</f>
        <v>0</v>
      </c>
      <c r="P1119" s="16">
        <f>IFERROR(_xlfn.IFNA(VLOOKUP(Fullmath[[#This Row],[M1]],$H$2:$L1118,4,FALSE),VLOOKUP(Fullmath[[#This Row],[M1]],$H1120:$L$2227,4,FALSE)),0)</f>
        <v>0</v>
      </c>
      <c r="S1119" s="15">
        <f>IFERROR(_xlfn.IFNA(VLOOKUP(Fullmath[[#This Row],[M2]],$H$2:$L1118,2,FALSE),VLOOKUP(Fullmath[[#This Row],[M2]],$H1120:$L$2227,2,FALSE)),0)</f>
        <v>0</v>
      </c>
      <c r="T1119" s="16">
        <f>IFERROR(_xlfn.IFNA(VLOOKUP(Fullmath[[#This Row],[M2]],$H$2:$L1118,4,FALSE),VLOOKUP(Fullmath[[#This Row],[M2]],$H1120:$L$2227,4,FALSE)),0)</f>
        <v>0</v>
      </c>
      <c r="W1119" s="15">
        <f>IFERROR(_xlfn.IFNA(VLOOKUP(Fullmath[[#This Row],[M3]],$H$2:$L1118,2,FALSE),VLOOKUP(Fullmath[[#This Row],[M3]],$H1120:$L$2227,2,FALSE)),0)</f>
        <v>0</v>
      </c>
      <c r="X1119" s="16">
        <f>IFERROR(_xlfn.IFNA(VLOOKUP(Fullmath[[#This Row],[M3]],$H$2:$L1118,4,FALSE),VLOOKUP(Fullmath[[#This Row],[M3]],$H1120:$L$2227,4,FALSE)),0)</f>
        <v>0</v>
      </c>
      <c r="AA1119" s="15">
        <f>IFERROR(_xlfn.IFNA(VLOOKUP(Fullmath[[#This Row],[M4]],$H$2:$L1118,2,FALSE),VLOOKUP(Fullmath[[#This Row],[M4]],$H1120:$L$2227,2,FALSE)),0)</f>
        <v>0</v>
      </c>
      <c r="AB1119" s="16">
        <f>IFERROR(_xlfn.IFNA(VLOOKUP(Fullmath[[#This Row],[M4]],$H$2:$L1118,4,FALSE),VLOOKUP(Fullmath[[#This Row],[M4]],$H1120:$L$2227,4,FALSE)),0)</f>
        <v>0</v>
      </c>
      <c r="AE1119" s="15">
        <f>IFERROR(_xlfn.IFNA(VLOOKUP(Fullmath[[#This Row],[M5]],$H$2:$L1118,2,FALSE),VLOOKUP(Fullmath[[#This Row],[M5]],$H1120:$L$2227,2,FALSE)),0)</f>
        <v>0</v>
      </c>
      <c r="AF1119" s="16">
        <f>IFERROR(_xlfn.IFNA(VLOOKUP(Fullmath[[#This Row],[M5]],$H$2:$L1118,4,FALSE),VLOOKUP(Fullmath[[#This Row],[M5]],$H1120:$L$2227,4,FALSE)),0)</f>
        <v>0</v>
      </c>
      <c r="AI1119" s="15">
        <f>IFERROR(_xlfn.IFNA(VLOOKUP(Fullmath[[#This Row],[M6]],$H$2:$L1118,2,FALSE),VLOOKUP(Fullmath[[#This Row],[M6]],$H1120:$L$2227,2,FALSE)),0)</f>
        <v>0</v>
      </c>
      <c r="AJ1119" s="16">
        <f>IFERROR(_xlfn.IFNA(VLOOKUP(Fullmath[[#This Row],[M6]],$H$2:$L1118,4,FALSE),VLOOKUP(Fullmath[[#This Row],[M6]],$H1120:$L$2227,4,FALSE)),0)</f>
        <v>0</v>
      </c>
      <c r="AM1119" s="6">
        <f>(IFERROR(VLOOKUP(AK1119,Components[[Name]:[Price]],2,FALSE),0))</f>
        <v>0</v>
      </c>
      <c r="AP1119" s="6">
        <f>(IFERROR(VLOOKUP(AN1119,Components[[Name]:[Price]],2,FALSE),0))</f>
        <v>0</v>
      </c>
      <c r="AS1119" s="6">
        <f>(IFERROR(VLOOKUP(AQ1119,Components[[Name]:[Price]],2,FALSE),0))</f>
        <v>0</v>
      </c>
      <c r="AV1119" s="6">
        <f>(IFERROR(VLOOKUP(AT1119,Components[[Name]:[Price]],2,FALSE),0))</f>
        <v>0</v>
      </c>
      <c r="AY1119" s="6">
        <f>(IFERROR(VLOOKUP(AW1119,Components[[Name]:[Price]],2,FALSE),0))</f>
        <v>0</v>
      </c>
      <c r="BB1119" s="6">
        <f>(IFERROR(VLOOKUP(AZ1119,Components[[Name]:[Price]],2,FALSE),0))</f>
        <v>0</v>
      </c>
    </row>
    <row r="1120" spans="9:54" x14ac:dyDescent="0.2">
      <c r="I1120" s="7" t="e">
        <f>Fullmath[[#This Row],[Total CP]]/Fullmath[[#This Row],[Quantity]]</f>
        <v>#DIV/0!</v>
      </c>
      <c r="J11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0" s="6" t="e">
        <f>Fullmath[[#This Row],[Mat Cost]]/Fullmath[[#This Row],[Quantity]]</f>
        <v>#DIV/0!</v>
      </c>
      <c r="L11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0" s="14"/>
      <c r="O1120" s="15">
        <f>IFERROR(_xlfn.IFNA(VLOOKUP(Fullmath[[#This Row],[M1]],$H$2:$L1119,2,FALSE),VLOOKUP(Fullmath[[#This Row],[M1]],$H1121:$L$2227,2,FALSE)),0)</f>
        <v>0</v>
      </c>
      <c r="P1120" s="16">
        <f>IFERROR(_xlfn.IFNA(VLOOKUP(Fullmath[[#This Row],[M1]],$H$2:$L1119,4,FALSE),VLOOKUP(Fullmath[[#This Row],[M1]],$H1121:$L$2227,4,FALSE)),0)</f>
        <v>0</v>
      </c>
      <c r="S1120" s="15">
        <f>IFERROR(_xlfn.IFNA(VLOOKUP(Fullmath[[#This Row],[M2]],$H$2:$L1119,2,FALSE),VLOOKUP(Fullmath[[#This Row],[M2]],$H1121:$L$2227,2,FALSE)),0)</f>
        <v>0</v>
      </c>
      <c r="T1120" s="16">
        <f>IFERROR(_xlfn.IFNA(VLOOKUP(Fullmath[[#This Row],[M2]],$H$2:$L1119,4,FALSE),VLOOKUP(Fullmath[[#This Row],[M2]],$H1121:$L$2227,4,FALSE)),0)</f>
        <v>0</v>
      </c>
      <c r="W1120" s="15">
        <f>IFERROR(_xlfn.IFNA(VLOOKUP(Fullmath[[#This Row],[M3]],$H$2:$L1119,2,FALSE),VLOOKUP(Fullmath[[#This Row],[M3]],$H1121:$L$2227,2,FALSE)),0)</f>
        <v>0</v>
      </c>
      <c r="X1120" s="16">
        <f>IFERROR(_xlfn.IFNA(VLOOKUP(Fullmath[[#This Row],[M3]],$H$2:$L1119,4,FALSE),VLOOKUP(Fullmath[[#This Row],[M3]],$H1121:$L$2227,4,FALSE)),0)</f>
        <v>0</v>
      </c>
      <c r="AA1120" s="15">
        <f>IFERROR(_xlfn.IFNA(VLOOKUP(Fullmath[[#This Row],[M4]],$H$2:$L1119,2,FALSE),VLOOKUP(Fullmath[[#This Row],[M4]],$H1121:$L$2227,2,FALSE)),0)</f>
        <v>0</v>
      </c>
      <c r="AB1120" s="16">
        <f>IFERROR(_xlfn.IFNA(VLOOKUP(Fullmath[[#This Row],[M4]],$H$2:$L1119,4,FALSE),VLOOKUP(Fullmath[[#This Row],[M4]],$H1121:$L$2227,4,FALSE)),0)</f>
        <v>0</v>
      </c>
      <c r="AE1120" s="15">
        <f>IFERROR(_xlfn.IFNA(VLOOKUP(Fullmath[[#This Row],[M5]],$H$2:$L1119,2,FALSE),VLOOKUP(Fullmath[[#This Row],[M5]],$H1121:$L$2227,2,FALSE)),0)</f>
        <v>0</v>
      </c>
      <c r="AF1120" s="16">
        <f>IFERROR(_xlfn.IFNA(VLOOKUP(Fullmath[[#This Row],[M5]],$H$2:$L1119,4,FALSE),VLOOKUP(Fullmath[[#This Row],[M5]],$H1121:$L$2227,4,FALSE)),0)</f>
        <v>0</v>
      </c>
      <c r="AI1120" s="15">
        <f>IFERROR(_xlfn.IFNA(VLOOKUP(Fullmath[[#This Row],[M6]],$H$2:$L1119,2,FALSE),VLOOKUP(Fullmath[[#This Row],[M6]],$H1121:$L$2227,2,FALSE)),0)</f>
        <v>0</v>
      </c>
      <c r="AJ1120" s="16">
        <f>IFERROR(_xlfn.IFNA(VLOOKUP(Fullmath[[#This Row],[M6]],$H$2:$L1119,4,FALSE),VLOOKUP(Fullmath[[#This Row],[M6]],$H1121:$L$2227,4,FALSE)),0)</f>
        <v>0</v>
      </c>
      <c r="AM1120" s="6">
        <f>(IFERROR(VLOOKUP(AK1120,Components[[Name]:[Price]],2,FALSE),0))</f>
        <v>0</v>
      </c>
      <c r="AP1120" s="6">
        <f>(IFERROR(VLOOKUP(AN1120,Components[[Name]:[Price]],2,FALSE),0))</f>
        <v>0</v>
      </c>
      <c r="AS1120" s="6">
        <f>(IFERROR(VLOOKUP(AQ1120,Components[[Name]:[Price]],2,FALSE),0))</f>
        <v>0</v>
      </c>
      <c r="AV1120" s="6">
        <f>(IFERROR(VLOOKUP(AT1120,Components[[Name]:[Price]],2,FALSE),0))</f>
        <v>0</v>
      </c>
      <c r="AY1120" s="6">
        <f>(IFERROR(VLOOKUP(AW1120,Components[[Name]:[Price]],2,FALSE),0))</f>
        <v>0</v>
      </c>
      <c r="BB1120" s="6">
        <f>(IFERROR(VLOOKUP(AZ1120,Components[[Name]:[Price]],2,FALSE),0))</f>
        <v>0</v>
      </c>
    </row>
    <row r="1121" spans="9:54" x14ac:dyDescent="0.2">
      <c r="I1121" s="7" t="e">
        <f>Fullmath[[#This Row],[Total CP]]/Fullmath[[#This Row],[Quantity]]</f>
        <v>#DIV/0!</v>
      </c>
      <c r="J11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1" s="6" t="e">
        <f>Fullmath[[#This Row],[Mat Cost]]/Fullmath[[#This Row],[Quantity]]</f>
        <v>#DIV/0!</v>
      </c>
      <c r="L11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1" s="14"/>
      <c r="O1121" s="15">
        <f>IFERROR(_xlfn.IFNA(VLOOKUP(Fullmath[[#This Row],[M1]],$H$2:$L1120,2,FALSE),VLOOKUP(Fullmath[[#This Row],[M1]],$H1122:$L$2227,2,FALSE)),0)</f>
        <v>0</v>
      </c>
      <c r="P1121" s="16">
        <f>IFERROR(_xlfn.IFNA(VLOOKUP(Fullmath[[#This Row],[M1]],$H$2:$L1120,4,FALSE),VLOOKUP(Fullmath[[#This Row],[M1]],$H1122:$L$2227,4,FALSE)),0)</f>
        <v>0</v>
      </c>
      <c r="S1121" s="15">
        <f>IFERROR(_xlfn.IFNA(VLOOKUP(Fullmath[[#This Row],[M2]],$H$2:$L1120,2,FALSE),VLOOKUP(Fullmath[[#This Row],[M2]],$H1122:$L$2227,2,FALSE)),0)</f>
        <v>0</v>
      </c>
      <c r="T1121" s="16">
        <f>IFERROR(_xlfn.IFNA(VLOOKUP(Fullmath[[#This Row],[M2]],$H$2:$L1120,4,FALSE),VLOOKUP(Fullmath[[#This Row],[M2]],$H1122:$L$2227,4,FALSE)),0)</f>
        <v>0</v>
      </c>
      <c r="W1121" s="15">
        <f>IFERROR(_xlfn.IFNA(VLOOKUP(Fullmath[[#This Row],[M3]],$H$2:$L1120,2,FALSE),VLOOKUP(Fullmath[[#This Row],[M3]],$H1122:$L$2227,2,FALSE)),0)</f>
        <v>0</v>
      </c>
      <c r="X1121" s="16">
        <f>IFERROR(_xlfn.IFNA(VLOOKUP(Fullmath[[#This Row],[M3]],$H$2:$L1120,4,FALSE),VLOOKUP(Fullmath[[#This Row],[M3]],$H1122:$L$2227,4,FALSE)),0)</f>
        <v>0</v>
      </c>
      <c r="AA1121" s="15">
        <f>IFERROR(_xlfn.IFNA(VLOOKUP(Fullmath[[#This Row],[M4]],$H$2:$L1120,2,FALSE),VLOOKUP(Fullmath[[#This Row],[M4]],$H1122:$L$2227,2,FALSE)),0)</f>
        <v>0</v>
      </c>
      <c r="AB1121" s="16">
        <f>IFERROR(_xlfn.IFNA(VLOOKUP(Fullmath[[#This Row],[M4]],$H$2:$L1120,4,FALSE),VLOOKUP(Fullmath[[#This Row],[M4]],$H1122:$L$2227,4,FALSE)),0)</f>
        <v>0</v>
      </c>
      <c r="AE1121" s="15">
        <f>IFERROR(_xlfn.IFNA(VLOOKUP(Fullmath[[#This Row],[M5]],$H$2:$L1120,2,FALSE),VLOOKUP(Fullmath[[#This Row],[M5]],$H1122:$L$2227,2,FALSE)),0)</f>
        <v>0</v>
      </c>
      <c r="AF1121" s="16">
        <f>IFERROR(_xlfn.IFNA(VLOOKUP(Fullmath[[#This Row],[M5]],$H$2:$L1120,4,FALSE),VLOOKUP(Fullmath[[#This Row],[M5]],$H1122:$L$2227,4,FALSE)),0)</f>
        <v>0</v>
      </c>
      <c r="AI1121" s="15">
        <f>IFERROR(_xlfn.IFNA(VLOOKUP(Fullmath[[#This Row],[M6]],$H$2:$L1120,2,FALSE),VLOOKUP(Fullmath[[#This Row],[M6]],$H1122:$L$2227,2,FALSE)),0)</f>
        <v>0</v>
      </c>
      <c r="AJ1121" s="16">
        <f>IFERROR(_xlfn.IFNA(VLOOKUP(Fullmath[[#This Row],[M6]],$H$2:$L1120,4,FALSE),VLOOKUP(Fullmath[[#This Row],[M6]],$H1122:$L$2227,4,FALSE)),0)</f>
        <v>0</v>
      </c>
      <c r="AM1121" s="6">
        <f>(IFERROR(VLOOKUP(AK1121,Components[[Name]:[Price]],2,FALSE),0))</f>
        <v>0</v>
      </c>
      <c r="AP1121" s="6">
        <f>(IFERROR(VLOOKUP(AN1121,Components[[Name]:[Price]],2,FALSE),0))</f>
        <v>0</v>
      </c>
      <c r="AS1121" s="6">
        <f>(IFERROR(VLOOKUP(AQ1121,Components[[Name]:[Price]],2,FALSE),0))</f>
        <v>0</v>
      </c>
      <c r="AV1121" s="6">
        <f>(IFERROR(VLOOKUP(AT1121,Components[[Name]:[Price]],2,FALSE),0))</f>
        <v>0</v>
      </c>
      <c r="AY1121" s="6">
        <f>(IFERROR(VLOOKUP(AW1121,Components[[Name]:[Price]],2,FALSE),0))</f>
        <v>0</v>
      </c>
      <c r="BB1121" s="6">
        <f>(IFERROR(VLOOKUP(AZ1121,Components[[Name]:[Price]],2,FALSE),0))</f>
        <v>0</v>
      </c>
    </row>
    <row r="1122" spans="9:54" x14ac:dyDescent="0.2">
      <c r="I1122" s="7" t="e">
        <f>Fullmath[[#This Row],[Total CP]]/Fullmath[[#This Row],[Quantity]]</f>
        <v>#DIV/0!</v>
      </c>
      <c r="J11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2" s="6" t="e">
        <f>Fullmath[[#This Row],[Mat Cost]]/Fullmath[[#This Row],[Quantity]]</f>
        <v>#DIV/0!</v>
      </c>
      <c r="L11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2" s="14"/>
      <c r="O1122" s="15">
        <f>IFERROR(_xlfn.IFNA(VLOOKUP(Fullmath[[#This Row],[M1]],$H$2:$L1121,2,FALSE),VLOOKUP(Fullmath[[#This Row],[M1]],$H1123:$L$2227,2,FALSE)),0)</f>
        <v>0</v>
      </c>
      <c r="P1122" s="16">
        <f>IFERROR(_xlfn.IFNA(VLOOKUP(Fullmath[[#This Row],[M1]],$H$2:$L1121,4,FALSE),VLOOKUP(Fullmath[[#This Row],[M1]],$H1123:$L$2227,4,FALSE)),0)</f>
        <v>0</v>
      </c>
      <c r="S1122" s="15">
        <f>IFERROR(_xlfn.IFNA(VLOOKUP(Fullmath[[#This Row],[M2]],$H$2:$L1121,2,FALSE),VLOOKUP(Fullmath[[#This Row],[M2]],$H1123:$L$2227,2,FALSE)),0)</f>
        <v>0</v>
      </c>
      <c r="T1122" s="16">
        <f>IFERROR(_xlfn.IFNA(VLOOKUP(Fullmath[[#This Row],[M2]],$H$2:$L1121,4,FALSE),VLOOKUP(Fullmath[[#This Row],[M2]],$H1123:$L$2227,4,FALSE)),0)</f>
        <v>0</v>
      </c>
      <c r="W1122" s="15">
        <f>IFERROR(_xlfn.IFNA(VLOOKUP(Fullmath[[#This Row],[M3]],$H$2:$L1121,2,FALSE),VLOOKUP(Fullmath[[#This Row],[M3]],$H1123:$L$2227,2,FALSE)),0)</f>
        <v>0</v>
      </c>
      <c r="X1122" s="16">
        <f>IFERROR(_xlfn.IFNA(VLOOKUP(Fullmath[[#This Row],[M3]],$H$2:$L1121,4,FALSE),VLOOKUP(Fullmath[[#This Row],[M3]],$H1123:$L$2227,4,FALSE)),0)</f>
        <v>0</v>
      </c>
      <c r="AA1122" s="15">
        <f>IFERROR(_xlfn.IFNA(VLOOKUP(Fullmath[[#This Row],[M4]],$H$2:$L1121,2,FALSE),VLOOKUP(Fullmath[[#This Row],[M4]],$H1123:$L$2227,2,FALSE)),0)</f>
        <v>0</v>
      </c>
      <c r="AB1122" s="16">
        <f>IFERROR(_xlfn.IFNA(VLOOKUP(Fullmath[[#This Row],[M4]],$H$2:$L1121,4,FALSE),VLOOKUP(Fullmath[[#This Row],[M4]],$H1123:$L$2227,4,FALSE)),0)</f>
        <v>0</v>
      </c>
      <c r="AE1122" s="15">
        <f>IFERROR(_xlfn.IFNA(VLOOKUP(Fullmath[[#This Row],[M5]],$H$2:$L1121,2,FALSE),VLOOKUP(Fullmath[[#This Row],[M5]],$H1123:$L$2227,2,FALSE)),0)</f>
        <v>0</v>
      </c>
      <c r="AF1122" s="16">
        <f>IFERROR(_xlfn.IFNA(VLOOKUP(Fullmath[[#This Row],[M5]],$H$2:$L1121,4,FALSE),VLOOKUP(Fullmath[[#This Row],[M5]],$H1123:$L$2227,4,FALSE)),0)</f>
        <v>0</v>
      </c>
      <c r="AI1122" s="15">
        <f>IFERROR(_xlfn.IFNA(VLOOKUP(Fullmath[[#This Row],[M6]],$H$2:$L1121,2,FALSE),VLOOKUP(Fullmath[[#This Row],[M6]],$H1123:$L$2227,2,FALSE)),0)</f>
        <v>0</v>
      </c>
      <c r="AJ1122" s="16">
        <f>IFERROR(_xlfn.IFNA(VLOOKUP(Fullmath[[#This Row],[M6]],$H$2:$L1121,4,FALSE),VLOOKUP(Fullmath[[#This Row],[M6]],$H1123:$L$2227,4,FALSE)),0)</f>
        <v>0</v>
      </c>
      <c r="AM1122" s="6">
        <f>(IFERROR(VLOOKUP(AK1122,Components[[Name]:[Price]],2,FALSE),0))</f>
        <v>0</v>
      </c>
      <c r="AP1122" s="6">
        <f>(IFERROR(VLOOKUP(AN1122,Components[[Name]:[Price]],2,FALSE),0))</f>
        <v>0</v>
      </c>
      <c r="AS1122" s="6">
        <f>(IFERROR(VLOOKUP(AQ1122,Components[[Name]:[Price]],2,FALSE),0))</f>
        <v>0</v>
      </c>
      <c r="AV1122" s="6">
        <f>(IFERROR(VLOOKUP(AT1122,Components[[Name]:[Price]],2,FALSE),0))</f>
        <v>0</v>
      </c>
      <c r="AY1122" s="6">
        <f>(IFERROR(VLOOKUP(AW1122,Components[[Name]:[Price]],2,FALSE),0))</f>
        <v>0</v>
      </c>
      <c r="BB1122" s="6">
        <f>(IFERROR(VLOOKUP(AZ1122,Components[[Name]:[Price]],2,FALSE),0))</f>
        <v>0</v>
      </c>
    </row>
    <row r="1123" spans="9:54" x14ac:dyDescent="0.2">
      <c r="I1123" s="7" t="e">
        <f>Fullmath[[#This Row],[Total CP]]/Fullmath[[#This Row],[Quantity]]</f>
        <v>#DIV/0!</v>
      </c>
      <c r="J11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3" s="6" t="e">
        <f>Fullmath[[#This Row],[Mat Cost]]/Fullmath[[#This Row],[Quantity]]</f>
        <v>#DIV/0!</v>
      </c>
      <c r="L11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3" s="14"/>
      <c r="O1123" s="15">
        <f>IFERROR(_xlfn.IFNA(VLOOKUP(Fullmath[[#This Row],[M1]],$H$2:$L1122,2,FALSE),VLOOKUP(Fullmath[[#This Row],[M1]],$H1124:$L$2227,2,FALSE)),0)</f>
        <v>0</v>
      </c>
      <c r="P1123" s="16">
        <f>IFERROR(_xlfn.IFNA(VLOOKUP(Fullmath[[#This Row],[M1]],$H$2:$L1122,4,FALSE),VLOOKUP(Fullmath[[#This Row],[M1]],$H1124:$L$2227,4,FALSE)),0)</f>
        <v>0</v>
      </c>
      <c r="S1123" s="15">
        <f>IFERROR(_xlfn.IFNA(VLOOKUP(Fullmath[[#This Row],[M2]],$H$2:$L1122,2,FALSE),VLOOKUP(Fullmath[[#This Row],[M2]],$H1124:$L$2227,2,FALSE)),0)</f>
        <v>0</v>
      </c>
      <c r="T1123" s="16">
        <f>IFERROR(_xlfn.IFNA(VLOOKUP(Fullmath[[#This Row],[M2]],$H$2:$L1122,4,FALSE),VLOOKUP(Fullmath[[#This Row],[M2]],$H1124:$L$2227,4,FALSE)),0)</f>
        <v>0</v>
      </c>
      <c r="W1123" s="15">
        <f>IFERROR(_xlfn.IFNA(VLOOKUP(Fullmath[[#This Row],[M3]],$H$2:$L1122,2,FALSE),VLOOKUP(Fullmath[[#This Row],[M3]],$H1124:$L$2227,2,FALSE)),0)</f>
        <v>0</v>
      </c>
      <c r="X1123" s="16">
        <f>IFERROR(_xlfn.IFNA(VLOOKUP(Fullmath[[#This Row],[M3]],$H$2:$L1122,4,FALSE),VLOOKUP(Fullmath[[#This Row],[M3]],$H1124:$L$2227,4,FALSE)),0)</f>
        <v>0</v>
      </c>
      <c r="AA1123" s="15">
        <f>IFERROR(_xlfn.IFNA(VLOOKUP(Fullmath[[#This Row],[M4]],$H$2:$L1122,2,FALSE),VLOOKUP(Fullmath[[#This Row],[M4]],$H1124:$L$2227,2,FALSE)),0)</f>
        <v>0</v>
      </c>
      <c r="AB1123" s="16">
        <f>IFERROR(_xlfn.IFNA(VLOOKUP(Fullmath[[#This Row],[M4]],$H$2:$L1122,4,FALSE),VLOOKUP(Fullmath[[#This Row],[M4]],$H1124:$L$2227,4,FALSE)),0)</f>
        <v>0</v>
      </c>
      <c r="AE1123" s="15">
        <f>IFERROR(_xlfn.IFNA(VLOOKUP(Fullmath[[#This Row],[M5]],$H$2:$L1122,2,FALSE),VLOOKUP(Fullmath[[#This Row],[M5]],$H1124:$L$2227,2,FALSE)),0)</f>
        <v>0</v>
      </c>
      <c r="AF1123" s="16">
        <f>IFERROR(_xlfn.IFNA(VLOOKUP(Fullmath[[#This Row],[M5]],$H$2:$L1122,4,FALSE),VLOOKUP(Fullmath[[#This Row],[M5]],$H1124:$L$2227,4,FALSE)),0)</f>
        <v>0</v>
      </c>
      <c r="AI1123" s="15">
        <f>IFERROR(_xlfn.IFNA(VLOOKUP(Fullmath[[#This Row],[M6]],$H$2:$L1122,2,FALSE),VLOOKUP(Fullmath[[#This Row],[M6]],$H1124:$L$2227,2,FALSE)),0)</f>
        <v>0</v>
      </c>
      <c r="AJ1123" s="16">
        <f>IFERROR(_xlfn.IFNA(VLOOKUP(Fullmath[[#This Row],[M6]],$H$2:$L1122,4,FALSE),VLOOKUP(Fullmath[[#This Row],[M6]],$H1124:$L$2227,4,FALSE)),0)</f>
        <v>0</v>
      </c>
      <c r="AM1123" s="6">
        <f>(IFERROR(VLOOKUP(AK1123,Components[[Name]:[Price]],2,FALSE),0))</f>
        <v>0</v>
      </c>
      <c r="AP1123" s="6">
        <f>(IFERROR(VLOOKUP(AN1123,Components[[Name]:[Price]],2,FALSE),0))</f>
        <v>0</v>
      </c>
      <c r="AS1123" s="6">
        <f>(IFERROR(VLOOKUP(AQ1123,Components[[Name]:[Price]],2,FALSE),0))</f>
        <v>0</v>
      </c>
      <c r="AV1123" s="6">
        <f>(IFERROR(VLOOKUP(AT1123,Components[[Name]:[Price]],2,FALSE),0))</f>
        <v>0</v>
      </c>
      <c r="AY1123" s="6">
        <f>(IFERROR(VLOOKUP(AW1123,Components[[Name]:[Price]],2,FALSE),0))</f>
        <v>0</v>
      </c>
      <c r="BB1123" s="6">
        <f>(IFERROR(VLOOKUP(AZ1123,Components[[Name]:[Price]],2,FALSE),0))</f>
        <v>0</v>
      </c>
    </row>
    <row r="1124" spans="9:54" x14ac:dyDescent="0.2">
      <c r="I1124" s="7" t="e">
        <f>Fullmath[[#This Row],[Total CP]]/Fullmath[[#This Row],[Quantity]]</f>
        <v>#DIV/0!</v>
      </c>
      <c r="J11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4" s="6" t="e">
        <f>Fullmath[[#This Row],[Mat Cost]]/Fullmath[[#This Row],[Quantity]]</f>
        <v>#DIV/0!</v>
      </c>
      <c r="L11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4" s="14"/>
      <c r="O1124" s="15">
        <f>IFERROR(_xlfn.IFNA(VLOOKUP(Fullmath[[#This Row],[M1]],$H$2:$L1123,2,FALSE),VLOOKUP(Fullmath[[#This Row],[M1]],$H1125:$L$2227,2,FALSE)),0)</f>
        <v>0</v>
      </c>
      <c r="P1124" s="16">
        <f>IFERROR(_xlfn.IFNA(VLOOKUP(Fullmath[[#This Row],[M1]],$H$2:$L1123,4,FALSE),VLOOKUP(Fullmath[[#This Row],[M1]],$H1125:$L$2227,4,FALSE)),0)</f>
        <v>0</v>
      </c>
      <c r="S1124" s="15">
        <f>IFERROR(_xlfn.IFNA(VLOOKUP(Fullmath[[#This Row],[M2]],$H$2:$L1123,2,FALSE),VLOOKUP(Fullmath[[#This Row],[M2]],$H1125:$L$2227,2,FALSE)),0)</f>
        <v>0</v>
      </c>
      <c r="T1124" s="16">
        <f>IFERROR(_xlfn.IFNA(VLOOKUP(Fullmath[[#This Row],[M2]],$H$2:$L1123,4,FALSE),VLOOKUP(Fullmath[[#This Row],[M2]],$H1125:$L$2227,4,FALSE)),0)</f>
        <v>0</v>
      </c>
      <c r="W1124" s="15">
        <f>IFERROR(_xlfn.IFNA(VLOOKUP(Fullmath[[#This Row],[M3]],$H$2:$L1123,2,FALSE),VLOOKUP(Fullmath[[#This Row],[M3]],$H1125:$L$2227,2,FALSE)),0)</f>
        <v>0</v>
      </c>
      <c r="X1124" s="16">
        <f>IFERROR(_xlfn.IFNA(VLOOKUP(Fullmath[[#This Row],[M3]],$H$2:$L1123,4,FALSE),VLOOKUP(Fullmath[[#This Row],[M3]],$H1125:$L$2227,4,FALSE)),0)</f>
        <v>0</v>
      </c>
      <c r="AA1124" s="15">
        <f>IFERROR(_xlfn.IFNA(VLOOKUP(Fullmath[[#This Row],[M4]],$H$2:$L1123,2,FALSE),VLOOKUP(Fullmath[[#This Row],[M4]],$H1125:$L$2227,2,FALSE)),0)</f>
        <v>0</v>
      </c>
      <c r="AB1124" s="16">
        <f>IFERROR(_xlfn.IFNA(VLOOKUP(Fullmath[[#This Row],[M4]],$H$2:$L1123,4,FALSE),VLOOKUP(Fullmath[[#This Row],[M4]],$H1125:$L$2227,4,FALSE)),0)</f>
        <v>0</v>
      </c>
      <c r="AE1124" s="15">
        <f>IFERROR(_xlfn.IFNA(VLOOKUP(Fullmath[[#This Row],[M5]],$H$2:$L1123,2,FALSE),VLOOKUP(Fullmath[[#This Row],[M5]],$H1125:$L$2227,2,FALSE)),0)</f>
        <v>0</v>
      </c>
      <c r="AF1124" s="16">
        <f>IFERROR(_xlfn.IFNA(VLOOKUP(Fullmath[[#This Row],[M5]],$H$2:$L1123,4,FALSE),VLOOKUP(Fullmath[[#This Row],[M5]],$H1125:$L$2227,4,FALSE)),0)</f>
        <v>0</v>
      </c>
      <c r="AI1124" s="15">
        <f>IFERROR(_xlfn.IFNA(VLOOKUP(Fullmath[[#This Row],[M6]],$H$2:$L1123,2,FALSE),VLOOKUP(Fullmath[[#This Row],[M6]],$H1125:$L$2227,2,FALSE)),0)</f>
        <v>0</v>
      </c>
      <c r="AJ1124" s="16">
        <f>IFERROR(_xlfn.IFNA(VLOOKUP(Fullmath[[#This Row],[M6]],$H$2:$L1123,4,FALSE),VLOOKUP(Fullmath[[#This Row],[M6]],$H1125:$L$2227,4,FALSE)),0)</f>
        <v>0</v>
      </c>
      <c r="AM1124" s="6">
        <f>(IFERROR(VLOOKUP(AK1124,Components[[Name]:[Price]],2,FALSE),0))</f>
        <v>0</v>
      </c>
      <c r="AP1124" s="6">
        <f>(IFERROR(VLOOKUP(AN1124,Components[[Name]:[Price]],2,FALSE),0))</f>
        <v>0</v>
      </c>
      <c r="AS1124" s="6">
        <f>(IFERROR(VLOOKUP(AQ1124,Components[[Name]:[Price]],2,FALSE),0))</f>
        <v>0</v>
      </c>
      <c r="AV1124" s="6">
        <f>(IFERROR(VLOOKUP(AT1124,Components[[Name]:[Price]],2,FALSE),0))</f>
        <v>0</v>
      </c>
      <c r="AY1124" s="6">
        <f>(IFERROR(VLOOKUP(AW1124,Components[[Name]:[Price]],2,FALSE),0))</f>
        <v>0</v>
      </c>
      <c r="BB1124" s="6">
        <f>(IFERROR(VLOOKUP(AZ1124,Components[[Name]:[Price]],2,FALSE),0))</f>
        <v>0</v>
      </c>
    </row>
    <row r="1125" spans="9:54" x14ac:dyDescent="0.2">
      <c r="I1125" s="7" t="e">
        <f>Fullmath[[#This Row],[Total CP]]/Fullmath[[#This Row],[Quantity]]</f>
        <v>#DIV/0!</v>
      </c>
      <c r="J11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5" s="6" t="e">
        <f>Fullmath[[#This Row],[Mat Cost]]/Fullmath[[#This Row],[Quantity]]</f>
        <v>#DIV/0!</v>
      </c>
      <c r="L11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5" s="14"/>
      <c r="O1125" s="15">
        <f>IFERROR(_xlfn.IFNA(VLOOKUP(Fullmath[[#This Row],[M1]],$H$2:$L1124,2,FALSE),VLOOKUP(Fullmath[[#This Row],[M1]],$H1126:$L$2227,2,FALSE)),0)</f>
        <v>0</v>
      </c>
      <c r="P1125" s="16">
        <f>IFERROR(_xlfn.IFNA(VLOOKUP(Fullmath[[#This Row],[M1]],$H$2:$L1124,4,FALSE),VLOOKUP(Fullmath[[#This Row],[M1]],$H1126:$L$2227,4,FALSE)),0)</f>
        <v>0</v>
      </c>
      <c r="S1125" s="15">
        <f>IFERROR(_xlfn.IFNA(VLOOKUP(Fullmath[[#This Row],[M2]],$H$2:$L1124,2,FALSE),VLOOKUP(Fullmath[[#This Row],[M2]],$H1126:$L$2227,2,FALSE)),0)</f>
        <v>0</v>
      </c>
      <c r="T1125" s="16">
        <f>IFERROR(_xlfn.IFNA(VLOOKUP(Fullmath[[#This Row],[M2]],$H$2:$L1124,4,FALSE),VLOOKUP(Fullmath[[#This Row],[M2]],$H1126:$L$2227,4,FALSE)),0)</f>
        <v>0</v>
      </c>
      <c r="W1125" s="15">
        <f>IFERROR(_xlfn.IFNA(VLOOKUP(Fullmath[[#This Row],[M3]],$H$2:$L1124,2,FALSE),VLOOKUP(Fullmath[[#This Row],[M3]],$H1126:$L$2227,2,FALSE)),0)</f>
        <v>0</v>
      </c>
      <c r="X1125" s="16">
        <f>IFERROR(_xlfn.IFNA(VLOOKUP(Fullmath[[#This Row],[M3]],$H$2:$L1124,4,FALSE),VLOOKUP(Fullmath[[#This Row],[M3]],$H1126:$L$2227,4,FALSE)),0)</f>
        <v>0</v>
      </c>
      <c r="AA1125" s="15">
        <f>IFERROR(_xlfn.IFNA(VLOOKUP(Fullmath[[#This Row],[M4]],$H$2:$L1124,2,FALSE),VLOOKUP(Fullmath[[#This Row],[M4]],$H1126:$L$2227,2,FALSE)),0)</f>
        <v>0</v>
      </c>
      <c r="AB1125" s="16">
        <f>IFERROR(_xlfn.IFNA(VLOOKUP(Fullmath[[#This Row],[M4]],$H$2:$L1124,4,FALSE),VLOOKUP(Fullmath[[#This Row],[M4]],$H1126:$L$2227,4,FALSE)),0)</f>
        <v>0</v>
      </c>
      <c r="AE1125" s="15">
        <f>IFERROR(_xlfn.IFNA(VLOOKUP(Fullmath[[#This Row],[M5]],$H$2:$L1124,2,FALSE),VLOOKUP(Fullmath[[#This Row],[M5]],$H1126:$L$2227,2,FALSE)),0)</f>
        <v>0</v>
      </c>
      <c r="AF1125" s="16">
        <f>IFERROR(_xlfn.IFNA(VLOOKUP(Fullmath[[#This Row],[M5]],$H$2:$L1124,4,FALSE),VLOOKUP(Fullmath[[#This Row],[M5]],$H1126:$L$2227,4,FALSE)),0)</f>
        <v>0</v>
      </c>
      <c r="AI1125" s="15">
        <f>IFERROR(_xlfn.IFNA(VLOOKUP(Fullmath[[#This Row],[M6]],$H$2:$L1124,2,FALSE),VLOOKUP(Fullmath[[#This Row],[M6]],$H1126:$L$2227,2,FALSE)),0)</f>
        <v>0</v>
      </c>
      <c r="AJ1125" s="16">
        <f>IFERROR(_xlfn.IFNA(VLOOKUP(Fullmath[[#This Row],[M6]],$H$2:$L1124,4,FALSE),VLOOKUP(Fullmath[[#This Row],[M6]],$H1126:$L$2227,4,FALSE)),0)</f>
        <v>0</v>
      </c>
      <c r="AM1125" s="6">
        <f>(IFERROR(VLOOKUP(AK1125,Components[[Name]:[Price]],2,FALSE),0))</f>
        <v>0</v>
      </c>
      <c r="AP1125" s="6">
        <f>(IFERROR(VLOOKUP(AN1125,Components[[Name]:[Price]],2,FALSE),0))</f>
        <v>0</v>
      </c>
      <c r="AS1125" s="6">
        <f>(IFERROR(VLOOKUP(AQ1125,Components[[Name]:[Price]],2,FALSE),0))</f>
        <v>0</v>
      </c>
      <c r="AV1125" s="6">
        <f>(IFERROR(VLOOKUP(AT1125,Components[[Name]:[Price]],2,FALSE),0))</f>
        <v>0</v>
      </c>
      <c r="AY1125" s="6">
        <f>(IFERROR(VLOOKUP(AW1125,Components[[Name]:[Price]],2,FALSE),0))</f>
        <v>0</v>
      </c>
      <c r="BB1125" s="6">
        <f>(IFERROR(VLOOKUP(AZ1125,Components[[Name]:[Price]],2,FALSE),0))</f>
        <v>0</v>
      </c>
    </row>
    <row r="1126" spans="9:54" x14ac:dyDescent="0.2">
      <c r="I1126" s="7" t="e">
        <f>Fullmath[[#This Row],[Total CP]]/Fullmath[[#This Row],[Quantity]]</f>
        <v>#DIV/0!</v>
      </c>
      <c r="J11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6" s="6" t="e">
        <f>Fullmath[[#This Row],[Mat Cost]]/Fullmath[[#This Row],[Quantity]]</f>
        <v>#DIV/0!</v>
      </c>
      <c r="L11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6" s="14"/>
      <c r="O1126" s="15">
        <f>IFERROR(_xlfn.IFNA(VLOOKUP(Fullmath[[#This Row],[M1]],$H$2:$L1125,2,FALSE),VLOOKUP(Fullmath[[#This Row],[M1]],$H1127:$L$2227,2,FALSE)),0)</f>
        <v>0</v>
      </c>
      <c r="P1126" s="16">
        <f>IFERROR(_xlfn.IFNA(VLOOKUP(Fullmath[[#This Row],[M1]],$H$2:$L1125,4,FALSE),VLOOKUP(Fullmath[[#This Row],[M1]],$H1127:$L$2227,4,FALSE)),0)</f>
        <v>0</v>
      </c>
      <c r="S1126" s="15">
        <f>IFERROR(_xlfn.IFNA(VLOOKUP(Fullmath[[#This Row],[M2]],$H$2:$L1125,2,FALSE),VLOOKUP(Fullmath[[#This Row],[M2]],$H1127:$L$2227,2,FALSE)),0)</f>
        <v>0</v>
      </c>
      <c r="T1126" s="16">
        <f>IFERROR(_xlfn.IFNA(VLOOKUP(Fullmath[[#This Row],[M2]],$H$2:$L1125,4,FALSE),VLOOKUP(Fullmath[[#This Row],[M2]],$H1127:$L$2227,4,FALSE)),0)</f>
        <v>0</v>
      </c>
      <c r="W1126" s="15">
        <f>IFERROR(_xlfn.IFNA(VLOOKUP(Fullmath[[#This Row],[M3]],$H$2:$L1125,2,FALSE),VLOOKUP(Fullmath[[#This Row],[M3]],$H1127:$L$2227,2,FALSE)),0)</f>
        <v>0</v>
      </c>
      <c r="X1126" s="16">
        <f>IFERROR(_xlfn.IFNA(VLOOKUP(Fullmath[[#This Row],[M3]],$H$2:$L1125,4,FALSE),VLOOKUP(Fullmath[[#This Row],[M3]],$H1127:$L$2227,4,FALSE)),0)</f>
        <v>0</v>
      </c>
      <c r="AA1126" s="15">
        <f>IFERROR(_xlfn.IFNA(VLOOKUP(Fullmath[[#This Row],[M4]],$H$2:$L1125,2,FALSE),VLOOKUP(Fullmath[[#This Row],[M4]],$H1127:$L$2227,2,FALSE)),0)</f>
        <v>0</v>
      </c>
      <c r="AB1126" s="16">
        <f>IFERROR(_xlfn.IFNA(VLOOKUP(Fullmath[[#This Row],[M4]],$H$2:$L1125,4,FALSE),VLOOKUP(Fullmath[[#This Row],[M4]],$H1127:$L$2227,4,FALSE)),0)</f>
        <v>0</v>
      </c>
      <c r="AE1126" s="15">
        <f>IFERROR(_xlfn.IFNA(VLOOKUP(Fullmath[[#This Row],[M5]],$H$2:$L1125,2,FALSE),VLOOKUP(Fullmath[[#This Row],[M5]],$H1127:$L$2227,2,FALSE)),0)</f>
        <v>0</v>
      </c>
      <c r="AF1126" s="16">
        <f>IFERROR(_xlfn.IFNA(VLOOKUP(Fullmath[[#This Row],[M5]],$H$2:$L1125,4,FALSE),VLOOKUP(Fullmath[[#This Row],[M5]],$H1127:$L$2227,4,FALSE)),0)</f>
        <v>0</v>
      </c>
      <c r="AI1126" s="15">
        <f>IFERROR(_xlfn.IFNA(VLOOKUP(Fullmath[[#This Row],[M6]],$H$2:$L1125,2,FALSE),VLOOKUP(Fullmath[[#This Row],[M6]],$H1127:$L$2227,2,FALSE)),0)</f>
        <v>0</v>
      </c>
      <c r="AJ1126" s="16">
        <f>IFERROR(_xlfn.IFNA(VLOOKUP(Fullmath[[#This Row],[M6]],$H$2:$L1125,4,FALSE),VLOOKUP(Fullmath[[#This Row],[M6]],$H1127:$L$2227,4,FALSE)),0)</f>
        <v>0</v>
      </c>
      <c r="AM1126" s="6">
        <f>(IFERROR(VLOOKUP(AK1126,Components[[Name]:[Price]],2,FALSE),0))</f>
        <v>0</v>
      </c>
      <c r="AP1126" s="6">
        <f>(IFERROR(VLOOKUP(AN1126,Components[[Name]:[Price]],2,FALSE),0))</f>
        <v>0</v>
      </c>
      <c r="AS1126" s="6">
        <f>(IFERROR(VLOOKUP(AQ1126,Components[[Name]:[Price]],2,FALSE),0))</f>
        <v>0</v>
      </c>
      <c r="AV1126" s="6">
        <f>(IFERROR(VLOOKUP(AT1126,Components[[Name]:[Price]],2,FALSE),0))</f>
        <v>0</v>
      </c>
      <c r="AY1126" s="6">
        <f>(IFERROR(VLOOKUP(AW1126,Components[[Name]:[Price]],2,FALSE),0))</f>
        <v>0</v>
      </c>
      <c r="BB1126" s="6">
        <f>(IFERROR(VLOOKUP(AZ1126,Components[[Name]:[Price]],2,FALSE),0))</f>
        <v>0</v>
      </c>
    </row>
    <row r="1127" spans="9:54" x14ac:dyDescent="0.2">
      <c r="I1127" s="7" t="e">
        <f>Fullmath[[#This Row],[Total CP]]/Fullmath[[#This Row],[Quantity]]</f>
        <v>#DIV/0!</v>
      </c>
      <c r="J11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7" s="6" t="e">
        <f>Fullmath[[#This Row],[Mat Cost]]/Fullmath[[#This Row],[Quantity]]</f>
        <v>#DIV/0!</v>
      </c>
      <c r="L11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7" s="14"/>
      <c r="O1127" s="15">
        <f>IFERROR(_xlfn.IFNA(VLOOKUP(Fullmath[[#This Row],[M1]],$H$2:$L1126,2,FALSE),VLOOKUP(Fullmath[[#This Row],[M1]],$H1128:$L$2227,2,FALSE)),0)</f>
        <v>0</v>
      </c>
      <c r="P1127" s="16">
        <f>IFERROR(_xlfn.IFNA(VLOOKUP(Fullmath[[#This Row],[M1]],$H$2:$L1126,4,FALSE),VLOOKUP(Fullmath[[#This Row],[M1]],$H1128:$L$2227,4,FALSE)),0)</f>
        <v>0</v>
      </c>
      <c r="S1127" s="15">
        <f>IFERROR(_xlfn.IFNA(VLOOKUP(Fullmath[[#This Row],[M2]],$H$2:$L1126,2,FALSE),VLOOKUP(Fullmath[[#This Row],[M2]],$H1128:$L$2227,2,FALSE)),0)</f>
        <v>0</v>
      </c>
      <c r="T1127" s="16">
        <f>IFERROR(_xlfn.IFNA(VLOOKUP(Fullmath[[#This Row],[M2]],$H$2:$L1126,4,FALSE),VLOOKUP(Fullmath[[#This Row],[M2]],$H1128:$L$2227,4,FALSE)),0)</f>
        <v>0</v>
      </c>
      <c r="W1127" s="15">
        <f>IFERROR(_xlfn.IFNA(VLOOKUP(Fullmath[[#This Row],[M3]],$H$2:$L1126,2,FALSE),VLOOKUP(Fullmath[[#This Row],[M3]],$H1128:$L$2227,2,FALSE)),0)</f>
        <v>0</v>
      </c>
      <c r="X1127" s="16">
        <f>IFERROR(_xlfn.IFNA(VLOOKUP(Fullmath[[#This Row],[M3]],$H$2:$L1126,4,FALSE),VLOOKUP(Fullmath[[#This Row],[M3]],$H1128:$L$2227,4,FALSE)),0)</f>
        <v>0</v>
      </c>
      <c r="AA1127" s="15">
        <f>IFERROR(_xlfn.IFNA(VLOOKUP(Fullmath[[#This Row],[M4]],$H$2:$L1126,2,FALSE),VLOOKUP(Fullmath[[#This Row],[M4]],$H1128:$L$2227,2,FALSE)),0)</f>
        <v>0</v>
      </c>
      <c r="AB1127" s="16">
        <f>IFERROR(_xlfn.IFNA(VLOOKUP(Fullmath[[#This Row],[M4]],$H$2:$L1126,4,FALSE),VLOOKUP(Fullmath[[#This Row],[M4]],$H1128:$L$2227,4,FALSE)),0)</f>
        <v>0</v>
      </c>
      <c r="AE1127" s="15">
        <f>IFERROR(_xlfn.IFNA(VLOOKUP(Fullmath[[#This Row],[M5]],$H$2:$L1126,2,FALSE),VLOOKUP(Fullmath[[#This Row],[M5]],$H1128:$L$2227,2,FALSE)),0)</f>
        <v>0</v>
      </c>
      <c r="AF1127" s="16">
        <f>IFERROR(_xlfn.IFNA(VLOOKUP(Fullmath[[#This Row],[M5]],$H$2:$L1126,4,FALSE),VLOOKUP(Fullmath[[#This Row],[M5]],$H1128:$L$2227,4,FALSE)),0)</f>
        <v>0</v>
      </c>
      <c r="AI1127" s="15">
        <f>IFERROR(_xlfn.IFNA(VLOOKUP(Fullmath[[#This Row],[M6]],$H$2:$L1126,2,FALSE),VLOOKUP(Fullmath[[#This Row],[M6]],$H1128:$L$2227,2,FALSE)),0)</f>
        <v>0</v>
      </c>
      <c r="AJ1127" s="16">
        <f>IFERROR(_xlfn.IFNA(VLOOKUP(Fullmath[[#This Row],[M6]],$H$2:$L1126,4,FALSE),VLOOKUP(Fullmath[[#This Row],[M6]],$H1128:$L$2227,4,FALSE)),0)</f>
        <v>0</v>
      </c>
      <c r="AM1127" s="6">
        <f>(IFERROR(VLOOKUP(AK1127,Components[[Name]:[Price]],2,FALSE),0))</f>
        <v>0</v>
      </c>
      <c r="AP1127" s="6">
        <f>(IFERROR(VLOOKUP(AN1127,Components[[Name]:[Price]],2,FALSE),0))</f>
        <v>0</v>
      </c>
      <c r="AS1127" s="6">
        <f>(IFERROR(VLOOKUP(AQ1127,Components[[Name]:[Price]],2,FALSE),0))</f>
        <v>0</v>
      </c>
      <c r="AV1127" s="6">
        <f>(IFERROR(VLOOKUP(AT1127,Components[[Name]:[Price]],2,FALSE),0))</f>
        <v>0</v>
      </c>
      <c r="AY1127" s="6">
        <f>(IFERROR(VLOOKUP(AW1127,Components[[Name]:[Price]],2,FALSE),0))</f>
        <v>0</v>
      </c>
      <c r="BB1127" s="6">
        <f>(IFERROR(VLOOKUP(AZ1127,Components[[Name]:[Price]],2,FALSE),0))</f>
        <v>0</v>
      </c>
    </row>
    <row r="1128" spans="9:54" x14ac:dyDescent="0.2">
      <c r="I1128" s="7" t="e">
        <f>Fullmath[[#This Row],[Total CP]]/Fullmath[[#This Row],[Quantity]]</f>
        <v>#DIV/0!</v>
      </c>
      <c r="J11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8" s="6" t="e">
        <f>Fullmath[[#This Row],[Mat Cost]]/Fullmath[[#This Row],[Quantity]]</f>
        <v>#DIV/0!</v>
      </c>
      <c r="L11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8" s="14"/>
      <c r="O1128" s="15">
        <f>IFERROR(_xlfn.IFNA(VLOOKUP(Fullmath[[#This Row],[M1]],$H$2:$L1127,2,FALSE),VLOOKUP(Fullmath[[#This Row],[M1]],$H1129:$L$2227,2,FALSE)),0)</f>
        <v>0</v>
      </c>
      <c r="P1128" s="16">
        <f>IFERROR(_xlfn.IFNA(VLOOKUP(Fullmath[[#This Row],[M1]],$H$2:$L1127,4,FALSE),VLOOKUP(Fullmath[[#This Row],[M1]],$H1129:$L$2227,4,FALSE)),0)</f>
        <v>0</v>
      </c>
      <c r="S1128" s="15">
        <f>IFERROR(_xlfn.IFNA(VLOOKUP(Fullmath[[#This Row],[M2]],$H$2:$L1127,2,FALSE),VLOOKUP(Fullmath[[#This Row],[M2]],$H1129:$L$2227,2,FALSE)),0)</f>
        <v>0</v>
      </c>
      <c r="T1128" s="16">
        <f>IFERROR(_xlfn.IFNA(VLOOKUP(Fullmath[[#This Row],[M2]],$H$2:$L1127,4,FALSE),VLOOKUP(Fullmath[[#This Row],[M2]],$H1129:$L$2227,4,FALSE)),0)</f>
        <v>0</v>
      </c>
      <c r="W1128" s="15">
        <f>IFERROR(_xlfn.IFNA(VLOOKUP(Fullmath[[#This Row],[M3]],$H$2:$L1127,2,FALSE),VLOOKUP(Fullmath[[#This Row],[M3]],$H1129:$L$2227,2,FALSE)),0)</f>
        <v>0</v>
      </c>
      <c r="X1128" s="16">
        <f>IFERROR(_xlfn.IFNA(VLOOKUP(Fullmath[[#This Row],[M3]],$H$2:$L1127,4,FALSE),VLOOKUP(Fullmath[[#This Row],[M3]],$H1129:$L$2227,4,FALSE)),0)</f>
        <v>0</v>
      </c>
      <c r="AA1128" s="15">
        <f>IFERROR(_xlfn.IFNA(VLOOKUP(Fullmath[[#This Row],[M4]],$H$2:$L1127,2,FALSE),VLOOKUP(Fullmath[[#This Row],[M4]],$H1129:$L$2227,2,FALSE)),0)</f>
        <v>0</v>
      </c>
      <c r="AB1128" s="16">
        <f>IFERROR(_xlfn.IFNA(VLOOKUP(Fullmath[[#This Row],[M4]],$H$2:$L1127,4,FALSE),VLOOKUP(Fullmath[[#This Row],[M4]],$H1129:$L$2227,4,FALSE)),0)</f>
        <v>0</v>
      </c>
      <c r="AE1128" s="15">
        <f>IFERROR(_xlfn.IFNA(VLOOKUP(Fullmath[[#This Row],[M5]],$H$2:$L1127,2,FALSE),VLOOKUP(Fullmath[[#This Row],[M5]],$H1129:$L$2227,2,FALSE)),0)</f>
        <v>0</v>
      </c>
      <c r="AF1128" s="16">
        <f>IFERROR(_xlfn.IFNA(VLOOKUP(Fullmath[[#This Row],[M5]],$H$2:$L1127,4,FALSE),VLOOKUP(Fullmath[[#This Row],[M5]],$H1129:$L$2227,4,FALSE)),0)</f>
        <v>0</v>
      </c>
      <c r="AI1128" s="15">
        <f>IFERROR(_xlfn.IFNA(VLOOKUP(Fullmath[[#This Row],[M6]],$H$2:$L1127,2,FALSE),VLOOKUP(Fullmath[[#This Row],[M6]],$H1129:$L$2227,2,FALSE)),0)</f>
        <v>0</v>
      </c>
      <c r="AJ1128" s="16">
        <f>IFERROR(_xlfn.IFNA(VLOOKUP(Fullmath[[#This Row],[M6]],$H$2:$L1127,4,FALSE),VLOOKUP(Fullmath[[#This Row],[M6]],$H1129:$L$2227,4,FALSE)),0)</f>
        <v>0</v>
      </c>
      <c r="AM1128" s="6">
        <f>(IFERROR(VLOOKUP(AK1128,Components[[Name]:[Price]],2,FALSE),0))</f>
        <v>0</v>
      </c>
      <c r="AP1128" s="6">
        <f>(IFERROR(VLOOKUP(AN1128,Components[[Name]:[Price]],2,FALSE),0))</f>
        <v>0</v>
      </c>
      <c r="AS1128" s="6">
        <f>(IFERROR(VLOOKUP(AQ1128,Components[[Name]:[Price]],2,FALSE),0))</f>
        <v>0</v>
      </c>
      <c r="AV1128" s="6">
        <f>(IFERROR(VLOOKUP(AT1128,Components[[Name]:[Price]],2,FALSE),0))</f>
        <v>0</v>
      </c>
      <c r="AY1128" s="6">
        <f>(IFERROR(VLOOKUP(AW1128,Components[[Name]:[Price]],2,FALSE),0))</f>
        <v>0</v>
      </c>
      <c r="BB1128" s="6">
        <f>(IFERROR(VLOOKUP(AZ1128,Components[[Name]:[Price]],2,FALSE),0))</f>
        <v>0</v>
      </c>
    </row>
    <row r="1129" spans="9:54" x14ac:dyDescent="0.2">
      <c r="I1129" s="7" t="e">
        <f>Fullmath[[#This Row],[Total CP]]/Fullmath[[#This Row],[Quantity]]</f>
        <v>#DIV/0!</v>
      </c>
      <c r="J11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29" s="6" t="e">
        <f>Fullmath[[#This Row],[Mat Cost]]/Fullmath[[#This Row],[Quantity]]</f>
        <v>#DIV/0!</v>
      </c>
      <c r="L11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29" s="14"/>
      <c r="O1129" s="15">
        <f>IFERROR(_xlfn.IFNA(VLOOKUP(Fullmath[[#This Row],[M1]],$H$2:$L1128,2,FALSE),VLOOKUP(Fullmath[[#This Row],[M1]],$H1130:$L$2227,2,FALSE)),0)</f>
        <v>0</v>
      </c>
      <c r="P1129" s="16">
        <f>IFERROR(_xlfn.IFNA(VLOOKUP(Fullmath[[#This Row],[M1]],$H$2:$L1128,4,FALSE),VLOOKUP(Fullmath[[#This Row],[M1]],$H1130:$L$2227,4,FALSE)),0)</f>
        <v>0</v>
      </c>
      <c r="S1129" s="15">
        <f>IFERROR(_xlfn.IFNA(VLOOKUP(Fullmath[[#This Row],[M2]],$H$2:$L1128,2,FALSE),VLOOKUP(Fullmath[[#This Row],[M2]],$H1130:$L$2227,2,FALSE)),0)</f>
        <v>0</v>
      </c>
      <c r="T1129" s="16">
        <f>IFERROR(_xlfn.IFNA(VLOOKUP(Fullmath[[#This Row],[M2]],$H$2:$L1128,4,FALSE),VLOOKUP(Fullmath[[#This Row],[M2]],$H1130:$L$2227,4,FALSE)),0)</f>
        <v>0</v>
      </c>
      <c r="W1129" s="15">
        <f>IFERROR(_xlfn.IFNA(VLOOKUP(Fullmath[[#This Row],[M3]],$H$2:$L1128,2,FALSE),VLOOKUP(Fullmath[[#This Row],[M3]],$H1130:$L$2227,2,FALSE)),0)</f>
        <v>0</v>
      </c>
      <c r="X1129" s="16">
        <f>IFERROR(_xlfn.IFNA(VLOOKUP(Fullmath[[#This Row],[M3]],$H$2:$L1128,4,FALSE),VLOOKUP(Fullmath[[#This Row],[M3]],$H1130:$L$2227,4,FALSE)),0)</f>
        <v>0</v>
      </c>
      <c r="AA1129" s="15">
        <f>IFERROR(_xlfn.IFNA(VLOOKUP(Fullmath[[#This Row],[M4]],$H$2:$L1128,2,FALSE),VLOOKUP(Fullmath[[#This Row],[M4]],$H1130:$L$2227,2,FALSE)),0)</f>
        <v>0</v>
      </c>
      <c r="AB1129" s="16">
        <f>IFERROR(_xlfn.IFNA(VLOOKUP(Fullmath[[#This Row],[M4]],$H$2:$L1128,4,FALSE),VLOOKUP(Fullmath[[#This Row],[M4]],$H1130:$L$2227,4,FALSE)),0)</f>
        <v>0</v>
      </c>
      <c r="AE1129" s="15">
        <f>IFERROR(_xlfn.IFNA(VLOOKUP(Fullmath[[#This Row],[M5]],$H$2:$L1128,2,FALSE),VLOOKUP(Fullmath[[#This Row],[M5]],$H1130:$L$2227,2,FALSE)),0)</f>
        <v>0</v>
      </c>
      <c r="AF1129" s="16">
        <f>IFERROR(_xlfn.IFNA(VLOOKUP(Fullmath[[#This Row],[M5]],$H$2:$L1128,4,FALSE),VLOOKUP(Fullmath[[#This Row],[M5]],$H1130:$L$2227,4,FALSE)),0)</f>
        <v>0</v>
      </c>
      <c r="AI1129" s="15">
        <f>IFERROR(_xlfn.IFNA(VLOOKUP(Fullmath[[#This Row],[M6]],$H$2:$L1128,2,FALSE),VLOOKUP(Fullmath[[#This Row],[M6]],$H1130:$L$2227,2,FALSE)),0)</f>
        <v>0</v>
      </c>
      <c r="AJ1129" s="16">
        <f>IFERROR(_xlfn.IFNA(VLOOKUP(Fullmath[[#This Row],[M6]],$H$2:$L1128,4,FALSE),VLOOKUP(Fullmath[[#This Row],[M6]],$H1130:$L$2227,4,FALSE)),0)</f>
        <v>0</v>
      </c>
      <c r="AM1129" s="6">
        <f>(IFERROR(VLOOKUP(AK1129,Components[[Name]:[Price]],2,FALSE),0))</f>
        <v>0</v>
      </c>
      <c r="AP1129" s="6">
        <f>(IFERROR(VLOOKUP(AN1129,Components[[Name]:[Price]],2,FALSE),0))</f>
        <v>0</v>
      </c>
      <c r="AS1129" s="6">
        <f>(IFERROR(VLOOKUP(AQ1129,Components[[Name]:[Price]],2,FALSE),0))</f>
        <v>0</v>
      </c>
      <c r="AV1129" s="6">
        <f>(IFERROR(VLOOKUP(AT1129,Components[[Name]:[Price]],2,FALSE),0))</f>
        <v>0</v>
      </c>
      <c r="AY1129" s="6">
        <f>(IFERROR(VLOOKUP(AW1129,Components[[Name]:[Price]],2,FALSE),0))</f>
        <v>0</v>
      </c>
      <c r="BB1129" s="6">
        <f>(IFERROR(VLOOKUP(AZ1129,Components[[Name]:[Price]],2,FALSE),0))</f>
        <v>0</v>
      </c>
    </row>
    <row r="1130" spans="9:54" x14ac:dyDescent="0.2">
      <c r="I1130" s="7" t="e">
        <f>Fullmath[[#This Row],[Total CP]]/Fullmath[[#This Row],[Quantity]]</f>
        <v>#DIV/0!</v>
      </c>
      <c r="J11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0" s="6" t="e">
        <f>Fullmath[[#This Row],[Mat Cost]]/Fullmath[[#This Row],[Quantity]]</f>
        <v>#DIV/0!</v>
      </c>
      <c r="L11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0" s="14"/>
      <c r="O1130" s="15">
        <f>IFERROR(_xlfn.IFNA(VLOOKUP(Fullmath[[#This Row],[M1]],$H$2:$L1129,2,FALSE),VLOOKUP(Fullmath[[#This Row],[M1]],$H1131:$L$2227,2,FALSE)),0)</f>
        <v>0</v>
      </c>
      <c r="P1130" s="16">
        <f>IFERROR(_xlfn.IFNA(VLOOKUP(Fullmath[[#This Row],[M1]],$H$2:$L1129,4,FALSE),VLOOKUP(Fullmath[[#This Row],[M1]],$H1131:$L$2227,4,FALSE)),0)</f>
        <v>0</v>
      </c>
      <c r="S1130" s="15">
        <f>IFERROR(_xlfn.IFNA(VLOOKUP(Fullmath[[#This Row],[M2]],$H$2:$L1129,2,FALSE),VLOOKUP(Fullmath[[#This Row],[M2]],$H1131:$L$2227,2,FALSE)),0)</f>
        <v>0</v>
      </c>
      <c r="T1130" s="16">
        <f>IFERROR(_xlfn.IFNA(VLOOKUP(Fullmath[[#This Row],[M2]],$H$2:$L1129,4,FALSE),VLOOKUP(Fullmath[[#This Row],[M2]],$H1131:$L$2227,4,FALSE)),0)</f>
        <v>0</v>
      </c>
      <c r="W1130" s="15">
        <f>IFERROR(_xlfn.IFNA(VLOOKUP(Fullmath[[#This Row],[M3]],$H$2:$L1129,2,FALSE),VLOOKUP(Fullmath[[#This Row],[M3]],$H1131:$L$2227,2,FALSE)),0)</f>
        <v>0</v>
      </c>
      <c r="X1130" s="16">
        <f>IFERROR(_xlfn.IFNA(VLOOKUP(Fullmath[[#This Row],[M3]],$H$2:$L1129,4,FALSE),VLOOKUP(Fullmath[[#This Row],[M3]],$H1131:$L$2227,4,FALSE)),0)</f>
        <v>0</v>
      </c>
      <c r="AA1130" s="15">
        <f>IFERROR(_xlfn.IFNA(VLOOKUP(Fullmath[[#This Row],[M4]],$H$2:$L1129,2,FALSE),VLOOKUP(Fullmath[[#This Row],[M4]],$H1131:$L$2227,2,FALSE)),0)</f>
        <v>0</v>
      </c>
      <c r="AB1130" s="16">
        <f>IFERROR(_xlfn.IFNA(VLOOKUP(Fullmath[[#This Row],[M4]],$H$2:$L1129,4,FALSE),VLOOKUP(Fullmath[[#This Row],[M4]],$H1131:$L$2227,4,FALSE)),0)</f>
        <v>0</v>
      </c>
      <c r="AE1130" s="15">
        <f>IFERROR(_xlfn.IFNA(VLOOKUP(Fullmath[[#This Row],[M5]],$H$2:$L1129,2,FALSE),VLOOKUP(Fullmath[[#This Row],[M5]],$H1131:$L$2227,2,FALSE)),0)</f>
        <v>0</v>
      </c>
      <c r="AF1130" s="16">
        <f>IFERROR(_xlfn.IFNA(VLOOKUP(Fullmath[[#This Row],[M5]],$H$2:$L1129,4,FALSE),VLOOKUP(Fullmath[[#This Row],[M5]],$H1131:$L$2227,4,FALSE)),0)</f>
        <v>0</v>
      </c>
      <c r="AI1130" s="15">
        <f>IFERROR(_xlfn.IFNA(VLOOKUP(Fullmath[[#This Row],[M6]],$H$2:$L1129,2,FALSE),VLOOKUP(Fullmath[[#This Row],[M6]],$H1131:$L$2227,2,FALSE)),0)</f>
        <v>0</v>
      </c>
      <c r="AJ1130" s="16">
        <f>IFERROR(_xlfn.IFNA(VLOOKUP(Fullmath[[#This Row],[M6]],$H$2:$L1129,4,FALSE),VLOOKUP(Fullmath[[#This Row],[M6]],$H1131:$L$2227,4,FALSE)),0)</f>
        <v>0</v>
      </c>
      <c r="AM1130" s="6">
        <f>(IFERROR(VLOOKUP(AK1130,Components[[Name]:[Price]],2,FALSE),0))</f>
        <v>0</v>
      </c>
      <c r="AP1130" s="6">
        <f>(IFERROR(VLOOKUP(AN1130,Components[[Name]:[Price]],2,FALSE),0))</f>
        <v>0</v>
      </c>
      <c r="AS1130" s="6">
        <f>(IFERROR(VLOOKUP(AQ1130,Components[[Name]:[Price]],2,FALSE),0))</f>
        <v>0</v>
      </c>
      <c r="AV1130" s="6">
        <f>(IFERROR(VLOOKUP(AT1130,Components[[Name]:[Price]],2,FALSE),0))</f>
        <v>0</v>
      </c>
      <c r="AY1130" s="6">
        <f>(IFERROR(VLOOKUP(AW1130,Components[[Name]:[Price]],2,FALSE),0))</f>
        <v>0</v>
      </c>
      <c r="BB1130" s="6">
        <f>(IFERROR(VLOOKUP(AZ1130,Components[[Name]:[Price]],2,FALSE),0))</f>
        <v>0</v>
      </c>
    </row>
    <row r="1131" spans="9:54" x14ac:dyDescent="0.2">
      <c r="I1131" s="7" t="e">
        <f>Fullmath[[#This Row],[Total CP]]/Fullmath[[#This Row],[Quantity]]</f>
        <v>#DIV/0!</v>
      </c>
      <c r="J11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1" s="6" t="e">
        <f>Fullmath[[#This Row],[Mat Cost]]/Fullmath[[#This Row],[Quantity]]</f>
        <v>#DIV/0!</v>
      </c>
      <c r="L11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1" s="14"/>
      <c r="O1131" s="15">
        <f>IFERROR(_xlfn.IFNA(VLOOKUP(Fullmath[[#This Row],[M1]],$H$2:$L1130,2,FALSE),VLOOKUP(Fullmath[[#This Row],[M1]],$H1132:$L$2227,2,FALSE)),0)</f>
        <v>0</v>
      </c>
      <c r="P1131" s="16">
        <f>IFERROR(_xlfn.IFNA(VLOOKUP(Fullmath[[#This Row],[M1]],$H$2:$L1130,4,FALSE),VLOOKUP(Fullmath[[#This Row],[M1]],$H1132:$L$2227,4,FALSE)),0)</f>
        <v>0</v>
      </c>
      <c r="S1131" s="15">
        <f>IFERROR(_xlfn.IFNA(VLOOKUP(Fullmath[[#This Row],[M2]],$H$2:$L1130,2,FALSE),VLOOKUP(Fullmath[[#This Row],[M2]],$H1132:$L$2227,2,FALSE)),0)</f>
        <v>0</v>
      </c>
      <c r="T1131" s="16">
        <f>IFERROR(_xlfn.IFNA(VLOOKUP(Fullmath[[#This Row],[M2]],$H$2:$L1130,4,FALSE),VLOOKUP(Fullmath[[#This Row],[M2]],$H1132:$L$2227,4,FALSE)),0)</f>
        <v>0</v>
      </c>
      <c r="W1131" s="15">
        <f>IFERROR(_xlfn.IFNA(VLOOKUP(Fullmath[[#This Row],[M3]],$H$2:$L1130,2,FALSE),VLOOKUP(Fullmath[[#This Row],[M3]],$H1132:$L$2227,2,FALSE)),0)</f>
        <v>0</v>
      </c>
      <c r="X1131" s="16">
        <f>IFERROR(_xlfn.IFNA(VLOOKUP(Fullmath[[#This Row],[M3]],$H$2:$L1130,4,FALSE),VLOOKUP(Fullmath[[#This Row],[M3]],$H1132:$L$2227,4,FALSE)),0)</f>
        <v>0</v>
      </c>
      <c r="AA1131" s="15">
        <f>IFERROR(_xlfn.IFNA(VLOOKUP(Fullmath[[#This Row],[M4]],$H$2:$L1130,2,FALSE),VLOOKUP(Fullmath[[#This Row],[M4]],$H1132:$L$2227,2,FALSE)),0)</f>
        <v>0</v>
      </c>
      <c r="AB1131" s="16">
        <f>IFERROR(_xlfn.IFNA(VLOOKUP(Fullmath[[#This Row],[M4]],$H$2:$L1130,4,FALSE),VLOOKUP(Fullmath[[#This Row],[M4]],$H1132:$L$2227,4,FALSE)),0)</f>
        <v>0</v>
      </c>
      <c r="AE1131" s="15">
        <f>IFERROR(_xlfn.IFNA(VLOOKUP(Fullmath[[#This Row],[M5]],$H$2:$L1130,2,FALSE),VLOOKUP(Fullmath[[#This Row],[M5]],$H1132:$L$2227,2,FALSE)),0)</f>
        <v>0</v>
      </c>
      <c r="AF1131" s="16">
        <f>IFERROR(_xlfn.IFNA(VLOOKUP(Fullmath[[#This Row],[M5]],$H$2:$L1130,4,FALSE),VLOOKUP(Fullmath[[#This Row],[M5]],$H1132:$L$2227,4,FALSE)),0)</f>
        <v>0</v>
      </c>
      <c r="AI1131" s="15">
        <f>IFERROR(_xlfn.IFNA(VLOOKUP(Fullmath[[#This Row],[M6]],$H$2:$L1130,2,FALSE),VLOOKUP(Fullmath[[#This Row],[M6]],$H1132:$L$2227,2,FALSE)),0)</f>
        <v>0</v>
      </c>
      <c r="AJ1131" s="16">
        <f>IFERROR(_xlfn.IFNA(VLOOKUP(Fullmath[[#This Row],[M6]],$H$2:$L1130,4,FALSE),VLOOKUP(Fullmath[[#This Row],[M6]],$H1132:$L$2227,4,FALSE)),0)</f>
        <v>0</v>
      </c>
      <c r="AM1131" s="6">
        <f>(IFERROR(VLOOKUP(AK1131,Components[[Name]:[Price]],2,FALSE),0))</f>
        <v>0</v>
      </c>
      <c r="AP1131" s="6">
        <f>(IFERROR(VLOOKUP(AN1131,Components[[Name]:[Price]],2,FALSE),0))</f>
        <v>0</v>
      </c>
      <c r="AS1131" s="6">
        <f>(IFERROR(VLOOKUP(AQ1131,Components[[Name]:[Price]],2,FALSE),0))</f>
        <v>0</v>
      </c>
      <c r="AV1131" s="6">
        <f>(IFERROR(VLOOKUP(AT1131,Components[[Name]:[Price]],2,FALSE),0))</f>
        <v>0</v>
      </c>
      <c r="AY1131" s="6">
        <f>(IFERROR(VLOOKUP(AW1131,Components[[Name]:[Price]],2,FALSE),0))</f>
        <v>0</v>
      </c>
      <c r="BB1131" s="6">
        <f>(IFERROR(VLOOKUP(AZ1131,Components[[Name]:[Price]],2,FALSE),0))</f>
        <v>0</v>
      </c>
    </row>
    <row r="1132" spans="9:54" x14ac:dyDescent="0.2">
      <c r="I1132" s="7" t="e">
        <f>Fullmath[[#This Row],[Total CP]]/Fullmath[[#This Row],[Quantity]]</f>
        <v>#DIV/0!</v>
      </c>
      <c r="J11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2" s="6" t="e">
        <f>Fullmath[[#This Row],[Mat Cost]]/Fullmath[[#This Row],[Quantity]]</f>
        <v>#DIV/0!</v>
      </c>
      <c r="L11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2" s="14"/>
      <c r="O1132" s="15">
        <f>IFERROR(_xlfn.IFNA(VLOOKUP(Fullmath[[#This Row],[M1]],$H$2:$L1131,2,FALSE),VLOOKUP(Fullmath[[#This Row],[M1]],$H1133:$L$2227,2,FALSE)),0)</f>
        <v>0</v>
      </c>
      <c r="P1132" s="16">
        <f>IFERROR(_xlfn.IFNA(VLOOKUP(Fullmath[[#This Row],[M1]],$H$2:$L1131,4,FALSE),VLOOKUP(Fullmath[[#This Row],[M1]],$H1133:$L$2227,4,FALSE)),0)</f>
        <v>0</v>
      </c>
      <c r="S1132" s="15">
        <f>IFERROR(_xlfn.IFNA(VLOOKUP(Fullmath[[#This Row],[M2]],$H$2:$L1131,2,FALSE),VLOOKUP(Fullmath[[#This Row],[M2]],$H1133:$L$2227,2,FALSE)),0)</f>
        <v>0</v>
      </c>
      <c r="T1132" s="16">
        <f>IFERROR(_xlfn.IFNA(VLOOKUP(Fullmath[[#This Row],[M2]],$H$2:$L1131,4,FALSE),VLOOKUP(Fullmath[[#This Row],[M2]],$H1133:$L$2227,4,FALSE)),0)</f>
        <v>0</v>
      </c>
      <c r="W1132" s="15">
        <f>IFERROR(_xlfn.IFNA(VLOOKUP(Fullmath[[#This Row],[M3]],$H$2:$L1131,2,FALSE),VLOOKUP(Fullmath[[#This Row],[M3]],$H1133:$L$2227,2,FALSE)),0)</f>
        <v>0</v>
      </c>
      <c r="X1132" s="16">
        <f>IFERROR(_xlfn.IFNA(VLOOKUP(Fullmath[[#This Row],[M3]],$H$2:$L1131,4,FALSE),VLOOKUP(Fullmath[[#This Row],[M3]],$H1133:$L$2227,4,FALSE)),0)</f>
        <v>0</v>
      </c>
      <c r="AA1132" s="15">
        <f>IFERROR(_xlfn.IFNA(VLOOKUP(Fullmath[[#This Row],[M4]],$H$2:$L1131,2,FALSE),VLOOKUP(Fullmath[[#This Row],[M4]],$H1133:$L$2227,2,FALSE)),0)</f>
        <v>0</v>
      </c>
      <c r="AB1132" s="16">
        <f>IFERROR(_xlfn.IFNA(VLOOKUP(Fullmath[[#This Row],[M4]],$H$2:$L1131,4,FALSE),VLOOKUP(Fullmath[[#This Row],[M4]],$H1133:$L$2227,4,FALSE)),0)</f>
        <v>0</v>
      </c>
      <c r="AE1132" s="15">
        <f>IFERROR(_xlfn.IFNA(VLOOKUP(Fullmath[[#This Row],[M5]],$H$2:$L1131,2,FALSE),VLOOKUP(Fullmath[[#This Row],[M5]],$H1133:$L$2227,2,FALSE)),0)</f>
        <v>0</v>
      </c>
      <c r="AF1132" s="16">
        <f>IFERROR(_xlfn.IFNA(VLOOKUP(Fullmath[[#This Row],[M5]],$H$2:$L1131,4,FALSE),VLOOKUP(Fullmath[[#This Row],[M5]],$H1133:$L$2227,4,FALSE)),0)</f>
        <v>0</v>
      </c>
      <c r="AI1132" s="15">
        <f>IFERROR(_xlfn.IFNA(VLOOKUP(Fullmath[[#This Row],[M6]],$H$2:$L1131,2,FALSE),VLOOKUP(Fullmath[[#This Row],[M6]],$H1133:$L$2227,2,FALSE)),0)</f>
        <v>0</v>
      </c>
      <c r="AJ1132" s="16">
        <f>IFERROR(_xlfn.IFNA(VLOOKUP(Fullmath[[#This Row],[M6]],$H$2:$L1131,4,FALSE),VLOOKUP(Fullmath[[#This Row],[M6]],$H1133:$L$2227,4,FALSE)),0)</f>
        <v>0</v>
      </c>
      <c r="AM1132" s="6">
        <f>(IFERROR(VLOOKUP(AK1132,Components[[Name]:[Price]],2,FALSE),0))</f>
        <v>0</v>
      </c>
      <c r="AP1132" s="6">
        <f>(IFERROR(VLOOKUP(AN1132,Components[[Name]:[Price]],2,FALSE),0))</f>
        <v>0</v>
      </c>
      <c r="AS1132" s="6">
        <f>(IFERROR(VLOOKUP(AQ1132,Components[[Name]:[Price]],2,FALSE),0))</f>
        <v>0</v>
      </c>
      <c r="AV1132" s="6">
        <f>(IFERROR(VLOOKUP(AT1132,Components[[Name]:[Price]],2,FALSE),0))</f>
        <v>0</v>
      </c>
      <c r="AY1132" s="6">
        <f>(IFERROR(VLOOKUP(AW1132,Components[[Name]:[Price]],2,FALSE),0))</f>
        <v>0</v>
      </c>
      <c r="BB1132" s="6">
        <f>(IFERROR(VLOOKUP(AZ1132,Components[[Name]:[Price]],2,FALSE),0))</f>
        <v>0</v>
      </c>
    </row>
    <row r="1133" spans="9:54" x14ac:dyDescent="0.2">
      <c r="I1133" s="7" t="e">
        <f>Fullmath[[#This Row],[Total CP]]/Fullmath[[#This Row],[Quantity]]</f>
        <v>#DIV/0!</v>
      </c>
      <c r="J11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3" s="6" t="e">
        <f>Fullmath[[#This Row],[Mat Cost]]/Fullmath[[#This Row],[Quantity]]</f>
        <v>#DIV/0!</v>
      </c>
      <c r="L11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3" s="14"/>
      <c r="O1133" s="15">
        <f>IFERROR(_xlfn.IFNA(VLOOKUP(Fullmath[[#This Row],[M1]],$H$2:$L1132,2,FALSE),VLOOKUP(Fullmath[[#This Row],[M1]],$H1134:$L$2227,2,FALSE)),0)</f>
        <v>0</v>
      </c>
      <c r="P1133" s="16">
        <f>IFERROR(_xlfn.IFNA(VLOOKUP(Fullmath[[#This Row],[M1]],$H$2:$L1132,4,FALSE),VLOOKUP(Fullmath[[#This Row],[M1]],$H1134:$L$2227,4,FALSE)),0)</f>
        <v>0</v>
      </c>
      <c r="S1133" s="15">
        <f>IFERROR(_xlfn.IFNA(VLOOKUP(Fullmath[[#This Row],[M2]],$H$2:$L1132,2,FALSE),VLOOKUP(Fullmath[[#This Row],[M2]],$H1134:$L$2227,2,FALSE)),0)</f>
        <v>0</v>
      </c>
      <c r="T1133" s="16">
        <f>IFERROR(_xlfn.IFNA(VLOOKUP(Fullmath[[#This Row],[M2]],$H$2:$L1132,4,FALSE),VLOOKUP(Fullmath[[#This Row],[M2]],$H1134:$L$2227,4,FALSE)),0)</f>
        <v>0</v>
      </c>
      <c r="W1133" s="15">
        <f>IFERROR(_xlfn.IFNA(VLOOKUP(Fullmath[[#This Row],[M3]],$H$2:$L1132,2,FALSE),VLOOKUP(Fullmath[[#This Row],[M3]],$H1134:$L$2227,2,FALSE)),0)</f>
        <v>0</v>
      </c>
      <c r="X1133" s="16">
        <f>IFERROR(_xlfn.IFNA(VLOOKUP(Fullmath[[#This Row],[M3]],$H$2:$L1132,4,FALSE),VLOOKUP(Fullmath[[#This Row],[M3]],$H1134:$L$2227,4,FALSE)),0)</f>
        <v>0</v>
      </c>
      <c r="AA1133" s="15">
        <f>IFERROR(_xlfn.IFNA(VLOOKUP(Fullmath[[#This Row],[M4]],$H$2:$L1132,2,FALSE),VLOOKUP(Fullmath[[#This Row],[M4]],$H1134:$L$2227,2,FALSE)),0)</f>
        <v>0</v>
      </c>
      <c r="AB1133" s="16">
        <f>IFERROR(_xlfn.IFNA(VLOOKUP(Fullmath[[#This Row],[M4]],$H$2:$L1132,4,FALSE),VLOOKUP(Fullmath[[#This Row],[M4]],$H1134:$L$2227,4,FALSE)),0)</f>
        <v>0</v>
      </c>
      <c r="AE1133" s="15">
        <f>IFERROR(_xlfn.IFNA(VLOOKUP(Fullmath[[#This Row],[M5]],$H$2:$L1132,2,FALSE),VLOOKUP(Fullmath[[#This Row],[M5]],$H1134:$L$2227,2,FALSE)),0)</f>
        <v>0</v>
      </c>
      <c r="AF1133" s="16">
        <f>IFERROR(_xlfn.IFNA(VLOOKUP(Fullmath[[#This Row],[M5]],$H$2:$L1132,4,FALSE),VLOOKUP(Fullmath[[#This Row],[M5]],$H1134:$L$2227,4,FALSE)),0)</f>
        <v>0</v>
      </c>
      <c r="AI1133" s="15">
        <f>IFERROR(_xlfn.IFNA(VLOOKUP(Fullmath[[#This Row],[M6]],$H$2:$L1132,2,FALSE),VLOOKUP(Fullmath[[#This Row],[M6]],$H1134:$L$2227,2,FALSE)),0)</f>
        <v>0</v>
      </c>
      <c r="AJ1133" s="16">
        <f>IFERROR(_xlfn.IFNA(VLOOKUP(Fullmath[[#This Row],[M6]],$H$2:$L1132,4,FALSE),VLOOKUP(Fullmath[[#This Row],[M6]],$H1134:$L$2227,4,FALSE)),0)</f>
        <v>0</v>
      </c>
      <c r="AM1133" s="6">
        <f>(IFERROR(VLOOKUP(AK1133,Components[[Name]:[Price]],2,FALSE),0))</f>
        <v>0</v>
      </c>
      <c r="AP1133" s="6">
        <f>(IFERROR(VLOOKUP(AN1133,Components[[Name]:[Price]],2,FALSE),0))</f>
        <v>0</v>
      </c>
      <c r="AS1133" s="6">
        <f>(IFERROR(VLOOKUP(AQ1133,Components[[Name]:[Price]],2,FALSE),0))</f>
        <v>0</v>
      </c>
      <c r="AV1133" s="6">
        <f>(IFERROR(VLOOKUP(AT1133,Components[[Name]:[Price]],2,FALSE),0))</f>
        <v>0</v>
      </c>
      <c r="AY1133" s="6">
        <f>(IFERROR(VLOOKUP(AW1133,Components[[Name]:[Price]],2,FALSE),0))</f>
        <v>0</v>
      </c>
      <c r="BB1133" s="6">
        <f>(IFERROR(VLOOKUP(AZ1133,Components[[Name]:[Price]],2,FALSE),0))</f>
        <v>0</v>
      </c>
    </row>
    <row r="1134" spans="9:54" x14ac:dyDescent="0.2">
      <c r="I1134" s="7" t="e">
        <f>Fullmath[[#This Row],[Total CP]]/Fullmath[[#This Row],[Quantity]]</f>
        <v>#DIV/0!</v>
      </c>
      <c r="J11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4" s="6" t="e">
        <f>Fullmath[[#This Row],[Mat Cost]]/Fullmath[[#This Row],[Quantity]]</f>
        <v>#DIV/0!</v>
      </c>
      <c r="L11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4" s="14"/>
      <c r="O1134" s="15">
        <f>IFERROR(_xlfn.IFNA(VLOOKUP(Fullmath[[#This Row],[M1]],$H$2:$L1133,2,FALSE),VLOOKUP(Fullmath[[#This Row],[M1]],$H1135:$L$2227,2,FALSE)),0)</f>
        <v>0</v>
      </c>
      <c r="P1134" s="16">
        <f>IFERROR(_xlfn.IFNA(VLOOKUP(Fullmath[[#This Row],[M1]],$H$2:$L1133,4,FALSE),VLOOKUP(Fullmath[[#This Row],[M1]],$H1135:$L$2227,4,FALSE)),0)</f>
        <v>0</v>
      </c>
      <c r="S1134" s="15">
        <f>IFERROR(_xlfn.IFNA(VLOOKUP(Fullmath[[#This Row],[M2]],$H$2:$L1133,2,FALSE),VLOOKUP(Fullmath[[#This Row],[M2]],$H1135:$L$2227,2,FALSE)),0)</f>
        <v>0</v>
      </c>
      <c r="T1134" s="16">
        <f>IFERROR(_xlfn.IFNA(VLOOKUP(Fullmath[[#This Row],[M2]],$H$2:$L1133,4,FALSE),VLOOKUP(Fullmath[[#This Row],[M2]],$H1135:$L$2227,4,FALSE)),0)</f>
        <v>0</v>
      </c>
      <c r="W1134" s="15">
        <f>IFERROR(_xlfn.IFNA(VLOOKUP(Fullmath[[#This Row],[M3]],$H$2:$L1133,2,FALSE),VLOOKUP(Fullmath[[#This Row],[M3]],$H1135:$L$2227,2,FALSE)),0)</f>
        <v>0</v>
      </c>
      <c r="X1134" s="16">
        <f>IFERROR(_xlfn.IFNA(VLOOKUP(Fullmath[[#This Row],[M3]],$H$2:$L1133,4,FALSE),VLOOKUP(Fullmath[[#This Row],[M3]],$H1135:$L$2227,4,FALSE)),0)</f>
        <v>0</v>
      </c>
      <c r="AA1134" s="15">
        <f>IFERROR(_xlfn.IFNA(VLOOKUP(Fullmath[[#This Row],[M4]],$H$2:$L1133,2,FALSE),VLOOKUP(Fullmath[[#This Row],[M4]],$H1135:$L$2227,2,FALSE)),0)</f>
        <v>0</v>
      </c>
      <c r="AB1134" s="16">
        <f>IFERROR(_xlfn.IFNA(VLOOKUP(Fullmath[[#This Row],[M4]],$H$2:$L1133,4,FALSE),VLOOKUP(Fullmath[[#This Row],[M4]],$H1135:$L$2227,4,FALSE)),0)</f>
        <v>0</v>
      </c>
      <c r="AE1134" s="15">
        <f>IFERROR(_xlfn.IFNA(VLOOKUP(Fullmath[[#This Row],[M5]],$H$2:$L1133,2,FALSE),VLOOKUP(Fullmath[[#This Row],[M5]],$H1135:$L$2227,2,FALSE)),0)</f>
        <v>0</v>
      </c>
      <c r="AF1134" s="16">
        <f>IFERROR(_xlfn.IFNA(VLOOKUP(Fullmath[[#This Row],[M5]],$H$2:$L1133,4,FALSE),VLOOKUP(Fullmath[[#This Row],[M5]],$H1135:$L$2227,4,FALSE)),0)</f>
        <v>0</v>
      </c>
      <c r="AI1134" s="15">
        <f>IFERROR(_xlfn.IFNA(VLOOKUP(Fullmath[[#This Row],[M6]],$H$2:$L1133,2,FALSE),VLOOKUP(Fullmath[[#This Row],[M6]],$H1135:$L$2227,2,FALSE)),0)</f>
        <v>0</v>
      </c>
      <c r="AJ1134" s="16">
        <f>IFERROR(_xlfn.IFNA(VLOOKUP(Fullmath[[#This Row],[M6]],$H$2:$L1133,4,FALSE),VLOOKUP(Fullmath[[#This Row],[M6]],$H1135:$L$2227,4,FALSE)),0)</f>
        <v>0</v>
      </c>
      <c r="AM1134" s="6">
        <f>(IFERROR(VLOOKUP(AK1134,Components[[Name]:[Price]],2,FALSE),0))</f>
        <v>0</v>
      </c>
      <c r="AP1134" s="6">
        <f>(IFERROR(VLOOKUP(AN1134,Components[[Name]:[Price]],2,FALSE),0))</f>
        <v>0</v>
      </c>
      <c r="AS1134" s="6">
        <f>(IFERROR(VLOOKUP(AQ1134,Components[[Name]:[Price]],2,FALSE),0))</f>
        <v>0</v>
      </c>
      <c r="AV1134" s="6">
        <f>(IFERROR(VLOOKUP(AT1134,Components[[Name]:[Price]],2,FALSE),0))</f>
        <v>0</v>
      </c>
      <c r="AY1134" s="6">
        <f>(IFERROR(VLOOKUP(AW1134,Components[[Name]:[Price]],2,FALSE),0))</f>
        <v>0</v>
      </c>
      <c r="BB1134" s="6">
        <f>(IFERROR(VLOOKUP(AZ1134,Components[[Name]:[Price]],2,FALSE),0))</f>
        <v>0</v>
      </c>
    </row>
    <row r="1135" spans="9:54" x14ac:dyDescent="0.2">
      <c r="I1135" s="7" t="e">
        <f>Fullmath[[#This Row],[Total CP]]/Fullmath[[#This Row],[Quantity]]</f>
        <v>#DIV/0!</v>
      </c>
      <c r="J11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5" s="6" t="e">
        <f>Fullmath[[#This Row],[Mat Cost]]/Fullmath[[#This Row],[Quantity]]</f>
        <v>#DIV/0!</v>
      </c>
      <c r="L11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5" s="14"/>
      <c r="O1135" s="15">
        <f>IFERROR(_xlfn.IFNA(VLOOKUP(Fullmath[[#This Row],[M1]],$H$2:$L1134,2,FALSE),VLOOKUP(Fullmath[[#This Row],[M1]],$H1136:$L$2227,2,FALSE)),0)</f>
        <v>0</v>
      </c>
      <c r="P1135" s="16">
        <f>IFERROR(_xlfn.IFNA(VLOOKUP(Fullmath[[#This Row],[M1]],$H$2:$L1134,4,FALSE),VLOOKUP(Fullmath[[#This Row],[M1]],$H1136:$L$2227,4,FALSE)),0)</f>
        <v>0</v>
      </c>
      <c r="S1135" s="15">
        <f>IFERROR(_xlfn.IFNA(VLOOKUP(Fullmath[[#This Row],[M2]],$H$2:$L1134,2,FALSE),VLOOKUP(Fullmath[[#This Row],[M2]],$H1136:$L$2227,2,FALSE)),0)</f>
        <v>0</v>
      </c>
      <c r="T1135" s="16">
        <f>IFERROR(_xlfn.IFNA(VLOOKUP(Fullmath[[#This Row],[M2]],$H$2:$L1134,4,FALSE),VLOOKUP(Fullmath[[#This Row],[M2]],$H1136:$L$2227,4,FALSE)),0)</f>
        <v>0</v>
      </c>
      <c r="W1135" s="15">
        <f>IFERROR(_xlfn.IFNA(VLOOKUP(Fullmath[[#This Row],[M3]],$H$2:$L1134,2,FALSE),VLOOKUP(Fullmath[[#This Row],[M3]],$H1136:$L$2227,2,FALSE)),0)</f>
        <v>0</v>
      </c>
      <c r="X1135" s="16">
        <f>IFERROR(_xlfn.IFNA(VLOOKUP(Fullmath[[#This Row],[M3]],$H$2:$L1134,4,FALSE),VLOOKUP(Fullmath[[#This Row],[M3]],$H1136:$L$2227,4,FALSE)),0)</f>
        <v>0</v>
      </c>
      <c r="AA1135" s="15">
        <f>IFERROR(_xlfn.IFNA(VLOOKUP(Fullmath[[#This Row],[M4]],$H$2:$L1134,2,FALSE),VLOOKUP(Fullmath[[#This Row],[M4]],$H1136:$L$2227,2,FALSE)),0)</f>
        <v>0</v>
      </c>
      <c r="AB1135" s="16">
        <f>IFERROR(_xlfn.IFNA(VLOOKUP(Fullmath[[#This Row],[M4]],$H$2:$L1134,4,FALSE),VLOOKUP(Fullmath[[#This Row],[M4]],$H1136:$L$2227,4,FALSE)),0)</f>
        <v>0</v>
      </c>
      <c r="AE1135" s="15">
        <f>IFERROR(_xlfn.IFNA(VLOOKUP(Fullmath[[#This Row],[M5]],$H$2:$L1134,2,FALSE),VLOOKUP(Fullmath[[#This Row],[M5]],$H1136:$L$2227,2,FALSE)),0)</f>
        <v>0</v>
      </c>
      <c r="AF1135" s="16">
        <f>IFERROR(_xlfn.IFNA(VLOOKUP(Fullmath[[#This Row],[M5]],$H$2:$L1134,4,FALSE),VLOOKUP(Fullmath[[#This Row],[M5]],$H1136:$L$2227,4,FALSE)),0)</f>
        <v>0</v>
      </c>
      <c r="AI1135" s="15">
        <f>IFERROR(_xlfn.IFNA(VLOOKUP(Fullmath[[#This Row],[M6]],$H$2:$L1134,2,FALSE),VLOOKUP(Fullmath[[#This Row],[M6]],$H1136:$L$2227,2,FALSE)),0)</f>
        <v>0</v>
      </c>
      <c r="AJ1135" s="16">
        <f>IFERROR(_xlfn.IFNA(VLOOKUP(Fullmath[[#This Row],[M6]],$H$2:$L1134,4,FALSE),VLOOKUP(Fullmath[[#This Row],[M6]],$H1136:$L$2227,4,FALSE)),0)</f>
        <v>0</v>
      </c>
      <c r="AM1135" s="6">
        <f>(IFERROR(VLOOKUP(AK1135,Components[[Name]:[Price]],2,FALSE),0))</f>
        <v>0</v>
      </c>
      <c r="AP1135" s="6">
        <f>(IFERROR(VLOOKUP(AN1135,Components[[Name]:[Price]],2,FALSE),0))</f>
        <v>0</v>
      </c>
      <c r="AS1135" s="6">
        <f>(IFERROR(VLOOKUP(AQ1135,Components[[Name]:[Price]],2,FALSE),0))</f>
        <v>0</v>
      </c>
      <c r="AV1135" s="6">
        <f>(IFERROR(VLOOKUP(AT1135,Components[[Name]:[Price]],2,FALSE),0))</f>
        <v>0</v>
      </c>
      <c r="AY1135" s="6">
        <f>(IFERROR(VLOOKUP(AW1135,Components[[Name]:[Price]],2,FALSE),0))</f>
        <v>0</v>
      </c>
      <c r="BB1135" s="6">
        <f>(IFERROR(VLOOKUP(AZ1135,Components[[Name]:[Price]],2,FALSE),0))</f>
        <v>0</v>
      </c>
    </row>
    <row r="1136" spans="9:54" x14ac:dyDescent="0.2">
      <c r="I1136" s="7" t="e">
        <f>Fullmath[[#This Row],[Total CP]]/Fullmath[[#This Row],[Quantity]]</f>
        <v>#DIV/0!</v>
      </c>
      <c r="J11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6" s="6" t="e">
        <f>Fullmath[[#This Row],[Mat Cost]]/Fullmath[[#This Row],[Quantity]]</f>
        <v>#DIV/0!</v>
      </c>
      <c r="L11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6" s="14"/>
      <c r="O1136" s="15">
        <f>IFERROR(_xlfn.IFNA(VLOOKUP(Fullmath[[#This Row],[M1]],$H$2:$L1135,2,FALSE),VLOOKUP(Fullmath[[#This Row],[M1]],$H1137:$L$2227,2,FALSE)),0)</f>
        <v>0</v>
      </c>
      <c r="P1136" s="16">
        <f>IFERROR(_xlfn.IFNA(VLOOKUP(Fullmath[[#This Row],[M1]],$H$2:$L1135,4,FALSE),VLOOKUP(Fullmath[[#This Row],[M1]],$H1137:$L$2227,4,FALSE)),0)</f>
        <v>0</v>
      </c>
      <c r="S1136" s="15">
        <f>IFERROR(_xlfn.IFNA(VLOOKUP(Fullmath[[#This Row],[M2]],$H$2:$L1135,2,FALSE),VLOOKUP(Fullmath[[#This Row],[M2]],$H1137:$L$2227,2,FALSE)),0)</f>
        <v>0</v>
      </c>
      <c r="T1136" s="16">
        <f>IFERROR(_xlfn.IFNA(VLOOKUP(Fullmath[[#This Row],[M2]],$H$2:$L1135,4,FALSE),VLOOKUP(Fullmath[[#This Row],[M2]],$H1137:$L$2227,4,FALSE)),0)</f>
        <v>0</v>
      </c>
      <c r="W1136" s="15">
        <f>IFERROR(_xlfn.IFNA(VLOOKUP(Fullmath[[#This Row],[M3]],$H$2:$L1135,2,FALSE),VLOOKUP(Fullmath[[#This Row],[M3]],$H1137:$L$2227,2,FALSE)),0)</f>
        <v>0</v>
      </c>
      <c r="X1136" s="16">
        <f>IFERROR(_xlfn.IFNA(VLOOKUP(Fullmath[[#This Row],[M3]],$H$2:$L1135,4,FALSE),VLOOKUP(Fullmath[[#This Row],[M3]],$H1137:$L$2227,4,FALSE)),0)</f>
        <v>0</v>
      </c>
      <c r="AA1136" s="15">
        <f>IFERROR(_xlfn.IFNA(VLOOKUP(Fullmath[[#This Row],[M4]],$H$2:$L1135,2,FALSE),VLOOKUP(Fullmath[[#This Row],[M4]],$H1137:$L$2227,2,FALSE)),0)</f>
        <v>0</v>
      </c>
      <c r="AB1136" s="16">
        <f>IFERROR(_xlfn.IFNA(VLOOKUP(Fullmath[[#This Row],[M4]],$H$2:$L1135,4,FALSE),VLOOKUP(Fullmath[[#This Row],[M4]],$H1137:$L$2227,4,FALSE)),0)</f>
        <v>0</v>
      </c>
      <c r="AE1136" s="15">
        <f>IFERROR(_xlfn.IFNA(VLOOKUP(Fullmath[[#This Row],[M5]],$H$2:$L1135,2,FALSE),VLOOKUP(Fullmath[[#This Row],[M5]],$H1137:$L$2227,2,FALSE)),0)</f>
        <v>0</v>
      </c>
      <c r="AF1136" s="16">
        <f>IFERROR(_xlfn.IFNA(VLOOKUP(Fullmath[[#This Row],[M5]],$H$2:$L1135,4,FALSE),VLOOKUP(Fullmath[[#This Row],[M5]],$H1137:$L$2227,4,FALSE)),0)</f>
        <v>0</v>
      </c>
      <c r="AI1136" s="15">
        <f>IFERROR(_xlfn.IFNA(VLOOKUP(Fullmath[[#This Row],[M6]],$H$2:$L1135,2,FALSE),VLOOKUP(Fullmath[[#This Row],[M6]],$H1137:$L$2227,2,FALSE)),0)</f>
        <v>0</v>
      </c>
      <c r="AJ1136" s="16">
        <f>IFERROR(_xlfn.IFNA(VLOOKUP(Fullmath[[#This Row],[M6]],$H$2:$L1135,4,FALSE),VLOOKUP(Fullmath[[#This Row],[M6]],$H1137:$L$2227,4,FALSE)),0)</f>
        <v>0</v>
      </c>
      <c r="AM1136" s="6">
        <f>(IFERROR(VLOOKUP(AK1136,Components[[Name]:[Price]],2,FALSE),0))</f>
        <v>0</v>
      </c>
      <c r="AP1136" s="6">
        <f>(IFERROR(VLOOKUP(AN1136,Components[[Name]:[Price]],2,FALSE),0))</f>
        <v>0</v>
      </c>
      <c r="AS1136" s="6">
        <f>(IFERROR(VLOOKUP(AQ1136,Components[[Name]:[Price]],2,FALSE),0))</f>
        <v>0</v>
      </c>
      <c r="AV1136" s="6">
        <f>(IFERROR(VLOOKUP(AT1136,Components[[Name]:[Price]],2,FALSE),0))</f>
        <v>0</v>
      </c>
      <c r="AY1136" s="6">
        <f>(IFERROR(VLOOKUP(AW1136,Components[[Name]:[Price]],2,FALSE),0))</f>
        <v>0</v>
      </c>
      <c r="BB1136" s="6">
        <f>(IFERROR(VLOOKUP(AZ1136,Components[[Name]:[Price]],2,FALSE),0))</f>
        <v>0</v>
      </c>
    </row>
    <row r="1137" spans="9:54" x14ac:dyDescent="0.2">
      <c r="I1137" s="7" t="e">
        <f>Fullmath[[#This Row],[Total CP]]/Fullmath[[#This Row],[Quantity]]</f>
        <v>#DIV/0!</v>
      </c>
      <c r="J11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7" s="6" t="e">
        <f>Fullmath[[#This Row],[Mat Cost]]/Fullmath[[#This Row],[Quantity]]</f>
        <v>#DIV/0!</v>
      </c>
      <c r="L11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7" s="14"/>
      <c r="O1137" s="15">
        <f>IFERROR(_xlfn.IFNA(VLOOKUP(Fullmath[[#This Row],[M1]],$H$2:$L1136,2,FALSE),VLOOKUP(Fullmath[[#This Row],[M1]],$H1138:$L$2227,2,FALSE)),0)</f>
        <v>0</v>
      </c>
      <c r="P1137" s="16">
        <f>IFERROR(_xlfn.IFNA(VLOOKUP(Fullmath[[#This Row],[M1]],$H$2:$L1136,4,FALSE),VLOOKUP(Fullmath[[#This Row],[M1]],$H1138:$L$2227,4,FALSE)),0)</f>
        <v>0</v>
      </c>
      <c r="S1137" s="15">
        <f>IFERROR(_xlfn.IFNA(VLOOKUP(Fullmath[[#This Row],[M2]],$H$2:$L1136,2,FALSE),VLOOKUP(Fullmath[[#This Row],[M2]],$H1138:$L$2227,2,FALSE)),0)</f>
        <v>0</v>
      </c>
      <c r="T1137" s="16">
        <f>IFERROR(_xlfn.IFNA(VLOOKUP(Fullmath[[#This Row],[M2]],$H$2:$L1136,4,FALSE),VLOOKUP(Fullmath[[#This Row],[M2]],$H1138:$L$2227,4,FALSE)),0)</f>
        <v>0</v>
      </c>
      <c r="W1137" s="15">
        <f>IFERROR(_xlfn.IFNA(VLOOKUP(Fullmath[[#This Row],[M3]],$H$2:$L1136,2,FALSE),VLOOKUP(Fullmath[[#This Row],[M3]],$H1138:$L$2227,2,FALSE)),0)</f>
        <v>0</v>
      </c>
      <c r="X1137" s="16">
        <f>IFERROR(_xlfn.IFNA(VLOOKUP(Fullmath[[#This Row],[M3]],$H$2:$L1136,4,FALSE),VLOOKUP(Fullmath[[#This Row],[M3]],$H1138:$L$2227,4,FALSE)),0)</f>
        <v>0</v>
      </c>
      <c r="AA1137" s="15">
        <f>IFERROR(_xlfn.IFNA(VLOOKUP(Fullmath[[#This Row],[M4]],$H$2:$L1136,2,FALSE),VLOOKUP(Fullmath[[#This Row],[M4]],$H1138:$L$2227,2,FALSE)),0)</f>
        <v>0</v>
      </c>
      <c r="AB1137" s="16">
        <f>IFERROR(_xlfn.IFNA(VLOOKUP(Fullmath[[#This Row],[M4]],$H$2:$L1136,4,FALSE),VLOOKUP(Fullmath[[#This Row],[M4]],$H1138:$L$2227,4,FALSE)),0)</f>
        <v>0</v>
      </c>
      <c r="AE1137" s="15">
        <f>IFERROR(_xlfn.IFNA(VLOOKUP(Fullmath[[#This Row],[M5]],$H$2:$L1136,2,FALSE),VLOOKUP(Fullmath[[#This Row],[M5]],$H1138:$L$2227,2,FALSE)),0)</f>
        <v>0</v>
      </c>
      <c r="AF1137" s="16">
        <f>IFERROR(_xlfn.IFNA(VLOOKUP(Fullmath[[#This Row],[M5]],$H$2:$L1136,4,FALSE),VLOOKUP(Fullmath[[#This Row],[M5]],$H1138:$L$2227,4,FALSE)),0)</f>
        <v>0</v>
      </c>
      <c r="AI1137" s="15">
        <f>IFERROR(_xlfn.IFNA(VLOOKUP(Fullmath[[#This Row],[M6]],$H$2:$L1136,2,FALSE),VLOOKUP(Fullmath[[#This Row],[M6]],$H1138:$L$2227,2,FALSE)),0)</f>
        <v>0</v>
      </c>
      <c r="AJ1137" s="16">
        <f>IFERROR(_xlfn.IFNA(VLOOKUP(Fullmath[[#This Row],[M6]],$H$2:$L1136,4,FALSE),VLOOKUP(Fullmath[[#This Row],[M6]],$H1138:$L$2227,4,FALSE)),0)</f>
        <v>0</v>
      </c>
      <c r="AM1137" s="6">
        <f>(IFERROR(VLOOKUP(AK1137,Components[[Name]:[Price]],2,FALSE),0))</f>
        <v>0</v>
      </c>
      <c r="AP1137" s="6">
        <f>(IFERROR(VLOOKUP(AN1137,Components[[Name]:[Price]],2,FALSE),0))</f>
        <v>0</v>
      </c>
      <c r="AS1137" s="6">
        <f>(IFERROR(VLOOKUP(AQ1137,Components[[Name]:[Price]],2,FALSE),0))</f>
        <v>0</v>
      </c>
      <c r="AV1137" s="6">
        <f>(IFERROR(VLOOKUP(AT1137,Components[[Name]:[Price]],2,FALSE),0))</f>
        <v>0</v>
      </c>
      <c r="AY1137" s="6">
        <f>(IFERROR(VLOOKUP(AW1137,Components[[Name]:[Price]],2,FALSE),0))</f>
        <v>0</v>
      </c>
      <c r="BB1137" s="6">
        <f>(IFERROR(VLOOKUP(AZ1137,Components[[Name]:[Price]],2,FALSE),0))</f>
        <v>0</v>
      </c>
    </row>
    <row r="1138" spans="9:54" x14ac:dyDescent="0.2">
      <c r="I1138" s="7" t="e">
        <f>Fullmath[[#This Row],[Total CP]]/Fullmath[[#This Row],[Quantity]]</f>
        <v>#DIV/0!</v>
      </c>
      <c r="J11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8" s="6" t="e">
        <f>Fullmath[[#This Row],[Mat Cost]]/Fullmath[[#This Row],[Quantity]]</f>
        <v>#DIV/0!</v>
      </c>
      <c r="L11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8" s="14"/>
      <c r="O1138" s="15">
        <f>IFERROR(_xlfn.IFNA(VLOOKUP(Fullmath[[#This Row],[M1]],$H$2:$L1137,2,FALSE),VLOOKUP(Fullmath[[#This Row],[M1]],$H1139:$L$2227,2,FALSE)),0)</f>
        <v>0</v>
      </c>
      <c r="P1138" s="16">
        <f>IFERROR(_xlfn.IFNA(VLOOKUP(Fullmath[[#This Row],[M1]],$H$2:$L1137,4,FALSE),VLOOKUP(Fullmath[[#This Row],[M1]],$H1139:$L$2227,4,FALSE)),0)</f>
        <v>0</v>
      </c>
      <c r="S1138" s="15">
        <f>IFERROR(_xlfn.IFNA(VLOOKUP(Fullmath[[#This Row],[M2]],$H$2:$L1137,2,FALSE),VLOOKUP(Fullmath[[#This Row],[M2]],$H1139:$L$2227,2,FALSE)),0)</f>
        <v>0</v>
      </c>
      <c r="T1138" s="16">
        <f>IFERROR(_xlfn.IFNA(VLOOKUP(Fullmath[[#This Row],[M2]],$H$2:$L1137,4,FALSE),VLOOKUP(Fullmath[[#This Row],[M2]],$H1139:$L$2227,4,FALSE)),0)</f>
        <v>0</v>
      </c>
      <c r="W1138" s="15">
        <f>IFERROR(_xlfn.IFNA(VLOOKUP(Fullmath[[#This Row],[M3]],$H$2:$L1137,2,FALSE),VLOOKUP(Fullmath[[#This Row],[M3]],$H1139:$L$2227,2,FALSE)),0)</f>
        <v>0</v>
      </c>
      <c r="X1138" s="16">
        <f>IFERROR(_xlfn.IFNA(VLOOKUP(Fullmath[[#This Row],[M3]],$H$2:$L1137,4,FALSE),VLOOKUP(Fullmath[[#This Row],[M3]],$H1139:$L$2227,4,FALSE)),0)</f>
        <v>0</v>
      </c>
      <c r="AA1138" s="15">
        <f>IFERROR(_xlfn.IFNA(VLOOKUP(Fullmath[[#This Row],[M4]],$H$2:$L1137,2,FALSE),VLOOKUP(Fullmath[[#This Row],[M4]],$H1139:$L$2227,2,FALSE)),0)</f>
        <v>0</v>
      </c>
      <c r="AB1138" s="16">
        <f>IFERROR(_xlfn.IFNA(VLOOKUP(Fullmath[[#This Row],[M4]],$H$2:$L1137,4,FALSE),VLOOKUP(Fullmath[[#This Row],[M4]],$H1139:$L$2227,4,FALSE)),0)</f>
        <v>0</v>
      </c>
      <c r="AE1138" s="15">
        <f>IFERROR(_xlfn.IFNA(VLOOKUP(Fullmath[[#This Row],[M5]],$H$2:$L1137,2,FALSE),VLOOKUP(Fullmath[[#This Row],[M5]],$H1139:$L$2227,2,FALSE)),0)</f>
        <v>0</v>
      </c>
      <c r="AF1138" s="16">
        <f>IFERROR(_xlfn.IFNA(VLOOKUP(Fullmath[[#This Row],[M5]],$H$2:$L1137,4,FALSE),VLOOKUP(Fullmath[[#This Row],[M5]],$H1139:$L$2227,4,FALSE)),0)</f>
        <v>0</v>
      </c>
      <c r="AI1138" s="15">
        <f>IFERROR(_xlfn.IFNA(VLOOKUP(Fullmath[[#This Row],[M6]],$H$2:$L1137,2,FALSE),VLOOKUP(Fullmath[[#This Row],[M6]],$H1139:$L$2227,2,FALSE)),0)</f>
        <v>0</v>
      </c>
      <c r="AJ1138" s="16">
        <f>IFERROR(_xlfn.IFNA(VLOOKUP(Fullmath[[#This Row],[M6]],$H$2:$L1137,4,FALSE),VLOOKUP(Fullmath[[#This Row],[M6]],$H1139:$L$2227,4,FALSE)),0)</f>
        <v>0</v>
      </c>
      <c r="AM1138" s="6">
        <f>(IFERROR(VLOOKUP(AK1138,Components[[Name]:[Price]],2,FALSE),0))</f>
        <v>0</v>
      </c>
      <c r="AP1138" s="6">
        <f>(IFERROR(VLOOKUP(AN1138,Components[[Name]:[Price]],2,FALSE),0))</f>
        <v>0</v>
      </c>
      <c r="AS1138" s="6">
        <f>(IFERROR(VLOOKUP(AQ1138,Components[[Name]:[Price]],2,FALSE),0))</f>
        <v>0</v>
      </c>
      <c r="AV1138" s="6">
        <f>(IFERROR(VLOOKUP(AT1138,Components[[Name]:[Price]],2,FALSE),0))</f>
        <v>0</v>
      </c>
      <c r="AY1138" s="6">
        <f>(IFERROR(VLOOKUP(AW1138,Components[[Name]:[Price]],2,FALSE),0))</f>
        <v>0</v>
      </c>
      <c r="BB1138" s="6">
        <f>(IFERROR(VLOOKUP(AZ1138,Components[[Name]:[Price]],2,FALSE),0))</f>
        <v>0</v>
      </c>
    </row>
    <row r="1139" spans="9:54" x14ac:dyDescent="0.2">
      <c r="I1139" s="7" t="e">
        <f>Fullmath[[#This Row],[Total CP]]/Fullmath[[#This Row],[Quantity]]</f>
        <v>#DIV/0!</v>
      </c>
      <c r="J11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39" s="6" t="e">
        <f>Fullmath[[#This Row],[Mat Cost]]/Fullmath[[#This Row],[Quantity]]</f>
        <v>#DIV/0!</v>
      </c>
      <c r="L11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39" s="14"/>
      <c r="O1139" s="15">
        <f>IFERROR(_xlfn.IFNA(VLOOKUP(Fullmath[[#This Row],[M1]],$H$2:$L1138,2,FALSE),VLOOKUP(Fullmath[[#This Row],[M1]],$H1140:$L$2227,2,FALSE)),0)</f>
        <v>0</v>
      </c>
      <c r="P1139" s="16">
        <f>IFERROR(_xlfn.IFNA(VLOOKUP(Fullmath[[#This Row],[M1]],$H$2:$L1138,4,FALSE),VLOOKUP(Fullmath[[#This Row],[M1]],$H1140:$L$2227,4,FALSE)),0)</f>
        <v>0</v>
      </c>
      <c r="S1139" s="15">
        <f>IFERROR(_xlfn.IFNA(VLOOKUP(Fullmath[[#This Row],[M2]],$H$2:$L1138,2,FALSE),VLOOKUP(Fullmath[[#This Row],[M2]],$H1140:$L$2227,2,FALSE)),0)</f>
        <v>0</v>
      </c>
      <c r="T1139" s="16">
        <f>IFERROR(_xlfn.IFNA(VLOOKUP(Fullmath[[#This Row],[M2]],$H$2:$L1138,4,FALSE),VLOOKUP(Fullmath[[#This Row],[M2]],$H1140:$L$2227,4,FALSE)),0)</f>
        <v>0</v>
      </c>
      <c r="W1139" s="15">
        <f>IFERROR(_xlfn.IFNA(VLOOKUP(Fullmath[[#This Row],[M3]],$H$2:$L1138,2,FALSE),VLOOKUP(Fullmath[[#This Row],[M3]],$H1140:$L$2227,2,FALSE)),0)</f>
        <v>0</v>
      </c>
      <c r="X1139" s="16">
        <f>IFERROR(_xlfn.IFNA(VLOOKUP(Fullmath[[#This Row],[M3]],$H$2:$L1138,4,FALSE),VLOOKUP(Fullmath[[#This Row],[M3]],$H1140:$L$2227,4,FALSE)),0)</f>
        <v>0</v>
      </c>
      <c r="AA1139" s="15">
        <f>IFERROR(_xlfn.IFNA(VLOOKUP(Fullmath[[#This Row],[M4]],$H$2:$L1138,2,FALSE),VLOOKUP(Fullmath[[#This Row],[M4]],$H1140:$L$2227,2,FALSE)),0)</f>
        <v>0</v>
      </c>
      <c r="AB1139" s="16">
        <f>IFERROR(_xlfn.IFNA(VLOOKUP(Fullmath[[#This Row],[M4]],$H$2:$L1138,4,FALSE),VLOOKUP(Fullmath[[#This Row],[M4]],$H1140:$L$2227,4,FALSE)),0)</f>
        <v>0</v>
      </c>
      <c r="AE1139" s="15">
        <f>IFERROR(_xlfn.IFNA(VLOOKUP(Fullmath[[#This Row],[M5]],$H$2:$L1138,2,FALSE),VLOOKUP(Fullmath[[#This Row],[M5]],$H1140:$L$2227,2,FALSE)),0)</f>
        <v>0</v>
      </c>
      <c r="AF1139" s="16">
        <f>IFERROR(_xlfn.IFNA(VLOOKUP(Fullmath[[#This Row],[M5]],$H$2:$L1138,4,FALSE),VLOOKUP(Fullmath[[#This Row],[M5]],$H1140:$L$2227,4,FALSE)),0)</f>
        <v>0</v>
      </c>
      <c r="AI1139" s="15">
        <f>IFERROR(_xlfn.IFNA(VLOOKUP(Fullmath[[#This Row],[M6]],$H$2:$L1138,2,FALSE),VLOOKUP(Fullmath[[#This Row],[M6]],$H1140:$L$2227,2,FALSE)),0)</f>
        <v>0</v>
      </c>
      <c r="AJ1139" s="16">
        <f>IFERROR(_xlfn.IFNA(VLOOKUP(Fullmath[[#This Row],[M6]],$H$2:$L1138,4,FALSE),VLOOKUP(Fullmath[[#This Row],[M6]],$H1140:$L$2227,4,FALSE)),0)</f>
        <v>0</v>
      </c>
      <c r="AM1139" s="6">
        <f>(IFERROR(VLOOKUP(AK1139,Components[[Name]:[Price]],2,FALSE),0))</f>
        <v>0</v>
      </c>
      <c r="AP1139" s="6">
        <f>(IFERROR(VLOOKUP(AN1139,Components[[Name]:[Price]],2,FALSE),0))</f>
        <v>0</v>
      </c>
      <c r="AS1139" s="6">
        <f>(IFERROR(VLOOKUP(AQ1139,Components[[Name]:[Price]],2,FALSE),0))</f>
        <v>0</v>
      </c>
      <c r="AV1139" s="6">
        <f>(IFERROR(VLOOKUP(AT1139,Components[[Name]:[Price]],2,FALSE),0))</f>
        <v>0</v>
      </c>
      <c r="AY1139" s="6">
        <f>(IFERROR(VLOOKUP(AW1139,Components[[Name]:[Price]],2,FALSE),0))</f>
        <v>0</v>
      </c>
      <c r="BB1139" s="6">
        <f>(IFERROR(VLOOKUP(AZ1139,Components[[Name]:[Price]],2,FALSE),0))</f>
        <v>0</v>
      </c>
    </row>
    <row r="1140" spans="9:54" x14ac:dyDescent="0.2">
      <c r="I1140" s="7" t="e">
        <f>Fullmath[[#This Row],[Total CP]]/Fullmath[[#This Row],[Quantity]]</f>
        <v>#DIV/0!</v>
      </c>
      <c r="J11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0" s="6" t="e">
        <f>Fullmath[[#This Row],[Mat Cost]]/Fullmath[[#This Row],[Quantity]]</f>
        <v>#DIV/0!</v>
      </c>
      <c r="L11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0" s="14"/>
      <c r="O1140" s="15">
        <f>IFERROR(_xlfn.IFNA(VLOOKUP(Fullmath[[#This Row],[M1]],$H$2:$L1139,2,FALSE),VLOOKUP(Fullmath[[#This Row],[M1]],$H1141:$L$2227,2,FALSE)),0)</f>
        <v>0</v>
      </c>
      <c r="P1140" s="16">
        <f>IFERROR(_xlfn.IFNA(VLOOKUP(Fullmath[[#This Row],[M1]],$H$2:$L1139,4,FALSE),VLOOKUP(Fullmath[[#This Row],[M1]],$H1141:$L$2227,4,FALSE)),0)</f>
        <v>0</v>
      </c>
      <c r="S1140" s="15">
        <f>IFERROR(_xlfn.IFNA(VLOOKUP(Fullmath[[#This Row],[M2]],$H$2:$L1139,2,FALSE),VLOOKUP(Fullmath[[#This Row],[M2]],$H1141:$L$2227,2,FALSE)),0)</f>
        <v>0</v>
      </c>
      <c r="T1140" s="16">
        <f>IFERROR(_xlfn.IFNA(VLOOKUP(Fullmath[[#This Row],[M2]],$H$2:$L1139,4,FALSE),VLOOKUP(Fullmath[[#This Row],[M2]],$H1141:$L$2227,4,FALSE)),0)</f>
        <v>0</v>
      </c>
      <c r="W1140" s="15">
        <f>IFERROR(_xlfn.IFNA(VLOOKUP(Fullmath[[#This Row],[M3]],$H$2:$L1139,2,FALSE),VLOOKUP(Fullmath[[#This Row],[M3]],$H1141:$L$2227,2,FALSE)),0)</f>
        <v>0</v>
      </c>
      <c r="X1140" s="16">
        <f>IFERROR(_xlfn.IFNA(VLOOKUP(Fullmath[[#This Row],[M3]],$H$2:$L1139,4,FALSE),VLOOKUP(Fullmath[[#This Row],[M3]],$H1141:$L$2227,4,FALSE)),0)</f>
        <v>0</v>
      </c>
      <c r="AA1140" s="15">
        <f>IFERROR(_xlfn.IFNA(VLOOKUP(Fullmath[[#This Row],[M4]],$H$2:$L1139,2,FALSE),VLOOKUP(Fullmath[[#This Row],[M4]],$H1141:$L$2227,2,FALSE)),0)</f>
        <v>0</v>
      </c>
      <c r="AB1140" s="16">
        <f>IFERROR(_xlfn.IFNA(VLOOKUP(Fullmath[[#This Row],[M4]],$H$2:$L1139,4,FALSE),VLOOKUP(Fullmath[[#This Row],[M4]],$H1141:$L$2227,4,FALSE)),0)</f>
        <v>0</v>
      </c>
      <c r="AE1140" s="15">
        <f>IFERROR(_xlfn.IFNA(VLOOKUP(Fullmath[[#This Row],[M5]],$H$2:$L1139,2,FALSE),VLOOKUP(Fullmath[[#This Row],[M5]],$H1141:$L$2227,2,FALSE)),0)</f>
        <v>0</v>
      </c>
      <c r="AF1140" s="16">
        <f>IFERROR(_xlfn.IFNA(VLOOKUP(Fullmath[[#This Row],[M5]],$H$2:$L1139,4,FALSE),VLOOKUP(Fullmath[[#This Row],[M5]],$H1141:$L$2227,4,FALSE)),0)</f>
        <v>0</v>
      </c>
      <c r="AI1140" s="15">
        <f>IFERROR(_xlfn.IFNA(VLOOKUP(Fullmath[[#This Row],[M6]],$H$2:$L1139,2,FALSE),VLOOKUP(Fullmath[[#This Row],[M6]],$H1141:$L$2227,2,FALSE)),0)</f>
        <v>0</v>
      </c>
      <c r="AJ1140" s="16">
        <f>IFERROR(_xlfn.IFNA(VLOOKUP(Fullmath[[#This Row],[M6]],$H$2:$L1139,4,FALSE),VLOOKUP(Fullmath[[#This Row],[M6]],$H1141:$L$2227,4,FALSE)),0)</f>
        <v>0</v>
      </c>
      <c r="AM1140" s="6">
        <f>(IFERROR(VLOOKUP(AK1140,Components[[Name]:[Price]],2,FALSE),0))</f>
        <v>0</v>
      </c>
      <c r="AP1140" s="6">
        <f>(IFERROR(VLOOKUP(AN1140,Components[[Name]:[Price]],2,FALSE),0))</f>
        <v>0</v>
      </c>
      <c r="AS1140" s="6">
        <f>(IFERROR(VLOOKUP(AQ1140,Components[[Name]:[Price]],2,FALSE),0))</f>
        <v>0</v>
      </c>
      <c r="AV1140" s="6">
        <f>(IFERROR(VLOOKUP(AT1140,Components[[Name]:[Price]],2,FALSE),0))</f>
        <v>0</v>
      </c>
      <c r="AY1140" s="6">
        <f>(IFERROR(VLOOKUP(AW1140,Components[[Name]:[Price]],2,FALSE),0))</f>
        <v>0</v>
      </c>
      <c r="BB1140" s="6">
        <f>(IFERROR(VLOOKUP(AZ1140,Components[[Name]:[Price]],2,FALSE),0))</f>
        <v>0</v>
      </c>
    </row>
    <row r="1141" spans="9:54" x14ac:dyDescent="0.2">
      <c r="I1141" s="7" t="e">
        <f>Fullmath[[#This Row],[Total CP]]/Fullmath[[#This Row],[Quantity]]</f>
        <v>#DIV/0!</v>
      </c>
      <c r="J11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1" s="6" t="e">
        <f>Fullmath[[#This Row],[Mat Cost]]/Fullmath[[#This Row],[Quantity]]</f>
        <v>#DIV/0!</v>
      </c>
      <c r="L11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1" s="14"/>
      <c r="O1141" s="15">
        <f>IFERROR(_xlfn.IFNA(VLOOKUP(Fullmath[[#This Row],[M1]],$H$2:$L1140,2,FALSE),VLOOKUP(Fullmath[[#This Row],[M1]],$H1142:$L$2227,2,FALSE)),0)</f>
        <v>0</v>
      </c>
      <c r="P1141" s="16">
        <f>IFERROR(_xlfn.IFNA(VLOOKUP(Fullmath[[#This Row],[M1]],$H$2:$L1140,4,FALSE),VLOOKUP(Fullmath[[#This Row],[M1]],$H1142:$L$2227,4,FALSE)),0)</f>
        <v>0</v>
      </c>
      <c r="S1141" s="15">
        <f>IFERROR(_xlfn.IFNA(VLOOKUP(Fullmath[[#This Row],[M2]],$H$2:$L1140,2,FALSE),VLOOKUP(Fullmath[[#This Row],[M2]],$H1142:$L$2227,2,FALSE)),0)</f>
        <v>0</v>
      </c>
      <c r="T1141" s="16">
        <f>IFERROR(_xlfn.IFNA(VLOOKUP(Fullmath[[#This Row],[M2]],$H$2:$L1140,4,FALSE),VLOOKUP(Fullmath[[#This Row],[M2]],$H1142:$L$2227,4,FALSE)),0)</f>
        <v>0</v>
      </c>
      <c r="W1141" s="15">
        <f>IFERROR(_xlfn.IFNA(VLOOKUP(Fullmath[[#This Row],[M3]],$H$2:$L1140,2,FALSE),VLOOKUP(Fullmath[[#This Row],[M3]],$H1142:$L$2227,2,FALSE)),0)</f>
        <v>0</v>
      </c>
      <c r="X1141" s="16">
        <f>IFERROR(_xlfn.IFNA(VLOOKUP(Fullmath[[#This Row],[M3]],$H$2:$L1140,4,FALSE),VLOOKUP(Fullmath[[#This Row],[M3]],$H1142:$L$2227,4,FALSE)),0)</f>
        <v>0</v>
      </c>
      <c r="AA1141" s="15">
        <f>IFERROR(_xlfn.IFNA(VLOOKUP(Fullmath[[#This Row],[M4]],$H$2:$L1140,2,FALSE),VLOOKUP(Fullmath[[#This Row],[M4]],$H1142:$L$2227,2,FALSE)),0)</f>
        <v>0</v>
      </c>
      <c r="AB1141" s="16">
        <f>IFERROR(_xlfn.IFNA(VLOOKUP(Fullmath[[#This Row],[M4]],$H$2:$L1140,4,FALSE),VLOOKUP(Fullmath[[#This Row],[M4]],$H1142:$L$2227,4,FALSE)),0)</f>
        <v>0</v>
      </c>
      <c r="AE1141" s="15">
        <f>IFERROR(_xlfn.IFNA(VLOOKUP(Fullmath[[#This Row],[M5]],$H$2:$L1140,2,FALSE),VLOOKUP(Fullmath[[#This Row],[M5]],$H1142:$L$2227,2,FALSE)),0)</f>
        <v>0</v>
      </c>
      <c r="AF1141" s="16">
        <f>IFERROR(_xlfn.IFNA(VLOOKUP(Fullmath[[#This Row],[M5]],$H$2:$L1140,4,FALSE),VLOOKUP(Fullmath[[#This Row],[M5]],$H1142:$L$2227,4,FALSE)),0)</f>
        <v>0</v>
      </c>
      <c r="AI1141" s="15">
        <f>IFERROR(_xlfn.IFNA(VLOOKUP(Fullmath[[#This Row],[M6]],$H$2:$L1140,2,FALSE),VLOOKUP(Fullmath[[#This Row],[M6]],$H1142:$L$2227,2,FALSE)),0)</f>
        <v>0</v>
      </c>
      <c r="AJ1141" s="16">
        <f>IFERROR(_xlfn.IFNA(VLOOKUP(Fullmath[[#This Row],[M6]],$H$2:$L1140,4,FALSE),VLOOKUP(Fullmath[[#This Row],[M6]],$H1142:$L$2227,4,FALSE)),0)</f>
        <v>0</v>
      </c>
      <c r="AM1141" s="6">
        <f>(IFERROR(VLOOKUP(AK1141,Components[[Name]:[Price]],2,FALSE),0))</f>
        <v>0</v>
      </c>
      <c r="AP1141" s="6">
        <f>(IFERROR(VLOOKUP(AN1141,Components[[Name]:[Price]],2,FALSE),0))</f>
        <v>0</v>
      </c>
      <c r="AS1141" s="6">
        <f>(IFERROR(VLOOKUP(AQ1141,Components[[Name]:[Price]],2,FALSE),0))</f>
        <v>0</v>
      </c>
      <c r="AV1141" s="6">
        <f>(IFERROR(VLOOKUP(AT1141,Components[[Name]:[Price]],2,FALSE),0))</f>
        <v>0</v>
      </c>
      <c r="AY1141" s="6">
        <f>(IFERROR(VLOOKUP(AW1141,Components[[Name]:[Price]],2,FALSE),0))</f>
        <v>0</v>
      </c>
      <c r="BB1141" s="6">
        <f>(IFERROR(VLOOKUP(AZ1141,Components[[Name]:[Price]],2,FALSE),0))</f>
        <v>0</v>
      </c>
    </row>
    <row r="1142" spans="9:54" x14ac:dyDescent="0.2">
      <c r="I1142" s="7" t="e">
        <f>Fullmath[[#This Row],[Total CP]]/Fullmath[[#This Row],[Quantity]]</f>
        <v>#DIV/0!</v>
      </c>
      <c r="J11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2" s="6" t="e">
        <f>Fullmath[[#This Row],[Mat Cost]]/Fullmath[[#This Row],[Quantity]]</f>
        <v>#DIV/0!</v>
      </c>
      <c r="L11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2" s="14"/>
      <c r="O1142" s="15">
        <f>IFERROR(_xlfn.IFNA(VLOOKUP(Fullmath[[#This Row],[M1]],$H$2:$L1141,2,FALSE),VLOOKUP(Fullmath[[#This Row],[M1]],$H1143:$L$2227,2,FALSE)),0)</f>
        <v>0</v>
      </c>
      <c r="P1142" s="16">
        <f>IFERROR(_xlfn.IFNA(VLOOKUP(Fullmath[[#This Row],[M1]],$H$2:$L1141,4,FALSE),VLOOKUP(Fullmath[[#This Row],[M1]],$H1143:$L$2227,4,FALSE)),0)</f>
        <v>0</v>
      </c>
      <c r="S1142" s="15">
        <f>IFERROR(_xlfn.IFNA(VLOOKUP(Fullmath[[#This Row],[M2]],$H$2:$L1141,2,FALSE),VLOOKUP(Fullmath[[#This Row],[M2]],$H1143:$L$2227,2,FALSE)),0)</f>
        <v>0</v>
      </c>
      <c r="T1142" s="16">
        <f>IFERROR(_xlfn.IFNA(VLOOKUP(Fullmath[[#This Row],[M2]],$H$2:$L1141,4,FALSE),VLOOKUP(Fullmath[[#This Row],[M2]],$H1143:$L$2227,4,FALSE)),0)</f>
        <v>0</v>
      </c>
      <c r="W1142" s="15">
        <f>IFERROR(_xlfn.IFNA(VLOOKUP(Fullmath[[#This Row],[M3]],$H$2:$L1141,2,FALSE),VLOOKUP(Fullmath[[#This Row],[M3]],$H1143:$L$2227,2,FALSE)),0)</f>
        <v>0</v>
      </c>
      <c r="X1142" s="16">
        <f>IFERROR(_xlfn.IFNA(VLOOKUP(Fullmath[[#This Row],[M3]],$H$2:$L1141,4,FALSE),VLOOKUP(Fullmath[[#This Row],[M3]],$H1143:$L$2227,4,FALSE)),0)</f>
        <v>0</v>
      </c>
      <c r="AA1142" s="15">
        <f>IFERROR(_xlfn.IFNA(VLOOKUP(Fullmath[[#This Row],[M4]],$H$2:$L1141,2,FALSE),VLOOKUP(Fullmath[[#This Row],[M4]],$H1143:$L$2227,2,FALSE)),0)</f>
        <v>0</v>
      </c>
      <c r="AB1142" s="16">
        <f>IFERROR(_xlfn.IFNA(VLOOKUP(Fullmath[[#This Row],[M4]],$H$2:$L1141,4,FALSE),VLOOKUP(Fullmath[[#This Row],[M4]],$H1143:$L$2227,4,FALSE)),0)</f>
        <v>0</v>
      </c>
      <c r="AE1142" s="15">
        <f>IFERROR(_xlfn.IFNA(VLOOKUP(Fullmath[[#This Row],[M5]],$H$2:$L1141,2,FALSE),VLOOKUP(Fullmath[[#This Row],[M5]],$H1143:$L$2227,2,FALSE)),0)</f>
        <v>0</v>
      </c>
      <c r="AF1142" s="16">
        <f>IFERROR(_xlfn.IFNA(VLOOKUP(Fullmath[[#This Row],[M5]],$H$2:$L1141,4,FALSE),VLOOKUP(Fullmath[[#This Row],[M5]],$H1143:$L$2227,4,FALSE)),0)</f>
        <v>0</v>
      </c>
      <c r="AI1142" s="15">
        <f>IFERROR(_xlfn.IFNA(VLOOKUP(Fullmath[[#This Row],[M6]],$H$2:$L1141,2,FALSE),VLOOKUP(Fullmath[[#This Row],[M6]],$H1143:$L$2227,2,FALSE)),0)</f>
        <v>0</v>
      </c>
      <c r="AJ1142" s="16">
        <f>IFERROR(_xlfn.IFNA(VLOOKUP(Fullmath[[#This Row],[M6]],$H$2:$L1141,4,FALSE),VLOOKUP(Fullmath[[#This Row],[M6]],$H1143:$L$2227,4,FALSE)),0)</f>
        <v>0</v>
      </c>
      <c r="AM1142" s="6">
        <f>(IFERROR(VLOOKUP(AK1142,Components[[Name]:[Price]],2,FALSE),0))</f>
        <v>0</v>
      </c>
      <c r="AP1142" s="6">
        <f>(IFERROR(VLOOKUP(AN1142,Components[[Name]:[Price]],2,FALSE),0))</f>
        <v>0</v>
      </c>
      <c r="AS1142" s="6">
        <f>(IFERROR(VLOOKUP(AQ1142,Components[[Name]:[Price]],2,FALSE),0))</f>
        <v>0</v>
      </c>
      <c r="AV1142" s="6">
        <f>(IFERROR(VLOOKUP(AT1142,Components[[Name]:[Price]],2,FALSE),0))</f>
        <v>0</v>
      </c>
      <c r="AY1142" s="6">
        <f>(IFERROR(VLOOKUP(AW1142,Components[[Name]:[Price]],2,FALSE),0))</f>
        <v>0</v>
      </c>
      <c r="BB1142" s="6">
        <f>(IFERROR(VLOOKUP(AZ1142,Components[[Name]:[Price]],2,FALSE),0))</f>
        <v>0</v>
      </c>
    </row>
    <row r="1143" spans="9:54" x14ac:dyDescent="0.2">
      <c r="I1143" s="7" t="e">
        <f>Fullmath[[#This Row],[Total CP]]/Fullmath[[#This Row],[Quantity]]</f>
        <v>#DIV/0!</v>
      </c>
      <c r="J11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3" s="6" t="e">
        <f>Fullmath[[#This Row],[Mat Cost]]/Fullmath[[#This Row],[Quantity]]</f>
        <v>#DIV/0!</v>
      </c>
      <c r="L11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3" s="14"/>
      <c r="O1143" s="15">
        <f>IFERROR(_xlfn.IFNA(VLOOKUP(Fullmath[[#This Row],[M1]],$H$2:$L1142,2,FALSE),VLOOKUP(Fullmath[[#This Row],[M1]],$H1144:$L$2227,2,FALSE)),0)</f>
        <v>0</v>
      </c>
      <c r="P1143" s="16">
        <f>IFERROR(_xlfn.IFNA(VLOOKUP(Fullmath[[#This Row],[M1]],$H$2:$L1142,4,FALSE),VLOOKUP(Fullmath[[#This Row],[M1]],$H1144:$L$2227,4,FALSE)),0)</f>
        <v>0</v>
      </c>
      <c r="S1143" s="15">
        <f>IFERROR(_xlfn.IFNA(VLOOKUP(Fullmath[[#This Row],[M2]],$H$2:$L1142,2,FALSE),VLOOKUP(Fullmath[[#This Row],[M2]],$H1144:$L$2227,2,FALSE)),0)</f>
        <v>0</v>
      </c>
      <c r="T1143" s="16">
        <f>IFERROR(_xlfn.IFNA(VLOOKUP(Fullmath[[#This Row],[M2]],$H$2:$L1142,4,FALSE),VLOOKUP(Fullmath[[#This Row],[M2]],$H1144:$L$2227,4,FALSE)),0)</f>
        <v>0</v>
      </c>
      <c r="W1143" s="15">
        <f>IFERROR(_xlfn.IFNA(VLOOKUP(Fullmath[[#This Row],[M3]],$H$2:$L1142,2,FALSE),VLOOKUP(Fullmath[[#This Row],[M3]],$H1144:$L$2227,2,FALSE)),0)</f>
        <v>0</v>
      </c>
      <c r="X1143" s="16">
        <f>IFERROR(_xlfn.IFNA(VLOOKUP(Fullmath[[#This Row],[M3]],$H$2:$L1142,4,FALSE),VLOOKUP(Fullmath[[#This Row],[M3]],$H1144:$L$2227,4,FALSE)),0)</f>
        <v>0</v>
      </c>
      <c r="AA1143" s="15">
        <f>IFERROR(_xlfn.IFNA(VLOOKUP(Fullmath[[#This Row],[M4]],$H$2:$L1142,2,FALSE),VLOOKUP(Fullmath[[#This Row],[M4]],$H1144:$L$2227,2,FALSE)),0)</f>
        <v>0</v>
      </c>
      <c r="AB1143" s="16">
        <f>IFERROR(_xlfn.IFNA(VLOOKUP(Fullmath[[#This Row],[M4]],$H$2:$L1142,4,FALSE),VLOOKUP(Fullmath[[#This Row],[M4]],$H1144:$L$2227,4,FALSE)),0)</f>
        <v>0</v>
      </c>
      <c r="AE1143" s="15">
        <f>IFERROR(_xlfn.IFNA(VLOOKUP(Fullmath[[#This Row],[M5]],$H$2:$L1142,2,FALSE),VLOOKUP(Fullmath[[#This Row],[M5]],$H1144:$L$2227,2,FALSE)),0)</f>
        <v>0</v>
      </c>
      <c r="AF1143" s="16">
        <f>IFERROR(_xlfn.IFNA(VLOOKUP(Fullmath[[#This Row],[M5]],$H$2:$L1142,4,FALSE),VLOOKUP(Fullmath[[#This Row],[M5]],$H1144:$L$2227,4,FALSE)),0)</f>
        <v>0</v>
      </c>
      <c r="AI1143" s="15">
        <f>IFERROR(_xlfn.IFNA(VLOOKUP(Fullmath[[#This Row],[M6]],$H$2:$L1142,2,FALSE),VLOOKUP(Fullmath[[#This Row],[M6]],$H1144:$L$2227,2,FALSE)),0)</f>
        <v>0</v>
      </c>
      <c r="AJ1143" s="16">
        <f>IFERROR(_xlfn.IFNA(VLOOKUP(Fullmath[[#This Row],[M6]],$H$2:$L1142,4,FALSE),VLOOKUP(Fullmath[[#This Row],[M6]],$H1144:$L$2227,4,FALSE)),0)</f>
        <v>0</v>
      </c>
      <c r="AM1143" s="6">
        <f>(IFERROR(VLOOKUP(AK1143,Components[[Name]:[Price]],2,FALSE),0))</f>
        <v>0</v>
      </c>
      <c r="AP1143" s="6">
        <f>(IFERROR(VLOOKUP(AN1143,Components[[Name]:[Price]],2,FALSE),0))</f>
        <v>0</v>
      </c>
      <c r="AS1143" s="6">
        <f>(IFERROR(VLOOKUP(AQ1143,Components[[Name]:[Price]],2,FALSE),0))</f>
        <v>0</v>
      </c>
      <c r="AV1143" s="6">
        <f>(IFERROR(VLOOKUP(AT1143,Components[[Name]:[Price]],2,FALSE),0))</f>
        <v>0</v>
      </c>
      <c r="AY1143" s="6">
        <f>(IFERROR(VLOOKUP(AW1143,Components[[Name]:[Price]],2,FALSE),0))</f>
        <v>0</v>
      </c>
      <c r="BB1143" s="6">
        <f>(IFERROR(VLOOKUP(AZ1143,Components[[Name]:[Price]],2,FALSE),0))</f>
        <v>0</v>
      </c>
    </row>
    <row r="1144" spans="9:54" x14ac:dyDescent="0.2">
      <c r="I1144" s="7" t="e">
        <f>Fullmath[[#This Row],[Total CP]]/Fullmath[[#This Row],[Quantity]]</f>
        <v>#DIV/0!</v>
      </c>
      <c r="J11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4" s="6" t="e">
        <f>Fullmath[[#This Row],[Mat Cost]]/Fullmath[[#This Row],[Quantity]]</f>
        <v>#DIV/0!</v>
      </c>
      <c r="L11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4" s="14"/>
      <c r="O1144" s="15">
        <f>IFERROR(_xlfn.IFNA(VLOOKUP(Fullmath[[#This Row],[M1]],$H$2:$L1143,2,FALSE),VLOOKUP(Fullmath[[#This Row],[M1]],$H1145:$L$2227,2,FALSE)),0)</f>
        <v>0</v>
      </c>
      <c r="P1144" s="16">
        <f>IFERROR(_xlfn.IFNA(VLOOKUP(Fullmath[[#This Row],[M1]],$H$2:$L1143,4,FALSE),VLOOKUP(Fullmath[[#This Row],[M1]],$H1145:$L$2227,4,FALSE)),0)</f>
        <v>0</v>
      </c>
      <c r="S1144" s="15">
        <f>IFERROR(_xlfn.IFNA(VLOOKUP(Fullmath[[#This Row],[M2]],$H$2:$L1143,2,FALSE),VLOOKUP(Fullmath[[#This Row],[M2]],$H1145:$L$2227,2,FALSE)),0)</f>
        <v>0</v>
      </c>
      <c r="T1144" s="16">
        <f>IFERROR(_xlfn.IFNA(VLOOKUP(Fullmath[[#This Row],[M2]],$H$2:$L1143,4,FALSE),VLOOKUP(Fullmath[[#This Row],[M2]],$H1145:$L$2227,4,FALSE)),0)</f>
        <v>0</v>
      </c>
      <c r="W1144" s="15">
        <f>IFERROR(_xlfn.IFNA(VLOOKUP(Fullmath[[#This Row],[M3]],$H$2:$L1143,2,FALSE),VLOOKUP(Fullmath[[#This Row],[M3]],$H1145:$L$2227,2,FALSE)),0)</f>
        <v>0</v>
      </c>
      <c r="X1144" s="16">
        <f>IFERROR(_xlfn.IFNA(VLOOKUP(Fullmath[[#This Row],[M3]],$H$2:$L1143,4,FALSE),VLOOKUP(Fullmath[[#This Row],[M3]],$H1145:$L$2227,4,FALSE)),0)</f>
        <v>0</v>
      </c>
      <c r="AA1144" s="15">
        <f>IFERROR(_xlfn.IFNA(VLOOKUP(Fullmath[[#This Row],[M4]],$H$2:$L1143,2,FALSE),VLOOKUP(Fullmath[[#This Row],[M4]],$H1145:$L$2227,2,FALSE)),0)</f>
        <v>0</v>
      </c>
      <c r="AB1144" s="16">
        <f>IFERROR(_xlfn.IFNA(VLOOKUP(Fullmath[[#This Row],[M4]],$H$2:$L1143,4,FALSE),VLOOKUP(Fullmath[[#This Row],[M4]],$H1145:$L$2227,4,FALSE)),0)</f>
        <v>0</v>
      </c>
      <c r="AE1144" s="15">
        <f>IFERROR(_xlfn.IFNA(VLOOKUP(Fullmath[[#This Row],[M5]],$H$2:$L1143,2,FALSE),VLOOKUP(Fullmath[[#This Row],[M5]],$H1145:$L$2227,2,FALSE)),0)</f>
        <v>0</v>
      </c>
      <c r="AF1144" s="16">
        <f>IFERROR(_xlfn.IFNA(VLOOKUP(Fullmath[[#This Row],[M5]],$H$2:$L1143,4,FALSE),VLOOKUP(Fullmath[[#This Row],[M5]],$H1145:$L$2227,4,FALSE)),0)</f>
        <v>0</v>
      </c>
      <c r="AI1144" s="15">
        <f>IFERROR(_xlfn.IFNA(VLOOKUP(Fullmath[[#This Row],[M6]],$H$2:$L1143,2,FALSE),VLOOKUP(Fullmath[[#This Row],[M6]],$H1145:$L$2227,2,FALSE)),0)</f>
        <v>0</v>
      </c>
      <c r="AJ1144" s="16">
        <f>IFERROR(_xlfn.IFNA(VLOOKUP(Fullmath[[#This Row],[M6]],$H$2:$L1143,4,FALSE),VLOOKUP(Fullmath[[#This Row],[M6]],$H1145:$L$2227,4,FALSE)),0)</f>
        <v>0</v>
      </c>
      <c r="AM1144" s="6">
        <f>(IFERROR(VLOOKUP(AK1144,Components[[Name]:[Price]],2,FALSE),0))</f>
        <v>0</v>
      </c>
      <c r="AP1144" s="6">
        <f>(IFERROR(VLOOKUP(AN1144,Components[[Name]:[Price]],2,FALSE),0))</f>
        <v>0</v>
      </c>
      <c r="AS1144" s="6">
        <f>(IFERROR(VLOOKUP(AQ1144,Components[[Name]:[Price]],2,FALSE),0))</f>
        <v>0</v>
      </c>
      <c r="AV1144" s="6">
        <f>(IFERROR(VLOOKUP(AT1144,Components[[Name]:[Price]],2,FALSE),0))</f>
        <v>0</v>
      </c>
      <c r="AY1144" s="6">
        <f>(IFERROR(VLOOKUP(AW1144,Components[[Name]:[Price]],2,FALSE),0))</f>
        <v>0</v>
      </c>
      <c r="BB1144" s="6">
        <f>(IFERROR(VLOOKUP(AZ1144,Components[[Name]:[Price]],2,FALSE),0))</f>
        <v>0</v>
      </c>
    </row>
    <row r="1145" spans="9:54" x14ac:dyDescent="0.2">
      <c r="I1145" s="7" t="e">
        <f>Fullmath[[#This Row],[Total CP]]/Fullmath[[#This Row],[Quantity]]</f>
        <v>#DIV/0!</v>
      </c>
      <c r="J11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5" s="6" t="e">
        <f>Fullmath[[#This Row],[Mat Cost]]/Fullmath[[#This Row],[Quantity]]</f>
        <v>#DIV/0!</v>
      </c>
      <c r="L11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5" s="14"/>
      <c r="O1145" s="15">
        <f>IFERROR(_xlfn.IFNA(VLOOKUP(Fullmath[[#This Row],[M1]],$H$2:$L1144,2,FALSE),VLOOKUP(Fullmath[[#This Row],[M1]],$H1146:$L$2227,2,FALSE)),0)</f>
        <v>0</v>
      </c>
      <c r="P1145" s="16">
        <f>IFERROR(_xlfn.IFNA(VLOOKUP(Fullmath[[#This Row],[M1]],$H$2:$L1144,4,FALSE),VLOOKUP(Fullmath[[#This Row],[M1]],$H1146:$L$2227,4,FALSE)),0)</f>
        <v>0</v>
      </c>
      <c r="S1145" s="15">
        <f>IFERROR(_xlfn.IFNA(VLOOKUP(Fullmath[[#This Row],[M2]],$H$2:$L1144,2,FALSE),VLOOKUP(Fullmath[[#This Row],[M2]],$H1146:$L$2227,2,FALSE)),0)</f>
        <v>0</v>
      </c>
      <c r="T1145" s="16">
        <f>IFERROR(_xlfn.IFNA(VLOOKUP(Fullmath[[#This Row],[M2]],$H$2:$L1144,4,FALSE),VLOOKUP(Fullmath[[#This Row],[M2]],$H1146:$L$2227,4,FALSE)),0)</f>
        <v>0</v>
      </c>
      <c r="W1145" s="15">
        <f>IFERROR(_xlfn.IFNA(VLOOKUP(Fullmath[[#This Row],[M3]],$H$2:$L1144,2,FALSE),VLOOKUP(Fullmath[[#This Row],[M3]],$H1146:$L$2227,2,FALSE)),0)</f>
        <v>0</v>
      </c>
      <c r="X1145" s="16">
        <f>IFERROR(_xlfn.IFNA(VLOOKUP(Fullmath[[#This Row],[M3]],$H$2:$L1144,4,FALSE),VLOOKUP(Fullmath[[#This Row],[M3]],$H1146:$L$2227,4,FALSE)),0)</f>
        <v>0</v>
      </c>
      <c r="AA1145" s="15">
        <f>IFERROR(_xlfn.IFNA(VLOOKUP(Fullmath[[#This Row],[M4]],$H$2:$L1144,2,FALSE),VLOOKUP(Fullmath[[#This Row],[M4]],$H1146:$L$2227,2,FALSE)),0)</f>
        <v>0</v>
      </c>
      <c r="AB1145" s="16">
        <f>IFERROR(_xlfn.IFNA(VLOOKUP(Fullmath[[#This Row],[M4]],$H$2:$L1144,4,FALSE),VLOOKUP(Fullmath[[#This Row],[M4]],$H1146:$L$2227,4,FALSE)),0)</f>
        <v>0</v>
      </c>
      <c r="AE1145" s="15">
        <f>IFERROR(_xlfn.IFNA(VLOOKUP(Fullmath[[#This Row],[M5]],$H$2:$L1144,2,FALSE),VLOOKUP(Fullmath[[#This Row],[M5]],$H1146:$L$2227,2,FALSE)),0)</f>
        <v>0</v>
      </c>
      <c r="AF1145" s="16">
        <f>IFERROR(_xlfn.IFNA(VLOOKUP(Fullmath[[#This Row],[M5]],$H$2:$L1144,4,FALSE),VLOOKUP(Fullmath[[#This Row],[M5]],$H1146:$L$2227,4,FALSE)),0)</f>
        <v>0</v>
      </c>
      <c r="AI1145" s="15">
        <f>IFERROR(_xlfn.IFNA(VLOOKUP(Fullmath[[#This Row],[M6]],$H$2:$L1144,2,FALSE),VLOOKUP(Fullmath[[#This Row],[M6]],$H1146:$L$2227,2,FALSE)),0)</f>
        <v>0</v>
      </c>
      <c r="AJ1145" s="16">
        <f>IFERROR(_xlfn.IFNA(VLOOKUP(Fullmath[[#This Row],[M6]],$H$2:$L1144,4,FALSE),VLOOKUP(Fullmath[[#This Row],[M6]],$H1146:$L$2227,4,FALSE)),0)</f>
        <v>0</v>
      </c>
      <c r="AM1145" s="6">
        <f>(IFERROR(VLOOKUP(AK1145,Components[[Name]:[Price]],2,FALSE),0))</f>
        <v>0</v>
      </c>
      <c r="AP1145" s="6">
        <f>(IFERROR(VLOOKUP(AN1145,Components[[Name]:[Price]],2,FALSE),0))</f>
        <v>0</v>
      </c>
      <c r="AS1145" s="6">
        <f>(IFERROR(VLOOKUP(AQ1145,Components[[Name]:[Price]],2,FALSE),0))</f>
        <v>0</v>
      </c>
      <c r="AV1145" s="6">
        <f>(IFERROR(VLOOKUP(AT1145,Components[[Name]:[Price]],2,FALSE),0))</f>
        <v>0</v>
      </c>
      <c r="AY1145" s="6">
        <f>(IFERROR(VLOOKUP(AW1145,Components[[Name]:[Price]],2,FALSE),0))</f>
        <v>0</v>
      </c>
      <c r="BB1145" s="6">
        <f>(IFERROR(VLOOKUP(AZ1145,Components[[Name]:[Price]],2,FALSE),0))</f>
        <v>0</v>
      </c>
    </row>
    <row r="1146" spans="9:54" x14ac:dyDescent="0.2">
      <c r="I1146" s="7" t="e">
        <f>Fullmath[[#This Row],[Total CP]]/Fullmath[[#This Row],[Quantity]]</f>
        <v>#DIV/0!</v>
      </c>
      <c r="J11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6" s="6" t="e">
        <f>Fullmath[[#This Row],[Mat Cost]]/Fullmath[[#This Row],[Quantity]]</f>
        <v>#DIV/0!</v>
      </c>
      <c r="L11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6" s="14"/>
      <c r="O1146" s="15">
        <f>IFERROR(_xlfn.IFNA(VLOOKUP(Fullmath[[#This Row],[M1]],$H$2:$L1145,2,FALSE),VLOOKUP(Fullmath[[#This Row],[M1]],$H1147:$L$2227,2,FALSE)),0)</f>
        <v>0</v>
      </c>
      <c r="P1146" s="16">
        <f>IFERROR(_xlfn.IFNA(VLOOKUP(Fullmath[[#This Row],[M1]],$H$2:$L1145,4,FALSE),VLOOKUP(Fullmath[[#This Row],[M1]],$H1147:$L$2227,4,FALSE)),0)</f>
        <v>0</v>
      </c>
      <c r="S1146" s="15">
        <f>IFERROR(_xlfn.IFNA(VLOOKUP(Fullmath[[#This Row],[M2]],$H$2:$L1145,2,FALSE),VLOOKUP(Fullmath[[#This Row],[M2]],$H1147:$L$2227,2,FALSE)),0)</f>
        <v>0</v>
      </c>
      <c r="T1146" s="16">
        <f>IFERROR(_xlfn.IFNA(VLOOKUP(Fullmath[[#This Row],[M2]],$H$2:$L1145,4,FALSE),VLOOKUP(Fullmath[[#This Row],[M2]],$H1147:$L$2227,4,FALSE)),0)</f>
        <v>0</v>
      </c>
      <c r="W1146" s="15">
        <f>IFERROR(_xlfn.IFNA(VLOOKUP(Fullmath[[#This Row],[M3]],$H$2:$L1145,2,FALSE),VLOOKUP(Fullmath[[#This Row],[M3]],$H1147:$L$2227,2,FALSE)),0)</f>
        <v>0</v>
      </c>
      <c r="X1146" s="16">
        <f>IFERROR(_xlfn.IFNA(VLOOKUP(Fullmath[[#This Row],[M3]],$H$2:$L1145,4,FALSE),VLOOKUP(Fullmath[[#This Row],[M3]],$H1147:$L$2227,4,FALSE)),0)</f>
        <v>0</v>
      </c>
      <c r="AA1146" s="15">
        <f>IFERROR(_xlfn.IFNA(VLOOKUP(Fullmath[[#This Row],[M4]],$H$2:$L1145,2,FALSE),VLOOKUP(Fullmath[[#This Row],[M4]],$H1147:$L$2227,2,FALSE)),0)</f>
        <v>0</v>
      </c>
      <c r="AB1146" s="16">
        <f>IFERROR(_xlfn.IFNA(VLOOKUP(Fullmath[[#This Row],[M4]],$H$2:$L1145,4,FALSE),VLOOKUP(Fullmath[[#This Row],[M4]],$H1147:$L$2227,4,FALSE)),0)</f>
        <v>0</v>
      </c>
      <c r="AE1146" s="15">
        <f>IFERROR(_xlfn.IFNA(VLOOKUP(Fullmath[[#This Row],[M5]],$H$2:$L1145,2,FALSE),VLOOKUP(Fullmath[[#This Row],[M5]],$H1147:$L$2227,2,FALSE)),0)</f>
        <v>0</v>
      </c>
      <c r="AF1146" s="16">
        <f>IFERROR(_xlfn.IFNA(VLOOKUP(Fullmath[[#This Row],[M5]],$H$2:$L1145,4,FALSE),VLOOKUP(Fullmath[[#This Row],[M5]],$H1147:$L$2227,4,FALSE)),0)</f>
        <v>0</v>
      </c>
      <c r="AI1146" s="15">
        <f>IFERROR(_xlfn.IFNA(VLOOKUP(Fullmath[[#This Row],[M6]],$H$2:$L1145,2,FALSE),VLOOKUP(Fullmath[[#This Row],[M6]],$H1147:$L$2227,2,FALSE)),0)</f>
        <v>0</v>
      </c>
      <c r="AJ1146" s="16">
        <f>IFERROR(_xlfn.IFNA(VLOOKUP(Fullmath[[#This Row],[M6]],$H$2:$L1145,4,FALSE),VLOOKUP(Fullmath[[#This Row],[M6]],$H1147:$L$2227,4,FALSE)),0)</f>
        <v>0</v>
      </c>
      <c r="AM1146" s="6">
        <f>(IFERROR(VLOOKUP(AK1146,Components[[Name]:[Price]],2,FALSE),0))</f>
        <v>0</v>
      </c>
      <c r="AP1146" s="6">
        <f>(IFERROR(VLOOKUP(AN1146,Components[[Name]:[Price]],2,FALSE),0))</f>
        <v>0</v>
      </c>
      <c r="AS1146" s="6">
        <f>(IFERROR(VLOOKUP(AQ1146,Components[[Name]:[Price]],2,FALSE),0))</f>
        <v>0</v>
      </c>
      <c r="AV1146" s="6">
        <f>(IFERROR(VLOOKUP(AT1146,Components[[Name]:[Price]],2,FALSE),0))</f>
        <v>0</v>
      </c>
      <c r="AY1146" s="6">
        <f>(IFERROR(VLOOKUP(AW1146,Components[[Name]:[Price]],2,FALSE),0))</f>
        <v>0</v>
      </c>
      <c r="BB1146" s="6">
        <f>(IFERROR(VLOOKUP(AZ1146,Components[[Name]:[Price]],2,FALSE),0))</f>
        <v>0</v>
      </c>
    </row>
    <row r="1147" spans="9:54" x14ac:dyDescent="0.2">
      <c r="I1147" s="7" t="e">
        <f>Fullmath[[#This Row],[Total CP]]/Fullmath[[#This Row],[Quantity]]</f>
        <v>#DIV/0!</v>
      </c>
      <c r="J11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7" s="6" t="e">
        <f>Fullmath[[#This Row],[Mat Cost]]/Fullmath[[#This Row],[Quantity]]</f>
        <v>#DIV/0!</v>
      </c>
      <c r="L11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7" s="14"/>
      <c r="O1147" s="15">
        <f>IFERROR(_xlfn.IFNA(VLOOKUP(Fullmath[[#This Row],[M1]],$H$2:$L1146,2,FALSE),VLOOKUP(Fullmath[[#This Row],[M1]],$H1148:$L$2227,2,FALSE)),0)</f>
        <v>0</v>
      </c>
      <c r="P1147" s="16">
        <f>IFERROR(_xlfn.IFNA(VLOOKUP(Fullmath[[#This Row],[M1]],$H$2:$L1146,4,FALSE),VLOOKUP(Fullmath[[#This Row],[M1]],$H1148:$L$2227,4,FALSE)),0)</f>
        <v>0</v>
      </c>
      <c r="S1147" s="15">
        <f>IFERROR(_xlfn.IFNA(VLOOKUP(Fullmath[[#This Row],[M2]],$H$2:$L1146,2,FALSE),VLOOKUP(Fullmath[[#This Row],[M2]],$H1148:$L$2227,2,FALSE)),0)</f>
        <v>0</v>
      </c>
      <c r="T1147" s="16">
        <f>IFERROR(_xlfn.IFNA(VLOOKUP(Fullmath[[#This Row],[M2]],$H$2:$L1146,4,FALSE),VLOOKUP(Fullmath[[#This Row],[M2]],$H1148:$L$2227,4,FALSE)),0)</f>
        <v>0</v>
      </c>
      <c r="W1147" s="15">
        <f>IFERROR(_xlfn.IFNA(VLOOKUP(Fullmath[[#This Row],[M3]],$H$2:$L1146,2,FALSE),VLOOKUP(Fullmath[[#This Row],[M3]],$H1148:$L$2227,2,FALSE)),0)</f>
        <v>0</v>
      </c>
      <c r="X1147" s="16">
        <f>IFERROR(_xlfn.IFNA(VLOOKUP(Fullmath[[#This Row],[M3]],$H$2:$L1146,4,FALSE),VLOOKUP(Fullmath[[#This Row],[M3]],$H1148:$L$2227,4,FALSE)),0)</f>
        <v>0</v>
      </c>
      <c r="AA1147" s="15">
        <f>IFERROR(_xlfn.IFNA(VLOOKUP(Fullmath[[#This Row],[M4]],$H$2:$L1146,2,FALSE),VLOOKUP(Fullmath[[#This Row],[M4]],$H1148:$L$2227,2,FALSE)),0)</f>
        <v>0</v>
      </c>
      <c r="AB1147" s="16">
        <f>IFERROR(_xlfn.IFNA(VLOOKUP(Fullmath[[#This Row],[M4]],$H$2:$L1146,4,FALSE),VLOOKUP(Fullmath[[#This Row],[M4]],$H1148:$L$2227,4,FALSE)),0)</f>
        <v>0</v>
      </c>
      <c r="AE1147" s="15">
        <f>IFERROR(_xlfn.IFNA(VLOOKUP(Fullmath[[#This Row],[M5]],$H$2:$L1146,2,FALSE),VLOOKUP(Fullmath[[#This Row],[M5]],$H1148:$L$2227,2,FALSE)),0)</f>
        <v>0</v>
      </c>
      <c r="AF1147" s="16">
        <f>IFERROR(_xlfn.IFNA(VLOOKUP(Fullmath[[#This Row],[M5]],$H$2:$L1146,4,FALSE),VLOOKUP(Fullmath[[#This Row],[M5]],$H1148:$L$2227,4,FALSE)),0)</f>
        <v>0</v>
      </c>
      <c r="AI1147" s="15">
        <f>IFERROR(_xlfn.IFNA(VLOOKUP(Fullmath[[#This Row],[M6]],$H$2:$L1146,2,FALSE),VLOOKUP(Fullmath[[#This Row],[M6]],$H1148:$L$2227,2,FALSE)),0)</f>
        <v>0</v>
      </c>
      <c r="AJ1147" s="16">
        <f>IFERROR(_xlfn.IFNA(VLOOKUP(Fullmath[[#This Row],[M6]],$H$2:$L1146,4,FALSE),VLOOKUP(Fullmath[[#This Row],[M6]],$H1148:$L$2227,4,FALSE)),0)</f>
        <v>0</v>
      </c>
      <c r="AM1147" s="6">
        <f>(IFERROR(VLOOKUP(AK1147,Components[[Name]:[Price]],2,FALSE),0))</f>
        <v>0</v>
      </c>
      <c r="AP1147" s="6">
        <f>(IFERROR(VLOOKUP(AN1147,Components[[Name]:[Price]],2,FALSE),0))</f>
        <v>0</v>
      </c>
      <c r="AS1147" s="6">
        <f>(IFERROR(VLOOKUP(AQ1147,Components[[Name]:[Price]],2,FALSE),0))</f>
        <v>0</v>
      </c>
      <c r="AV1147" s="6">
        <f>(IFERROR(VLOOKUP(AT1147,Components[[Name]:[Price]],2,FALSE),0))</f>
        <v>0</v>
      </c>
      <c r="AY1147" s="6">
        <f>(IFERROR(VLOOKUP(AW1147,Components[[Name]:[Price]],2,FALSE),0))</f>
        <v>0</v>
      </c>
      <c r="BB1147" s="6">
        <f>(IFERROR(VLOOKUP(AZ1147,Components[[Name]:[Price]],2,FALSE),0))</f>
        <v>0</v>
      </c>
    </row>
    <row r="1148" spans="9:54" x14ac:dyDescent="0.2">
      <c r="I1148" s="7" t="e">
        <f>Fullmath[[#This Row],[Total CP]]/Fullmath[[#This Row],[Quantity]]</f>
        <v>#DIV/0!</v>
      </c>
      <c r="J11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8" s="6" t="e">
        <f>Fullmath[[#This Row],[Mat Cost]]/Fullmath[[#This Row],[Quantity]]</f>
        <v>#DIV/0!</v>
      </c>
      <c r="L11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8" s="14"/>
      <c r="O1148" s="15">
        <f>IFERROR(_xlfn.IFNA(VLOOKUP(Fullmath[[#This Row],[M1]],$H$2:$L1147,2,FALSE),VLOOKUP(Fullmath[[#This Row],[M1]],$H1149:$L$2227,2,FALSE)),0)</f>
        <v>0</v>
      </c>
      <c r="P1148" s="16">
        <f>IFERROR(_xlfn.IFNA(VLOOKUP(Fullmath[[#This Row],[M1]],$H$2:$L1147,4,FALSE),VLOOKUP(Fullmath[[#This Row],[M1]],$H1149:$L$2227,4,FALSE)),0)</f>
        <v>0</v>
      </c>
      <c r="S1148" s="15">
        <f>IFERROR(_xlfn.IFNA(VLOOKUP(Fullmath[[#This Row],[M2]],$H$2:$L1147,2,FALSE),VLOOKUP(Fullmath[[#This Row],[M2]],$H1149:$L$2227,2,FALSE)),0)</f>
        <v>0</v>
      </c>
      <c r="T1148" s="16">
        <f>IFERROR(_xlfn.IFNA(VLOOKUP(Fullmath[[#This Row],[M2]],$H$2:$L1147,4,FALSE),VLOOKUP(Fullmath[[#This Row],[M2]],$H1149:$L$2227,4,FALSE)),0)</f>
        <v>0</v>
      </c>
      <c r="W1148" s="15">
        <f>IFERROR(_xlfn.IFNA(VLOOKUP(Fullmath[[#This Row],[M3]],$H$2:$L1147,2,FALSE),VLOOKUP(Fullmath[[#This Row],[M3]],$H1149:$L$2227,2,FALSE)),0)</f>
        <v>0</v>
      </c>
      <c r="X1148" s="16">
        <f>IFERROR(_xlfn.IFNA(VLOOKUP(Fullmath[[#This Row],[M3]],$H$2:$L1147,4,FALSE),VLOOKUP(Fullmath[[#This Row],[M3]],$H1149:$L$2227,4,FALSE)),0)</f>
        <v>0</v>
      </c>
      <c r="AA1148" s="15">
        <f>IFERROR(_xlfn.IFNA(VLOOKUP(Fullmath[[#This Row],[M4]],$H$2:$L1147,2,FALSE),VLOOKUP(Fullmath[[#This Row],[M4]],$H1149:$L$2227,2,FALSE)),0)</f>
        <v>0</v>
      </c>
      <c r="AB1148" s="16">
        <f>IFERROR(_xlfn.IFNA(VLOOKUP(Fullmath[[#This Row],[M4]],$H$2:$L1147,4,FALSE),VLOOKUP(Fullmath[[#This Row],[M4]],$H1149:$L$2227,4,FALSE)),0)</f>
        <v>0</v>
      </c>
      <c r="AE1148" s="15">
        <f>IFERROR(_xlfn.IFNA(VLOOKUP(Fullmath[[#This Row],[M5]],$H$2:$L1147,2,FALSE),VLOOKUP(Fullmath[[#This Row],[M5]],$H1149:$L$2227,2,FALSE)),0)</f>
        <v>0</v>
      </c>
      <c r="AF1148" s="16">
        <f>IFERROR(_xlfn.IFNA(VLOOKUP(Fullmath[[#This Row],[M5]],$H$2:$L1147,4,FALSE),VLOOKUP(Fullmath[[#This Row],[M5]],$H1149:$L$2227,4,FALSE)),0)</f>
        <v>0</v>
      </c>
      <c r="AI1148" s="15">
        <f>IFERROR(_xlfn.IFNA(VLOOKUP(Fullmath[[#This Row],[M6]],$H$2:$L1147,2,FALSE),VLOOKUP(Fullmath[[#This Row],[M6]],$H1149:$L$2227,2,FALSE)),0)</f>
        <v>0</v>
      </c>
      <c r="AJ1148" s="16">
        <f>IFERROR(_xlfn.IFNA(VLOOKUP(Fullmath[[#This Row],[M6]],$H$2:$L1147,4,FALSE),VLOOKUP(Fullmath[[#This Row],[M6]],$H1149:$L$2227,4,FALSE)),0)</f>
        <v>0</v>
      </c>
      <c r="AM1148" s="6">
        <f>(IFERROR(VLOOKUP(AK1148,Components[[Name]:[Price]],2,FALSE),0))</f>
        <v>0</v>
      </c>
      <c r="AP1148" s="6">
        <f>(IFERROR(VLOOKUP(AN1148,Components[[Name]:[Price]],2,FALSE),0))</f>
        <v>0</v>
      </c>
      <c r="AS1148" s="6">
        <f>(IFERROR(VLOOKUP(AQ1148,Components[[Name]:[Price]],2,FALSE),0))</f>
        <v>0</v>
      </c>
      <c r="AV1148" s="6">
        <f>(IFERROR(VLOOKUP(AT1148,Components[[Name]:[Price]],2,FALSE),0))</f>
        <v>0</v>
      </c>
      <c r="AY1148" s="6">
        <f>(IFERROR(VLOOKUP(AW1148,Components[[Name]:[Price]],2,FALSE),0))</f>
        <v>0</v>
      </c>
      <c r="BB1148" s="6">
        <f>(IFERROR(VLOOKUP(AZ1148,Components[[Name]:[Price]],2,FALSE),0))</f>
        <v>0</v>
      </c>
    </row>
    <row r="1149" spans="9:54" x14ac:dyDescent="0.2">
      <c r="I1149" s="7" t="e">
        <f>Fullmath[[#This Row],[Total CP]]/Fullmath[[#This Row],[Quantity]]</f>
        <v>#DIV/0!</v>
      </c>
      <c r="J11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49" s="6" t="e">
        <f>Fullmath[[#This Row],[Mat Cost]]/Fullmath[[#This Row],[Quantity]]</f>
        <v>#DIV/0!</v>
      </c>
      <c r="L11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49" s="14"/>
      <c r="O1149" s="15">
        <f>IFERROR(_xlfn.IFNA(VLOOKUP(Fullmath[[#This Row],[M1]],$H$2:$L1148,2,FALSE),VLOOKUP(Fullmath[[#This Row],[M1]],$H1150:$L$2227,2,FALSE)),0)</f>
        <v>0</v>
      </c>
      <c r="P1149" s="16">
        <f>IFERROR(_xlfn.IFNA(VLOOKUP(Fullmath[[#This Row],[M1]],$H$2:$L1148,4,FALSE),VLOOKUP(Fullmath[[#This Row],[M1]],$H1150:$L$2227,4,FALSE)),0)</f>
        <v>0</v>
      </c>
      <c r="S1149" s="15">
        <f>IFERROR(_xlfn.IFNA(VLOOKUP(Fullmath[[#This Row],[M2]],$H$2:$L1148,2,FALSE),VLOOKUP(Fullmath[[#This Row],[M2]],$H1150:$L$2227,2,FALSE)),0)</f>
        <v>0</v>
      </c>
      <c r="T1149" s="16">
        <f>IFERROR(_xlfn.IFNA(VLOOKUP(Fullmath[[#This Row],[M2]],$H$2:$L1148,4,FALSE),VLOOKUP(Fullmath[[#This Row],[M2]],$H1150:$L$2227,4,FALSE)),0)</f>
        <v>0</v>
      </c>
      <c r="W1149" s="15">
        <f>IFERROR(_xlfn.IFNA(VLOOKUP(Fullmath[[#This Row],[M3]],$H$2:$L1148,2,FALSE),VLOOKUP(Fullmath[[#This Row],[M3]],$H1150:$L$2227,2,FALSE)),0)</f>
        <v>0</v>
      </c>
      <c r="X1149" s="16">
        <f>IFERROR(_xlfn.IFNA(VLOOKUP(Fullmath[[#This Row],[M3]],$H$2:$L1148,4,FALSE),VLOOKUP(Fullmath[[#This Row],[M3]],$H1150:$L$2227,4,FALSE)),0)</f>
        <v>0</v>
      </c>
      <c r="AA1149" s="15">
        <f>IFERROR(_xlfn.IFNA(VLOOKUP(Fullmath[[#This Row],[M4]],$H$2:$L1148,2,FALSE),VLOOKUP(Fullmath[[#This Row],[M4]],$H1150:$L$2227,2,FALSE)),0)</f>
        <v>0</v>
      </c>
      <c r="AB1149" s="16">
        <f>IFERROR(_xlfn.IFNA(VLOOKUP(Fullmath[[#This Row],[M4]],$H$2:$L1148,4,FALSE),VLOOKUP(Fullmath[[#This Row],[M4]],$H1150:$L$2227,4,FALSE)),0)</f>
        <v>0</v>
      </c>
      <c r="AE1149" s="15">
        <f>IFERROR(_xlfn.IFNA(VLOOKUP(Fullmath[[#This Row],[M5]],$H$2:$L1148,2,FALSE),VLOOKUP(Fullmath[[#This Row],[M5]],$H1150:$L$2227,2,FALSE)),0)</f>
        <v>0</v>
      </c>
      <c r="AF1149" s="16">
        <f>IFERROR(_xlfn.IFNA(VLOOKUP(Fullmath[[#This Row],[M5]],$H$2:$L1148,4,FALSE),VLOOKUP(Fullmath[[#This Row],[M5]],$H1150:$L$2227,4,FALSE)),0)</f>
        <v>0</v>
      </c>
      <c r="AI1149" s="15">
        <f>IFERROR(_xlfn.IFNA(VLOOKUP(Fullmath[[#This Row],[M6]],$H$2:$L1148,2,FALSE),VLOOKUP(Fullmath[[#This Row],[M6]],$H1150:$L$2227,2,FALSE)),0)</f>
        <v>0</v>
      </c>
      <c r="AJ1149" s="16">
        <f>IFERROR(_xlfn.IFNA(VLOOKUP(Fullmath[[#This Row],[M6]],$H$2:$L1148,4,FALSE),VLOOKUP(Fullmath[[#This Row],[M6]],$H1150:$L$2227,4,FALSE)),0)</f>
        <v>0</v>
      </c>
      <c r="AM1149" s="6">
        <f>(IFERROR(VLOOKUP(AK1149,Components[[Name]:[Price]],2,FALSE),0))</f>
        <v>0</v>
      </c>
      <c r="AP1149" s="6">
        <f>(IFERROR(VLOOKUP(AN1149,Components[[Name]:[Price]],2,FALSE),0))</f>
        <v>0</v>
      </c>
      <c r="AS1149" s="6">
        <f>(IFERROR(VLOOKUP(AQ1149,Components[[Name]:[Price]],2,FALSE),0))</f>
        <v>0</v>
      </c>
      <c r="AV1149" s="6">
        <f>(IFERROR(VLOOKUP(AT1149,Components[[Name]:[Price]],2,FALSE),0))</f>
        <v>0</v>
      </c>
      <c r="AY1149" s="6">
        <f>(IFERROR(VLOOKUP(AW1149,Components[[Name]:[Price]],2,FALSE),0))</f>
        <v>0</v>
      </c>
      <c r="BB1149" s="6">
        <f>(IFERROR(VLOOKUP(AZ1149,Components[[Name]:[Price]],2,FALSE),0))</f>
        <v>0</v>
      </c>
    </row>
    <row r="1150" spans="9:54" x14ac:dyDescent="0.2">
      <c r="I1150" s="7" t="e">
        <f>Fullmath[[#This Row],[Total CP]]/Fullmath[[#This Row],[Quantity]]</f>
        <v>#DIV/0!</v>
      </c>
      <c r="J11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0" s="6" t="e">
        <f>Fullmath[[#This Row],[Mat Cost]]/Fullmath[[#This Row],[Quantity]]</f>
        <v>#DIV/0!</v>
      </c>
      <c r="L11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0" s="14"/>
      <c r="O1150" s="15">
        <f>IFERROR(_xlfn.IFNA(VLOOKUP(Fullmath[[#This Row],[M1]],$H$2:$L1149,2,FALSE),VLOOKUP(Fullmath[[#This Row],[M1]],$H1151:$L$2227,2,FALSE)),0)</f>
        <v>0</v>
      </c>
      <c r="P1150" s="16">
        <f>IFERROR(_xlfn.IFNA(VLOOKUP(Fullmath[[#This Row],[M1]],$H$2:$L1149,4,FALSE),VLOOKUP(Fullmath[[#This Row],[M1]],$H1151:$L$2227,4,FALSE)),0)</f>
        <v>0</v>
      </c>
      <c r="S1150" s="15">
        <f>IFERROR(_xlfn.IFNA(VLOOKUP(Fullmath[[#This Row],[M2]],$H$2:$L1149,2,FALSE),VLOOKUP(Fullmath[[#This Row],[M2]],$H1151:$L$2227,2,FALSE)),0)</f>
        <v>0</v>
      </c>
      <c r="T1150" s="16">
        <f>IFERROR(_xlfn.IFNA(VLOOKUP(Fullmath[[#This Row],[M2]],$H$2:$L1149,4,FALSE),VLOOKUP(Fullmath[[#This Row],[M2]],$H1151:$L$2227,4,FALSE)),0)</f>
        <v>0</v>
      </c>
      <c r="W1150" s="15">
        <f>IFERROR(_xlfn.IFNA(VLOOKUP(Fullmath[[#This Row],[M3]],$H$2:$L1149,2,FALSE),VLOOKUP(Fullmath[[#This Row],[M3]],$H1151:$L$2227,2,FALSE)),0)</f>
        <v>0</v>
      </c>
      <c r="X1150" s="16">
        <f>IFERROR(_xlfn.IFNA(VLOOKUP(Fullmath[[#This Row],[M3]],$H$2:$L1149,4,FALSE),VLOOKUP(Fullmath[[#This Row],[M3]],$H1151:$L$2227,4,FALSE)),0)</f>
        <v>0</v>
      </c>
      <c r="AA1150" s="15">
        <f>IFERROR(_xlfn.IFNA(VLOOKUP(Fullmath[[#This Row],[M4]],$H$2:$L1149,2,FALSE),VLOOKUP(Fullmath[[#This Row],[M4]],$H1151:$L$2227,2,FALSE)),0)</f>
        <v>0</v>
      </c>
      <c r="AB1150" s="16">
        <f>IFERROR(_xlfn.IFNA(VLOOKUP(Fullmath[[#This Row],[M4]],$H$2:$L1149,4,FALSE),VLOOKUP(Fullmath[[#This Row],[M4]],$H1151:$L$2227,4,FALSE)),0)</f>
        <v>0</v>
      </c>
      <c r="AE1150" s="15">
        <f>IFERROR(_xlfn.IFNA(VLOOKUP(Fullmath[[#This Row],[M5]],$H$2:$L1149,2,FALSE),VLOOKUP(Fullmath[[#This Row],[M5]],$H1151:$L$2227,2,FALSE)),0)</f>
        <v>0</v>
      </c>
      <c r="AF1150" s="16">
        <f>IFERROR(_xlfn.IFNA(VLOOKUP(Fullmath[[#This Row],[M5]],$H$2:$L1149,4,FALSE),VLOOKUP(Fullmath[[#This Row],[M5]],$H1151:$L$2227,4,FALSE)),0)</f>
        <v>0</v>
      </c>
      <c r="AI1150" s="15">
        <f>IFERROR(_xlfn.IFNA(VLOOKUP(Fullmath[[#This Row],[M6]],$H$2:$L1149,2,FALSE),VLOOKUP(Fullmath[[#This Row],[M6]],$H1151:$L$2227,2,FALSE)),0)</f>
        <v>0</v>
      </c>
      <c r="AJ1150" s="16">
        <f>IFERROR(_xlfn.IFNA(VLOOKUP(Fullmath[[#This Row],[M6]],$H$2:$L1149,4,FALSE),VLOOKUP(Fullmath[[#This Row],[M6]],$H1151:$L$2227,4,FALSE)),0)</f>
        <v>0</v>
      </c>
      <c r="AM1150" s="6">
        <f>(IFERROR(VLOOKUP(AK1150,Components[[Name]:[Price]],2,FALSE),0))</f>
        <v>0</v>
      </c>
      <c r="AP1150" s="6">
        <f>(IFERROR(VLOOKUP(AN1150,Components[[Name]:[Price]],2,FALSE),0))</f>
        <v>0</v>
      </c>
      <c r="AS1150" s="6">
        <f>(IFERROR(VLOOKUP(AQ1150,Components[[Name]:[Price]],2,FALSE),0))</f>
        <v>0</v>
      </c>
      <c r="AV1150" s="6">
        <f>(IFERROR(VLOOKUP(AT1150,Components[[Name]:[Price]],2,FALSE),0))</f>
        <v>0</v>
      </c>
      <c r="AY1150" s="6">
        <f>(IFERROR(VLOOKUP(AW1150,Components[[Name]:[Price]],2,FALSE),0))</f>
        <v>0</v>
      </c>
      <c r="BB1150" s="6">
        <f>(IFERROR(VLOOKUP(AZ1150,Components[[Name]:[Price]],2,FALSE),0))</f>
        <v>0</v>
      </c>
    </row>
    <row r="1151" spans="9:54" x14ac:dyDescent="0.2">
      <c r="I1151" s="7" t="e">
        <f>Fullmath[[#This Row],[Total CP]]/Fullmath[[#This Row],[Quantity]]</f>
        <v>#DIV/0!</v>
      </c>
      <c r="J11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1" s="6" t="e">
        <f>Fullmath[[#This Row],[Mat Cost]]/Fullmath[[#This Row],[Quantity]]</f>
        <v>#DIV/0!</v>
      </c>
      <c r="L11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1" s="14"/>
      <c r="O1151" s="15">
        <f>IFERROR(_xlfn.IFNA(VLOOKUP(Fullmath[[#This Row],[M1]],$H$2:$L1150,2,FALSE),VLOOKUP(Fullmath[[#This Row],[M1]],$H1152:$L$2227,2,FALSE)),0)</f>
        <v>0</v>
      </c>
      <c r="P1151" s="16">
        <f>IFERROR(_xlfn.IFNA(VLOOKUP(Fullmath[[#This Row],[M1]],$H$2:$L1150,4,FALSE),VLOOKUP(Fullmath[[#This Row],[M1]],$H1152:$L$2227,4,FALSE)),0)</f>
        <v>0</v>
      </c>
      <c r="S1151" s="15">
        <f>IFERROR(_xlfn.IFNA(VLOOKUP(Fullmath[[#This Row],[M2]],$H$2:$L1150,2,FALSE),VLOOKUP(Fullmath[[#This Row],[M2]],$H1152:$L$2227,2,FALSE)),0)</f>
        <v>0</v>
      </c>
      <c r="T1151" s="16">
        <f>IFERROR(_xlfn.IFNA(VLOOKUP(Fullmath[[#This Row],[M2]],$H$2:$L1150,4,FALSE),VLOOKUP(Fullmath[[#This Row],[M2]],$H1152:$L$2227,4,FALSE)),0)</f>
        <v>0</v>
      </c>
      <c r="W1151" s="15">
        <f>IFERROR(_xlfn.IFNA(VLOOKUP(Fullmath[[#This Row],[M3]],$H$2:$L1150,2,FALSE),VLOOKUP(Fullmath[[#This Row],[M3]],$H1152:$L$2227,2,FALSE)),0)</f>
        <v>0</v>
      </c>
      <c r="X1151" s="16">
        <f>IFERROR(_xlfn.IFNA(VLOOKUP(Fullmath[[#This Row],[M3]],$H$2:$L1150,4,FALSE),VLOOKUP(Fullmath[[#This Row],[M3]],$H1152:$L$2227,4,FALSE)),0)</f>
        <v>0</v>
      </c>
      <c r="AA1151" s="15">
        <f>IFERROR(_xlfn.IFNA(VLOOKUP(Fullmath[[#This Row],[M4]],$H$2:$L1150,2,FALSE),VLOOKUP(Fullmath[[#This Row],[M4]],$H1152:$L$2227,2,FALSE)),0)</f>
        <v>0</v>
      </c>
      <c r="AB1151" s="16">
        <f>IFERROR(_xlfn.IFNA(VLOOKUP(Fullmath[[#This Row],[M4]],$H$2:$L1150,4,FALSE),VLOOKUP(Fullmath[[#This Row],[M4]],$H1152:$L$2227,4,FALSE)),0)</f>
        <v>0</v>
      </c>
      <c r="AE1151" s="15">
        <f>IFERROR(_xlfn.IFNA(VLOOKUP(Fullmath[[#This Row],[M5]],$H$2:$L1150,2,FALSE),VLOOKUP(Fullmath[[#This Row],[M5]],$H1152:$L$2227,2,FALSE)),0)</f>
        <v>0</v>
      </c>
      <c r="AF1151" s="16">
        <f>IFERROR(_xlfn.IFNA(VLOOKUP(Fullmath[[#This Row],[M5]],$H$2:$L1150,4,FALSE),VLOOKUP(Fullmath[[#This Row],[M5]],$H1152:$L$2227,4,FALSE)),0)</f>
        <v>0</v>
      </c>
      <c r="AI1151" s="15">
        <f>IFERROR(_xlfn.IFNA(VLOOKUP(Fullmath[[#This Row],[M6]],$H$2:$L1150,2,FALSE),VLOOKUP(Fullmath[[#This Row],[M6]],$H1152:$L$2227,2,FALSE)),0)</f>
        <v>0</v>
      </c>
      <c r="AJ1151" s="16">
        <f>IFERROR(_xlfn.IFNA(VLOOKUP(Fullmath[[#This Row],[M6]],$H$2:$L1150,4,FALSE),VLOOKUP(Fullmath[[#This Row],[M6]],$H1152:$L$2227,4,FALSE)),0)</f>
        <v>0</v>
      </c>
      <c r="AM1151" s="6">
        <f>(IFERROR(VLOOKUP(AK1151,Components[[Name]:[Price]],2,FALSE),0))</f>
        <v>0</v>
      </c>
      <c r="AP1151" s="6">
        <f>(IFERROR(VLOOKUP(AN1151,Components[[Name]:[Price]],2,FALSE),0))</f>
        <v>0</v>
      </c>
      <c r="AS1151" s="6">
        <f>(IFERROR(VLOOKUP(AQ1151,Components[[Name]:[Price]],2,FALSE),0))</f>
        <v>0</v>
      </c>
      <c r="AV1151" s="6">
        <f>(IFERROR(VLOOKUP(AT1151,Components[[Name]:[Price]],2,FALSE),0))</f>
        <v>0</v>
      </c>
      <c r="AY1151" s="6">
        <f>(IFERROR(VLOOKUP(AW1151,Components[[Name]:[Price]],2,FALSE),0))</f>
        <v>0</v>
      </c>
      <c r="BB1151" s="6">
        <f>(IFERROR(VLOOKUP(AZ1151,Components[[Name]:[Price]],2,FALSE),0))</f>
        <v>0</v>
      </c>
    </row>
    <row r="1152" spans="9:54" x14ac:dyDescent="0.2">
      <c r="I1152" s="7" t="e">
        <f>Fullmath[[#This Row],[Total CP]]/Fullmath[[#This Row],[Quantity]]</f>
        <v>#DIV/0!</v>
      </c>
      <c r="J11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2" s="6" t="e">
        <f>Fullmath[[#This Row],[Mat Cost]]/Fullmath[[#This Row],[Quantity]]</f>
        <v>#DIV/0!</v>
      </c>
      <c r="L11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2" s="14"/>
      <c r="O1152" s="15">
        <f>IFERROR(_xlfn.IFNA(VLOOKUP(Fullmath[[#This Row],[M1]],$H$2:$L1151,2,FALSE),VLOOKUP(Fullmath[[#This Row],[M1]],$H1153:$L$2227,2,FALSE)),0)</f>
        <v>0</v>
      </c>
      <c r="P1152" s="16">
        <f>IFERROR(_xlfn.IFNA(VLOOKUP(Fullmath[[#This Row],[M1]],$H$2:$L1151,4,FALSE),VLOOKUP(Fullmath[[#This Row],[M1]],$H1153:$L$2227,4,FALSE)),0)</f>
        <v>0</v>
      </c>
      <c r="S1152" s="15">
        <f>IFERROR(_xlfn.IFNA(VLOOKUP(Fullmath[[#This Row],[M2]],$H$2:$L1151,2,FALSE),VLOOKUP(Fullmath[[#This Row],[M2]],$H1153:$L$2227,2,FALSE)),0)</f>
        <v>0</v>
      </c>
      <c r="T1152" s="16">
        <f>IFERROR(_xlfn.IFNA(VLOOKUP(Fullmath[[#This Row],[M2]],$H$2:$L1151,4,FALSE),VLOOKUP(Fullmath[[#This Row],[M2]],$H1153:$L$2227,4,FALSE)),0)</f>
        <v>0</v>
      </c>
      <c r="W1152" s="15">
        <f>IFERROR(_xlfn.IFNA(VLOOKUP(Fullmath[[#This Row],[M3]],$H$2:$L1151,2,FALSE),VLOOKUP(Fullmath[[#This Row],[M3]],$H1153:$L$2227,2,FALSE)),0)</f>
        <v>0</v>
      </c>
      <c r="X1152" s="16">
        <f>IFERROR(_xlfn.IFNA(VLOOKUP(Fullmath[[#This Row],[M3]],$H$2:$L1151,4,FALSE),VLOOKUP(Fullmath[[#This Row],[M3]],$H1153:$L$2227,4,FALSE)),0)</f>
        <v>0</v>
      </c>
      <c r="AA1152" s="15">
        <f>IFERROR(_xlfn.IFNA(VLOOKUP(Fullmath[[#This Row],[M4]],$H$2:$L1151,2,FALSE),VLOOKUP(Fullmath[[#This Row],[M4]],$H1153:$L$2227,2,FALSE)),0)</f>
        <v>0</v>
      </c>
      <c r="AB1152" s="16">
        <f>IFERROR(_xlfn.IFNA(VLOOKUP(Fullmath[[#This Row],[M4]],$H$2:$L1151,4,FALSE),VLOOKUP(Fullmath[[#This Row],[M4]],$H1153:$L$2227,4,FALSE)),0)</f>
        <v>0</v>
      </c>
      <c r="AE1152" s="15">
        <f>IFERROR(_xlfn.IFNA(VLOOKUP(Fullmath[[#This Row],[M5]],$H$2:$L1151,2,FALSE),VLOOKUP(Fullmath[[#This Row],[M5]],$H1153:$L$2227,2,FALSE)),0)</f>
        <v>0</v>
      </c>
      <c r="AF1152" s="16">
        <f>IFERROR(_xlfn.IFNA(VLOOKUP(Fullmath[[#This Row],[M5]],$H$2:$L1151,4,FALSE),VLOOKUP(Fullmath[[#This Row],[M5]],$H1153:$L$2227,4,FALSE)),0)</f>
        <v>0</v>
      </c>
      <c r="AI1152" s="15">
        <f>IFERROR(_xlfn.IFNA(VLOOKUP(Fullmath[[#This Row],[M6]],$H$2:$L1151,2,FALSE),VLOOKUP(Fullmath[[#This Row],[M6]],$H1153:$L$2227,2,FALSE)),0)</f>
        <v>0</v>
      </c>
      <c r="AJ1152" s="16">
        <f>IFERROR(_xlfn.IFNA(VLOOKUP(Fullmath[[#This Row],[M6]],$H$2:$L1151,4,FALSE),VLOOKUP(Fullmath[[#This Row],[M6]],$H1153:$L$2227,4,FALSE)),0)</f>
        <v>0</v>
      </c>
      <c r="AM1152" s="6">
        <f>(IFERROR(VLOOKUP(AK1152,Components[[Name]:[Price]],2,FALSE),0))</f>
        <v>0</v>
      </c>
      <c r="AP1152" s="6">
        <f>(IFERROR(VLOOKUP(AN1152,Components[[Name]:[Price]],2,FALSE),0))</f>
        <v>0</v>
      </c>
      <c r="AS1152" s="6">
        <f>(IFERROR(VLOOKUP(AQ1152,Components[[Name]:[Price]],2,FALSE),0))</f>
        <v>0</v>
      </c>
      <c r="AV1152" s="6">
        <f>(IFERROR(VLOOKUP(AT1152,Components[[Name]:[Price]],2,FALSE),0))</f>
        <v>0</v>
      </c>
      <c r="AY1152" s="6">
        <f>(IFERROR(VLOOKUP(AW1152,Components[[Name]:[Price]],2,FALSE),0))</f>
        <v>0</v>
      </c>
      <c r="BB1152" s="6">
        <f>(IFERROR(VLOOKUP(AZ1152,Components[[Name]:[Price]],2,FALSE),0))</f>
        <v>0</v>
      </c>
    </row>
    <row r="1153" spans="9:54" x14ac:dyDescent="0.2">
      <c r="I1153" s="7" t="e">
        <f>Fullmath[[#This Row],[Total CP]]/Fullmath[[#This Row],[Quantity]]</f>
        <v>#DIV/0!</v>
      </c>
      <c r="J11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3" s="6" t="e">
        <f>Fullmath[[#This Row],[Mat Cost]]/Fullmath[[#This Row],[Quantity]]</f>
        <v>#DIV/0!</v>
      </c>
      <c r="L11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3" s="14"/>
      <c r="O1153" s="15">
        <f>IFERROR(_xlfn.IFNA(VLOOKUP(Fullmath[[#This Row],[M1]],$H$2:$L1152,2,FALSE),VLOOKUP(Fullmath[[#This Row],[M1]],$H1154:$L$2227,2,FALSE)),0)</f>
        <v>0</v>
      </c>
      <c r="P1153" s="16">
        <f>IFERROR(_xlfn.IFNA(VLOOKUP(Fullmath[[#This Row],[M1]],$H$2:$L1152,4,FALSE),VLOOKUP(Fullmath[[#This Row],[M1]],$H1154:$L$2227,4,FALSE)),0)</f>
        <v>0</v>
      </c>
      <c r="S1153" s="15">
        <f>IFERROR(_xlfn.IFNA(VLOOKUP(Fullmath[[#This Row],[M2]],$H$2:$L1152,2,FALSE),VLOOKUP(Fullmath[[#This Row],[M2]],$H1154:$L$2227,2,FALSE)),0)</f>
        <v>0</v>
      </c>
      <c r="T1153" s="16">
        <f>IFERROR(_xlfn.IFNA(VLOOKUP(Fullmath[[#This Row],[M2]],$H$2:$L1152,4,FALSE),VLOOKUP(Fullmath[[#This Row],[M2]],$H1154:$L$2227,4,FALSE)),0)</f>
        <v>0</v>
      </c>
      <c r="W1153" s="15">
        <f>IFERROR(_xlfn.IFNA(VLOOKUP(Fullmath[[#This Row],[M3]],$H$2:$L1152,2,FALSE),VLOOKUP(Fullmath[[#This Row],[M3]],$H1154:$L$2227,2,FALSE)),0)</f>
        <v>0</v>
      </c>
      <c r="X1153" s="16">
        <f>IFERROR(_xlfn.IFNA(VLOOKUP(Fullmath[[#This Row],[M3]],$H$2:$L1152,4,FALSE),VLOOKUP(Fullmath[[#This Row],[M3]],$H1154:$L$2227,4,FALSE)),0)</f>
        <v>0</v>
      </c>
      <c r="AA1153" s="15">
        <f>IFERROR(_xlfn.IFNA(VLOOKUP(Fullmath[[#This Row],[M4]],$H$2:$L1152,2,FALSE),VLOOKUP(Fullmath[[#This Row],[M4]],$H1154:$L$2227,2,FALSE)),0)</f>
        <v>0</v>
      </c>
      <c r="AB1153" s="16">
        <f>IFERROR(_xlfn.IFNA(VLOOKUP(Fullmath[[#This Row],[M4]],$H$2:$L1152,4,FALSE),VLOOKUP(Fullmath[[#This Row],[M4]],$H1154:$L$2227,4,FALSE)),0)</f>
        <v>0</v>
      </c>
      <c r="AE1153" s="15">
        <f>IFERROR(_xlfn.IFNA(VLOOKUP(Fullmath[[#This Row],[M5]],$H$2:$L1152,2,FALSE),VLOOKUP(Fullmath[[#This Row],[M5]],$H1154:$L$2227,2,FALSE)),0)</f>
        <v>0</v>
      </c>
      <c r="AF1153" s="16">
        <f>IFERROR(_xlfn.IFNA(VLOOKUP(Fullmath[[#This Row],[M5]],$H$2:$L1152,4,FALSE),VLOOKUP(Fullmath[[#This Row],[M5]],$H1154:$L$2227,4,FALSE)),0)</f>
        <v>0</v>
      </c>
      <c r="AI1153" s="15">
        <f>IFERROR(_xlfn.IFNA(VLOOKUP(Fullmath[[#This Row],[M6]],$H$2:$L1152,2,FALSE),VLOOKUP(Fullmath[[#This Row],[M6]],$H1154:$L$2227,2,FALSE)),0)</f>
        <v>0</v>
      </c>
      <c r="AJ1153" s="16">
        <f>IFERROR(_xlfn.IFNA(VLOOKUP(Fullmath[[#This Row],[M6]],$H$2:$L1152,4,FALSE),VLOOKUP(Fullmath[[#This Row],[M6]],$H1154:$L$2227,4,FALSE)),0)</f>
        <v>0</v>
      </c>
      <c r="AM1153" s="6">
        <f>(IFERROR(VLOOKUP(AK1153,Components[[Name]:[Price]],2,FALSE),0))</f>
        <v>0</v>
      </c>
      <c r="AP1153" s="6">
        <f>(IFERROR(VLOOKUP(AN1153,Components[[Name]:[Price]],2,FALSE),0))</f>
        <v>0</v>
      </c>
      <c r="AS1153" s="6">
        <f>(IFERROR(VLOOKUP(AQ1153,Components[[Name]:[Price]],2,FALSE),0))</f>
        <v>0</v>
      </c>
      <c r="AV1153" s="6">
        <f>(IFERROR(VLOOKUP(AT1153,Components[[Name]:[Price]],2,FALSE),0))</f>
        <v>0</v>
      </c>
      <c r="AY1153" s="6">
        <f>(IFERROR(VLOOKUP(AW1153,Components[[Name]:[Price]],2,FALSE),0))</f>
        <v>0</v>
      </c>
      <c r="BB1153" s="6">
        <f>(IFERROR(VLOOKUP(AZ1153,Components[[Name]:[Price]],2,FALSE),0))</f>
        <v>0</v>
      </c>
    </row>
    <row r="1154" spans="9:54" x14ac:dyDescent="0.2">
      <c r="I1154" s="7" t="e">
        <f>Fullmath[[#This Row],[Total CP]]/Fullmath[[#This Row],[Quantity]]</f>
        <v>#DIV/0!</v>
      </c>
      <c r="J11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4" s="6" t="e">
        <f>Fullmath[[#This Row],[Mat Cost]]/Fullmath[[#This Row],[Quantity]]</f>
        <v>#DIV/0!</v>
      </c>
      <c r="L11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4" s="14"/>
      <c r="O1154" s="15">
        <f>IFERROR(_xlfn.IFNA(VLOOKUP(Fullmath[[#This Row],[M1]],$H$2:$L1153,2,FALSE),VLOOKUP(Fullmath[[#This Row],[M1]],$H1155:$L$2227,2,FALSE)),0)</f>
        <v>0</v>
      </c>
      <c r="P1154" s="16">
        <f>IFERROR(_xlfn.IFNA(VLOOKUP(Fullmath[[#This Row],[M1]],$H$2:$L1153,4,FALSE),VLOOKUP(Fullmath[[#This Row],[M1]],$H1155:$L$2227,4,FALSE)),0)</f>
        <v>0</v>
      </c>
      <c r="S1154" s="15">
        <f>IFERROR(_xlfn.IFNA(VLOOKUP(Fullmath[[#This Row],[M2]],$H$2:$L1153,2,FALSE),VLOOKUP(Fullmath[[#This Row],[M2]],$H1155:$L$2227,2,FALSE)),0)</f>
        <v>0</v>
      </c>
      <c r="T1154" s="16">
        <f>IFERROR(_xlfn.IFNA(VLOOKUP(Fullmath[[#This Row],[M2]],$H$2:$L1153,4,FALSE),VLOOKUP(Fullmath[[#This Row],[M2]],$H1155:$L$2227,4,FALSE)),0)</f>
        <v>0</v>
      </c>
      <c r="W1154" s="15">
        <f>IFERROR(_xlfn.IFNA(VLOOKUP(Fullmath[[#This Row],[M3]],$H$2:$L1153,2,FALSE),VLOOKUP(Fullmath[[#This Row],[M3]],$H1155:$L$2227,2,FALSE)),0)</f>
        <v>0</v>
      </c>
      <c r="X1154" s="16">
        <f>IFERROR(_xlfn.IFNA(VLOOKUP(Fullmath[[#This Row],[M3]],$H$2:$L1153,4,FALSE),VLOOKUP(Fullmath[[#This Row],[M3]],$H1155:$L$2227,4,FALSE)),0)</f>
        <v>0</v>
      </c>
      <c r="AA1154" s="15">
        <f>IFERROR(_xlfn.IFNA(VLOOKUP(Fullmath[[#This Row],[M4]],$H$2:$L1153,2,FALSE),VLOOKUP(Fullmath[[#This Row],[M4]],$H1155:$L$2227,2,FALSE)),0)</f>
        <v>0</v>
      </c>
      <c r="AB1154" s="16">
        <f>IFERROR(_xlfn.IFNA(VLOOKUP(Fullmath[[#This Row],[M4]],$H$2:$L1153,4,FALSE),VLOOKUP(Fullmath[[#This Row],[M4]],$H1155:$L$2227,4,FALSE)),0)</f>
        <v>0</v>
      </c>
      <c r="AE1154" s="15">
        <f>IFERROR(_xlfn.IFNA(VLOOKUP(Fullmath[[#This Row],[M5]],$H$2:$L1153,2,FALSE),VLOOKUP(Fullmath[[#This Row],[M5]],$H1155:$L$2227,2,FALSE)),0)</f>
        <v>0</v>
      </c>
      <c r="AF1154" s="16">
        <f>IFERROR(_xlfn.IFNA(VLOOKUP(Fullmath[[#This Row],[M5]],$H$2:$L1153,4,FALSE),VLOOKUP(Fullmath[[#This Row],[M5]],$H1155:$L$2227,4,FALSE)),0)</f>
        <v>0</v>
      </c>
      <c r="AI1154" s="15">
        <f>IFERROR(_xlfn.IFNA(VLOOKUP(Fullmath[[#This Row],[M6]],$H$2:$L1153,2,FALSE),VLOOKUP(Fullmath[[#This Row],[M6]],$H1155:$L$2227,2,FALSE)),0)</f>
        <v>0</v>
      </c>
      <c r="AJ1154" s="16">
        <f>IFERROR(_xlfn.IFNA(VLOOKUP(Fullmath[[#This Row],[M6]],$H$2:$L1153,4,FALSE),VLOOKUP(Fullmath[[#This Row],[M6]],$H1155:$L$2227,4,FALSE)),0)</f>
        <v>0</v>
      </c>
      <c r="AM1154" s="6">
        <f>(IFERROR(VLOOKUP(AK1154,Components[[Name]:[Price]],2,FALSE),0))</f>
        <v>0</v>
      </c>
      <c r="AP1154" s="6">
        <f>(IFERROR(VLOOKUP(AN1154,Components[[Name]:[Price]],2,FALSE),0))</f>
        <v>0</v>
      </c>
      <c r="AS1154" s="6">
        <f>(IFERROR(VLOOKUP(AQ1154,Components[[Name]:[Price]],2,FALSE),0))</f>
        <v>0</v>
      </c>
      <c r="AV1154" s="6">
        <f>(IFERROR(VLOOKUP(AT1154,Components[[Name]:[Price]],2,FALSE),0))</f>
        <v>0</v>
      </c>
      <c r="AY1154" s="6">
        <f>(IFERROR(VLOOKUP(AW1154,Components[[Name]:[Price]],2,FALSE),0))</f>
        <v>0</v>
      </c>
      <c r="BB1154" s="6">
        <f>(IFERROR(VLOOKUP(AZ1154,Components[[Name]:[Price]],2,FALSE),0))</f>
        <v>0</v>
      </c>
    </row>
    <row r="1155" spans="9:54" x14ac:dyDescent="0.2">
      <c r="I1155" s="7" t="e">
        <f>Fullmath[[#This Row],[Total CP]]/Fullmath[[#This Row],[Quantity]]</f>
        <v>#DIV/0!</v>
      </c>
      <c r="J11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5" s="6" t="e">
        <f>Fullmath[[#This Row],[Mat Cost]]/Fullmath[[#This Row],[Quantity]]</f>
        <v>#DIV/0!</v>
      </c>
      <c r="L11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5" s="14"/>
      <c r="O1155" s="15">
        <f>IFERROR(_xlfn.IFNA(VLOOKUP(Fullmath[[#This Row],[M1]],$H$2:$L1154,2,FALSE),VLOOKUP(Fullmath[[#This Row],[M1]],$H1156:$L$2227,2,FALSE)),0)</f>
        <v>0</v>
      </c>
      <c r="P1155" s="16">
        <f>IFERROR(_xlfn.IFNA(VLOOKUP(Fullmath[[#This Row],[M1]],$H$2:$L1154,4,FALSE),VLOOKUP(Fullmath[[#This Row],[M1]],$H1156:$L$2227,4,FALSE)),0)</f>
        <v>0</v>
      </c>
      <c r="S1155" s="15">
        <f>IFERROR(_xlfn.IFNA(VLOOKUP(Fullmath[[#This Row],[M2]],$H$2:$L1154,2,FALSE),VLOOKUP(Fullmath[[#This Row],[M2]],$H1156:$L$2227,2,FALSE)),0)</f>
        <v>0</v>
      </c>
      <c r="T1155" s="16">
        <f>IFERROR(_xlfn.IFNA(VLOOKUP(Fullmath[[#This Row],[M2]],$H$2:$L1154,4,FALSE),VLOOKUP(Fullmath[[#This Row],[M2]],$H1156:$L$2227,4,FALSE)),0)</f>
        <v>0</v>
      </c>
      <c r="W1155" s="15">
        <f>IFERROR(_xlfn.IFNA(VLOOKUP(Fullmath[[#This Row],[M3]],$H$2:$L1154,2,FALSE),VLOOKUP(Fullmath[[#This Row],[M3]],$H1156:$L$2227,2,FALSE)),0)</f>
        <v>0</v>
      </c>
      <c r="X1155" s="16">
        <f>IFERROR(_xlfn.IFNA(VLOOKUP(Fullmath[[#This Row],[M3]],$H$2:$L1154,4,FALSE),VLOOKUP(Fullmath[[#This Row],[M3]],$H1156:$L$2227,4,FALSE)),0)</f>
        <v>0</v>
      </c>
      <c r="AA1155" s="15">
        <f>IFERROR(_xlfn.IFNA(VLOOKUP(Fullmath[[#This Row],[M4]],$H$2:$L1154,2,FALSE),VLOOKUP(Fullmath[[#This Row],[M4]],$H1156:$L$2227,2,FALSE)),0)</f>
        <v>0</v>
      </c>
      <c r="AB1155" s="16">
        <f>IFERROR(_xlfn.IFNA(VLOOKUP(Fullmath[[#This Row],[M4]],$H$2:$L1154,4,FALSE),VLOOKUP(Fullmath[[#This Row],[M4]],$H1156:$L$2227,4,FALSE)),0)</f>
        <v>0</v>
      </c>
      <c r="AE1155" s="15">
        <f>IFERROR(_xlfn.IFNA(VLOOKUP(Fullmath[[#This Row],[M5]],$H$2:$L1154,2,FALSE),VLOOKUP(Fullmath[[#This Row],[M5]],$H1156:$L$2227,2,FALSE)),0)</f>
        <v>0</v>
      </c>
      <c r="AF1155" s="16">
        <f>IFERROR(_xlfn.IFNA(VLOOKUP(Fullmath[[#This Row],[M5]],$H$2:$L1154,4,FALSE),VLOOKUP(Fullmath[[#This Row],[M5]],$H1156:$L$2227,4,FALSE)),0)</f>
        <v>0</v>
      </c>
      <c r="AI1155" s="15">
        <f>IFERROR(_xlfn.IFNA(VLOOKUP(Fullmath[[#This Row],[M6]],$H$2:$L1154,2,FALSE),VLOOKUP(Fullmath[[#This Row],[M6]],$H1156:$L$2227,2,FALSE)),0)</f>
        <v>0</v>
      </c>
      <c r="AJ1155" s="16">
        <f>IFERROR(_xlfn.IFNA(VLOOKUP(Fullmath[[#This Row],[M6]],$H$2:$L1154,4,FALSE),VLOOKUP(Fullmath[[#This Row],[M6]],$H1156:$L$2227,4,FALSE)),0)</f>
        <v>0</v>
      </c>
      <c r="AM1155" s="6">
        <f>(IFERROR(VLOOKUP(AK1155,Components[[Name]:[Price]],2,FALSE),0))</f>
        <v>0</v>
      </c>
      <c r="AP1155" s="6">
        <f>(IFERROR(VLOOKUP(AN1155,Components[[Name]:[Price]],2,FALSE),0))</f>
        <v>0</v>
      </c>
      <c r="AS1155" s="6">
        <f>(IFERROR(VLOOKUP(AQ1155,Components[[Name]:[Price]],2,FALSE),0))</f>
        <v>0</v>
      </c>
      <c r="AV1155" s="6">
        <f>(IFERROR(VLOOKUP(AT1155,Components[[Name]:[Price]],2,FALSE),0))</f>
        <v>0</v>
      </c>
      <c r="AY1155" s="6">
        <f>(IFERROR(VLOOKUP(AW1155,Components[[Name]:[Price]],2,FALSE),0))</f>
        <v>0</v>
      </c>
      <c r="BB1155" s="6">
        <f>(IFERROR(VLOOKUP(AZ1155,Components[[Name]:[Price]],2,FALSE),0))</f>
        <v>0</v>
      </c>
    </row>
    <row r="1156" spans="9:54" x14ac:dyDescent="0.2">
      <c r="I1156" s="7" t="e">
        <f>Fullmath[[#This Row],[Total CP]]/Fullmath[[#This Row],[Quantity]]</f>
        <v>#DIV/0!</v>
      </c>
      <c r="J11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6" s="6" t="e">
        <f>Fullmath[[#This Row],[Mat Cost]]/Fullmath[[#This Row],[Quantity]]</f>
        <v>#DIV/0!</v>
      </c>
      <c r="L11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6" s="14"/>
      <c r="O1156" s="15">
        <f>IFERROR(_xlfn.IFNA(VLOOKUP(Fullmath[[#This Row],[M1]],$H$2:$L1155,2,FALSE),VLOOKUP(Fullmath[[#This Row],[M1]],$H1157:$L$2227,2,FALSE)),0)</f>
        <v>0</v>
      </c>
      <c r="P1156" s="16">
        <f>IFERROR(_xlfn.IFNA(VLOOKUP(Fullmath[[#This Row],[M1]],$H$2:$L1155,4,FALSE),VLOOKUP(Fullmath[[#This Row],[M1]],$H1157:$L$2227,4,FALSE)),0)</f>
        <v>0</v>
      </c>
      <c r="S1156" s="15">
        <f>IFERROR(_xlfn.IFNA(VLOOKUP(Fullmath[[#This Row],[M2]],$H$2:$L1155,2,FALSE),VLOOKUP(Fullmath[[#This Row],[M2]],$H1157:$L$2227,2,FALSE)),0)</f>
        <v>0</v>
      </c>
      <c r="T1156" s="16">
        <f>IFERROR(_xlfn.IFNA(VLOOKUP(Fullmath[[#This Row],[M2]],$H$2:$L1155,4,FALSE),VLOOKUP(Fullmath[[#This Row],[M2]],$H1157:$L$2227,4,FALSE)),0)</f>
        <v>0</v>
      </c>
      <c r="W1156" s="15">
        <f>IFERROR(_xlfn.IFNA(VLOOKUP(Fullmath[[#This Row],[M3]],$H$2:$L1155,2,FALSE),VLOOKUP(Fullmath[[#This Row],[M3]],$H1157:$L$2227,2,FALSE)),0)</f>
        <v>0</v>
      </c>
      <c r="X1156" s="16">
        <f>IFERROR(_xlfn.IFNA(VLOOKUP(Fullmath[[#This Row],[M3]],$H$2:$L1155,4,FALSE),VLOOKUP(Fullmath[[#This Row],[M3]],$H1157:$L$2227,4,FALSE)),0)</f>
        <v>0</v>
      </c>
      <c r="AA1156" s="15">
        <f>IFERROR(_xlfn.IFNA(VLOOKUP(Fullmath[[#This Row],[M4]],$H$2:$L1155,2,FALSE),VLOOKUP(Fullmath[[#This Row],[M4]],$H1157:$L$2227,2,FALSE)),0)</f>
        <v>0</v>
      </c>
      <c r="AB1156" s="16">
        <f>IFERROR(_xlfn.IFNA(VLOOKUP(Fullmath[[#This Row],[M4]],$H$2:$L1155,4,FALSE),VLOOKUP(Fullmath[[#This Row],[M4]],$H1157:$L$2227,4,FALSE)),0)</f>
        <v>0</v>
      </c>
      <c r="AE1156" s="15">
        <f>IFERROR(_xlfn.IFNA(VLOOKUP(Fullmath[[#This Row],[M5]],$H$2:$L1155,2,FALSE),VLOOKUP(Fullmath[[#This Row],[M5]],$H1157:$L$2227,2,FALSE)),0)</f>
        <v>0</v>
      </c>
      <c r="AF1156" s="16">
        <f>IFERROR(_xlfn.IFNA(VLOOKUP(Fullmath[[#This Row],[M5]],$H$2:$L1155,4,FALSE),VLOOKUP(Fullmath[[#This Row],[M5]],$H1157:$L$2227,4,FALSE)),0)</f>
        <v>0</v>
      </c>
      <c r="AI1156" s="15">
        <f>IFERROR(_xlfn.IFNA(VLOOKUP(Fullmath[[#This Row],[M6]],$H$2:$L1155,2,FALSE),VLOOKUP(Fullmath[[#This Row],[M6]],$H1157:$L$2227,2,FALSE)),0)</f>
        <v>0</v>
      </c>
      <c r="AJ1156" s="16">
        <f>IFERROR(_xlfn.IFNA(VLOOKUP(Fullmath[[#This Row],[M6]],$H$2:$L1155,4,FALSE),VLOOKUP(Fullmath[[#This Row],[M6]],$H1157:$L$2227,4,FALSE)),0)</f>
        <v>0</v>
      </c>
      <c r="AM1156" s="6">
        <f>(IFERROR(VLOOKUP(AK1156,Components[[Name]:[Price]],2,FALSE),0))</f>
        <v>0</v>
      </c>
      <c r="AP1156" s="6">
        <f>(IFERROR(VLOOKUP(AN1156,Components[[Name]:[Price]],2,FALSE),0))</f>
        <v>0</v>
      </c>
      <c r="AS1156" s="6">
        <f>(IFERROR(VLOOKUP(AQ1156,Components[[Name]:[Price]],2,FALSE),0))</f>
        <v>0</v>
      </c>
      <c r="AV1156" s="6">
        <f>(IFERROR(VLOOKUP(AT1156,Components[[Name]:[Price]],2,FALSE),0))</f>
        <v>0</v>
      </c>
      <c r="AY1156" s="6">
        <f>(IFERROR(VLOOKUP(AW1156,Components[[Name]:[Price]],2,FALSE),0))</f>
        <v>0</v>
      </c>
      <c r="BB1156" s="6">
        <f>(IFERROR(VLOOKUP(AZ1156,Components[[Name]:[Price]],2,FALSE),0))</f>
        <v>0</v>
      </c>
    </row>
    <row r="1157" spans="9:54" x14ac:dyDescent="0.2">
      <c r="I1157" s="7" t="e">
        <f>Fullmath[[#This Row],[Total CP]]/Fullmath[[#This Row],[Quantity]]</f>
        <v>#DIV/0!</v>
      </c>
      <c r="J11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7" s="6" t="e">
        <f>Fullmath[[#This Row],[Mat Cost]]/Fullmath[[#This Row],[Quantity]]</f>
        <v>#DIV/0!</v>
      </c>
      <c r="L11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7" s="14"/>
      <c r="O1157" s="15">
        <f>IFERROR(_xlfn.IFNA(VLOOKUP(Fullmath[[#This Row],[M1]],$H$2:$L1156,2,FALSE),VLOOKUP(Fullmath[[#This Row],[M1]],$H1158:$L$2227,2,FALSE)),0)</f>
        <v>0</v>
      </c>
      <c r="P1157" s="16">
        <f>IFERROR(_xlfn.IFNA(VLOOKUP(Fullmath[[#This Row],[M1]],$H$2:$L1156,4,FALSE),VLOOKUP(Fullmath[[#This Row],[M1]],$H1158:$L$2227,4,FALSE)),0)</f>
        <v>0</v>
      </c>
      <c r="S1157" s="15">
        <f>IFERROR(_xlfn.IFNA(VLOOKUP(Fullmath[[#This Row],[M2]],$H$2:$L1156,2,FALSE),VLOOKUP(Fullmath[[#This Row],[M2]],$H1158:$L$2227,2,FALSE)),0)</f>
        <v>0</v>
      </c>
      <c r="T1157" s="16">
        <f>IFERROR(_xlfn.IFNA(VLOOKUP(Fullmath[[#This Row],[M2]],$H$2:$L1156,4,FALSE),VLOOKUP(Fullmath[[#This Row],[M2]],$H1158:$L$2227,4,FALSE)),0)</f>
        <v>0</v>
      </c>
      <c r="W1157" s="15">
        <f>IFERROR(_xlfn.IFNA(VLOOKUP(Fullmath[[#This Row],[M3]],$H$2:$L1156,2,FALSE),VLOOKUP(Fullmath[[#This Row],[M3]],$H1158:$L$2227,2,FALSE)),0)</f>
        <v>0</v>
      </c>
      <c r="X1157" s="16">
        <f>IFERROR(_xlfn.IFNA(VLOOKUP(Fullmath[[#This Row],[M3]],$H$2:$L1156,4,FALSE),VLOOKUP(Fullmath[[#This Row],[M3]],$H1158:$L$2227,4,FALSE)),0)</f>
        <v>0</v>
      </c>
      <c r="AA1157" s="15">
        <f>IFERROR(_xlfn.IFNA(VLOOKUP(Fullmath[[#This Row],[M4]],$H$2:$L1156,2,FALSE),VLOOKUP(Fullmath[[#This Row],[M4]],$H1158:$L$2227,2,FALSE)),0)</f>
        <v>0</v>
      </c>
      <c r="AB1157" s="16">
        <f>IFERROR(_xlfn.IFNA(VLOOKUP(Fullmath[[#This Row],[M4]],$H$2:$L1156,4,FALSE),VLOOKUP(Fullmath[[#This Row],[M4]],$H1158:$L$2227,4,FALSE)),0)</f>
        <v>0</v>
      </c>
      <c r="AE1157" s="15">
        <f>IFERROR(_xlfn.IFNA(VLOOKUP(Fullmath[[#This Row],[M5]],$H$2:$L1156,2,FALSE),VLOOKUP(Fullmath[[#This Row],[M5]],$H1158:$L$2227,2,FALSE)),0)</f>
        <v>0</v>
      </c>
      <c r="AF1157" s="16">
        <f>IFERROR(_xlfn.IFNA(VLOOKUP(Fullmath[[#This Row],[M5]],$H$2:$L1156,4,FALSE),VLOOKUP(Fullmath[[#This Row],[M5]],$H1158:$L$2227,4,FALSE)),0)</f>
        <v>0</v>
      </c>
      <c r="AI1157" s="15">
        <f>IFERROR(_xlfn.IFNA(VLOOKUP(Fullmath[[#This Row],[M6]],$H$2:$L1156,2,FALSE),VLOOKUP(Fullmath[[#This Row],[M6]],$H1158:$L$2227,2,FALSE)),0)</f>
        <v>0</v>
      </c>
      <c r="AJ1157" s="16">
        <f>IFERROR(_xlfn.IFNA(VLOOKUP(Fullmath[[#This Row],[M6]],$H$2:$L1156,4,FALSE),VLOOKUP(Fullmath[[#This Row],[M6]],$H1158:$L$2227,4,FALSE)),0)</f>
        <v>0</v>
      </c>
      <c r="AM1157" s="6">
        <f>(IFERROR(VLOOKUP(AK1157,Components[[Name]:[Price]],2,FALSE),0))</f>
        <v>0</v>
      </c>
      <c r="AP1157" s="6">
        <f>(IFERROR(VLOOKUP(AN1157,Components[[Name]:[Price]],2,FALSE),0))</f>
        <v>0</v>
      </c>
      <c r="AS1157" s="6">
        <f>(IFERROR(VLOOKUP(AQ1157,Components[[Name]:[Price]],2,FALSE),0))</f>
        <v>0</v>
      </c>
      <c r="AV1157" s="6">
        <f>(IFERROR(VLOOKUP(AT1157,Components[[Name]:[Price]],2,FALSE),0))</f>
        <v>0</v>
      </c>
      <c r="AY1157" s="6">
        <f>(IFERROR(VLOOKUP(AW1157,Components[[Name]:[Price]],2,FALSE),0))</f>
        <v>0</v>
      </c>
      <c r="BB1157" s="6">
        <f>(IFERROR(VLOOKUP(AZ1157,Components[[Name]:[Price]],2,FALSE),0))</f>
        <v>0</v>
      </c>
    </row>
    <row r="1158" spans="9:54" x14ac:dyDescent="0.2">
      <c r="I1158" s="7" t="e">
        <f>Fullmath[[#This Row],[Total CP]]/Fullmath[[#This Row],[Quantity]]</f>
        <v>#DIV/0!</v>
      </c>
      <c r="J11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8" s="6" t="e">
        <f>Fullmath[[#This Row],[Mat Cost]]/Fullmath[[#This Row],[Quantity]]</f>
        <v>#DIV/0!</v>
      </c>
      <c r="L11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8" s="14"/>
      <c r="O1158" s="15">
        <f>IFERROR(_xlfn.IFNA(VLOOKUP(Fullmath[[#This Row],[M1]],$H$2:$L1157,2,FALSE),VLOOKUP(Fullmath[[#This Row],[M1]],$H1159:$L$2227,2,FALSE)),0)</f>
        <v>0</v>
      </c>
      <c r="P1158" s="16">
        <f>IFERROR(_xlfn.IFNA(VLOOKUP(Fullmath[[#This Row],[M1]],$H$2:$L1157,4,FALSE),VLOOKUP(Fullmath[[#This Row],[M1]],$H1159:$L$2227,4,FALSE)),0)</f>
        <v>0</v>
      </c>
      <c r="S1158" s="15">
        <f>IFERROR(_xlfn.IFNA(VLOOKUP(Fullmath[[#This Row],[M2]],$H$2:$L1157,2,FALSE),VLOOKUP(Fullmath[[#This Row],[M2]],$H1159:$L$2227,2,FALSE)),0)</f>
        <v>0</v>
      </c>
      <c r="T1158" s="16">
        <f>IFERROR(_xlfn.IFNA(VLOOKUP(Fullmath[[#This Row],[M2]],$H$2:$L1157,4,FALSE),VLOOKUP(Fullmath[[#This Row],[M2]],$H1159:$L$2227,4,FALSE)),0)</f>
        <v>0</v>
      </c>
      <c r="W1158" s="15">
        <f>IFERROR(_xlfn.IFNA(VLOOKUP(Fullmath[[#This Row],[M3]],$H$2:$L1157,2,FALSE),VLOOKUP(Fullmath[[#This Row],[M3]],$H1159:$L$2227,2,FALSE)),0)</f>
        <v>0</v>
      </c>
      <c r="X1158" s="16">
        <f>IFERROR(_xlfn.IFNA(VLOOKUP(Fullmath[[#This Row],[M3]],$H$2:$L1157,4,FALSE),VLOOKUP(Fullmath[[#This Row],[M3]],$H1159:$L$2227,4,FALSE)),0)</f>
        <v>0</v>
      </c>
      <c r="AA1158" s="15">
        <f>IFERROR(_xlfn.IFNA(VLOOKUP(Fullmath[[#This Row],[M4]],$H$2:$L1157,2,FALSE),VLOOKUP(Fullmath[[#This Row],[M4]],$H1159:$L$2227,2,FALSE)),0)</f>
        <v>0</v>
      </c>
      <c r="AB1158" s="16">
        <f>IFERROR(_xlfn.IFNA(VLOOKUP(Fullmath[[#This Row],[M4]],$H$2:$L1157,4,FALSE),VLOOKUP(Fullmath[[#This Row],[M4]],$H1159:$L$2227,4,FALSE)),0)</f>
        <v>0</v>
      </c>
      <c r="AE1158" s="15">
        <f>IFERROR(_xlfn.IFNA(VLOOKUP(Fullmath[[#This Row],[M5]],$H$2:$L1157,2,FALSE),VLOOKUP(Fullmath[[#This Row],[M5]],$H1159:$L$2227,2,FALSE)),0)</f>
        <v>0</v>
      </c>
      <c r="AF1158" s="16">
        <f>IFERROR(_xlfn.IFNA(VLOOKUP(Fullmath[[#This Row],[M5]],$H$2:$L1157,4,FALSE),VLOOKUP(Fullmath[[#This Row],[M5]],$H1159:$L$2227,4,FALSE)),0)</f>
        <v>0</v>
      </c>
      <c r="AI1158" s="15">
        <f>IFERROR(_xlfn.IFNA(VLOOKUP(Fullmath[[#This Row],[M6]],$H$2:$L1157,2,FALSE),VLOOKUP(Fullmath[[#This Row],[M6]],$H1159:$L$2227,2,FALSE)),0)</f>
        <v>0</v>
      </c>
      <c r="AJ1158" s="16">
        <f>IFERROR(_xlfn.IFNA(VLOOKUP(Fullmath[[#This Row],[M6]],$H$2:$L1157,4,FALSE),VLOOKUP(Fullmath[[#This Row],[M6]],$H1159:$L$2227,4,FALSE)),0)</f>
        <v>0</v>
      </c>
      <c r="AM1158" s="6">
        <f>(IFERROR(VLOOKUP(AK1158,Components[[Name]:[Price]],2,FALSE),0))</f>
        <v>0</v>
      </c>
      <c r="AP1158" s="6">
        <f>(IFERROR(VLOOKUP(AN1158,Components[[Name]:[Price]],2,FALSE),0))</f>
        <v>0</v>
      </c>
      <c r="AS1158" s="6">
        <f>(IFERROR(VLOOKUP(AQ1158,Components[[Name]:[Price]],2,FALSE),0))</f>
        <v>0</v>
      </c>
      <c r="AV1158" s="6">
        <f>(IFERROR(VLOOKUP(AT1158,Components[[Name]:[Price]],2,FALSE),0))</f>
        <v>0</v>
      </c>
      <c r="AY1158" s="6">
        <f>(IFERROR(VLOOKUP(AW1158,Components[[Name]:[Price]],2,FALSE),0))</f>
        <v>0</v>
      </c>
      <c r="BB1158" s="6">
        <f>(IFERROR(VLOOKUP(AZ1158,Components[[Name]:[Price]],2,FALSE),0))</f>
        <v>0</v>
      </c>
    </row>
    <row r="1159" spans="9:54" x14ac:dyDescent="0.2">
      <c r="I1159" s="7" t="e">
        <f>Fullmath[[#This Row],[Total CP]]/Fullmath[[#This Row],[Quantity]]</f>
        <v>#DIV/0!</v>
      </c>
      <c r="J11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59" s="6" t="e">
        <f>Fullmath[[#This Row],[Mat Cost]]/Fullmath[[#This Row],[Quantity]]</f>
        <v>#DIV/0!</v>
      </c>
      <c r="L11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59" s="14"/>
      <c r="O1159" s="15">
        <f>IFERROR(_xlfn.IFNA(VLOOKUP(Fullmath[[#This Row],[M1]],$H$2:$L1158,2,FALSE),VLOOKUP(Fullmath[[#This Row],[M1]],$H1160:$L$2227,2,FALSE)),0)</f>
        <v>0</v>
      </c>
      <c r="P1159" s="16">
        <f>IFERROR(_xlfn.IFNA(VLOOKUP(Fullmath[[#This Row],[M1]],$H$2:$L1158,4,FALSE),VLOOKUP(Fullmath[[#This Row],[M1]],$H1160:$L$2227,4,FALSE)),0)</f>
        <v>0</v>
      </c>
      <c r="S1159" s="15">
        <f>IFERROR(_xlfn.IFNA(VLOOKUP(Fullmath[[#This Row],[M2]],$H$2:$L1158,2,FALSE),VLOOKUP(Fullmath[[#This Row],[M2]],$H1160:$L$2227,2,FALSE)),0)</f>
        <v>0</v>
      </c>
      <c r="T1159" s="16">
        <f>IFERROR(_xlfn.IFNA(VLOOKUP(Fullmath[[#This Row],[M2]],$H$2:$L1158,4,FALSE),VLOOKUP(Fullmath[[#This Row],[M2]],$H1160:$L$2227,4,FALSE)),0)</f>
        <v>0</v>
      </c>
      <c r="W1159" s="15">
        <f>IFERROR(_xlfn.IFNA(VLOOKUP(Fullmath[[#This Row],[M3]],$H$2:$L1158,2,FALSE),VLOOKUP(Fullmath[[#This Row],[M3]],$H1160:$L$2227,2,FALSE)),0)</f>
        <v>0</v>
      </c>
      <c r="X1159" s="16">
        <f>IFERROR(_xlfn.IFNA(VLOOKUP(Fullmath[[#This Row],[M3]],$H$2:$L1158,4,FALSE),VLOOKUP(Fullmath[[#This Row],[M3]],$H1160:$L$2227,4,FALSE)),0)</f>
        <v>0</v>
      </c>
      <c r="AA1159" s="15">
        <f>IFERROR(_xlfn.IFNA(VLOOKUP(Fullmath[[#This Row],[M4]],$H$2:$L1158,2,FALSE),VLOOKUP(Fullmath[[#This Row],[M4]],$H1160:$L$2227,2,FALSE)),0)</f>
        <v>0</v>
      </c>
      <c r="AB1159" s="16">
        <f>IFERROR(_xlfn.IFNA(VLOOKUP(Fullmath[[#This Row],[M4]],$H$2:$L1158,4,FALSE),VLOOKUP(Fullmath[[#This Row],[M4]],$H1160:$L$2227,4,FALSE)),0)</f>
        <v>0</v>
      </c>
      <c r="AE1159" s="15">
        <f>IFERROR(_xlfn.IFNA(VLOOKUP(Fullmath[[#This Row],[M5]],$H$2:$L1158,2,FALSE),VLOOKUP(Fullmath[[#This Row],[M5]],$H1160:$L$2227,2,FALSE)),0)</f>
        <v>0</v>
      </c>
      <c r="AF1159" s="16">
        <f>IFERROR(_xlfn.IFNA(VLOOKUP(Fullmath[[#This Row],[M5]],$H$2:$L1158,4,FALSE),VLOOKUP(Fullmath[[#This Row],[M5]],$H1160:$L$2227,4,FALSE)),0)</f>
        <v>0</v>
      </c>
      <c r="AI1159" s="15">
        <f>IFERROR(_xlfn.IFNA(VLOOKUP(Fullmath[[#This Row],[M6]],$H$2:$L1158,2,FALSE),VLOOKUP(Fullmath[[#This Row],[M6]],$H1160:$L$2227,2,FALSE)),0)</f>
        <v>0</v>
      </c>
      <c r="AJ1159" s="16">
        <f>IFERROR(_xlfn.IFNA(VLOOKUP(Fullmath[[#This Row],[M6]],$H$2:$L1158,4,FALSE),VLOOKUP(Fullmath[[#This Row],[M6]],$H1160:$L$2227,4,FALSE)),0)</f>
        <v>0</v>
      </c>
      <c r="AM1159" s="6">
        <f>(IFERROR(VLOOKUP(AK1159,Components[[Name]:[Price]],2,FALSE),0))</f>
        <v>0</v>
      </c>
      <c r="AP1159" s="6">
        <f>(IFERROR(VLOOKUP(AN1159,Components[[Name]:[Price]],2,FALSE),0))</f>
        <v>0</v>
      </c>
      <c r="AS1159" s="6">
        <f>(IFERROR(VLOOKUP(AQ1159,Components[[Name]:[Price]],2,FALSE),0))</f>
        <v>0</v>
      </c>
      <c r="AV1159" s="6">
        <f>(IFERROR(VLOOKUP(AT1159,Components[[Name]:[Price]],2,FALSE),0))</f>
        <v>0</v>
      </c>
      <c r="AY1159" s="6">
        <f>(IFERROR(VLOOKUP(AW1159,Components[[Name]:[Price]],2,FALSE),0))</f>
        <v>0</v>
      </c>
      <c r="BB1159" s="6">
        <f>(IFERROR(VLOOKUP(AZ1159,Components[[Name]:[Price]],2,FALSE),0))</f>
        <v>0</v>
      </c>
    </row>
    <row r="1160" spans="9:54" x14ac:dyDescent="0.2">
      <c r="I1160" s="7" t="e">
        <f>Fullmath[[#This Row],[Total CP]]/Fullmath[[#This Row],[Quantity]]</f>
        <v>#DIV/0!</v>
      </c>
      <c r="J11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0" s="6" t="e">
        <f>Fullmath[[#This Row],[Mat Cost]]/Fullmath[[#This Row],[Quantity]]</f>
        <v>#DIV/0!</v>
      </c>
      <c r="L11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0" s="14"/>
      <c r="O1160" s="15">
        <f>IFERROR(_xlfn.IFNA(VLOOKUP(Fullmath[[#This Row],[M1]],$H$2:$L1159,2,FALSE),VLOOKUP(Fullmath[[#This Row],[M1]],$H1161:$L$2227,2,FALSE)),0)</f>
        <v>0</v>
      </c>
      <c r="P1160" s="16">
        <f>IFERROR(_xlfn.IFNA(VLOOKUP(Fullmath[[#This Row],[M1]],$H$2:$L1159,4,FALSE),VLOOKUP(Fullmath[[#This Row],[M1]],$H1161:$L$2227,4,FALSE)),0)</f>
        <v>0</v>
      </c>
      <c r="S1160" s="15">
        <f>IFERROR(_xlfn.IFNA(VLOOKUP(Fullmath[[#This Row],[M2]],$H$2:$L1159,2,FALSE),VLOOKUP(Fullmath[[#This Row],[M2]],$H1161:$L$2227,2,FALSE)),0)</f>
        <v>0</v>
      </c>
      <c r="T1160" s="16">
        <f>IFERROR(_xlfn.IFNA(VLOOKUP(Fullmath[[#This Row],[M2]],$H$2:$L1159,4,FALSE),VLOOKUP(Fullmath[[#This Row],[M2]],$H1161:$L$2227,4,FALSE)),0)</f>
        <v>0</v>
      </c>
      <c r="W1160" s="15">
        <f>IFERROR(_xlfn.IFNA(VLOOKUP(Fullmath[[#This Row],[M3]],$H$2:$L1159,2,FALSE),VLOOKUP(Fullmath[[#This Row],[M3]],$H1161:$L$2227,2,FALSE)),0)</f>
        <v>0</v>
      </c>
      <c r="X1160" s="16">
        <f>IFERROR(_xlfn.IFNA(VLOOKUP(Fullmath[[#This Row],[M3]],$H$2:$L1159,4,FALSE),VLOOKUP(Fullmath[[#This Row],[M3]],$H1161:$L$2227,4,FALSE)),0)</f>
        <v>0</v>
      </c>
      <c r="AA1160" s="15">
        <f>IFERROR(_xlfn.IFNA(VLOOKUP(Fullmath[[#This Row],[M4]],$H$2:$L1159,2,FALSE),VLOOKUP(Fullmath[[#This Row],[M4]],$H1161:$L$2227,2,FALSE)),0)</f>
        <v>0</v>
      </c>
      <c r="AB1160" s="16">
        <f>IFERROR(_xlfn.IFNA(VLOOKUP(Fullmath[[#This Row],[M4]],$H$2:$L1159,4,FALSE),VLOOKUP(Fullmath[[#This Row],[M4]],$H1161:$L$2227,4,FALSE)),0)</f>
        <v>0</v>
      </c>
      <c r="AE1160" s="15">
        <f>IFERROR(_xlfn.IFNA(VLOOKUP(Fullmath[[#This Row],[M5]],$H$2:$L1159,2,FALSE),VLOOKUP(Fullmath[[#This Row],[M5]],$H1161:$L$2227,2,FALSE)),0)</f>
        <v>0</v>
      </c>
      <c r="AF1160" s="16">
        <f>IFERROR(_xlfn.IFNA(VLOOKUP(Fullmath[[#This Row],[M5]],$H$2:$L1159,4,FALSE),VLOOKUP(Fullmath[[#This Row],[M5]],$H1161:$L$2227,4,FALSE)),0)</f>
        <v>0</v>
      </c>
      <c r="AI1160" s="15">
        <f>IFERROR(_xlfn.IFNA(VLOOKUP(Fullmath[[#This Row],[M6]],$H$2:$L1159,2,FALSE),VLOOKUP(Fullmath[[#This Row],[M6]],$H1161:$L$2227,2,FALSE)),0)</f>
        <v>0</v>
      </c>
      <c r="AJ1160" s="16">
        <f>IFERROR(_xlfn.IFNA(VLOOKUP(Fullmath[[#This Row],[M6]],$H$2:$L1159,4,FALSE),VLOOKUP(Fullmath[[#This Row],[M6]],$H1161:$L$2227,4,FALSE)),0)</f>
        <v>0</v>
      </c>
      <c r="AM1160" s="6">
        <f>(IFERROR(VLOOKUP(AK1160,Components[[Name]:[Price]],2,FALSE),0))</f>
        <v>0</v>
      </c>
      <c r="AP1160" s="6">
        <f>(IFERROR(VLOOKUP(AN1160,Components[[Name]:[Price]],2,FALSE),0))</f>
        <v>0</v>
      </c>
      <c r="AS1160" s="6">
        <f>(IFERROR(VLOOKUP(AQ1160,Components[[Name]:[Price]],2,FALSE),0))</f>
        <v>0</v>
      </c>
      <c r="AV1160" s="6">
        <f>(IFERROR(VLOOKUP(AT1160,Components[[Name]:[Price]],2,FALSE),0))</f>
        <v>0</v>
      </c>
      <c r="AY1160" s="6">
        <f>(IFERROR(VLOOKUP(AW1160,Components[[Name]:[Price]],2,FALSE),0))</f>
        <v>0</v>
      </c>
      <c r="BB1160" s="6">
        <f>(IFERROR(VLOOKUP(AZ1160,Components[[Name]:[Price]],2,FALSE),0))</f>
        <v>0</v>
      </c>
    </row>
    <row r="1161" spans="9:54" x14ac:dyDescent="0.2">
      <c r="I1161" s="7" t="e">
        <f>Fullmath[[#This Row],[Total CP]]/Fullmath[[#This Row],[Quantity]]</f>
        <v>#DIV/0!</v>
      </c>
      <c r="J11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1" s="6" t="e">
        <f>Fullmath[[#This Row],[Mat Cost]]/Fullmath[[#This Row],[Quantity]]</f>
        <v>#DIV/0!</v>
      </c>
      <c r="L11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1" s="14"/>
      <c r="O1161" s="15">
        <f>IFERROR(_xlfn.IFNA(VLOOKUP(Fullmath[[#This Row],[M1]],$H$2:$L1160,2,FALSE),VLOOKUP(Fullmath[[#This Row],[M1]],$H1162:$L$2227,2,FALSE)),0)</f>
        <v>0</v>
      </c>
      <c r="P1161" s="16">
        <f>IFERROR(_xlfn.IFNA(VLOOKUP(Fullmath[[#This Row],[M1]],$H$2:$L1160,4,FALSE),VLOOKUP(Fullmath[[#This Row],[M1]],$H1162:$L$2227,4,FALSE)),0)</f>
        <v>0</v>
      </c>
      <c r="S1161" s="15">
        <f>IFERROR(_xlfn.IFNA(VLOOKUP(Fullmath[[#This Row],[M2]],$H$2:$L1160,2,FALSE),VLOOKUP(Fullmath[[#This Row],[M2]],$H1162:$L$2227,2,FALSE)),0)</f>
        <v>0</v>
      </c>
      <c r="T1161" s="16">
        <f>IFERROR(_xlfn.IFNA(VLOOKUP(Fullmath[[#This Row],[M2]],$H$2:$L1160,4,FALSE),VLOOKUP(Fullmath[[#This Row],[M2]],$H1162:$L$2227,4,FALSE)),0)</f>
        <v>0</v>
      </c>
      <c r="W1161" s="15">
        <f>IFERROR(_xlfn.IFNA(VLOOKUP(Fullmath[[#This Row],[M3]],$H$2:$L1160,2,FALSE),VLOOKUP(Fullmath[[#This Row],[M3]],$H1162:$L$2227,2,FALSE)),0)</f>
        <v>0</v>
      </c>
      <c r="X1161" s="16">
        <f>IFERROR(_xlfn.IFNA(VLOOKUP(Fullmath[[#This Row],[M3]],$H$2:$L1160,4,FALSE),VLOOKUP(Fullmath[[#This Row],[M3]],$H1162:$L$2227,4,FALSE)),0)</f>
        <v>0</v>
      </c>
      <c r="AA1161" s="15">
        <f>IFERROR(_xlfn.IFNA(VLOOKUP(Fullmath[[#This Row],[M4]],$H$2:$L1160,2,FALSE),VLOOKUP(Fullmath[[#This Row],[M4]],$H1162:$L$2227,2,FALSE)),0)</f>
        <v>0</v>
      </c>
      <c r="AB1161" s="16">
        <f>IFERROR(_xlfn.IFNA(VLOOKUP(Fullmath[[#This Row],[M4]],$H$2:$L1160,4,FALSE),VLOOKUP(Fullmath[[#This Row],[M4]],$H1162:$L$2227,4,FALSE)),0)</f>
        <v>0</v>
      </c>
      <c r="AE1161" s="15">
        <f>IFERROR(_xlfn.IFNA(VLOOKUP(Fullmath[[#This Row],[M5]],$H$2:$L1160,2,FALSE),VLOOKUP(Fullmath[[#This Row],[M5]],$H1162:$L$2227,2,FALSE)),0)</f>
        <v>0</v>
      </c>
      <c r="AF1161" s="16">
        <f>IFERROR(_xlfn.IFNA(VLOOKUP(Fullmath[[#This Row],[M5]],$H$2:$L1160,4,FALSE),VLOOKUP(Fullmath[[#This Row],[M5]],$H1162:$L$2227,4,FALSE)),0)</f>
        <v>0</v>
      </c>
      <c r="AI1161" s="15">
        <f>IFERROR(_xlfn.IFNA(VLOOKUP(Fullmath[[#This Row],[M6]],$H$2:$L1160,2,FALSE),VLOOKUP(Fullmath[[#This Row],[M6]],$H1162:$L$2227,2,FALSE)),0)</f>
        <v>0</v>
      </c>
      <c r="AJ1161" s="16">
        <f>IFERROR(_xlfn.IFNA(VLOOKUP(Fullmath[[#This Row],[M6]],$H$2:$L1160,4,FALSE),VLOOKUP(Fullmath[[#This Row],[M6]],$H1162:$L$2227,4,FALSE)),0)</f>
        <v>0</v>
      </c>
      <c r="AM1161" s="6">
        <f>(IFERROR(VLOOKUP(AK1161,Components[[Name]:[Price]],2,FALSE),0))</f>
        <v>0</v>
      </c>
      <c r="AP1161" s="6">
        <f>(IFERROR(VLOOKUP(AN1161,Components[[Name]:[Price]],2,FALSE),0))</f>
        <v>0</v>
      </c>
      <c r="AS1161" s="6">
        <f>(IFERROR(VLOOKUP(AQ1161,Components[[Name]:[Price]],2,FALSE),0))</f>
        <v>0</v>
      </c>
      <c r="AV1161" s="6">
        <f>(IFERROR(VLOOKUP(AT1161,Components[[Name]:[Price]],2,FALSE),0))</f>
        <v>0</v>
      </c>
      <c r="AY1161" s="6">
        <f>(IFERROR(VLOOKUP(AW1161,Components[[Name]:[Price]],2,FALSE),0))</f>
        <v>0</v>
      </c>
      <c r="BB1161" s="6">
        <f>(IFERROR(VLOOKUP(AZ1161,Components[[Name]:[Price]],2,FALSE),0))</f>
        <v>0</v>
      </c>
    </row>
    <row r="1162" spans="9:54" x14ac:dyDescent="0.2">
      <c r="I1162" s="7" t="e">
        <f>Fullmath[[#This Row],[Total CP]]/Fullmath[[#This Row],[Quantity]]</f>
        <v>#DIV/0!</v>
      </c>
      <c r="J11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2" s="6" t="e">
        <f>Fullmath[[#This Row],[Mat Cost]]/Fullmath[[#This Row],[Quantity]]</f>
        <v>#DIV/0!</v>
      </c>
      <c r="L11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2" s="14"/>
      <c r="O1162" s="15">
        <f>IFERROR(_xlfn.IFNA(VLOOKUP(Fullmath[[#This Row],[M1]],$H$2:$L1161,2,FALSE),VLOOKUP(Fullmath[[#This Row],[M1]],$H1163:$L$2227,2,FALSE)),0)</f>
        <v>0</v>
      </c>
      <c r="P1162" s="16">
        <f>IFERROR(_xlfn.IFNA(VLOOKUP(Fullmath[[#This Row],[M1]],$H$2:$L1161,4,FALSE),VLOOKUP(Fullmath[[#This Row],[M1]],$H1163:$L$2227,4,FALSE)),0)</f>
        <v>0</v>
      </c>
      <c r="S1162" s="15">
        <f>IFERROR(_xlfn.IFNA(VLOOKUP(Fullmath[[#This Row],[M2]],$H$2:$L1161,2,FALSE),VLOOKUP(Fullmath[[#This Row],[M2]],$H1163:$L$2227,2,FALSE)),0)</f>
        <v>0</v>
      </c>
      <c r="T1162" s="16">
        <f>IFERROR(_xlfn.IFNA(VLOOKUP(Fullmath[[#This Row],[M2]],$H$2:$L1161,4,FALSE),VLOOKUP(Fullmath[[#This Row],[M2]],$H1163:$L$2227,4,FALSE)),0)</f>
        <v>0</v>
      </c>
      <c r="W1162" s="15">
        <f>IFERROR(_xlfn.IFNA(VLOOKUP(Fullmath[[#This Row],[M3]],$H$2:$L1161,2,FALSE),VLOOKUP(Fullmath[[#This Row],[M3]],$H1163:$L$2227,2,FALSE)),0)</f>
        <v>0</v>
      </c>
      <c r="X1162" s="16">
        <f>IFERROR(_xlfn.IFNA(VLOOKUP(Fullmath[[#This Row],[M3]],$H$2:$L1161,4,FALSE),VLOOKUP(Fullmath[[#This Row],[M3]],$H1163:$L$2227,4,FALSE)),0)</f>
        <v>0</v>
      </c>
      <c r="AA1162" s="15">
        <f>IFERROR(_xlfn.IFNA(VLOOKUP(Fullmath[[#This Row],[M4]],$H$2:$L1161,2,FALSE),VLOOKUP(Fullmath[[#This Row],[M4]],$H1163:$L$2227,2,FALSE)),0)</f>
        <v>0</v>
      </c>
      <c r="AB1162" s="16">
        <f>IFERROR(_xlfn.IFNA(VLOOKUP(Fullmath[[#This Row],[M4]],$H$2:$L1161,4,FALSE),VLOOKUP(Fullmath[[#This Row],[M4]],$H1163:$L$2227,4,FALSE)),0)</f>
        <v>0</v>
      </c>
      <c r="AE1162" s="15">
        <f>IFERROR(_xlfn.IFNA(VLOOKUP(Fullmath[[#This Row],[M5]],$H$2:$L1161,2,FALSE),VLOOKUP(Fullmath[[#This Row],[M5]],$H1163:$L$2227,2,FALSE)),0)</f>
        <v>0</v>
      </c>
      <c r="AF1162" s="16">
        <f>IFERROR(_xlfn.IFNA(VLOOKUP(Fullmath[[#This Row],[M5]],$H$2:$L1161,4,FALSE),VLOOKUP(Fullmath[[#This Row],[M5]],$H1163:$L$2227,4,FALSE)),0)</f>
        <v>0</v>
      </c>
      <c r="AI1162" s="15">
        <f>IFERROR(_xlfn.IFNA(VLOOKUP(Fullmath[[#This Row],[M6]],$H$2:$L1161,2,FALSE),VLOOKUP(Fullmath[[#This Row],[M6]],$H1163:$L$2227,2,FALSE)),0)</f>
        <v>0</v>
      </c>
      <c r="AJ1162" s="16">
        <f>IFERROR(_xlfn.IFNA(VLOOKUP(Fullmath[[#This Row],[M6]],$H$2:$L1161,4,FALSE),VLOOKUP(Fullmath[[#This Row],[M6]],$H1163:$L$2227,4,FALSE)),0)</f>
        <v>0</v>
      </c>
      <c r="AM1162" s="6">
        <f>(IFERROR(VLOOKUP(AK1162,Components[[Name]:[Price]],2,FALSE),0))</f>
        <v>0</v>
      </c>
      <c r="AP1162" s="6">
        <f>(IFERROR(VLOOKUP(AN1162,Components[[Name]:[Price]],2,FALSE),0))</f>
        <v>0</v>
      </c>
      <c r="AS1162" s="6">
        <f>(IFERROR(VLOOKUP(AQ1162,Components[[Name]:[Price]],2,FALSE),0))</f>
        <v>0</v>
      </c>
      <c r="AV1162" s="6">
        <f>(IFERROR(VLOOKUP(AT1162,Components[[Name]:[Price]],2,FALSE),0))</f>
        <v>0</v>
      </c>
      <c r="AY1162" s="6">
        <f>(IFERROR(VLOOKUP(AW1162,Components[[Name]:[Price]],2,FALSE),0))</f>
        <v>0</v>
      </c>
      <c r="BB1162" s="6">
        <f>(IFERROR(VLOOKUP(AZ1162,Components[[Name]:[Price]],2,FALSE),0))</f>
        <v>0</v>
      </c>
    </row>
    <row r="1163" spans="9:54" x14ac:dyDescent="0.2">
      <c r="I1163" s="7" t="e">
        <f>Fullmath[[#This Row],[Total CP]]/Fullmath[[#This Row],[Quantity]]</f>
        <v>#DIV/0!</v>
      </c>
      <c r="J11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3" s="6" t="e">
        <f>Fullmath[[#This Row],[Mat Cost]]/Fullmath[[#This Row],[Quantity]]</f>
        <v>#DIV/0!</v>
      </c>
      <c r="L11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3" s="14"/>
      <c r="O1163" s="15">
        <f>IFERROR(_xlfn.IFNA(VLOOKUP(Fullmath[[#This Row],[M1]],$H$2:$L1162,2,FALSE),VLOOKUP(Fullmath[[#This Row],[M1]],$H1164:$L$2227,2,FALSE)),0)</f>
        <v>0</v>
      </c>
      <c r="P1163" s="16">
        <f>IFERROR(_xlfn.IFNA(VLOOKUP(Fullmath[[#This Row],[M1]],$H$2:$L1162,4,FALSE),VLOOKUP(Fullmath[[#This Row],[M1]],$H1164:$L$2227,4,FALSE)),0)</f>
        <v>0</v>
      </c>
      <c r="S1163" s="15">
        <f>IFERROR(_xlfn.IFNA(VLOOKUP(Fullmath[[#This Row],[M2]],$H$2:$L1162,2,FALSE),VLOOKUP(Fullmath[[#This Row],[M2]],$H1164:$L$2227,2,FALSE)),0)</f>
        <v>0</v>
      </c>
      <c r="T1163" s="16">
        <f>IFERROR(_xlfn.IFNA(VLOOKUP(Fullmath[[#This Row],[M2]],$H$2:$L1162,4,FALSE),VLOOKUP(Fullmath[[#This Row],[M2]],$H1164:$L$2227,4,FALSE)),0)</f>
        <v>0</v>
      </c>
      <c r="W1163" s="15">
        <f>IFERROR(_xlfn.IFNA(VLOOKUP(Fullmath[[#This Row],[M3]],$H$2:$L1162,2,FALSE),VLOOKUP(Fullmath[[#This Row],[M3]],$H1164:$L$2227,2,FALSE)),0)</f>
        <v>0</v>
      </c>
      <c r="X1163" s="16">
        <f>IFERROR(_xlfn.IFNA(VLOOKUP(Fullmath[[#This Row],[M3]],$H$2:$L1162,4,FALSE),VLOOKUP(Fullmath[[#This Row],[M3]],$H1164:$L$2227,4,FALSE)),0)</f>
        <v>0</v>
      </c>
      <c r="AA1163" s="15">
        <f>IFERROR(_xlfn.IFNA(VLOOKUP(Fullmath[[#This Row],[M4]],$H$2:$L1162,2,FALSE),VLOOKUP(Fullmath[[#This Row],[M4]],$H1164:$L$2227,2,FALSE)),0)</f>
        <v>0</v>
      </c>
      <c r="AB1163" s="16">
        <f>IFERROR(_xlfn.IFNA(VLOOKUP(Fullmath[[#This Row],[M4]],$H$2:$L1162,4,FALSE),VLOOKUP(Fullmath[[#This Row],[M4]],$H1164:$L$2227,4,FALSE)),0)</f>
        <v>0</v>
      </c>
      <c r="AE1163" s="15">
        <f>IFERROR(_xlfn.IFNA(VLOOKUP(Fullmath[[#This Row],[M5]],$H$2:$L1162,2,FALSE),VLOOKUP(Fullmath[[#This Row],[M5]],$H1164:$L$2227,2,FALSE)),0)</f>
        <v>0</v>
      </c>
      <c r="AF1163" s="16">
        <f>IFERROR(_xlfn.IFNA(VLOOKUP(Fullmath[[#This Row],[M5]],$H$2:$L1162,4,FALSE),VLOOKUP(Fullmath[[#This Row],[M5]],$H1164:$L$2227,4,FALSE)),0)</f>
        <v>0</v>
      </c>
      <c r="AI1163" s="15">
        <f>IFERROR(_xlfn.IFNA(VLOOKUP(Fullmath[[#This Row],[M6]],$H$2:$L1162,2,FALSE),VLOOKUP(Fullmath[[#This Row],[M6]],$H1164:$L$2227,2,FALSE)),0)</f>
        <v>0</v>
      </c>
      <c r="AJ1163" s="16">
        <f>IFERROR(_xlfn.IFNA(VLOOKUP(Fullmath[[#This Row],[M6]],$H$2:$L1162,4,FALSE),VLOOKUP(Fullmath[[#This Row],[M6]],$H1164:$L$2227,4,FALSE)),0)</f>
        <v>0</v>
      </c>
      <c r="AM1163" s="6">
        <f>(IFERROR(VLOOKUP(AK1163,Components[[Name]:[Price]],2,FALSE),0))</f>
        <v>0</v>
      </c>
      <c r="AP1163" s="6">
        <f>(IFERROR(VLOOKUP(AN1163,Components[[Name]:[Price]],2,FALSE),0))</f>
        <v>0</v>
      </c>
      <c r="AS1163" s="6">
        <f>(IFERROR(VLOOKUP(AQ1163,Components[[Name]:[Price]],2,FALSE),0))</f>
        <v>0</v>
      </c>
      <c r="AV1163" s="6">
        <f>(IFERROR(VLOOKUP(AT1163,Components[[Name]:[Price]],2,FALSE),0))</f>
        <v>0</v>
      </c>
      <c r="AY1163" s="6">
        <f>(IFERROR(VLOOKUP(AW1163,Components[[Name]:[Price]],2,FALSE),0))</f>
        <v>0</v>
      </c>
      <c r="BB1163" s="6">
        <f>(IFERROR(VLOOKUP(AZ1163,Components[[Name]:[Price]],2,FALSE),0))</f>
        <v>0</v>
      </c>
    </row>
    <row r="1164" spans="9:54" x14ac:dyDescent="0.2">
      <c r="I1164" s="7" t="e">
        <f>Fullmath[[#This Row],[Total CP]]/Fullmath[[#This Row],[Quantity]]</f>
        <v>#DIV/0!</v>
      </c>
      <c r="J11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4" s="6" t="e">
        <f>Fullmath[[#This Row],[Mat Cost]]/Fullmath[[#This Row],[Quantity]]</f>
        <v>#DIV/0!</v>
      </c>
      <c r="L11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4" s="14"/>
      <c r="O1164" s="15">
        <f>IFERROR(_xlfn.IFNA(VLOOKUP(Fullmath[[#This Row],[M1]],$H$2:$L1163,2,FALSE),VLOOKUP(Fullmath[[#This Row],[M1]],$H1165:$L$2227,2,FALSE)),0)</f>
        <v>0</v>
      </c>
      <c r="P1164" s="16">
        <f>IFERROR(_xlfn.IFNA(VLOOKUP(Fullmath[[#This Row],[M1]],$H$2:$L1163,4,FALSE),VLOOKUP(Fullmath[[#This Row],[M1]],$H1165:$L$2227,4,FALSE)),0)</f>
        <v>0</v>
      </c>
      <c r="S1164" s="15">
        <f>IFERROR(_xlfn.IFNA(VLOOKUP(Fullmath[[#This Row],[M2]],$H$2:$L1163,2,FALSE),VLOOKUP(Fullmath[[#This Row],[M2]],$H1165:$L$2227,2,FALSE)),0)</f>
        <v>0</v>
      </c>
      <c r="T1164" s="16">
        <f>IFERROR(_xlfn.IFNA(VLOOKUP(Fullmath[[#This Row],[M2]],$H$2:$L1163,4,FALSE),VLOOKUP(Fullmath[[#This Row],[M2]],$H1165:$L$2227,4,FALSE)),0)</f>
        <v>0</v>
      </c>
      <c r="W1164" s="15">
        <f>IFERROR(_xlfn.IFNA(VLOOKUP(Fullmath[[#This Row],[M3]],$H$2:$L1163,2,FALSE),VLOOKUP(Fullmath[[#This Row],[M3]],$H1165:$L$2227,2,FALSE)),0)</f>
        <v>0</v>
      </c>
      <c r="X1164" s="16">
        <f>IFERROR(_xlfn.IFNA(VLOOKUP(Fullmath[[#This Row],[M3]],$H$2:$L1163,4,FALSE),VLOOKUP(Fullmath[[#This Row],[M3]],$H1165:$L$2227,4,FALSE)),0)</f>
        <v>0</v>
      </c>
      <c r="AA1164" s="15">
        <f>IFERROR(_xlfn.IFNA(VLOOKUP(Fullmath[[#This Row],[M4]],$H$2:$L1163,2,FALSE),VLOOKUP(Fullmath[[#This Row],[M4]],$H1165:$L$2227,2,FALSE)),0)</f>
        <v>0</v>
      </c>
      <c r="AB1164" s="16">
        <f>IFERROR(_xlfn.IFNA(VLOOKUP(Fullmath[[#This Row],[M4]],$H$2:$L1163,4,FALSE),VLOOKUP(Fullmath[[#This Row],[M4]],$H1165:$L$2227,4,FALSE)),0)</f>
        <v>0</v>
      </c>
      <c r="AE1164" s="15">
        <f>IFERROR(_xlfn.IFNA(VLOOKUP(Fullmath[[#This Row],[M5]],$H$2:$L1163,2,FALSE),VLOOKUP(Fullmath[[#This Row],[M5]],$H1165:$L$2227,2,FALSE)),0)</f>
        <v>0</v>
      </c>
      <c r="AF1164" s="16">
        <f>IFERROR(_xlfn.IFNA(VLOOKUP(Fullmath[[#This Row],[M5]],$H$2:$L1163,4,FALSE),VLOOKUP(Fullmath[[#This Row],[M5]],$H1165:$L$2227,4,FALSE)),0)</f>
        <v>0</v>
      </c>
      <c r="AI1164" s="15">
        <f>IFERROR(_xlfn.IFNA(VLOOKUP(Fullmath[[#This Row],[M6]],$H$2:$L1163,2,FALSE),VLOOKUP(Fullmath[[#This Row],[M6]],$H1165:$L$2227,2,FALSE)),0)</f>
        <v>0</v>
      </c>
      <c r="AJ1164" s="16">
        <f>IFERROR(_xlfn.IFNA(VLOOKUP(Fullmath[[#This Row],[M6]],$H$2:$L1163,4,FALSE),VLOOKUP(Fullmath[[#This Row],[M6]],$H1165:$L$2227,4,FALSE)),0)</f>
        <v>0</v>
      </c>
      <c r="AM1164" s="6">
        <f>(IFERROR(VLOOKUP(AK1164,Components[[Name]:[Price]],2,FALSE),0))</f>
        <v>0</v>
      </c>
      <c r="AP1164" s="6">
        <f>(IFERROR(VLOOKUP(AN1164,Components[[Name]:[Price]],2,FALSE),0))</f>
        <v>0</v>
      </c>
      <c r="AS1164" s="6">
        <f>(IFERROR(VLOOKUP(AQ1164,Components[[Name]:[Price]],2,FALSE),0))</f>
        <v>0</v>
      </c>
      <c r="AV1164" s="6">
        <f>(IFERROR(VLOOKUP(AT1164,Components[[Name]:[Price]],2,FALSE),0))</f>
        <v>0</v>
      </c>
      <c r="AY1164" s="6">
        <f>(IFERROR(VLOOKUP(AW1164,Components[[Name]:[Price]],2,FALSE),0))</f>
        <v>0</v>
      </c>
      <c r="BB1164" s="6">
        <f>(IFERROR(VLOOKUP(AZ1164,Components[[Name]:[Price]],2,FALSE),0))</f>
        <v>0</v>
      </c>
    </row>
    <row r="1165" spans="9:54" x14ac:dyDescent="0.2">
      <c r="I1165" s="7" t="e">
        <f>Fullmath[[#This Row],[Total CP]]/Fullmath[[#This Row],[Quantity]]</f>
        <v>#DIV/0!</v>
      </c>
      <c r="J11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5" s="6" t="e">
        <f>Fullmath[[#This Row],[Mat Cost]]/Fullmath[[#This Row],[Quantity]]</f>
        <v>#DIV/0!</v>
      </c>
      <c r="L11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5" s="14"/>
      <c r="O1165" s="15">
        <f>IFERROR(_xlfn.IFNA(VLOOKUP(Fullmath[[#This Row],[M1]],$H$2:$L1164,2,FALSE),VLOOKUP(Fullmath[[#This Row],[M1]],$H1166:$L$2227,2,FALSE)),0)</f>
        <v>0</v>
      </c>
      <c r="P1165" s="16">
        <f>IFERROR(_xlfn.IFNA(VLOOKUP(Fullmath[[#This Row],[M1]],$H$2:$L1164,4,FALSE),VLOOKUP(Fullmath[[#This Row],[M1]],$H1166:$L$2227,4,FALSE)),0)</f>
        <v>0</v>
      </c>
      <c r="S1165" s="15">
        <f>IFERROR(_xlfn.IFNA(VLOOKUP(Fullmath[[#This Row],[M2]],$H$2:$L1164,2,FALSE),VLOOKUP(Fullmath[[#This Row],[M2]],$H1166:$L$2227,2,FALSE)),0)</f>
        <v>0</v>
      </c>
      <c r="T1165" s="16">
        <f>IFERROR(_xlfn.IFNA(VLOOKUP(Fullmath[[#This Row],[M2]],$H$2:$L1164,4,FALSE),VLOOKUP(Fullmath[[#This Row],[M2]],$H1166:$L$2227,4,FALSE)),0)</f>
        <v>0</v>
      </c>
      <c r="W1165" s="15">
        <f>IFERROR(_xlfn.IFNA(VLOOKUP(Fullmath[[#This Row],[M3]],$H$2:$L1164,2,FALSE),VLOOKUP(Fullmath[[#This Row],[M3]],$H1166:$L$2227,2,FALSE)),0)</f>
        <v>0</v>
      </c>
      <c r="X1165" s="16">
        <f>IFERROR(_xlfn.IFNA(VLOOKUP(Fullmath[[#This Row],[M3]],$H$2:$L1164,4,FALSE),VLOOKUP(Fullmath[[#This Row],[M3]],$H1166:$L$2227,4,FALSE)),0)</f>
        <v>0</v>
      </c>
      <c r="AA1165" s="15">
        <f>IFERROR(_xlfn.IFNA(VLOOKUP(Fullmath[[#This Row],[M4]],$H$2:$L1164,2,FALSE),VLOOKUP(Fullmath[[#This Row],[M4]],$H1166:$L$2227,2,FALSE)),0)</f>
        <v>0</v>
      </c>
      <c r="AB1165" s="16">
        <f>IFERROR(_xlfn.IFNA(VLOOKUP(Fullmath[[#This Row],[M4]],$H$2:$L1164,4,FALSE),VLOOKUP(Fullmath[[#This Row],[M4]],$H1166:$L$2227,4,FALSE)),0)</f>
        <v>0</v>
      </c>
      <c r="AE1165" s="15">
        <f>IFERROR(_xlfn.IFNA(VLOOKUP(Fullmath[[#This Row],[M5]],$H$2:$L1164,2,FALSE),VLOOKUP(Fullmath[[#This Row],[M5]],$H1166:$L$2227,2,FALSE)),0)</f>
        <v>0</v>
      </c>
      <c r="AF1165" s="16">
        <f>IFERROR(_xlfn.IFNA(VLOOKUP(Fullmath[[#This Row],[M5]],$H$2:$L1164,4,FALSE),VLOOKUP(Fullmath[[#This Row],[M5]],$H1166:$L$2227,4,FALSE)),0)</f>
        <v>0</v>
      </c>
      <c r="AI1165" s="15">
        <f>IFERROR(_xlfn.IFNA(VLOOKUP(Fullmath[[#This Row],[M6]],$H$2:$L1164,2,FALSE),VLOOKUP(Fullmath[[#This Row],[M6]],$H1166:$L$2227,2,FALSE)),0)</f>
        <v>0</v>
      </c>
      <c r="AJ1165" s="16">
        <f>IFERROR(_xlfn.IFNA(VLOOKUP(Fullmath[[#This Row],[M6]],$H$2:$L1164,4,FALSE),VLOOKUP(Fullmath[[#This Row],[M6]],$H1166:$L$2227,4,FALSE)),0)</f>
        <v>0</v>
      </c>
      <c r="AM1165" s="6">
        <f>(IFERROR(VLOOKUP(AK1165,Components[[Name]:[Price]],2,FALSE),0))</f>
        <v>0</v>
      </c>
      <c r="AP1165" s="6">
        <f>(IFERROR(VLOOKUP(AN1165,Components[[Name]:[Price]],2,FALSE),0))</f>
        <v>0</v>
      </c>
      <c r="AS1165" s="6">
        <f>(IFERROR(VLOOKUP(AQ1165,Components[[Name]:[Price]],2,FALSE),0))</f>
        <v>0</v>
      </c>
      <c r="AV1165" s="6">
        <f>(IFERROR(VLOOKUP(AT1165,Components[[Name]:[Price]],2,FALSE),0))</f>
        <v>0</v>
      </c>
      <c r="AY1165" s="6">
        <f>(IFERROR(VLOOKUP(AW1165,Components[[Name]:[Price]],2,FALSE),0))</f>
        <v>0</v>
      </c>
      <c r="BB1165" s="6">
        <f>(IFERROR(VLOOKUP(AZ1165,Components[[Name]:[Price]],2,FALSE),0))</f>
        <v>0</v>
      </c>
    </row>
    <row r="1166" spans="9:54" x14ac:dyDescent="0.2">
      <c r="I1166" s="7" t="e">
        <f>Fullmath[[#This Row],[Total CP]]/Fullmath[[#This Row],[Quantity]]</f>
        <v>#DIV/0!</v>
      </c>
      <c r="J11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6" s="6" t="e">
        <f>Fullmath[[#This Row],[Mat Cost]]/Fullmath[[#This Row],[Quantity]]</f>
        <v>#DIV/0!</v>
      </c>
      <c r="L11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6" s="14"/>
      <c r="O1166" s="15">
        <f>IFERROR(_xlfn.IFNA(VLOOKUP(Fullmath[[#This Row],[M1]],$H$2:$L1165,2,FALSE),VLOOKUP(Fullmath[[#This Row],[M1]],$H1167:$L$2227,2,FALSE)),0)</f>
        <v>0</v>
      </c>
      <c r="P1166" s="16">
        <f>IFERROR(_xlfn.IFNA(VLOOKUP(Fullmath[[#This Row],[M1]],$H$2:$L1165,4,FALSE),VLOOKUP(Fullmath[[#This Row],[M1]],$H1167:$L$2227,4,FALSE)),0)</f>
        <v>0</v>
      </c>
      <c r="S1166" s="15">
        <f>IFERROR(_xlfn.IFNA(VLOOKUP(Fullmath[[#This Row],[M2]],$H$2:$L1165,2,FALSE),VLOOKUP(Fullmath[[#This Row],[M2]],$H1167:$L$2227,2,FALSE)),0)</f>
        <v>0</v>
      </c>
      <c r="T1166" s="16">
        <f>IFERROR(_xlfn.IFNA(VLOOKUP(Fullmath[[#This Row],[M2]],$H$2:$L1165,4,FALSE),VLOOKUP(Fullmath[[#This Row],[M2]],$H1167:$L$2227,4,FALSE)),0)</f>
        <v>0</v>
      </c>
      <c r="W1166" s="15">
        <f>IFERROR(_xlfn.IFNA(VLOOKUP(Fullmath[[#This Row],[M3]],$H$2:$L1165,2,FALSE),VLOOKUP(Fullmath[[#This Row],[M3]],$H1167:$L$2227,2,FALSE)),0)</f>
        <v>0</v>
      </c>
      <c r="X1166" s="16">
        <f>IFERROR(_xlfn.IFNA(VLOOKUP(Fullmath[[#This Row],[M3]],$H$2:$L1165,4,FALSE),VLOOKUP(Fullmath[[#This Row],[M3]],$H1167:$L$2227,4,FALSE)),0)</f>
        <v>0</v>
      </c>
      <c r="AA1166" s="15">
        <f>IFERROR(_xlfn.IFNA(VLOOKUP(Fullmath[[#This Row],[M4]],$H$2:$L1165,2,FALSE),VLOOKUP(Fullmath[[#This Row],[M4]],$H1167:$L$2227,2,FALSE)),0)</f>
        <v>0</v>
      </c>
      <c r="AB1166" s="16">
        <f>IFERROR(_xlfn.IFNA(VLOOKUP(Fullmath[[#This Row],[M4]],$H$2:$L1165,4,FALSE),VLOOKUP(Fullmath[[#This Row],[M4]],$H1167:$L$2227,4,FALSE)),0)</f>
        <v>0</v>
      </c>
      <c r="AE1166" s="15">
        <f>IFERROR(_xlfn.IFNA(VLOOKUP(Fullmath[[#This Row],[M5]],$H$2:$L1165,2,FALSE),VLOOKUP(Fullmath[[#This Row],[M5]],$H1167:$L$2227,2,FALSE)),0)</f>
        <v>0</v>
      </c>
      <c r="AF1166" s="16">
        <f>IFERROR(_xlfn.IFNA(VLOOKUP(Fullmath[[#This Row],[M5]],$H$2:$L1165,4,FALSE),VLOOKUP(Fullmath[[#This Row],[M5]],$H1167:$L$2227,4,FALSE)),0)</f>
        <v>0</v>
      </c>
      <c r="AI1166" s="15">
        <f>IFERROR(_xlfn.IFNA(VLOOKUP(Fullmath[[#This Row],[M6]],$H$2:$L1165,2,FALSE),VLOOKUP(Fullmath[[#This Row],[M6]],$H1167:$L$2227,2,FALSE)),0)</f>
        <v>0</v>
      </c>
      <c r="AJ1166" s="16">
        <f>IFERROR(_xlfn.IFNA(VLOOKUP(Fullmath[[#This Row],[M6]],$H$2:$L1165,4,FALSE),VLOOKUP(Fullmath[[#This Row],[M6]],$H1167:$L$2227,4,FALSE)),0)</f>
        <v>0</v>
      </c>
      <c r="AM1166" s="6">
        <f>(IFERROR(VLOOKUP(AK1166,Components[[Name]:[Price]],2,FALSE),0))</f>
        <v>0</v>
      </c>
      <c r="AP1166" s="6">
        <f>(IFERROR(VLOOKUP(AN1166,Components[[Name]:[Price]],2,FALSE),0))</f>
        <v>0</v>
      </c>
      <c r="AS1166" s="6">
        <f>(IFERROR(VLOOKUP(AQ1166,Components[[Name]:[Price]],2,FALSE),0))</f>
        <v>0</v>
      </c>
      <c r="AV1166" s="6">
        <f>(IFERROR(VLOOKUP(AT1166,Components[[Name]:[Price]],2,FALSE),0))</f>
        <v>0</v>
      </c>
      <c r="AY1166" s="6">
        <f>(IFERROR(VLOOKUP(AW1166,Components[[Name]:[Price]],2,FALSE),0))</f>
        <v>0</v>
      </c>
      <c r="BB1166" s="6">
        <f>(IFERROR(VLOOKUP(AZ1166,Components[[Name]:[Price]],2,FALSE),0))</f>
        <v>0</v>
      </c>
    </row>
    <row r="1167" spans="9:54" x14ac:dyDescent="0.2">
      <c r="I1167" s="7" t="e">
        <f>Fullmath[[#This Row],[Total CP]]/Fullmath[[#This Row],[Quantity]]</f>
        <v>#DIV/0!</v>
      </c>
      <c r="J11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7" s="6" t="e">
        <f>Fullmath[[#This Row],[Mat Cost]]/Fullmath[[#This Row],[Quantity]]</f>
        <v>#DIV/0!</v>
      </c>
      <c r="L11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7" s="14"/>
      <c r="O1167" s="15">
        <f>IFERROR(_xlfn.IFNA(VLOOKUP(Fullmath[[#This Row],[M1]],$H$2:$L1166,2,FALSE),VLOOKUP(Fullmath[[#This Row],[M1]],$H1168:$L$2227,2,FALSE)),0)</f>
        <v>0</v>
      </c>
      <c r="P1167" s="16">
        <f>IFERROR(_xlfn.IFNA(VLOOKUP(Fullmath[[#This Row],[M1]],$H$2:$L1166,4,FALSE),VLOOKUP(Fullmath[[#This Row],[M1]],$H1168:$L$2227,4,FALSE)),0)</f>
        <v>0</v>
      </c>
      <c r="S1167" s="15">
        <f>IFERROR(_xlfn.IFNA(VLOOKUP(Fullmath[[#This Row],[M2]],$H$2:$L1166,2,FALSE),VLOOKUP(Fullmath[[#This Row],[M2]],$H1168:$L$2227,2,FALSE)),0)</f>
        <v>0</v>
      </c>
      <c r="T1167" s="16">
        <f>IFERROR(_xlfn.IFNA(VLOOKUP(Fullmath[[#This Row],[M2]],$H$2:$L1166,4,FALSE),VLOOKUP(Fullmath[[#This Row],[M2]],$H1168:$L$2227,4,FALSE)),0)</f>
        <v>0</v>
      </c>
      <c r="W1167" s="15">
        <f>IFERROR(_xlfn.IFNA(VLOOKUP(Fullmath[[#This Row],[M3]],$H$2:$L1166,2,FALSE),VLOOKUP(Fullmath[[#This Row],[M3]],$H1168:$L$2227,2,FALSE)),0)</f>
        <v>0</v>
      </c>
      <c r="X1167" s="16">
        <f>IFERROR(_xlfn.IFNA(VLOOKUP(Fullmath[[#This Row],[M3]],$H$2:$L1166,4,FALSE),VLOOKUP(Fullmath[[#This Row],[M3]],$H1168:$L$2227,4,FALSE)),0)</f>
        <v>0</v>
      </c>
      <c r="AA1167" s="15">
        <f>IFERROR(_xlfn.IFNA(VLOOKUP(Fullmath[[#This Row],[M4]],$H$2:$L1166,2,FALSE),VLOOKUP(Fullmath[[#This Row],[M4]],$H1168:$L$2227,2,FALSE)),0)</f>
        <v>0</v>
      </c>
      <c r="AB1167" s="16">
        <f>IFERROR(_xlfn.IFNA(VLOOKUP(Fullmath[[#This Row],[M4]],$H$2:$L1166,4,FALSE),VLOOKUP(Fullmath[[#This Row],[M4]],$H1168:$L$2227,4,FALSE)),0)</f>
        <v>0</v>
      </c>
      <c r="AE1167" s="15">
        <f>IFERROR(_xlfn.IFNA(VLOOKUP(Fullmath[[#This Row],[M5]],$H$2:$L1166,2,FALSE),VLOOKUP(Fullmath[[#This Row],[M5]],$H1168:$L$2227,2,FALSE)),0)</f>
        <v>0</v>
      </c>
      <c r="AF1167" s="16">
        <f>IFERROR(_xlfn.IFNA(VLOOKUP(Fullmath[[#This Row],[M5]],$H$2:$L1166,4,FALSE),VLOOKUP(Fullmath[[#This Row],[M5]],$H1168:$L$2227,4,FALSE)),0)</f>
        <v>0</v>
      </c>
      <c r="AI1167" s="15">
        <f>IFERROR(_xlfn.IFNA(VLOOKUP(Fullmath[[#This Row],[M6]],$H$2:$L1166,2,FALSE),VLOOKUP(Fullmath[[#This Row],[M6]],$H1168:$L$2227,2,FALSE)),0)</f>
        <v>0</v>
      </c>
      <c r="AJ1167" s="16">
        <f>IFERROR(_xlfn.IFNA(VLOOKUP(Fullmath[[#This Row],[M6]],$H$2:$L1166,4,FALSE),VLOOKUP(Fullmath[[#This Row],[M6]],$H1168:$L$2227,4,FALSE)),0)</f>
        <v>0</v>
      </c>
      <c r="AM1167" s="6">
        <f>(IFERROR(VLOOKUP(AK1167,Components[[Name]:[Price]],2,FALSE),0))</f>
        <v>0</v>
      </c>
      <c r="AP1167" s="6">
        <f>(IFERROR(VLOOKUP(AN1167,Components[[Name]:[Price]],2,FALSE),0))</f>
        <v>0</v>
      </c>
      <c r="AS1167" s="6">
        <f>(IFERROR(VLOOKUP(AQ1167,Components[[Name]:[Price]],2,FALSE),0))</f>
        <v>0</v>
      </c>
      <c r="AV1167" s="6">
        <f>(IFERROR(VLOOKUP(AT1167,Components[[Name]:[Price]],2,FALSE),0))</f>
        <v>0</v>
      </c>
      <c r="AY1167" s="6">
        <f>(IFERROR(VLOOKUP(AW1167,Components[[Name]:[Price]],2,FALSE),0))</f>
        <v>0</v>
      </c>
      <c r="BB1167" s="6">
        <f>(IFERROR(VLOOKUP(AZ1167,Components[[Name]:[Price]],2,FALSE),0))</f>
        <v>0</v>
      </c>
    </row>
    <row r="1168" spans="9:54" x14ac:dyDescent="0.2">
      <c r="I1168" s="7" t="e">
        <f>Fullmath[[#This Row],[Total CP]]/Fullmath[[#This Row],[Quantity]]</f>
        <v>#DIV/0!</v>
      </c>
      <c r="J11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8" s="6" t="e">
        <f>Fullmath[[#This Row],[Mat Cost]]/Fullmath[[#This Row],[Quantity]]</f>
        <v>#DIV/0!</v>
      </c>
      <c r="L11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8" s="14"/>
      <c r="O1168" s="15">
        <f>IFERROR(_xlfn.IFNA(VLOOKUP(Fullmath[[#This Row],[M1]],$H$2:$L1167,2,FALSE),VLOOKUP(Fullmath[[#This Row],[M1]],$H1169:$L$2227,2,FALSE)),0)</f>
        <v>0</v>
      </c>
      <c r="P1168" s="16">
        <f>IFERROR(_xlfn.IFNA(VLOOKUP(Fullmath[[#This Row],[M1]],$H$2:$L1167,4,FALSE),VLOOKUP(Fullmath[[#This Row],[M1]],$H1169:$L$2227,4,FALSE)),0)</f>
        <v>0</v>
      </c>
      <c r="S1168" s="15">
        <f>IFERROR(_xlfn.IFNA(VLOOKUP(Fullmath[[#This Row],[M2]],$H$2:$L1167,2,FALSE),VLOOKUP(Fullmath[[#This Row],[M2]],$H1169:$L$2227,2,FALSE)),0)</f>
        <v>0</v>
      </c>
      <c r="T1168" s="16">
        <f>IFERROR(_xlfn.IFNA(VLOOKUP(Fullmath[[#This Row],[M2]],$H$2:$L1167,4,FALSE),VLOOKUP(Fullmath[[#This Row],[M2]],$H1169:$L$2227,4,FALSE)),0)</f>
        <v>0</v>
      </c>
      <c r="W1168" s="15">
        <f>IFERROR(_xlfn.IFNA(VLOOKUP(Fullmath[[#This Row],[M3]],$H$2:$L1167,2,FALSE),VLOOKUP(Fullmath[[#This Row],[M3]],$H1169:$L$2227,2,FALSE)),0)</f>
        <v>0</v>
      </c>
      <c r="X1168" s="16">
        <f>IFERROR(_xlfn.IFNA(VLOOKUP(Fullmath[[#This Row],[M3]],$H$2:$L1167,4,FALSE),VLOOKUP(Fullmath[[#This Row],[M3]],$H1169:$L$2227,4,FALSE)),0)</f>
        <v>0</v>
      </c>
      <c r="AA1168" s="15">
        <f>IFERROR(_xlfn.IFNA(VLOOKUP(Fullmath[[#This Row],[M4]],$H$2:$L1167,2,FALSE),VLOOKUP(Fullmath[[#This Row],[M4]],$H1169:$L$2227,2,FALSE)),0)</f>
        <v>0</v>
      </c>
      <c r="AB1168" s="16">
        <f>IFERROR(_xlfn.IFNA(VLOOKUP(Fullmath[[#This Row],[M4]],$H$2:$L1167,4,FALSE),VLOOKUP(Fullmath[[#This Row],[M4]],$H1169:$L$2227,4,FALSE)),0)</f>
        <v>0</v>
      </c>
      <c r="AE1168" s="15">
        <f>IFERROR(_xlfn.IFNA(VLOOKUP(Fullmath[[#This Row],[M5]],$H$2:$L1167,2,FALSE),VLOOKUP(Fullmath[[#This Row],[M5]],$H1169:$L$2227,2,FALSE)),0)</f>
        <v>0</v>
      </c>
      <c r="AF1168" s="16">
        <f>IFERROR(_xlfn.IFNA(VLOOKUP(Fullmath[[#This Row],[M5]],$H$2:$L1167,4,FALSE),VLOOKUP(Fullmath[[#This Row],[M5]],$H1169:$L$2227,4,FALSE)),0)</f>
        <v>0</v>
      </c>
      <c r="AI1168" s="15">
        <f>IFERROR(_xlfn.IFNA(VLOOKUP(Fullmath[[#This Row],[M6]],$H$2:$L1167,2,FALSE),VLOOKUP(Fullmath[[#This Row],[M6]],$H1169:$L$2227,2,FALSE)),0)</f>
        <v>0</v>
      </c>
      <c r="AJ1168" s="16">
        <f>IFERROR(_xlfn.IFNA(VLOOKUP(Fullmath[[#This Row],[M6]],$H$2:$L1167,4,FALSE),VLOOKUP(Fullmath[[#This Row],[M6]],$H1169:$L$2227,4,FALSE)),0)</f>
        <v>0</v>
      </c>
      <c r="AM1168" s="6">
        <f>(IFERROR(VLOOKUP(AK1168,Components[[Name]:[Price]],2,FALSE),0))</f>
        <v>0</v>
      </c>
      <c r="AP1168" s="6">
        <f>(IFERROR(VLOOKUP(AN1168,Components[[Name]:[Price]],2,FALSE),0))</f>
        <v>0</v>
      </c>
      <c r="AS1168" s="6">
        <f>(IFERROR(VLOOKUP(AQ1168,Components[[Name]:[Price]],2,FALSE),0))</f>
        <v>0</v>
      </c>
      <c r="AV1168" s="6">
        <f>(IFERROR(VLOOKUP(AT1168,Components[[Name]:[Price]],2,FALSE),0))</f>
        <v>0</v>
      </c>
      <c r="AY1168" s="6">
        <f>(IFERROR(VLOOKUP(AW1168,Components[[Name]:[Price]],2,FALSE),0))</f>
        <v>0</v>
      </c>
      <c r="BB1168" s="6">
        <f>(IFERROR(VLOOKUP(AZ1168,Components[[Name]:[Price]],2,FALSE),0))</f>
        <v>0</v>
      </c>
    </row>
    <row r="1169" spans="9:54" x14ac:dyDescent="0.2">
      <c r="I1169" s="7" t="e">
        <f>Fullmath[[#This Row],[Total CP]]/Fullmath[[#This Row],[Quantity]]</f>
        <v>#DIV/0!</v>
      </c>
      <c r="J11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69" s="6" t="e">
        <f>Fullmath[[#This Row],[Mat Cost]]/Fullmath[[#This Row],[Quantity]]</f>
        <v>#DIV/0!</v>
      </c>
      <c r="L11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69" s="14"/>
      <c r="O1169" s="15">
        <f>IFERROR(_xlfn.IFNA(VLOOKUP(Fullmath[[#This Row],[M1]],$H$2:$L1168,2,FALSE),VLOOKUP(Fullmath[[#This Row],[M1]],$H1170:$L$2227,2,FALSE)),0)</f>
        <v>0</v>
      </c>
      <c r="P1169" s="16">
        <f>IFERROR(_xlfn.IFNA(VLOOKUP(Fullmath[[#This Row],[M1]],$H$2:$L1168,4,FALSE),VLOOKUP(Fullmath[[#This Row],[M1]],$H1170:$L$2227,4,FALSE)),0)</f>
        <v>0</v>
      </c>
      <c r="S1169" s="15">
        <f>IFERROR(_xlfn.IFNA(VLOOKUP(Fullmath[[#This Row],[M2]],$H$2:$L1168,2,FALSE),VLOOKUP(Fullmath[[#This Row],[M2]],$H1170:$L$2227,2,FALSE)),0)</f>
        <v>0</v>
      </c>
      <c r="T1169" s="16">
        <f>IFERROR(_xlfn.IFNA(VLOOKUP(Fullmath[[#This Row],[M2]],$H$2:$L1168,4,FALSE),VLOOKUP(Fullmath[[#This Row],[M2]],$H1170:$L$2227,4,FALSE)),0)</f>
        <v>0</v>
      </c>
      <c r="W1169" s="15">
        <f>IFERROR(_xlfn.IFNA(VLOOKUP(Fullmath[[#This Row],[M3]],$H$2:$L1168,2,FALSE),VLOOKUP(Fullmath[[#This Row],[M3]],$H1170:$L$2227,2,FALSE)),0)</f>
        <v>0</v>
      </c>
      <c r="X1169" s="16">
        <f>IFERROR(_xlfn.IFNA(VLOOKUP(Fullmath[[#This Row],[M3]],$H$2:$L1168,4,FALSE),VLOOKUP(Fullmath[[#This Row],[M3]],$H1170:$L$2227,4,FALSE)),0)</f>
        <v>0</v>
      </c>
      <c r="AA1169" s="15">
        <f>IFERROR(_xlfn.IFNA(VLOOKUP(Fullmath[[#This Row],[M4]],$H$2:$L1168,2,FALSE),VLOOKUP(Fullmath[[#This Row],[M4]],$H1170:$L$2227,2,FALSE)),0)</f>
        <v>0</v>
      </c>
      <c r="AB1169" s="16">
        <f>IFERROR(_xlfn.IFNA(VLOOKUP(Fullmath[[#This Row],[M4]],$H$2:$L1168,4,FALSE),VLOOKUP(Fullmath[[#This Row],[M4]],$H1170:$L$2227,4,FALSE)),0)</f>
        <v>0</v>
      </c>
      <c r="AE1169" s="15">
        <f>IFERROR(_xlfn.IFNA(VLOOKUP(Fullmath[[#This Row],[M5]],$H$2:$L1168,2,FALSE),VLOOKUP(Fullmath[[#This Row],[M5]],$H1170:$L$2227,2,FALSE)),0)</f>
        <v>0</v>
      </c>
      <c r="AF1169" s="16">
        <f>IFERROR(_xlfn.IFNA(VLOOKUP(Fullmath[[#This Row],[M5]],$H$2:$L1168,4,FALSE),VLOOKUP(Fullmath[[#This Row],[M5]],$H1170:$L$2227,4,FALSE)),0)</f>
        <v>0</v>
      </c>
      <c r="AI1169" s="15">
        <f>IFERROR(_xlfn.IFNA(VLOOKUP(Fullmath[[#This Row],[M6]],$H$2:$L1168,2,FALSE),VLOOKUP(Fullmath[[#This Row],[M6]],$H1170:$L$2227,2,FALSE)),0)</f>
        <v>0</v>
      </c>
      <c r="AJ1169" s="16">
        <f>IFERROR(_xlfn.IFNA(VLOOKUP(Fullmath[[#This Row],[M6]],$H$2:$L1168,4,FALSE),VLOOKUP(Fullmath[[#This Row],[M6]],$H1170:$L$2227,4,FALSE)),0)</f>
        <v>0</v>
      </c>
      <c r="AM1169" s="6">
        <f>(IFERROR(VLOOKUP(AK1169,Components[[Name]:[Price]],2,FALSE),0))</f>
        <v>0</v>
      </c>
      <c r="AP1169" s="6">
        <f>(IFERROR(VLOOKUP(AN1169,Components[[Name]:[Price]],2,FALSE),0))</f>
        <v>0</v>
      </c>
      <c r="AS1169" s="6">
        <f>(IFERROR(VLOOKUP(AQ1169,Components[[Name]:[Price]],2,FALSE),0))</f>
        <v>0</v>
      </c>
      <c r="AV1169" s="6">
        <f>(IFERROR(VLOOKUP(AT1169,Components[[Name]:[Price]],2,FALSE),0))</f>
        <v>0</v>
      </c>
      <c r="AY1169" s="6">
        <f>(IFERROR(VLOOKUP(AW1169,Components[[Name]:[Price]],2,FALSE),0))</f>
        <v>0</v>
      </c>
      <c r="BB1169" s="6">
        <f>(IFERROR(VLOOKUP(AZ1169,Components[[Name]:[Price]],2,FALSE),0))</f>
        <v>0</v>
      </c>
    </row>
    <row r="1170" spans="9:54" x14ac:dyDescent="0.2">
      <c r="I1170" s="7" t="e">
        <f>Fullmath[[#This Row],[Total CP]]/Fullmath[[#This Row],[Quantity]]</f>
        <v>#DIV/0!</v>
      </c>
      <c r="J11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0" s="6" t="e">
        <f>Fullmath[[#This Row],[Mat Cost]]/Fullmath[[#This Row],[Quantity]]</f>
        <v>#DIV/0!</v>
      </c>
      <c r="L11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0" s="14"/>
      <c r="O1170" s="15">
        <f>IFERROR(_xlfn.IFNA(VLOOKUP(Fullmath[[#This Row],[M1]],$H$2:$L1169,2,FALSE),VLOOKUP(Fullmath[[#This Row],[M1]],$H1171:$L$2227,2,FALSE)),0)</f>
        <v>0</v>
      </c>
      <c r="P1170" s="16">
        <f>IFERROR(_xlfn.IFNA(VLOOKUP(Fullmath[[#This Row],[M1]],$H$2:$L1169,4,FALSE),VLOOKUP(Fullmath[[#This Row],[M1]],$H1171:$L$2227,4,FALSE)),0)</f>
        <v>0</v>
      </c>
      <c r="S1170" s="15">
        <f>IFERROR(_xlfn.IFNA(VLOOKUP(Fullmath[[#This Row],[M2]],$H$2:$L1169,2,FALSE),VLOOKUP(Fullmath[[#This Row],[M2]],$H1171:$L$2227,2,FALSE)),0)</f>
        <v>0</v>
      </c>
      <c r="T1170" s="16">
        <f>IFERROR(_xlfn.IFNA(VLOOKUP(Fullmath[[#This Row],[M2]],$H$2:$L1169,4,FALSE),VLOOKUP(Fullmath[[#This Row],[M2]],$H1171:$L$2227,4,FALSE)),0)</f>
        <v>0</v>
      </c>
      <c r="W1170" s="15">
        <f>IFERROR(_xlfn.IFNA(VLOOKUP(Fullmath[[#This Row],[M3]],$H$2:$L1169,2,FALSE),VLOOKUP(Fullmath[[#This Row],[M3]],$H1171:$L$2227,2,FALSE)),0)</f>
        <v>0</v>
      </c>
      <c r="X1170" s="16">
        <f>IFERROR(_xlfn.IFNA(VLOOKUP(Fullmath[[#This Row],[M3]],$H$2:$L1169,4,FALSE),VLOOKUP(Fullmath[[#This Row],[M3]],$H1171:$L$2227,4,FALSE)),0)</f>
        <v>0</v>
      </c>
      <c r="AA1170" s="15">
        <f>IFERROR(_xlfn.IFNA(VLOOKUP(Fullmath[[#This Row],[M4]],$H$2:$L1169,2,FALSE),VLOOKUP(Fullmath[[#This Row],[M4]],$H1171:$L$2227,2,FALSE)),0)</f>
        <v>0</v>
      </c>
      <c r="AB1170" s="16">
        <f>IFERROR(_xlfn.IFNA(VLOOKUP(Fullmath[[#This Row],[M4]],$H$2:$L1169,4,FALSE),VLOOKUP(Fullmath[[#This Row],[M4]],$H1171:$L$2227,4,FALSE)),0)</f>
        <v>0</v>
      </c>
      <c r="AE1170" s="15">
        <f>IFERROR(_xlfn.IFNA(VLOOKUP(Fullmath[[#This Row],[M5]],$H$2:$L1169,2,FALSE),VLOOKUP(Fullmath[[#This Row],[M5]],$H1171:$L$2227,2,FALSE)),0)</f>
        <v>0</v>
      </c>
      <c r="AF1170" s="16">
        <f>IFERROR(_xlfn.IFNA(VLOOKUP(Fullmath[[#This Row],[M5]],$H$2:$L1169,4,FALSE),VLOOKUP(Fullmath[[#This Row],[M5]],$H1171:$L$2227,4,FALSE)),0)</f>
        <v>0</v>
      </c>
      <c r="AI1170" s="15">
        <f>IFERROR(_xlfn.IFNA(VLOOKUP(Fullmath[[#This Row],[M6]],$H$2:$L1169,2,FALSE),VLOOKUP(Fullmath[[#This Row],[M6]],$H1171:$L$2227,2,FALSE)),0)</f>
        <v>0</v>
      </c>
      <c r="AJ1170" s="16">
        <f>IFERROR(_xlfn.IFNA(VLOOKUP(Fullmath[[#This Row],[M6]],$H$2:$L1169,4,FALSE),VLOOKUP(Fullmath[[#This Row],[M6]],$H1171:$L$2227,4,FALSE)),0)</f>
        <v>0</v>
      </c>
      <c r="AM1170" s="6">
        <f>(IFERROR(VLOOKUP(AK1170,Components[[Name]:[Price]],2,FALSE),0))</f>
        <v>0</v>
      </c>
      <c r="AP1170" s="6">
        <f>(IFERROR(VLOOKUP(AN1170,Components[[Name]:[Price]],2,FALSE),0))</f>
        <v>0</v>
      </c>
      <c r="AS1170" s="6">
        <f>(IFERROR(VLOOKUP(AQ1170,Components[[Name]:[Price]],2,FALSE),0))</f>
        <v>0</v>
      </c>
      <c r="AV1170" s="6">
        <f>(IFERROR(VLOOKUP(AT1170,Components[[Name]:[Price]],2,FALSE),0))</f>
        <v>0</v>
      </c>
      <c r="AY1170" s="6">
        <f>(IFERROR(VLOOKUP(AW1170,Components[[Name]:[Price]],2,FALSE),0))</f>
        <v>0</v>
      </c>
      <c r="BB1170" s="6">
        <f>(IFERROR(VLOOKUP(AZ1170,Components[[Name]:[Price]],2,FALSE),0))</f>
        <v>0</v>
      </c>
    </row>
    <row r="1171" spans="9:54" x14ac:dyDescent="0.2">
      <c r="I1171" s="7" t="e">
        <f>Fullmath[[#This Row],[Total CP]]/Fullmath[[#This Row],[Quantity]]</f>
        <v>#DIV/0!</v>
      </c>
      <c r="J11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1" s="6" t="e">
        <f>Fullmath[[#This Row],[Mat Cost]]/Fullmath[[#This Row],[Quantity]]</f>
        <v>#DIV/0!</v>
      </c>
      <c r="L11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1" s="14"/>
      <c r="O1171" s="15">
        <f>IFERROR(_xlfn.IFNA(VLOOKUP(Fullmath[[#This Row],[M1]],$H$2:$L1170,2,FALSE),VLOOKUP(Fullmath[[#This Row],[M1]],$H1172:$L$2227,2,FALSE)),0)</f>
        <v>0</v>
      </c>
      <c r="P1171" s="16">
        <f>IFERROR(_xlfn.IFNA(VLOOKUP(Fullmath[[#This Row],[M1]],$H$2:$L1170,4,FALSE),VLOOKUP(Fullmath[[#This Row],[M1]],$H1172:$L$2227,4,FALSE)),0)</f>
        <v>0</v>
      </c>
      <c r="S1171" s="15">
        <f>IFERROR(_xlfn.IFNA(VLOOKUP(Fullmath[[#This Row],[M2]],$H$2:$L1170,2,FALSE),VLOOKUP(Fullmath[[#This Row],[M2]],$H1172:$L$2227,2,FALSE)),0)</f>
        <v>0</v>
      </c>
      <c r="T1171" s="16">
        <f>IFERROR(_xlfn.IFNA(VLOOKUP(Fullmath[[#This Row],[M2]],$H$2:$L1170,4,FALSE),VLOOKUP(Fullmath[[#This Row],[M2]],$H1172:$L$2227,4,FALSE)),0)</f>
        <v>0</v>
      </c>
      <c r="W1171" s="15">
        <f>IFERROR(_xlfn.IFNA(VLOOKUP(Fullmath[[#This Row],[M3]],$H$2:$L1170,2,FALSE),VLOOKUP(Fullmath[[#This Row],[M3]],$H1172:$L$2227,2,FALSE)),0)</f>
        <v>0</v>
      </c>
      <c r="X1171" s="16">
        <f>IFERROR(_xlfn.IFNA(VLOOKUP(Fullmath[[#This Row],[M3]],$H$2:$L1170,4,FALSE),VLOOKUP(Fullmath[[#This Row],[M3]],$H1172:$L$2227,4,FALSE)),0)</f>
        <v>0</v>
      </c>
      <c r="AA1171" s="15">
        <f>IFERROR(_xlfn.IFNA(VLOOKUP(Fullmath[[#This Row],[M4]],$H$2:$L1170,2,FALSE),VLOOKUP(Fullmath[[#This Row],[M4]],$H1172:$L$2227,2,FALSE)),0)</f>
        <v>0</v>
      </c>
      <c r="AB1171" s="16">
        <f>IFERROR(_xlfn.IFNA(VLOOKUP(Fullmath[[#This Row],[M4]],$H$2:$L1170,4,FALSE),VLOOKUP(Fullmath[[#This Row],[M4]],$H1172:$L$2227,4,FALSE)),0)</f>
        <v>0</v>
      </c>
      <c r="AE1171" s="15">
        <f>IFERROR(_xlfn.IFNA(VLOOKUP(Fullmath[[#This Row],[M5]],$H$2:$L1170,2,FALSE),VLOOKUP(Fullmath[[#This Row],[M5]],$H1172:$L$2227,2,FALSE)),0)</f>
        <v>0</v>
      </c>
      <c r="AF1171" s="16">
        <f>IFERROR(_xlfn.IFNA(VLOOKUP(Fullmath[[#This Row],[M5]],$H$2:$L1170,4,FALSE),VLOOKUP(Fullmath[[#This Row],[M5]],$H1172:$L$2227,4,FALSE)),0)</f>
        <v>0</v>
      </c>
      <c r="AI1171" s="15">
        <f>IFERROR(_xlfn.IFNA(VLOOKUP(Fullmath[[#This Row],[M6]],$H$2:$L1170,2,FALSE),VLOOKUP(Fullmath[[#This Row],[M6]],$H1172:$L$2227,2,FALSE)),0)</f>
        <v>0</v>
      </c>
      <c r="AJ1171" s="16">
        <f>IFERROR(_xlfn.IFNA(VLOOKUP(Fullmath[[#This Row],[M6]],$H$2:$L1170,4,FALSE),VLOOKUP(Fullmath[[#This Row],[M6]],$H1172:$L$2227,4,FALSE)),0)</f>
        <v>0</v>
      </c>
      <c r="AM1171" s="6">
        <f>(IFERROR(VLOOKUP(AK1171,Components[[Name]:[Price]],2,FALSE),0))</f>
        <v>0</v>
      </c>
      <c r="AP1171" s="6">
        <f>(IFERROR(VLOOKUP(AN1171,Components[[Name]:[Price]],2,FALSE),0))</f>
        <v>0</v>
      </c>
      <c r="AS1171" s="6">
        <f>(IFERROR(VLOOKUP(AQ1171,Components[[Name]:[Price]],2,FALSE),0))</f>
        <v>0</v>
      </c>
      <c r="AV1171" s="6">
        <f>(IFERROR(VLOOKUP(AT1171,Components[[Name]:[Price]],2,FALSE),0))</f>
        <v>0</v>
      </c>
      <c r="AY1171" s="6">
        <f>(IFERROR(VLOOKUP(AW1171,Components[[Name]:[Price]],2,FALSE),0))</f>
        <v>0</v>
      </c>
      <c r="BB1171" s="6">
        <f>(IFERROR(VLOOKUP(AZ1171,Components[[Name]:[Price]],2,FALSE),0))</f>
        <v>0</v>
      </c>
    </row>
    <row r="1172" spans="9:54" x14ac:dyDescent="0.2">
      <c r="I1172" s="7" t="e">
        <f>Fullmath[[#This Row],[Total CP]]/Fullmath[[#This Row],[Quantity]]</f>
        <v>#DIV/0!</v>
      </c>
      <c r="J11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2" s="6" t="e">
        <f>Fullmath[[#This Row],[Mat Cost]]/Fullmath[[#This Row],[Quantity]]</f>
        <v>#DIV/0!</v>
      </c>
      <c r="L11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2" s="14"/>
      <c r="O1172" s="15">
        <f>IFERROR(_xlfn.IFNA(VLOOKUP(Fullmath[[#This Row],[M1]],$H$2:$L1171,2,FALSE),VLOOKUP(Fullmath[[#This Row],[M1]],$H1173:$L$2227,2,FALSE)),0)</f>
        <v>0</v>
      </c>
      <c r="P1172" s="16">
        <f>IFERROR(_xlfn.IFNA(VLOOKUP(Fullmath[[#This Row],[M1]],$H$2:$L1171,4,FALSE),VLOOKUP(Fullmath[[#This Row],[M1]],$H1173:$L$2227,4,FALSE)),0)</f>
        <v>0</v>
      </c>
      <c r="S1172" s="15">
        <f>IFERROR(_xlfn.IFNA(VLOOKUP(Fullmath[[#This Row],[M2]],$H$2:$L1171,2,FALSE),VLOOKUP(Fullmath[[#This Row],[M2]],$H1173:$L$2227,2,FALSE)),0)</f>
        <v>0</v>
      </c>
      <c r="T1172" s="16">
        <f>IFERROR(_xlfn.IFNA(VLOOKUP(Fullmath[[#This Row],[M2]],$H$2:$L1171,4,FALSE),VLOOKUP(Fullmath[[#This Row],[M2]],$H1173:$L$2227,4,FALSE)),0)</f>
        <v>0</v>
      </c>
      <c r="W1172" s="15">
        <f>IFERROR(_xlfn.IFNA(VLOOKUP(Fullmath[[#This Row],[M3]],$H$2:$L1171,2,FALSE),VLOOKUP(Fullmath[[#This Row],[M3]],$H1173:$L$2227,2,FALSE)),0)</f>
        <v>0</v>
      </c>
      <c r="X1172" s="16">
        <f>IFERROR(_xlfn.IFNA(VLOOKUP(Fullmath[[#This Row],[M3]],$H$2:$L1171,4,FALSE),VLOOKUP(Fullmath[[#This Row],[M3]],$H1173:$L$2227,4,FALSE)),0)</f>
        <v>0</v>
      </c>
      <c r="AA1172" s="15">
        <f>IFERROR(_xlfn.IFNA(VLOOKUP(Fullmath[[#This Row],[M4]],$H$2:$L1171,2,FALSE),VLOOKUP(Fullmath[[#This Row],[M4]],$H1173:$L$2227,2,FALSE)),0)</f>
        <v>0</v>
      </c>
      <c r="AB1172" s="16">
        <f>IFERROR(_xlfn.IFNA(VLOOKUP(Fullmath[[#This Row],[M4]],$H$2:$L1171,4,FALSE),VLOOKUP(Fullmath[[#This Row],[M4]],$H1173:$L$2227,4,FALSE)),0)</f>
        <v>0</v>
      </c>
      <c r="AE1172" s="15">
        <f>IFERROR(_xlfn.IFNA(VLOOKUP(Fullmath[[#This Row],[M5]],$H$2:$L1171,2,FALSE),VLOOKUP(Fullmath[[#This Row],[M5]],$H1173:$L$2227,2,FALSE)),0)</f>
        <v>0</v>
      </c>
      <c r="AF1172" s="16">
        <f>IFERROR(_xlfn.IFNA(VLOOKUP(Fullmath[[#This Row],[M5]],$H$2:$L1171,4,FALSE),VLOOKUP(Fullmath[[#This Row],[M5]],$H1173:$L$2227,4,FALSE)),0)</f>
        <v>0</v>
      </c>
      <c r="AI1172" s="15">
        <f>IFERROR(_xlfn.IFNA(VLOOKUP(Fullmath[[#This Row],[M6]],$H$2:$L1171,2,FALSE),VLOOKUP(Fullmath[[#This Row],[M6]],$H1173:$L$2227,2,FALSE)),0)</f>
        <v>0</v>
      </c>
      <c r="AJ1172" s="16">
        <f>IFERROR(_xlfn.IFNA(VLOOKUP(Fullmath[[#This Row],[M6]],$H$2:$L1171,4,FALSE),VLOOKUP(Fullmath[[#This Row],[M6]],$H1173:$L$2227,4,FALSE)),0)</f>
        <v>0</v>
      </c>
      <c r="AM1172" s="6">
        <f>(IFERROR(VLOOKUP(AK1172,Components[[Name]:[Price]],2,FALSE),0))</f>
        <v>0</v>
      </c>
      <c r="AP1172" s="6">
        <f>(IFERROR(VLOOKUP(AN1172,Components[[Name]:[Price]],2,FALSE),0))</f>
        <v>0</v>
      </c>
      <c r="AS1172" s="6">
        <f>(IFERROR(VLOOKUP(AQ1172,Components[[Name]:[Price]],2,FALSE),0))</f>
        <v>0</v>
      </c>
      <c r="AV1172" s="6">
        <f>(IFERROR(VLOOKUP(AT1172,Components[[Name]:[Price]],2,FALSE),0))</f>
        <v>0</v>
      </c>
      <c r="AY1172" s="6">
        <f>(IFERROR(VLOOKUP(AW1172,Components[[Name]:[Price]],2,FALSE),0))</f>
        <v>0</v>
      </c>
      <c r="BB1172" s="6">
        <f>(IFERROR(VLOOKUP(AZ1172,Components[[Name]:[Price]],2,FALSE),0))</f>
        <v>0</v>
      </c>
    </row>
    <row r="1173" spans="9:54" x14ac:dyDescent="0.2">
      <c r="I1173" s="7" t="e">
        <f>Fullmath[[#This Row],[Total CP]]/Fullmath[[#This Row],[Quantity]]</f>
        <v>#DIV/0!</v>
      </c>
      <c r="J11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3" s="6" t="e">
        <f>Fullmath[[#This Row],[Mat Cost]]/Fullmath[[#This Row],[Quantity]]</f>
        <v>#DIV/0!</v>
      </c>
      <c r="L11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3" s="14"/>
      <c r="O1173" s="15">
        <f>IFERROR(_xlfn.IFNA(VLOOKUP(Fullmath[[#This Row],[M1]],$H$2:$L1172,2,FALSE),VLOOKUP(Fullmath[[#This Row],[M1]],$H1174:$L$2227,2,FALSE)),0)</f>
        <v>0</v>
      </c>
      <c r="P1173" s="16">
        <f>IFERROR(_xlfn.IFNA(VLOOKUP(Fullmath[[#This Row],[M1]],$H$2:$L1172,4,FALSE),VLOOKUP(Fullmath[[#This Row],[M1]],$H1174:$L$2227,4,FALSE)),0)</f>
        <v>0</v>
      </c>
      <c r="S1173" s="15">
        <f>IFERROR(_xlfn.IFNA(VLOOKUP(Fullmath[[#This Row],[M2]],$H$2:$L1172,2,FALSE),VLOOKUP(Fullmath[[#This Row],[M2]],$H1174:$L$2227,2,FALSE)),0)</f>
        <v>0</v>
      </c>
      <c r="T1173" s="16">
        <f>IFERROR(_xlfn.IFNA(VLOOKUP(Fullmath[[#This Row],[M2]],$H$2:$L1172,4,FALSE),VLOOKUP(Fullmath[[#This Row],[M2]],$H1174:$L$2227,4,FALSE)),0)</f>
        <v>0</v>
      </c>
      <c r="W1173" s="15">
        <f>IFERROR(_xlfn.IFNA(VLOOKUP(Fullmath[[#This Row],[M3]],$H$2:$L1172,2,FALSE),VLOOKUP(Fullmath[[#This Row],[M3]],$H1174:$L$2227,2,FALSE)),0)</f>
        <v>0</v>
      </c>
      <c r="X1173" s="16">
        <f>IFERROR(_xlfn.IFNA(VLOOKUP(Fullmath[[#This Row],[M3]],$H$2:$L1172,4,FALSE),VLOOKUP(Fullmath[[#This Row],[M3]],$H1174:$L$2227,4,FALSE)),0)</f>
        <v>0</v>
      </c>
      <c r="AA1173" s="15">
        <f>IFERROR(_xlfn.IFNA(VLOOKUP(Fullmath[[#This Row],[M4]],$H$2:$L1172,2,FALSE),VLOOKUP(Fullmath[[#This Row],[M4]],$H1174:$L$2227,2,FALSE)),0)</f>
        <v>0</v>
      </c>
      <c r="AB1173" s="16">
        <f>IFERROR(_xlfn.IFNA(VLOOKUP(Fullmath[[#This Row],[M4]],$H$2:$L1172,4,FALSE),VLOOKUP(Fullmath[[#This Row],[M4]],$H1174:$L$2227,4,FALSE)),0)</f>
        <v>0</v>
      </c>
      <c r="AE1173" s="15">
        <f>IFERROR(_xlfn.IFNA(VLOOKUP(Fullmath[[#This Row],[M5]],$H$2:$L1172,2,FALSE),VLOOKUP(Fullmath[[#This Row],[M5]],$H1174:$L$2227,2,FALSE)),0)</f>
        <v>0</v>
      </c>
      <c r="AF1173" s="16">
        <f>IFERROR(_xlfn.IFNA(VLOOKUP(Fullmath[[#This Row],[M5]],$H$2:$L1172,4,FALSE),VLOOKUP(Fullmath[[#This Row],[M5]],$H1174:$L$2227,4,FALSE)),0)</f>
        <v>0</v>
      </c>
      <c r="AI1173" s="15">
        <f>IFERROR(_xlfn.IFNA(VLOOKUP(Fullmath[[#This Row],[M6]],$H$2:$L1172,2,FALSE),VLOOKUP(Fullmath[[#This Row],[M6]],$H1174:$L$2227,2,FALSE)),0)</f>
        <v>0</v>
      </c>
      <c r="AJ1173" s="16">
        <f>IFERROR(_xlfn.IFNA(VLOOKUP(Fullmath[[#This Row],[M6]],$H$2:$L1172,4,FALSE),VLOOKUP(Fullmath[[#This Row],[M6]],$H1174:$L$2227,4,FALSE)),0)</f>
        <v>0</v>
      </c>
      <c r="AM1173" s="6">
        <f>(IFERROR(VLOOKUP(AK1173,Components[[Name]:[Price]],2,FALSE),0))</f>
        <v>0</v>
      </c>
      <c r="AP1173" s="6">
        <f>(IFERROR(VLOOKUP(AN1173,Components[[Name]:[Price]],2,FALSE),0))</f>
        <v>0</v>
      </c>
      <c r="AS1173" s="6">
        <f>(IFERROR(VLOOKUP(AQ1173,Components[[Name]:[Price]],2,FALSE),0))</f>
        <v>0</v>
      </c>
      <c r="AV1173" s="6">
        <f>(IFERROR(VLOOKUP(AT1173,Components[[Name]:[Price]],2,FALSE),0))</f>
        <v>0</v>
      </c>
      <c r="AY1173" s="6">
        <f>(IFERROR(VLOOKUP(AW1173,Components[[Name]:[Price]],2,FALSE),0))</f>
        <v>0</v>
      </c>
      <c r="BB1173" s="6">
        <f>(IFERROR(VLOOKUP(AZ1173,Components[[Name]:[Price]],2,FALSE),0))</f>
        <v>0</v>
      </c>
    </row>
    <row r="1174" spans="9:54" x14ac:dyDescent="0.2">
      <c r="I1174" s="7" t="e">
        <f>Fullmath[[#This Row],[Total CP]]/Fullmath[[#This Row],[Quantity]]</f>
        <v>#DIV/0!</v>
      </c>
      <c r="J11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4" s="6" t="e">
        <f>Fullmath[[#This Row],[Mat Cost]]/Fullmath[[#This Row],[Quantity]]</f>
        <v>#DIV/0!</v>
      </c>
      <c r="L11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4" s="14"/>
      <c r="O1174" s="15">
        <f>IFERROR(_xlfn.IFNA(VLOOKUP(Fullmath[[#This Row],[M1]],$H$2:$L1173,2,FALSE),VLOOKUP(Fullmath[[#This Row],[M1]],$H1175:$L$2227,2,FALSE)),0)</f>
        <v>0</v>
      </c>
      <c r="P1174" s="16">
        <f>IFERROR(_xlfn.IFNA(VLOOKUP(Fullmath[[#This Row],[M1]],$H$2:$L1173,4,FALSE),VLOOKUP(Fullmath[[#This Row],[M1]],$H1175:$L$2227,4,FALSE)),0)</f>
        <v>0</v>
      </c>
      <c r="S1174" s="15">
        <f>IFERROR(_xlfn.IFNA(VLOOKUP(Fullmath[[#This Row],[M2]],$H$2:$L1173,2,FALSE),VLOOKUP(Fullmath[[#This Row],[M2]],$H1175:$L$2227,2,FALSE)),0)</f>
        <v>0</v>
      </c>
      <c r="T1174" s="16">
        <f>IFERROR(_xlfn.IFNA(VLOOKUP(Fullmath[[#This Row],[M2]],$H$2:$L1173,4,FALSE),VLOOKUP(Fullmath[[#This Row],[M2]],$H1175:$L$2227,4,FALSE)),0)</f>
        <v>0</v>
      </c>
      <c r="W1174" s="15">
        <f>IFERROR(_xlfn.IFNA(VLOOKUP(Fullmath[[#This Row],[M3]],$H$2:$L1173,2,FALSE),VLOOKUP(Fullmath[[#This Row],[M3]],$H1175:$L$2227,2,FALSE)),0)</f>
        <v>0</v>
      </c>
      <c r="X1174" s="16">
        <f>IFERROR(_xlfn.IFNA(VLOOKUP(Fullmath[[#This Row],[M3]],$H$2:$L1173,4,FALSE),VLOOKUP(Fullmath[[#This Row],[M3]],$H1175:$L$2227,4,FALSE)),0)</f>
        <v>0</v>
      </c>
      <c r="AA1174" s="15">
        <f>IFERROR(_xlfn.IFNA(VLOOKUP(Fullmath[[#This Row],[M4]],$H$2:$L1173,2,FALSE),VLOOKUP(Fullmath[[#This Row],[M4]],$H1175:$L$2227,2,FALSE)),0)</f>
        <v>0</v>
      </c>
      <c r="AB1174" s="16">
        <f>IFERROR(_xlfn.IFNA(VLOOKUP(Fullmath[[#This Row],[M4]],$H$2:$L1173,4,FALSE),VLOOKUP(Fullmath[[#This Row],[M4]],$H1175:$L$2227,4,FALSE)),0)</f>
        <v>0</v>
      </c>
      <c r="AE1174" s="15">
        <f>IFERROR(_xlfn.IFNA(VLOOKUP(Fullmath[[#This Row],[M5]],$H$2:$L1173,2,FALSE),VLOOKUP(Fullmath[[#This Row],[M5]],$H1175:$L$2227,2,FALSE)),0)</f>
        <v>0</v>
      </c>
      <c r="AF1174" s="16">
        <f>IFERROR(_xlfn.IFNA(VLOOKUP(Fullmath[[#This Row],[M5]],$H$2:$L1173,4,FALSE),VLOOKUP(Fullmath[[#This Row],[M5]],$H1175:$L$2227,4,FALSE)),0)</f>
        <v>0</v>
      </c>
      <c r="AI1174" s="15">
        <f>IFERROR(_xlfn.IFNA(VLOOKUP(Fullmath[[#This Row],[M6]],$H$2:$L1173,2,FALSE),VLOOKUP(Fullmath[[#This Row],[M6]],$H1175:$L$2227,2,FALSE)),0)</f>
        <v>0</v>
      </c>
      <c r="AJ1174" s="16">
        <f>IFERROR(_xlfn.IFNA(VLOOKUP(Fullmath[[#This Row],[M6]],$H$2:$L1173,4,FALSE),VLOOKUP(Fullmath[[#This Row],[M6]],$H1175:$L$2227,4,FALSE)),0)</f>
        <v>0</v>
      </c>
      <c r="AM1174" s="6">
        <f>(IFERROR(VLOOKUP(AK1174,Components[[Name]:[Price]],2,FALSE),0))</f>
        <v>0</v>
      </c>
      <c r="AP1174" s="6">
        <f>(IFERROR(VLOOKUP(AN1174,Components[[Name]:[Price]],2,FALSE),0))</f>
        <v>0</v>
      </c>
      <c r="AS1174" s="6">
        <f>(IFERROR(VLOOKUP(AQ1174,Components[[Name]:[Price]],2,FALSE),0))</f>
        <v>0</v>
      </c>
      <c r="AV1174" s="6">
        <f>(IFERROR(VLOOKUP(AT1174,Components[[Name]:[Price]],2,FALSE),0))</f>
        <v>0</v>
      </c>
      <c r="AY1174" s="6">
        <f>(IFERROR(VLOOKUP(AW1174,Components[[Name]:[Price]],2,FALSE),0))</f>
        <v>0</v>
      </c>
      <c r="BB1174" s="6">
        <f>(IFERROR(VLOOKUP(AZ1174,Components[[Name]:[Price]],2,FALSE),0))</f>
        <v>0</v>
      </c>
    </row>
    <row r="1175" spans="9:54" x14ac:dyDescent="0.2">
      <c r="I1175" s="7" t="e">
        <f>Fullmath[[#This Row],[Total CP]]/Fullmath[[#This Row],[Quantity]]</f>
        <v>#DIV/0!</v>
      </c>
      <c r="J11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5" s="6" t="e">
        <f>Fullmath[[#This Row],[Mat Cost]]/Fullmath[[#This Row],[Quantity]]</f>
        <v>#DIV/0!</v>
      </c>
      <c r="L11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5" s="14"/>
      <c r="O1175" s="15">
        <f>IFERROR(_xlfn.IFNA(VLOOKUP(Fullmath[[#This Row],[M1]],$H$2:$L1174,2,FALSE),VLOOKUP(Fullmath[[#This Row],[M1]],$H1176:$L$2227,2,FALSE)),0)</f>
        <v>0</v>
      </c>
      <c r="P1175" s="16">
        <f>IFERROR(_xlfn.IFNA(VLOOKUP(Fullmath[[#This Row],[M1]],$H$2:$L1174,4,FALSE),VLOOKUP(Fullmath[[#This Row],[M1]],$H1176:$L$2227,4,FALSE)),0)</f>
        <v>0</v>
      </c>
      <c r="S1175" s="15">
        <f>IFERROR(_xlfn.IFNA(VLOOKUP(Fullmath[[#This Row],[M2]],$H$2:$L1174,2,FALSE),VLOOKUP(Fullmath[[#This Row],[M2]],$H1176:$L$2227,2,FALSE)),0)</f>
        <v>0</v>
      </c>
      <c r="T1175" s="16">
        <f>IFERROR(_xlfn.IFNA(VLOOKUP(Fullmath[[#This Row],[M2]],$H$2:$L1174,4,FALSE),VLOOKUP(Fullmath[[#This Row],[M2]],$H1176:$L$2227,4,FALSE)),0)</f>
        <v>0</v>
      </c>
      <c r="W1175" s="15">
        <f>IFERROR(_xlfn.IFNA(VLOOKUP(Fullmath[[#This Row],[M3]],$H$2:$L1174,2,FALSE),VLOOKUP(Fullmath[[#This Row],[M3]],$H1176:$L$2227,2,FALSE)),0)</f>
        <v>0</v>
      </c>
      <c r="X1175" s="16">
        <f>IFERROR(_xlfn.IFNA(VLOOKUP(Fullmath[[#This Row],[M3]],$H$2:$L1174,4,FALSE),VLOOKUP(Fullmath[[#This Row],[M3]],$H1176:$L$2227,4,FALSE)),0)</f>
        <v>0</v>
      </c>
      <c r="AA1175" s="15">
        <f>IFERROR(_xlfn.IFNA(VLOOKUP(Fullmath[[#This Row],[M4]],$H$2:$L1174,2,FALSE),VLOOKUP(Fullmath[[#This Row],[M4]],$H1176:$L$2227,2,FALSE)),0)</f>
        <v>0</v>
      </c>
      <c r="AB1175" s="16">
        <f>IFERROR(_xlfn.IFNA(VLOOKUP(Fullmath[[#This Row],[M4]],$H$2:$L1174,4,FALSE),VLOOKUP(Fullmath[[#This Row],[M4]],$H1176:$L$2227,4,FALSE)),0)</f>
        <v>0</v>
      </c>
      <c r="AE1175" s="15">
        <f>IFERROR(_xlfn.IFNA(VLOOKUP(Fullmath[[#This Row],[M5]],$H$2:$L1174,2,FALSE),VLOOKUP(Fullmath[[#This Row],[M5]],$H1176:$L$2227,2,FALSE)),0)</f>
        <v>0</v>
      </c>
      <c r="AF1175" s="16">
        <f>IFERROR(_xlfn.IFNA(VLOOKUP(Fullmath[[#This Row],[M5]],$H$2:$L1174,4,FALSE),VLOOKUP(Fullmath[[#This Row],[M5]],$H1176:$L$2227,4,FALSE)),0)</f>
        <v>0</v>
      </c>
      <c r="AI1175" s="15">
        <f>IFERROR(_xlfn.IFNA(VLOOKUP(Fullmath[[#This Row],[M6]],$H$2:$L1174,2,FALSE),VLOOKUP(Fullmath[[#This Row],[M6]],$H1176:$L$2227,2,FALSE)),0)</f>
        <v>0</v>
      </c>
      <c r="AJ1175" s="16">
        <f>IFERROR(_xlfn.IFNA(VLOOKUP(Fullmath[[#This Row],[M6]],$H$2:$L1174,4,FALSE),VLOOKUP(Fullmath[[#This Row],[M6]],$H1176:$L$2227,4,FALSE)),0)</f>
        <v>0</v>
      </c>
      <c r="AM1175" s="6">
        <f>(IFERROR(VLOOKUP(AK1175,Components[[Name]:[Price]],2,FALSE),0))</f>
        <v>0</v>
      </c>
      <c r="AP1175" s="6">
        <f>(IFERROR(VLOOKUP(AN1175,Components[[Name]:[Price]],2,FALSE),0))</f>
        <v>0</v>
      </c>
      <c r="AS1175" s="6">
        <f>(IFERROR(VLOOKUP(AQ1175,Components[[Name]:[Price]],2,FALSE),0))</f>
        <v>0</v>
      </c>
      <c r="AV1175" s="6">
        <f>(IFERROR(VLOOKUP(AT1175,Components[[Name]:[Price]],2,FALSE),0))</f>
        <v>0</v>
      </c>
      <c r="AY1175" s="6">
        <f>(IFERROR(VLOOKUP(AW1175,Components[[Name]:[Price]],2,FALSE),0))</f>
        <v>0</v>
      </c>
      <c r="BB1175" s="6">
        <f>(IFERROR(VLOOKUP(AZ1175,Components[[Name]:[Price]],2,FALSE),0))</f>
        <v>0</v>
      </c>
    </row>
    <row r="1176" spans="9:54" x14ac:dyDescent="0.2">
      <c r="I1176" s="7" t="e">
        <f>Fullmath[[#This Row],[Total CP]]/Fullmath[[#This Row],[Quantity]]</f>
        <v>#DIV/0!</v>
      </c>
      <c r="J11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6" s="6" t="e">
        <f>Fullmath[[#This Row],[Mat Cost]]/Fullmath[[#This Row],[Quantity]]</f>
        <v>#DIV/0!</v>
      </c>
      <c r="L11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6" s="14"/>
      <c r="O1176" s="15">
        <f>IFERROR(_xlfn.IFNA(VLOOKUP(Fullmath[[#This Row],[M1]],$H$2:$L1175,2,FALSE),VLOOKUP(Fullmath[[#This Row],[M1]],$H1177:$L$2227,2,FALSE)),0)</f>
        <v>0</v>
      </c>
      <c r="P1176" s="16">
        <f>IFERROR(_xlfn.IFNA(VLOOKUP(Fullmath[[#This Row],[M1]],$H$2:$L1175,4,FALSE),VLOOKUP(Fullmath[[#This Row],[M1]],$H1177:$L$2227,4,FALSE)),0)</f>
        <v>0</v>
      </c>
      <c r="S1176" s="15">
        <f>IFERROR(_xlfn.IFNA(VLOOKUP(Fullmath[[#This Row],[M2]],$H$2:$L1175,2,FALSE),VLOOKUP(Fullmath[[#This Row],[M2]],$H1177:$L$2227,2,FALSE)),0)</f>
        <v>0</v>
      </c>
      <c r="T1176" s="16">
        <f>IFERROR(_xlfn.IFNA(VLOOKUP(Fullmath[[#This Row],[M2]],$H$2:$L1175,4,FALSE),VLOOKUP(Fullmath[[#This Row],[M2]],$H1177:$L$2227,4,FALSE)),0)</f>
        <v>0</v>
      </c>
      <c r="W1176" s="15">
        <f>IFERROR(_xlfn.IFNA(VLOOKUP(Fullmath[[#This Row],[M3]],$H$2:$L1175,2,FALSE),VLOOKUP(Fullmath[[#This Row],[M3]],$H1177:$L$2227,2,FALSE)),0)</f>
        <v>0</v>
      </c>
      <c r="X1176" s="16">
        <f>IFERROR(_xlfn.IFNA(VLOOKUP(Fullmath[[#This Row],[M3]],$H$2:$L1175,4,FALSE),VLOOKUP(Fullmath[[#This Row],[M3]],$H1177:$L$2227,4,FALSE)),0)</f>
        <v>0</v>
      </c>
      <c r="AA1176" s="15">
        <f>IFERROR(_xlfn.IFNA(VLOOKUP(Fullmath[[#This Row],[M4]],$H$2:$L1175,2,FALSE),VLOOKUP(Fullmath[[#This Row],[M4]],$H1177:$L$2227,2,FALSE)),0)</f>
        <v>0</v>
      </c>
      <c r="AB1176" s="16">
        <f>IFERROR(_xlfn.IFNA(VLOOKUP(Fullmath[[#This Row],[M4]],$H$2:$L1175,4,FALSE),VLOOKUP(Fullmath[[#This Row],[M4]],$H1177:$L$2227,4,FALSE)),0)</f>
        <v>0</v>
      </c>
      <c r="AE1176" s="15">
        <f>IFERROR(_xlfn.IFNA(VLOOKUP(Fullmath[[#This Row],[M5]],$H$2:$L1175,2,FALSE),VLOOKUP(Fullmath[[#This Row],[M5]],$H1177:$L$2227,2,FALSE)),0)</f>
        <v>0</v>
      </c>
      <c r="AF1176" s="16">
        <f>IFERROR(_xlfn.IFNA(VLOOKUP(Fullmath[[#This Row],[M5]],$H$2:$L1175,4,FALSE),VLOOKUP(Fullmath[[#This Row],[M5]],$H1177:$L$2227,4,FALSE)),0)</f>
        <v>0</v>
      </c>
      <c r="AI1176" s="15">
        <f>IFERROR(_xlfn.IFNA(VLOOKUP(Fullmath[[#This Row],[M6]],$H$2:$L1175,2,FALSE),VLOOKUP(Fullmath[[#This Row],[M6]],$H1177:$L$2227,2,FALSE)),0)</f>
        <v>0</v>
      </c>
      <c r="AJ1176" s="16">
        <f>IFERROR(_xlfn.IFNA(VLOOKUP(Fullmath[[#This Row],[M6]],$H$2:$L1175,4,FALSE),VLOOKUP(Fullmath[[#This Row],[M6]],$H1177:$L$2227,4,FALSE)),0)</f>
        <v>0</v>
      </c>
      <c r="AM1176" s="6">
        <f>(IFERROR(VLOOKUP(AK1176,Components[[Name]:[Price]],2,FALSE),0))</f>
        <v>0</v>
      </c>
      <c r="AP1176" s="6">
        <f>(IFERROR(VLOOKUP(AN1176,Components[[Name]:[Price]],2,FALSE),0))</f>
        <v>0</v>
      </c>
      <c r="AS1176" s="6">
        <f>(IFERROR(VLOOKUP(AQ1176,Components[[Name]:[Price]],2,FALSE),0))</f>
        <v>0</v>
      </c>
      <c r="AV1176" s="6">
        <f>(IFERROR(VLOOKUP(AT1176,Components[[Name]:[Price]],2,FALSE),0))</f>
        <v>0</v>
      </c>
      <c r="AY1176" s="6">
        <f>(IFERROR(VLOOKUP(AW1176,Components[[Name]:[Price]],2,FALSE),0))</f>
        <v>0</v>
      </c>
      <c r="BB1176" s="6">
        <f>(IFERROR(VLOOKUP(AZ1176,Components[[Name]:[Price]],2,FALSE),0))</f>
        <v>0</v>
      </c>
    </row>
    <row r="1177" spans="9:54" x14ac:dyDescent="0.2">
      <c r="I1177" s="7" t="e">
        <f>Fullmath[[#This Row],[Total CP]]/Fullmath[[#This Row],[Quantity]]</f>
        <v>#DIV/0!</v>
      </c>
      <c r="J11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7" s="6" t="e">
        <f>Fullmath[[#This Row],[Mat Cost]]/Fullmath[[#This Row],[Quantity]]</f>
        <v>#DIV/0!</v>
      </c>
      <c r="L11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7" s="14"/>
      <c r="O1177" s="15">
        <f>IFERROR(_xlfn.IFNA(VLOOKUP(Fullmath[[#This Row],[M1]],$H$2:$L1176,2,FALSE),VLOOKUP(Fullmath[[#This Row],[M1]],$H1178:$L$2227,2,FALSE)),0)</f>
        <v>0</v>
      </c>
      <c r="P1177" s="16">
        <f>IFERROR(_xlfn.IFNA(VLOOKUP(Fullmath[[#This Row],[M1]],$H$2:$L1176,4,FALSE),VLOOKUP(Fullmath[[#This Row],[M1]],$H1178:$L$2227,4,FALSE)),0)</f>
        <v>0</v>
      </c>
      <c r="S1177" s="15">
        <f>IFERROR(_xlfn.IFNA(VLOOKUP(Fullmath[[#This Row],[M2]],$H$2:$L1176,2,FALSE),VLOOKUP(Fullmath[[#This Row],[M2]],$H1178:$L$2227,2,FALSE)),0)</f>
        <v>0</v>
      </c>
      <c r="T1177" s="16">
        <f>IFERROR(_xlfn.IFNA(VLOOKUP(Fullmath[[#This Row],[M2]],$H$2:$L1176,4,FALSE),VLOOKUP(Fullmath[[#This Row],[M2]],$H1178:$L$2227,4,FALSE)),0)</f>
        <v>0</v>
      </c>
      <c r="W1177" s="15">
        <f>IFERROR(_xlfn.IFNA(VLOOKUP(Fullmath[[#This Row],[M3]],$H$2:$L1176,2,FALSE),VLOOKUP(Fullmath[[#This Row],[M3]],$H1178:$L$2227,2,FALSE)),0)</f>
        <v>0</v>
      </c>
      <c r="X1177" s="16">
        <f>IFERROR(_xlfn.IFNA(VLOOKUP(Fullmath[[#This Row],[M3]],$H$2:$L1176,4,FALSE),VLOOKUP(Fullmath[[#This Row],[M3]],$H1178:$L$2227,4,FALSE)),0)</f>
        <v>0</v>
      </c>
      <c r="AA1177" s="15">
        <f>IFERROR(_xlfn.IFNA(VLOOKUP(Fullmath[[#This Row],[M4]],$H$2:$L1176,2,FALSE),VLOOKUP(Fullmath[[#This Row],[M4]],$H1178:$L$2227,2,FALSE)),0)</f>
        <v>0</v>
      </c>
      <c r="AB1177" s="16">
        <f>IFERROR(_xlfn.IFNA(VLOOKUP(Fullmath[[#This Row],[M4]],$H$2:$L1176,4,FALSE),VLOOKUP(Fullmath[[#This Row],[M4]],$H1178:$L$2227,4,FALSE)),0)</f>
        <v>0</v>
      </c>
      <c r="AE1177" s="15">
        <f>IFERROR(_xlfn.IFNA(VLOOKUP(Fullmath[[#This Row],[M5]],$H$2:$L1176,2,FALSE),VLOOKUP(Fullmath[[#This Row],[M5]],$H1178:$L$2227,2,FALSE)),0)</f>
        <v>0</v>
      </c>
      <c r="AF1177" s="16">
        <f>IFERROR(_xlfn.IFNA(VLOOKUP(Fullmath[[#This Row],[M5]],$H$2:$L1176,4,FALSE),VLOOKUP(Fullmath[[#This Row],[M5]],$H1178:$L$2227,4,FALSE)),0)</f>
        <v>0</v>
      </c>
      <c r="AI1177" s="15">
        <f>IFERROR(_xlfn.IFNA(VLOOKUP(Fullmath[[#This Row],[M6]],$H$2:$L1176,2,FALSE),VLOOKUP(Fullmath[[#This Row],[M6]],$H1178:$L$2227,2,FALSE)),0)</f>
        <v>0</v>
      </c>
      <c r="AJ1177" s="16">
        <f>IFERROR(_xlfn.IFNA(VLOOKUP(Fullmath[[#This Row],[M6]],$H$2:$L1176,4,FALSE),VLOOKUP(Fullmath[[#This Row],[M6]],$H1178:$L$2227,4,FALSE)),0)</f>
        <v>0</v>
      </c>
      <c r="AM1177" s="6">
        <f>(IFERROR(VLOOKUP(AK1177,Components[[Name]:[Price]],2,FALSE),0))</f>
        <v>0</v>
      </c>
      <c r="AP1177" s="6">
        <f>(IFERROR(VLOOKUP(AN1177,Components[[Name]:[Price]],2,FALSE),0))</f>
        <v>0</v>
      </c>
      <c r="AS1177" s="6">
        <f>(IFERROR(VLOOKUP(AQ1177,Components[[Name]:[Price]],2,FALSE),0))</f>
        <v>0</v>
      </c>
      <c r="AV1177" s="6">
        <f>(IFERROR(VLOOKUP(AT1177,Components[[Name]:[Price]],2,FALSE),0))</f>
        <v>0</v>
      </c>
      <c r="AY1177" s="6">
        <f>(IFERROR(VLOOKUP(AW1177,Components[[Name]:[Price]],2,FALSE),0))</f>
        <v>0</v>
      </c>
      <c r="BB1177" s="6">
        <f>(IFERROR(VLOOKUP(AZ1177,Components[[Name]:[Price]],2,FALSE),0))</f>
        <v>0</v>
      </c>
    </row>
    <row r="1178" spans="9:54" x14ac:dyDescent="0.2">
      <c r="I1178" s="7" t="e">
        <f>Fullmath[[#This Row],[Total CP]]/Fullmath[[#This Row],[Quantity]]</f>
        <v>#DIV/0!</v>
      </c>
      <c r="J11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8" s="6" t="e">
        <f>Fullmath[[#This Row],[Mat Cost]]/Fullmath[[#This Row],[Quantity]]</f>
        <v>#DIV/0!</v>
      </c>
      <c r="L11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8" s="14"/>
      <c r="O1178" s="15">
        <f>IFERROR(_xlfn.IFNA(VLOOKUP(Fullmath[[#This Row],[M1]],$H$2:$L1177,2,FALSE),VLOOKUP(Fullmath[[#This Row],[M1]],$H1179:$L$2227,2,FALSE)),0)</f>
        <v>0</v>
      </c>
      <c r="P1178" s="16">
        <f>IFERROR(_xlfn.IFNA(VLOOKUP(Fullmath[[#This Row],[M1]],$H$2:$L1177,4,FALSE),VLOOKUP(Fullmath[[#This Row],[M1]],$H1179:$L$2227,4,FALSE)),0)</f>
        <v>0</v>
      </c>
      <c r="S1178" s="15">
        <f>IFERROR(_xlfn.IFNA(VLOOKUP(Fullmath[[#This Row],[M2]],$H$2:$L1177,2,FALSE),VLOOKUP(Fullmath[[#This Row],[M2]],$H1179:$L$2227,2,FALSE)),0)</f>
        <v>0</v>
      </c>
      <c r="T1178" s="16">
        <f>IFERROR(_xlfn.IFNA(VLOOKUP(Fullmath[[#This Row],[M2]],$H$2:$L1177,4,FALSE),VLOOKUP(Fullmath[[#This Row],[M2]],$H1179:$L$2227,4,FALSE)),0)</f>
        <v>0</v>
      </c>
      <c r="W1178" s="15">
        <f>IFERROR(_xlfn.IFNA(VLOOKUP(Fullmath[[#This Row],[M3]],$H$2:$L1177,2,FALSE),VLOOKUP(Fullmath[[#This Row],[M3]],$H1179:$L$2227,2,FALSE)),0)</f>
        <v>0</v>
      </c>
      <c r="X1178" s="16">
        <f>IFERROR(_xlfn.IFNA(VLOOKUP(Fullmath[[#This Row],[M3]],$H$2:$L1177,4,FALSE),VLOOKUP(Fullmath[[#This Row],[M3]],$H1179:$L$2227,4,FALSE)),0)</f>
        <v>0</v>
      </c>
      <c r="AA1178" s="15">
        <f>IFERROR(_xlfn.IFNA(VLOOKUP(Fullmath[[#This Row],[M4]],$H$2:$L1177,2,FALSE),VLOOKUP(Fullmath[[#This Row],[M4]],$H1179:$L$2227,2,FALSE)),0)</f>
        <v>0</v>
      </c>
      <c r="AB1178" s="16">
        <f>IFERROR(_xlfn.IFNA(VLOOKUP(Fullmath[[#This Row],[M4]],$H$2:$L1177,4,FALSE),VLOOKUP(Fullmath[[#This Row],[M4]],$H1179:$L$2227,4,FALSE)),0)</f>
        <v>0</v>
      </c>
      <c r="AE1178" s="15">
        <f>IFERROR(_xlfn.IFNA(VLOOKUP(Fullmath[[#This Row],[M5]],$H$2:$L1177,2,FALSE),VLOOKUP(Fullmath[[#This Row],[M5]],$H1179:$L$2227,2,FALSE)),0)</f>
        <v>0</v>
      </c>
      <c r="AF1178" s="16">
        <f>IFERROR(_xlfn.IFNA(VLOOKUP(Fullmath[[#This Row],[M5]],$H$2:$L1177,4,FALSE),VLOOKUP(Fullmath[[#This Row],[M5]],$H1179:$L$2227,4,FALSE)),0)</f>
        <v>0</v>
      </c>
      <c r="AI1178" s="15">
        <f>IFERROR(_xlfn.IFNA(VLOOKUP(Fullmath[[#This Row],[M6]],$H$2:$L1177,2,FALSE),VLOOKUP(Fullmath[[#This Row],[M6]],$H1179:$L$2227,2,FALSE)),0)</f>
        <v>0</v>
      </c>
      <c r="AJ1178" s="16">
        <f>IFERROR(_xlfn.IFNA(VLOOKUP(Fullmath[[#This Row],[M6]],$H$2:$L1177,4,FALSE),VLOOKUP(Fullmath[[#This Row],[M6]],$H1179:$L$2227,4,FALSE)),0)</f>
        <v>0</v>
      </c>
      <c r="AM1178" s="6">
        <f>(IFERROR(VLOOKUP(AK1178,Components[[Name]:[Price]],2,FALSE),0))</f>
        <v>0</v>
      </c>
      <c r="AP1178" s="6">
        <f>(IFERROR(VLOOKUP(AN1178,Components[[Name]:[Price]],2,FALSE),0))</f>
        <v>0</v>
      </c>
      <c r="AS1178" s="6">
        <f>(IFERROR(VLOOKUP(AQ1178,Components[[Name]:[Price]],2,FALSE),0))</f>
        <v>0</v>
      </c>
      <c r="AV1178" s="6">
        <f>(IFERROR(VLOOKUP(AT1178,Components[[Name]:[Price]],2,FALSE),0))</f>
        <v>0</v>
      </c>
      <c r="AY1178" s="6">
        <f>(IFERROR(VLOOKUP(AW1178,Components[[Name]:[Price]],2,FALSE),0))</f>
        <v>0</v>
      </c>
      <c r="BB1178" s="6">
        <f>(IFERROR(VLOOKUP(AZ1178,Components[[Name]:[Price]],2,FALSE),0))</f>
        <v>0</v>
      </c>
    </row>
    <row r="1179" spans="9:54" x14ac:dyDescent="0.2">
      <c r="I1179" s="7" t="e">
        <f>Fullmath[[#This Row],[Total CP]]/Fullmath[[#This Row],[Quantity]]</f>
        <v>#DIV/0!</v>
      </c>
      <c r="J11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79" s="6" t="e">
        <f>Fullmath[[#This Row],[Mat Cost]]/Fullmath[[#This Row],[Quantity]]</f>
        <v>#DIV/0!</v>
      </c>
      <c r="L11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79" s="14"/>
      <c r="O1179" s="15">
        <f>IFERROR(_xlfn.IFNA(VLOOKUP(Fullmath[[#This Row],[M1]],$H$2:$L1178,2,FALSE),VLOOKUP(Fullmath[[#This Row],[M1]],$H1180:$L$2227,2,FALSE)),0)</f>
        <v>0</v>
      </c>
      <c r="P1179" s="16">
        <f>IFERROR(_xlfn.IFNA(VLOOKUP(Fullmath[[#This Row],[M1]],$H$2:$L1178,4,FALSE),VLOOKUP(Fullmath[[#This Row],[M1]],$H1180:$L$2227,4,FALSE)),0)</f>
        <v>0</v>
      </c>
      <c r="S1179" s="15">
        <f>IFERROR(_xlfn.IFNA(VLOOKUP(Fullmath[[#This Row],[M2]],$H$2:$L1178,2,FALSE),VLOOKUP(Fullmath[[#This Row],[M2]],$H1180:$L$2227,2,FALSE)),0)</f>
        <v>0</v>
      </c>
      <c r="T1179" s="16">
        <f>IFERROR(_xlfn.IFNA(VLOOKUP(Fullmath[[#This Row],[M2]],$H$2:$L1178,4,FALSE),VLOOKUP(Fullmath[[#This Row],[M2]],$H1180:$L$2227,4,FALSE)),0)</f>
        <v>0</v>
      </c>
      <c r="W1179" s="15">
        <f>IFERROR(_xlfn.IFNA(VLOOKUP(Fullmath[[#This Row],[M3]],$H$2:$L1178,2,FALSE),VLOOKUP(Fullmath[[#This Row],[M3]],$H1180:$L$2227,2,FALSE)),0)</f>
        <v>0</v>
      </c>
      <c r="X1179" s="16">
        <f>IFERROR(_xlfn.IFNA(VLOOKUP(Fullmath[[#This Row],[M3]],$H$2:$L1178,4,FALSE),VLOOKUP(Fullmath[[#This Row],[M3]],$H1180:$L$2227,4,FALSE)),0)</f>
        <v>0</v>
      </c>
      <c r="AA1179" s="15">
        <f>IFERROR(_xlfn.IFNA(VLOOKUP(Fullmath[[#This Row],[M4]],$H$2:$L1178,2,FALSE),VLOOKUP(Fullmath[[#This Row],[M4]],$H1180:$L$2227,2,FALSE)),0)</f>
        <v>0</v>
      </c>
      <c r="AB1179" s="16">
        <f>IFERROR(_xlfn.IFNA(VLOOKUP(Fullmath[[#This Row],[M4]],$H$2:$L1178,4,FALSE),VLOOKUP(Fullmath[[#This Row],[M4]],$H1180:$L$2227,4,FALSE)),0)</f>
        <v>0</v>
      </c>
      <c r="AE1179" s="15">
        <f>IFERROR(_xlfn.IFNA(VLOOKUP(Fullmath[[#This Row],[M5]],$H$2:$L1178,2,FALSE),VLOOKUP(Fullmath[[#This Row],[M5]],$H1180:$L$2227,2,FALSE)),0)</f>
        <v>0</v>
      </c>
      <c r="AF1179" s="16">
        <f>IFERROR(_xlfn.IFNA(VLOOKUP(Fullmath[[#This Row],[M5]],$H$2:$L1178,4,FALSE),VLOOKUP(Fullmath[[#This Row],[M5]],$H1180:$L$2227,4,FALSE)),0)</f>
        <v>0</v>
      </c>
      <c r="AI1179" s="15">
        <f>IFERROR(_xlfn.IFNA(VLOOKUP(Fullmath[[#This Row],[M6]],$H$2:$L1178,2,FALSE),VLOOKUP(Fullmath[[#This Row],[M6]],$H1180:$L$2227,2,FALSE)),0)</f>
        <v>0</v>
      </c>
      <c r="AJ1179" s="16">
        <f>IFERROR(_xlfn.IFNA(VLOOKUP(Fullmath[[#This Row],[M6]],$H$2:$L1178,4,FALSE),VLOOKUP(Fullmath[[#This Row],[M6]],$H1180:$L$2227,4,FALSE)),0)</f>
        <v>0</v>
      </c>
      <c r="AM1179" s="6">
        <f>(IFERROR(VLOOKUP(AK1179,Components[[Name]:[Price]],2,FALSE),0))</f>
        <v>0</v>
      </c>
      <c r="AP1179" s="6">
        <f>(IFERROR(VLOOKUP(AN1179,Components[[Name]:[Price]],2,FALSE),0))</f>
        <v>0</v>
      </c>
      <c r="AS1179" s="6">
        <f>(IFERROR(VLOOKUP(AQ1179,Components[[Name]:[Price]],2,FALSE),0))</f>
        <v>0</v>
      </c>
      <c r="AV1179" s="6">
        <f>(IFERROR(VLOOKUP(AT1179,Components[[Name]:[Price]],2,FALSE),0))</f>
        <v>0</v>
      </c>
      <c r="AY1179" s="6">
        <f>(IFERROR(VLOOKUP(AW1179,Components[[Name]:[Price]],2,FALSE),0))</f>
        <v>0</v>
      </c>
      <c r="BB1179" s="6">
        <f>(IFERROR(VLOOKUP(AZ1179,Components[[Name]:[Price]],2,FALSE),0))</f>
        <v>0</v>
      </c>
    </row>
    <row r="1180" spans="9:54" x14ac:dyDescent="0.2">
      <c r="I1180" s="7" t="e">
        <f>Fullmath[[#This Row],[Total CP]]/Fullmath[[#This Row],[Quantity]]</f>
        <v>#DIV/0!</v>
      </c>
      <c r="J11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0" s="6" t="e">
        <f>Fullmath[[#This Row],[Mat Cost]]/Fullmath[[#This Row],[Quantity]]</f>
        <v>#DIV/0!</v>
      </c>
      <c r="L11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0" s="14"/>
      <c r="O1180" s="15">
        <f>IFERROR(_xlfn.IFNA(VLOOKUP(Fullmath[[#This Row],[M1]],$H$2:$L1179,2,FALSE),VLOOKUP(Fullmath[[#This Row],[M1]],$H1181:$L$2227,2,FALSE)),0)</f>
        <v>0</v>
      </c>
      <c r="P1180" s="16">
        <f>IFERROR(_xlfn.IFNA(VLOOKUP(Fullmath[[#This Row],[M1]],$H$2:$L1179,4,FALSE),VLOOKUP(Fullmath[[#This Row],[M1]],$H1181:$L$2227,4,FALSE)),0)</f>
        <v>0</v>
      </c>
      <c r="S1180" s="15">
        <f>IFERROR(_xlfn.IFNA(VLOOKUP(Fullmath[[#This Row],[M2]],$H$2:$L1179,2,FALSE),VLOOKUP(Fullmath[[#This Row],[M2]],$H1181:$L$2227,2,FALSE)),0)</f>
        <v>0</v>
      </c>
      <c r="T1180" s="16">
        <f>IFERROR(_xlfn.IFNA(VLOOKUP(Fullmath[[#This Row],[M2]],$H$2:$L1179,4,FALSE),VLOOKUP(Fullmath[[#This Row],[M2]],$H1181:$L$2227,4,FALSE)),0)</f>
        <v>0</v>
      </c>
      <c r="W1180" s="15">
        <f>IFERROR(_xlfn.IFNA(VLOOKUP(Fullmath[[#This Row],[M3]],$H$2:$L1179,2,FALSE),VLOOKUP(Fullmath[[#This Row],[M3]],$H1181:$L$2227,2,FALSE)),0)</f>
        <v>0</v>
      </c>
      <c r="X1180" s="16">
        <f>IFERROR(_xlfn.IFNA(VLOOKUP(Fullmath[[#This Row],[M3]],$H$2:$L1179,4,FALSE),VLOOKUP(Fullmath[[#This Row],[M3]],$H1181:$L$2227,4,FALSE)),0)</f>
        <v>0</v>
      </c>
      <c r="AA1180" s="15">
        <f>IFERROR(_xlfn.IFNA(VLOOKUP(Fullmath[[#This Row],[M4]],$H$2:$L1179,2,FALSE),VLOOKUP(Fullmath[[#This Row],[M4]],$H1181:$L$2227,2,FALSE)),0)</f>
        <v>0</v>
      </c>
      <c r="AB1180" s="16">
        <f>IFERROR(_xlfn.IFNA(VLOOKUP(Fullmath[[#This Row],[M4]],$H$2:$L1179,4,FALSE),VLOOKUP(Fullmath[[#This Row],[M4]],$H1181:$L$2227,4,FALSE)),0)</f>
        <v>0</v>
      </c>
      <c r="AE1180" s="15">
        <f>IFERROR(_xlfn.IFNA(VLOOKUP(Fullmath[[#This Row],[M5]],$H$2:$L1179,2,FALSE),VLOOKUP(Fullmath[[#This Row],[M5]],$H1181:$L$2227,2,FALSE)),0)</f>
        <v>0</v>
      </c>
      <c r="AF1180" s="16">
        <f>IFERROR(_xlfn.IFNA(VLOOKUP(Fullmath[[#This Row],[M5]],$H$2:$L1179,4,FALSE),VLOOKUP(Fullmath[[#This Row],[M5]],$H1181:$L$2227,4,FALSE)),0)</f>
        <v>0</v>
      </c>
      <c r="AI1180" s="15">
        <f>IFERROR(_xlfn.IFNA(VLOOKUP(Fullmath[[#This Row],[M6]],$H$2:$L1179,2,FALSE),VLOOKUP(Fullmath[[#This Row],[M6]],$H1181:$L$2227,2,FALSE)),0)</f>
        <v>0</v>
      </c>
      <c r="AJ1180" s="16">
        <f>IFERROR(_xlfn.IFNA(VLOOKUP(Fullmath[[#This Row],[M6]],$H$2:$L1179,4,FALSE),VLOOKUP(Fullmath[[#This Row],[M6]],$H1181:$L$2227,4,FALSE)),0)</f>
        <v>0</v>
      </c>
      <c r="AM1180" s="6">
        <f>(IFERROR(VLOOKUP(AK1180,Components[[Name]:[Price]],2,FALSE),0))</f>
        <v>0</v>
      </c>
      <c r="AP1180" s="6">
        <f>(IFERROR(VLOOKUP(AN1180,Components[[Name]:[Price]],2,FALSE),0))</f>
        <v>0</v>
      </c>
      <c r="AS1180" s="6">
        <f>(IFERROR(VLOOKUP(AQ1180,Components[[Name]:[Price]],2,FALSE),0))</f>
        <v>0</v>
      </c>
      <c r="AV1180" s="6">
        <f>(IFERROR(VLOOKUP(AT1180,Components[[Name]:[Price]],2,FALSE),0))</f>
        <v>0</v>
      </c>
      <c r="AY1180" s="6">
        <f>(IFERROR(VLOOKUP(AW1180,Components[[Name]:[Price]],2,FALSE),0))</f>
        <v>0</v>
      </c>
      <c r="BB1180" s="6">
        <f>(IFERROR(VLOOKUP(AZ1180,Components[[Name]:[Price]],2,FALSE),0))</f>
        <v>0</v>
      </c>
    </row>
    <row r="1181" spans="9:54" x14ac:dyDescent="0.2">
      <c r="I1181" s="7" t="e">
        <f>Fullmath[[#This Row],[Total CP]]/Fullmath[[#This Row],[Quantity]]</f>
        <v>#DIV/0!</v>
      </c>
      <c r="J11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1" s="6" t="e">
        <f>Fullmath[[#This Row],[Mat Cost]]/Fullmath[[#This Row],[Quantity]]</f>
        <v>#DIV/0!</v>
      </c>
      <c r="L11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1" s="14"/>
      <c r="O1181" s="15">
        <f>IFERROR(_xlfn.IFNA(VLOOKUP(Fullmath[[#This Row],[M1]],$H$2:$L1180,2,FALSE),VLOOKUP(Fullmath[[#This Row],[M1]],$H1182:$L$2227,2,FALSE)),0)</f>
        <v>0</v>
      </c>
      <c r="P1181" s="16">
        <f>IFERROR(_xlfn.IFNA(VLOOKUP(Fullmath[[#This Row],[M1]],$H$2:$L1180,4,FALSE),VLOOKUP(Fullmath[[#This Row],[M1]],$H1182:$L$2227,4,FALSE)),0)</f>
        <v>0</v>
      </c>
      <c r="S1181" s="15">
        <f>IFERROR(_xlfn.IFNA(VLOOKUP(Fullmath[[#This Row],[M2]],$H$2:$L1180,2,FALSE),VLOOKUP(Fullmath[[#This Row],[M2]],$H1182:$L$2227,2,FALSE)),0)</f>
        <v>0</v>
      </c>
      <c r="T1181" s="16">
        <f>IFERROR(_xlfn.IFNA(VLOOKUP(Fullmath[[#This Row],[M2]],$H$2:$L1180,4,FALSE),VLOOKUP(Fullmath[[#This Row],[M2]],$H1182:$L$2227,4,FALSE)),0)</f>
        <v>0</v>
      </c>
      <c r="W1181" s="15">
        <f>IFERROR(_xlfn.IFNA(VLOOKUP(Fullmath[[#This Row],[M3]],$H$2:$L1180,2,FALSE),VLOOKUP(Fullmath[[#This Row],[M3]],$H1182:$L$2227,2,FALSE)),0)</f>
        <v>0</v>
      </c>
      <c r="X1181" s="16">
        <f>IFERROR(_xlfn.IFNA(VLOOKUP(Fullmath[[#This Row],[M3]],$H$2:$L1180,4,FALSE),VLOOKUP(Fullmath[[#This Row],[M3]],$H1182:$L$2227,4,FALSE)),0)</f>
        <v>0</v>
      </c>
      <c r="AA1181" s="15">
        <f>IFERROR(_xlfn.IFNA(VLOOKUP(Fullmath[[#This Row],[M4]],$H$2:$L1180,2,FALSE),VLOOKUP(Fullmath[[#This Row],[M4]],$H1182:$L$2227,2,FALSE)),0)</f>
        <v>0</v>
      </c>
      <c r="AB1181" s="16">
        <f>IFERROR(_xlfn.IFNA(VLOOKUP(Fullmath[[#This Row],[M4]],$H$2:$L1180,4,FALSE),VLOOKUP(Fullmath[[#This Row],[M4]],$H1182:$L$2227,4,FALSE)),0)</f>
        <v>0</v>
      </c>
      <c r="AE1181" s="15">
        <f>IFERROR(_xlfn.IFNA(VLOOKUP(Fullmath[[#This Row],[M5]],$H$2:$L1180,2,FALSE),VLOOKUP(Fullmath[[#This Row],[M5]],$H1182:$L$2227,2,FALSE)),0)</f>
        <v>0</v>
      </c>
      <c r="AF1181" s="16">
        <f>IFERROR(_xlfn.IFNA(VLOOKUP(Fullmath[[#This Row],[M5]],$H$2:$L1180,4,FALSE),VLOOKUP(Fullmath[[#This Row],[M5]],$H1182:$L$2227,4,FALSE)),0)</f>
        <v>0</v>
      </c>
      <c r="AI1181" s="15">
        <f>IFERROR(_xlfn.IFNA(VLOOKUP(Fullmath[[#This Row],[M6]],$H$2:$L1180,2,FALSE),VLOOKUP(Fullmath[[#This Row],[M6]],$H1182:$L$2227,2,FALSE)),0)</f>
        <v>0</v>
      </c>
      <c r="AJ1181" s="16">
        <f>IFERROR(_xlfn.IFNA(VLOOKUP(Fullmath[[#This Row],[M6]],$H$2:$L1180,4,FALSE),VLOOKUP(Fullmath[[#This Row],[M6]],$H1182:$L$2227,4,FALSE)),0)</f>
        <v>0</v>
      </c>
      <c r="AM1181" s="6">
        <f>(IFERROR(VLOOKUP(AK1181,Components[[Name]:[Price]],2,FALSE),0))</f>
        <v>0</v>
      </c>
      <c r="AP1181" s="6">
        <f>(IFERROR(VLOOKUP(AN1181,Components[[Name]:[Price]],2,FALSE),0))</f>
        <v>0</v>
      </c>
      <c r="AS1181" s="6">
        <f>(IFERROR(VLOOKUP(AQ1181,Components[[Name]:[Price]],2,FALSE),0))</f>
        <v>0</v>
      </c>
      <c r="AV1181" s="6">
        <f>(IFERROR(VLOOKUP(AT1181,Components[[Name]:[Price]],2,FALSE),0))</f>
        <v>0</v>
      </c>
      <c r="AY1181" s="6">
        <f>(IFERROR(VLOOKUP(AW1181,Components[[Name]:[Price]],2,FALSE),0))</f>
        <v>0</v>
      </c>
      <c r="BB1181" s="6">
        <f>(IFERROR(VLOOKUP(AZ1181,Components[[Name]:[Price]],2,FALSE),0))</f>
        <v>0</v>
      </c>
    </row>
    <row r="1182" spans="9:54" x14ac:dyDescent="0.2">
      <c r="I1182" s="7" t="e">
        <f>Fullmath[[#This Row],[Total CP]]/Fullmath[[#This Row],[Quantity]]</f>
        <v>#DIV/0!</v>
      </c>
      <c r="J11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2" s="6" t="e">
        <f>Fullmath[[#This Row],[Mat Cost]]/Fullmath[[#This Row],[Quantity]]</f>
        <v>#DIV/0!</v>
      </c>
      <c r="L11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2" s="14"/>
      <c r="O1182" s="15">
        <f>IFERROR(_xlfn.IFNA(VLOOKUP(Fullmath[[#This Row],[M1]],$H$2:$L1181,2,FALSE),VLOOKUP(Fullmath[[#This Row],[M1]],$H1183:$L$2227,2,FALSE)),0)</f>
        <v>0</v>
      </c>
      <c r="P1182" s="16">
        <f>IFERROR(_xlfn.IFNA(VLOOKUP(Fullmath[[#This Row],[M1]],$H$2:$L1181,4,FALSE),VLOOKUP(Fullmath[[#This Row],[M1]],$H1183:$L$2227,4,FALSE)),0)</f>
        <v>0</v>
      </c>
      <c r="S1182" s="15">
        <f>IFERROR(_xlfn.IFNA(VLOOKUP(Fullmath[[#This Row],[M2]],$H$2:$L1181,2,FALSE),VLOOKUP(Fullmath[[#This Row],[M2]],$H1183:$L$2227,2,FALSE)),0)</f>
        <v>0</v>
      </c>
      <c r="T1182" s="16">
        <f>IFERROR(_xlfn.IFNA(VLOOKUP(Fullmath[[#This Row],[M2]],$H$2:$L1181,4,FALSE),VLOOKUP(Fullmath[[#This Row],[M2]],$H1183:$L$2227,4,FALSE)),0)</f>
        <v>0</v>
      </c>
      <c r="W1182" s="15">
        <f>IFERROR(_xlfn.IFNA(VLOOKUP(Fullmath[[#This Row],[M3]],$H$2:$L1181,2,FALSE),VLOOKUP(Fullmath[[#This Row],[M3]],$H1183:$L$2227,2,FALSE)),0)</f>
        <v>0</v>
      </c>
      <c r="X1182" s="16">
        <f>IFERROR(_xlfn.IFNA(VLOOKUP(Fullmath[[#This Row],[M3]],$H$2:$L1181,4,FALSE),VLOOKUP(Fullmath[[#This Row],[M3]],$H1183:$L$2227,4,FALSE)),0)</f>
        <v>0</v>
      </c>
      <c r="AA1182" s="15">
        <f>IFERROR(_xlfn.IFNA(VLOOKUP(Fullmath[[#This Row],[M4]],$H$2:$L1181,2,FALSE),VLOOKUP(Fullmath[[#This Row],[M4]],$H1183:$L$2227,2,FALSE)),0)</f>
        <v>0</v>
      </c>
      <c r="AB1182" s="16">
        <f>IFERROR(_xlfn.IFNA(VLOOKUP(Fullmath[[#This Row],[M4]],$H$2:$L1181,4,FALSE),VLOOKUP(Fullmath[[#This Row],[M4]],$H1183:$L$2227,4,FALSE)),0)</f>
        <v>0</v>
      </c>
      <c r="AE1182" s="15">
        <f>IFERROR(_xlfn.IFNA(VLOOKUP(Fullmath[[#This Row],[M5]],$H$2:$L1181,2,FALSE),VLOOKUP(Fullmath[[#This Row],[M5]],$H1183:$L$2227,2,FALSE)),0)</f>
        <v>0</v>
      </c>
      <c r="AF1182" s="16">
        <f>IFERROR(_xlfn.IFNA(VLOOKUP(Fullmath[[#This Row],[M5]],$H$2:$L1181,4,FALSE),VLOOKUP(Fullmath[[#This Row],[M5]],$H1183:$L$2227,4,FALSE)),0)</f>
        <v>0</v>
      </c>
      <c r="AI1182" s="15">
        <f>IFERROR(_xlfn.IFNA(VLOOKUP(Fullmath[[#This Row],[M6]],$H$2:$L1181,2,FALSE),VLOOKUP(Fullmath[[#This Row],[M6]],$H1183:$L$2227,2,FALSE)),0)</f>
        <v>0</v>
      </c>
      <c r="AJ1182" s="16">
        <f>IFERROR(_xlfn.IFNA(VLOOKUP(Fullmath[[#This Row],[M6]],$H$2:$L1181,4,FALSE),VLOOKUP(Fullmath[[#This Row],[M6]],$H1183:$L$2227,4,FALSE)),0)</f>
        <v>0</v>
      </c>
      <c r="AM1182" s="6">
        <f>(IFERROR(VLOOKUP(AK1182,Components[[Name]:[Price]],2,FALSE),0))</f>
        <v>0</v>
      </c>
      <c r="AP1182" s="6">
        <f>(IFERROR(VLOOKUP(AN1182,Components[[Name]:[Price]],2,FALSE),0))</f>
        <v>0</v>
      </c>
      <c r="AS1182" s="6">
        <f>(IFERROR(VLOOKUP(AQ1182,Components[[Name]:[Price]],2,FALSE),0))</f>
        <v>0</v>
      </c>
      <c r="AV1182" s="6">
        <f>(IFERROR(VLOOKUP(AT1182,Components[[Name]:[Price]],2,FALSE),0))</f>
        <v>0</v>
      </c>
      <c r="AY1182" s="6">
        <f>(IFERROR(VLOOKUP(AW1182,Components[[Name]:[Price]],2,FALSE),0))</f>
        <v>0</v>
      </c>
      <c r="BB1182" s="6">
        <f>(IFERROR(VLOOKUP(AZ1182,Components[[Name]:[Price]],2,FALSE),0))</f>
        <v>0</v>
      </c>
    </row>
    <row r="1183" spans="9:54" x14ac:dyDescent="0.2">
      <c r="I1183" s="7" t="e">
        <f>Fullmath[[#This Row],[Total CP]]/Fullmath[[#This Row],[Quantity]]</f>
        <v>#DIV/0!</v>
      </c>
      <c r="J11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3" s="6" t="e">
        <f>Fullmath[[#This Row],[Mat Cost]]/Fullmath[[#This Row],[Quantity]]</f>
        <v>#DIV/0!</v>
      </c>
      <c r="L11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3" s="14"/>
      <c r="O1183" s="15">
        <f>IFERROR(_xlfn.IFNA(VLOOKUP(Fullmath[[#This Row],[M1]],$H$2:$L1182,2,FALSE),VLOOKUP(Fullmath[[#This Row],[M1]],$H1184:$L$2227,2,FALSE)),0)</f>
        <v>0</v>
      </c>
      <c r="P1183" s="16">
        <f>IFERROR(_xlfn.IFNA(VLOOKUP(Fullmath[[#This Row],[M1]],$H$2:$L1182,4,FALSE),VLOOKUP(Fullmath[[#This Row],[M1]],$H1184:$L$2227,4,FALSE)),0)</f>
        <v>0</v>
      </c>
      <c r="S1183" s="15">
        <f>IFERROR(_xlfn.IFNA(VLOOKUP(Fullmath[[#This Row],[M2]],$H$2:$L1182,2,FALSE),VLOOKUP(Fullmath[[#This Row],[M2]],$H1184:$L$2227,2,FALSE)),0)</f>
        <v>0</v>
      </c>
      <c r="T1183" s="16">
        <f>IFERROR(_xlfn.IFNA(VLOOKUP(Fullmath[[#This Row],[M2]],$H$2:$L1182,4,FALSE),VLOOKUP(Fullmath[[#This Row],[M2]],$H1184:$L$2227,4,FALSE)),0)</f>
        <v>0</v>
      </c>
      <c r="W1183" s="15">
        <f>IFERROR(_xlfn.IFNA(VLOOKUP(Fullmath[[#This Row],[M3]],$H$2:$L1182,2,FALSE),VLOOKUP(Fullmath[[#This Row],[M3]],$H1184:$L$2227,2,FALSE)),0)</f>
        <v>0</v>
      </c>
      <c r="X1183" s="16">
        <f>IFERROR(_xlfn.IFNA(VLOOKUP(Fullmath[[#This Row],[M3]],$H$2:$L1182,4,FALSE),VLOOKUP(Fullmath[[#This Row],[M3]],$H1184:$L$2227,4,FALSE)),0)</f>
        <v>0</v>
      </c>
      <c r="AA1183" s="15">
        <f>IFERROR(_xlfn.IFNA(VLOOKUP(Fullmath[[#This Row],[M4]],$H$2:$L1182,2,FALSE),VLOOKUP(Fullmath[[#This Row],[M4]],$H1184:$L$2227,2,FALSE)),0)</f>
        <v>0</v>
      </c>
      <c r="AB1183" s="16">
        <f>IFERROR(_xlfn.IFNA(VLOOKUP(Fullmath[[#This Row],[M4]],$H$2:$L1182,4,FALSE),VLOOKUP(Fullmath[[#This Row],[M4]],$H1184:$L$2227,4,FALSE)),0)</f>
        <v>0</v>
      </c>
      <c r="AE1183" s="15">
        <f>IFERROR(_xlfn.IFNA(VLOOKUP(Fullmath[[#This Row],[M5]],$H$2:$L1182,2,FALSE),VLOOKUP(Fullmath[[#This Row],[M5]],$H1184:$L$2227,2,FALSE)),0)</f>
        <v>0</v>
      </c>
      <c r="AF1183" s="16">
        <f>IFERROR(_xlfn.IFNA(VLOOKUP(Fullmath[[#This Row],[M5]],$H$2:$L1182,4,FALSE),VLOOKUP(Fullmath[[#This Row],[M5]],$H1184:$L$2227,4,FALSE)),0)</f>
        <v>0</v>
      </c>
      <c r="AI1183" s="15">
        <f>IFERROR(_xlfn.IFNA(VLOOKUP(Fullmath[[#This Row],[M6]],$H$2:$L1182,2,FALSE),VLOOKUP(Fullmath[[#This Row],[M6]],$H1184:$L$2227,2,FALSE)),0)</f>
        <v>0</v>
      </c>
      <c r="AJ1183" s="16">
        <f>IFERROR(_xlfn.IFNA(VLOOKUP(Fullmath[[#This Row],[M6]],$H$2:$L1182,4,FALSE),VLOOKUP(Fullmath[[#This Row],[M6]],$H1184:$L$2227,4,FALSE)),0)</f>
        <v>0</v>
      </c>
      <c r="AM1183" s="6">
        <f>(IFERROR(VLOOKUP(AK1183,Components[[Name]:[Price]],2,FALSE),0))</f>
        <v>0</v>
      </c>
      <c r="AP1183" s="6">
        <f>(IFERROR(VLOOKUP(AN1183,Components[[Name]:[Price]],2,FALSE),0))</f>
        <v>0</v>
      </c>
      <c r="AS1183" s="6">
        <f>(IFERROR(VLOOKUP(AQ1183,Components[[Name]:[Price]],2,FALSE),0))</f>
        <v>0</v>
      </c>
      <c r="AV1183" s="6">
        <f>(IFERROR(VLOOKUP(AT1183,Components[[Name]:[Price]],2,FALSE),0))</f>
        <v>0</v>
      </c>
      <c r="AY1183" s="6">
        <f>(IFERROR(VLOOKUP(AW1183,Components[[Name]:[Price]],2,FALSE),0))</f>
        <v>0</v>
      </c>
      <c r="BB1183" s="6">
        <f>(IFERROR(VLOOKUP(AZ1183,Components[[Name]:[Price]],2,FALSE),0))</f>
        <v>0</v>
      </c>
    </row>
    <row r="1184" spans="9:54" x14ac:dyDescent="0.2">
      <c r="I1184" s="7" t="e">
        <f>Fullmath[[#This Row],[Total CP]]/Fullmath[[#This Row],[Quantity]]</f>
        <v>#DIV/0!</v>
      </c>
      <c r="J11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4" s="6" t="e">
        <f>Fullmath[[#This Row],[Mat Cost]]/Fullmath[[#This Row],[Quantity]]</f>
        <v>#DIV/0!</v>
      </c>
      <c r="L11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4" s="14"/>
      <c r="O1184" s="15">
        <f>IFERROR(_xlfn.IFNA(VLOOKUP(Fullmath[[#This Row],[M1]],$H$2:$L1183,2,FALSE),VLOOKUP(Fullmath[[#This Row],[M1]],$H1185:$L$2227,2,FALSE)),0)</f>
        <v>0</v>
      </c>
      <c r="P1184" s="16">
        <f>IFERROR(_xlfn.IFNA(VLOOKUP(Fullmath[[#This Row],[M1]],$H$2:$L1183,4,FALSE),VLOOKUP(Fullmath[[#This Row],[M1]],$H1185:$L$2227,4,FALSE)),0)</f>
        <v>0</v>
      </c>
      <c r="S1184" s="15">
        <f>IFERROR(_xlfn.IFNA(VLOOKUP(Fullmath[[#This Row],[M2]],$H$2:$L1183,2,FALSE),VLOOKUP(Fullmath[[#This Row],[M2]],$H1185:$L$2227,2,FALSE)),0)</f>
        <v>0</v>
      </c>
      <c r="T1184" s="16">
        <f>IFERROR(_xlfn.IFNA(VLOOKUP(Fullmath[[#This Row],[M2]],$H$2:$L1183,4,FALSE),VLOOKUP(Fullmath[[#This Row],[M2]],$H1185:$L$2227,4,FALSE)),0)</f>
        <v>0</v>
      </c>
      <c r="W1184" s="15">
        <f>IFERROR(_xlfn.IFNA(VLOOKUP(Fullmath[[#This Row],[M3]],$H$2:$L1183,2,FALSE),VLOOKUP(Fullmath[[#This Row],[M3]],$H1185:$L$2227,2,FALSE)),0)</f>
        <v>0</v>
      </c>
      <c r="X1184" s="16">
        <f>IFERROR(_xlfn.IFNA(VLOOKUP(Fullmath[[#This Row],[M3]],$H$2:$L1183,4,FALSE),VLOOKUP(Fullmath[[#This Row],[M3]],$H1185:$L$2227,4,FALSE)),0)</f>
        <v>0</v>
      </c>
      <c r="AA1184" s="15">
        <f>IFERROR(_xlfn.IFNA(VLOOKUP(Fullmath[[#This Row],[M4]],$H$2:$L1183,2,FALSE),VLOOKUP(Fullmath[[#This Row],[M4]],$H1185:$L$2227,2,FALSE)),0)</f>
        <v>0</v>
      </c>
      <c r="AB1184" s="16">
        <f>IFERROR(_xlfn.IFNA(VLOOKUP(Fullmath[[#This Row],[M4]],$H$2:$L1183,4,FALSE),VLOOKUP(Fullmath[[#This Row],[M4]],$H1185:$L$2227,4,FALSE)),0)</f>
        <v>0</v>
      </c>
      <c r="AE1184" s="15">
        <f>IFERROR(_xlfn.IFNA(VLOOKUP(Fullmath[[#This Row],[M5]],$H$2:$L1183,2,FALSE),VLOOKUP(Fullmath[[#This Row],[M5]],$H1185:$L$2227,2,FALSE)),0)</f>
        <v>0</v>
      </c>
      <c r="AF1184" s="16">
        <f>IFERROR(_xlfn.IFNA(VLOOKUP(Fullmath[[#This Row],[M5]],$H$2:$L1183,4,FALSE),VLOOKUP(Fullmath[[#This Row],[M5]],$H1185:$L$2227,4,FALSE)),0)</f>
        <v>0</v>
      </c>
      <c r="AI1184" s="15">
        <f>IFERROR(_xlfn.IFNA(VLOOKUP(Fullmath[[#This Row],[M6]],$H$2:$L1183,2,FALSE),VLOOKUP(Fullmath[[#This Row],[M6]],$H1185:$L$2227,2,FALSE)),0)</f>
        <v>0</v>
      </c>
      <c r="AJ1184" s="16">
        <f>IFERROR(_xlfn.IFNA(VLOOKUP(Fullmath[[#This Row],[M6]],$H$2:$L1183,4,FALSE),VLOOKUP(Fullmath[[#This Row],[M6]],$H1185:$L$2227,4,FALSE)),0)</f>
        <v>0</v>
      </c>
      <c r="AM1184" s="6">
        <f>(IFERROR(VLOOKUP(AK1184,Components[[Name]:[Price]],2,FALSE),0))</f>
        <v>0</v>
      </c>
      <c r="AP1184" s="6">
        <f>(IFERROR(VLOOKUP(AN1184,Components[[Name]:[Price]],2,FALSE),0))</f>
        <v>0</v>
      </c>
      <c r="AS1184" s="6">
        <f>(IFERROR(VLOOKUP(AQ1184,Components[[Name]:[Price]],2,FALSE),0))</f>
        <v>0</v>
      </c>
      <c r="AV1184" s="6">
        <f>(IFERROR(VLOOKUP(AT1184,Components[[Name]:[Price]],2,FALSE),0))</f>
        <v>0</v>
      </c>
      <c r="AY1184" s="6">
        <f>(IFERROR(VLOOKUP(AW1184,Components[[Name]:[Price]],2,FALSE),0))</f>
        <v>0</v>
      </c>
      <c r="BB1184" s="6">
        <f>(IFERROR(VLOOKUP(AZ1184,Components[[Name]:[Price]],2,FALSE),0))</f>
        <v>0</v>
      </c>
    </row>
    <row r="1185" spans="9:54" x14ac:dyDescent="0.2">
      <c r="I1185" s="7" t="e">
        <f>Fullmath[[#This Row],[Total CP]]/Fullmath[[#This Row],[Quantity]]</f>
        <v>#DIV/0!</v>
      </c>
      <c r="J11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5" s="6" t="e">
        <f>Fullmath[[#This Row],[Mat Cost]]/Fullmath[[#This Row],[Quantity]]</f>
        <v>#DIV/0!</v>
      </c>
      <c r="L11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5" s="14"/>
      <c r="O1185" s="15">
        <f>IFERROR(_xlfn.IFNA(VLOOKUP(Fullmath[[#This Row],[M1]],$H$2:$L1184,2,FALSE),VLOOKUP(Fullmath[[#This Row],[M1]],$H1186:$L$2227,2,FALSE)),0)</f>
        <v>0</v>
      </c>
      <c r="P1185" s="16">
        <f>IFERROR(_xlfn.IFNA(VLOOKUP(Fullmath[[#This Row],[M1]],$H$2:$L1184,4,FALSE),VLOOKUP(Fullmath[[#This Row],[M1]],$H1186:$L$2227,4,FALSE)),0)</f>
        <v>0</v>
      </c>
      <c r="S1185" s="15">
        <f>IFERROR(_xlfn.IFNA(VLOOKUP(Fullmath[[#This Row],[M2]],$H$2:$L1184,2,FALSE),VLOOKUP(Fullmath[[#This Row],[M2]],$H1186:$L$2227,2,FALSE)),0)</f>
        <v>0</v>
      </c>
      <c r="T1185" s="16">
        <f>IFERROR(_xlfn.IFNA(VLOOKUP(Fullmath[[#This Row],[M2]],$H$2:$L1184,4,FALSE),VLOOKUP(Fullmath[[#This Row],[M2]],$H1186:$L$2227,4,FALSE)),0)</f>
        <v>0</v>
      </c>
      <c r="W1185" s="15">
        <f>IFERROR(_xlfn.IFNA(VLOOKUP(Fullmath[[#This Row],[M3]],$H$2:$L1184,2,FALSE),VLOOKUP(Fullmath[[#This Row],[M3]],$H1186:$L$2227,2,FALSE)),0)</f>
        <v>0</v>
      </c>
      <c r="X1185" s="16">
        <f>IFERROR(_xlfn.IFNA(VLOOKUP(Fullmath[[#This Row],[M3]],$H$2:$L1184,4,FALSE),VLOOKUP(Fullmath[[#This Row],[M3]],$H1186:$L$2227,4,FALSE)),0)</f>
        <v>0</v>
      </c>
      <c r="AA1185" s="15">
        <f>IFERROR(_xlfn.IFNA(VLOOKUP(Fullmath[[#This Row],[M4]],$H$2:$L1184,2,FALSE),VLOOKUP(Fullmath[[#This Row],[M4]],$H1186:$L$2227,2,FALSE)),0)</f>
        <v>0</v>
      </c>
      <c r="AB1185" s="16">
        <f>IFERROR(_xlfn.IFNA(VLOOKUP(Fullmath[[#This Row],[M4]],$H$2:$L1184,4,FALSE),VLOOKUP(Fullmath[[#This Row],[M4]],$H1186:$L$2227,4,FALSE)),0)</f>
        <v>0</v>
      </c>
      <c r="AE1185" s="15">
        <f>IFERROR(_xlfn.IFNA(VLOOKUP(Fullmath[[#This Row],[M5]],$H$2:$L1184,2,FALSE),VLOOKUP(Fullmath[[#This Row],[M5]],$H1186:$L$2227,2,FALSE)),0)</f>
        <v>0</v>
      </c>
      <c r="AF1185" s="16">
        <f>IFERROR(_xlfn.IFNA(VLOOKUP(Fullmath[[#This Row],[M5]],$H$2:$L1184,4,FALSE),VLOOKUP(Fullmath[[#This Row],[M5]],$H1186:$L$2227,4,FALSE)),0)</f>
        <v>0</v>
      </c>
      <c r="AI1185" s="15">
        <f>IFERROR(_xlfn.IFNA(VLOOKUP(Fullmath[[#This Row],[M6]],$H$2:$L1184,2,FALSE),VLOOKUP(Fullmath[[#This Row],[M6]],$H1186:$L$2227,2,FALSE)),0)</f>
        <v>0</v>
      </c>
      <c r="AJ1185" s="16">
        <f>IFERROR(_xlfn.IFNA(VLOOKUP(Fullmath[[#This Row],[M6]],$H$2:$L1184,4,FALSE),VLOOKUP(Fullmath[[#This Row],[M6]],$H1186:$L$2227,4,FALSE)),0)</f>
        <v>0</v>
      </c>
      <c r="AM1185" s="6">
        <f>(IFERROR(VLOOKUP(AK1185,Components[[Name]:[Price]],2,FALSE),0))</f>
        <v>0</v>
      </c>
      <c r="AP1185" s="6">
        <f>(IFERROR(VLOOKUP(AN1185,Components[[Name]:[Price]],2,FALSE),0))</f>
        <v>0</v>
      </c>
      <c r="AS1185" s="6">
        <f>(IFERROR(VLOOKUP(AQ1185,Components[[Name]:[Price]],2,FALSE),0))</f>
        <v>0</v>
      </c>
      <c r="AV1185" s="6">
        <f>(IFERROR(VLOOKUP(AT1185,Components[[Name]:[Price]],2,FALSE),0))</f>
        <v>0</v>
      </c>
      <c r="AY1185" s="6">
        <f>(IFERROR(VLOOKUP(AW1185,Components[[Name]:[Price]],2,FALSE),0))</f>
        <v>0</v>
      </c>
      <c r="BB1185" s="6">
        <f>(IFERROR(VLOOKUP(AZ1185,Components[[Name]:[Price]],2,FALSE),0))</f>
        <v>0</v>
      </c>
    </row>
    <row r="1186" spans="9:54" x14ac:dyDescent="0.2">
      <c r="I1186" s="7" t="e">
        <f>Fullmath[[#This Row],[Total CP]]/Fullmath[[#This Row],[Quantity]]</f>
        <v>#DIV/0!</v>
      </c>
      <c r="J11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6" s="6" t="e">
        <f>Fullmath[[#This Row],[Mat Cost]]/Fullmath[[#This Row],[Quantity]]</f>
        <v>#DIV/0!</v>
      </c>
      <c r="L11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6" s="14"/>
      <c r="O1186" s="15">
        <f>IFERROR(_xlfn.IFNA(VLOOKUP(Fullmath[[#This Row],[M1]],$H$2:$L1185,2,FALSE),VLOOKUP(Fullmath[[#This Row],[M1]],$H1187:$L$2227,2,FALSE)),0)</f>
        <v>0</v>
      </c>
      <c r="P1186" s="16">
        <f>IFERROR(_xlfn.IFNA(VLOOKUP(Fullmath[[#This Row],[M1]],$H$2:$L1185,4,FALSE),VLOOKUP(Fullmath[[#This Row],[M1]],$H1187:$L$2227,4,FALSE)),0)</f>
        <v>0</v>
      </c>
      <c r="S1186" s="15">
        <f>IFERROR(_xlfn.IFNA(VLOOKUP(Fullmath[[#This Row],[M2]],$H$2:$L1185,2,FALSE),VLOOKUP(Fullmath[[#This Row],[M2]],$H1187:$L$2227,2,FALSE)),0)</f>
        <v>0</v>
      </c>
      <c r="T1186" s="16">
        <f>IFERROR(_xlfn.IFNA(VLOOKUP(Fullmath[[#This Row],[M2]],$H$2:$L1185,4,FALSE),VLOOKUP(Fullmath[[#This Row],[M2]],$H1187:$L$2227,4,FALSE)),0)</f>
        <v>0</v>
      </c>
      <c r="W1186" s="15">
        <f>IFERROR(_xlfn.IFNA(VLOOKUP(Fullmath[[#This Row],[M3]],$H$2:$L1185,2,FALSE),VLOOKUP(Fullmath[[#This Row],[M3]],$H1187:$L$2227,2,FALSE)),0)</f>
        <v>0</v>
      </c>
      <c r="X1186" s="16">
        <f>IFERROR(_xlfn.IFNA(VLOOKUP(Fullmath[[#This Row],[M3]],$H$2:$L1185,4,FALSE),VLOOKUP(Fullmath[[#This Row],[M3]],$H1187:$L$2227,4,FALSE)),0)</f>
        <v>0</v>
      </c>
      <c r="AA1186" s="15">
        <f>IFERROR(_xlfn.IFNA(VLOOKUP(Fullmath[[#This Row],[M4]],$H$2:$L1185,2,FALSE),VLOOKUP(Fullmath[[#This Row],[M4]],$H1187:$L$2227,2,FALSE)),0)</f>
        <v>0</v>
      </c>
      <c r="AB1186" s="16">
        <f>IFERROR(_xlfn.IFNA(VLOOKUP(Fullmath[[#This Row],[M4]],$H$2:$L1185,4,FALSE),VLOOKUP(Fullmath[[#This Row],[M4]],$H1187:$L$2227,4,FALSE)),0)</f>
        <v>0</v>
      </c>
      <c r="AE1186" s="15">
        <f>IFERROR(_xlfn.IFNA(VLOOKUP(Fullmath[[#This Row],[M5]],$H$2:$L1185,2,FALSE),VLOOKUP(Fullmath[[#This Row],[M5]],$H1187:$L$2227,2,FALSE)),0)</f>
        <v>0</v>
      </c>
      <c r="AF1186" s="16">
        <f>IFERROR(_xlfn.IFNA(VLOOKUP(Fullmath[[#This Row],[M5]],$H$2:$L1185,4,FALSE),VLOOKUP(Fullmath[[#This Row],[M5]],$H1187:$L$2227,4,FALSE)),0)</f>
        <v>0</v>
      </c>
      <c r="AI1186" s="15">
        <f>IFERROR(_xlfn.IFNA(VLOOKUP(Fullmath[[#This Row],[M6]],$H$2:$L1185,2,FALSE),VLOOKUP(Fullmath[[#This Row],[M6]],$H1187:$L$2227,2,FALSE)),0)</f>
        <v>0</v>
      </c>
      <c r="AJ1186" s="16">
        <f>IFERROR(_xlfn.IFNA(VLOOKUP(Fullmath[[#This Row],[M6]],$H$2:$L1185,4,FALSE),VLOOKUP(Fullmath[[#This Row],[M6]],$H1187:$L$2227,4,FALSE)),0)</f>
        <v>0</v>
      </c>
      <c r="AM1186" s="6">
        <f>(IFERROR(VLOOKUP(AK1186,Components[[Name]:[Price]],2,FALSE),0))</f>
        <v>0</v>
      </c>
      <c r="AP1186" s="6">
        <f>(IFERROR(VLOOKUP(AN1186,Components[[Name]:[Price]],2,FALSE),0))</f>
        <v>0</v>
      </c>
      <c r="AS1186" s="6">
        <f>(IFERROR(VLOOKUP(AQ1186,Components[[Name]:[Price]],2,FALSE),0))</f>
        <v>0</v>
      </c>
      <c r="AV1186" s="6">
        <f>(IFERROR(VLOOKUP(AT1186,Components[[Name]:[Price]],2,FALSE),0))</f>
        <v>0</v>
      </c>
      <c r="AY1186" s="6">
        <f>(IFERROR(VLOOKUP(AW1186,Components[[Name]:[Price]],2,FALSE),0))</f>
        <v>0</v>
      </c>
      <c r="BB1186" s="6">
        <f>(IFERROR(VLOOKUP(AZ1186,Components[[Name]:[Price]],2,FALSE),0))</f>
        <v>0</v>
      </c>
    </row>
    <row r="1187" spans="9:54" x14ac:dyDescent="0.2">
      <c r="I1187" s="7" t="e">
        <f>Fullmath[[#This Row],[Total CP]]/Fullmath[[#This Row],[Quantity]]</f>
        <v>#DIV/0!</v>
      </c>
      <c r="J11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7" s="6" t="e">
        <f>Fullmath[[#This Row],[Mat Cost]]/Fullmath[[#This Row],[Quantity]]</f>
        <v>#DIV/0!</v>
      </c>
      <c r="L11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7" s="14"/>
      <c r="O1187" s="15">
        <f>IFERROR(_xlfn.IFNA(VLOOKUP(Fullmath[[#This Row],[M1]],$H$2:$L1186,2,FALSE),VLOOKUP(Fullmath[[#This Row],[M1]],$H1188:$L$2227,2,FALSE)),0)</f>
        <v>0</v>
      </c>
      <c r="P1187" s="16">
        <f>IFERROR(_xlfn.IFNA(VLOOKUP(Fullmath[[#This Row],[M1]],$H$2:$L1186,4,FALSE),VLOOKUP(Fullmath[[#This Row],[M1]],$H1188:$L$2227,4,FALSE)),0)</f>
        <v>0</v>
      </c>
      <c r="S1187" s="15">
        <f>IFERROR(_xlfn.IFNA(VLOOKUP(Fullmath[[#This Row],[M2]],$H$2:$L1186,2,FALSE),VLOOKUP(Fullmath[[#This Row],[M2]],$H1188:$L$2227,2,FALSE)),0)</f>
        <v>0</v>
      </c>
      <c r="T1187" s="16">
        <f>IFERROR(_xlfn.IFNA(VLOOKUP(Fullmath[[#This Row],[M2]],$H$2:$L1186,4,FALSE),VLOOKUP(Fullmath[[#This Row],[M2]],$H1188:$L$2227,4,FALSE)),0)</f>
        <v>0</v>
      </c>
      <c r="W1187" s="15">
        <f>IFERROR(_xlfn.IFNA(VLOOKUP(Fullmath[[#This Row],[M3]],$H$2:$L1186,2,FALSE),VLOOKUP(Fullmath[[#This Row],[M3]],$H1188:$L$2227,2,FALSE)),0)</f>
        <v>0</v>
      </c>
      <c r="X1187" s="16">
        <f>IFERROR(_xlfn.IFNA(VLOOKUP(Fullmath[[#This Row],[M3]],$H$2:$L1186,4,FALSE),VLOOKUP(Fullmath[[#This Row],[M3]],$H1188:$L$2227,4,FALSE)),0)</f>
        <v>0</v>
      </c>
      <c r="AA1187" s="15">
        <f>IFERROR(_xlfn.IFNA(VLOOKUP(Fullmath[[#This Row],[M4]],$H$2:$L1186,2,FALSE),VLOOKUP(Fullmath[[#This Row],[M4]],$H1188:$L$2227,2,FALSE)),0)</f>
        <v>0</v>
      </c>
      <c r="AB1187" s="16">
        <f>IFERROR(_xlfn.IFNA(VLOOKUP(Fullmath[[#This Row],[M4]],$H$2:$L1186,4,FALSE),VLOOKUP(Fullmath[[#This Row],[M4]],$H1188:$L$2227,4,FALSE)),0)</f>
        <v>0</v>
      </c>
      <c r="AE1187" s="15">
        <f>IFERROR(_xlfn.IFNA(VLOOKUP(Fullmath[[#This Row],[M5]],$H$2:$L1186,2,FALSE),VLOOKUP(Fullmath[[#This Row],[M5]],$H1188:$L$2227,2,FALSE)),0)</f>
        <v>0</v>
      </c>
      <c r="AF1187" s="16">
        <f>IFERROR(_xlfn.IFNA(VLOOKUP(Fullmath[[#This Row],[M5]],$H$2:$L1186,4,FALSE),VLOOKUP(Fullmath[[#This Row],[M5]],$H1188:$L$2227,4,FALSE)),0)</f>
        <v>0</v>
      </c>
      <c r="AI1187" s="15">
        <f>IFERROR(_xlfn.IFNA(VLOOKUP(Fullmath[[#This Row],[M6]],$H$2:$L1186,2,FALSE),VLOOKUP(Fullmath[[#This Row],[M6]],$H1188:$L$2227,2,FALSE)),0)</f>
        <v>0</v>
      </c>
      <c r="AJ1187" s="16">
        <f>IFERROR(_xlfn.IFNA(VLOOKUP(Fullmath[[#This Row],[M6]],$H$2:$L1186,4,FALSE),VLOOKUP(Fullmath[[#This Row],[M6]],$H1188:$L$2227,4,FALSE)),0)</f>
        <v>0</v>
      </c>
      <c r="AM1187" s="6">
        <f>(IFERROR(VLOOKUP(AK1187,Components[[Name]:[Price]],2,FALSE),0))</f>
        <v>0</v>
      </c>
      <c r="AP1187" s="6">
        <f>(IFERROR(VLOOKUP(AN1187,Components[[Name]:[Price]],2,FALSE),0))</f>
        <v>0</v>
      </c>
      <c r="AS1187" s="6">
        <f>(IFERROR(VLOOKUP(AQ1187,Components[[Name]:[Price]],2,FALSE),0))</f>
        <v>0</v>
      </c>
      <c r="AV1187" s="6">
        <f>(IFERROR(VLOOKUP(AT1187,Components[[Name]:[Price]],2,FALSE),0))</f>
        <v>0</v>
      </c>
      <c r="AY1187" s="6">
        <f>(IFERROR(VLOOKUP(AW1187,Components[[Name]:[Price]],2,FALSE),0))</f>
        <v>0</v>
      </c>
      <c r="BB1187" s="6">
        <f>(IFERROR(VLOOKUP(AZ1187,Components[[Name]:[Price]],2,FALSE),0))</f>
        <v>0</v>
      </c>
    </row>
    <row r="1188" spans="9:54" x14ac:dyDescent="0.2">
      <c r="I1188" s="7" t="e">
        <f>Fullmath[[#This Row],[Total CP]]/Fullmath[[#This Row],[Quantity]]</f>
        <v>#DIV/0!</v>
      </c>
      <c r="J11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8" s="6" t="e">
        <f>Fullmath[[#This Row],[Mat Cost]]/Fullmath[[#This Row],[Quantity]]</f>
        <v>#DIV/0!</v>
      </c>
      <c r="L11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8" s="14"/>
      <c r="O1188" s="15">
        <f>IFERROR(_xlfn.IFNA(VLOOKUP(Fullmath[[#This Row],[M1]],$H$2:$L1187,2,FALSE),VLOOKUP(Fullmath[[#This Row],[M1]],$H1189:$L$2227,2,FALSE)),0)</f>
        <v>0</v>
      </c>
      <c r="P1188" s="16">
        <f>IFERROR(_xlfn.IFNA(VLOOKUP(Fullmath[[#This Row],[M1]],$H$2:$L1187,4,FALSE),VLOOKUP(Fullmath[[#This Row],[M1]],$H1189:$L$2227,4,FALSE)),0)</f>
        <v>0</v>
      </c>
      <c r="S1188" s="15">
        <f>IFERROR(_xlfn.IFNA(VLOOKUP(Fullmath[[#This Row],[M2]],$H$2:$L1187,2,FALSE),VLOOKUP(Fullmath[[#This Row],[M2]],$H1189:$L$2227,2,FALSE)),0)</f>
        <v>0</v>
      </c>
      <c r="T1188" s="16">
        <f>IFERROR(_xlfn.IFNA(VLOOKUP(Fullmath[[#This Row],[M2]],$H$2:$L1187,4,FALSE),VLOOKUP(Fullmath[[#This Row],[M2]],$H1189:$L$2227,4,FALSE)),0)</f>
        <v>0</v>
      </c>
      <c r="W1188" s="15">
        <f>IFERROR(_xlfn.IFNA(VLOOKUP(Fullmath[[#This Row],[M3]],$H$2:$L1187,2,FALSE),VLOOKUP(Fullmath[[#This Row],[M3]],$H1189:$L$2227,2,FALSE)),0)</f>
        <v>0</v>
      </c>
      <c r="X1188" s="16">
        <f>IFERROR(_xlfn.IFNA(VLOOKUP(Fullmath[[#This Row],[M3]],$H$2:$L1187,4,FALSE),VLOOKUP(Fullmath[[#This Row],[M3]],$H1189:$L$2227,4,FALSE)),0)</f>
        <v>0</v>
      </c>
      <c r="AA1188" s="15">
        <f>IFERROR(_xlfn.IFNA(VLOOKUP(Fullmath[[#This Row],[M4]],$H$2:$L1187,2,FALSE),VLOOKUP(Fullmath[[#This Row],[M4]],$H1189:$L$2227,2,FALSE)),0)</f>
        <v>0</v>
      </c>
      <c r="AB1188" s="16">
        <f>IFERROR(_xlfn.IFNA(VLOOKUP(Fullmath[[#This Row],[M4]],$H$2:$L1187,4,FALSE),VLOOKUP(Fullmath[[#This Row],[M4]],$H1189:$L$2227,4,FALSE)),0)</f>
        <v>0</v>
      </c>
      <c r="AE1188" s="15">
        <f>IFERROR(_xlfn.IFNA(VLOOKUP(Fullmath[[#This Row],[M5]],$H$2:$L1187,2,FALSE),VLOOKUP(Fullmath[[#This Row],[M5]],$H1189:$L$2227,2,FALSE)),0)</f>
        <v>0</v>
      </c>
      <c r="AF1188" s="16">
        <f>IFERROR(_xlfn.IFNA(VLOOKUP(Fullmath[[#This Row],[M5]],$H$2:$L1187,4,FALSE),VLOOKUP(Fullmath[[#This Row],[M5]],$H1189:$L$2227,4,FALSE)),0)</f>
        <v>0</v>
      </c>
      <c r="AI1188" s="15">
        <f>IFERROR(_xlfn.IFNA(VLOOKUP(Fullmath[[#This Row],[M6]],$H$2:$L1187,2,FALSE),VLOOKUP(Fullmath[[#This Row],[M6]],$H1189:$L$2227,2,FALSE)),0)</f>
        <v>0</v>
      </c>
      <c r="AJ1188" s="16">
        <f>IFERROR(_xlfn.IFNA(VLOOKUP(Fullmath[[#This Row],[M6]],$H$2:$L1187,4,FALSE),VLOOKUP(Fullmath[[#This Row],[M6]],$H1189:$L$2227,4,FALSE)),0)</f>
        <v>0</v>
      </c>
      <c r="AM1188" s="6">
        <f>(IFERROR(VLOOKUP(AK1188,Components[[Name]:[Price]],2,FALSE),0))</f>
        <v>0</v>
      </c>
      <c r="AP1188" s="6">
        <f>(IFERROR(VLOOKUP(AN1188,Components[[Name]:[Price]],2,FALSE),0))</f>
        <v>0</v>
      </c>
      <c r="AS1188" s="6">
        <f>(IFERROR(VLOOKUP(AQ1188,Components[[Name]:[Price]],2,FALSE),0))</f>
        <v>0</v>
      </c>
      <c r="AV1188" s="6">
        <f>(IFERROR(VLOOKUP(AT1188,Components[[Name]:[Price]],2,FALSE),0))</f>
        <v>0</v>
      </c>
      <c r="AY1188" s="6">
        <f>(IFERROR(VLOOKUP(AW1188,Components[[Name]:[Price]],2,FALSE),0))</f>
        <v>0</v>
      </c>
      <c r="BB1188" s="6">
        <f>(IFERROR(VLOOKUP(AZ1188,Components[[Name]:[Price]],2,FALSE),0))</f>
        <v>0</v>
      </c>
    </row>
    <row r="1189" spans="9:54" x14ac:dyDescent="0.2">
      <c r="I1189" s="7" t="e">
        <f>Fullmath[[#This Row],[Total CP]]/Fullmath[[#This Row],[Quantity]]</f>
        <v>#DIV/0!</v>
      </c>
      <c r="J11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89" s="6" t="e">
        <f>Fullmath[[#This Row],[Mat Cost]]/Fullmath[[#This Row],[Quantity]]</f>
        <v>#DIV/0!</v>
      </c>
      <c r="L11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89" s="14"/>
      <c r="O1189" s="15">
        <f>IFERROR(_xlfn.IFNA(VLOOKUP(Fullmath[[#This Row],[M1]],$H$2:$L1188,2,FALSE),VLOOKUP(Fullmath[[#This Row],[M1]],$H1190:$L$2227,2,FALSE)),0)</f>
        <v>0</v>
      </c>
      <c r="P1189" s="16">
        <f>IFERROR(_xlfn.IFNA(VLOOKUP(Fullmath[[#This Row],[M1]],$H$2:$L1188,4,FALSE),VLOOKUP(Fullmath[[#This Row],[M1]],$H1190:$L$2227,4,FALSE)),0)</f>
        <v>0</v>
      </c>
      <c r="S1189" s="15">
        <f>IFERROR(_xlfn.IFNA(VLOOKUP(Fullmath[[#This Row],[M2]],$H$2:$L1188,2,FALSE),VLOOKUP(Fullmath[[#This Row],[M2]],$H1190:$L$2227,2,FALSE)),0)</f>
        <v>0</v>
      </c>
      <c r="T1189" s="16">
        <f>IFERROR(_xlfn.IFNA(VLOOKUP(Fullmath[[#This Row],[M2]],$H$2:$L1188,4,FALSE),VLOOKUP(Fullmath[[#This Row],[M2]],$H1190:$L$2227,4,FALSE)),0)</f>
        <v>0</v>
      </c>
      <c r="W1189" s="15">
        <f>IFERROR(_xlfn.IFNA(VLOOKUP(Fullmath[[#This Row],[M3]],$H$2:$L1188,2,FALSE),VLOOKUP(Fullmath[[#This Row],[M3]],$H1190:$L$2227,2,FALSE)),0)</f>
        <v>0</v>
      </c>
      <c r="X1189" s="16">
        <f>IFERROR(_xlfn.IFNA(VLOOKUP(Fullmath[[#This Row],[M3]],$H$2:$L1188,4,FALSE),VLOOKUP(Fullmath[[#This Row],[M3]],$H1190:$L$2227,4,FALSE)),0)</f>
        <v>0</v>
      </c>
      <c r="AA1189" s="15">
        <f>IFERROR(_xlfn.IFNA(VLOOKUP(Fullmath[[#This Row],[M4]],$H$2:$L1188,2,FALSE),VLOOKUP(Fullmath[[#This Row],[M4]],$H1190:$L$2227,2,FALSE)),0)</f>
        <v>0</v>
      </c>
      <c r="AB1189" s="16">
        <f>IFERROR(_xlfn.IFNA(VLOOKUP(Fullmath[[#This Row],[M4]],$H$2:$L1188,4,FALSE),VLOOKUP(Fullmath[[#This Row],[M4]],$H1190:$L$2227,4,FALSE)),0)</f>
        <v>0</v>
      </c>
      <c r="AE1189" s="15">
        <f>IFERROR(_xlfn.IFNA(VLOOKUP(Fullmath[[#This Row],[M5]],$H$2:$L1188,2,FALSE),VLOOKUP(Fullmath[[#This Row],[M5]],$H1190:$L$2227,2,FALSE)),0)</f>
        <v>0</v>
      </c>
      <c r="AF1189" s="16">
        <f>IFERROR(_xlfn.IFNA(VLOOKUP(Fullmath[[#This Row],[M5]],$H$2:$L1188,4,FALSE),VLOOKUP(Fullmath[[#This Row],[M5]],$H1190:$L$2227,4,FALSE)),0)</f>
        <v>0</v>
      </c>
      <c r="AI1189" s="15">
        <f>IFERROR(_xlfn.IFNA(VLOOKUP(Fullmath[[#This Row],[M6]],$H$2:$L1188,2,FALSE),VLOOKUP(Fullmath[[#This Row],[M6]],$H1190:$L$2227,2,FALSE)),0)</f>
        <v>0</v>
      </c>
      <c r="AJ1189" s="16">
        <f>IFERROR(_xlfn.IFNA(VLOOKUP(Fullmath[[#This Row],[M6]],$H$2:$L1188,4,FALSE),VLOOKUP(Fullmath[[#This Row],[M6]],$H1190:$L$2227,4,FALSE)),0)</f>
        <v>0</v>
      </c>
      <c r="AM1189" s="6">
        <f>(IFERROR(VLOOKUP(AK1189,Components[[Name]:[Price]],2,FALSE),0))</f>
        <v>0</v>
      </c>
      <c r="AP1189" s="6">
        <f>(IFERROR(VLOOKUP(AN1189,Components[[Name]:[Price]],2,FALSE),0))</f>
        <v>0</v>
      </c>
      <c r="AS1189" s="6">
        <f>(IFERROR(VLOOKUP(AQ1189,Components[[Name]:[Price]],2,FALSE),0))</f>
        <v>0</v>
      </c>
      <c r="AV1189" s="6">
        <f>(IFERROR(VLOOKUP(AT1189,Components[[Name]:[Price]],2,FALSE),0))</f>
        <v>0</v>
      </c>
      <c r="AY1189" s="6">
        <f>(IFERROR(VLOOKUP(AW1189,Components[[Name]:[Price]],2,FALSE),0))</f>
        <v>0</v>
      </c>
      <c r="BB1189" s="6">
        <f>(IFERROR(VLOOKUP(AZ1189,Components[[Name]:[Price]],2,FALSE),0))</f>
        <v>0</v>
      </c>
    </row>
    <row r="1190" spans="9:54" x14ac:dyDescent="0.2">
      <c r="I1190" s="7" t="e">
        <f>Fullmath[[#This Row],[Total CP]]/Fullmath[[#This Row],[Quantity]]</f>
        <v>#DIV/0!</v>
      </c>
      <c r="J11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0" s="6" t="e">
        <f>Fullmath[[#This Row],[Mat Cost]]/Fullmath[[#This Row],[Quantity]]</f>
        <v>#DIV/0!</v>
      </c>
      <c r="L11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0" s="14"/>
      <c r="O1190" s="15">
        <f>IFERROR(_xlfn.IFNA(VLOOKUP(Fullmath[[#This Row],[M1]],$H$2:$L1189,2,FALSE),VLOOKUP(Fullmath[[#This Row],[M1]],$H1191:$L$2227,2,FALSE)),0)</f>
        <v>0</v>
      </c>
      <c r="P1190" s="16">
        <f>IFERROR(_xlfn.IFNA(VLOOKUP(Fullmath[[#This Row],[M1]],$H$2:$L1189,4,FALSE),VLOOKUP(Fullmath[[#This Row],[M1]],$H1191:$L$2227,4,FALSE)),0)</f>
        <v>0</v>
      </c>
      <c r="S1190" s="15">
        <f>IFERROR(_xlfn.IFNA(VLOOKUP(Fullmath[[#This Row],[M2]],$H$2:$L1189,2,FALSE),VLOOKUP(Fullmath[[#This Row],[M2]],$H1191:$L$2227,2,FALSE)),0)</f>
        <v>0</v>
      </c>
      <c r="T1190" s="16">
        <f>IFERROR(_xlfn.IFNA(VLOOKUP(Fullmath[[#This Row],[M2]],$H$2:$L1189,4,FALSE),VLOOKUP(Fullmath[[#This Row],[M2]],$H1191:$L$2227,4,FALSE)),0)</f>
        <v>0</v>
      </c>
      <c r="W1190" s="15">
        <f>IFERROR(_xlfn.IFNA(VLOOKUP(Fullmath[[#This Row],[M3]],$H$2:$L1189,2,FALSE),VLOOKUP(Fullmath[[#This Row],[M3]],$H1191:$L$2227,2,FALSE)),0)</f>
        <v>0</v>
      </c>
      <c r="X1190" s="16">
        <f>IFERROR(_xlfn.IFNA(VLOOKUP(Fullmath[[#This Row],[M3]],$H$2:$L1189,4,FALSE),VLOOKUP(Fullmath[[#This Row],[M3]],$H1191:$L$2227,4,FALSE)),0)</f>
        <v>0</v>
      </c>
      <c r="AA1190" s="15">
        <f>IFERROR(_xlfn.IFNA(VLOOKUP(Fullmath[[#This Row],[M4]],$H$2:$L1189,2,FALSE),VLOOKUP(Fullmath[[#This Row],[M4]],$H1191:$L$2227,2,FALSE)),0)</f>
        <v>0</v>
      </c>
      <c r="AB1190" s="16">
        <f>IFERROR(_xlfn.IFNA(VLOOKUP(Fullmath[[#This Row],[M4]],$H$2:$L1189,4,FALSE),VLOOKUP(Fullmath[[#This Row],[M4]],$H1191:$L$2227,4,FALSE)),0)</f>
        <v>0</v>
      </c>
      <c r="AE1190" s="15">
        <f>IFERROR(_xlfn.IFNA(VLOOKUP(Fullmath[[#This Row],[M5]],$H$2:$L1189,2,FALSE),VLOOKUP(Fullmath[[#This Row],[M5]],$H1191:$L$2227,2,FALSE)),0)</f>
        <v>0</v>
      </c>
      <c r="AF1190" s="16">
        <f>IFERROR(_xlfn.IFNA(VLOOKUP(Fullmath[[#This Row],[M5]],$H$2:$L1189,4,FALSE),VLOOKUP(Fullmath[[#This Row],[M5]],$H1191:$L$2227,4,FALSE)),0)</f>
        <v>0</v>
      </c>
      <c r="AI1190" s="15">
        <f>IFERROR(_xlfn.IFNA(VLOOKUP(Fullmath[[#This Row],[M6]],$H$2:$L1189,2,FALSE),VLOOKUP(Fullmath[[#This Row],[M6]],$H1191:$L$2227,2,FALSE)),0)</f>
        <v>0</v>
      </c>
      <c r="AJ1190" s="16">
        <f>IFERROR(_xlfn.IFNA(VLOOKUP(Fullmath[[#This Row],[M6]],$H$2:$L1189,4,FALSE),VLOOKUP(Fullmath[[#This Row],[M6]],$H1191:$L$2227,4,FALSE)),0)</f>
        <v>0</v>
      </c>
      <c r="AM1190" s="6">
        <f>(IFERROR(VLOOKUP(AK1190,Components[[Name]:[Price]],2,FALSE),0))</f>
        <v>0</v>
      </c>
      <c r="AP1190" s="6">
        <f>(IFERROR(VLOOKUP(AN1190,Components[[Name]:[Price]],2,FALSE),0))</f>
        <v>0</v>
      </c>
      <c r="AS1190" s="6">
        <f>(IFERROR(VLOOKUP(AQ1190,Components[[Name]:[Price]],2,FALSE),0))</f>
        <v>0</v>
      </c>
      <c r="AV1190" s="6">
        <f>(IFERROR(VLOOKUP(AT1190,Components[[Name]:[Price]],2,FALSE),0))</f>
        <v>0</v>
      </c>
      <c r="AY1190" s="6">
        <f>(IFERROR(VLOOKUP(AW1190,Components[[Name]:[Price]],2,FALSE),0))</f>
        <v>0</v>
      </c>
      <c r="BB1190" s="6">
        <f>(IFERROR(VLOOKUP(AZ1190,Components[[Name]:[Price]],2,FALSE),0))</f>
        <v>0</v>
      </c>
    </row>
    <row r="1191" spans="9:54" x14ac:dyDescent="0.2">
      <c r="I1191" s="7" t="e">
        <f>Fullmath[[#This Row],[Total CP]]/Fullmath[[#This Row],[Quantity]]</f>
        <v>#DIV/0!</v>
      </c>
      <c r="J11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1" s="6" t="e">
        <f>Fullmath[[#This Row],[Mat Cost]]/Fullmath[[#This Row],[Quantity]]</f>
        <v>#DIV/0!</v>
      </c>
      <c r="L11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1" s="14"/>
      <c r="O1191" s="15">
        <f>IFERROR(_xlfn.IFNA(VLOOKUP(Fullmath[[#This Row],[M1]],$H$2:$L1190,2,FALSE),VLOOKUP(Fullmath[[#This Row],[M1]],$H1192:$L$2227,2,FALSE)),0)</f>
        <v>0</v>
      </c>
      <c r="P1191" s="16">
        <f>IFERROR(_xlfn.IFNA(VLOOKUP(Fullmath[[#This Row],[M1]],$H$2:$L1190,4,FALSE),VLOOKUP(Fullmath[[#This Row],[M1]],$H1192:$L$2227,4,FALSE)),0)</f>
        <v>0</v>
      </c>
      <c r="S1191" s="15">
        <f>IFERROR(_xlfn.IFNA(VLOOKUP(Fullmath[[#This Row],[M2]],$H$2:$L1190,2,FALSE),VLOOKUP(Fullmath[[#This Row],[M2]],$H1192:$L$2227,2,FALSE)),0)</f>
        <v>0</v>
      </c>
      <c r="T1191" s="16">
        <f>IFERROR(_xlfn.IFNA(VLOOKUP(Fullmath[[#This Row],[M2]],$H$2:$L1190,4,FALSE),VLOOKUP(Fullmath[[#This Row],[M2]],$H1192:$L$2227,4,FALSE)),0)</f>
        <v>0</v>
      </c>
      <c r="W1191" s="15">
        <f>IFERROR(_xlfn.IFNA(VLOOKUP(Fullmath[[#This Row],[M3]],$H$2:$L1190,2,FALSE),VLOOKUP(Fullmath[[#This Row],[M3]],$H1192:$L$2227,2,FALSE)),0)</f>
        <v>0</v>
      </c>
      <c r="X1191" s="16">
        <f>IFERROR(_xlfn.IFNA(VLOOKUP(Fullmath[[#This Row],[M3]],$H$2:$L1190,4,FALSE),VLOOKUP(Fullmath[[#This Row],[M3]],$H1192:$L$2227,4,FALSE)),0)</f>
        <v>0</v>
      </c>
      <c r="AA1191" s="15">
        <f>IFERROR(_xlfn.IFNA(VLOOKUP(Fullmath[[#This Row],[M4]],$H$2:$L1190,2,FALSE),VLOOKUP(Fullmath[[#This Row],[M4]],$H1192:$L$2227,2,FALSE)),0)</f>
        <v>0</v>
      </c>
      <c r="AB1191" s="16">
        <f>IFERROR(_xlfn.IFNA(VLOOKUP(Fullmath[[#This Row],[M4]],$H$2:$L1190,4,FALSE),VLOOKUP(Fullmath[[#This Row],[M4]],$H1192:$L$2227,4,FALSE)),0)</f>
        <v>0</v>
      </c>
      <c r="AE1191" s="15">
        <f>IFERROR(_xlfn.IFNA(VLOOKUP(Fullmath[[#This Row],[M5]],$H$2:$L1190,2,FALSE),VLOOKUP(Fullmath[[#This Row],[M5]],$H1192:$L$2227,2,FALSE)),0)</f>
        <v>0</v>
      </c>
      <c r="AF1191" s="16">
        <f>IFERROR(_xlfn.IFNA(VLOOKUP(Fullmath[[#This Row],[M5]],$H$2:$L1190,4,FALSE),VLOOKUP(Fullmath[[#This Row],[M5]],$H1192:$L$2227,4,FALSE)),0)</f>
        <v>0</v>
      </c>
      <c r="AI1191" s="15">
        <f>IFERROR(_xlfn.IFNA(VLOOKUP(Fullmath[[#This Row],[M6]],$H$2:$L1190,2,FALSE),VLOOKUP(Fullmath[[#This Row],[M6]],$H1192:$L$2227,2,FALSE)),0)</f>
        <v>0</v>
      </c>
      <c r="AJ1191" s="16">
        <f>IFERROR(_xlfn.IFNA(VLOOKUP(Fullmath[[#This Row],[M6]],$H$2:$L1190,4,FALSE),VLOOKUP(Fullmath[[#This Row],[M6]],$H1192:$L$2227,4,FALSE)),0)</f>
        <v>0</v>
      </c>
      <c r="AM1191" s="6">
        <f>(IFERROR(VLOOKUP(AK1191,Components[[Name]:[Price]],2,FALSE),0))</f>
        <v>0</v>
      </c>
      <c r="AP1191" s="6">
        <f>(IFERROR(VLOOKUP(AN1191,Components[[Name]:[Price]],2,FALSE),0))</f>
        <v>0</v>
      </c>
      <c r="AS1191" s="6">
        <f>(IFERROR(VLOOKUP(AQ1191,Components[[Name]:[Price]],2,FALSE),0))</f>
        <v>0</v>
      </c>
      <c r="AV1191" s="6">
        <f>(IFERROR(VLOOKUP(AT1191,Components[[Name]:[Price]],2,FALSE),0))</f>
        <v>0</v>
      </c>
      <c r="AY1191" s="6">
        <f>(IFERROR(VLOOKUP(AW1191,Components[[Name]:[Price]],2,FALSE),0))</f>
        <v>0</v>
      </c>
      <c r="BB1191" s="6">
        <f>(IFERROR(VLOOKUP(AZ1191,Components[[Name]:[Price]],2,FALSE),0))</f>
        <v>0</v>
      </c>
    </row>
    <row r="1192" spans="9:54" x14ac:dyDescent="0.2">
      <c r="I1192" s="7" t="e">
        <f>Fullmath[[#This Row],[Total CP]]/Fullmath[[#This Row],[Quantity]]</f>
        <v>#DIV/0!</v>
      </c>
      <c r="J11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2" s="6" t="e">
        <f>Fullmath[[#This Row],[Mat Cost]]/Fullmath[[#This Row],[Quantity]]</f>
        <v>#DIV/0!</v>
      </c>
      <c r="L11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2" s="14"/>
      <c r="O1192" s="15">
        <f>IFERROR(_xlfn.IFNA(VLOOKUP(Fullmath[[#This Row],[M1]],$H$2:$L1191,2,FALSE),VLOOKUP(Fullmath[[#This Row],[M1]],$H1193:$L$2227,2,FALSE)),0)</f>
        <v>0</v>
      </c>
      <c r="P1192" s="16">
        <f>IFERROR(_xlfn.IFNA(VLOOKUP(Fullmath[[#This Row],[M1]],$H$2:$L1191,4,FALSE),VLOOKUP(Fullmath[[#This Row],[M1]],$H1193:$L$2227,4,FALSE)),0)</f>
        <v>0</v>
      </c>
      <c r="S1192" s="15">
        <f>IFERROR(_xlfn.IFNA(VLOOKUP(Fullmath[[#This Row],[M2]],$H$2:$L1191,2,FALSE),VLOOKUP(Fullmath[[#This Row],[M2]],$H1193:$L$2227,2,FALSE)),0)</f>
        <v>0</v>
      </c>
      <c r="T1192" s="16">
        <f>IFERROR(_xlfn.IFNA(VLOOKUP(Fullmath[[#This Row],[M2]],$H$2:$L1191,4,FALSE),VLOOKUP(Fullmath[[#This Row],[M2]],$H1193:$L$2227,4,FALSE)),0)</f>
        <v>0</v>
      </c>
      <c r="W1192" s="15">
        <f>IFERROR(_xlfn.IFNA(VLOOKUP(Fullmath[[#This Row],[M3]],$H$2:$L1191,2,FALSE),VLOOKUP(Fullmath[[#This Row],[M3]],$H1193:$L$2227,2,FALSE)),0)</f>
        <v>0</v>
      </c>
      <c r="X1192" s="16">
        <f>IFERROR(_xlfn.IFNA(VLOOKUP(Fullmath[[#This Row],[M3]],$H$2:$L1191,4,FALSE),VLOOKUP(Fullmath[[#This Row],[M3]],$H1193:$L$2227,4,FALSE)),0)</f>
        <v>0</v>
      </c>
      <c r="AA1192" s="15">
        <f>IFERROR(_xlfn.IFNA(VLOOKUP(Fullmath[[#This Row],[M4]],$H$2:$L1191,2,FALSE),VLOOKUP(Fullmath[[#This Row],[M4]],$H1193:$L$2227,2,FALSE)),0)</f>
        <v>0</v>
      </c>
      <c r="AB1192" s="16">
        <f>IFERROR(_xlfn.IFNA(VLOOKUP(Fullmath[[#This Row],[M4]],$H$2:$L1191,4,FALSE),VLOOKUP(Fullmath[[#This Row],[M4]],$H1193:$L$2227,4,FALSE)),0)</f>
        <v>0</v>
      </c>
      <c r="AE1192" s="15">
        <f>IFERROR(_xlfn.IFNA(VLOOKUP(Fullmath[[#This Row],[M5]],$H$2:$L1191,2,FALSE),VLOOKUP(Fullmath[[#This Row],[M5]],$H1193:$L$2227,2,FALSE)),0)</f>
        <v>0</v>
      </c>
      <c r="AF1192" s="16">
        <f>IFERROR(_xlfn.IFNA(VLOOKUP(Fullmath[[#This Row],[M5]],$H$2:$L1191,4,FALSE),VLOOKUP(Fullmath[[#This Row],[M5]],$H1193:$L$2227,4,FALSE)),0)</f>
        <v>0</v>
      </c>
      <c r="AI1192" s="15">
        <f>IFERROR(_xlfn.IFNA(VLOOKUP(Fullmath[[#This Row],[M6]],$H$2:$L1191,2,FALSE),VLOOKUP(Fullmath[[#This Row],[M6]],$H1193:$L$2227,2,FALSE)),0)</f>
        <v>0</v>
      </c>
      <c r="AJ1192" s="16">
        <f>IFERROR(_xlfn.IFNA(VLOOKUP(Fullmath[[#This Row],[M6]],$H$2:$L1191,4,FALSE),VLOOKUP(Fullmath[[#This Row],[M6]],$H1193:$L$2227,4,FALSE)),0)</f>
        <v>0</v>
      </c>
      <c r="AM1192" s="6">
        <f>(IFERROR(VLOOKUP(AK1192,Components[[Name]:[Price]],2,FALSE),0))</f>
        <v>0</v>
      </c>
      <c r="AP1192" s="6">
        <f>(IFERROR(VLOOKUP(AN1192,Components[[Name]:[Price]],2,FALSE),0))</f>
        <v>0</v>
      </c>
      <c r="AS1192" s="6">
        <f>(IFERROR(VLOOKUP(AQ1192,Components[[Name]:[Price]],2,FALSE),0))</f>
        <v>0</v>
      </c>
      <c r="AV1192" s="6">
        <f>(IFERROR(VLOOKUP(AT1192,Components[[Name]:[Price]],2,FALSE),0))</f>
        <v>0</v>
      </c>
      <c r="AY1192" s="6">
        <f>(IFERROR(VLOOKUP(AW1192,Components[[Name]:[Price]],2,FALSE),0))</f>
        <v>0</v>
      </c>
      <c r="BB1192" s="6">
        <f>(IFERROR(VLOOKUP(AZ1192,Components[[Name]:[Price]],2,FALSE),0))</f>
        <v>0</v>
      </c>
    </row>
    <row r="1193" spans="9:54" x14ac:dyDescent="0.2">
      <c r="I1193" s="7" t="e">
        <f>Fullmath[[#This Row],[Total CP]]/Fullmath[[#This Row],[Quantity]]</f>
        <v>#DIV/0!</v>
      </c>
      <c r="J11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3" s="6" t="e">
        <f>Fullmath[[#This Row],[Mat Cost]]/Fullmath[[#This Row],[Quantity]]</f>
        <v>#DIV/0!</v>
      </c>
      <c r="L11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3" s="14"/>
      <c r="O1193" s="15">
        <f>IFERROR(_xlfn.IFNA(VLOOKUP(Fullmath[[#This Row],[M1]],$H$2:$L1192,2,FALSE),VLOOKUP(Fullmath[[#This Row],[M1]],$H1194:$L$2227,2,FALSE)),0)</f>
        <v>0</v>
      </c>
      <c r="P1193" s="16">
        <f>IFERROR(_xlfn.IFNA(VLOOKUP(Fullmath[[#This Row],[M1]],$H$2:$L1192,4,FALSE),VLOOKUP(Fullmath[[#This Row],[M1]],$H1194:$L$2227,4,FALSE)),0)</f>
        <v>0</v>
      </c>
      <c r="S1193" s="15">
        <f>IFERROR(_xlfn.IFNA(VLOOKUP(Fullmath[[#This Row],[M2]],$H$2:$L1192,2,FALSE),VLOOKUP(Fullmath[[#This Row],[M2]],$H1194:$L$2227,2,FALSE)),0)</f>
        <v>0</v>
      </c>
      <c r="T1193" s="16">
        <f>IFERROR(_xlfn.IFNA(VLOOKUP(Fullmath[[#This Row],[M2]],$H$2:$L1192,4,FALSE),VLOOKUP(Fullmath[[#This Row],[M2]],$H1194:$L$2227,4,FALSE)),0)</f>
        <v>0</v>
      </c>
      <c r="W1193" s="15">
        <f>IFERROR(_xlfn.IFNA(VLOOKUP(Fullmath[[#This Row],[M3]],$H$2:$L1192,2,FALSE),VLOOKUP(Fullmath[[#This Row],[M3]],$H1194:$L$2227,2,FALSE)),0)</f>
        <v>0</v>
      </c>
      <c r="X1193" s="16">
        <f>IFERROR(_xlfn.IFNA(VLOOKUP(Fullmath[[#This Row],[M3]],$H$2:$L1192,4,FALSE),VLOOKUP(Fullmath[[#This Row],[M3]],$H1194:$L$2227,4,FALSE)),0)</f>
        <v>0</v>
      </c>
      <c r="AA1193" s="15">
        <f>IFERROR(_xlfn.IFNA(VLOOKUP(Fullmath[[#This Row],[M4]],$H$2:$L1192,2,FALSE),VLOOKUP(Fullmath[[#This Row],[M4]],$H1194:$L$2227,2,FALSE)),0)</f>
        <v>0</v>
      </c>
      <c r="AB1193" s="16">
        <f>IFERROR(_xlfn.IFNA(VLOOKUP(Fullmath[[#This Row],[M4]],$H$2:$L1192,4,FALSE),VLOOKUP(Fullmath[[#This Row],[M4]],$H1194:$L$2227,4,FALSE)),0)</f>
        <v>0</v>
      </c>
      <c r="AE1193" s="15">
        <f>IFERROR(_xlfn.IFNA(VLOOKUP(Fullmath[[#This Row],[M5]],$H$2:$L1192,2,FALSE),VLOOKUP(Fullmath[[#This Row],[M5]],$H1194:$L$2227,2,FALSE)),0)</f>
        <v>0</v>
      </c>
      <c r="AF1193" s="16">
        <f>IFERROR(_xlfn.IFNA(VLOOKUP(Fullmath[[#This Row],[M5]],$H$2:$L1192,4,FALSE),VLOOKUP(Fullmath[[#This Row],[M5]],$H1194:$L$2227,4,FALSE)),0)</f>
        <v>0</v>
      </c>
      <c r="AI1193" s="15">
        <f>IFERROR(_xlfn.IFNA(VLOOKUP(Fullmath[[#This Row],[M6]],$H$2:$L1192,2,FALSE),VLOOKUP(Fullmath[[#This Row],[M6]],$H1194:$L$2227,2,FALSE)),0)</f>
        <v>0</v>
      </c>
      <c r="AJ1193" s="16">
        <f>IFERROR(_xlfn.IFNA(VLOOKUP(Fullmath[[#This Row],[M6]],$H$2:$L1192,4,FALSE),VLOOKUP(Fullmath[[#This Row],[M6]],$H1194:$L$2227,4,FALSE)),0)</f>
        <v>0</v>
      </c>
      <c r="AM1193" s="6">
        <f>(IFERROR(VLOOKUP(AK1193,Components[[Name]:[Price]],2,FALSE),0))</f>
        <v>0</v>
      </c>
      <c r="AP1193" s="6">
        <f>(IFERROR(VLOOKUP(AN1193,Components[[Name]:[Price]],2,FALSE),0))</f>
        <v>0</v>
      </c>
      <c r="AS1193" s="6">
        <f>(IFERROR(VLOOKUP(AQ1193,Components[[Name]:[Price]],2,FALSE),0))</f>
        <v>0</v>
      </c>
      <c r="AV1193" s="6">
        <f>(IFERROR(VLOOKUP(AT1193,Components[[Name]:[Price]],2,FALSE),0))</f>
        <v>0</v>
      </c>
      <c r="AY1193" s="6">
        <f>(IFERROR(VLOOKUP(AW1193,Components[[Name]:[Price]],2,FALSE),0))</f>
        <v>0</v>
      </c>
      <c r="BB1193" s="6">
        <f>(IFERROR(VLOOKUP(AZ1193,Components[[Name]:[Price]],2,FALSE),0))</f>
        <v>0</v>
      </c>
    </row>
    <row r="1194" spans="9:54" x14ac:dyDescent="0.2">
      <c r="I1194" s="7" t="e">
        <f>Fullmath[[#This Row],[Total CP]]/Fullmath[[#This Row],[Quantity]]</f>
        <v>#DIV/0!</v>
      </c>
      <c r="J11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4" s="6" t="e">
        <f>Fullmath[[#This Row],[Mat Cost]]/Fullmath[[#This Row],[Quantity]]</f>
        <v>#DIV/0!</v>
      </c>
      <c r="L11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4" s="14"/>
      <c r="O1194" s="15">
        <f>IFERROR(_xlfn.IFNA(VLOOKUP(Fullmath[[#This Row],[M1]],$H$2:$L1193,2,FALSE),VLOOKUP(Fullmath[[#This Row],[M1]],$H1195:$L$2227,2,FALSE)),0)</f>
        <v>0</v>
      </c>
      <c r="P1194" s="16">
        <f>IFERROR(_xlfn.IFNA(VLOOKUP(Fullmath[[#This Row],[M1]],$H$2:$L1193,4,FALSE),VLOOKUP(Fullmath[[#This Row],[M1]],$H1195:$L$2227,4,FALSE)),0)</f>
        <v>0</v>
      </c>
      <c r="S1194" s="15">
        <f>IFERROR(_xlfn.IFNA(VLOOKUP(Fullmath[[#This Row],[M2]],$H$2:$L1193,2,FALSE),VLOOKUP(Fullmath[[#This Row],[M2]],$H1195:$L$2227,2,FALSE)),0)</f>
        <v>0</v>
      </c>
      <c r="T1194" s="16">
        <f>IFERROR(_xlfn.IFNA(VLOOKUP(Fullmath[[#This Row],[M2]],$H$2:$L1193,4,FALSE),VLOOKUP(Fullmath[[#This Row],[M2]],$H1195:$L$2227,4,FALSE)),0)</f>
        <v>0</v>
      </c>
      <c r="W1194" s="15">
        <f>IFERROR(_xlfn.IFNA(VLOOKUP(Fullmath[[#This Row],[M3]],$H$2:$L1193,2,FALSE),VLOOKUP(Fullmath[[#This Row],[M3]],$H1195:$L$2227,2,FALSE)),0)</f>
        <v>0</v>
      </c>
      <c r="X1194" s="16">
        <f>IFERROR(_xlfn.IFNA(VLOOKUP(Fullmath[[#This Row],[M3]],$H$2:$L1193,4,FALSE),VLOOKUP(Fullmath[[#This Row],[M3]],$H1195:$L$2227,4,FALSE)),0)</f>
        <v>0</v>
      </c>
      <c r="AA1194" s="15">
        <f>IFERROR(_xlfn.IFNA(VLOOKUP(Fullmath[[#This Row],[M4]],$H$2:$L1193,2,FALSE),VLOOKUP(Fullmath[[#This Row],[M4]],$H1195:$L$2227,2,FALSE)),0)</f>
        <v>0</v>
      </c>
      <c r="AB1194" s="16">
        <f>IFERROR(_xlfn.IFNA(VLOOKUP(Fullmath[[#This Row],[M4]],$H$2:$L1193,4,FALSE),VLOOKUP(Fullmath[[#This Row],[M4]],$H1195:$L$2227,4,FALSE)),0)</f>
        <v>0</v>
      </c>
      <c r="AE1194" s="15">
        <f>IFERROR(_xlfn.IFNA(VLOOKUP(Fullmath[[#This Row],[M5]],$H$2:$L1193,2,FALSE),VLOOKUP(Fullmath[[#This Row],[M5]],$H1195:$L$2227,2,FALSE)),0)</f>
        <v>0</v>
      </c>
      <c r="AF1194" s="16">
        <f>IFERROR(_xlfn.IFNA(VLOOKUP(Fullmath[[#This Row],[M5]],$H$2:$L1193,4,FALSE),VLOOKUP(Fullmath[[#This Row],[M5]],$H1195:$L$2227,4,FALSE)),0)</f>
        <v>0</v>
      </c>
      <c r="AI1194" s="15">
        <f>IFERROR(_xlfn.IFNA(VLOOKUP(Fullmath[[#This Row],[M6]],$H$2:$L1193,2,FALSE),VLOOKUP(Fullmath[[#This Row],[M6]],$H1195:$L$2227,2,FALSE)),0)</f>
        <v>0</v>
      </c>
      <c r="AJ1194" s="16">
        <f>IFERROR(_xlfn.IFNA(VLOOKUP(Fullmath[[#This Row],[M6]],$H$2:$L1193,4,FALSE),VLOOKUP(Fullmath[[#This Row],[M6]],$H1195:$L$2227,4,FALSE)),0)</f>
        <v>0</v>
      </c>
      <c r="AM1194" s="6">
        <f>(IFERROR(VLOOKUP(AK1194,Components[[Name]:[Price]],2,FALSE),0))</f>
        <v>0</v>
      </c>
      <c r="AP1194" s="6">
        <f>(IFERROR(VLOOKUP(AN1194,Components[[Name]:[Price]],2,FALSE),0))</f>
        <v>0</v>
      </c>
      <c r="AS1194" s="6">
        <f>(IFERROR(VLOOKUP(AQ1194,Components[[Name]:[Price]],2,FALSE),0))</f>
        <v>0</v>
      </c>
      <c r="AV1194" s="6">
        <f>(IFERROR(VLOOKUP(AT1194,Components[[Name]:[Price]],2,FALSE),0))</f>
        <v>0</v>
      </c>
      <c r="AY1194" s="6">
        <f>(IFERROR(VLOOKUP(AW1194,Components[[Name]:[Price]],2,FALSE),0))</f>
        <v>0</v>
      </c>
      <c r="BB1194" s="6">
        <f>(IFERROR(VLOOKUP(AZ1194,Components[[Name]:[Price]],2,FALSE),0))</f>
        <v>0</v>
      </c>
    </row>
    <row r="1195" spans="9:54" x14ac:dyDescent="0.2">
      <c r="I1195" s="7" t="e">
        <f>Fullmath[[#This Row],[Total CP]]/Fullmath[[#This Row],[Quantity]]</f>
        <v>#DIV/0!</v>
      </c>
      <c r="J11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5" s="6" t="e">
        <f>Fullmath[[#This Row],[Mat Cost]]/Fullmath[[#This Row],[Quantity]]</f>
        <v>#DIV/0!</v>
      </c>
      <c r="L11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5" s="14"/>
      <c r="O1195" s="15">
        <f>IFERROR(_xlfn.IFNA(VLOOKUP(Fullmath[[#This Row],[M1]],$H$2:$L1194,2,FALSE),VLOOKUP(Fullmath[[#This Row],[M1]],$H1196:$L$2227,2,FALSE)),0)</f>
        <v>0</v>
      </c>
      <c r="P1195" s="16">
        <f>IFERROR(_xlfn.IFNA(VLOOKUP(Fullmath[[#This Row],[M1]],$H$2:$L1194,4,FALSE),VLOOKUP(Fullmath[[#This Row],[M1]],$H1196:$L$2227,4,FALSE)),0)</f>
        <v>0</v>
      </c>
      <c r="S1195" s="15">
        <f>IFERROR(_xlfn.IFNA(VLOOKUP(Fullmath[[#This Row],[M2]],$H$2:$L1194,2,FALSE),VLOOKUP(Fullmath[[#This Row],[M2]],$H1196:$L$2227,2,FALSE)),0)</f>
        <v>0</v>
      </c>
      <c r="T1195" s="16">
        <f>IFERROR(_xlfn.IFNA(VLOOKUP(Fullmath[[#This Row],[M2]],$H$2:$L1194,4,FALSE),VLOOKUP(Fullmath[[#This Row],[M2]],$H1196:$L$2227,4,FALSE)),0)</f>
        <v>0</v>
      </c>
      <c r="W1195" s="15">
        <f>IFERROR(_xlfn.IFNA(VLOOKUP(Fullmath[[#This Row],[M3]],$H$2:$L1194,2,FALSE),VLOOKUP(Fullmath[[#This Row],[M3]],$H1196:$L$2227,2,FALSE)),0)</f>
        <v>0</v>
      </c>
      <c r="X1195" s="16">
        <f>IFERROR(_xlfn.IFNA(VLOOKUP(Fullmath[[#This Row],[M3]],$H$2:$L1194,4,FALSE),VLOOKUP(Fullmath[[#This Row],[M3]],$H1196:$L$2227,4,FALSE)),0)</f>
        <v>0</v>
      </c>
      <c r="AA1195" s="15">
        <f>IFERROR(_xlfn.IFNA(VLOOKUP(Fullmath[[#This Row],[M4]],$H$2:$L1194,2,FALSE),VLOOKUP(Fullmath[[#This Row],[M4]],$H1196:$L$2227,2,FALSE)),0)</f>
        <v>0</v>
      </c>
      <c r="AB1195" s="16">
        <f>IFERROR(_xlfn.IFNA(VLOOKUP(Fullmath[[#This Row],[M4]],$H$2:$L1194,4,FALSE),VLOOKUP(Fullmath[[#This Row],[M4]],$H1196:$L$2227,4,FALSE)),0)</f>
        <v>0</v>
      </c>
      <c r="AE1195" s="15">
        <f>IFERROR(_xlfn.IFNA(VLOOKUP(Fullmath[[#This Row],[M5]],$H$2:$L1194,2,FALSE),VLOOKUP(Fullmath[[#This Row],[M5]],$H1196:$L$2227,2,FALSE)),0)</f>
        <v>0</v>
      </c>
      <c r="AF1195" s="16">
        <f>IFERROR(_xlfn.IFNA(VLOOKUP(Fullmath[[#This Row],[M5]],$H$2:$L1194,4,FALSE),VLOOKUP(Fullmath[[#This Row],[M5]],$H1196:$L$2227,4,FALSE)),0)</f>
        <v>0</v>
      </c>
      <c r="AI1195" s="15">
        <f>IFERROR(_xlfn.IFNA(VLOOKUP(Fullmath[[#This Row],[M6]],$H$2:$L1194,2,FALSE),VLOOKUP(Fullmath[[#This Row],[M6]],$H1196:$L$2227,2,FALSE)),0)</f>
        <v>0</v>
      </c>
      <c r="AJ1195" s="16">
        <f>IFERROR(_xlfn.IFNA(VLOOKUP(Fullmath[[#This Row],[M6]],$H$2:$L1194,4,FALSE),VLOOKUP(Fullmath[[#This Row],[M6]],$H1196:$L$2227,4,FALSE)),0)</f>
        <v>0</v>
      </c>
      <c r="AM1195" s="6">
        <f>(IFERROR(VLOOKUP(AK1195,Components[[Name]:[Price]],2,FALSE),0))</f>
        <v>0</v>
      </c>
      <c r="AP1195" s="6">
        <f>(IFERROR(VLOOKUP(AN1195,Components[[Name]:[Price]],2,FALSE),0))</f>
        <v>0</v>
      </c>
      <c r="AS1195" s="6">
        <f>(IFERROR(VLOOKUP(AQ1195,Components[[Name]:[Price]],2,FALSE),0))</f>
        <v>0</v>
      </c>
      <c r="AV1195" s="6">
        <f>(IFERROR(VLOOKUP(AT1195,Components[[Name]:[Price]],2,FALSE),0))</f>
        <v>0</v>
      </c>
      <c r="AY1195" s="6">
        <f>(IFERROR(VLOOKUP(AW1195,Components[[Name]:[Price]],2,FALSE),0))</f>
        <v>0</v>
      </c>
      <c r="BB1195" s="6">
        <f>(IFERROR(VLOOKUP(AZ1195,Components[[Name]:[Price]],2,FALSE),0))</f>
        <v>0</v>
      </c>
    </row>
    <row r="1196" spans="9:54" x14ac:dyDescent="0.2">
      <c r="I1196" s="7" t="e">
        <f>Fullmath[[#This Row],[Total CP]]/Fullmath[[#This Row],[Quantity]]</f>
        <v>#DIV/0!</v>
      </c>
      <c r="J11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6" s="6" t="e">
        <f>Fullmath[[#This Row],[Mat Cost]]/Fullmath[[#This Row],[Quantity]]</f>
        <v>#DIV/0!</v>
      </c>
      <c r="L11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6" s="14"/>
      <c r="O1196" s="15">
        <f>IFERROR(_xlfn.IFNA(VLOOKUP(Fullmath[[#This Row],[M1]],$H$2:$L1195,2,FALSE),VLOOKUP(Fullmath[[#This Row],[M1]],$H1197:$L$2227,2,FALSE)),0)</f>
        <v>0</v>
      </c>
      <c r="P1196" s="16">
        <f>IFERROR(_xlfn.IFNA(VLOOKUP(Fullmath[[#This Row],[M1]],$H$2:$L1195,4,FALSE),VLOOKUP(Fullmath[[#This Row],[M1]],$H1197:$L$2227,4,FALSE)),0)</f>
        <v>0</v>
      </c>
      <c r="S1196" s="15">
        <f>IFERROR(_xlfn.IFNA(VLOOKUP(Fullmath[[#This Row],[M2]],$H$2:$L1195,2,FALSE),VLOOKUP(Fullmath[[#This Row],[M2]],$H1197:$L$2227,2,FALSE)),0)</f>
        <v>0</v>
      </c>
      <c r="T1196" s="16">
        <f>IFERROR(_xlfn.IFNA(VLOOKUP(Fullmath[[#This Row],[M2]],$H$2:$L1195,4,FALSE),VLOOKUP(Fullmath[[#This Row],[M2]],$H1197:$L$2227,4,FALSE)),0)</f>
        <v>0</v>
      </c>
      <c r="W1196" s="15">
        <f>IFERROR(_xlfn.IFNA(VLOOKUP(Fullmath[[#This Row],[M3]],$H$2:$L1195,2,FALSE),VLOOKUP(Fullmath[[#This Row],[M3]],$H1197:$L$2227,2,FALSE)),0)</f>
        <v>0</v>
      </c>
      <c r="X1196" s="16">
        <f>IFERROR(_xlfn.IFNA(VLOOKUP(Fullmath[[#This Row],[M3]],$H$2:$L1195,4,FALSE),VLOOKUP(Fullmath[[#This Row],[M3]],$H1197:$L$2227,4,FALSE)),0)</f>
        <v>0</v>
      </c>
      <c r="AA1196" s="15">
        <f>IFERROR(_xlfn.IFNA(VLOOKUP(Fullmath[[#This Row],[M4]],$H$2:$L1195,2,FALSE),VLOOKUP(Fullmath[[#This Row],[M4]],$H1197:$L$2227,2,FALSE)),0)</f>
        <v>0</v>
      </c>
      <c r="AB1196" s="16">
        <f>IFERROR(_xlfn.IFNA(VLOOKUP(Fullmath[[#This Row],[M4]],$H$2:$L1195,4,FALSE),VLOOKUP(Fullmath[[#This Row],[M4]],$H1197:$L$2227,4,FALSE)),0)</f>
        <v>0</v>
      </c>
      <c r="AE1196" s="15">
        <f>IFERROR(_xlfn.IFNA(VLOOKUP(Fullmath[[#This Row],[M5]],$H$2:$L1195,2,FALSE),VLOOKUP(Fullmath[[#This Row],[M5]],$H1197:$L$2227,2,FALSE)),0)</f>
        <v>0</v>
      </c>
      <c r="AF1196" s="16">
        <f>IFERROR(_xlfn.IFNA(VLOOKUP(Fullmath[[#This Row],[M5]],$H$2:$L1195,4,FALSE),VLOOKUP(Fullmath[[#This Row],[M5]],$H1197:$L$2227,4,FALSE)),0)</f>
        <v>0</v>
      </c>
      <c r="AI1196" s="15">
        <f>IFERROR(_xlfn.IFNA(VLOOKUP(Fullmath[[#This Row],[M6]],$H$2:$L1195,2,FALSE),VLOOKUP(Fullmath[[#This Row],[M6]],$H1197:$L$2227,2,FALSE)),0)</f>
        <v>0</v>
      </c>
      <c r="AJ1196" s="16">
        <f>IFERROR(_xlfn.IFNA(VLOOKUP(Fullmath[[#This Row],[M6]],$H$2:$L1195,4,FALSE),VLOOKUP(Fullmath[[#This Row],[M6]],$H1197:$L$2227,4,FALSE)),0)</f>
        <v>0</v>
      </c>
      <c r="AM1196" s="6">
        <f>(IFERROR(VLOOKUP(AK1196,Components[[Name]:[Price]],2,FALSE),0))</f>
        <v>0</v>
      </c>
      <c r="AP1196" s="6">
        <f>(IFERROR(VLOOKUP(AN1196,Components[[Name]:[Price]],2,FALSE),0))</f>
        <v>0</v>
      </c>
      <c r="AS1196" s="6">
        <f>(IFERROR(VLOOKUP(AQ1196,Components[[Name]:[Price]],2,FALSE),0))</f>
        <v>0</v>
      </c>
      <c r="AV1196" s="6">
        <f>(IFERROR(VLOOKUP(AT1196,Components[[Name]:[Price]],2,FALSE),0))</f>
        <v>0</v>
      </c>
      <c r="AY1196" s="6">
        <f>(IFERROR(VLOOKUP(AW1196,Components[[Name]:[Price]],2,FALSE),0))</f>
        <v>0</v>
      </c>
      <c r="BB1196" s="6">
        <f>(IFERROR(VLOOKUP(AZ1196,Components[[Name]:[Price]],2,FALSE),0))</f>
        <v>0</v>
      </c>
    </row>
    <row r="1197" spans="9:54" x14ac:dyDescent="0.2">
      <c r="I1197" s="7" t="e">
        <f>Fullmath[[#This Row],[Total CP]]/Fullmath[[#This Row],[Quantity]]</f>
        <v>#DIV/0!</v>
      </c>
      <c r="J11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7" s="6" t="e">
        <f>Fullmath[[#This Row],[Mat Cost]]/Fullmath[[#This Row],[Quantity]]</f>
        <v>#DIV/0!</v>
      </c>
      <c r="L11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7" s="14"/>
      <c r="O1197" s="15">
        <f>IFERROR(_xlfn.IFNA(VLOOKUP(Fullmath[[#This Row],[M1]],$H$2:$L1196,2,FALSE),VLOOKUP(Fullmath[[#This Row],[M1]],$H1198:$L$2227,2,FALSE)),0)</f>
        <v>0</v>
      </c>
      <c r="P1197" s="16">
        <f>IFERROR(_xlfn.IFNA(VLOOKUP(Fullmath[[#This Row],[M1]],$H$2:$L1196,4,FALSE),VLOOKUP(Fullmath[[#This Row],[M1]],$H1198:$L$2227,4,FALSE)),0)</f>
        <v>0</v>
      </c>
      <c r="S1197" s="15">
        <f>IFERROR(_xlfn.IFNA(VLOOKUP(Fullmath[[#This Row],[M2]],$H$2:$L1196,2,FALSE),VLOOKUP(Fullmath[[#This Row],[M2]],$H1198:$L$2227,2,FALSE)),0)</f>
        <v>0</v>
      </c>
      <c r="T1197" s="16">
        <f>IFERROR(_xlfn.IFNA(VLOOKUP(Fullmath[[#This Row],[M2]],$H$2:$L1196,4,FALSE),VLOOKUP(Fullmath[[#This Row],[M2]],$H1198:$L$2227,4,FALSE)),0)</f>
        <v>0</v>
      </c>
      <c r="W1197" s="15">
        <f>IFERROR(_xlfn.IFNA(VLOOKUP(Fullmath[[#This Row],[M3]],$H$2:$L1196,2,FALSE),VLOOKUP(Fullmath[[#This Row],[M3]],$H1198:$L$2227,2,FALSE)),0)</f>
        <v>0</v>
      </c>
      <c r="X1197" s="16">
        <f>IFERROR(_xlfn.IFNA(VLOOKUP(Fullmath[[#This Row],[M3]],$H$2:$L1196,4,FALSE),VLOOKUP(Fullmath[[#This Row],[M3]],$H1198:$L$2227,4,FALSE)),0)</f>
        <v>0</v>
      </c>
      <c r="AA1197" s="15">
        <f>IFERROR(_xlfn.IFNA(VLOOKUP(Fullmath[[#This Row],[M4]],$H$2:$L1196,2,FALSE),VLOOKUP(Fullmath[[#This Row],[M4]],$H1198:$L$2227,2,FALSE)),0)</f>
        <v>0</v>
      </c>
      <c r="AB1197" s="16">
        <f>IFERROR(_xlfn.IFNA(VLOOKUP(Fullmath[[#This Row],[M4]],$H$2:$L1196,4,FALSE),VLOOKUP(Fullmath[[#This Row],[M4]],$H1198:$L$2227,4,FALSE)),0)</f>
        <v>0</v>
      </c>
      <c r="AE1197" s="15">
        <f>IFERROR(_xlfn.IFNA(VLOOKUP(Fullmath[[#This Row],[M5]],$H$2:$L1196,2,FALSE),VLOOKUP(Fullmath[[#This Row],[M5]],$H1198:$L$2227,2,FALSE)),0)</f>
        <v>0</v>
      </c>
      <c r="AF1197" s="16">
        <f>IFERROR(_xlfn.IFNA(VLOOKUP(Fullmath[[#This Row],[M5]],$H$2:$L1196,4,FALSE),VLOOKUP(Fullmath[[#This Row],[M5]],$H1198:$L$2227,4,FALSE)),0)</f>
        <v>0</v>
      </c>
      <c r="AI1197" s="15">
        <f>IFERROR(_xlfn.IFNA(VLOOKUP(Fullmath[[#This Row],[M6]],$H$2:$L1196,2,FALSE),VLOOKUP(Fullmath[[#This Row],[M6]],$H1198:$L$2227,2,FALSE)),0)</f>
        <v>0</v>
      </c>
      <c r="AJ1197" s="16">
        <f>IFERROR(_xlfn.IFNA(VLOOKUP(Fullmath[[#This Row],[M6]],$H$2:$L1196,4,FALSE),VLOOKUP(Fullmath[[#This Row],[M6]],$H1198:$L$2227,4,FALSE)),0)</f>
        <v>0</v>
      </c>
      <c r="AM1197" s="6">
        <f>(IFERROR(VLOOKUP(AK1197,Components[[Name]:[Price]],2,FALSE),0))</f>
        <v>0</v>
      </c>
      <c r="AP1197" s="6">
        <f>(IFERROR(VLOOKUP(AN1197,Components[[Name]:[Price]],2,FALSE),0))</f>
        <v>0</v>
      </c>
      <c r="AS1197" s="6">
        <f>(IFERROR(VLOOKUP(AQ1197,Components[[Name]:[Price]],2,FALSE),0))</f>
        <v>0</v>
      </c>
      <c r="AV1197" s="6">
        <f>(IFERROR(VLOOKUP(AT1197,Components[[Name]:[Price]],2,FALSE),0))</f>
        <v>0</v>
      </c>
      <c r="AY1197" s="6">
        <f>(IFERROR(VLOOKUP(AW1197,Components[[Name]:[Price]],2,FALSE),0))</f>
        <v>0</v>
      </c>
      <c r="BB1197" s="6">
        <f>(IFERROR(VLOOKUP(AZ1197,Components[[Name]:[Price]],2,FALSE),0))</f>
        <v>0</v>
      </c>
    </row>
    <row r="1198" spans="9:54" x14ac:dyDescent="0.2">
      <c r="I1198" s="7" t="e">
        <f>Fullmath[[#This Row],[Total CP]]/Fullmath[[#This Row],[Quantity]]</f>
        <v>#DIV/0!</v>
      </c>
      <c r="J11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8" s="6" t="e">
        <f>Fullmath[[#This Row],[Mat Cost]]/Fullmath[[#This Row],[Quantity]]</f>
        <v>#DIV/0!</v>
      </c>
      <c r="L11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8" s="14"/>
      <c r="O1198" s="15">
        <f>IFERROR(_xlfn.IFNA(VLOOKUP(Fullmath[[#This Row],[M1]],$H$2:$L1197,2,FALSE),VLOOKUP(Fullmath[[#This Row],[M1]],$H1199:$L$2227,2,FALSE)),0)</f>
        <v>0</v>
      </c>
      <c r="P1198" s="16">
        <f>IFERROR(_xlfn.IFNA(VLOOKUP(Fullmath[[#This Row],[M1]],$H$2:$L1197,4,FALSE),VLOOKUP(Fullmath[[#This Row],[M1]],$H1199:$L$2227,4,FALSE)),0)</f>
        <v>0</v>
      </c>
      <c r="S1198" s="15">
        <f>IFERROR(_xlfn.IFNA(VLOOKUP(Fullmath[[#This Row],[M2]],$H$2:$L1197,2,FALSE),VLOOKUP(Fullmath[[#This Row],[M2]],$H1199:$L$2227,2,FALSE)),0)</f>
        <v>0</v>
      </c>
      <c r="T1198" s="16">
        <f>IFERROR(_xlfn.IFNA(VLOOKUP(Fullmath[[#This Row],[M2]],$H$2:$L1197,4,FALSE),VLOOKUP(Fullmath[[#This Row],[M2]],$H1199:$L$2227,4,FALSE)),0)</f>
        <v>0</v>
      </c>
      <c r="W1198" s="15">
        <f>IFERROR(_xlfn.IFNA(VLOOKUP(Fullmath[[#This Row],[M3]],$H$2:$L1197,2,FALSE),VLOOKUP(Fullmath[[#This Row],[M3]],$H1199:$L$2227,2,FALSE)),0)</f>
        <v>0</v>
      </c>
      <c r="X1198" s="16">
        <f>IFERROR(_xlfn.IFNA(VLOOKUP(Fullmath[[#This Row],[M3]],$H$2:$L1197,4,FALSE),VLOOKUP(Fullmath[[#This Row],[M3]],$H1199:$L$2227,4,FALSE)),0)</f>
        <v>0</v>
      </c>
      <c r="AA1198" s="15">
        <f>IFERROR(_xlfn.IFNA(VLOOKUP(Fullmath[[#This Row],[M4]],$H$2:$L1197,2,FALSE),VLOOKUP(Fullmath[[#This Row],[M4]],$H1199:$L$2227,2,FALSE)),0)</f>
        <v>0</v>
      </c>
      <c r="AB1198" s="16">
        <f>IFERROR(_xlfn.IFNA(VLOOKUP(Fullmath[[#This Row],[M4]],$H$2:$L1197,4,FALSE),VLOOKUP(Fullmath[[#This Row],[M4]],$H1199:$L$2227,4,FALSE)),0)</f>
        <v>0</v>
      </c>
      <c r="AE1198" s="15">
        <f>IFERROR(_xlfn.IFNA(VLOOKUP(Fullmath[[#This Row],[M5]],$H$2:$L1197,2,FALSE),VLOOKUP(Fullmath[[#This Row],[M5]],$H1199:$L$2227,2,FALSE)),0)</f>
        <v>0</v>
      </c>
      <c r="AF1198" s="16">
        <f>IFERROR(_xlfn.IFNA(VLOOKUP(Fullmath[[#This Row],[M5]],$H$2:$L1197,4,FALSE),VLOOKUP(Fullmath[[#This Row],[M5]],$H1199:$L$2227,4,FALSE)),0)</f>
        <v>0</v>
      </c>
      <c r="AI1198" s="15">
        <f>IFERROR(_xlfn.IFNA(VLOOKUP(Fullmath[[#This Row],[M6]],$H$2:$L1197,2,FALSE),VLOOKUP(Fullmath[[#This Row],[M6]],$H1199:$L$2227,2,FALSE)),0)</f>
        <v>0</v>
      </c>
      <c r="AJ1198" s="16">
        <f>IFERROR(_xlfn.IFNA(VLOOKUP(Fullmath[[#This Row],[M6]],$H$2:$L1197,4,FALSE),VLOOKUP(Fullmath[[#This Row],[M6]],$H1199:$L$2227,4,FALSE)),0)</f>
        <v>0</v>
      </c>
      <c r="AM1198" s="6">
        <f>(IFERROR(VLOOKUP(AK1198,Components[[Name]:[Price]],2,FALSE),0))</f>
        <v>0</v>
      </c>
      <c r="AP1198" s="6">
        <f>(IFERROR(VLOOKUP(AN1198,Components[[Name]:[Price]],2,FALSE),0))</f>
        <v>0</v>
      </c>
      <c r="AS1198" s="6">
        <f>(IFERROR(VLOOKUP(AQ1198,Components[[Name]:[Price]],2,FALSE),0))</f>
        <v>0</v>
      </c>
      <c r="AV1198" s="6">
        <f>(IFERROR(VLOOKUP(AT1198,Components[[Name]:[Price]],2,FALSE),0))</f>
        <v>0</v>
      </c>
      <c r="AY1198" s="6">
        <f>(IFERROR(VLOOKUP(AW1198,Components[[Name]:[Price]],2,FALSE),0))</f>
        <v>0</v>
      </c>
      <c r="BB1198" s="6">
        <f>(IFERROR(VLOOKUP(AZ1198,Components[[Name]:[Price]],2,FALSE),0))</f>
        <v>0</v>
      </c>
    </row>
    <row r="1199" spans="9:54" x14ac:dyDescent="0.2">
      <c r="I1199" s="7" t="e">
        <f>Fullmath[[#This Row],[Total CP]]/Fullmath[[#This Row],[Quantity]]</f>
        <v>#DIV/0!</v>
      </c>
      <c r="J11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199" s="6" t="e">
        <f>Fullmath[[#This Row],[Mat Cost]]/Fullmath[[#This Row],[Quantity]]</f>
        <v>#DIV/0!</v>
      </c>
      <c r="L11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199" s="14"/>
      <c r="O1199" s="15">
        <f>IFERROR(_xlfn.IFNA(VLOOKUP(Fullmath[[#This Row],[M1]],$H$2:$L1198,2,FALSE),VLOOKUP(Fullmath[[#This Row],[M1]],$H1200:$L$2227,2,FALSE)),0)</f>
        <v>0</v>
      </c>
      <c r="P1199" s="16">
        <f>IFERROR(_xlfn.IFNA(VLOOKUP(Fullmath[[#This Row],[M1]],$H$2:$L1198,4,FALSE),VLOOKUP(Fullmath[[#This Row],[M1]],$H1200:$L$2227,4,FALSE)),0)</f>
        <v>0</v>
      </c>
      <c r="S1199" s="15">
        <f>IFERROR(_xlfn.IFNA(VLOOKUP(Fullmath[[#This Row],[M2]],$H$2:$L1198,2,FALSE),VLOOKUP(Fullmath[[#This Row],[M2]],$H1200:$L$2227,2,FALSE)),0)</f>
        <v>0</v>
      </c>
      <c r="T1199" s="16">
        <f>IFERROR(_xlfn.IFNA(VLOOKUP(Fullmath[[#This Row],[M2]],$H$2:$L1198,4,FALSE),VLOOKUP(Fullmath[[#This Row],[M2]],$H1200:$L$2227,4,FALSE)),0)</f>
        <v>0</v>
      </c>
      <c r="W1199" s="15">
        <f>IFERROR(_xlfn.IFNA(VLOOKUP(Fullmath[[#This Row],[M3]],$H$2:$L1198,2,FALSE),VLOOKUP(Fullmath[[#This Row],[M3]],$H1200:$L$2227,2,FALSE)),0)</f>
        <v>0</v>
      </c>
      <c r="X1199" s="16">
        <f>IFERROR(_xlfn.IFNA(VLOOKUP(Fullmath[[#This Row],[M3]],$H$2:$L1198,4,FALSE),VLOOKUP(Fullmath[[#This Row],[M3]],$H1200:$L$2227,4,FALSE)),0)</f>
        <v>0</v>
      </c>
      <c r="AA1199" s="15">
        <f>IFERROR(_xlfn.IFNA(VLOOKUP(Fullmath[[#This Row],[M4]],$H$2:$L1198,2,FALSE),VLOOKUP(Fullmath[[#This Row],[M4]],$H1200:$L$2227,2,FALSE)),0)</f>
        <v>0</v>
      </c>
      <c r="AB1199" s="16">
        <f>IFERROR(_xlfn.IFNA(VLOOKUP(Fullmath[[#This Row],[M4]],$H$2:$L1198,4,FALSE),VLOOKUP(Fullmath[[#This Row],[M4]],$H1200:$L$2227,4,FALSE)),0)</f>
        <v>0</v>
      </c>
      <c r="AE1199" s="15">
        <f>IFERROR(_xlfn.IFNA(VLOOKUP(Fullmath[[#This Row],[M5]],$H$2:$L1198,2,FALSE),VLOOKUP(Fullmath[[#This Row],[M5]],$H1200:$L$2227,2,FALSE)),0)</f>
        <v>0</v>
      </c>
      <c r="AF1199" s="16">
        <f>IFERROR(_xlfn.IFNA(VLOOKUP(Fullmath[[#This Row],[M5]],$H$2:$L1198,4,FALSE),VLOOKUP(Fullmath[[#This Row],[M5]],$H1200:$L$2227,4,FALSE)),0)</f>
        <v>0</v>
      </c>
      <c r="AI1199" s="15">
        <f>IFERROR(_xlfn.IFNA(VLOOKUP(Fullmath[[#This Row],[M6]],$H$2:$L1198,2,FALSE),VLOOKUP(Fullmath[[#This Row],[M6]],$H1200:$L$2227,2,FALSE)),0)</f>
        <v>0</v>
      </c>
      <c r="AJ1199" s="16">
        <f>IFERROR(_xlfn.IFNA(VLOOKUP(Fullmath[[#This Row],[M6]],$H$2:$L1198,4,FALSE),VLOOKUP(Fullmath[[#This Row],[M6]],$H1200:$L$2227,4,FALSE)),0)</f>
        <v>0</v>
      </c>
      <c r="AM1199" s="6">
        <f>(IFERROR(VLOOKUP(AK1199,Components[[Name]:[Price]],2,FALSE),0))</f>
        <v>0</v>
      </c>
      <c r="AP1199" s="6">
        <f>(IFERROR(VLOOKUP(AN1199,Components[[Name]:[Price]],2,FALSE),0))</f>
        <v>0</v>
      </c>
      <c r="AS1199" s="6">
        <f>(IFERROR(VLOOKUP(AQ1199,Components[[Name]:[Price]],2,FALSE),0))</f>
        <v>0</v>
      </c>
      <c r="AV1199" s="6">
        <f>(IFERROR(VLOOKUP(AT1199,Components[[Name]:[Price]],2,FALSE),0))</f>
        <v>0</v>
      </c>
      <c r="AY1199" s="6">
        <f>(IFERROR(VLOOKUP(AW1199,Components[[Name]:[Price]],2,FALSE),0))</f>
        <v>0</v>
      </c>
      <c r="BB1199" s="6">
        <f>(IFERROR(VLOOKUP(AZ1199,Components[[Name]:[Price]],2,FALSE),0))</f>
        <v>0</v>
      </c>
    </row>
    <row r="1200" spans="9:54" x14ac:dyDescent="0.2">
      <c r="I1200" s="7" t="e">
        <f>Fullmath[[#This Row],[Total CP]]/Fullmath[[#This Row],[Quantity]]</f>
        <v>#DIV/0!</v>
      </c>
      <c r="J12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0" s="6" t="e">
        <f>Fullmath[[#This Row],[Mat Cost]]/Fullmath[[#This Row],[Quantity]]</f>
        <v>#DIV/0!</v>
      </c>
      <c r="L12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0" s="14"/>
      <c r="O1200" s="15">
        <f>IFERROR(_xlfn.IFNA(VLOOKUP(Fullmath[[#This Row],[M1]],$H$2:$L1199,2,FALSE),VLOOKUP(Fullmath[[#This Row],[M1]],$H1201:$L$2227,2,FALSE)),0)</f>
        <v>0</v>
      </c>
      <c r="P1200" s="16">
        <f>IFERROR(_xlfn.IFNA(VLOOKUP(Fullmath[[#This Row],[M1]],$H$2:$L1199,4,FALSE),VLOOKUP(Fullmath[[#This Row],[M1]],$H1201:$L$2227,4,FALSE)),0)</f>
        <v>0</v>
      </c>
      <c r="S1200" s="15">
        <f>IFERROR(_xlfn.IFNA(VLOOKUP(Fullmath[[#This Row],[M2]],$H$2:$L1199,2,FALSE),VLOOKUP(Fullmath[[#This Row],[M2]],$H1201:$L$2227,2,FALSE)),0)</f>
        <v>0</v>
      </c>
      <c r="T1200" s="16">
        <f>IFERROR(_xlfn.IFNA(VLOOKUP(Fullmath[[#This Row],[M2]],$H$2:$L1199,4,FALSE),VLOOKUP(Fullmath[[#This Row],[M2]],$H1201:$L$2227,4,FALSE)),0)</f>
        <v>0</v>
      </c>
      <c r="W1200" s="15">
        <f>IFERROR(_xlfn.IFNA(VLOOKUP(Fullmath[[#This Row],[M3]],$H$2:$L1199,2,FALSE),VLOOKUP(Fullmath[[#This Row],[M3]],$H1201:$L$2227,2,FALSE)),0)</f>
        <v>0</v>
      </c>
      <c r="X1200" s="16">
        <f>IFERROR(_xlfn.IFNA(VLOOKUP(Fullmath[[#This Row],[M3]],$H$2:$L1199,4,FALSE),VLOOKUP(Fullmath[[#This Row],[M3]],$H1201:$L$2227,4,FALSE)),0)</f>
        <v>0</v>
      </c>
      <c r="AA1200" s="15">
        <f>IFERROR(_xlfn.IFNA(VLOOKUP(Fullmath[[#This Row],[M4]],$H$2:$L1199,2,FALSE),VLOOKUP(Fullmath[[#This Row],[M4]],$H1201:$L$2227,2,FALSE)),0)</f>
        <v>0</v>
      </c>
      <c r="AB1200" s="16">
        <f>IFERROR(_xlfn.IFNA(VLOOKUP(Fullmath[[#This Row],[M4]],$H$2:$L1199,4,FALSE),VLOOKUP(Fullmath[[#This Row],[M4]],$H1201:$L$2227,4,FALSE)),0)</f>
        <v>0</v>
      </c>
      <c r="AE1200" s="15">
        <f>IFERROR(_xlfn.IFNA(VLOOKUP(Fullmath[[#This Row],[M5]],$H$2:$L1199,2,FALSE),VLOOKUP(Fullmath[[#This Row],[M5]],$H1201:$L$2227,2,FALSE)),0)</f>
        <v>0</v>
      </c>
      <c r="AF1200" s="16">
        <f>IFERROR(_xlfn.IFNA(VLOOKUP(Fullmath[[#This Row],[M5]],$H$2:$L1199,4,FALSE),VLOOKUP(Fullmath[[#This Row],[M5]],$H1201:$L$2227,4,FALSE)),0)</f>
        <v>0</v>
      </c>
      <c r="AI1200" s="15">
        <f>IFERROR(_xlfn.IFNA(VLOOKUP(Fullmath[[#This Row],[M6]],$H$2:$L1199,2,FALSE),VLOOKUP(Fullmath[[#This Row],[M6]],$H1201:$L$2227,2,FALSE)),0)</f>
        <v>0</v>
      </c>
      <c r="AJ1200" s="16">
        <f>IFERROR(_xlfn.IFNA(VLOOKUP(Fullmath[[#This Row],[M6]],$H$2:$L1199,4,FALSE),VLOOKUP(Fullmath[[#This Row],[M6]],$H1201:$L$2227,4,FALSE)),0)</f>
        <v>0</v>
      </c>
      <c r="AM1200" s="6">
        <f>(IFERROR(VLOOKUP(AK1200,Components[[Name]:[Price]],2,FALSE),0))</f>
        <v>0</v>
      </c>
      <c r="AP1200" s="6">
        <f>(IFERROR(VLOOKUP(AN1200,Components[[Name]:[Price]],2,FALSE),0))</f>
        <v>0</v>
      </c>
      <c r="AS1200" s="6">
        <f>(IFERROR(VLOOKUP(AQ1200,Components[[Name]:[Price]],2,FALSE),0))</f>
        <v>0</v>
      </c>
      <c r="AV1200" s="6">
        <f>(IFERROR(VLOOKUP(AT1200,Components[[Name]:[Price]],2,FALSE),0))</f>
        <v>0</v>
      </c>
      <c r="AY1200" s="6">
        <f>(IFERROR(VLOOKUP(AW1200,Components[[Name]:[Price]],2,FALSE),0))</f>
        <v>0</v>
      </c>
      <c r="BB1200" s="6">
        <f>(IFERROR(VLOOKUP(AZ1200,Components[[Name]:[Price]],2,FALSE),0))</f>
        <v>0</v>
      </c>
    </row>
    <row r="1201" spans="9:54" x14ac:dyDescent="0.2">
      <c r="I1201" s="7" t="e">
        <f>Fullmath[[#This Row],[Total CP]]/Fullmath[[#This Row],[Quantity]]</f>
        <v>#DIV/0!</v>
      </c>
      <c r="J12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1" s="6" t="e">
        <f>Fullmath[[#This Row],[Mat Cost]]/Fullmath[[#This Row],[Quantity]]</f>
        <v>#DIV/0!</v>
      </c>
      <c r="L12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1" s="14"/>
      <c r="O1201" s="15">
        <f>IFERROR(_xlfn.IFNA(VLOOKUP(Fullmath[[#This Row],[M1]],$H$2:$L1200,2,FALSE),VLOOKUP(Fullmath[[#This Row],[M1]],$H1202:$L$2227,2,FALSE)),0)</f>
        <v>0</v>
      </c>
      <c r="P1201" s="16">
        <f>IFERROR(_xlfn.IFNA(VLOOKUP(Fullmath[[#This Row],[M1]],$H$2:$L1200,4,FALSE),VLOOKUP(Fullmath[[#This Row],[M1]],$H1202:$L$2227,4,FALSE)),0)</f>
        <v>0</v>
      </c>
      <c r="S1201" s="15">
        <f>IFERROR(_xlfn.IFNA(VLOOKUP(Fullmath[[#This Row],[M2]],$H$2:$L1200,2,FALSE),VLOOKUP(Fullmath[[#This Row],[M2]],$H1202:$L$2227,2,FALSE)),0)</f>
        <v>0</v>
      </c>
      <c r="T1201" s="16">
        <f>IFERROR(_xlfn.IFNA(VLOOKUP(Fullmath[[#This Row],[M2]],$H$2:$L1200,4,FALSE),VLOOKUP(Fullmath[[#This Row],[M2]],$H1202:$L$2227,4,FALSE)),0)</f>
        <v>0</v>
      </c>
      <c r="W1201" s="15">
        <f>IFERROR(_xlfn.IFNA(VLOOKUP(Fullmath[[#This Row],[M3]],$H$2:$L1200,2,FALSE),VLOOKUP(Fullmath[[#This Row],[M3]],$H1202:$L$2227,2,FALSE)),0)</f>
        <v>0</v>
      </c>
      <c r="X1201" s="16">
        <f>IFERROR(_xlfn.IFNA(VLOOKUP(Fullmath[[#This Row],[M3]],$H$2:$L1200,4,FALSE),VLOOKUP(Fullmath[[#This Row],[M3]],$H1202:$L$2227,4,FALSE)),0)</f>
        <v>0</v>
      </c>
      <c r="AA1201" s="15">
        <f>IFERROR(_xlfn.IFNA(VLOOKUP(Fullmath[[#This Row],[M4]],$H$2:$L1200,2,FALSE),VLOOKUP(Fullmath[[#This Row],[M4]],$H1202:$L$2227,2,FALSE)),0)</f>
        <v>0</v>
      </c>
      <c r="AB1201" s="16">
        <f>IFERROR(_xlfn.IFNA(VLOOKUP(Fullmath[[#This Row],[M4]],$H$2:$L1200,4,FALSE),VLOOKUP(Fullmath[[#This Row],[M4]],$H1202:$L$2227,4,FALSE)),0)</f>
        <v>0</v>
      </c>
      <c r="AE1201" s="15">
        <f>IFERROR(_xlfn.IFNA(VLOOKUP(Fullmath[[#This Row],[M5]],$H$2:$L1200,2,FALSE),VLOOKUP(Fullmath[[#This Row],[M5]],$H1202:$L$2227,2,FALSE)),0)</f>
        <v>0</v>
      </c>
      <c r="AF1201" s="16">
        <f>IFERROR(_xlfn.IFNA(VLOOKUP(Fullmath[[#This Row],[M5]],$H$2:$L1200,4,FALSE),VLOOKUP(Fullmath[[#This Row],[M5]],$H1202:$L$2227,4,FALSE)),0)</f>
        <v>0</v>
      </c>
      <c r="AI1201" s="15">
        <f>IFERROR(_xlfn.IFNA(VLOOKUP(Fullmath[[#This Row],[M6]],$H$2:$L1200,2,FALSE),VLOOKUP(Fullmath[[#This Row],[M6]],$H1202:$L$2227,2,FALSE)),0)</f>
        <v>0</v>
      </c>
      <c r="AJ1201" s="16">
        <f>IFERROR(_xlfn.IFNA(VLOOKUP(Fullmath[[#This Row],[M6]],$H$2:$L1200,4,FALSE),VLOOKUP(Fullmath[[#This Row],[M6]],$H1202:$L$2227,4,FALSE)),0)</f>
        <v>0</v>
      </c>
      <c r="AM1201" s="6">
        <f>(IFERROR(VLOOKUP(AK1201,Components[[Name]:[Price]],2,FALSE),0))</f>
        <v>0</v>
      </c>
      <c r="AP1201" s="6">
        <f>(IFERROR(VLOOKUP(AN1201,Components[[Name]:[Price]],2,FALSE),0))</f>
        <v>0</v>
      </c>
      <c r="AS1201" s="6">
        <f>(IFERROR(VLOOKUP(AQ1201,Components[[Name]:[Price]],2,FALSE),0))</f>
        <v>0</v>
      </c>
      <c r="AV1201" s="6">
        <f>(IFERROR(VLOOKUP(AT1201,Components[[Name]:[Price]],2,FALSE),0))</f>
        <v>0</v>
      </c>
      <c r="AY1201" s="6">
        <f>(IFERROR(VLOOKUP(AW1201,Components[[Name]:[Price]],2,FALSE),0))</f>
        <v>0</v>
      </c>
      <c r="BB1201" s="6">
        <f>(IFERROR(VLOOKUP(AZ1201,Components[[Name]:[Price]],2,FALSE),0))</f>
        <v>0</v>
      </c>
    </row>
    <row r="1202" spans="9:54" x14ac:dyDescent="0.2">
      <c r="I1202" s="7" t="e">
        <f>Fullmath[[#This Row],[Total CP]]/Fullmath[[#This Row],[Quantity]]</f>
        <v>#DIV/0!</v>
      </c>
      <c r="J12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2" s="6" t="e">
        <f>Fullmath[[#This Row],[Mat Cost]]/Fullmath[[#This Row],[Quantity]]</f>
        <v>#DIV/0!</v>
      </c>
      <c r="L12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2" s="14"/>
      <c r="O1202" s="15">
        <f>IFERROR(_xlfn.IFNA(VLOOKUP(Fullmath[[#This Row],[M1]],$H$2:$L1201,2,FALSE),VLOOKUP(Fullmath[[#This Row],[M1]],$H1203:$L$2227,2,FALSE)),0)</f>
        <v>0</v>
      </c>
      <c r="P1202" s="16">
        <f>IFERROR(_xlfn.IFNA(VLOOKUP(Fullmath[[#This Row],[M1]],$H$2:$L1201,4,FALSE),VLOOKUP(Fullmath[[#This Row],[M1]],$H1203:$L$2227,4,FALSE)),0)</f>
        <v>0</v>
      </c>
      <c r="S1202" s="15">
        <f>IFERROR(_xlfn.IFNA(VLOOKUP(Fullmath[[#This Row],[M2]],$H$2:$L1201,2,FALSE),VLOOKUP(Fullmath[[#This Row],[M2]],$H1203:$L$2227,2,FALSE)),0)</f>
        <v>0</v>
      </c>
      <c r="T1202" s="16">
        <f>IFERROR(_xlfn.IFNA(VLOOKUP(Fullmath[[#This Row],[M2]],$H$2:$L1201,4,FALSE),VLOOKUP(Fullmath[[#This Row],[M2]],$H1203:$L$2227,4,FALSE)),0)</f>
        <v>0</v>
      </c>
      <c r="W1202" s="15">
        <f>IFERROR(_xlfn.IFNA(VLOOKUP(Fullmath[[#This Row],[M3]],$H$2:$L1201,2,FALSE),VLOOKUP(Fullmath[[#This Row],[M3]],$H1203:$L$2227,2,FALSE)),0)</f>
        <v>0</v>
      </c>
      <c r="X1202" s="16">
        <f>IFERROR(_xlfn.IFNA(VLOOKUP(Fullmath[[#This Row],[M3]],$H$2:$L1201,4,FALSE),VLOOKUP(Fullmath[[#This Row],[M3]],$H1203:$L$2227,4,FALSE)),0)</f>
        <v>0</v>
      </c>
      <c r="AA1202" s="15">
        <f>IFERROR(_xlfn.IFNA(VLOOKUP(Fullmath[[#This Row],[M4]],$H$2:$L1201,2,FALSE),VLOOKUP(Fullmath[[#This Row],[M4]],$H1203:$L$2227,2,FALSE)),0)</f>
        <v>0</v>
      </c>
      <c r="AB1202" s="16">
        <f>IFERROR(_xlfn.IFNA(VLOOKUP(Fullmath[[#This Row],[M4]],$H$2:$L1201,4,FALSE),VLOOKUP(Fullmath[[#This Row],[M4]],$H1203:$L$2227,4,FALSE)),0)</f>
        <v>0</v>
      </c>
      <c r="AE1202" s="15">
        <f>IFERROR(_xlfn.IFNA(VLOOKUP(Fullmath[[#This Row],[M5]],$H$2:$L1201,2,FALSE),VLOOKUP(Fullmath[[#This Row],[M5]],$H1203:$L$2227,2,FALSE)),0)</f>
        <v>0</v>
      </c>
      <c r="AF1202" s="16">
        <f>IFERROR(_xlfn.IFNA(VLOOKUP(Fullmath[[#This Row],[M5]],$H$2:$L1201,4,FALSE),VLOOKUP(Fullmath[[#This Row],[M5]],$H1203:$L$2227,4,FALSE)),0)</f>
        <v>0</v>
      </c>
      <c r="AI1202" s="15">
        <f>IFERROR(_xlfn.IFNA(VLOOKUP(Fullmath[[#This Row],[M6]],$H$2:$L1201,2,FALSE),VLOOKUP(Fullmath[[#This Row],[M6]],$H1203:$L$2227,2,FALSE)),0)</f>
        <v>0</v>
      </c>
      <c r="AJ1202" s="16">
        <f>IFERROR(_xlfn.IFNA(VLOOKUP(Fullmath[[#This Row],[M6]],$H$2:$L1201,4,FALSE),VLOOKUP(Fullmath[[#This Row],[M6]],$H1203:$L$2227,4,FALSE)),0)</f>
        <v>0</v>
      </c>
      <c r="AM1202" s="6">
        <f>(IFERROR(VLOOKUP(AK1202,Components[[Name]:[Price]],2,FALSE),0))</f>
        <v>0</v>
      </c>
      <c r="AP1202" s="6">
        <f>(IFERROR(VLOOKUP(AN1202,Components[[Name]:[Price]],2,FALSE),0))</f>
        <v>0</v>
      </c>
      <c r="AS1202" s="6">
        <f>(IFERROR(VLOOKUP(AQ1202,Components[[Name]:[Price]],2,FALSE),0))</f>
        <v>0</v>
      </c>
      <c r="AV1202" s="6">
        <f>(IFERROR(VLOOKUP(AT1202,Components[[Name]:[Price]],2,FALSE),0))</f>
        <v>0</v>
      </c>
      <c r="AY1202" s="6">
        <f>(IFERROR(VLOOKUP(AW1202,Components[[Name]:[Price]],2,FALSE),0))</f>
        <v>0</v>
      </c>
      <c r="BB1202" s="6">
        <f>(IFERROR(VLOOKUP(AZ1202,Components[[Name]:[Price]],2,FALSE),0))</f>
        <v>0</v>
      </c>
    </row>
    <row r="1203" spans="9:54" x14ac:dyDescent="0.2">
      <c r="I1203" s="7" t="e">
        <f>Fullmath[[#This Row],[Total CP]]/Fullmath[[#This Row],[Quantity]]</f>
        <v>#DIV/0!</v>
      </c>
      <c r="J12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3" s="6" t="e">
        <f>Fullmath[[#This Row],[Mat Cost]]/Fullmath[[#This Row],[Quantity]]</f>
        <v>#DIV/0!</v>
      </c>
      <c r="L12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3" s="14"/>
      <c r="O1203" s="15">
        <f>IFERROR(_xlfn.IFNA(VLOOKUP(Fullmath[[#This Row],[M1]],$H$2:$L1202,2,FALSE),VLOOKUP(Fullmath[[#This Row],[M1]],$H1204:$L$2227,2,FALSE)),0)</f>
        <v>0</v>
      </c>
      <c r="P1203" s="16">
        <f>IFERROR(_xlfn.IFNA(VLOOKUP(Fullmath[[#This Row],[M1]],$H$2:$L1202,4,FALSE),VLOOKUP(Fullmath[[#This Row],[M1]],$H1204:$L$2227,4,FALSE)),0)</f>
        <v>0</v>
      </c>
      <c r="S1203" s="15">
        <f>IFERROR(_xlfn.IFNA(VLOOKUP(Fullmath[[#This Row],[M2]],$H$2:$L1202,2,FALSE),VLOOKUP(Fullmath[[#This Row],[M2]],$H1204:$L$2227,2,FALSE)),0)</f>
        <v>0</v>
      </c>
      <c r="T1203" s="16">
        <f>IFERROR(_xlfn.IFNA(VLOOKUP(Fullmath[[#This Row],[M2]],$H$2:$L1202,4,FALSE),VLOOKUP(Fullmath[[#This Row],[M2]],$H1204:$L$2227,4,FALSE)),0)</f>
        <v>0</v>
      </c>
      <c r="W1203" s="15">
        <f>IFERROR(_xlfn.IFNA(VLOOKUP(Fullmath[[#This Row],[M3]],$H$2:$L1202,2,FALSE),VLOOKUP(Fullmath[[#This Row],[M3]],$H1204:$L$2227,2,FALSE)),0)</f>
        <v>0</v>
      </c>
      <c r="X1203" s="16">
        <f>IFERROR(_xlfn.IFNA(VLOOKUP(Fullmath[[#This Row],[M3]],$H$2:$L1202,4,FALSE),VLOOKUP(Fullmath[[#This Row],[M3]],$H1204:$L$2227,4,FALSE)),0)</f>
        <v>0</v>
      </c>
      <c r="AA1203" s="15">
        <f>IFERROR(_xlfn.IFNA(VLOOKUP(Fullmath[[#This Row],[M4]],$H$2:$L1202,2,FALSE),VLOOKUP(Fullmath[[#This Row],[M4]],$H1204:$L$2227,2,FALSE)),0)</f>
        <v>0</v>
      </c>
      <c r="AB1203" s="16">
        <f>IFERROR(_xlfn.IFNA(VLOOKUP(Fullmath[[#This Row],[M4]],$H$2:$L1202,4,FALSE),VLOOKUP(Fullmath[[#This Row],[M4]],$H1204:$L$2227,4,FALSE)),0)</f>
        <v>0</v>
      </c>
      <c r="AE1203" s="15">
        <f>IFERROR(_xlfn.IFNA(VLOOKUP(Fullmath[[#This Row],[M5]],$H$2:$L1202,2,FALSE),VLOOKUP(Fullmath[[#This Row],[M5]],$H1204:$L$2227,2,FALSE)),0)</f>
        <v>0</v>
      </c>
      <c r="AF1203" s="16">
        <f>IFERROR(_xlfn.IFNA(VLOOKUP(Fullmath[[#This Row],[M5]],$H$2:$L1202,4,FALSE),VLOOKUP(Fullmath[[#This Row],[M5]],$H1204:$L$2227,4,FALSE)),0)</f>
        <v>0</v>
      </c>
      <c r="AI1203" s="15">
        <f>IFERROR(_xlfn.IFNA(VLOOKUP(Fullmath[[#This Row],[M6]],$H$2:$L1202,2,FALSE),VLOOKUP(Fullmath[[#This Row],[M6]],$H1204:$L$2227,2,FALSE)),0)</f>
        <v>0</v>
      </c>
      <c r="AJ1203" s="16">
        <f>IFERROR(_xlfn.IFNA(VLOOKUP(Fullmath[[#This Row],[M6]],$H$2:$L1202,4,FALSE),VLOOKUP(Fullmath[[#This Row],[M6]],$H1204:$L$2227,4,FALSE)),0)</f>
        <v>0</v>
      </c>
      <c r="AM1203" s="6">
        <f>(IFERROR(VLOOKUP(AK1203,Components[[Name]:[Price]],2,FALSE),0))</f>
        <v>0</v>
      </c>
      <c r="AP1203" s="6">
        <f>(IFERROR(VLOOKUP(AN1203,Components[[Name]:[Price]],2,FALSE),0))</f>
        <v>0</v>
      </c>
      <c r="AS1203" s="6">
        <f>(IFERROR(VLOOKUP(AQ1203,Components[[Name]:[Price]],2,FALSE),0))</f>
        <v>0</v>
      </c>
      <c r="AV1203" s="6">
        <f>(IFERROR(VLOOKUP(AT1203,Components[[Name]:[Price]],2,FALSE),0))</f>
        <v>0</v>
      </c>
      <c r="AY1203" s="6">
        <f>(IFERROR(VLOOKUP(AW1203,Components[[Name]:[Price]],2,FALSE),0))</f>
        <v>0</v>
      </c>
      <c r="BB1203" s="6">
        <f>(IFERROR(VLOOKUP(AZ1203,Components[[Name]:[Price]],2,FALSE),0))</f>
        <v>0</v>
      </c>
    </row>
    <row r="1204" spans="9:54" x14ac:dyDescent="0.2">
      <c r="I1204" s="7" t="e">
        <f>Fullmath[[#This Row],[Total CP]]/Fullmath[[#This Row],[Quantity]]</f>
        <v>#DIV/0!</v>
      </c>
      <c r="J12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4" s="6" t="e">
        <f>Fullmath[[#This Row],[Mat Cost]]/Fullmath[[#This Row],[Quantity]]</f>
        <v>#DIV/0!</v>
      </c>
      <c r="L12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4" s="14"/>
      <c r="O1204" s="15">
        <f>IFERROR(_xlfn.IFNA(VLOOKUP(Fullmath[[#This Row],[M1]],$H$2:$L1203,2,FALSE),VLOOKUP(Fullmath[[#This Row],[M1]],$H1205:$L$2227,2,FALSE)),0)</f>
        <v>0</v>
      </c>
      <c r="P1204" s="16">
        <f>IFERROR(_xlfn.IFNA(VLOOKUP(Fullmath[[#This Row],[M1]],$H$2:$L1203,4,FALSE),VLOOKUP(Fullmath[[#This Row],[M1]],$H1205:$L$2227,4,FALSE)),0)</f>
        <v>0</v>
      </c>
      <c r="S1204" s="15">
        <f>IFERROR(_xlfn.IFNA(VLOOKUP(Fullmath[[#This Row],[M2]],$H$2:$L1203,2,FALSE),VLOOKUP(Fullmath[[#This Row],[M2]],$H1205:$L$2227,2,FALSE)),0)</f>
        <v>0</v>
      </c>
      <c r="T1204" s="16">
        <f>IFERROR(_xlfn.IFNA(VLOOKUP(Fullmath[[#This Row],[M2]],$H$2:$L1203,4,FALSE),VLOOKUP(Fullmath[[#This Row],[M2]],$H1205:$L$2227,4,FALSE)),0)</f>
        <v>0</v>
      </c>
      <c r="W1204" s="15">
        <f>IFERROR(_xlfn.IFNA(VLOOKUP(Fullmath[[#This Row],[M3]],$H$2:$L1203,2,FALSE),VLOOKUP(Fullmath[[#This Row],[M3]],$H1205:$L$2227,2,FALSE)),0)</f>
        <v>0</v>
      </c>
      <c r="X1204" s="16">
        <f>IFERROR(_xlfn.IFNA(VLOOKUP(Fullmath[[#This Row],[M3]],$H$2:$L1203,4,FALSE),VLOOKUP(Fullmath[[#This Row],[M3]],$H1205:$L$2227,4,FALSE)),0)</f>
        <v>0</v>
      </c>
      <c r="AA1204" s="15">
        <f>IFERROR(_xlfn.IFNA(VLOOKUP(Fullmath[[#This Row],[M4]],$H$2:$L1203,2,FALSE),VLOOKUP(Fullmath[[#This Row],[M4]],$H1205:$L$2227,2,FALSE)),0)</f>
        <v>0</v>
      </c>
      <c r="AB1204" s="16">
        <f>IFERROR(_xlfn.IFNA(VLOOKUP(Fullmath[[#This Row],[M4]],$H$2:$L1203,4,FALSE),VLOOKUP(Fullmath[[#This Row],[M4]],$H1205:$L$2227,4,FALSE)),0)</f>
        <v>0</v>
      </c>
      <c r="AE1204" s="15">
        <f>IFERROR(_xlfn.IFNA(VLOOKUP(Fullmath[[#This Row],[M5]],$H$2:$L1203,2,FALSE),VLOOKUP(Fullmath[[#This Row],[M5]],$H1205:$L$2227,2,FALSE)),0)</f>
        <v>0</v>
      </c>
      <c r="AF1204" s="16">
        <f>IFERROR(_xlfn.IFNA(VLOOKUP(Fullmath[[#This Row],[M5]],$H$2:$L1203,4,FALSE),VLOOKUP(Fullmath[[#This Row],[M5]],$H1205:$L$2227,4,FALSE)),0)</f>
        <v>0</v>
      </c>
      <c r="AI1204" s="15">
        <f>IFERROR(_xlfn.IFNA(VLOOKUP(Fullmath[[#This Row],[M6]],$H$2:$L1203,2,FALSE),VLOOKUP(Fullmath[[#This Row],[M6]],$H1205:$L$2227,2,FALSE)),0)</f>
        <v>0</v>
      </c>
      <c r="AJ1204" s="16">
        <f>IFERROR(_xlfn.IFNA(VLOOKUP(Fullmath[[#This Row],[M6]],$H$2:$L1203,4,FALSE),VLOOKUP(Fullmath[[#This Row],[M6]],$H1205:$L$2227,4,FALSE)),0)</f>
        <v>0</v>
      </c>
      <c r="AM1204" s="6">
        <f>(IFERROR(VLOOKUP(AK1204,Components[[Name]:[Price]],2,FALSE),0))</f>
        <v>0</v>
      </c>
      <c r="AP1204" s="6">
        <f>(IFERROR(VLOOKUP(AN1204,Components[[Name]:[Price]],2,FALSE),0))</f>
        <v>0</v>
      </c>
      <c r="AS1204" s="6">
        <f>(IFERROR(VLOOKUP(AQ1204,Components[[Name]:[Price]],2,FALSE),0))</f>
        <v>0</v>
      </c>
      <c r="AV1204" s="6">
        <f>(IFERROR(VLOOKUP(AT1204,Components[[Name]:[Price]],2,FALSE),0))</f>
        <v>0</v>
      </c>
      <c r="AY1204" s="6">
        <f>(IFERROR(VLOOKUP(AW1204,Components[[Name]:[Price]],2,FALSE),0))</f>
        <v>0</v>
      </c>
      <c r="BB1204" s="6">
        <f>(IFERROR(VLOOKUP(AZ1204,Components[[Name]:[Price]],2,FALSE),0))</f>
        <v>0</v>
      </c>
    </row>
    <row r="1205" spans="9:54" x14ac:dyDescent="0.2">
      <c r="I1205" s="7" t="e">
        <f>Fullmath[[#This Row],[Total CP]]/Fullmath[[#This Row],[Quantity]]</f>
        <v>#DIV/0!</v>
      </c>
      <c r="J12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5" s="6" t="e">
        <f>Fullmath[[#This Row],[Mat Cost]]/Fullmath[[#This Row],[Quantity]]</f>
        <v>#DIV/0!</v>
      </c>
      <c r="L12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5" s="14"/>
      <c r="O1205" s="15">
        <f>IFERROR(_xlfn.IFNA(VLOOKUP(Fullmath[[#This Row],[M1]],$H$2:$L1204,2,FALSE),VLOOKUP(Fullmath[[#This Row],[M1]],$H1206:$L$2227,2,FALSE)),0)</f>
        <v>0</v>
      </c>
      <c r="P1205" s="16">
        <f>IFERROR(_xlfn.IFNA(VLOOKUP(Fullmath[[#This Row],[M1]],$H$2:$L1204,4,FALSE),VLOOKUP(Fullmath[[#This Row],[M1]],$H1206:$L$2227,4,FALSE)),0)</f>
        <v>0</v>
      </c>
      <c r="S1205" s="15">
        <f>IFERROR(_xlfn.IFNA(VLOOKUP(Fullmath[[#This Row],[M2]],$H$2:$L1204,2,FALSE),VLOOKUP(Fullmath[[#This Row],[M2]],$H1206:$L$2227,2,FALSE)),0)</f>
        <v>0</v>
      </c>
      <c r="T1205" s="16">
        <f>IFERROR(_xlfn.IFNA(VLOOKUP(Fullmath[[#This Row],[M2]],$H$2:$L1204,4,FALSE),VLOOKUP(Fullmath[[#This Row],[M2]],$H1206:$L$2227,4,FALSE)),0)</f>
        <v>0</v>
      </c>
      <c r="W1205" s="15">
        <f>IFERROR(_xlfn.IFNA(VLOOKUP(Fullmath[[#This Row],[M3]],$H$2:$L1204,2,FALSE),VLOOKUP(Fullmath[[#This Row],[M3]],$H1206:$L$2227,2,FALSE)),0)</f>
        <v>0</v>
      </c>
      <c r="X1205" s="16">
        <f>IFERROR(_xlfn.IFNA(VLOOKUP(Fullmath[[#This Row],[M3]],$H$2:$L1204,4,FALSE),VLOOKUP(Fullmath[[#This Row],[M3]],$H1206:$L$2227,4,FALSE)),0)</f>
        <v>0</v>
      </c>
      <c r="AA1205" s="15">
        <f>IFERROR(_xlfn.IFNA(VLOOKUP(Fullmath[[#This Row],[M4]],$H$2:$L1204,2,FALSE),VLOOKUP(Fullmath[[#This Row],[M4]],$H1206:$L$2227,2,FALSE)),0)</f>
        <v>0</v>
      </c>
      <c r="AB1205" s="16">
        <f>IFERROR(_xlfn.IFNA(VLOOKUP(Fullmath[[#This Row],[M4]],$H$2:$L1204,4,FALSE),VLOOKUP(Fullmath[[#This Row],[M4]],$H1206:$L$2227,4,FALSE)),0)</f>
        <v>0</v>
      </c>
      <c r="AE1205" s="15">
        <f>IFERROR(_xlfn.IFNA(VLOOKUP(Fullmath[[#This Row],[M5]],$H$2:$L1204,2,FALSE),VLOOKUP(Fullmath[[#This Row],[M5]],$H1206:$L$2227,2,FALSE)),0)</f>
        <v>0</v>
      </c>
      <c r="AF1205" s="16">
        <f>IFERROR(_xlfn.IFNA(VLOOKUP(Fullmath[[#This Row],[M5]],$H$2:$L1204,4,FALSE),VLOOKUP(Fullmath[[#This Row],[M5]],$H1206:$L$2227,4,FALSE)),0)</f>
        <v>0</v>
      </c>
      <c r="AI1205" s="15">
        <f>IFERROR(_xlfn.IFNA(VLOOKUP(Fullmath[[#This Row],[M6]],$H$2:$L1204,2,FALSE),VLOOKUP(Fullmath[[#This Row],[M6]],$H1206:$L$2227,2,FALSE)),0)</f>
        <v>0</v>
      </c>
      <c r="AJ1205" s="16">
        <f>IFERROR(_xlfn.IFNA(VLOOKUP(Fullmath[[#This Row],[M6]],$H$2:$L1204,4,FALSE),VLOOKUP(Fullmath[[#This Row],[M6]],$H1206:$L$2227,4,FALSE)),0)</f>
        <v>0</v>
      </c>
      <c r="AM1205" s="6">
        <f>(IFERROR(VLOOKUP(AK1205,Components[[Name]:[Price]],2,FALSE),0))</f>
        <v>0</v>
      </c>
      <c r="AP1205" s="6">
        <f>(IFERROR(VLOOKUP(AN1205,Components[[Name]:[Price]],2,FALSE),0))</f>
        <v>0</v>
      </c>
      <c r="AS1205" s="6">
        <f>(IFERROR(VLOOKUP(AQ1205,Components[[Name]:[Price]],2,FALSE),0))</f>
        <v>0</v>
      </c>
      <c r="AV1205" s="6">
        <f>(IFERROR(VLOOKUP(AT1205,Components[[Name]:[Price]],2,FALSE),0))</f>
        <v>0</v>
      </c>
      <c r="AY1205" s="6">
        <f>(IFERROR(VLOOKUP(AW1205,Components[[Name]:[Price]],2,FALSE),0))</f>
        <v>0</v>
      </c>
      <c r="BB1205" s="6">
        <f>(IFERROR(VLOOKUP(AZ1205,Components[[Name]:[Price]],2,FALSE),0))</f>
        <v>0</v>
      </c>
    </row>
    <row r="1206" spans="9:54" x14ac:dyDescent="0.2">
      <c r="I1206" s="7" t="e">
        <f>Fullmath[[#This Row],[Total CP]]/Fullmath[[#This Row],[Quantity]]</f>
        <v>#DIV/0!</v>
      </c>
      <c r="J12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6" s="6" t="e">
        <f>Fullmath[[#This Row],[Mat Cost]]/Fullmath[[#This Row],[Quantity]]</f>
        <v>#DIV/0!</v>
      </c>
      <c r="L12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6" s="14"/>
      <c r="O1206" s="15">
        <f>IFERROR(_xlfn.IFNA(VLOOKUP(Fullmath[[#This Row],[M1]],$H$2:$L1205,2,FALSE),VLOOKUP(Fullmath[[#This Row],[M1]],$H1207:$L$2227,2,FALSE)),0)</f>
        <v>0</v>
      </c>
      <c r="P1206" s="16">
        <f>IFERROR(_xlfn.IFNA(VLOOKUP(Fullmath[[#This Row],[M1]],$H$2:$L1205,4,FALSE),VLOOKUP(Fullmath[[#This Row],[M1]],$H1207:$L$2227,4,FALSE)),0)</f>
        <v>0</v>
      </c>
      <c r="S1206" s="15">
        <f>IFERROR(_xlfn.IFNA(VLOOKUP(Fullmath[[#This Row],[M2]],$H$2:$L1205,2,FALSE),VLOOKUP(Fullmath[[#This Row],[M2]],$H1207:$L$2227,2,FALSE)),0)</f>
        <v>0</v>
      </c>
      <c r="T1206" s="16">
        <f>IFERROR(_xlfn.IFNA(VLOOKUP(Fullmath[[#This Row],[M2]],$H$2:$L1205,4,FALSE),VLOOKUP(Fullmath[[#This Row],[M2]],$H1207:$L$2227,4,FALSE)),0)</f>
        <v>0</v>
      </c>
      <c r="W1206" s="15">
        <f>IFERROR(_xlfn.IFNA(VLOOKUP(Fullmath[[#This Row],[M3]],$H$2:$L1205,2,FALSE),VLOOKUP(Fullmath[[#This Row],[M3]],$H1207:$L$2227,2,FALSE)),0)</f>
        <v>0</v>
      </c>
      <c r="X1206" s="16">
        <f>IFERROR(_xlfn.IFNA(VLOOKUP(Fullmath[[#This Row],[M3]],$H$2:$L1205,4,FALSE),VLOOKUP(Fullmath[[#This Row],[M3]],$H1207:$L$2227,4,FALSE)),0)</f>
        <v>0</v>
      </c>
      <c r="AA1206" s="15">
        <f>IFERROR(_xlfn.IFNA(VLOOKUP(Fullmath[[#This Row],[M4]],$H$2:$L1205,2,FALSE),VLOOKUP(Fullmath[[#This Row],[M4]],$H1207:$L$2227,2,FALSE)),0)</f>
        <v>0</v>
      </c>
      <c r="AB1206" s="16">
        <f>IFERROR(_xlfn.IFNA(VLOOKUP(Fullmath[[#This Row],[M4]],$H$2:$L1205,4,FALSE),VLOOKUP(Fullmath[[#This Row],[M4]],$H1207:$L$2227,4,FALSE)),0)</f>
        <v>0</v>
      </c>
      <c r="AE1206" s="15">
        <f>IFERROR(_xlfn.IFNA(VLOOKUP(Fullmath[[#This Row],[M5]],$H$2:$L1205,2,FALSE),VLOOKUP(Fullmath[[#This Row],[M5]],$H1207:$L$2227,2,FALSE)),0)</f>
        <v>0</v>
      </c>
      <c r="AF1206" s="16">
        <f>IFERROR(_xlfn.IFNA(VLOOKUP(Fullmath[[#This Row],[M5]],$H$2:$L1205,4,FALSE),VLOOKUP(Fullmath[[#This Row],[M5]],$H1207:$L$2227,4,FALSE)),0)</f>
        <v>0</v>
      </c>
      <c r="AI1206" s="15">
        <f>IFERROR(_xlfn.IFNA(VLOOKUP(Fullmath[[#This Row],[M6]],$H$2:$L1205,2,FALSE),VLOOKUP(Fullmath[[#This Row],[M6]],$H1207:$L$2227,2,FALSE)),0)</f>
        <v>0</v>
      </c>
      <c r="AJ1206" s="16">
        <f>IFERROR(_xlfn.IFNA(VLOOKUP(Fullmath[[#This Row],[M6]],$H$2:$L1205,4,FALSE),VLOOKUP(Fullmath[[#This Row],[M6]],$H1207:$L$2227,4,FALSE)),0)</f>
        <v>0</v>
      </c>
      <c r="AM1206" s="6">
        <f>(IFERROR(VLOOKUP(AK1206,Components[[Name]:[Price]],2,FALSE),0))</f>
        <v>0</v>
      </c>
      <c r="AP1206" s="6">
        <f>(IFERROR(VLOOKUP(AN1206,Components[[Name]:[Price]],2,FALSE),0))</f>
        <v>0</v>
      </c>
      <c r="AS1206" s="6">
        <f>(IFERROR(VLOOKUP(AQ1206,Components[[Name]:[Price]],2,FALSE),0))</f>
        <v>0</v>
      </c>
      <c r="AV1206" s="6">
        <f>(IFERROR(VLOOKUP(AT1206,Components[[Name]:[Price]],2,FALSE),0))</f>
        <v>0</v>
      </c>
      <c r="AY1206" s="6">
        <f>(IFERROR(VLOOKUP(AW1206,Components[[Name]:[Price]],2,FALSE),0))</f>
        <v>0</v>
      </c>
      <c r="BB1206" s="6">
        <f>(IFERROR(VLOOKUP(AZ1206,Components[[Name]:[Price]],2,FALSE),0))</f>
        <v>0</v>
      </c>
    </row>
    <row r="1207" spans="9:54" x14ac:dyDescent="0.2">
      <c r="I1207" s="7" t="e">
        <f>Fullmath[[#This Row],[Total CP]]/Fullmath[[#This Row],[Quantity]]</f>
        <v>#DIV/0!</v>
      </c>
      <c r="J12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7" s="6" t="e">
        <f>Fullmath[[#This Row],[Mat Cost]]/Fullmath[[#This Row],[Quantity]]</f>
        <v>#DIV/0!</v>
      </c>
      <c r="L12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7" s="14"/>
      <c r="O1207" s="15">
        <f>IFERROR(_xlfn.IFNA(VLOOKUP(Fullmath[[#This Row],[M1]],$H$2:$L1206,2,FALSE),VLOOKUP(Fullmath[[#This Row],[M1]],$H1208:$L$2227,2,FALSE)),0)</f>
        <v>0</v>
      </c>
      <c r="P1207" s="16">
        <f>IFERROR(_xlfn.IFNA(VLOOKUP(Fullmath[[#This Row],[M1]],$H$2:$L1206,4,FALSE),VLOOKUP(Fullmath[[#This Row],[M1]],$H1208:$L$2227,4,FALSE)),0)</f>
        <v>0</v>
      </c>
      <c r="S1207" s="15">
        <f>IFERROR(_xlfn.IFNA(VLOOKUP(Fullmath[[#This Row],[M2]],$H$2:$L1206,2,FALSE),VLOOKUP(Fullmath[[#This Row],[M2]],$H1208:$L$2227,2,FALSE)),0)</f>
        <v>0</v>
      </c>
      <c r="T1207" s="16">
        <f>IFERROR(_xlfn.IFNA(VLOOKUP(Fullmath[[#This Row],[M2]],$H$2:$L1206,4,FALSE),VLOOKUP(Fullmath[[#This Row],[M2]],$H1208:$L$2227,4,FALSE)),0)</f>
        <v>0</v>
      </c>
      <c r="W1207" s="15">
        <f>IFERROR(_xlfn.IFNA(VLOOKUP(Fullmath[[#This Row],[M3]],$H$2:$L1206,2,FALSE),VLOOKUP(Fullmath[[#This Row],[M3]],$H1208:$L$2227,2,FALSE)),0)</f>
        <v>0</v>
      </c>
      <c r="X1207" s="16">
        <f>IFERROR(_xlfn.IFNA(VLOOKUP(Fullmath[[#This Row],[M3]],$H$2:$L1206,4,FALSE),VLOOKUP(Fullmath[[#This Row],[M3]],$H1208:$L$2227,4,FALSE)),0)</f>
        <v>0</v>
      </c>
      <c r="AA1207" s="15">
        <f>IFERROR(_xlfn.IFNA(VLOOKUP(Fullmath[[#This Row],[M4]],$H$2:$L1206,2,FALSE),VLOOKUP(Fullmath[[#This Row],[M4]],$H1208:$L$2227,2,FALSE)),0)</f>
        <v>0</v>
      </c>
      <c r="AB1207" s="16">
        <f>IFERROR(_xlfn.IFNA(VLOOKUP(Fullmath[[#This Row],[M4]],$H$2:$L1206,4,FALSE),VLOOKUP(Fullmath[[#This Row],[M4]],$H1208:$L$2227,4,FALSE)),0)</f>
        <v>0</v>
      </c>
      <c r="AE1207" s="15">
        <f>IFERROR(_xlfn.IFNA(VLOOKUP(Fullmath[[#This Row],[M5]],$H$2:$L1206,2,FALSE),VLOOKUP(Fullmath[[#This Row],[M5]],$H1208:$L$2227,2,FALSE)),0)</f>
        <v>0</v>
      </c>
      <c r="AF1207" s="16">
        <f>IFERROR(_xlfn.IFNA(VLOOKUP(Fullmath[[#This Row],[M5]],$H$2:$L1206,4,FALSE),VLOOKUP(Fullmath[[#This Row],[M5]],$H1208:$L$2227,4,FALSE)),0)</f>
        <v>0</v>
      </c>
      <c r="AI1207" s="15">
        <f>IFERROR(_xlfn.IFNA(VLOOKUP(Fullmath[[#This Row],[M6]],$H$2:$L1206,2,FALSE),VLOOKUP(Fullmath[[#This Row],[M6]],$H1208:$L$2227,2,FALSE)),0)</f>
        <v>0</v>
      </c>
      <c r="AJ1207" s="16">
        <f>IFERROR(_xlfn.IFNA(VLOOKUP(Fullmath[[#This Row],[M6]],$H$2:$L1206,4,FALSE),VLOOKUP(Fullmath[[#This Row],[M6]],$H1208:$L$2227,4,FALSE)),0)</f>
        <v>0</v>
      </c>
      <c r="AM1207" s="6">
        <f>(IFERROR(VLOOKUP(AK1207,Components[[Name]:[Price]],2,FALSE),0))</f>
        <v>0</v>
      </c>
      <c r="AP1207" s="6">
        <f>(IFERROR(VLOOKUP(AN1207,Components[[Name]:[Price]],2,FALSE),0))</f>
        <v>0</v>
      </c>
      <c r="AS1207" s="6">
        <f>(IFERROR(VLOOKUP(AQ1207,Components[[Name]:[Price]],2,FALSE),0))</f>
        <v>0</v>
      </c>
      <c r="AV1207" s="6">
        <f>(IFERROR(VLOOKUP(AT1207,Components[[Name]:[Price]],2,FALSE),0))</f>
        <v>0</v>
      </c>
      <c r="AY1207" s="6">
        <f>(IFERROR(VLOOKUP(AW1207,Components[[Name]:[Price]],2,FALSE),0))</f>
        <v>0</v>
      </c>
      <c r="BB1207" s="6">
        <f>(IFERROR(VLOOKUP(AZ1207,Components[[Name]:[Price]],2,FALSE),0))</f>
        <v>0</v>
      </c>
    </row>
    <row r="1208" spans="9:54" x14ac:dyDescent="0.2">
      <c r="I1208" s="7" t="e">
        <f>Fullmath[[#This Row],[Total CP]]/Fullmath[[#This Row],[Quantity]]</f>
        <v>#DIV/0!</v>
      </c>
      <c r="J12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8" s="6" t="e">
        <f>Fullmath[[#This Row],[Mat Cost]]/Fullmath[[#This Row],[Quantity]]</f>
        <v>#DIV/0!</v>
      </c>
      <c r="L12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8" s="14"/>
      <c r="O1208" s="15">
        <f>IFERROR(_xlfn.IFNA(VLOOKUP(Fullmath[[#This Row],[M1]],$H$2:$L1207,2,FALSE),VLOOKUP(Fullmath[[#This Row],[M1]],$H1209:$L$2227,2,FALSE)),0)</f>
        <v>0</v>
      </c>
      <c r="P1208" s="16">
        <f>IFERROR(_xlfn.IFNA(VLOOKUP(Fullmath[[#This Row],[M1]],$H$2:$L1207,4,FALSE),VLOOKUP(Fullmath[[#This Row],[M1]],$H1209:$L$2227,4,FALSE)),0)</f>
        <v>0</v>
      </c>
      <c r="S1208" s="15">
        <f>IFERROR(_xlfn.IFNA(VLOOKUP(Fullmath[[#This Row],[M2]],$H$2:$L1207,2,FALSE),VLOOKUP(Fullmath[[#This Row],[M2]],$H1209:$L$2227,2,FALSE)),0)</f>
        <v>0</v>
      </c>
      <c r="T1208" s="16">
        <f>IFERROR(_xlfn.IFNA(VLOOKUP(Fullmath[[#This Row],[M2]],$H$2:$L1207,4,FALSE),VLOOKUP(Fullmath[[#This Row],[M2]],$H1209:$L$2227,4,FALSE)),0)</f>
        <v>0</v>
      </c>
      <c r="W1208" s="15">
        <f>IFERROR(_xlfn.IFNA(VLOOKUP(Fullmath[[#This Row],[M3]],$H$2:$L1207,2,FALSE),VLOOKUP(Fullmath[[#This Row],[M3]],$H1209:$L$2227,2,FALSE)),0)</f>
        <v>0</v>
      </c>
      <c r="X1208" s="16">
        <f>IFERROR(_xlfn.IFNA(VLOOKUP(Fullmath[[#This Row],[M3]],$H$2:$L1207,4,FALSE),VLOOKUP(Fullmath[[#This Row],[M3]],$H1209:$L$2227,4,FALSE)),0)</f>
        <v>0</v>
      </c>
      <c r="AA1208" s="15">
        <f>IFERROR(_xlfn.IFNA(VLOOKUP(Fullmath[[#This Row],[M4]],$H$2:$L1207,2,FALSE),VLOOKUP(Fullmath[[#This Row],[M4]],$H1209:$L$2227,2,FALSE)),0)</f>
        <v>0</v>
      </c>
      <c r="AB1208" s="16">
        <f>IFERROR(_xlfn.IFNA(VLOOKUP(Fullmath[[#This Row],[M4]],$H$2:$L1207,4,FALSE),VLOOKUP(Fullmath[[#This Row],[M4]],$H1209:$L$2227,4,FALSE)),0)</f>
        <v>0</v>
      </c>
      <c r="AE1208" s="15">
        <f>IFERROR(_xlfn.IFNA(VLOOKUP(Fullmath[[#This Row],[M5]],$H$2:$L1207,2,FALSE),VLOOKUP(Fullmath[[#This Row],[M5]],$H1209:$L$2227,2,FALSE)),0)</f>
        <v>0</v>
      </c>
      <c r="AF1208" s="16">
        <f>IFERROR(_xlfn.IFNA(VLOOKUP(Fullmath[[#This Row],[M5]],$H$2:$L1207,4,FALSE),VLOOKUP(Fullmath[[#This Row],[M5]],$H1209:$L$2227,4,FALSE)),0)</f>
        <v>0</v>
      </c>
      <c r="AI1208" s="15">
        <f>IFERROR(_xlfn.IFNA(VLOOKUP(Fullmath[[#This Row],[M6]],$H$2:$L1207,2,FALSE),VLOOKUP(Fullmath[[#This Row],[M6]],$H1209:$L$2227,2,FALSE)),0)</f>
        <v>0</v>
      </c>
      <c r="AJ1208" s="16">
        <f>IFERROR(_xlfn.IFNA(VLOOKUP(Fullmath[[#This Row],[M6]],$H$2:$L1207,4,FALSE),VLOOKUP(Fullmath[[#This Row],[M6]],$H1209:$L$2227,4,FALSE)),0)</f>
        <v>0</v>
      </c>
      <c r="AM1208" s="6">
        <f>(IFERROR(VLOOKUP(AK1208,Components[[Name]:[Price]],2,FALSE),0))</f>
        <v>0</v>
      </c>
      <c r="AP1208" s="6">
        <f>(IFERROR(VLOOKUP(AN1208,Components[[Name]:[Price]],2,FALSE),0))</f>
        <v>0</v>
      </c>
      <c r="AS1208" s="6">
        <f>(IFERROR(VLOOKUP(AQ1208,Components[[Name]:[Price]],2,FALSE),0))</f>
        <v>0</v>
      </c>
      <c r="AV1208" s="6">
        <f>(IFERROR(VLOOKUP(AT1208,Components[[Name]:[Price]],2,FALSE),0))</f>
        <v>0</v>
      </c>
      <c r="AY1208" s="6">
        <f>(IFERROR(VLOOKUP(AW1208,Components[[Name]:[Price]],2,FALSE),0))</f>
        <v>0</v>
      </c>
      <c r="BB1208" s="6">
        <f>(IFERROR(VLOOKUP(AZ1208,Components[[Name]:[Price]],2,FALSE),0))</f>
        <v>0</v>
      </c>
    </row>
    <row r="1209" spans="9:54" x14ac:dyDescent="0.2">
      <c r="I1209" s="7" t="e">
        <f>Fullmath[[#This Row],[Total CP]]/Fullmath[[#This Row],[Quantity]]</f>
        <v>#DIV/0!</v>
      </c>
      <c r="J12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09" s="6" t="e">
        <f>Fullmath[[#This Row],[Mat Cost]]/Fullmath[[#This Row],[Quantity]]</f>
        <v>#DIV/0!</v>
      </c>
      <c r="L12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09" s="14"/>
      <c r="O1209" s="15">
        <f>IFERROR(_xlfn.IFNA(VLOOKUP(Fullmath[[#This Row],[M1]],$H$2:$L1208,2,FALSE),VLOOKUP(Fullmath[[#This Row],[M1]],$H1210:$L$2227,2,FALSE)),0)</f>
        <v>0</v>
      </c>
      <c r="P1209" s="16">
        <f>IFERROR(_xlfn.IFNA(VLOOKUP(Fullmath[[#This Row],[M1]],$H$2:$L1208,4,FALSE),VLOOKUP(Fullmath[[#This Row],[M1]],$H1210:$L$2227,4,FALSE)),0)</f>
        <v>0</v>
      </c>
      <c r="S1209" s="15">
        <f>IFERROR(_xlfn.IFNA(VLOOKUP(Fullmath[[#This Row],[M2]],$H$2:$L1208,2,FALSE),VLOOKUP(Fullmath[[#This Row],[M2]],$H1210:$L$2227,2,FALSE)),0)</f>
        <v>0</v>
      </c>
      <c r="T1209" s="16">
        <f>IFERROR(_xlfn.IFNA(VLOOKUP(Fullmath[[#This Row],[M2]],$H$2:$L1208,4,FALSE),VLOOKUP(Fullmath[[#This Row],[M2]],$H1210:$L$2227,4,FALSE)),0)</f>
        <v>0</v>
      </c>
      <c r="W1209" s="15">
        <f>IFERROR(_xlfn.IFNA(VLOOKUP(Fullmath[[#This Row],[M3]],$H$2:$L1208,2,FALSE),VLOOKUP(Fullmath[[#This Row],[M3]],$H1210:$L$2227,2,FALSE)),0)</f>
        <v>0</v>
      </c>
      <c r="X1209" s="16">
        <f>IFERROR(_xlfn.IFNA(VLOOKUP(Fullmath[[#This Row],[M3]],$H$2:$L1208,4,FALSE),VLOOKUP(Fullmath[[#This Row],[M3]],$H1210:$L$2227,4,FALSE)),0)</f>
        <v>0</v>
      </c>
      <c r="AA1209" s="15">
        <f>IFERROR(_xlfn.IFNA(VLOOKUP(Fullmath[[#This Row],[M4]],$H$2:$L1208,2,FALSE),VLOOKUP(Fullmath[[#This Row],[M4]],$H1210:$L$2227,2,FALSE)),0)</f>
        <v>0</v>
      </c>
      <c r="AB1209" s="16">
        <f>IFERROR(_xlfn.IFNA(VLOOKUP(Fullmath[[#This Row],[M4]],$H$2:$L1208,4,FALSE),VLOOKUP(Fullmath[[#This Row],[M4]],$H1210:$L$2227,4,FALSE)),0)</f>
        <v>0</v>
      </c>
      <c r="AE1209" s="15">
        <f>IFERROR(_xlfn.IFNA(VLOOKUP(Fullmath[[#This Row],[M5]],$H$2:$L1208,2,FALSE),VLOOKUP(Fullmath[[#This Row],[M5]],$H1210:$L$2227,2,FALSE)),0)</f>
        <v>0</v>
      </c>
      <c r="AF1209" s="16">
        <f>IFERROR(_xlfn.IFNA(VLOOKUP(Fullmath[[#This Row],[M5]],$H$2:$L1208,4,FALSE),VLOOKUP(Fullmath[[#This Row],[M5]],$H1210:$L$2227,4,FALSE)),0)</f>
        <v>0</v>
      </c>
      <c r="AI1209" s="15">
        <f>IFERROR(_xlfn.IFNA(VLOOKUP(Fullmath[[#This Row],[M6]],$H$2:$L1208,2,FALSE),VLOOKUP(Fullmath[[#This Row],[M6]],$H1210:$L$2227,2,FALSE)),0)</f>
        <v>0</v>
      </c>
      <c r="AJ1209" s="16">
        <f>IFERROR(_xlfn.IFNA(VLOOKUP(Fullmath[[#This Row],[M6]],$H$2:$L1208,4,FALSE),VLOOKUP(Fullmath[[#This Row],[M6]],$H1210:$L$2227,4,FALSE)),0)</f>
        <v>0</v>
      </c>
      <c r="AM1209" s="6">
        <f>(IFERROR(VLOOKUP(AK1209,Components[[Name]:[Price]],2,FALSE),0))</f>
        <v>0</v>
      </c>
      <c r="AP1209" s="6">
        <f>(IFERROR(VLOOKUP(AN1209,Components[[Name]:[Price]],2,FALSE),0))</f>
        <v>0</v>
      </c>
      <c r="AS1209" s="6">
        <f>(IFERROR(VLOOKUP(AQ1209,Components[[Name]:[Price]],2,FALSE),0))</f>
        <v>0</v>
      </c>
      <c r="AV1209" s="6">
        <f>(IFERROR(VLOOKUP(AT1209,Components[[Name]:[Price]],2,FALSE),0))</f>
        <v>0</v>
      </c>
      <c r="AY1209" s="6">
        <f>(IFERROR(VLOOKUP(AW1209,Components[[Name]:[Price]],2,FALSE),0))</f>
        <v>0</v>
      </c>
      <c r="BB1209" s="6">
        <f>(IFERROR(VLOOKUP(AZ1209,Components[[Name]:[Price]],2,FALSE),0))</f>
        <v>0</v>
      </c>
    </row>
    <row r="1210" spans="9:54" x14ac:dyDescent="0.2">
      <c r="I1210" s="7" t="e">
        <f>Fullmath[[#This Row],[Total CP]]/Fullmath[[#This Row],[Quantity]]</f>
        <v>#DIV/0!</v>
      </c>
      <c r="J12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0" s="6" t="e">
        <f>Fullmath[[#This Row],[Mat Cost]]/Fullmath[[#This Row],[Quantity]]</f>
        <v>#DIV/0!</v>
      </c>
      <c r="L12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0" s="14"/>
      <c r="O1210" s="15">
        <f>IFERROR(_xlfn.IFNA(VLOOKUP(Fullmath[[#This Row],[M1]],$H$2:$L1209,2,FALSE),VLOOKUP(Fullmath[[#This Row],[M1]],$H1211:$L$2227,2,FALSE)),0)</f>
        <v>0</v>
      </c>
      <c r="P1210" s="16">
        <f>IFERROR(_xlfn.IFNA(VLOOKUP(Fullmath[[#This Row],[M1]],$H$2:$L1209,4,FALSE),VLOOKUP(Fullmath[[#This Row],[M1]],$H1211:$L$2227,4,FALSE)),0)</f>
        <v>0</v>
      </c>
      <c r="S1210" s="15">
        <f>IFERROR(_xlfn.IFNA(VLOOKUP(Fullmath[[#This Row],[M2]],$H$2:$L1209,2,FALSE),VLOOKUP(Fullmath[[#This Row],[M2]],$H1211:$L$2227,2,FALSE)),0)</f>
        <v>0</v>
      </c>
      <c r="T1210" s="16">
        <f>IFERROR(_xlfn.IFNA(VLOOKUP(Fullmath[[#This Row],[M2]],$H$2:$L1209,4,FALSE),VLOOKUP(Fullmath[[#This Row],[M2]],$H1211:$L$2227,4,FALSE)),0)</f>
        <v>0</v>
      </c>
      <c r="W1210" s="15">
        <f>IFERROR(_xlfn.IFNA(VLOOKUP(Fullmath[[#This Row],[M3]],$H$2:$L1209,2,FALSE),VLOOKUP(Fullmath[[#This Row],[M3]],$H1211:$L$2227,2,FALSE)),0)</f>
        <v>0</v>
      </c>
      <c r="X1210" s="16">
        <f>IFERROR(_xlfn.IFNA(VLOOKUP(Fullmath[[#This Row],[M3]],$H$2:$L1209,4,FALSE),VLOOKUP(Fullmath[[#This Row],[M3]],$H1211:$L$2227,4,FALSE)),0)</f>
        <v>0</v>
      </c>
      <c r="AA1210" s="15">
        <f>IFERROR(_xlfn.IFNA(VLOOKUP(Fullmath[[#This Row],[M4]],$H$2:$L1209,2,FALSE),VLOOKUP(Fullmath[[#This Row],[M4]],$H1211:$L$2227,2,FALSE)),0)</f>
        <v>0</v>
      </c>
      <c r="AB1210" s="16">
        <f>IFERROR(_xlfn.IFNA(VLOOKUP(Fullmath[[#This Row],[M4]],$H$2:$L1209,4,FALSE),VLOOKUP(Fullmath[[#This Row],[M4]],$H1211:$L$2227,4,FALSE)),0)</f>
        <v>0</v>
      </c>
      <c r="AE1210" s="15">
        <f>IFERROR(_xlfn.IFNA(VLOOKUP(Fullmath[[#This Row],[M5]],$H$2:$L1209,2,FALSE),VLOOKUP(Fullmath[[#This Row],[M5]],$H1211:$L$2227,2,FALSE)),0)</f>
        <v>0</v>
      </c>
      <c r="AF1210" s="16">
        <f>IFERROR(_xlfn.IFNA(VLOOKUP(Fullmath[[#This Row],[M5]],$H$2:$L1209,4,FALSE),VLOOKUP(Fullmath[[#This Row],[M5]],$H1211:$L$2227,4,FALSE)),0)</f>
        <v>0</v>
      </c>
      <c r="AI1210" s="15">
        <f>IFERROR(_xlfn.IFNA(VLOOKUP(Fullmath[[#This Row],[M6]],$H$2:$L1209,2,FALSE),VLOOKUP(Fullmath[[#This Row],[M6]],$H1211:$L$2227,2,FALSE)),0)</f>
        <v>0</v>
      </c>
      <c r="AJ1210" s="16">
        <f>IFERROR(_xlfn.IFNA(VLOOKUP(Fullmath[[#This Row],[M6]],$H$2:$L1209,4,FALSE),VLOOKUP(Fullmath[[#This Row],[M6]],$H1211:$L$2227,4,FALSE)),0)</f>
        <v>0</v>
      </c>
      <c r="AM1210" s="6">
        <f>(IFERROR(VLOOKUP(AK1210,Components[[Name]:[Price]],2,FALSE),0))</f>
        <v>0</v>
      </c>
      <c r="AP1210" s="6">
        <f>(IFERROR(VLOOKUP(AN1210,Components[[Name]:[Price]],2,FALSE),0))</f>
        <v>0</v>
      </c>
      <c r="AS1210" s="6">
        <f>(IFERROR(VLOOKUP(AQ1210,Components[[Name]:[Price]],2,FALSE),0))</f>
        <v>0</v>
      </c>
      <c r="AV1210" s="6">
        <f>(IFERROR(VLOOKUP(AT1210,Components[[Name]:[Price]],2,FALSE),0))</f>
        <v>0</v>
      </c>
      <c r="AY1210" s="6">
        <f>(IFERROR(VLOOKUP(AW1210,Components[[Name]:[Price]],2,FALSE),0))</f>
        <v>0</v>
      </c>
      <c r="BB1210" s="6">
        <f>(IFERROR(VLOOKUP(AZ1210,Components[[Name]:[Price]],2,FALSE),0))</f>
        <v>0</v>
      </c>
    </row>
    <row r="1211" spans="9:54" x14ac:dyDescent="0.2">
      <c r="I1211" s="7" t="e">
        <f>Fullmath[[#This Row],[Total CP]]/Fullmath[[#This Row],[Quantity]]</f>
        <v>#DIV/0!</v>
      </c>
      <c r="J12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1" s="6" t="e">
        <f>Fullmath[[#This Row],[Mat Cost]]/Fullmath[[#This Row],[Quantity]]</f>
        <v>#DIV/0!</v>
      </c>
      <c r="L12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1" s="14"/>
      <c r="O1211" s="15">
        <f>IFERROR(_xlfn.IFNA(VLOOKUP(Fullmath[[#This Row],[M1]],$H$2:$L1210,2,FALSE),VLOOKUP(Fullmath[[#This Row],[M1]],$H1212:$L$2227,2,FALSE)),0)</f>
        <v>0</v>
      </c>
      <c r="P1211" s="16">
        <f>IFERROR(_xlfn.IFNA(VLOOKUP(Fullmath[[#This Row],[M1]],$H$2:$L1210,4,FALSE),VLOOKUP(Fullmath[[#This Row],[M1]],$H1212:$L$2227,4,FALSE)),0)</f>
        <v>0</v>
      </c>
      <c r="S1211" s="15">
        <f>IFERROR(_xlfn.IFNA(VLOOKUP(Fullmath[[#This Row],[M2]],$H$2:$L1210,2,FALSE),VLOOKUP(Fullmath[[#This Row],[M2]],$H1212:$L$2227,2,FALSE)),0)</f>
        <v>0</v>
      </c>
      <c r="T1211" s="16">
        <f>IFERROR(_xlfn.IFNA(VLOOKUP(Fullmath[[#This Row],[M2]],$H$2:$L1210,4,FALSE),VLOOKUP(Fullmath[[#This Row],[M2]],$H1212:$L$2227,4,FALSE)),0)</f>
        <v>0</v>
      </c>
      <c r="W1211" s="15">
        <f>IFERROR(_xlfn.IFNA(VLOOKUP(Fullmath[[#This Row],[M3]],$H$2:$L1210,2,FALSE),VLOOKUP(Fullmath[[#This Row],[M3]],$H1212:$L$2227,2,FALSE)),0)</f>
        <v>0</v>
      </c>
      <c r="X1211" s="16">
        <f>IFERROR(_xlfn.IFNA(VLOOKUP(Fullmath[[#This Row],[M3]],$H$2:$L1210,4,FALSE),VLOOKUP(Fullmath[[#This Row],[M3]],$H1212:$L$2227,4,FALSE)),0)</f>
        <v>0</v>
      </c>
      <c r="AA1211" s="15">
        <f>IFERROR(_xlfn.IFNA(VLOOKUP(Fullmath[[#This Row],[M4]],$H$2:$L1210,2,FALSE),VLOOKUP(Fullmath[[#This Row],[M4]],$H1212:$L$2227,2,FALSE)),0)</f>
        <v>0</v>
      </c>
      <c r="AB1211" s="16">
        <f>IFERROR(_xlfn.IFNA(VLOOKUP(Fullmath[[#This Row],[M4]],$H$2:$L1210,4,FALSE),VLOOKUP(Fullmath[[#This Row],[M4]],$H1212:$L$2227,4,FALSE)),0)</f>
        <v>0</v>
      </c>
      <c r="AE1211" s="15">
        <f>IFERROR(_xlfn.IFNA(VLOOKUP(Fullmath[[#This Row],[M5]],$H$2:$L1210,2,FALSE),VLOOKUP(Fullmath[[#This Row],[M5]],$H1212:$L$2227,2,FALSE)),0)</f>
        <v>0</v>
      </c>
      <c r="AF1211" s="16">
        <f>IFERROR(_xlfn.IFNA(VLOOKUP(Fullmath[[#This Row],[M5]],$H$2:$L1210,4,FALSE),VLOOKUP(Fullmath[[#This Row],[M5]],$H1212:$L$2227,4,FALSE)),0)</f>
        <v>0</v>
      </c>
      <c r="AI1211" s="15">
        <f>IFERROR(_xlfn.IFNA(VLOOKUP(Fullmath[[#This Row],[M6]],$H$2:$L1210,2,FALSE),VLOOKUP(Fullmath[[#This Row],[M6]],$H1212:$L$2227,2,FALSE)),0)</f>
        <v>0</v>
      </c>
      <c r="AJ1211" s="16">
        <f>IFERROR(_xlfn.IFNA(VLOOKUP(Fullmath[[#This Row],[M6]],$H$2:$L1210,4,FALSE),VLOOKUP(Fullmath[[#This Row],[M6]],$H1212:$L$2227,4,FALSE)),0)</f>
        <v>0</v>
      </c>
      <c r="AM1211" s="6">
        <f>(IFERROR(VLOOKUP(AK1211,Components[[Name]:[Price]],2,FALSE),0))</f>
        <v>0</v>
      </c>
      <c r="AP1211" s="6">
        <f>(IFERROR(VLOOKUP(AN1211,Components[[Name]:[Price]],2,FALSE),0))</f>
        <v>0</v>
      </c>
      <c r="AS1211" s="6">
        <f>(IFERROR(VLOOKUP(AQ1211,Components[[Name]:[Price]],2,FALSE),0))</f>
        <v>0</v>
      </c>
      <c r="AV1211" s="6">
        <f>(IFERROR(VLOOKUP(AT1211,Components[[Name]:[Price]],2,FALSE),0))</f>
        <v>0</v>
      </c>
      <c r="AY1211" s="6">
        <f>(IFERROR(VLOOKUP(AW1211,Components[[Name]:[Price]],2,FALSE),0))</f>
        <v>0</v>
      </c>
      <c r="BB1211" s="6">
        <f>(IFERROR(VLOOKUP(AZ1211,Components[[Name]:[Price]],2,FALSE),0))</f>
        <v>0</v>
      </c>
    </row>
    <row r="1212" spans="9:54" x14ac:dyDescent="0.2">
      <c r="I1212" s="7" t="e">
        <f>Fullmath[[#This Row],[Total CP]]/Fullmath[[#This Row],[Quantity]]</f>
        <v>#DIV/0!</v>
      </c>
      <c r="J12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2" s="6" t="e">
        <f>Fullmath[[#This Row],[Mat Cost]]/Fullmath[[#This Row],[Quantity]]</f>
        <v>#DIV/0!</v>
      </c>
      <c r="L12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2" s="14"/>
      <c r="O1212" s="15">
        <f>IFERROR(_xlfn.IFNA(VLOOKUP(Fullmath[[#This Row],[M1]],$H$2:$L1211,2,FALSE),VLOOKUP(Fullmath[[#This Row],[M1]],$H1213:$L$2227,2,FALSE)),0)</f>
        <v>0</v>
      </c>
      <c r="P1212" s="16">
        <f>IFERROR(_xlfn.IFNA(VLOOKUP(Fullmath[[#This Row],[M1]],$H$2:$L1211,4,FALSE),VLOOKUP(Fullmath[[#This Row],[M1]],$H1213:$L$2227,4,FALSE)),0)</f>
        <v>0</v>
      </c>
      <c r="S1212" s="15">
        <f>IFERROR(_xlfn.IFNA(VLOOKUP(Fullmath[[#This Row],[M2]],$H$2:$L1211,2,FALSE),VLOOKUP(Fullmath[[#This Row],[M2]],$H1213:$L$2227,2,FALSE)),0)</f>
        <v>0</v>
      </c>
      <c r="T1212" s="16">
        <f>IFERROR(_xlfn.IFNA(VLOOKUP(Fullmath[[#This Row],[M2]],$H$2:$L1211,4,FALSE),VLOOKUP(Fullmath[[#This Row],[M2]],$H1213:$L$2227,4,FALSE)),0)</f>
        <v>0</v>
      </c>
      <c r="W1212" s="15">
        <f>IFERROR(_xlfn.IFNA(VLOOKUP(Fullmath[[#This Row],[M3]],$H$2:$L1211,2,FALSE),VLOOKUP(Fullmath[[#This Row],[M3]],$H1213:$L$2227,2,FALSE)),0)</f>
        <v>0</v>
      </c>
      <c r="X1212" s="16">
        <f>IFERROR(_xlfn.IFNA(VLOOKUP(Fullmath[[#This Row],[M3]],$H$2:$L1211,4,FALSE),VLOOKUP(Fullmath[[#This Row],[M3]],$H1213:$L$2227,4,FALSE)),0)</f>
        <v>0</v>
      </c>
      <c r="AA1212" s="15">
        <f>IFERROR(_xlfn.IFNA(VLOOKUP(Fullmath[[#This Row],[M4]],$H$2:$L1211,2,FALSE),VLOOKUP(Fullmath[[#This Row],[M4]],$H1213:$L$2227,2,FALSE)),0)</f>
        <v>0</v>
      </c>
      <c r="AB1212" s="16">
        <f>IFERROR(_xlfn.IFNA(VLOOKUP(Fullmath[[#This Row],[M4]],$H$2:$L1211,4,FALSE),VLOOKUP(Fullmath[[#This Row],[M4]],$H1213:$L$2227,4,FALSE)),0)</f>
        <v>0</v>
      </c>
      <c r="AE1212" s="15">
        <f>IFERROR(_xlfn.IFNA(VLOOKUP(Fullmath[[#This Row],[M5]],$H$2:$L1211,2,FALSE),VLOOKUP(Fullmath[[#This Row],[M5]],$H1213:$L$2227,2,FALSE)),0)</f>
        <v>0</v>
      </c>
      <c r="AF1212" s="16">
        <f>IFERROR(_xlfn.IFNA(VLOOKUP(Fullmath[[#This Row],[M5]],$H$2:$L1211,4,FALSE),VLOOKUP(Fullmath[[#This Row],[M5]],$H1213:$L$2227,4,FALSE)),0)</f>
        <v>0</v>
      </c>
      <c r="AI1212" s="15">
        <f>IFERROR(_xlfn.IFNA(VLOOKUP(Fullmath[[#This Row],[M6]],$H$2:$L1211,2,FALSE),VLOOKUP(Fullmath[[#This Row],[M6]],$H1213:$L$2227,2,FALSE)),0)</f>
        <v>0</v>
      </c>
      <c r="AJ1212" s="16">
        <f>IFERROR(_xlfn.IFNA(VLOOKUP(Fullmath[[#This Row],[M6]],$H$2:$L1211,4,FALSE),VLOOKUP(Fullmath[[#This Row],[M6]],$H1213:$L$2227,4,FALSE)),0)</f>
        <v>0</v>
      </c>
      <c r="AM1212" s="6">
        <f>(IFERROR(VLOOKUP(AK1212,Components[[Name]:[Price]],2,FALSE),0))</f>
        <v>0</v>
      </c>
      <c r="AP1212" s="6">
        <f>(IFERROR(VLOOKUP(AN1212,Components[[Name]:[Price]],2,FALSE),0))</f>
        <v>0</v>
      </c>
      <c r="AS1212" s="6">
        <f>(IFERROR(VLOOKUP(AQ1212,Components[[Name]:[Price]],2,FALSE),0))</f>
        <v>0</v>
      </c>
      <c r="AV1212" s="6">
        <f>(IFERROR(VLOOKUP(AT1212,Components[[Name]:[Price]],2,FALSE),0))</f>
        <v>0</v>
      </c>
      <c r="AY1212" s="6">
        <f>(IFERROR(VLOOKUP(AW1212,Components[[Name]:[Price]],2,FALSE),0))</f>
        <v>0</v>
      </c>
      <c r="BB1212" s="6">
        <f>(IFERROR(VLOOKUP(AZ1212,Components[[Name]:[Price]],2,FALSE),0))</f>
        <v>0</v>
      </c>
    </row>
    <row r="1213" spans="9:54" x14ac:dyDescent="0.2">
      <c r="I1213" s="7" t="e">
        <f>Fullmath[[#This Row],[Total CP]]/Fullmath[[#This Row],[Quantity]]</f>
        <v>#DIV/0!</v>
      </c>
      <c r="J12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3" s="6" t="e">
        <f>Fullmath[[#This Row],[Mat Cost]]/Fullmath[[#This Row],[Quantity]]</f>
        <v>#DIV/0!</v>
      </c>
      <c r="L12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3" s="14"/>
      <c r="O1213" s="15">
        <f>IFERROR(_xlfn.IFNA(VLOOKUP(Fullmath[[#This Row],[M1]],$H$2:$L1212,2,FALSE),VLOOKUP(Fullmath[[#This Row],[M1]],$H1214:$L$2227,2,FALSE)),0)</f>
        <v>0</v>
      </c>
      <c r="P1213" s="16">
        <f>IFERROR(_xlfn.IFNA(VLOOKUP(Fullmath[[#This Row],[M1]],$H$2:$L1212,4,FALSE),VLOOKUP(Fullmath[[#This Row],[M1]],$H1214:$L$2227,4,FALSE)),0)</f>
        <v>0</v>
      </c>
      <c r="S1213" s="15">
        <f>IFERROR(_xlfn.IFNA(VLOOKUP(Fullmath[[#This Row],[M2]],$H$2:$L1212,2,FALSE),VLOOKUP(Fullmath[[#This Row],[M2]],$H1214:$L$2227,2,FALSE)),0)</f>
        <v>0</v>
      </c>
      <c r="T1213" s="16">
        <f>IFERROR(_xlfn.IFNA(VLOOKUP(Fullmath[[#This Row],[M2]],$H$2:$L1212,4,FALSE),VLOOKUP(Fullmath[[#This Row],[M2]],$H1214:$L$2227,4,FALSE)),0)</f>
        <v>0</v>
      </c>
      <c r="W1213" s="15">
        <f>IFERROR(_xlfn.IFNA(VLOOKUP(Fullmath[[#This Row],[M3]],$H$2:$L1212,2,FALSE),VLOOKUP(Fullmath[[#This Row],[M3]],$H1214:$L$2227,2,FALSE)),0)</f>
        <v>0</v>
      </c>
      <c r="X1213" s="16">
        <f>IFERROR(_xlfn.IFNA(VLOOKUP(Fullmath[[#This Row],[M3]],$H$2:$L1212,4,FALSE),VLOOKUP(Fullmath[[#This Row],[M3]],$H1214:$L$2227,4,FALSE)),0)</f>
        <v>0</v>
      </c>
      <c r="AA1213" s="15">
        <f>IFERROR(_xlfn.IFNA(VLOOKUP(Fullmath[[#This Row],[M4]],$H$2:$L1212,2,FALSE),VLOOKUP(Fullmath[[#This Row],[M4]],$H1214:$L$2227,2,FALSE)),0)</f>
        <v>0</v>
      </c>
      <c r="AB1213" s="16">
        <f>IFERROR(_xlfn.IFNA(VLOOKUP(Fullmath[[#This Row],[M4]],$H$2:$L1212,4,FALSE),VLOOKUP(Fullmath[[#This Row],[M4]],$H1214:$L$2227,4,FALSE)),0)</f>
        <v>0</v>
      </c>
      <c r="AE1213" s="15">
        <f>IFERROR(_xlfn.IFNA(VLOOKUP(Fullmath[[#This Row],[M5]],$H$2:$L1212,2,FALSE),VLOOKUP(Fullmath[[#This Row],[M5]],$H1214:$L$2227,2,FALSE)),0)</f>
        <v>0</v>
      </c>
      <c r="AF1213" s="16">
        <f>IFERROR(_xlfn.IFNA(VLOOKUP(Fullmath[[#This Row],[M5]],$H$2:$L1212,4,FALSE),VLOOKUP(Fullmath[[#This Row],[M5]],$H1214:$L$2227,4,FALSE)),0)</f>
        <v>0</v>
      </c>
      <c r="AI1213" s="15">
        <f>IFERROR(_xlfn.IFNA(VLOOKUP(Fullmath[[#This Row],[M6]],$H$2:$L1212,2,FALSE),VLOOKUP(Fullmath[[#This Row],[M6]],$H1214:$L$2227,2,FALSE)),0)</f>
        <v>0</v>
      </c>
      <c r="AJ1213" s="16">
        <f>IFERROR(_xlfn.IFNA(VLOOKUP(Fullmath[[#This Row],[M6]],$H$2:$L1212,4,FALSE),VLOOKUP(Fullmath[[#This Row],[M6]],$H1214:$L$2227,4,FALSE)),0)</f>
        <v>0</v>
      </c>
      <c r="AM1213" s="6">
        <f>(IFERROR(VLOOKUP(AK1213,Components[[Name]:[Price]],2,FALSE),0))</f>
        <v>0</v>
      </c>
      <c r="AP1213" s="6">
        <f>(IFERROR(VLOOKUP(AN1213,Components[[Name]:[Price]],2,FALSE),0))</f>
        <v>0</v>
      </c>
      <c r="AS1213" s="6">
        <f>(IFERROR(VLOOKUP(AQ1213,Components[[Name]:[Price]],2,FALSE),0))</f>
        <v>0</v>
      </c>
      <c r="AV1213" s="6">
        <f>(IFERROR(VLOOKUP(AT1213,Components[[Name]:[Price]],2,FALSE),0))</f>
        <v>0</v>
      </c>
      <c r="AY1213" s="6">
        <f>(IFERROR(VLOOKUP(AW1213,Components[[Name]:[Price]],2,FALSE),0))</f>
        <v>0</v>
      </c>
      <c r="BB1213" s="6">
        <f>(IFERROR(VLOOKUP(AZ1213,Components[[Name]:[Price]],2,FALSE),0))</f>
        <v>0</v>
      </c>
    </row>
    <row r="1214" spans="9:54" x14ac:dyDescent="0.2">
      <c r="I1214" s="7" t="e">
        <f>Fullmath[[#This Row],[Total CP]]/Fullmath[[#This Row],[Quantity]]</f>
        <v>#DIV/0!</v>
      </c>
      <c r="J12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4" s="6" t="e">
        <f>Fullmath[[#This Row],[Mat Cost]]/Fullmath[[#This Row],[Quantity]]</f>
        <v>#DIV/0!</v>
      </c>
      <c r="L12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4" s="14"/>
      <c r="O1214" s="15">
        <f>IFERROR(_xlfn.IFNA(VLOOKUP(Fullmath[[#This Row],[M1]],$H$2:$L1213,2,FALSE),VLOOKUP(Fullmath[[#This Row],[M1]],$H1215:$L$2227,2,FALSE)),0)</f>
        <v>0</v>
      </c>
      <c r="P1214" s="16">
        <f>IFERROR(_xlfn.IFNA(VLOOKUP(Fullmath[[#This Row],[M1]],$H$2:$L1213,4,FALSE),VLOOKUP(Fullmath[[#This Row],[M1]],$H1215:$L$2227,4,FALSE)),0)</f>
        <v>0</v>
      </c>
      <c r="S1214" s="15">
        <f>IFERROR(_xlfn.IFNA(VLOOKUP(Fullmath[[#This Row],[M2]],$H$2:$L1213,2,FALSE),VLOOKUP(Fullmath[[#This Row],[M2]],$H1215:$L$2227,2,FALSE)),0)</f>
        <v>0</v>
      </c>
      <c r="T1214" s="16">
        <f>IFERROR(_xlfn.IFNA(VLOOKUP(Fullmath[[#This Row],[M2]],$H$2:$L1213,4,FALSE),VLOOKUP(Fullmath[[#This Row],[M2]],$H1215:$L$2227,4,FALSE)),0)</f>
        <v>0</v>
      </c>
      <c r="W1214" s="15">
        <f>IFERROR(_xlfn.IFNA(VLOOKUP(Fullmath[[#This Row],[M3]],$H$2:$L1213,2,FALSE),VLOOKUP(Fullmath[[#This Row],[M3]],$H1215:$L$2227,2,FALSE)),0)</f>
        <v>0</v>
      </c>
      <c r="X1214" s="16">
        <f>IFERROR(_xlfn.IFNA(VLOOKUP(Fullmath[[#This Row],[M3]],$H$2:$L1213,4,FALSE),VLOOKUP(Fullmath[[#This Row],[M3]],$H1215:$L$2227,4,FALSE)),0)</f>
        <v>0</v>
      </c>
      <c r="AA1214" s="15">
        <f>IFERROR(_xlfn.IFNA(VLOOKUP(Fullmath[[#This Row],[M4]],$H$2:$L1213,2,FALSE),VLOOKUP(Fullmath[[#This Row],[M4]],$H1215:$L$2227,2,FALSE)),0)</f>
        <v>0</v>
      </c>
      <c r="AB1214" s="16">
        <f>IFERROR(_xlfn.IFNA(VLOOKUP(Fullmath[[#This Row],[M4]],$H$2:$L1213,4,FALSE),VLOOKUP(Fullmath[[#This Row],[M4]],$H1215:$L$2227,4,FALSE)),0)</f>
        <v>0</v>
      </c>
      <c r="AE1214" s="15">
        <f>IFERROR(_xlfn.IFNA(VLOOKUP(Fullmath[[#This Row],[M5]],$H$2:$L1213,2,FALSE),VLOOKUP(Fullmath[[#This Row],[M5]],$H1215:$L$2227,2,FALSE)),0)</f>
        <v>0</v>
      </c>
      <c r="AF1214" s="16">
        <f>IFERROR(_xlfn.IFNA(VLOOKUP(Fullmath[[#This Row],[M5]],$H$2:$L1213,4,FALSE),VLOOKUP(Fullmath[[#This Row],[M5]],$H1215:$L$2227,4,FALSE)),0)</f>
        <v>0</v>
      </c>
      <c r="AI1214" s="15">
        <f>IFERROR(_xlfn.IFNA(VLOOKUP(Fullmath[[#This Row],[M6]],$H$2:$L1213,2,FALSE),VLOOKUP(Fullmath[[#This Row],[M6]],$H1215:$L$2227,2,FALSE)),0)</f>
        <v>0</v>
      </c>
      <c r="AJ1214" s="16">
        <f>IFERROR(_xlfn.IFNA(VLOOKUP(Fullmath[[#This Row],[M6]],$H$2:$L1213,4,FALSE),VLOOKUP(Fullmath[[#This Row],[M6]],$H1215:$L$2227,4,FALSE)),0)</f>
        <v>0</v>
      </c>
      <c r="AM1214" s="6">
        <f>(IFERROR(VLOOKUP(AK1214,Components[[Name]:[Price]],2,FALSE),0))</f>
        <v>0</v>
      </c>
      <c r="AP1214" s="6">
        <f>(IFERROR(VLOOKUP(AN1214,Components[[Name]:[Price]],2,FALSE),0))</f>
        <v>0</v>
      </c>
      <c r="AS1214" s="6">
        <f>(IFERROR(VLOOKUP(AQ1214,Components[[Name]:[Price]],2,FALSE),0))</f>
        <v>0</v>
      </c>
      <c r="AV1214" s="6">
        <f>(IFERROR(VLOOKUP(AT1214,Components[[Name]:[Price]],2,FALSE),0))</f>
        <v>0</v>
      </c>
      <c r="AY1214" s="6">
        <f>(IFERROR(VLOOKUP(AW1214,Components[[Name]:[Price]],2,FALSE),0))</f>
        <v>0</v>
      </c>
      <c r="BB1214" s="6">
        <f>(IFERROR(VLOOKUP(AZ1214,Components[[Name]:[Price]],2,FALSE),0))</f>
        <v>0</v>
      </c>
    </row>
    <row r="1215" spans="9:54" x14ac:dyDescent="0.2">
      <c r="I1215" s="7" t="e">
        <f>Fullmath[[#This Row],[Total CP]]/Fullmath[[#This Row],[Quantity]]</f>
        <v>#DIV/0!</v>
      </c>
      <c r="J12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5" s="6" t="e">
        <f>Fullmath[[#This Row],[Mat Cost]]/Fullmath[[#This Row],[Quantity]]</f>
        <v>#DIV/0!</v>
      </c>
      <c r="L12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5" s="14"/>
      <c r="O1215" s="15">
        <f>IFERROR(_xlfn.IFNA(VLOOKUP(Fullmath[[#This Row],[M1]],$H$2:$L1214,2,FALSE),VLOOKUP(Fullmath[[#This Row],[M1]],$H1216:$L$2227,2,FALSE)),0)</f>
        <v>0</v>
      </c>
      <c r="P1215" s="16">
        <f>IFERROR(_xlfn.IFNA(VLOOKUP(Fullmath[[#This Row],[M1]],$H$2:$L1214,4,FALSE),VLOOKUP(Fullmath[[#This Row],[M1]],$H1216:$L$2227,4,FALSE)),0)</f>
        <v>0</v>
      </c>
      <c r="S1215" s="15">
        <f>IFERROR(_xlfn.IFNA(VLOOKUP(Fullmath[[#This Row],[M2]],$H$2:$L1214,2,FALSE),VLOOKUP(Fullmath[[#This Row],[M2]],$H1216:$L$2227,2,FALSE)),0)</f>
        <v>0</v>
      </c>
      <c r="T1215" s="16">
        <f>IFERROR(_xlfn.IFNA(VLOOKUP(Fullmath[[#This Row],[M2]],$H$2:$L1214,4,FALSE),VLOOKUP(Fullmath[[#This Row],[M2]],$H1216:$L$2227,4,FALSE)),0)</f>
        <v>0</v>
      </c>
      <c r="W1215" s="15">
        <f>IFERROR(_xlfn.IFNA(VLOOKUP(Fullmath[[#This Row],[M3]],$H$2:$L1214,2,FALSE),VLOOKUP(Fullmath[[#This Row],[M3]],$H1216:$L$2227,2,FALSE)),0)</f>
        <v>0</v>
      </c>
      <c r="X1215" s="16">
        <f>IFERROR(_xlfn.IFNA(VLOOKUP(Fullmath[[#This Row],[M3]],$H$2:$L1214,4,FALSE),VLOOKUP(Fullmath[[#This Row],[M3]],$H1216:$L$2227,4,FALSE)),0)</f>
        <v>0</v>
      </c>
      <c r="AA1215" s="15">
        <f>IFERROR(_xlfn.IFNA(VLOOKUP(Fullmath[[#This Row],[M4]],$H$2:$L1214,2,FALSE),VLOOKUP(Fullmath[[#This Row],[M4]],$H1216:$L$2227,2,FALSE)),0)</f>
        <v>0</v>
      </c>
      <c r="AB1215" s="16">
        <f>IFERROR(_xlfn.IFNA(VLOOKUP(Fullmath[[#This Row],[M4]],$H$2:$L1214,4,FALSE),VLOOKUP(Fullmath[[#This Row],[M4]],$H1216:$L$2227,4,FALSE)),0)</f>
        <v>0</v>
      </c>
      <c r="AE1215" s="15">
        <f>IFERROR(_xlfn.IFNA(VLOOKUP(Fullmath[[#This Row],[M5]],$H$2:$L1214,2,FALSE),VLOOKUP(Fullmath[[#This Row],[M5]],$H1216:$L$2227,2,FALSE)),0)</f>
        <v>0</v>
      </c>
      <c r="AF1215" s="16">
        <f>IFERROR(_xlfn.IFNA(VLOOKUP(Fullmath[[#This Row],[M5]],$H$2:$L1214,4,FALSE),VLOOKUP(Fullmath[[#This Row],[M5]],$H1216:$L$2227,4,FALSE)),0)</f>
        <v>0</v>
      </c>
      <c r="AI1215" s="15">
        <f>IFERROR(_xlfn.IFNA(VLOOKUP(Fullmath[[#This Row],[M6]],$H$2:$L1214,2,FALSE),VLOOKUP(Fullmath[[#This Row],[M6]],$H1216:$L$2227,2,FALSE)),0)</f>
        <v>0</v>
      </c>
      <c r="AJ1215" s="16">
        <f>IFERROR(_xlfn.IFNA(VLOOKUP(Fullmath[[#This Row],[M6]],$H$2:$L1214,4,FALSE),VLOOKUP(Fullmath[[#This Row],[M6]],$H1216:$L$2227,4,FALSE)),0)</f>
        <v>0</v>
      </c>
      <c r="AM1215" s="6">
        <f>(IFERROR(VLOOKUP(AK1215,Components[[Name]:[Price]],2,FALSE),0))</f>
        <v>0</v>
      </c>
      <c r="AP1215" s="6">
        <f>(IFERROR(VLOOKUP(AN1215,Components[[Name]:[Price]],2,FALSE),0))</f>
        <v>0</v>
      </c>
      <c r="AS1215" s="6">
        <f>(IFERROR(VLOOKUP(AQ1215,Components[[Name]:[Price]],2,FALSE),0))</f>
        <v>0</v>
      </c>
      <c r="AV1215" s="6">
        <f>(IFERROR(VLOOKUP(AT1215,Components[[Name]:[Price]],2,FALSE),0))</f>
        <v>0</v>
      </c>
      <c r="AY1215" s="6">
        <f>(IFERROR(VLOOKUP(AW1215,Components[[Name]:[Price]],2,FALSE),0))</f>
        <v>0</v>
      </c>
      <c r="BB1215" s="6">
        <f>(IFERROR(VLOOKUP(AZ1215,Components[[Name]:[Price]],2,FALSE),0))</f>
        <v>0</v>
      </c>
    </row>
    <row r="1216" spans="9:54" x14ac:dyDescent="0.2">
      <c r="I1216" s="7" t="e">
        <f>Fullmath[[#This Row],[Total CP]]/Fullmath[[#This Row],[Quantity]]</f>
        <v>#DIV/0!</v>
      </c>
      <c r="J12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6" s="6" t="e">
        <f>Fullmath[[#This Row],[Mat Cost]]/Fullmath[[#This Row],[Quantity]]</f>
        <v>#DIV/0!</v>
      </c>
      <c r="L12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6" s="14"/>
      <c r="O1216" s="15">
        <f>IFERROR(_xlfn.IFNA(VLOOKUP(Fullmath[[#This Row],[M1]],$H$2:$L1215,2,FALSE),VLOOKUP(Fullmath[[#This Row],[M1]],$H1217:$L$2227,2,FALSE)),0)</f>
        <v>0</v>
      </c>
      <c r="P1216" s="16">
        <f>IFERROR(_xlfn.IFNA(VLOOKUP(Fullmath[[#This Row],[M1]],$H$2:$L1215,4,FALSE),VLOOKUP(Fullmath[[#This Row],[M1]],$H1217:$L$2227,4,FALSE)),0)</f>
        <v>0</v>
      </c>
      <c r="S1216" s="15">
        <f>IFERROR(_xlfn.IFNA(VLOOKUP(Fullmath[[#This Row],[M2]],$H$2:$L1215,2,FALSE),VLOOKUP(Fullmath[[#This Row],[M2]],$H1217:$L$2227,2,FALSE)),0)</f>
        <v>0</v>
      </c>
      <c r="T1216" s="16">
        <f>IFERROR(_xlfn.IFNA(VLOOKUP(Fullmath[[#This Row],[M2]],$H$2:$L1215,4,FALSE),VLOOKUP(Fullmath[[#This Row],[M2]],$H1217:$L$2227,4,FALSE)),0)</f>
        <v>0</v>
      </c>
      <c r="W1216" s="15">
        <f>IFERROR(_xlfn.IFNA(VLOOKUP(Fullmath[[#This Row],[M3]],$H$2:$L1215,2,FALSE),VLOOKUP(Fullmath[[#This Row],[M3]],$H1217:$L$2227,2,FALSE)),0)</f>
        <v>0</v>
      </c>
      <c r="X1216" s="16">
        <f>IFERROR(_xlfn.IFNA(VLOOKUP(Fullmath[[#This Row],[M3]],$H$2:$L1215,4,FALSE),VLOOKUP(Fullmath[[#This Row],[M3]],$H1217:$L$2227,4,FALSE)),0)</f>
        <v>0</v>
      </c>
      <c r="AA1216" s="15">
        <f>IFERROR(_xlfn.IFNA(VLOOKUP(Fullmath[[#This Row],[M4]],$H$2:$L1215,2,FALSE),VLOOKUP(Fullmath[[#This Row],[M4]],$H1217:$L$2227,2,FALSE)),0)</f>
        <v>0</v>
      </c>
      <c r="AB1216" s="16">
        <f>IFERROR(_xlfn.IFNA(VLOOKUP(Fullmath[[#This Row],[M4]],$H$2:$L1215,4,FALSE),VLOOKUP(Fullmath[[#This Row],[M4]],$H1217:$L$2227,4,FALSE)),0)</f>
        <v>0</v>
      </c>
      <c r="AE1216" s="15">
        <f>IFERROR(_xlfn.IFNA(VLOOKUP(Fullmath[[#This Row],[M5]],$H$2:$L1215,2,FALSE),VLOOKUP(Fullmath[[#This Row],[M5]],$H1217:$L$2227,2,FALSE)),0)</f>
        <v>0</v>
      </c>
      <c r="AF1216" s="16">
        <f>IFERROR(_xlfn.IFNA(VLOOKUP(Fullmath[[#This Row],[M5]],$H$2:$L1215,4,FALSE),VLOOKUP(Fullmath[[#This Row],[M5]],$H1217:$L$2227,4,FALSE)),0)</f>
        <v>0</v>
      </c>
      <c r="AI1216" s="15">
        <f>IFERROR(_xlfn.IFNA(VLOOKUP(Fullmath[[#This Row],[M6]],$H$2:$L1215,2,FALSE),VLOOKUP(Fullmath[[#This Row],[M6]],$H1217:$L$2227,2,FALSE)),0)</f>
        <v>0</v>
      </c>
      <c r="AJ1216" s="16">
        <f>IFERROR(_xlfn.IFNA(VLOOKUP(Fullmath[[#This Row],[M6]],$H$2:$L1215,4,FALSE),VLOOKUP(Fullmath[[#This Row],[M6]],$H1217:$L$2227,4,FALSE)),0)</f>
        <v>0</v>
      </c>
      <c r="AM1216" s="6">
        <f>(IFERROR(VLOOKUP(AK1216,Components[[Name]:[Price]],2,FALSE),0))</f>
        <v>0</v>
      </c>
      <c r="AP1216" s="6">
        <f>(IFERROR(VLOOKUP(AN1216,Components[[Name]:[Price]],2,FALSE),0))</f>
        <v>0</v>
      </c>
      <c r="AS1216" s="6">
        <f>(IFERROR(VLOOKUP(AQ1216,Components[[Name]:[Price]],2,FALSE),0))</f>
        <v>0</v>
      </c>
      <c r="AV1216" s="6">
        <f>(IFERROR(VLOOKUP(AT1216,Components[[Name]:[Price]],2,FALSE),0))</f>
        <v>0</v>
      </c>
      <c r="AY1216" s="6">
        <f>(IFERROR(VLOOKUP(AW1216,Components[[Name]:[Price]],2,FALSE),0))</f>
        <v>0</v>
      </c>
      <c r="BB1216" s="6">
        <f>(IFERROR(VLOOKUP(AZ1216,Components[[Name]:[Price]],2,FALSE),0))</f>
        <v>0</v>
      </c>
    </row>
    <row r="1217" spans="9:54" x14ac:dyDescent="0.2">
      <c r="I1217" s="7" t="e">
        <f>Fullmath[[#This Row],[Total CP]]/Fullmath[[#This Row],[Quantity]]</f>
        <v>#DIV/0!</v>
      </c>
      <c r="J12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7" s="6" t="e">
        <f>Fullmath[[#This Row],[Mat Cost]]/Fullmath[[#This Row],[Quantity]]</f>
        <v>#DIV/0!</v>
      </c>
      <c r="L12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7" s="14"/>
      <c r="O1217" s="15">
        <f>IFERROR(_xlfn.IFNA(VLOOKUP(Fullmath[[#This Row],[M1]],$H$2:$L1216,2,FALSE),VLOOKUP(Fullmath[[#This Row],[M1]],$H1218:$L$2227,2,FALSE)),0)</f>
        <v>0</v>
      </c>
      <c r="P1217" s="16">
        <f>IFERROR(_xlfn.IFNA(VLOOKUP(Fullmath[[#This Row],[M1]],$H$2:$L1216,4,FALSE),VLOOKUP(Fullmath[[#This Row],[M1]],$H1218:$L$2227,4,FALSE)),0)</f>
        <v>0</v>
      </c>
      <c r="S1217" s="15">
        <f>IFERROR(_xlfn.IFNA(VLOOKUP(Fullmath[[#This Row],[M2]],$H$2:$L1216,2,FALSE),VLOOKUP(Fullmath[[#This Row],[M2]],$H1218:$L$2227,2,FALSE)),0)</f>
        <v>0</v>
      </c>
      <c r="T1217" s="16">
        <f>IFERROR(_xlfn.IFNA(VLOOKUP(Fullmath[[#This Row],[M2]],$H$2:$L1216,4,FALSE),VLOOKUP(Fullmath[[#This Row],[M2]],$H1218:$L$2227,4,FALSE)),0)</f>
        <v>0</v>
      </c>
      <c r="W1217" s="15">
        <f>IFERROR(_xlfn.IFNA(VLOOKUP(Fullmath[[#This Row],[M3]],$H$2:$L1216,2,FALSE),VLOOKUP(Fullmath[[#This Row],[M3]],$H1218:$L$2227,2,FALSE)),0)</f>
        <v>0</v>
      </c>
      <c r="X1217" s="16">
        <f>IFERROR(_xlfn.IFNA(VLOOKUP(Fullmath[[#This Row],[M3]],$H$2:$L1216,4,FALSE),VLOOKUP(Fullmath[[#This Row],[M3]],$H1218:$L$2227,4,FALSE)),0)</f>
        <v>0</v>
      </c>
      <c r="AA1217" s="15">
        <f>IFERROR(_xlfn.IFNA(VLOOKUP(Fullmath[[#This Row],[M4]],$H$2:$L1216,2,FALSE),VLOOKUP(Fullmath[[#This Row],[M4]],$H1218:$L$2227,2,FALSE)),0)</f>
        <v>0</v>
      </c>
      <c r="AB1217" s="16">
        <f>IFERROR(_xlfn.IFNA(VLOOKUP(Fullmath[[#This Row],[M4]],$H$2:$L1216,4,FALSE),VLOOKUP(Fullmath[[#This Row],[M4]],$H1218:$L$2227,4,FALSE)),0)</f>
        <v>0</v>
      </c>
      <c r="AE1217" s="15">
        <f>IFERROR(_xlfn.IFNA(VLOOKUP(Fullmath[[#This Row],[M5]],$H$2:$L1216,2,FALSE),VLOOKUP(Fullmath[[#This Row],[M5]],$H1218:$L$2227,2,FALSE)),0)</f>
        <v>0</v>
      </c>
      <c r="AF1217" s="16">
        <f>IFERROR(_xlfn.IFNA(VLOOKUP(Fullmath[[#This Row],[M5]],$H$2:$L1216,4,FALSE),VLOOKUP(Fullmath[[#This Row],[M5]],$H1218:$L$2227,4,FALSE)),0)</f>
        <v>0</v>
      </c>
      <c r="AI1217" s="15">
        <f>IFERROR(_xlfn.IFNA(VLOOKUP(Fullmath[[#This Row],[M6]],$H$2:$L1216,2,FALSE),VLOOKUP(Fullmath[[#This Row],[M6]],$H1218:$L$2227,2,FALSE)),0)</f>
        <v>0</v>
      </c>
      <c r="AJ1217" s="16">
        <f>IFERROR(_xlfn.IFNA(VLOOKUP(Fullmath[[#This Row],[M6]],$H$2:$L1216,4,FALSE),VLOOKUP(Fullmath[[#This Row],[M6]],$H1218:$L$2227,4,FALSE)),0)</f>
        <v>0</v>
      </c>
      <c r="AM1217" s="6">
        <f>(IFERROR(VLOOKUP(AK1217,Components[[Name]:[Price]],2,FALSE),0))</f>
        <v>0</v>
      </c>
      <c r="AP1217" s="6">
        <f>(IFERROR(VLOOKUP(AN1217,Components[[Name]:[Price]],2,FALSE),0))</f>
        <v>0</v>
      </c>
      <c r="AS1217" s="6">
        <f>(IFERROR(VLOOKUP(AQ1217,Components[[Name]:[Price]],2,FALSE),0))</f>
        <v>0</v>
      </c>
      <c r="AV1217" s="6">
        <f>(IFERROR(VLOOKUP(AT1217,Components[[Name]:[Price]],2,FALSE),0))</f>
        <v>0</v>
      </c>
      <c r="AY1217" s="6">
        <f>(IFERROR(VLOOKUP(AW1217,Components[[Name]:[Price]],2,FALSE),0))</f>
        <v>0</v>
      </c>
      <c r="BB1217" s="6">
        <f>(IFERROR(VLOOKUP(AZ1217,Components[[Name]:[Price]],2,FALSE),0))</f>
        <v>0</v>
      </c>
    </row>
    <row r="1218" spans="9:54" x14ac:dyDescent="0.2">
      <c r="I1218" s="7" t="e">
        <f>Fullmath[[#This Row],[Total CP]]/Fullmath[[#This Row],[Quantity]]</f>
        <v>#DIV/0!</v>
      </c>
      <c r="J12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8" s="6" t="e">
        <f>Fullmath[[#This Row],[Mat Cost]]/Fullmath[[#This Row],[Quantity]]</f>
        <v>#DIV/0!</v>
      </c>
      <c r="L12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8" s="14"/>
      <c r="O1218" s="15">
        <f>IFERROR(_xlfn.IFNA(VLOOKUP(Fullmath[[#This Row],[M1]],$H$2:$L1217,2,FALSE),VLOOKUP(Fullmath[[#This Row],[M1]],$H1219:$L$2227,2,FALSE)),0)</f>
        <v>0</v>
      </c>
      <c r="P1218" s="16">
        <f>IFERROR(_xlfn.IFNA(VLOOKUP(Fullmath[[#This Row],[M1]],$H$2:$L1217,4,FALSE),VLOOKUP(Fullmath[[#This Row],[M1]],$H1219:$L$2227,4,FALSE)),0)</f>
        <v>0</v>
      </c>
      <c r="S1218" s="15">
        <f>IFERROR(_xlfn.IFNA(VLOOKUP(Fullmath[[#This Row],[M2]],$H$2:$L1217,2,FALSE),VLOOKUP(Fullmath[[#This Row],[M2]],$H1219:$L$2227,2,FALSE)),0)</f>
        <v>0</v>
      </c>
      <c r="T1218" s="16">
        <f>IFERROR(_xlfn.IFNA(VLOOKUP(Fullmath[[#This Row],[M2]],$H$2:$L1217,4,FALSE),VLOOKUP(Fullmath[[#This Row],[M2]],$H1219:$L$2227,4,FALSE)),0)</f>
        <v>0</v>
      </c>
      <c r="W1218" s="15">
        <f>IFERROR(_xlfn.IFNA(VLOOKUP(Fullmath[[#This Row],[M3]],$H$2:$L1217,2,FALSE),VLOOKUP(Fullmath[[#This Row],[M3]],$H1219:$L$2227,2,FALSE)),0)</f>
        <v>0</v>
      </c>
      <c r="X1218" s="16">
        <f>IFERROR(_xlfn.IFNA(VLOOKUP(Fullmath[[#This Row],[M3]],$H$2:$L1217,4,FALSE),VLOOKUP(Fullmath[[#This Row],[M3]],$H1219:$L$2227,4,FALSE)),0)</f>
        <v>0</v>
      </c>
      <c r="AA1218" s="15">
        <f>IFERROR(_xlfn.IFNA(VLOOKUP(Fullmath[[#This Row],[M4]],$H$2:$L1217,2,FALSE),VLOOKUP(Fullmath[[#This Row],[M4]],$H1219:$L$2227,2,FALSE)),0)</f>
        <v>0</v>
      </c>
      <c r="AB1218" s="16">
        <f>IFERROR(_xlfn.IFNA(VLOOKUP(Fullmath[[#This Row],[M4]],$H$2:$L1217,4,FALSE),VLOOKUP(Fullmath[[#This Row],[M4]],$H1219:$L$2227,4,FALSE)),0)</f>
        <v>0</v>
      </c>
      <c r="AE1218" s="15">
        <f>IFERROR(_xlfn.IFNA(VLOOKUP(Fullmath[[#This Row],[M5]],$H$2:$L1217,2,FALSE),VLOOKUP(Fullmath[[#This Row],[M5]],$H1219:$L$2227,2,FALSE)),0)</f>
        <v>0</v>
      </c>
      <c r="AF1218" s="16">
        <f>IFERROR(_xlfn.IFNA(VLOOKUP(Fullmath[[#This Row],[M5]],$H$2:$L1217,4,FALSE),VLOOKUP(Fullmath[[#This Row],[M5]],$H1219:$L$2227,4,FALSE)),0)</f>
        <v>0</v>
      </c>
      <c r="AI1218" s="15">
        <f>IFERROR(_xlfn.IFNA(VLOOKUP(Fullmath[[#This Row],[M6]],$H$2:$L1217,2,FALSE),VLOOKUP(Fullmath[[#This Row],[M6]],$H1219:$L$2227,2,FALSE)),0)</f>
        <v>0</v>
      </c>
      <c r="AJ1218" s="16">
        <f>IFERROR(_xlfn.IFNA(VLOOKUP(Fullmath[[#This Row],[M6]],$H$2:$L1217,4,FALSE),VLOOKUP(Fullmath[[#This Row],[M6]],$H1219:$L$2227,4,FALSE)),0)</f>
        <v>0</v>
      </c>
      <c r="AM1218" s="6">
        <f>(IFERROR(VLOOKUP(AK1218,Components[[Name]:[Price]],2,FALSE),0))</f>
        <v>0</v>
      </c>
      <c r="AP1218" s="6">
        <f>(IFERROR(VLOOKUP(AN1218,Components[[Name]:[Price]],2,FALSE),0))</f>
        <v>0</v>
      </c>
      <c r="AS1218" s="6">
        <f>(IFERROR(VLOOKUP(AQ1218,Components[[Name]:[Price]],2,FALSE),0))</f>
        <v>0</v>
      </c>
      <c r="AV1218" s="6">
        <f>(IFERROR(VLOOKUP(AT1218,Components[[Name]:[Price]],2,FALSE),0))</f>
        <v>0</v>
      </c>
      <c r="AY1218" s="6">
        <f>(IFERROR(VLOOKUP(AW1218,Components[[Name]:[Price]],2,FALSE),0))</f>
        <v>0</v>
      </c>
      <c r="BB1218" s="6">
        <f>(IFERROR(VLOOKUP(AZ1218,Components[[Name]:[Price]],2,FALSE),0))</f>
        <v>0</v>
      </c>
    </row>
    <row r="1219" spans="9:54" x14ac:dyDescent="0.2">
      <c r="I1219" s="7" t="e">
        <f>Fullmath[[#This Row],[Total CP]]/Fullmath[[#This Row],[Quantity]]</f>
        <v>#DIV/0!</v>
      </c>
      <c r="J12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19" s="6" t="e">
        <f>Fullmath[[#This Row],[Mat Cost]]/Fullmath[[#This Row],[Quantity]]</f>
        <v>#DIV/0!</v>
      </c>
      <c r="L12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19" s="14"/>
      <c r="O1219" s="15">
        <f>IFERROR(_xlfn.IFNA(VLOOKUP(Fullmath[[#This Row],[M1]],$H$2:$L1218,2,FALSE),VLOOKUP(Fullmath[[#This Row],[M1]],$H1220:$L$2227,2,FALSE)),0)</f>
        <v>0</v>
      </c>
      <c r="P1219" s="16">
        <f>IFERROR(_xlfn.IFNA(VLOOKUP(Fullmath[[#This Row],[M1]],$H$2:$L1218,4,FALSE),VLOOKUP(Fullmath[[#This Row],[M1]],$H1220:$L$2227,4,FALSE)),0)</f>
        <v>0</v>
      </c>
      <c r="S1219" s="15">
        <f>IFERROR(_xlfn.IFNA(VLOOKUP(Fullmath[[#This Row],[M2]],$H$2:$L1218,2,FALSE),VLOOKUP(Fullmath[[#This Row],[M2]],$H1220:$L$2227,2,FALSE)),0)</f>
        <v>0</v>
      </c>
      <c r="T1219" s="16">
        <f>IFERROR(_xlfn.IFNA(VLOOKUP(Fullmath[[#This Row],[M2]],$H$2:$L1218,4,FALSE),VLOOKUP(Fullmath[[#This Row],[M2]],$H1220:$L$2227,4,FALSE)),0)</f>
        <v>0</v>
      </c>
      <c r="W1219" s="15">
        <f>IFERROR(_xlfn.IFNA(VLOOKUP(Fullmath[[#This Row],[M3]],$H$2:$L1218,2,FALSE),VLOOKUP(Fullmath[[#This Row],[M3]],$H1220:$L$2227,2,FALSE)),0)</f>
        <v>0</v>
      </c>
      <c r="X1219" s="16">
        <f>IFERROR(_xlfn.IFNA(VLOOKUP(Fullmath[[#This Row],[M3]],$H$2:$L1218,4,FALSE),VLOOKUP(Fullmath[[#This Row],[M3]],$H1220:$L$2227,4,FALSE)),0)</f>
        <v>0</v>
      </c>
      <c r="AA1219" s="15">
        <f>IFERROR(_xlfn.IFNA(VLOOKUP(Fullmath[[#This Row],[M4]],$H$2:$L1218,2,FALSE),VLOOKUP(Fullmath[[#This Row],[M4]],$H1220:$L$2227,2,FALSE)),0)</f>
        <v>0</v>
      </c>
      <c r="AB1219" s="16">
        <f>IFERROR(_xlfn.IFNA(VLOOKUP(Fullmath[[#This Row],[M4]],$H$2:$L1218,4,FALSE),VLOOKUP(Fullmath[[#This Row],[M4]],$H1220:$L$2227,4,FALSE)),0)</f>
        <v>0</v>
      </c>
      <c r="AE1219" s="15">
        <f>IFERROR(_xlfn.IFNA(VLOOKUP(Fullmath[[#This Row],[M5]],$H$2:$L1218,2,FALSE),VLOOKUP(Fullmath[[#This Row],[M5]],$H1220:$L$2227,2,FALSE)),0)</f>
        <v>0</v>
      </c>
      <c r="AF1219" s="16">
        <f>IFERROR(_xlfn.IFNA(VLOOKUP(Fullmath[[#This Row],[M5]],$H$2:$L1218,4,FALSE),VLOOKUP(Fullmath[[#This Row],[M5]],$H1220:$L$2227,4,FALSE)),0)</f>
        <v>0</v>
      </c>
      <c r="AI1219" s="15">
        <f>IFERROR(_xlfn.IFNA(VLOOKUP(Fullmath[[#This Row],[M6]],$H$2:$L1218,2,FALSE),VLOOKUP(Fullmath[[#This Row],[M6]],$H1220:$L$2227,2,FALSE)),0)</f>
        <v>0</v>
      </c>
      <c r="AJ1219" s="16">
        <f>IFERROR(_xlfn.IFNA(VLOOKUP(Fullmath[[#This Row],[M6]],$H$2:$L1218,4,FALSE),VLOOKUP(Fullmath[[#This Row],[M6]],$H1220:$L$2227,4,FALSE)),0)</f>
        <v>0</v>
      </c>
      <c r="AM1219" s="6">
        <f>(IFERROR(VLOOKUP(AK1219,Components[[Name]:[Price]],2,FALSE),0))</f>
        <v>0</v>
      </c>
      <c r="AP1219" s="6">
        <f>(IFERROR(VLOOKUP(AN1219,Components[[Name]:[Price]],2,FALSE),0))</f>
        <v>0</v>
      </c>
      <c r="AS1219" s="6">
        <f>(IFERROR(VLOOKUP(AQ1219,Components[[Name]:[Price]],2,FALSE),0))</f>
        <v>0</v>
      </c>
      <c r="AV1219" s="6">
        <f>(IFERROR(VLOOKUP(AT1219,Components[[Name]:[Price]],2,FALSE),0))</f>
        <v>0</v>
      </c>
      <c r="AY1219" s="6">
        <f>(IFERROR(VLOOKUP(AW1219,Components[[Name]:[Price]],2,FALSE),0))</f>
        <v>0</v>
      </c>
      <c r="BB1219" s="6">
        <f>(IFERROR(VLOOKUP(AZ1219,Components[[Name]:[Price]],2,FALSE),0))</f>
        <v>0</v>
      </c>
    </row>
    <row r="1220" spans="9:54" x14ac:dyDescent="0.2">
      <c r="I1220" s="7" t="e">
        <f>Fullmath[[#This Row],[Total CP]]/Fullmath[[#This Row],[Quantity]]</f>
        <v>#DIV/0!</v>
      </c>
      <c r="J12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0" s="6" t="e">
        <f>Fullmath[[#This Row],[Mat Cost]]/Fullmath[[#This Row],[Quantity]]</f>
        <v>#DIV/0!</v>
      </c>
      <c r="L12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0" s="14"/>
      <c r="O1220" s="15">
        <f>IFERROR(_xlfn.IFNA(VLOOKUP(Fullmath[[#This Row],[M1]],$H$2:$L1219,2,FALSE),VLOOKUP(Fullmath[[#This Row],[M1]],$H1221:$L$2227,2,FALSE)),0)</f>
        <v>0</v>
      </c>
      <c r="P1220" s="16">
        <f>IFERROR(_xlfn.IFNA(VLOOKUP(Fullmath[[#This Row],[M1]],$H$2:$L1219,4,FALSE),VLOOKUP(Fullmath[[#This Row],[M1]],$H1221:$L$2227,4,FALSE)),0)</f>
        <v>0</v>
      </c>
      <c r="S1220" s="15">
        <f>IFERROR(_xlfn.IFNA(VLOOKUP(Fullmath[[#This Row],[M2]],$H$2:$L1219,2,FALSE),VLOOKUP(Fullmath[[#This Row],[M2]],$H1221:$L$2227,2,FALSE)),0)</f>
        <v>0</v>
      </c>
      <c r="T1220" s="16">
        <f>IFERROR(_xlfn.IFNA(VLOOKUP(Fullmath[[#This Row],[M2]],$H$2:$L1219,4,FALSE),VLOOKUP(Fullmath[[#This Row],[M2]],$H1221:$L$2227,4,FALSE)),0)</f>
        <v>0</v>
      </c>
      <c r="W1220" s="15">
        <f>IFERROR(_xlfn.IFNA(VLOOKUP(Fullmath[[#This Row],[M3]],$H$2:$L1219,2,FALSE),VLOOKUP(Fullmath[[#This Row],[M3]],$H1221:$L$2227,2,FALSE)),0)</f>
        <v>0</v>
      </c>
      <c r="X1220" s="16">
        <f>IFERROR(_xlfn.IFNA(VLOOKUP(Fullmath[[#This Row],[M3]],$H$2:$L1219,4,FALSE),VLOOKUP(Fullmath[[#This Row],[M3]],$H1221:$L$2227,4,FALSE)),0)</f>
        <v>0</v>
      </c>
      <c r="AA1220" s="15">
        <f>IFERROR(_xlfn.IFNA(VLOOKUP(Fullmath[[#This Row],[M4]],$H$2:$L1219,2,FALSE),VLOOKUP(Fullmath[[#This Row],[M4]],$H1221:$L$2227,2,FALSE)),0)</f>
        <v>0</v>
      </c>
      <c r="AB1220" s="16">
        <f>IFERROR(_xlfn.IFNA(VLOOKUP(Fullmath[[#This Row],[M4]],$H$2:$L1219,4,FALSE),VLOOKUP(Fullmath[[#This Row],[M4]],$H1221:$L$2227,4,FALSE)),0)</f>
        <v>0</v>
      </c>
      <c r="AE1220" s="15">
        <f>IFERROR(_xlfn.IFNA(VLOOKUP(Fullmath[[#This Row],[M5]],$H$2:$L1219,2,FALSE),VLOOKUP(Fullmath[[#This Row],[M5]],$H1221:$L$2227,2,FALSE)),0)</f>
        <v>0</v>
      </c>
      <c r="AF1220" s="16">
        <f>IFERROR(_xlfn.IFNA(VLOOKUP(Fullmath[[#This Row],[M5]],$H$2:$L1219,4,FALSE),VLOOKUP(Fullmath[[#This Row],[M5]],$H1221:$L$2227,4,FALSE)),0)</f>
        <v>0</v>
      </c>
      <c r="AI1220" s="15">
        <f>IFERROR(_xlfn.IFNA(VLOOKUP(Fullmath[[#This Row],[M6]],$H$2:$L1219,2,FALSE),VLOOKUP(Fullmath[[#This Row],[M6]],$H1221:$L$2227,2,FALSE)),0)</f>
        <v>0</v>
      </c>
      <c r="AJ1220" s="16">
        <f>IFERROR(_xlfn.IFNA(VLOOKUP(Fullmath[[#This Row],[M6]],$H$2:$L1219,4,FALSE),VLOOKUP(Fullmath[[#This Row],[M6]],$H1221:$L$2227,4,FALSE)),0)</f>
        <v>0</v>
      </c>
      <c r="AM1220" s="6">
        <f>(IFERROR(VLOOKUP(AK1220,Components[[Name]:[Price]],2,FALSE),0))</f>
        <v>0</v>
      </c>
      <c r="AP1220" s="6">
        <f>(IFERROR(VLOOKUP(AN1220,Components[[Name]:[Price]],2,FALSE),0))</f>
        <v>0</v>
      </c>
      <c r="AS1220" s="6">
        <f>(IFERROR(VLOOKUP(AQ1220,Components[[Name]:[Price]],2,FALSE),0))</f>
        <v>0</v>
      </c>
      <c r="AV1220" s="6">
        <f>(IFERROR(VLOOKUP(AT1220,Components[[Name]:[Price]],2,FALSE),0))</f>
        <v>0</v>
      </c>
      <c r="AY1220" s="6">
        <f>(IFERROR(VLOOKUP(AW1220,Components[[Name]:[Price]],2,FALSE),0))</f>
        <v>0</v>
      </c>
      <c r="BB1220" s="6">
        <f>(IFERROR(VLOOKUP(AZ1220,Components[[Name]:[Price]],2,FALSE),0))</f>
        <v>0</v>
      </c>
    </row>
    <row r="1221" spans="9:54" x14ac:dyDescent="0.2">
      <c r="I1221" s="7" t="e">
        <f>Fullmath[[#This Row],[Total CP]]/Fullmath[[#This Row],[Quantity]]</f>
        <v>#DIV/0!</v>
      </c>
      <c r="J12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1" s="6" t="e">
        <f>Fullmath[[#This Row],[Mat Cost]]/Fullmath[[#This Row],[Quantity]]</f>
        <v>#DIV/0!</v>
      </c>
      <c r="L12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1" s="14"/>
      <c r="O1221" s="15">
        <f>IFERROR(_xlfn.IFNA(VLOOKUP(Fullmath[[#This Row],[M1]],$H$2:$L1220,2,FALSE),VLOOKUP(Fullmath[[#This Row],[M1]],$H1222:$L$2227,2,FALSE)),0)</f>
        <v>0</v>
      </c>
      <c r="P1221" s="16">
        <f>IFERROR(_xlfn.IFNA(VLOOKUP(Fullmath[[#This Row],[M1]],$H$2:$L1220,4,FALSE),VLOOKUP(Fullmath[[#This Row],[M1]],$H1222:$L$2227,4,FALSE)),0)</f>
        <v>0</v>
      </c>
      <c r="S1221" s="15">
        <f>IFERROR(_xlfn.IFNA(VLOOKUP(Fullmath[[#This Row],[M2]],$H$2:$L1220,2,FALSE),VLOOKUP(Fullmath[[#This Row],[M2]],$H1222:$L$2227,2,FALSE)),0)</f>
        <v>0</v>
      </c>
      <c r="T1221" s="16">
        <f>IFERROR(_xlfn.IFNA(VLOOKUP(Fullmath[[#This Row],[M2]],$H$2:$L1220,4,FALSE),VLOOKUP(Fullmath[[#This Row],[M2]],$H1222:$L$2227,4,FALSE)),0)</f>
        <v>0</v>
      </c>
      <c r="W1221" s="15">
        <f>IFERROR(_xlfn.IFNA(VLOOKUP(Fullmath[[#This Row],[M3]],$H$2:$L1220,2,FALSE),VLOOKUP(Fullmath[[#This Row],[M3]],$H1222:$L$2227,2,FALSE)),0)</f>
        <v>0</v>
      </c>
      <c r="X1221" s="16">
        <f>IFERROR(_xlfn.IFNA(VLOOKUP(Fullmath[[#This Row],[M3]],$H$2:$L1220,4,FALSE),VLOOKUP(Fullmath[[#This Row],[M3]],$H1222:$L$2227,4,FALSE)),0)</f>
        <v>0</v>
      </c>
      <c r="AA1221" s="15">
        <f>IFERROR(_xlfn.IFNA(VLOOKUP(Fullmath[[#This Row],[M4]],$H$2:$L1220,2,FALSE),VLOOKUP(Fullmath[[#This Row],[M4]],$H1222:$L$2227,2,FALSE)),0)</f>
        <v>0</v>
      </c>
      <c r="AB1221" s="16">
        <f>IFERROR(_xlfn.IFNA(VLOOKUP(Fullmath[[#This Row],[M4]],$H$2:$L1220,4,FALSE),VLOOKUP(Fullmath[[#This Row],[M4]],$H1222:$L$2227,4,FALSE)),0)</f>
        <v>0</v>
      </c>
      <c r="AE1221" s="15">
        <f>IFERROR(_xlfn.IFNA(VLOOKUP(Fullmath[[#This Row],[M5]],$H$2:$L1220,2,FALSE),VLOOKUP(Fullmath[[#This Row],[M5]],$H1222:$L$2227,2,FALSE)),0)</f>
        <v>0</v>
      </c>
      <c r="AF1221" s="16">
        <f>IFERROR(_xlfn.IFNA(VLOOKUP(Fullmath[[#This Row],[M5]],$H$2:$L1220,4,FALSE),VLOOKUP(Fullmath[[#This Row],[M5]],$H1222:$L$2227,4,FALSE)),0)</f>
        <v>0</v>
      </c>
      <c r="AI1221" s="15">
        <f>IFERROR(_xlfn.IFNA(VLOOKUP(Fullmath[[#This Row],[M6]],$H$2:$L1220,2,FALSE),VLOOKUP(Fullmath[[#This Row],[M6]],$H1222:$L$2227,2,FALSE)),0)</f>
        <v>0</v>
      </c>
      <c r="AJ1221" s="16">
        <f>IFERROR(_xlfn.IFNA(VLOOKUP(Fullmath[[#This Row],[M6]],$H$2:$L1220,4,FALSE),VLOOKUP(Fullmath[[#This Row],[M6]],$H1222:$L$2227,4,FALSE)),0)</f>
        <v>0</v>
      </c>
      <c r="AM1221" s="6">
        <f>(IFERROR(VLOOKUP(AK1221,Components[[Name]:[Price]],2,FALSE),0))</f>
        <v>0</v>
      </c>
      <c r="AP1221" s="6">
        <f>(IFERROR(VLOOKUP(AN1221,Components[[Name]:[Price]],2,FALSE),0))</f>
        <v>0</v>
      </c>
      <c r="AS1221" s="6">
        <f>(IFERROR(VLOOKUP(AQ1221,Components[[Name]:[Price]],2,FALSE),0))</f>
        <v>0</v>
      </c>
      <c r="AV1221" s="6">
        <f>(IFERROR(VLOOKUP(AT1221,Components[[Name]:[Price]],2,FALSE),0))</f>
        <v>0</v>
      </c>
      <c r="AY1221" s="6">
        <f>(IFERROR(VLOOKUP(AW1221,Components[[Name]:[Price]],2,FALSE),0))</f>
        <v>0</v>
      </c>
      <c r="BB1221" s="6">
        <f>(IFERROR(VLOOKUP(AZ1221,Components[[Name]:[Price]],2,FALSE),0))</f>
        <v>0</v>
      </c>
    </row>
    <row r="1222" spans="9:54" x14ac:dyDescent="0.2">
      <c r="I1222" s="7" t="e">
        <f>Fullmath[[#This Row],[Total CP]]/Fullmath[[#This Row],[Quantity]]</f>
        <v>#DIV/0!</v>
      </c>
      <c r="J12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2" s="6" t="e">
        <f>Fullmath[[#This Row],[Mat Cost]]/Fullmath[[#This Row],[Quantity]]</f>
        <v>#DIV/0!</v>
      </c>
      <c r="L12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2" s="14"/>
      <c r="O1222" s="15">
        <f>IFERROR(_xlfn.IFNA(VLOOKUP(Fullmath[[#This Row],[M1]],$H$2:$L1221,2,FALSE),VLOOKUP(Fullmath[[#This Row],[M1]],$H1223:$L$2227,2,FALSE)),0)</f>
        <v>0</v>
      </c>
      <c r="P1222" s="16">
        <f>IFERROR(_xlfn.IFNA(VLOOKUP(Fullmath[[#This Row],[M1]],$H$2:$L1221,4,FALSE),VLOOKUP(Fullmath[[#This Row],[M1]],$H1223:$L$2227,4,FALSE)),0)</f>
        <v>0</v>
      </c>
      <c r="S1222" s="15">
        <f>IFERROR(_xlfn.IFNA(VLOOKUP(Fullmath[[#This Row],[M2]],$H$2:$L1221,2,FALSE),VLOOKUP(Fullmath[[#This Row],[M2]],$H1223:$L$2227,2,FALSE)),0)</f>
        <v>0</v>
      </c>
      <c r="T1222" s="16">
        <f>IFERROR(_xlfn.IFNA(VLOOKUP(Fullmath[[#This Row],[M2]],$H$2:$L1221,4,FALSE),VLOOKUP(Fullmath[[#This Row],[M2]],$H1223:$L$2227,4,FALSE)),0)</f>
        <v>0</v>
      </c>
      <c r="W1222" s="15">
        <f>IFERROR(_xlfn.IFNA(VLOOKUP(Fullmath[[#This Row],[M3]],$H$2:$L1221,2,FALSE),VLOOKUP(Fullmath[[#This Row],[M3]],$H1223:$L$2227,2,FALSE)),0)</f>
        <v>0</v>
      </c>
      <c r="X1222" s="16">
        <f>IFERROR(_xlfn.IFNA(VLOOKUP(Fullmath[[#This Row],[M3]],$H$2:$L1221,4,FALSE),VLOOKUP(Fullmath[[#This Row],[M3]],$H1223:$L$2227,4,FALSE)),0)</f>
        <v>0</v>
      </c>
      <c r="AA1222" s="15">
        <f>IFERROR(_xlfn.IFNA(VLOOKUP(Fullmath[[#This Row],[M4]],$H$2:$L1221,2,FALSE),VLOOKUP(Fullmath[[#This Row],[M4]],$H1223:$L$2227,2,FALSE)),0)</f>
        <v>0</v>
      </c>
      <c r="AB1222" s="16">
        <f>IFERROR(_xlfn.IFNA(VLOOKUP(Fullmath[[#This Row],[M4]],$H$2:$L1221,4,FALSE),VLOOKUP(Fullmath[[#This Row],[M4]],$H1223:$L$2227,4,FALSE)),0)</f>
        <v>0</v>
      </c>
      <c r="AE1222" s="15">
        <f>IFERROR(_xlfn.IFNA(VLOOKUP(Fullmath[[#This Row],[M5]],$H$2:$L1221,2,FALSE),VLOOKUP(Fullmath[[#This Row],[M5]],$H1223:$L$2227,2,FALSE)),0)</f>
        <v>0</v>
      </c>
      <c r="AF1222" s="16">
        <f>IFERROR(_xlfn.IFNA(VLOOKUP(Fullmath[[#This Row],[M5]],$H$2:$L1221,4,FALSE),VLOOKUP(Fullmath[[#This Row],[M5]],$H1223:$L$2227,4,FALSE)),0)</f>
        <v>0</v>
      </c>
      <c r="AI1222" s="15">
        <f>IFERROR(_xlfn.IFNA(VLOOKUP(Fullmath[[#This Row],[M6]],$H$2:$L1221,2,FALSE),VLOOKUP(Fullmath[[#This Row],[M6]],$H1223:$L$2227,2,FALSE)),0)</f>
        <v>0</v>
      </c>
      <c r="AJ1222" s="16">
        <f>IFERROR(_xlfn.IFNA(VLOOKUP(Fullmath[[#This Row],[M6]],$H$2:$L1221,4,FALSE),VLOOKUP(Fullmath[[#This Row],[M6]],$H1223:$L$2227,4,FALSE)),0)</f>
        <v>0</v>
      </c>
      <c r="AM1222" s="6">
        <f>(IFERROR(VLOOKUP(AK1222,Components[[Name]:[Price]],2,FALSE),0))</f>
        <v>0</v>
      </c>
      <c r="AP1222" s="6">
        <f>(IFERROR(VLOOKUP(AN1222,Components[[Name]:[Price]],2,FALSE),0))</f>
        <v>0</v>
      </c>
      <c r="AS1222" s="6">
        <f>(IFERROR(VLOOKUP(AQ1222,Components[[Name]:[Price]],2,FALSE),0))</f>
        <v>0</v>
      </c>
      <c r="AV1222" s="6">
        <f>(IFERROR(VLOOKUP(AT1222,Components[[Name]:[Price]],2,FALSE),0))</f>
        <v>0</v>
      </c>
      <c r="AY1222" s="6">
        <f>(IFERROR(VLOOKUP(AW1222,Components[[Name]:[Price]],2,FALSE),0))</f>
        <v>0</v>
      </c>
      <c r="BB1222" s="6">
        <f>(IFERROR(VLOOKUP(AZ1222,Components[[Name]:[Price]],2,FALSE),0))</f>
        <v>0</v>
      </c>
    </row>
    <row r="1223" spans="9:54" x14ac:dyDescent="0.2">
      <c r="I1223" s="7" t="e">
        <f>Fullmath[[#This Row],[Total CP]]/Fullmath[[#This Row],[Quantity]]</f>
        <v>#DIV/0!</v>
      </c>
      <c r="J12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3" s="6" t="e">
        <f>Fullmath[[#This Row],[Mat Cost]]/Fullmath[[#This Row],[Quantity]]</f>
        <v>#DIV/0!</v>
      </c>
      <c r="L12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3" s="14"/>
      <c r="O1223" s="15">
        <f>IFERROR(_xlfn.IFNA(VLOOKUP(Fullmath[[#This Row],[M1]],$H$2:$L1222,2,FALSE),VLOOKUP(Fullmath[[#This Row],[M1]],$H1224:$L$2227,2,FALSE)),0)</f>
        <v>0</v>
      </c>
      <c r="P1223" s="16">
        <f>IFERROR(_xlfn.IFNA(VLOOKUP(Fullmath[[#This Row],[M1]],$H$2:$L1222,4,FALSE),VLOOKUP(Fullmath[[#This Row],[M1]],$H1224:$L$2227,4,FALSE)),0)</f>
        <v>0</v>
      </c>
      <c r="S1223" s="15">
        <f>IFERROR(_xlfn.IFNA(VLOOKUP(Fullmath[[#This Row],[M2]],$H$2:$L1222,2,FALSE),VLOOKUP(Fullmath[[#This Row],[M2]],$H1224:$L$2227,2,FALSE)),0)</f>
        <v>0</v>
      </c>
      <c r="T1223" s="16">
        <f>IFERROR(_xlfn.IFNA(VLOOKUP(Fullmath[[#This Row],[M2]],$H$2:$L1222,4,FALSE),VLOOKUP(Fullmath[[#This Row],[M2]],$H1224:$L$2227,4,FALSE)),0)</f>
        <v>0</v>
      </c>
      <c r="W1223" s="15">
        <f>IFERROR(_xlfn.IFNA(VLOOKUP(Fullmath[[#This Row],[M3]],$H$2:$L1222,2,FALSE),VLOOKUP(Fullmath[[#This Row],[M3]],$H1224:$L$2227,2,FALSE)),0)</f>
        <v>0</v>
      </c>
      <c r="X1223" s="16">
        <f>IFERROR(_xlfn.IFNA(VLOOKUP(Fullmath[[#This Row],[M3]],$H$2:$L1222,4,FALSE),VLOOKUP(Fullmath[[#This Row],[M3]],$H1224:$L$2227,4,FALSE)),0)</f>
        <v>0</v>
      </c>
      <c r="AA1223" s="15">
        <f>IFERROR(_xlfn.IFNA(VLOOKUP(Fullmath[[#This Row],[M4]],$H$2:$L1222,2,FALSE),VLOOKUP(Fullmath[[#This Row],[M4]],$H1224:$L$2227,2,FALSE)),0)</f>
        <v>0</v>
      </c>
      <c r="AB1223" s="16">
        <f>IFERROR(_xlfn.IFNA(VLOOKUP(Fullmath[[#This Row],[M4]],$H$2:$L1222,4,FALSE),VLOOKUP(Fullmath[[#This Row],[M4]],$H1224:$L$2227,4,FALSE)),0)</f>
        <v>0</v>
      </c>
      <c r="AE1223" s="15">
        <f>IFERROR(_xlfn.IFNA(VLOOKUP(Fullmath[[#This Row],[M5]],$H$2:$L1222,2,FALSE),VLOOKUP(Fullmath[[#This Row],[M5]],$H1224:$L$2227,2,FALSE)),0)</f>
        <v>0</v>
      </c>
      <c r="AF1223" s="16">
        <f>IFERROR(_xlfn.IFNA(VLOOKUP(Fullmath[[#This Row],[M5]],$H$2:$L1222,4,FALSE),VLOOKUP(Fullmath[[#This Row],[M5]],$H1224:$L$2227,4,FALSE)),0)</f>
        <v>0</v>
      </c>
      <c r="AI1223" s="15">
        <f>IFERROR(_xlfn.IFNA(VLOOKUP(Fullmath[[#This Row],[M6]],$H$2:$L1222,2,FALSE),VLOOKUP(Fullmath[[#This Row],[M6]],$H1224:$L$2227,2,FALSE)),0)</f>
        <v>0</v>
      </c>
      <c r="AJ1223" s="16">
        <f>IFERROR(_xlfn.IFNA(VLOOKUP(Fullmath[[#This Row],[M6]],$H$2:$L1222,4,FALSE),VLOOKUP(Fullmath[[#This Row],[M6]],$H1224:$L$2227,4,FALSE)),0)</f>
        <v>0</v>
      </c>
      <c r="AM1223" s="6">
        <f>(IFERROR(VLOOKUP(AK1223,Components[[Name]:[Price]],2,FALSE),0))</f>
        <v>0</v>
      </c>
      <c r="AP1223" s="6">
        <f>(IFERROR(VLOOKUP(AN1223,Components[[Name]:[Price]],2,FALSE),0))</f>
        <v>0</v>
      </c>
      <c r="AS1223" s="6">
        <f>(IFERROR(VLOOKUP(AQ1223,Components[[Name]:[Price]],2,FALSE),0))</f>
        <v>0</v>
      </c>
      <c r="AV1223" s="6">
        <f>(IFERROR(VLOOKUP(AT1223,Components[[Name]:[Price]],2,FALSE),0))</f>
        <v>0</v>
      </c>
      <c r="AY1223" s="6">
        <f>(IFERROR(VLOOKUP(AW1223,Components[[Name]:[Price]],2,FALSE),0))</f>
        <v>0</v>
      </c>
      <c r="BB1223" s="6">
        <f>(IFERROR(VLOOKUP(AZ1223,Components[[Name]:[Price]],2,FALSE),0))</f>
        <v>0</v>
      </c>
    </row>
    <row r="1224" spans="9:54" x14ac:dyDescent="0.2">
      <c r="I1224" s="7" t="e">
        <f>Fullmath[[#This Row],[Total CP]]/Fullmath[[#This Row],[Quantity]]</f>
        <v>#DIV/0!</v>
      </c>
      <c r="J12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4" s="6" t="e">
        <f>Fullmath[[#This Row],[Mat Cost]]/Fullmath[[#This Row],[Quantity]]</f>
        <v>#DIV/0!</v>
      </c>
      <c r="L12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4" s="14"/>
      <c r="O1224" s="15">
        <f>IFERROR(_xlfn.IFNA(VLOOKUP(Fullmath[[#This Row],[M1]],$H$2:$L1223,2,FALSE),VLOOKUP(Fullmath[[#This Row],[M1]],$H1225:$L$2227,2,FALSE)),0)</f>
        <v>0</v>
      </c>
      <c r="P1224" s="16">
        <f>IFERROR(_xlfn.IFNA(VLOOKUP(Fullmath[[#This Row],[M1]],$H$2:$L1223,4,FALSE),VLOOKUP(Fullmath[[#This Row],[M1]],$H1225:$L$2227,4,FALSE)),0)</f>
        <v>0</v>
      </c>
      <c r="S1224" s="15">
        <f>IFERROR(_xlfn.IFNA(VLOOKUP(Fullmath[[#This Row],[M2]],$H$2:$L1223,2,FALSE),VLOOKUP(Fullmath[[#This Row],[M2]],$H1225:$L$2227,2,FALSE)),0)</f>
        <v>0</v>
      </c>
      <c r="T1224" s="16">
        <f>IFERROR(_xlfn.IFNA(VLOOKUP(Fullmath[[#This Row],[M2]],$H$2:$L1223,4,FALSE),VLOOKUP(Fullmath[[#This Row],[M2]],$H1225:$L$2227,4,FALSE)),0)</f>
        <v>0</v>
      </c>
      <c r="W1224" s="15">
        <f>IFERROR(_xlfn.IFNA(VLOOKUP(Fullmath[[#This Row],[M3]],$H$2:$L1223,2,FALSE),VLOOKUP(Fullmath[[#This Row],[M3]],$H1225:$L$2227,2,FALSE)),0)</f>
        <v>0</v>
      </c>
      <c r="X1224" s="16">
        <f>IFERROR(_xlfn.IFNA(VLOOKUP(Fullmath[[#This Row],[M3]],$H$2:$L1223,4,FALSE),VLOOKUP(Fullmath[[#This Row],[M3]],$H1225:$L$2227,4,FALSE)),0)</f>
        <v>0</v>
      </c>
      <c r="AA1224" s="15">
        <f>IFERROR(_xlfn.IFNA(VLOOKUP(Fullmath[[#This Row],[M4]],$H$2:$L1223,2,FALSE),VLOOKUP(Fullmath[[#This Row],[M4]],$H1225:$L$2227,2,FALSE)),0)</f>
        <v>0</v>
      </c>
      <c r="AB1224" s="16">
        <f>IFERROR(_xlfn.IFNA(VLOOKUP(Fullmath[[#This Row],[M4]],$H$2:$L1223,4,FALSE),VLOOKUP(Fullmath[[#This Row],[M4]],$H1225:$L$2227,4,FALSE)),0)</f>
        <v>0</v>
      </c>
      <c r="AE1224" s="15">
        <f>IFERROR(_xlfn.IFNA(VLOOKUP(Fullmath[[#This Row],[M5]],$H$2:$L1223,2,FALSE),VLOOKUP(Fullmath[[#This Row],[M5]],$H1225:$L$2227,2,FALSE)),0)</f>
        <v>0</v>
      </c>
      <c r="AF1224" s="16">
        <f>IFERROR(_xlfn.IFNA(VLOOKUP(Fullmath[[#This Row],[M5]],$H$2:$L1223,4,FALSE),VLOOKUP(Fullmath[[#This Row],[M5]],$H1225:$L$2227,4,FALSE)),0)</f>
        <v>0</v>
      </c>
      <c r="AI1224" s="15">
        <f>IFERROR(_xlfn.IFNA(VLOOKUP(Fullmath[[#This Row],[M6]],$H$2:$L1223,2,FALSE),VLOOKUP(Fullmath[[#This Row],[M6]],$H1225:$L$2227,2,FALSE)),0)</f>
        <v>0</v>
      </c>
      <c r="AJ1224" s="16">
        <f>IFERROR(_xlfn.IFNA(VLOOKUP(Fullmath[[#This Row],[M6]],$H$2:$L1223,4,FALSE),VLOOKUP(Fullmath[[#This Row],[M6]],$H1225:$L$2227,4,FALSE)),0)</f>
        <v>0</v>
      </c>
      <c r="AM1224" s="6">
        <f>(IFERROR(VLOOKUP(AK1224,Components[[Name]:[Price]],2,FALSE),0))</f>
        <v>0</v>
      </c>
      <c r="AP1224" s="6">
        <f>(IFERROR(VLOOKUP(AN1224,Components[[Name]:[Price]],2,FALSE),0))</f>
        <v>0</v>
      </c>
      <c r="AS1224" s="6">
        <f>(IFERROR(VLOOKUP(AQ1224,Components[[Name]:[Price]],2,FALSE),0))</f>
        <v>0</v>
      </c>
      <c r="AV1224" s="6">
        <f>(IFERROR(VLOOKUP(AT1224,Components[[Name]:[Price]],2,FALSE),0))</f>
        <v>0</v>
      </c>
      <c r="AY1224" s="6">
        <f>(IFERROR(VLOOKUP(AW1224,Components[[Name]:[Price]],2,FALSE),0))</f>
        <v>0</v>
      </c>
      <c r="BB1224" s="6">
        <f>(IFERROR(VLOOKUP(AZ1224,Components[[Name]:[Price]],2,FALSE),0))</f>
        <v>0</v>
      </c>
    </row>
    <row r="1225" spans="9:54" x14ac:dyDescent="0.2">
      <c r="I1225" s="7" t="e">
        <f>Fullmath[[#This Row],[Total CP]]/Fullmath[[#This Row],[Quantity]]</f>
        <v>#DIV/0!</v>
      </c>
      <c r="J12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5" s="6" t="e">
        <f>Fullmath[[#This Row],[Mat Cost]]/Fullmath[[#This Row],[Quantity]]</f>
        <v>#DIV/0!</v>
      </c>
      <c r="L12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5" s="14"/>
      <c r="O1225" s="15">
        <f>IFERROR(_xlfn.IFNA(VLOOKUP(Fullmath[[#This Row],[M1]],$H$2:$L1224,2,FALSE),VLOOKUP(Fullmath[[#This Row],[M1]],$H1226:$L$2227,2,FALSE)),0)</f>
        <v>0</v>
      </c>
      <c r="P1225" s="16">
        <f>IFERROR(_xlfn.IFNA(VLOOKUP(Fullmath[[#This Row],[M1]],$H$2:$L1224,4,FALSE),VLOOKUP(Fullmath[[#This Row],[M1]],$H1226:$L$2227,4,FALSE)),0)</f>
        <v>0</v>
      </c>
      <c r="S1225" s="15">
        <f>IFERROR(_xlfn.IFNA(VLOOKUP(Fullmath[[#This Row],[M2]],$H$2:$L1224,2,FALSE),VLOOKUP(Fullmath[[#This Row],[M2]],$H1226:$L$2227,2,FALSE)),0)</f>
        <v>0</v>
      </c>
      <c r="T1225" s="16">
        <f>IFERROR(_xlfn.IFNA(VLOOKUP(Fullmath[[#This Row],[M2]],$H$2:$L1224,4,FALSE),VLOOKUP(Fullmath[[#This Row],[M2]],$H1226:$L$2227,4,FALSE)),0)</f>
        <v>0</v>
      </c>
      <c r="W1225" s="15">
        <f>IFERROR(_xlfn.IFNA(VLOOKUP(Fullmath[[#This Row],[M3]],$H$2:$L1224,2,FALSE),VLOOKUP(Fullmath[[#This Row],[M3]],$H1226:$L$2227,2,FALSE)),0)</f>
        <v>0</v>
      </c>
      <c r="X1225" s="16">
        <f>IFERROR(_xlfn.IFNA(VLOOKUP(Fullmath[[#This Row],[M3]],$H$2:$L1224,4,FALSE),VLOOKUP(Fullmath[[#This Row],[M3]],$H1226:$L$2227,4,FALSE)),0)</f>
        <v>0</v>
      </c>
      <c r="AA1225" s="15">
        <f>IFERROR(_xlfn.IFNA(VLOOKUP(Fullmath[[#This Row],[M4]],$H$2:$L1224,2,FALSE),VLOOKUP(Fullmath[[#This Row],[M4]],$H1226:$L$2227,2,FALSE)),0)</f>
        <v>0</v>
      </c>
      <c r="AB1225" s="16">
        <f>IFERROR(_xlfn.IFNA(VLOOKUP(Fullmath[[#This Row],[M4]],$H$2:$L1224,4,FALSE),VLOOKUP(Fullmath[[#This Row],[M4]],$H1226:$L$2227,4,FALSE)),0)</f>
        <v>0</v>
      </c>
      <c r="AE1225" s="15">
        <f>IFERROR(_xlfn.IFNA(VLOOKUP(Fullmath[[#This Row],[M5]],$H$2:$L1224,2,FALSE),VLOOKUP(Fullmath[[#This Row],[M5]],$H1226:$L$2227,2,FALSE)),0)</f>
        <v>0</v>
      </c>
      <c r="AF1225" s="16">
        <f>IFERROR(_xlfn.IFNA(VLOOKUP(Fullmath[[#This Row],[M5]],$H$2:$L1224,4,FALSE),VLOOKUP(Fullmath[[#This Row],[M5]],$H1226:$L$2227,4,FALSE)),0)</f>
        <v>0</v>
      </c>
      <c r="AI1225" s="15">
        <f>IFERROR(_xlfn.IFNA(VLOOKUP(Fullmath[[#This Row],[M6]],$H$2:$L1224,2,FALSE),VLOOKUP(Fullmath[[#This Row],[M6]],$H1226:$L$2227,2,FALSE)),0)</f>
        <v>0</v>
      </c>
      <c r="AJ1225" s="16">
        <f>IFERROR(_xlfn.IFNA(VLOOKUP(Fullmath[[#This Row],[M6]],$H$2:$L1224,4,FALSE),VLOOKUP(Fullmath[[#This Row],[M6]],$H1226:$L$2227,4,FALSE)),0)</f>
        <v>0</v>
      </c>
      <c r="AM1225" s="6">
        <f>(IFERROR(VLOOKUP(AK1225,Components[[Name]:[Price]],2,FALSE),0))</f>
        <v>0</v>
      </c>
      <c r="AP1225" s="6">
        <f>(IFERROR(VLOOKUP(AN1225,Components[[Name]:[Price]],2,FALSE),0))</f>
        <v>0</v>
      </c>
      <c r="AS1225" s="6">
        <f>(IFERROR(VLOOKUP(AQ1225,Components[[Name]:[Price]],2,FALSE),0))</f>
        <v>0</v>
      </c>
      <c r="AV1225" s="6">
        <f>(IFERROR(VLOOKUP(AT1225,Components[[Name]:[Price]],2,FALSE),0))</f>
        <v>0</v>
      </c>
      <c r="AY1225" s="6">
        <f>(IFERROR(VLOOKUP(AW1225,Components[[Name]:[Price]],2,FALSE),0))</f>
        <v>0</v>
      </c>
      <c r="BB1225" s="6">
        <f>(IFERROR(VLOOKUP(AZ1225,Components[[Name]:[Price]],2,FALSE),0))</f>
        <v>0</v>
      </c>
    </row>
    <row r="1226" spans="9:54" x14ac:dyDescent="0.2">
      <c r="I1226" s="7" t="e">
        <f>Fullmath[[#This Row],[Total CP]]/Fullmath[[#This Row],[Quantity]]</f>
        <v>#DIV/0!</v>
      </c>
      <c r="J12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6" s="6" t="e">
        <f>Fullmath[[#This Row],[Mat Cost]]/Fullmath[[#This Row],[Quantity]]</f>
        <v>#DIV/0!</v>
      </c>
      <c r="L12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6" s="14"/>
      <c r="O1226" s="15">
        <f>IFERROR(_xlfn.IFNA(VLOOKUP(Fullmath[[#This Row],[M1]],$H$2:$L1225,2,FALSE),VLOOKUP(Fullmath[[#This Row],[M1]],$H1227:$L$2227,2,FALSE)),0)</f>
        <v>0</v>
      </c>
      <c r="P1226" s="16">
        <f>IFERROR(_xlfn.IFNA(VLOOKUP(Fullmath[[#This Row],[M1]],$H$2:$L1225,4,FALSE),VLOOKUP(Fullmath[[#This Row],[M1]],$H1227:$L$2227,4,FALSE)),0)</f>
        <v>0</v>
      </c>
      <c r="S1226" s="15">
        <f>IFERROR(_xlfn.IFNA(VLOOKUP(Fullmath[[#This Row],[M2]],$H$2:$L1225,2,FALSE),VLOOKUP(Fullmath[[#This Row],[M2]],$H1227:$L$2227,2,FALSE)),0)</f>
        <v>0</v>
      </c>
      <c r="T1226" s="16">
        <f>IFERROR(_xlfn.IFNA(VLOOKUP(Fullmath[[#This Row],[M2]],$H$2:$L1225,4,FALSE),VLOOKUP(Fullmath[[#This Row],[M2]],$H1227:$L$2227,4,FALSE)),0)</f>
        <v>0</v>
      </c>
      <c r="W1226" s="15">
        <f>IFERROR(_xlfn.IFNA(VLOOKUP(Fullmath[[#This Row],[M3]],$H$2:$L1225,2,FALSE),VLOOKUP(Fullmath[[#This Row],[M3]],$H1227:$L$2227,2,FALSE)),0)</f>
        <v>0</v>
      </c>
      <c r="X1226" s="16">
        <f>IFERROR(_xlfn.IFNA(VLOOKUP(Fullmath[[#This Row],[M3]],$H$2:$L1225,4,FALSE),VLOOKUP(Fullmath[[#This Row],[M3]],$H1227:$L$2227,4,FALSE)),0)</f>
        <v>0</v>
      </c>
      <c r="AA1226" s="15">
        <f>IFERROR(_xlfn.IFNA(VLOOKUP(Fullmath[[#This Row],[M4]],$H$2:$L1225,2,FALSE),VLOOKUP(Fullmath[[#This Row],[M4]],$H1227:$L$2227,2,FALSE)),0)</f>
        <v>0</v>
      </c>
      <c r="AB1226" s="16">
        <f>IFERROR(_xlfn.IFNA(VLOOKUP(Fullmath[[#This Row],[M4]],$H$2:$L1225,4,FALSE),VLOOKUP(Fullmath[[#This Row],[M4]],$H1227:$L$2227,4,FALSE)),0)</f>
        <v>0</v>
      </c>
      <c r="AE1226" s="15">
        <f>IFERROR(_xlfn.IFNA(VLOOKUP(Fullmath[[#This Row],[M5]],$H$2:$L1225,2,FALSE),VLOOKUP(Fullmath[[#This Row],[M5]],$H1227:$L$2227,2,FALSE)),0)</f>
        <v>0</v>
      </c>
      <c r="AF1226" s="16">
        <f>IFERROR(_xlfn.IFNA(VLOOKUP(Fullmath[[#This Row],[M5]],$H$2:$L1225,4,FALSE),VLOOKUP(Fullmath[[#This Row],[M5]],$H1227:$L$2227,4,FALSE)),0)</f>
        <v>0</v>
      </c>
      <c r="AI1226" s="15">
        <f>IFERROR(_xlfn.IFNA(VLOOKUP(Fullmath[[#This Row],[M6]],$H$2:$L1225,2,FALSE),VLOOKUP(Fullmath[[#This Row],[M6]],$H1227:$L$2227,2,FALSE)),0)</f>
        <v>0</v>
      </c>
      <c r="AJ1226" s="16">
        <f>IFERROR(_xlfn.IFNA(VLOOKUP(Fullmath[[#This Row],[M6]],$H$2:$L1225,4,FALSE),VLOOKUP(Fullmath[[#This Row],[M6]],$H1227:$L$2227,4,FALSE)),0)</f>
        <v>0</v>
      </c>
      <c r="AM1226" s="6">
        <f>(IFERROR(VLOOKUP(AK1226,Components[[Name]:[Price]],2,FALSE),0))</f>
        <v>0</v>
      </c>
      <c r="AP1226" s="6">
        <f>(IFERROR(VLOOKUP(AN1226,Components[[Name]:[Price]],2,FALSE),0))</f>
        <v>0</v>
      </c>
      <c r="AS1226" s="6">
        <f>(IFERROR(VLOOKUP(AQ1226,Components[[Name]:[Price]],2,FALSE),0))</f>
        <v>0</v>
      </c>
      <c r="AV1226" s="6">
        <f>(IFERROR(VLOOKUP(AT1226,Components[[Name]:[Price]],2,FALSE),0))</f>
        <v>0</v>
      </c>
      <c r="AY1226" s="6">
        <f>(IFERROR(VLOOKUP(AW1226,Components[[Name]:[Price]],2,FALSE),0))</f>
        <v>0</v>
      </c>
      <c r="BB1226" s="6">
        <f>(IFERROR(VLOOKUP(AZ1226,Components[[Name]:[Price]],2,FALSE),0))</f>
        <v>0</v>
      </c>
    </row>
    <row r="1227" spans="9:54" x14ac:dyDescent="0.2">
      <c r="I1227" s="7" t="e">
        <f>Fullmath[[#This Row],[Total CP]]/Fullmath[[#This Row],[Quantity]]</f>
        <v>#DIV/0!</v>
      </c>
      <c r="J12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7" s="6" t="e">
        <f>Fullmath[[#This Row],[Mat Cost]]/Fullmath[[#This Row],[Quantity]]</f>
        <v>#DIV/0!</v>
      </c>
      <c r="L12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7" s="14"/>
      <c r="O1227" s="15">
        <f>IFERROR(_xlfn.IFNA(VLOOKUP(Fullmath[[#This Row],[M1]],$H$2:$L1226,2,FALSE),VLOOKUP(Fullmath[[#This Row],[M1]],$H1228:$L$2227,2,FALSE)),0)</f>
        <v>0</v>
      </c>
      <c r="P1227" s="16">
        <f>IFERROR(_xlfn.IFNA(VLOOKUP(Fullmath[[#This Row],[M1]],$H$2:$L1226,4,FALSE),VLOOKUP(Fullmath[[#This Row],[M1]],$H1228:$L$2227,4,FALSE)),0)</f>
        <v>0</v>
      </c>
      <c r="S1227" s="15">
        <f>IFERROR(_xlfn.IFNA(VLOOKUP(Fullmath[[#This Row],[M2]],$H$2:$L1226,2,FALSE),VLOOKUP(Fullmath[[#This Row],[M2]],$H1228:$L$2227,2,FALSE)),0)</f>
        <v>0</v>
      </c>
      <c r="T1227" s="16">
        <f>IFERROR(_xlfn.IFNA(VLOOKUP(Fullmath[[#This Row],[M2]],$H$2:$L1226,4,FALSE),VLOOKUP(Fullmath[[#This Row],[M2]],$H1228:$L$2227,4,FALSE)),0)</f>
        <v>0</v>
      </c>
      <c r="W1227" s="15">
        <f>IFERROR(_xlfn.IFNA(VLOOKUP(Fullmath[[#This Row],[M3]],$H$2:$L1226,2,FALSE),VLOOKUP(Fullmath[[#This Row],[M3]],$H1228:$L$2227,2,FALSE)),0)</f>
        <v>0</v>
      </c>
      <c r="X1227" s="16">
        <f>IFERROR(_xlfn.IFNA(VLOOKUP(Fullmath[[#This Row],[M3]],$H$2:$L1226,4,FALSE),VLOOKUP(Fullmath[[#This Row],[M3]],$H1228:$L$2227,4,FALSE)),0)</f>
        <v>0</v>
      </c>
      <c r="AA1227" s="15">
        <f>IFERROR(_xlfn.IFNA(VLOOKUP(Fullmath[[#This Row],[M4]],$H$2:$L1226,2,FALSE),VLOOKUP(Fullmath[[#This Row],[M4]],$H1228:$L$2227,2,FALSE)),0)</f>
        <v>0</v>
      </c>
      <c r="AB1227" s="16">
        <f>IFERROR(_xlfn.IFNA(VLOOKUP(Fullmath[[#This Row],[M4]],$H$2:$L1226,4,FALSE),VLOOKUP(Fullmath[[#This Row],[M4]],$H1228:$L$2227,4,FALSE)),0)</f>
        <v>0</v>
      </c>
      <c r="AE1227" s="15">
        <f>IFERROR(_xlfn.IFNA(VLOOKUP(Fullmath[[#This Row],[M5]],$H$2:$L1226,2,FALSE),VLOOKUP(Fullmath[[#This Row],[M5]],$H1228:$L$2227,2,FALSE)),0)</f>
        <v>0</v>
      </c>
      <c r="AF1227" s="16">
        <f>IFERROR(_xlfn.IFNA(VLOOKUP(Fullmath[[#This Row],[M5]],$H$2:$L1226,4,FALSE),VLOOKUP(Fullmath[[#This Row],[M5]],$H1228:$L$2227,4,FALSE)),0)</f>
        <v>0</v>
      </c>
      <c r="AI1227" s="15">
        <f>IFERROR(_xlfn.IFNA(VLOOKUP(Fullmath[[#This Row],[M6]],$H$2:$L1226,2,FALSE),VLOOKUP(Fullmath[[#This Row],[M6]],$H1228:$L$2227,2,FALSE)),0)</f>
        <v>0</v>
      </c>
      <c r="AJ1227" s="16">
        <f>IFERROR(_xlfn.IFNA(VLOOKUP(Fullmath[[#This Row],[M6]],$H$2:$L1226,4,FALSE),VLOOKUP(Fullmath[[#This Row],[M6]],$H1228:$L$2227,4,FALSE)),0)</f>
        <v>0</v>
      </c>
      <c r="AM1227" s="6">
        <f>(IFERROR(VLOOKUP(AK1227,Components[[Name]:[Price]],2,FALSE),0))</f>
        <v>0</v>
      </c>
      <c r="AP1227" s="6">
        <f>(IFERROR(VLOOKUP(AN1227,Components[[Name]:[Price]],2,FALSE),0))</f>
        <v>0</v>
      </c>
      <c r="AS1227" s="6">
        <f>(IFERROR(VLOOKUP(AQ1227,Components[[Name]:[Price]],2,FALSE),0))</f>
        <v>0</v>
      </c>
      <c r="AV1227" s="6">
        <f>(IFERROR(VLOOKUP(AT1227,Components[[Name]:[Price]],2,FALSE),0))</f>
        <v>0</v>
      </c>
      <c r="AY1227" s="6">
        <f>(IFERROR(VLOOKUP(AW1227,Components[[Name]:[Price]],2,FALSE),0))</f>
        <v>0</v>
      </c>
      <c r="BB1227" s="6">
        <f>(IFERROR(VLOOKUP(AZ1227,Components[[Name]:[Price]],2,FALSE),0))</f>
        <v>0</v>
      </c>
    </row>
    <row r="1228" spans="9:54" x14ac:dyDescent="0.2">
      <c r="I1228" s="7" t="e">
        <f>Fullmath[[#This Row],[Total CP]]/Fullmath[[#This Row],[Quantity]]</f>
        <v>#DIV/0!</v>
      </c>
      <c r="J12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8" s="6" t="e">
        <f>Fullmath[[#This Row],[Mat Cost]]/Fullmath[[#This Row],[Quantity]]</f>
        <v>#DIV/0!</v>
      </c>
      <c r="L12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8" s="14"/>
      <c r="O1228" s="15">
        <f>IFERROR(_xlfn.IFNA(VLOOKUP(Fullmath[[#This Row],[M1]],$H$2:$L1227,2,FALSE),VLOOKUP(Fullmath[[#This Row],[M1]],$H1229:$L$2227,2,FALSE)),0)</f>
        <v>0</v>
      </c>
      <c r="P1228" s="16">
        <f>IFERROR(_xlfn.IFNA(VLOOKUP(Fullmath[[#This Row],[M1]],$H$2:$L1227,4,FALSE),VLOOKUP(Fullmath[[#This Row],[M1]],$H1229:$L$2227,4,FALSE)),0)</f>
        <v>0</v>
      </c>
      <c r="S1228" s="15">
        <f>IFERROR(_xlfn.IFNA(VLOOKUP(Fullmath[[#This Row],[M2]],$H$2:$L1227,2,FALSE),VLOOKUP(Fullmath[[#This Row],[M2]],$H1229:$L$2227,2,FALSE)),0)</f>
        <v>0</v>
      </c>
      <c r="T1228" s="16">
        <f>IFERROR(_xlfn.IFNA(VLOOKUP(Fullmath[[#This Row],[M2]],$H$2:$L1227,4,FALSE),VLOOKUP(Fullmath[[#This Row],[M2]],$H1229:$L$2227,4,FALSE)),0)</f>
        <v>0</v>
      </c>
      <c r="W1228" s="15">
        <f>IFERROR(_xlfn.IFNA(VLOOKUP(Fullmath[[#This Row],[M3]],$H$2:$L1227,2,FALSE),VLOOKUP(Fullmath[[#This Row],[M3]],$H1229:$L$2227,2,FALSE)),0)</f>
        <v>0</v>
      </c>
      <c r="X1228" s="16">
        <f>IFERROR(_xlfn.IFNA(VLOOKUP(Fullmath[[#This Row],[M3]],$H$2:$L1227,4,FALSE),VLOOKUP(Fullmath[[#This Row],[M3]],$H1229:$L$2227,4,FALSE)),0)</f>
        <v>0</v>
      </c>
      <c r="AA1228" s="15">
        <f>IFERROR(_xlfn.IFNA(VLOOKUP(Fullmath[[#This Row],[M4]],$H$2:$L1227,2,FALSE),VLOOKUP(Fullmath[[#This Row],[M4]],$H1229:$L$2227,2,FALSE)),0)</f>
        <v>0</v>
      </c>
      <c r="AB1228" s="16">
        <f>IFERROR(_xlfn.IFNA(VLOOKUP(Fullmath[[#This Row],[M4]],$H$2:$L1227,4,FALSE),VLOOKUP(Fullmath[[#This Row],[M4]],$H1229:$L$2227,4,FALSE)),0)</f>
        <v>0</v>
      </c>
      <c r="AE1228" s="15">
        <f>IFERROR(_xlfn.IFNA(VLOOKUP(Fullmath[[#This Row],[M5]],$H$2:$L1227,2,FALSE),VLOOKUP(Fullmath[[#This Row],[M5]],$H1229:$L$2227,2,FALSE)),0)</f>
        <v>0</v>
      </c>
      <c r="AF1228" s="16">
        <f>IFERROR(_xlfn.IFNA(VLOOKUP(Fullmath[[#This Row],[M5]],$H$2:$L1227,4,FALSE),VLOOKUP(Fullmath[[#This Row],[M5]],$H1229:$L$2227,4,FALSE)),0)</f>
        <v>0</v>
      </c>
      <c r="AI1228" s="15">
        <f>IFERROR(_xlfn.IFNA(VLOOKUP(Fullmath[[#This Row],[M6]],$H$2:$L1227,2,FALSE),VLOOKUP(Fullmath[[#This Row],[M6]],$H1229:$L$2227,2,FALSE)),0)</f>
        <v>0</v>
      </c>
      <c r="AJ1228" s="16">
        <f>IFERROR(_xlfn.IFNA(VLOOKUP(Fullmath[[#This Row],[M6]],$H$2:$L1227,4,FALSE),VLOOKUP(Fullmath[[#This Row],[M6]],$H1229:$L$2227,4,FALSE)),0)</f>
        <v>0</v>
      </c>
      <c r="AM1228" s="6">
        <f>(IFERROR(VLOOKUP(AK1228,Components[[Name]:[Price]],2,FALSE),0))</f>
        <v>0</v>
      </c>
      <c r="AP1228" s="6">
        <f>(IFERROR(VLOOKUP(AN1228,Components[[Name]:[Price]],2,FALSE),0))</f>
        <v>0</v>
      </c>
      <c r="AS1228" s="6">
        <f>(IFERROR(VLOOKUP(AQ1228,Components[[Name]:[Price]],2,FALSE),0))</f>
        <v>0</v>
      </c>
      <c r="AV1228" s="6">
        <f>(IFERROR(VLOOKUP(AT1228,Components[[Name]:[Price]],2,FALSE),0))</f>
        <v>0</v>
      </c>
      <c r="AY1228" s="6">
        <f>(IFERROR(VLOOKUP(AW1228,Components[[Name]:[Price]],2,FALSE),0))</f>
        <v>0</v>
      </c>
      <c r="BB1228" s="6">
        <f>(IFERROR(VLOOKUP(AZ1228,Components[[Name]:[Price]],2,FALSE),0))</f>
        <v>0</v>
      </c>
    </row>
    <row r="1229" spans="9:54" x14ac:dyDescent="0.2">
      <c r="I1229" s="7" t="e">
        <f>Fullmath[[#This Row],[Total CP]]/Fullmath[[#This Row],[Quantity]]</f>
        <v>#DIV/0!</v>
      </c>
      <c r="J12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29" s="6" t="e">
        <f>Fullmath[[#This Row],[Mat Cost]]/Fullmath[[#This Row],[Quantity]]</f>
        <v>#DIV/0!</v>
      </c>
      <c r="L12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29" s="14"/>
      <c r="O1229" s="15">
        <f>IFERROR(_xlfn.IFNA(VLOOKUP(Fullmath[[#This Row],[M1]],$H$2:$L1228,2,FALSE),VLOOKUP(Fullmath[[#This Row],[M1]],$H1230:$L$2227,2,FALSE)),0)</f>
        <v>0</v>
      </c>
      <c r="P1229" s="16">
        <f>IFERROR(_xlfn.IFNA(VLOOKUP(Fullmath[[#This Row],[M1]],$H$2:$L1228,4,FALSE),VLOOKUP(Fullmath[[#This Row],[M1]],$H1230:$L$2227,4,FALSE)),0)</f>
        <v>0</v>
      </c>
      <c r="S1229" s="15">
        <f>IFERROR(_xlfn.IFNA(VLOOKUP(Fullmath[[#This Row],[M2]],$H$2:$L1228,2,FALSE),VLOOKUP(Fullmath[[#This Row],[M2]],$H1230:$L$2227,2,FALSE)),0)</f>
        <v>0</v>
      </c>
      <c r="T1229" s="16">
        <f>IFERROR(_xlfn.IFNA(VLOOKUP(Fullmath[[#This Row],[M2]],$H$2:$L1228,4,FALSE),VLOOKUP(Fullmath[[#This Row],[M2]],$H1230:$L$2227,4,FALSE)),0)</f>
        <v>0</v>
      </c>
      <c r="W1229" s="15">
        <f>IFERROR(_xlfn.IFNA(VLOOKUP(Fullmath[[#This Row],[M3]],$H$2:$L1228,2,FALSE),VLOOKUP(Fullmath[[#This Row],[M3]],$H1230:$L$2227,2,FALSE)),0)</f>
        <v>0</v>
      </c>
      <c r="X1229" s="16">
        <f>IFERROR(_xlfn.IFNA(VLOOKUP(Fullmath[[#This Row],[M3]],$H$2:$L1228,4,FALSE),VLOOKUP(Fullmath[[#This Row],[M3]],$H1230:$L$2227,4,FALSE)),0)</f>
        <v>0</v>
      </c>
      <c r="AA1229" s="15">
        <f>IFERROR(_xlfn.IFNA(VLOOKUP(Fullmath[[#This Row],[M4]],$H$2:$L1228,2,FALSE),VLOOKUP(Fullmath[[#This Row],[M4]],$H1230:$L$2227,2,FALSE)),0)</f>
        <v>0</v>
      </c>
      <c r="AB1229" s="16">
        <f>IFERROR(_xlfn.IFNA(VLOOKUP(Fullmath[[#This Row],[M4]],$H$2:$L1228,4,FALSE),VLOOKUP(Fullmath[[#This Row],[M4]],$H1230:$L$2227,4,FALSE)),0)</f>
        <v>0</v>
      </c>
      <c r="AE1229" s="15">
        <f>IFERROR(_xlfn.IFNA(VLOOKUP(Fullmath[[#This Row],[M5]],$H$2:$L1228,2,FALSE),VLOOKUP(Fullmath[[#This Row],[M5]],$H1230:$L$2227,2,FALSE)),0)</f>
        <v>0</v>
      </c>
      <c r="AF1229" s="16">
        <f>IFERROR(_xlfn.IFNA(VLOOKUP(Fullmath[[#This Row],[M5]],$H$2:$L1228,4,FALSE),VLOOKUP(Fullmath[[#This Row],[M5]],$H1230:$L$2227,4,FALSE)),0)</f>
        <v>0</v>
      </c>
      <c r="AI1229" s="15">
        <f>IFERROR(_xlfn.IFNA(VLOOKUP(Fullmath[[#This Row],[M6]],$H$2:$L1228,2,FALSE),VLOOKUP(Fullmath[[#This Row],[M6]],$H1230:$L$2227,2,FALSE)),0)</f>
        <v>0</v>
      </c>
      <c r="AJ1229" s="16">
        <f>IFERROR(_xlfn.IFNA(VLOOKUP(Fullmath[[#This Row],[M6]],$H$2:$L1228,4,FALSE),VLOOKUP(Fullmath[[#This Row],[M6]],$H1230:$L$2227,4,FALSE)),0)</f>
        <v>0</v>
      </c>
      <c r="AM1229" s="6">
        <f>(IFERROR(VLOOKUP(AK1229,Components[[Name]:[Price]],2,FALSE),0))</f>
        <v>0</v>
      </c>
      <c r="AP1229" s="6">
        <f>(IFERROR(VLOOKUP(AN1229,Components[[Name]:[Price]],2,FALSE),0))</f>
        <v>0</v>
      </c>
      <c r="AS1229" s="6">
        <f>(IFERROR(VLOOKUP(AQ1229,Components[[Name]:[Price]],2,FALSE),0))</f>
        <v>0</v>
      </c>
      <c r="AV1229" s="6">
        <f>(IFERROR(VLOOKUP(AT1229,Components[[Name]:[Price]],2,FALSE),0))</f>
        <v>0</v>
      </c>
      <c r="AY1229" s="6">
        <f>(IFERROR(VLOOKUP(AW1229,Components[[Name]:[Price]],2,FALSE),0))</f>
        <v>0</v>
      </c>
      <c r="BB1229" s="6">
        <f>(IFERROR(VLOOKUP(AZ1229,Components[[Name]:[Price]],2,FALSE),0))</f>
        <v>0</v>
      </c>
    </row>
    <row r="1230" spans="9:54" x14ac:dyDescent="0.2">
      <c r="I1230" s="7" t="e">
        <f>Fullmath[[#This Row],[Total CP]]/Fullmath[[#This Row],[Quantity]]</f>
        <v>#DIV/0!</v>
      </c>
      <c r="J12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0" s="6" t="e">
        <f>Fullmath[[#This Row],[Mat Cost]]/Fullmath[[#This Row],[Quantity]]</f>
        <v>#DIV/0!</v>
      </c>
      <c r="L12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0" s="14"/>
      <c r="O1230" s="15">
        <f>IFERROR(_xlfn.IFNA(VLOOKUP(Fullmath[[#This Row],[M1]],$H$2:$L1229,2,FALSE),VLOOKUP(Fullmath[[#This Row],[M1]],$H1231:$L$2227,2,FALSE)),0)</f>
        <v>0</v>
      </c>
      <c r="P1230" s="16">
        <f>IFERROR(_xlfn.IFNA(VLOOKUP(Fullmath[[#This Row],[M1]],$H$2:$L1229,4,FALSE),VLOOKUP(Fullmath[[#This Row],[M1]],$H1231:$L$2227,4,FALSE)),0)</f>
        <v>0</v>
      </c>
      <c r="S1230" s="15">
        <f>IFERROR(_xlfn.IFNA(VLOOKUP(Fullmath[[#This Row],[M2]],$H$2:$L1229,2,FALSE),VLOOKUP(Fullmath[[#This Row],[M2]],$H1231:$L$2227,2,FALSE)),0)</f>
        <v>0</v>
      </c>
      <c r="T1230" s="16">
        <f>IFERROR(_xlfn.IFNA(VLOOKUP(Fullmath[[#This Row],[M2]],$H$2:$L1229,4,FALSE),VLOOKUP(Fullmath[[#This Row],[M2]],$H1231:$L$2227,4,FALSE)),0)</f>
        <v>0</v>
      </c>
      <c r="W1230" s="15">
        <f>IFERROR(_xlfn.IFNA(VLOOKUP(Fullmath[[#This Row],[M3]],$H$2:$L1229,2,FALSE),VLOOKUP(Fullmath[[#This Row],[M3]],$H1231:$L$2227,2,FALSE)),0)</f>
        <v>0</v>
      </c>
      <c r="X1230" s="16">
        <f>IFERROR(_xlfn.IFNA(VLOOKUP(Fullmath[[#This Row],[M3]],$H$2:$L1229,4,FALSE),VLOOKUP(Fullmath[[#This Row],[M3]],$H1231:$L$2227,4,FALSE)),0)</f>
        <v>0</v>
      </c>
      <c r="AA1230" s="15">
        <f>IFERROR(_xlfn.IFNA(VLOOKUP(Fullmath[[#This Row],[M4]],$H$2:$L1229,2,FALSE),VLOOKUP(Fullmath[[#This Row],[M4]],$H1231:$L$2227,2,FALSE)),0)</f>
        <v>0</v>
      </c>
      <c r="AB1230" s="16">
        <f>IFERROR(_xlfn.IFNA(VLOOKUP(Fullmath[[#This Row],[M4]],$H$2:$L1229,4,FALSE),VLOOKUP(Fullmath[[#This Row],[M4]],$H1231:$L$2227,4,FALSE)),0)</f>
        <v>0</v>
      </c>
      <c r="AE1230" s="15">
        <f>IFERROR(_xlfn.IFNA(VLOOKUP(Fullmath[[#This Row],[M5]],$H$2:$L1229,2,FALSE),VLOOKUP(Fullmath[[#This Row],[M5]],$H1231:$L$2227,2,FALSE)),0)</f>
        <v>0</v>
      </c>
      <c r="AF1230" s="16">
        <f>IFERROR(_xlfn.IFNA(VLOOKUP(Fullmath[[#This Row],[M5]],$H$2:$L1229,4,FALSE),VLOOKUP(Fullmath[[#This Row],[M5]],$H1231:$L$2227,4,FALSE)),0)</f>
        <v>0</v>
      </c>
      <c r="AI1230" s="15">
        <f>IFERROR(_xlfn.IFNA(VLOOKUP(Fullmath[[#This Row],[M6]],$H$2:$L1229,2,FALSE),VLOOKUP(Fullmath[[#This Row],[M6]],$H1231:$L$2227,2,FALSE)),0)</f>
        <v>0</v>
      </c>
      <c r="AJ1230" s="16">
        <f>IFERROR(_xlfn.IFNA(VLOOKUP(Fullmath[[#This Row],[M6]],$H$2:$L1229,4,FALSE),VLOOKUP(Fullmath[[#This Row],[M6]],$H1231:$L$2227,4,FALSE)),0)</f>
        <v>0</v>
      </c>
      <c r="AM1230" s="6">
        <f>(IFERROR(VLOOKUP(AK1230,Components[[Name]:[Price]],2,FALSE),0))</f>
        <v>0</v>
      </c>
      <c r="AP1230" s="6">
        <f>(IFERROR(VLOOKUP(AN1230,Components[[Name]:[Price]],2,FALSE),0))</f>
        <v>0</v>
      </c>
      <c r="AS1230" s="6">
        <f>(IFERROR(VLOOKUP(AQ1230,Components[[Name]:[Price]],2,FALSE),0))</f>
        <v>0</v>
      </c>
      <c r="AV1230" s="6">
        <f>(IFERROR(VLOOKUP(AT1230,Components[[Name]:[Price]],2,FALSE),0))</f>
        <v>0</v>
      </c>
      <c r="AY1230" s="6">
        <f>(IFERROR(VLOOKUP(AW1230,Components[[Name]:[Price]],2,FALSE),0))</f>
        <v>0</v>
      </c>
      <c r="BB1230" s="6">
        <f>(IFERROR(VLOOKUP(AZ1230,Components[[Name]:[Price]],2,FALSE),0))</f>
        <v>0</v>
      </c>
    </row>
    <row r="1231" spans="9:54" x14ac:dyDescent="0.2">
      <c r="I1231" s="7" t="e">
        <f>Fullmath[[#This Row],[Total CP]]/Fullmath[[#This Row],[Quantity]]</f>
        <v>#DIV/0!</v>
      </c>
      <c r="J12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1" s="6" t="e">
        <f>Fullmath[[#This Row],[Mat Cost]]/Fullmath[[#This Row],[Quantity]]</f>
        <v>#DIV/0!</v>
      </c>
      <c r="L12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1" s="14"/>
      <c r="O1231" s="15">
        <f>IFERROR(_xlfn.IFNA(VLOOKUP(Fullmath[[#This Row],[M1]],$H$2:$L1230,2,FALSE),VLOOKUP(Fullmath[[#This Row],[M1]],$H1232:$L$2227,2,FALSE)),0)</f>
        <v>0</v>
      </c>
      <c r="P1231" s="16">
        <f>IFERROR(_xlfn.IFNA(VLOOKUP(Fullmath[[#This Row],[M1]],$H$2:$L1230,4,FALSE),VLOOKUP(Fullmath[[#This Row],[M1]],$H1232:$L$2227,4,FALSE)),0)</f>
        <v>0</v>
      </c>
      <c r="S1231" s="15">
        <f>IFERROR(_xlfn.IFNA(VLOOKUP(Fullmath[[#This Row],[M2]],$H$2:$L1230,2,FALSE),VLOOKUP(Fullmath[[#This Row],[M2]],$H1232:$L$2227,2,FALSE)),0)</f>
        <v>0</v>
      </c>
      <c r="T1231" s="16">
        <f>IFERROR(_xlfn.IFNA(VLOOKUP(Fullmath[[#This Row],[M2]],$H$2:$L1230,4,FALSE),VLOOKUP(Fullmath[[#This Row],[M2]],$H1232:$L$2227,4,FALSE)),0)</f>
        <v>0</v>
      </c>
      <c r="W1231" s="15">
        <f>IFERROR(_xlfn.IFNA(VLOOKUP(Fullmath[[#This Row],[M3]],$H$2:$L1230,2,FALSE),VLOOKUP(Fullmath[[#This Row],[M3]],$H1232:$L$2227,2,FALSE)),0)</f>
        <v>0</v>
      </c>
      <c r="X1231" s="16">
        <f>IFERROR(_xlfn.IFNA(VLOOKUP(Fullmath[[#This Row],[M3]],$H$2:$L1230,4,FALSE),VLOOKUP(Fullmath[[#This Row],[M3]],$H1232:$L$2227,4,FALSE)),0)</f>
        <v>0</v>
      </c>
      <c r="AA1231" s="15">
        <f>IFERROR(_xlfn.IFNA(VLOOKUP(Fullmath[[#This Row],[M4]],$H$2:$L1230,2,FALSE),VLOOKUP(Fullmath[[#This Row],[M4]],$H1232:$L$2227,2,FALSE)),0)</f>
        <v>0</v>
      </c>
      <c r="AB1231" s="16">
        <f>IFERROR(_xlfn.IFNA(VLOOKUP(Fullmath[[#This Row],[M4]],$H$2:$L1230,4,FALSE),VLOOKUP(Fullmath[[#This Row],[M4]],$H1232:$L$2227,4,FALSE)),0)</f>
        <v>0</v>
      </c>
      <c r="AE1231" s="15">
        <f>IFERROR(_xlfn.IFNA(VLOOKUP(Fullmath[[#This Row],[M5]],$H$2:$L1230,2,FALSE),VLOOKUP(Fullmath[[#This Row],[M5]],$H1232:$L$2227,2,FALSE)),0)</f>
        <v>0</v>
      </c>
      <c r="AF1231" s="16">
        <f>IFERROR(_xlfn.IFNA(VLOOKUP(Fullmath[[#This Row],[M5]],$H$2:$L1230,4,FALSE),VLOOKUP(Fullmath[[#This Row],[M5]],$H1232:$L$2227,4,FALSE)),0)</f>
        <v>0</v>
      </c>
      <c r="AI1231" s="15">
        <f>IFERROR(_xlfn.IFNA(VLOOKUP(Fullmath[[#This Row],[M6]],$H$2:$L1230,2,FALSE),VLOOKUP(Fullmath[[#This Row],[M6]],$H1232:$L$2227,2,FALSE)),0)</f>
        <v>0</v>
      </c>
      <c r="AJ1231" s="16">
        <f>IFERROR(_xlfn.IFNA(VLOOKUP(Fullmath[[#This Row],[M6]],$H$2:$L1230,4,FALSE),VLOOKUP(Fullmath[[#This Row],[M6]],$H1232:$L$2227,4,FALSE)),0)</f>
        <v>0</v>
      </c>
      <c r="AM1231" s="6">
        <f>(IFERROR(VLOOKUP(AK1231,Components[[Name]:[Price]],2,FALSE),0))</f>
        <v>0</v>
      </c>
      <c r="AP1231" s="6">
        <f>(IFERROR(VLOOKUP(AN1231,Components[[Name]:[Price]],2,FALSE),0))</f>
        <v>0</v>
      </c>
      <c r="AS1231" s="6">
        <f>(IFERROR(VLOOKUP(AQ1231,Components[[Name]:[Price]],2,FALSE),0))</f>
        <v>0</v>
      </c>
      <c r="AV1231" s="6">
        <f>(IFERROR(VLOOKUP(AT1231,Components[[Name]:[Price]],2,FALSE),0))</f>
        <v>0</v>
      </c>
      <c r="AY1231" s="6">
        <f>(IFERROR(VLOOKUP(AW1231,Components[[Name]:[Price]],2,FALSE),0))</f>
        <v>0</v>
      </c>
      <c r="BB1231" s="6">
        <f>(IFERROR(VLOOKUP(AZ1231,Components[[Name]:[Price]],2,FALSE),0))</f>
        <v>0</v>
      </c>
    </row>
    <row r="1232" spans="9:54" x14ac:dyDescent="0.2">
      <c r="I1232" s="7" t="e">
        <f>Fullmath[[#This Row],[Total CP]]/Fullmath[[#This Row],[Quantity]]</f>
        <v>#DIV/0!</v>
      </c>
      <c r="J12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2" s="6" t="e">
        <f>Fullmath[[#This Row],[Mat Cost]]/Fullmath[[#This Row],[Quantity]]</f>
        <v>#DIV/0!</v>
      </c>
      <c r="L12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2" s="14"/>
      <c r="O1232" s="15">
        <f>IFERROR(_xlfn.IFNA(VLOOKUP(Fullmath[[#This Row],[M1]],$H$2:$L1231,2,FALSE),VLOOKUP(Fullmath[[#This Row],[M1]],$H1233:$L$2227,2,FALSE)),0)</f>
        <v>0</v>
      </c>
      <c r="P1232" s="16">
        <f>IFERROR(_xlfn.IFNA(VLOOKUP(Fullmath[[#This Row],[M1]],$H$2:$L1231,4,FALSE),VLOOKUP(Fullmath[[#This Row],[M1]],$H1233:$L$2227,4,FALSE)),0)</f>
        <v>0</v>
      </c>
      <c r="S1232" s="15">
        <f>IFERROR(_xlfn.IFNA(VLOOKUP(Fullmath[[#This Row],[M2]],$H$2:$L1231,2,FALSE),VLOOKUP(Fullmath[[#This Row],[M2]],$H1233:$L$2227,2,FALSE)),0)</f>
        <v>0</v>
      </c>
      <c r="T1232" s="16">
        <f>IFERROR(_xlfn.IFNA(VLOOKUP(Fullmath[[#This Row],[M2]],$H$2:$L1231,4,FALSE),VLOOKUP(Fullmath[[#This Row],[M2]],$H1233:$L$2227,4,FALSE)),0)</f>
        <v>0</v>
      </c>
      <c r="W1232" s="15">
        <f>IFERROR(_xlfn.IFNA(VLOOKUP(Fullmath[[#This Row],[M3]],$H$2:$L1231,2,FALSE),VLOOKUP(Fullmath[[#This Row],[M3]],$H1233:$L$2227,2,FALSE)),0)</f>
        <v>0</v>
      </c>
      <c r="X1232" s="16">
        <f>IFERROR(_xlfn.IFNA(VLOOKUP(Fullmath[[#This Row],[M3]],$H$2:$L1231,4,FALSE),VLOOKUP(Fullmath[[#This Row],[M3]],$H1233:$L$2227,4,FALSE)),0)</f>
        <v>0</v>
      </c>
      <c r="AA1232" s="15">
        <f>IFERROR(_xlfn.IFNA(VLOOKUP(Fullmath[[#This Row],[M4]],$H$2:$L1231,2,FALSE),VLOOKUP(Fullmath[[#This Row],[M4]],$H1233:$L$2227,2,FALSE)),0)</f>
        <v>0</v>
      </c>
      <c r="AB1232" s="16">
        <f>IFERROR(_xlfn.IFNA(VLOOKUP(Fullmath[[#This Row],[M4]],$H$2:$L1231,4,FALSE),VLOOKUP(Fullmath[[#This Row],[M4]],$H1233:$L$2227,4,FALSE)),0)</f>
        <v>0</v>
      </c>
      <c r="AE1232" s="15">
        <f>IFERROR(_xlfn.IFNA(VLOOKUP(Fullmath[[#This Row],[M5]],$H$2:$L1231,2,FALSE),VLOOKUP(Fullmath[[#This Row],[M5]],$H1233:$L$2227,2,FALSE)),0)</f>
        <v>0</v>
      </c>
      <c r="AF1232" s="16">
        <f>IFERROR(_xlfn.IFNA(VLOOKUP(Fullmath[[#This Row],[M5]],$H$2:$L1231,4,FALSE),VLOOKUP(Fullmath[[#This Row],[M5]],$H1233:$L$2227,4,FALSE)),0)</f>
        <v>0</v>
      </c>
      <c r="AI1232" s="15">
        <f>IFERROR(_xlfn.IFNA(VLOOKUP(Fullmath[[#This Row],[M6]],$H$2:$L1231,2,FALSE),VLOOKUP(Fullmath[[#This Row],[M6]],$H1233:$L$2227,2,FALSE)),0)</f>
        <v>0</v>
      </c>
      <c r="AJ1232" s="16">
        <f>IFERROR(_xlfn.IFNA(VLOOKUP(Fullmath[[#This Row],[M6]],$H$2:$L1231,4,FALSE),VLOOKUP(Fullmath[[#This Row],[M6]],$H1233:$L$2227,4,FALSE)),0)</f>
        <v>0</v>
      </c>
      <c r="AM1232" s="6">
        <f>(IFERROR(VLOOKUP(AK1232,Components[[Name]:[Price]],2,FALSE),0))</f>
        <v>0</v>
      </c>
      <c r="AP1232" s="6">
        <f>(IFERROR(VLOOKUP(AN1232,Components[[Name]:[Price]],2,FALSE),0))</f>
        <v>0</v>
      </c>
      <c r="AS1232" s="6">
        <f>(IFERROR(VLOOKUP(AQ1232,Components[[Name]:[Price]],2,FALSE),0))</f>
        <v>0</v>
      </c>
      <c r="AV1232" s="6">
        <f>(IFERROR(VLOOKUP(AT1232,Components[[Name]:[Price]],2,FALSE),0))</f>
        <v>0</v>
      </c>
      <c r="AY1232" s="6">
        <f>(IFERROR(VLOOKUP(AW1232,Components[[Name]:[Price]],2,FALSE),0))</f>
        <v>0</v>
      </c>
      <c r="BB1232" s="6">
        <f>(IFERROR(VLOOKUP(AZ1232,Components[[Name]:[Price]],2,FALSE),0))</f>
        <v>0</v>
      </c>
    </row>
    <row r="1233" spans="9:54" x14ac:dyDescent="0.2">
      <c r="I1233" s="7" t="e">
        <f>Fullmath[[#This Row],[Total CP]]/Fullmath[[#This Row],[Quantity]]</f>
        <v>#DIV/0!</v>
      </c>
      <c r="J12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3" s="6" t="e">
        <f>Fullmath[[#This Row],[Mat Cost]]/Fullmath[[#This Row],[Quantity]]</f>
        <v>#DIV/0!</v>
      </c>
      <c r="L12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3" s="14"/>
      <c r="O1233" s="15">
        <f>IFERROR(_xlfn.IFNA(VLOOKUP(Fullmath[[#This Row],[M1]],$H$2:$L1232,2,FALSE),VLOOKUP(Fullmath[[#This Row],[M1]],$H1234:$L$2227,2,FALSE)),0)</f>
        <v>0</v>
      </c>
      <c r="P1233" s="16">
        <f>IFERROR(_xlfn.IFNA(VLOOKUP(Fullmath[[#This Row],[M1]],$H$2:$L1232,4,FALSE),VLOOKUP(Fullmath[[#This Row],[M1]],$H1234:$L$2227,4,FALSE)),0)</f>
        <v>0</v>
      </c>
      <c r="S1233" s="15">
        <f>IFERROR(_xlfn.IFNA(VLOOKUP(Fullmath[[#This Row],[M2]],$H$2:$L1232,2,FALSE),VLOOKUP(Fullmath[[#This Row],[M2]],$H1234:$L$2227,2,FALSE)),0)</f>
        <v>0</v>
      </c>
      <c r="T1233" s="16">
        <f>IFERROR(_xlfn.IFNA(VLOOKUP(Fullmath[[#This Row],[M2]],$H$2:$L1232,4,FALSE),VLOOKUP(Fullmath[[#This Row],[M2]],$H1234:$L$2227,4,FALSE)),0)</f>
        <v>0</v>
      </c>
      <c r="W1233" s="15">
        <f>IFERROR(_xlfn.IFNA(VLOOKUP(Fullmath[[#This Row],[M3]],$H$2:$L1232,2,FALSE),VLOOKUP(Fullmath[[#This Row],[M3]],$H1234:$L$2227,2,FALSE)),0)</f>
        <v>0</v>
      </c>
      <c r="X1233" s="16">
        <f>IFERROR(_xlfn.IFNA(VLOOKUP(Fullmath[[#This Row],[M3]],$H$2:$L1232,4,FALSE),VLOOKUP(Fullmath[[#This Row],[M3]],$H1234:$L$2227,4,FALSE)),0)</f>
        <v>0</v>
      </c>
      <c r="AA1233" s="15">
        <f>IFERROR(_xlfn.IFNA(VLOOKUP(Fullmath[[#This Row],[M4]],$H$2:$L1232,2,FALSE),VLOOKUP(Fullmath[[#This Row],[M4]],$H1234:$L$2227,2,FALSE)),0)</f>
        <v>0</v>
      </c>
      <c r="AB1233" s="16">
        <f>IFERROR(_xlfn.IFNA(VLOOKUP(Fullmath[[#This Row],[M4]],$H$2:$L1232,4,FALSE),VLOOKUP(Fullmath[[#This Row],[M4]],$H1234:$L$2227,4,FALSE)),0)</f>
        <v>0</v>
      </c>
      <c r="AE1233" s="15">
        <f>IFERROR(_xlfn.IFNA(VLOOKUP(Fullmath[[#This Row],[M5]],$H$2:$L1232,2,FALSE),VLOOKUP(Fullmath[[#This Row],[M5]],$H1234:$L$2227,2,FALSE)),0)</f>
        <v>0</v>
      </c>
      <c r="AF1233" s="16">
        <f>IFERROR(_xlfn.IFNA(VLOOKUP(Fullmath[[#This Row],[M5]],$H$2:$L1232,4,FALSE),VLOOKUP(Fullmath[[#This Row],[M5]],$H1234:$L$2227,4,FALSE)),0)</f>
        <v>0</v>
      </c>
      <c r="AI1233" s="15">
        <f>IFERROR(_xlfn.IFNA(VLOOKUP(Fullmath[[#This Row],[M6]],$H$2:$L1232,2,FALSE),VLOOKUP(Fullmath[[#This Row],[M6]],$H1234:$L$2227,2,FALSE)),0)</f>
        <v>0</v>
      </c>
      <c r="AJ1233" s="16">
        <f>IFERROR(_xlfn.IFNA(VLOOKUP(Fullmath[[#This Row],[M6]],$H$2:$L1232,4,FALSE),VLOOKUP(Fullmath[[#This Row],[M6]],$H1234:$L$2227,4,FALSE)),0)</f>
        <v>0</v>
      </c>
      <c r="AM1233" s="6">
        <f>(IFERROR(VLOOKUP(AK1233,Components[[Name]:[Price]],2,FALSE),0))</f>
        <v>0</v>
      </c>
      <c r="AP1233" s="6">
        <f>(IFERROR(VLOOKUP(AN1233,Components[[Name]:[Price]],2,FALSE),0))</f>
        <v>0</v>
      </c>
      <c r="AS1233" s="6">
        <f>(IFERROR(VLOOKUP(AQ1233,Components[[Name]:[Price]],2,FALSE),0))</f>
        <v>0</v>
      </c>
      <c r="AV1233" s="6">
        <f>(IFERROR(VLOOKUP(AT1233,Components[[Name]:[Price]],2,FALSE),0))</f>
        <v>0</v>
      </c>
      <c r="AY1233" s="6">
        <f>(IFERROR(VLOOKUP(AW1233,Components[[Name]:[Price]],2,FALSE),0))</f>
        <v>0</v>
      </c>
      <c r="BB1233" s="6">
        <f>(IFERROR(VLOOKUP(AZ1233,Components[[Name]:[Price]],2,FALSE),0))</f>
        <v>0</v>
      </c>
    </row>
    <row r="1234" spans="9:54" x14ac:dyDescent="0.2">
      <c r="I1234" s="7" t="e">
        <f>Fullmath[[#This Row],[Total CP]]/Fullmath[[#This Row],[Quantity]]</f>
        <v>#DIV/0!</v>
      </c>
      <c r="J12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4" s="6" t="e">
        <f>Fullmath[[#This Row],[Mat Cost]]/Fullmath[[#This Row],[Quantity]]</f>
        <v>#DIV/0!</v>
      </c>
      <c r="L12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4" s="14"/>
      <c r="O1234" s="15">
        <f>IFERROR(_xlfn.IFNA(VLOOKUP(Fullmath[[#This Row],[M1]],$H$2:$L1233,2,FALSE),VLOOKUP(Fullmath[[#This Row],[M1]],$H1235:$L$2227,2,FALSE)),0)</f>
        <v>0</v>
      </c>
      <c r="P1234" s="16">
        <f>IFERROR(_xlfn.IFNA(VLOOKUP(Fullmath[[#This Row],[M1]],$H$2:$L1233,4,FALSE),VLOOKUP(Fullmath[[#This Row],[M1]],$H1235:$L$2227,4,FALSE)),0)</f>
        <v>0</v>
      </c>
      <c r="S1234" s="15">
        <f>IFERROR(_xlfn.IFNA(VLOOKUP(Fullmath[[#This Row],[M2]],$H$2:$L1233,2,FALSE),VLOOKUP(Fullmath[[#This Row],[M2]],$H1235:$L$2227,2,FALSE)),0)</f>
        <v>0</v>
      </c>
      <c r="T1234" s="16">
        <f>IFERROR(_xlfn.IFNA(VLOOKUP(Fullmath[[#This Row],[M2]],$H$2:$L1233,4,FALSE),VLOOKUP(Fullmath[[#This Row],[M2]],$H1235:$L$2227,4,FALSE)),0)</f>
        <v>0</v>
      </c>
      <c r="W1234" s="15">
        <f>IFERROR(_xlfn.IFNA(VLOOKUP(Fullmath[[#This Row],[M3]],$H$2:$L1233,2,FALSE),VLOOKUP(Fullmath[[#This Row],[M3]],$H1235:$L$2227,2,FALSE)),0)</f>
        <v>0</v>
      </c>
      <c r="X1234" s="16">
        <f>IFERROR(_xlfn.IFNA(VLOOKUP(Fullmath[[#This Row],[M3]],$H$2:$L1233,4,FALSE),VLOOKUP(Fullmath[[#This Row],[M3]],$H1235:$L$2227,4,FALSE)),0)</f>
        <v>0</v>
      </c>
      <c r="AA1234" s="15">
        <f>IFERROR(_xlfn.IFNA(VLOOKUP(Fullmath[[#This Row],[M4]],$H$2:$L1233,2,FALSE),VLOOKUP(Fullmath[[#This Row],[M4]],$H1235:$L$2227,2,FALSE)),0)</f>
        <v>0</v>
      </c>
      <c r="AB1234" s="16">
        <f>IFERROR(_xlfn.IFNA(VLOOKUP(Fullmath[[#This Row],[M4]],$H$2:$L1233,4,FALSE),VLOOKUP(Fullmath[[#This Row],[M4]],$H1235:$L$2227,4,FALSE)),0)</f>
        <v>0</v>
      </c>
      <c r="AE1234" s="15">
        <f>IFERROR(_xlfn.IFNA(VLOOKUP(Fullmath[[#This Row],[M5]],$H$2:$L1233,2,FALSE),VLOOKUP(Fullmath[[#This Row],[M5]],$H1235:$L$2227,2,FALSE)),0)</f>
        <v>0</v>
      </c>
      <c r="AF1234" s="16">
        <f>IFERROR(_xlfn.IFNA(VLOOKUP(Fullmath[[#This Row],[M5]],$H$2:$L1233,4,FALSE),VLOOKUP(Fullmath[[#This Row],[M5]],$H1235:$L$2227,4,FALSE)),0)</f>
        <v>0</v>
      </c>
      <c r="AI1234" s="15">
        <f>IFERROR(_xlfn.IFNA(VLOOKUP(Fullmath[[#This Row],[M6]],$H$2:$L1233,2,FALSE),VLOOKUP(Fullmath[[#This Row],[M6]],$H1235:$L$2227,2,FALSE)),0)</f>
        <v>0</v>
      </c>
      <c r="AJ1234" s="16">
        <f>IFERROR(_xlfn.IFNA(VLOOKUP(Fullmath[[#This Row],[M6]],$H$2:$L1233,4,FALSE),VLOOKUP(Fullmath[[#This Row],[M6]],$H1235:$L$2227,4,FALSE)),0)</f>
        <v>0</v>
      </c>
      <c r="AM1234" s="6">
        <f>(IFERROR(VLOOKUP(AK1234,Components[[Name]:[Price]],2,FALSE),0))</f>
        <v>0</v>
      </c>
      <c r="AP1234" s="6">
        <f>(IFERROR(VLOOKUP(AN1234,Components[[Name]:[Price]],2,FALSE),0))</f>
        <v>0</v>
      </c>
      <c r="AS1234" s="6">
        <f>(IFERROR(VLOOKUP(AQ1234,Components[[Name]:[Price]],2,FALSE),0))</f>
        <v>0</v>
      </c>
      <c r="AV1234" s="6">
        <f>(IFERROR(VLOOKUP(AT1234,Components[[Name]:[Price]],2,FALSE),0))</f>
        <v>0</v>
      </c>
      <c r="AY1234" s="6">
        <f>(IFERROR(VLOOKUP(AW1234,Components[[Name]:[Price]],2,FALSE),0))</f>
        <v>0</v>
      </c>
      <c r="BB1234" s="6">
        <f>(IFERROR(VLOOKUP(AZ1234,Components[[Name]:[Price]],2,FALSE),0))</f>
        <v>0</v>
      </c>
    </row>
    <row r="1235" spans="9:54" x14ac:dyDescent="0.2">
      <c r="I1235" s="7" t="e">
        <f>Fullmath[[#This Row],[Total CP]]/Fullmath[[#This Row],[Quantity]]</f>
        <v>#DIV/0!</v>
      </c>
      <c r="J12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5" s="6" t="e">
        <f>Fullmath[[#This Row],[Mat Cost]]/Fullmath[[#This Row],[Quantity]]</f>
        <v>#DIV/0!</v>
      </c>
      <c r="L12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5" s="14"/>
      <c r="O1235" s="15">
        <f>IFERROR(_xlfn.IFNA(VLOOKUP(Fullmath[[#This Row],[M1]],$H$2:$L1234,2,FALSE),VLOOKUP(Fullmath[[#This Row],[M1]],$H1236:$L$2227,2,FALSE)),0)</f>
        <v>0</v>
      </c>
      <c r="P1235" s="16">
        <f>IFERROR(_xlfn.IFNA(VLOOKUP(Fullmath[[#This Row],[M1]],$H$2:$L1234,4,FALSE),VLOOKUP(Fullmath[[#This Row],[M1]],$H1236:$L$2227,4,FALSE)),0)</f>
        <v>0</v>
      </c>
      <c r="S1235" s="15">
        <f>IFERROR(_xlfn.IFNA(VLOOKUP(Fullmath[[#This Row],[M2]],$H$2:$L1234,2,FALSE),VLOOKUP(Fullmath[[#This Row],[M2]],$H1236:$L$2227,2,FALSE)),0)</f>
        <v>0</v>
      </c>
      <c r="T1235" s="16">
        <f>IFERROR(_xlfn.IFNA(VLOOKUP(Fullmath[[#This Row],[M2]],$H$2:$L1234,4,FALSE),VLOOKUP(Fullmath[[#This Row],[M2]],$H1236:$L$2227,4,FALSE)),0)</f>
        <v>0</v>
      </c>
      <c r="W1235" s="15">
        <f>IFERROR(_xlfn.IFNA(VLOOKUP(Fullmath[[#This Row],[M3]],$H$2:$L1234,2,FALSE),VLOOKUP(Fullmath[[#This Row],[M3]],$H1236:$L$2227,2,FALSE)),0)</f>
        <v>0</v>
      </c>
      <c r="X1235" s="16">
        <f>IFERROR(_xlfn.IFNA(VLOOKUP(Fullmath[[#This Row],[M3]],$H$2:$L1234,4,FALSE),VLOOKUP(Fullmath[[#This Row],[M3]],$H1236:$L$2227,4,FALSE)),0)</f>
        <v>0</v>
      </c>
      <c r="AA1235" s="15">
        <f>IFERROR(_xlfn.IFNA(VLOOKUP(Fullmath[[#This Row],[M4]],$H$2:$L1234,2,FALSE),VLOOKUP(Fullmath[[#This Row],[M4]],$H1236:$L$2227,2,FALSE)),0)</f>
        <v>0</v>
      </c>
      <c r="AB1235" s="16">
        <f>IFERROR(_xlfn.IFNA(VLOOKUP(Fullmath[[#This Row],[M4]],$H$2:$L1234,4,FALSE),VLOOKUP(Fullmath[[#This Row],[M4]],$H1236:$L$2227,4,FALSE)),0)</f>
        <v>0</v>
      </c>
      <c r="AE1235" s="15">
        <f>IFERROR(_xlfn.IFNA(VLOOKUP(Fullmath[[#This Row],[M5]],$H$2:$L1234,2,FALSE),VLOOKUP(Fullmath[[#This Row],[M5]],$H1236:$L$2227,2,FALSE)),0)</f>
        <v>0</v>
      </c>
      <c r="AF1235" s="16">
        <f>IFERROR(_xlfn.IFNA(VLOOKUP(Fullmath[[#This Row],[M5]],$H$2:$L1234,4,FALSE),VLOOKUP(Fullmath[[#This Row],[M5]],$H1236:$L$2227,4,FALSE)),0)</f>
        <v>0</v>
      </c>
      <c r="AI1235" s="15">
        <f>IFERROR(_xlfn.IFNA(VLOOKUP(Fullmath[[#This Row],[M6]],$H$2:$L1234,2,FALSE),VLOOKUP(Fullmath[[#This Row],[M6]],$H1236:$L$2227,2,FALSE)),0)</f>
        <v>0</v>
      </c>
      <c r="AJ1235" s="16">
        <f>IFERROR(_xlfn.IFNA(VLOOKUP(Fullmath[[#This Row],[M6]],$H$2:$L1234,4,FALSE),VLOOKUP(Fullmath[[#This Row],[M6]],$H1236:$L$2227,4,FALSE)),0)</f>
        <v>0</v>
      </c>
      <c r="AM1235" s="6">
        <f>(IFERROR(VLOOKUP(AK1235,Components[[Name]:[Price]],2,FALSE),0))</f>
        <v>0</v>
      </c>
      <c r="AP1235" s="6">
        <f>(IFERROR(VLOOKUP(AN1235,Components[[Name]:[Price]],2,FALSE),0))</f>
        <v>0</v>
      </c>
      <c r="AS1235" s="6">
        <f>(IFERROR(VLOOKUP(AQ1235,Components[[Name]:[Price]],2,FALSE),0))</f>
        <v>0</v>
      </c>
      <c r="AV1235" s="6">
        <f>(IFERROR(VLOOKUP(AT1235,Components[[Name]:[Price]],2,FALSE),0))</f>
        <v>0</v>
      </c>
      <c r="AY1235" s="6">
        <f>(IFERROR(VLOOKUP(AW1235,Components[[Name]:[Price]],2,FALSE),0))</f>
        <v>0</v>
      </c>
      <c r="BB1235" s="6">
        <f>(IFERROR(VLOOKUP(AZ1235,Components[[Name]:[Price]],2,FALSE),0))</f>
        <v>0</v>
      </c>
    </row>
    <row r="1236" spans="9:54" x14ac:dyDescent="0.2">
      <c r="I1236" s="7" t="e">
        <f>Fullmath[[#This Row],[Total CP]]/Fullmath[[#This Row],[Quantity]]</f>
        <v>#DIV/0!</v>
      </c>
      <c r="J12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6" s="6" t="e">
        <f>Fullmath[[#This Row],[Mat Cost]]/Fullmath[[#This Row],[Quantity]]</f>
        <v>#DIV/0!</v>
      </c>
      <c r="L12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6" s="14"/>
      <c r="O1236" s="15">
        <f>IFERROR(_xlfn.IFNA(VLOOKUP(Fullmath[[#This Row],[M1]],$H$2:$L1235,2,FALSE),VLOOKUP(Fullmath[[#This Row],[M1]],$H1237:$L$2227,2,FALSE)),0)</f>
        <v>0</v>
      </c>
      <c r="P1236" s="16">
        <f>IFERROR(_xlfn.IFNA(VLOOKUP(Fullmath[[#This Row],[M1]],$H$2:$L1235,4,FALSE),VLOOKUP(Fullmath[[#This Row],[M1]],$H1237:$L$2227,4,FALSE)),0)</f>
        <v>0</v>
      </c>
      <c r="S1236" s="15">
        <f>IFERROR(_xlfn.IFNA(VLOOKUP(Fullmath[[#This Row],[M2]],$H$2:$L1235,2,FALSE),VLOOKUP(Fullmath[[#This Row],[M2]],$H1237:$L$2227,2,FALSE)),0)</f>
        <v>0</v>
      </c>
      <c r="T1236" s="16">
        <f>IFERROR(_xlfn.IFNA(VLOOKUP(Fullmath[[#This Row],[M2]],$H$2:$L1235,4,FALSE),VLOOKUP(Fullmath[[#This Row],[M2]],$H1237:$L$2227,4,FALSE)),0)</f>
        <v>0</v>
      </c>
      <c r="W1236" s="15">
        <f>IFERROR(_xlfn.IFNA(VLOOKUP(Fullmath[[#This Row],[M3]],$H$2:$L1235,2,FALSE),VLOOKUP(Fullmath[[#This Row],[M3]],$H1237:$L$2227,2,FALSE)),0)</f>
        <v>0</v>
      </c>
      <c r="X1236" s="16">
        <f>IFERROR(_xlfn.IFNA(VLOOKUP(Fullmath[[#This Row],[M3]],$H$2:$L1235,4,FALSE),VLOOKUP(Fullmath[[#This Row],[M3]],$H1237:$L$2227,4,FALSE)),0)</f>
        <v>0</v>
      </c>
      <c r="AA1236" s="15">
        <f>IFERROR(_xlfn.IFNA(VLOOKUP(Fullmath[[#This Row],[M4]],$H$2:$L1235,2,FALSE),VLOOKUP(Fullmath[[#This Row],[M4]],$H1237:$L$2227,2,FALSE)),0)</f>
        <v>0</v>
      </c>
      <c r="AB1236" s="16">
        <f>IFERROR(_xlfn.IFNA(VLOOKUP(Fullmath[[#This Row],[M4]],$H$2:$L1235,4,FALSE),VLOOKUP(Fullmath[[#This Row],[M4]],$H1237:$L$2227,4,FALSE)),0)</f>
        <v>0</v>
      </c>
      <c r="AE1236" s="15">
        <f>IFERROR(_xlfn.IFNA(VLOOKUP(Fullmath[[#This Row],[M5]],$H$2:$L1235,2,FALSE),VLOOKUP(Fullmath[[#This Row],[M5]],$H1237:$L$2227,2,FALSE)),0)</f>
        <v>0</v>
      </c>
      <c r="AF1236" s="16">
        <f>IFERROR(_xlfn.IFNA(VLOOKUP(Fullmath[[#This Row],[M5]],$H$2:$L1235,4,FALSE),VLOOKUP(Fullmath[[#This Row],[M5]],$H1237:$L$2227,4,FALSE)),0)</f>
        <v>0</v>
      </c>
      <c r="AI1236" s="15">
        <f>IFERROR(_xlfn.IFNA(VLOOKUP(Fullmath[[#This Row],[M6]],$H$2:$L1235,2,FALSE),VLOOKUP(Fullmath[[#This Row],[M6]],$H1237:$L$2227,2,FALSE)),0)</f>
        <v>0</v>
      </c>
      <c r="AJ1236" s="16">
        <f>IFERROR(_xlfn.IFNA(VLOOKUP(Fullmath[[#This Row],[M6]],$H$2:$L1235,4,FALSE),VLOOKUP(Fullmath[[#This Row],[M6]],$H1237:$L$2227,4,FALSE)),0)</f>
        <v>0</v>
      </c>
      <c r="AM1236" s="6">
        <f>(IFERROR(VLOOKUP(AK1236,Components[[Name]:[Price]],2,FALSE),0))</f>
        <v>0</v>
      </c>
      <c r="AP1236" s="6">
        <f>(IFERROR(VLOOKUP(AN1236,Components[[Name]:[Price]],2,FALSE),0))</f>
        <v>0</v>
      </c>
      <c r="AS1236" s="6">
        <f>(IFERROR(VLOOKUP(AQ1236,Components[[Name]:[Price]],2,FALSE),0))</f>
        <v>0</v>
      </c>
      <c r="AV1236" s="6">
        <f>(IFERROR(VLOOKUP(AT1236,Components[[Name]:[Price]],2,FALSE),0))</f>
        <v>0</v>
      </c>
      <c r="AY1236" s="6">
        <f>(IFERROR(VLOOKUP(AW1236,Components[[Name]:[Price]],2,FALSE),0))</f>
        <v>0</v>
      </c>
      <c r="BB1236" s="6">
        <f>(IFERROR(VLOOKUP(AZ1236,Components[[Name]:[Price]],2,FALSE),0))</f>
        <v>0</v>
      </c>
    </row>
    <row r="1237" spans="9:54" x14ac:dyDescent="0.2">
      <c r="I1237" s="7" t="e">
        <f>Fullmath[[#This Row],[Total CP]]/Fullmath[[#This Row],[Quantity]]</f>
        <v>#DIV/0!</v>
      </c>
      <c r="J12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7" s="6" t="e">
        <f>Fullmath[[#This Row],[Mat Cost]]/Fullmath[[#This Row],[Quantity]]</f>
        <v>#DIV/0!</v>
      </c>
      <c r="L12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7" s="14"/>
      <c r="O1237" s="15">
        <f>IFERROR(_xlfn.IFNA(VLOOKUP(Fullmath[[#This Row],[M1]],$H$2:$L1236,2,FALSE),VLOOKUP(Fullmath[[#This Row],[M1]],$H1238:$L$2227,2,FALSE)),0)</f>
        <v>0</v>
      </c>
      <c r="P1237" s="16">
        <f>IFERROR(_xlfn.IFNA(VLOOKUP(Fullmath[[#This Row],[M1]],$H$2:$L1236,4,FALSE),VLOOKUP(Fullmath[[#This Row],[M1]],$H1238:$L$2227,4,FALSE)),0)</f>
        <v>0</v>
      </c>
      <c r="S1237" s="15">
        <f>IFERROR(_xlfn.IFNA(VLOOKUP(Fullmath[[#This Row],[M2]],$H$2:$L1236,2,FALSE),VLOOKUP(Fullmath[[#This Row],[M2]],$H1238:$L$2227,2,FALSE)),0)</f>
        <v>0</v>
      </c>
      <c r="T1237" s="16">
        <f>IFERROR(_xlfn.IFNA(VLOOKUP(Fullmath[[#This Row],[M2]],$H$2:$L1236,4,FALSE),VLOOKUP(Fullmath[[#This Row],[M2]],$H1238:$L$2227,4,FALSE)),0)</f>
        <v>0</v>
      </c>
      <c r="W1237" s="15">
        <f>IFERROR(_xlfn.IFNA(VLOOKUP(Fullmath[[#This Row],[M3]],$H$2:$L1236,2,FALSE),VLOOKUP(Fullmath[[#This Row],[M3]],$H1238:$L$2227,2,FALSE)),0)</f>
        <v>0</v>
      </c>
      <c r="X1237" s="16">
        <f>IFERROR(_xlfn.IFNA(VLOOKUP(Fullmath[[#This Row],[M3]],$H$2:$L1236,4,FALSE),VLOOKUP(Fullmath[[#This Row],[M3]],$H1238:$L$2227,4,FALSE)),0)</f>
        <v>0</v>
      </c>
      <c r="AA1237" s="15">
        <f>IFERROR(_xlfn.IFNA(VLOOKUP(Fullmath[[#This Row],[M4]],$H$2:$L1236,2,FALSE),VLOOKUP(Fullmath[[#This Row],[M4]],$H1238:$L$2227,2,FALSE)),0)</f>
        <v>0</v>
      </c>
      <c r="AB1237" s="16">
        <f>IFERROR(_xlfn.IFNA(VLOOKUP(Fullmath[[#This Row],[M4]],$H$2:$L1236,4,FALSE),VLOOKUP(Fullmath[[#This Row],[M4]],$H1238:$L$2227,4,FALSE)),0)</f>
        <v>0</v>
      </c>
      <c r="AE1237" s="15">
        <f>IFERROR(_xlfn.IFNA(VLOOKUP(Fullmath[[#This Row],[M5]],$H$2:$L1236,2,FALSE),VLOOKUP(Fullmath[[#This Row],[M5]],$H1238:$L$2227,2,FALSE)),0)</f>
        <v>0</v>
      </c>
      <c r="AF1237" s="16">
        <f>IFERROR(_xlfn.IFNA(VLOOKUP(Fullmath[[#This Row],[M5]],$H$2:$L1236,4,FALSE),VLOOKUP(Fullmath[[#This Row],[M5]],$H1238:$L$2227,4,FALSE)),0)</f>
        <v>0</v>
      </c>
      <c r="AI1237" s="15">
        <f>IFERROR(_xlfn.IFNA(VLOOKUP(Fullmath[[#This Row],[M6]],$H$2:$L1236,2,FALSE),VLOOKUP(Fullmath[[#This Row],[M6]],$H1238:$L$2227,2,FALSE)),0)</f>
        <v>0</v>
      </c>
      <c r="AJ1237" s="16">
        <f>IFERROR(_xlfn.IFNA(VLOOKUP(Fullmath[[#This Row],[M6]],$H$2:$L1236,4,FALSE),VLOOKUP(Fullmath[[#This Row],[M6]],$H1238:$L$2227,4,FALSE)),0)</f>
        <v>0</v>
      </c>
      <c r="AM1237" s="6">
        <f>(IFERROR(VLOOKUP(AK1237,Components[[Name]:[Price]],2,FALSE),0))</f>
        <v>0</v>
      </c>
      <c r="AP1237" s="6">
        <f>(IFERROR(VLOOKUP(AN1237,Components[[Name]:[Price]],2,FALSE),0))</f>
        <v>0</v>
      </c>
      <c r="AS1237" s="6">
        <f>(IFERROR(VLOOKUP(AQ1237,Components[[Name]:[Price]],2,FALSE),0))</f>
        <v>0</v>
      </c>
      <c r="AV1237" s="6">
        <f>(IFERROR(VLOOKUP(AT1237,Components[[Name]:[Price]],2,FALSE),0))</f>
        <v>0</v>
      </c>
      <c r="AY1237" s="6">
        <f>(IFERROR(VLOOKUP(AW1237,Components[[Name]:[Price]],2,FALSE),0))</f>
        <v>0</v>
      </c>
      <c r="BB1237" s="6">
        <f>(IFERROR(VLOOKUP(AZ1237,Components[[Name]:[Price]],2,FALSE),0))</f>
        <v>0</v>
      </c>
    </row>
    <row r="1238" spans="9:54" x14ac:dyDescent="0.2">
      <c r="I1238" s="7" t="e">
        <f>Fullmath[[#This Row],[Total CP]]/Fullmath[[#This Row],[Quantity]]</f>
        <v>#DIV/0!</v>
      </c>
      <c r="J12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8" s="6" t="e">
        <f>Fullmath[[#This Row],[Mat Cost]]/Fullmath[[#This Row],[Quantity]]</f>
        <v>#DIV/0!</v>
      </c>
      <c r="L12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8" s="14"/>
      <c r="O1238" s="15">
        <f>IFERROR(_xlfn.IFNA(VLOOKUP(Fullmath[[#This Row],[M1]],$H$2:$L1237,2,FALSE),VLOOKUP(Fullmath[[#This Row],[M1]],$H1239:$L$2227,2,FALSE)),0)</f>
        <v>0</v>
      </c>
      <c r="P1238" s="16">
        <f>IFERROR(_xlfn.IFNA(VLOOKUP(Fullmath[[#This Row],[M1]],$H$2:$L1237,4,FALSE),VLOOKUP(Fullmath[[#This Row],[M1]],$H1239:$L$2227,4,FALSE)),0)</f>
        <v>0</v>
      </c>
      <c r="S1238" s="15">
        <f>IFERROR(_xlfn.IFNA(VLOOKUP(Fullmath[[#This Row],[M2]],$H$2:$L1237,2,FALSE),VLOOKUP(Fullmath[[#This Row],[M2]],$H1239:$L$2227,2,FALSE)),0)</f>
        <v>0</v>
      </c>
      <c r="T1238" s="16">
        <f>IFERROR(_xlfn.IFNA(VLOOKUP(Fullmath[[#This Row],[M2]],$H$2:$L1237,4,FALSE),VLOOKUP(Fullmath[[#This Row],[M2]],$H1239:$L$2227,4,FALSE)),0)</f>
        <v>0</v>
      </c>
      <c r="W1238" s="15">
        <f>IFERROR(_xlfn.IFNA(VLOOKUP(Fullmath[[#This Row],[M3]],$H$2:$L1237,2,FALSE),VLOOKUP(Fullmath[[#This Row],[M3]],$H1239:$L$2227,2,FALSE)),0)</f>
        <v>0</v>
      </c>
      <c r="X1238" s="16">
        <f>IFERROR(_xlfn.IFNA(VLOOKUP(Fullmath[[#This Row],[M3]],$H$2:$L1237,4,FALSE),VLOOKUP(Fullmath[[#This Row],[M3]],$H1239:$L$2227,4,FALSE)),0)</f>
        <v>0</v>
      </c>
      <c r="AA1238" s="15">
        <f>IFERROR(_xlfn.IFNA(VLOOKUP(Fullmath[[#This Row],[M4]],$H$2:$L1237,2,FALSE),VLOOKUP(Fullmath[[#This Row],[M4]],$H1239:$L$2227,2,FALSE)),0)</f>
        <v>0</v>
      </c>
      <c r="AB1238" s="16">
        <f>IFERROR(_xlfn.IFNA(VLOOKUP(Fullmath[[#This Row],[M4]],$H$2:$L1237,4,FALSE),VLOOKUP(Fullmath[[#This Row],[M4]],$H1239:$L$2227,4,FALSE)),0)</f>
        <v>0</v>
      </c>
      <c r="AE1238" s="15">
        <f>IFERROR(_xlfn.IFNA(VLOOKUP(Fullmath[[#This Row],[M5]],$H$2:$L1237,2,FALSE),VLOOKUP(Fullmath[[#This Row],[M5]],$H1239:$L$2227,2,FALSE)),0)</f>
        <v>0</v>
      </c>
      <c r="AF1238" s="16">
        <f>IFERROR(_xlfn.IFNA(VLOOKUP(Fullmath[[#This Row],[M5]],$H$2:$L1237,4,FALSE),VLOOKUP(Fullmath[[#This Row],[M5]],$H1239:$L$2227,4,FALSE)),0)</f>
        <v>0</v>
      </c>
      <c r="AI1238" s="15">
        <f>IFERROR(_xlfn.IFNA(VLOOKUP(Fullmath[[#This Row],[M6]],$H$2:$L1237,2,FALSE),VLOOKUP(Fullmath[[#This Row],[M6]],$H1239:$L$2227,2,FALSE)),0)</f>
        <v>0</v>
      </c>
      <c r="AJ1238" s="16">
        <f>IFERROR(_xlfn.IFNA(VLOOKUP(Fullmath[[#This Row],[M6]],$H$2:$L1237,4,FALSE),VLOOKUP(Fullmath[[#This Row],[M6]],$H1239:$L$2227,4,FALSE)),0)</f>
        <v>0</v>
      </c>
      <c r="AM1238" s="6">
        <f>(IFERROR(VLOOKUP(AK1238,Components[[Name]:[Price]],2,FALSE),0))</f>
        <v>0</v>
      </c>
      <c r="AP1238" s="6">
        <f>(IFERROR(VLOOKUP(AN1238,Components[[Name]:[Price]],2,FALSE),0))</f>
        <v>0</v>
      </c>
      <c r="AS1238" s="6">
        <f>(IFERROR(VLOOKUP(AQ1238,Components[[Name]:[Price]],2,FALSE),0))</f>
        <v>0</v>
      </c>
      <c r="AV1238" s="6">
        <f>(IFERROR(VLOOKUP(AT1238,Components[[Name]:[Price]],2,FALSE),0))</f>
        <v>0</v>
      </c>
      <c r="AY1238" s="6">
        <f>(IFERROR(VLOOKUP(AW1238,Components[[Name]:[Price]],2,FALSE),0))</f>
        <v>0</v>
      </c>
      <c r="BB1238" s="6">
        <f>(IFERROR(VLOOKUP(AZ1238,Components[[Name]:[Price]],2,FALSE),0))</f>
        <v>0</v>
      </c>
    </row>
    <row r="1239" spans="9:54" x14ac:dyDescent="0.2">
      <c r="I1239" s="7" t="e">
        <f>Fullmath[[#This Row],[Total CP]]/Fullmath[[#This Row],[Quantity]]</f>
        <v>#DIV/0!</v>
      </c>
      <c r="J12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39" s="6" t="e">
        <f>Fullmath[[#This Row],[Mat Cost]]/Fullmath[[#This Row],[Quantity]]</f>
        <v>#DIV/0!</v>
      </c>
      <c r="L12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39" s="14"/>
      <c r="O1239" s="15">
        <f>IFERROR(_xlfn.IFNA(VLOOKUP(Fullmath[[#This Row],[M1]],$H$2:$L1238,2,FALSE),VLOOKUP(Fullmath[[#This Row],[M1]],$H1240:$L$2227,2,FALSE)),0)</f>
        <v>0</v>
      </c>
      <c r="P1239" s="16">
        <f>IFERROR(_xlfn.IFNA(VLOOKUP(Fullmath[[#This Row],[M1]],$H$2:$L1238,4,FALSE),VLOOKUP(Fullmath[[#This Row],[M1]],$H1240:$L$2227,4,FALSE)),0)</f>
        <v>0</v>
      </c>
      <c r="S1239" s="15">
        <f>IFERROR(_xlfn.IFNA(VLOOKUP(Fullmath[[#This Row],[M2]],$H$2:$L1238,2,FALSE),VLOOKUP(Fullmath[[#This Row],[M2]],$H1240:$L$2227,2,FALSE)),0)</f>
        <v>0</v>
      </c>
      <c r="T1239" s="16">
        <f>IFERROR(_xlfn.IFNA(VLOOKUP(Fullmath[[#This Row],[M2]],$H$2:$L1238,4,FALSE),VLOOKUP(Fullmath[[#This Row],[M2]],$H1240:$L$2227,4,FALSE)),0)</f>
        <v>0</v>
      </c>
      <c r="W1239" s="15">
        <f>IFERROR(_xlfn.IFNA(VLOOKUP(Fullmath[[#This Row],[M3]],$H$2:$L1238,2,FALSE),VLOOKUP(Fullmath[[#This Row],[M3]],$H1240:$L$2227,2,FALSE)),0)</f>
        <v>0</v>
      </c>
      <c r="X1239" s="16">
        <f>IFERROR(_xlfn.IFNA(VLOOKUP(Fullmath[[#This Row],[M3]],$H$2:$L1238,4,FALSE),VLOOKUP(Fullmath[[#This Row],[M3]],$H1240:$L$2227,4,FALSE)),0)</f>
        <v>0</v>
      </c>
      <c r="AA1239" s="15">
        <f>IFERROR(_xlfn.IFNA(VLOOKUP(Fullmath[[#This Row],[M4]],$H$2:$L1238,2,FALSE),VLOOKUP(Fullmath[[#This Row],[M4]],$H1240:$L$2227,2,FALSE)),0)</f>
        <v>0</v>
      </c>
      <c r="AB1239" s="16">
        <f>IFERROR(_xlfn.IFNA(VLOOKUP(Fullmath[[#This Row],[M4]],$H$2:$L1238,4,FALSE),VLOOKUP(Fullmath[[#This Row],[M4]],$H1240:$L$2227,4,FALSE)),0)</f>
        <v>0</v>
      </c>
      <c r="AE1239" s="15">
        <f>IFERROR(_xlfn.IFNA(VLOOKUP(Fullmath[[#This Row],[M5]],$H$2:$L1238,2,FALSE),VLOOKUP(Fullmath[[#This Row],[M5]],$H1240:$L$2227,2,FALSE)),0)</f>
        <v>0</v>
      </c>
      <c r="AF1239" s="16">
        <f>IFERROR(_xlfn.IFNA(VLOOKUP(Fullmath[[#This Row],[M5]],$H$2:$L1238,4,FALSE),VLOOKUP(Fullmath[[#This Row],[M5]],$H1240:$L$2227,4,FALSE)),0)</f>
        <v>0</v>
      </c>
      <c r="AI1239" s="15">
        <f>IFERROR(_xlfn.IFNA(VLOOKUP(Fullmath[[#This Row],[M6]],$H$2:$L1238,2,FALSE),VLOOKUP(Fullmath[[#This Row],[M6]],$H1240:$L$2227,2,FALSE)),0)</f>
        <v>0</v>
      </c>
      <c r="AJ1239" s="16">
        <f>IFERROR(_xlfn.IFNA(VLOOKUP(Fullmath[[#This Row],[M6]],$H$2:$L1238,4,FALSE),VLOOKUP(Fullmath[[#This Row],[M6]],$H1240:$L$2227,4,FALSE)),0)</f>
        <v>0</v>
      </c>
      <c r="AM1239" s="6">
        <f>(IFERROR(VLOOKUP(AK1239,Components[[Name]:[Price]],2,FALSE),0))</f>
        <v>0</v>
      </c>
      <c r="AP1239" s="6">
        <f>(IFERROR(VLOOKUP(AN1239,Components[[Name]:[Price]],2,FALSE),0))</f>
        <v>0</v>
      </c>
      <c r="AS1239" s="6">
        <f>(IFERROR(VLOOKUP(AQ1239,Components[[Name]:[Price]],2,FALSE),0))</f>
        <v>0</v>
      </c>
      <c r="AV1239" s="6">
        <f>(IFERROR(VLOOKUP(AT1239,Components[[Name]:[Price]],2,FALSE),0))</f>
        <v>0</v>
      </c>
      <c r="AY1239" s="6">
        <f>(IFERROR(VLOOKUP(AW1239,Components[[Name]:[Price]],2,FALSE),0))</f>
        <v>0</v>
      </c>
      <c r="BB1239" s="6">
        <f>(IFERROR(VLOOKUP(AZ1239,Components[[Name]:[Price]],2,FALSE),0))</f>
        <v>0</v>
      </c>
    </row>
    <row r="1240" spans="9:54" x14ac:dyDescent="0.2">
      <c r="I1240" s="7" t="e">
        <f>Fullmath[[#This Row],[Total CP]]/Fullmath[[#This Row],[Quantity]]</f>
        <v>#DIV/0!</v>
      </c>
      <c r="J12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0" s="6" t="e">
        <f>Fullmath[[#This Row],[Mat Cost]]/Fullmath[[#This Row],[Quantity]]</f>
        <v>#DIV/0!</v>
      </c>
      <c r="L12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0" s="14"/>
      <c r="O1240" s="15">
        <f>IFERROR(_xlfn.IFNA(VLOOKUP(Fullmath[[#This Row],[M1]],$H$2:$L1239,2,FALSE),VLOOKUP(Fullmath[[#This Row],[M1]],$H1241:$L$2227,2,FALSE)),0)</f>
        <v>0</v>
      </c>
      <c r="P1240" s="16">
        <f>IFERROR(_xlfn.IFNA(VLOOKUP(Fullmath[[#This Row],[M1]],$H$2:$L1239,4,FALSE),VLOOKUP(Fullmath[[#This Row],[M1]],$H1241:$L$2227,4,FALSE)),0)</f>
        <v>0</v>
      </c>
      <c r="S1240" s="15">
        <f>IFERROR(_xlfn.IFNA(VLOOKUP(Fullmath[[#This Row],[M2]],$H$2:$L1239,2,FALSE),VLOOKUP(Fullmath[[#This Row],[M2]],$H1241:$L$2227,2,FALSE)),0)</f>
        <v>0</v>
      </c>
      <c r="T1240" s="16">
        <f>IFERROR(_xlfn.IFNA(VLOOKUP(Fullmath[[#This Row],[M2]],$H$2:$L1239,4,FALSE),VLOOKUP(Fullmath[[#This Row],[M2]],$H1241:$L$2227,4,FALSE)),0)</f>
        <v>0</v>
      </c>
      <c r="W1240" s="15">
        <f>IFERROR(_xlfn.IFNA(VLOOKUP(Fullmath[[#This Row],[M3]],$H$2:$L1239,2,FALSE),VLOOKUP(Fullmath[[#This Row],[M3]],$H1241:$L$2227,2,FALSE)),0)</f>
        <v>0</v>
      </c>
      <c r="X1240" s="16">
        <f>IFERROR(_xlfn.IFNA(VLOOKUP(Fullmath[[#This Row],[M3]],$H$2:$L1239,4,FALSE),VLOOKUP(Fullmath[[#This Row],[M3]],$H1241:$L$2227,4,FALSE)),0)</f>
        <v>0</v>
      </c>
      <c r="AA1240" s="15">
        <f>IFERROR(_xlfn.IFNA(VLOOKUP(Fullmath[[#This Row],[M4]],$H$2:$L1239,2,FALSE),VLOOKUP(Fullmath[[#This Row],[M4]],$H1241:$L$2227,2,FALSE)),0)</f>
        <v>0</v>
      </c>
      <c r="AB1240" s="16">
        <f>IFERROR(_xlfn.IFNA(VLOOKUP(Fullmath[[#This Row],[M4]],$H$2:$L1239,4,FALSE),VLOOKUP(Fullmath[[#This Row],[M4]],$H1241:$L$2227,4,FALSE)),0)</f>
        <v>0</v>
      </c>
      <c r="AE1240" s="15">
        <f>IFERROR(_xlfn.IFNA(VLOOKUP(Fullmath[[#This Row],[M5]],$H$2:$L1239,2,FALSE),VLOOKUP(Fullmath[[#This Row],[M5]],$H1241:$L$2227,2,FALSE)),0)</f>
        <v>0</v>
      </c>
      <c r="AF1240" s="16">
        <f>IFERROR(_xlfn.IFNA(VLOOKUP(Fullmath[[#This Row],[M5]],$H$2:$L1239,4,FALSE),VLOOKUP(Fullmath[[#This Row],[M5]],$H1241:$L$2227,4,FALSE)),0)</f>
        <v>0</v>
      </c>
      <c r="AI1240" s="15">
        <f>IFERROR(_xlfn.IFNA(VLOOKUP(Fullmath[[#This Row],[M6]],$H$2:$L1239,2,FALSE),VLOOKUP(Fullmath[[#This Row],[M6]],$H1241:$L$2227,2,FALSE)),0)</f>
        <v>0</v>
      </c>
      <c r="AJ1240" s="16">
        <f>IFERROR(_xlfn.IFNA(VLOOKUP(Fullmath[[#This Row],[M6]],$H$2:$L1239,4,FALSE),VLOOKUP(Fullmath[[#This Row],[M6]],$H1241:$L$2227,4,FALSE)),0)</f>
        <v>0</v>
      </c>
      <c r="AM1240" s="6">
        <f>(IFERROR(VLOOKUP(AK1240,Components[[Name]:[Price]],2,FALSE),0))</f>
        <v>0</v>
      </c>
      <c r="AP1240" s="6">
        <f>(IFERROR(VLOOKUP(AN1240,Components[[Name]:[Price]],2,FALSE),0))</f>
        <v>0</v>
      </c>
      <c r="AS1240" s="6">
        <f>(IFERROR(VLOOKUP(AQ1240,Components[[Name]:[Price]],2,FALSE),0))</f>
        <v>0</v>
      </c>
      <c r="AV1240" s="6">
        <f>(IFERROR(VLOOKUP(AT1240,Components[[Name]:[Price]],2,FALSE),0))</f>
        <v>0</v>
      </c>
      <c r="AY1240" s="6">
        <f>(IFERROR(VLOOKUP(AW1240,Components[[Name]:[Price]],2,FALSE),0))</f>
        <v>0</v>
      </c>
      <c r="BB1240" s="6">
        <f>(IFERROR(VLOOKUP(AZ1240,Components[[Name]:[Price]],2,FALSE),0))</f>
        <v>0</v>
      </c>
    </row>
    <row r="1241" spans="9:54" x14ac:dyDescent="0.2">
      <c r="I1241" s="7" t="e">
        <f>Fullmath[[#This Row],[Total CP]]/Fullmath[[#This Row],[Quantity]]</f>
        <v>#DIV/0!</v>
      </c>
      <c r="J12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1" s="6" t="e">
        <f>Fullmath[[#This Row],[Mat Cost]]/Fullmath[[#This Row],[Quantity]]</f>
        <v>#DIV/0!</v>
      </c>
      <c r="L12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1" s="14"/>
      <c r="O1241" s="15">
        <f>IFERROR(_xlfn.IFNA(VLOOKUP(Fullmath[[#This Row],[M1]],$H$2:$L1240,2,FALSE),VLOOKUP(Fullmath[[#This Row],[M1]],$H1242:$L$2227,2,FALSE)),0)</f>
        <v>0</v>
      </c>
      <c r="P1241" s="16">
        <f>IFERROR(_xlfn.IFNA(VLOOKUP(Fullmath[[#This Row],[M1]],$H$2:$L1240,4,FALSE),VLOOKUP(Fullmath[[#This Row],[M1]],$H1242:$L$2227,4,FALSE)),0)</f>
        <v>0</v>
      </c>
      <c r="S1241" s="15">
        <f>IFERROR(_xlfn.IFNA(VLOOKUP(Fullmath[[#This Row],[M2]],$H$2:$L1240,2,FALSE),VLOOKUP(Fullmath[[#This Row],[M2]],$H1242:$L$2227,2,FALSE)),0)</f>
        <v>0</v>
      </c>
      <c r="T1241" s="16">
        <f>IFERROR(_xlfn.IFNA(VLOOKUP(Fullmath[[#This Row],[M2]],$H$2:$L1240,4,FALSE),VLOOKUP(Fullmath[[#This Row],[M2]],$H1242:$L$2227,4,FALSE)),0)</f>
        <v>0</v>
      </c>
      <c r="W1241" s="15">
        <f>IFERROR(_xlfn.IFNA(VLOOKUP(Fullmath[[#This Row],[M3]],$H$2:$L1240,2,FALSE),VLOOKUP(Fullmath[[#This Row],[M3]],$H1242:$L$2227,2,FALSE)),0)</f>
        <v>0</v>
      </c>
      <c r="X1241" s="16">
        <f>IFERROR(_xlfn.IFNA(VLOOKUP(Fullmath[[#This Row],[M3]],$H$2:$L1240,4,FALSE),VLOOKUP(Fullmath[[#This Row],[M3]],$H1242:$L$2227,4,FALSE)),0)</f>
        <v>0</v>
      </c>
      <c r="AA1241" s="15">
        <f>IFERROR(_xlfn.IFNA(VLOOKUP(Fullmath[[#This Row],[M4]],$H$2:$L1240,2,FALSE),VLOOKUP(Fullmath[[#This Row],[M4]],$H1242:$L$2227,2,FALSE)),0)</f>
        <v>0</v>
      </c>
      <c r="AB1241" s="16">
        <f>IFERROR(_xlfn.IFNA(VLOOKUP(Fullmath[[#This Row],[M4]],$H$2:$L1240,4,FALSE),VLOOKUP(Fullmath[[#This Row],[M4]],$H1242:$L$2227,4,FALSE)),0)</f>
        <v>0</v>
      </c>
      <c r="AE1241" s="15">
        <f>IFERROR(_xlfn.IFNA(VLOOKUP(Fullmath[[#This Row],[M5]],$H$2:$L1240,2,FALSE),VLOOKUP(Fullmath[[#This Row],[M5]],$H1242:$L$2227,2,FALSE)),0)</f>
        <v>0</v>
      </c>
      <c r="AF1241" s="16">
        <f>IFERROR(_xlfn.IFNA(VLOOKUP(Fullmath[[#This Row],[M5]],$H$2:$L1240,4,FALSE),VLOOKUP(Fullmath[[#This Row],[M5]],$H1242:$L$2227,4,FALSE)),0)</f>
        <v>0</v>
      </c>
      <c r="AI1241" s="15">
        <f>IFERROR(_xlfn.IFNA(VLOOKUP(Fullmath[[#This Row],[M6]],$H$2:$L1240,2,FALSE),VLOOKUP(Fullmath[[#This Row],[M6]],$H1242:$L$2227,2,FALSE)),0)</f>
        <v>0</v>
      </c>
      <c r="AJ1241" s="16">
        <f>IFERROR(_xlfn.IFNA(VLOOKUP(Fullmath[[#This Row],[M6]],$H$2:$L1240,4,FALSE),VLOOKUP(Fullmath[[#This Row],[M6]],$H1242:$L$2227,4,FALSE)),0)</f>
        <v>0</v>
      </c>
      <c r="AM1241" s="6">
        <f>(IFERROR(VLOOKUP(AK1241,Components[[Name]:[Price]],2,FALSE),0))</f>
        <v>0</v>
      </c>
      <c r="AP1241" s="6">
        <f>(IFERROR(VLOOKUP(AN1241,Components[[Name]:[Price]],2,FALSE),0))</f>
        <v>0</v>
      </c>
      <c r="AS1241" s="6">
        <f>(IFERROR(VLOOKUP(AQ1241,Components[[Name]:[Price]],2,FALSE),0))</f>
        <v>0</v>
      </c>
      <c r="AV1241" s="6">
        <f>(IFERROR(VLOOKUP(AT1241,Components[[Name]:[Price]],2,FALSE),0))</f>
        <v>0</v>
      </c>
      <c r="AY1241" s="6">
        <f>(IFERROR(VLOOKUP(AW1241,Components[[Name]:[Price]],2,FALSE),0))</f>
        <v>0</v>
      </c>
      <c r="BB1241" s="6">
        <f>(IFERROR(VLOOKUP(AZ1241,Components[[Name]:[Price]],2,FALSE),0))</f>
        <v>0</v>
      </c>
    </row>
    <row r="1242" spans="9:54" x14ac:dyDescent="0.2">
      <c r="I1242" s="7" t="e">
        <f>Fullmath[[#This Row],[Total CP]]/Fullmath[[#This Row],[Quantity]]</f>
        <v>#DIV/0!</v>
      </c>
      <c r="J12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2" s="6" t="e">
        <f>Fullmath[[#This Row],[Mat Cost]]/Fullmath[[#This Row],[Quantity]]</f>
        <v>#DIV/0!</v>
      </c>
      <c r="L12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2" s="14"/>
      <c r="O1242" s="15">
        <f>IFERROR(_xlfn.IFNA(VLOOKUP(Fullmath[[#This Row],[M1]],$H$2:$L1241,2,FALSE),VLOOKUP(Fullmath[[#This Row],[M1]],$H1243:$L$2227,2,FALSE)),0)</f>
        <v>0</v>
      </c>
      <c r="P1242" s="16">
        <f>IFERROR(_xlfn.IFNA(VLOOKUP(Fullmath[[#This Row],[M1]],$H$2:$L1241,4,FALSE),VLOOKUP(Fullmath[[#This Row],[M1]],$H1243:$L$2227,4,FALSE)),0)</f>
        <v>0</v>
      </c>
      <c r="S1242" s="15">
        <f>IFERROR(_xlfn.IFNA(VLOOKUP(Fullmath[[#This Row],[M2]],$H$2:$L1241,2,FALSE),VLOOKUP(Fullmath[[#This Row],[M2]],$H1243:$L$2227,2,FALSE)),0)</f>
        <v>0</v>
      </c>
      <c r="T1242" s="16">
        <f>IFERROR(_xlfn.IFNA(VLOOKUP(Fullmath[[#This Row],[M2]],$H$2:$L1241,4,FALSE),VLOOKUP(Fullmath[[#This Row],[M2]],$H1243:$L$2227,4,FALSE)),0)</f>
        <v>0</v>
      </c>
      <c r="W1242" s="15">
        <f>IFERROR(_xlfn.IFNA(VLOOKUP(Fullmath[[#This Row],[M3]],$H$2:$L1241,2,FALSE),VLOOKUP(Fullmath[[#This Row],[M3]],$H1243:$L$2227,2,FALSE)),0)</f>
        <v>0</v>
      </c>
      <c r="X1242" s="16">
        <f>IFERROR(_xlfn.IFNA(VLOOKUP(Fullmath[[#This Row],[M3]],$H$2:$L1241,4,FALSE),VLOOKUP(Fullmath[[#This Row],[M3]],$H1243:$L$2227,4,FALSE)),0)</f>
        <v>0</v>
      </c>
      <c r="AA1242" s="15">
        <f>IFERROR(_xlfn.IFNA(VLOOKUP(Fullmath[[#This Row],[M4]],$H$2:$L1241,2,FALSE),VLOOKUP(Fullmath[[#This Row],[M4]],$H1243:$L$2227,2,FALSE)),0)</f>
        <v>0</v>
      </c>
      <c r="AB1242" s="16">
        <f>IFERROR(_xlfn.IFNA(VLOOKUP(Fullmath[[#This Row],[M4]],$H$2:$L1241,4,FALSE),VLOOKUP(Fullmath[[#This Row],[M4]],$H1243:$L$2227,4,FALSE)),0)</f>
        <v>0</v>
      </c>
      <c r="AE1242" s="15">
        <f>IFERROR(_xlfn.IFNA(VLOOKUP(Fullmath[[#This Row],[M5]],$H$2:$L1241,2,FALSE),VLOOKUP(Fullmath[[#This Row],[M5]],$H1243:$L$2227,2,FALSE)),0)</f>
        <v>0</v>
      </c>
      <c r="AF1242" s="16">
        <f>IFERROR(_xlfn.IFNA(VLOOKUP(Fullmath[[#This Row],[M5]],$H$2:$L1241,4,FALSE),VLOOKUP(Fullmath[[#This Row],[M5]],$H1243:$L$2227,4,FALSE)),0)</f>
        <v>0</v>
      </c>
      <c r="AI1242" s="15">
        <f>IFERROR(_xlfn.IFNA(VLOOKUP(Fullmath[[#This Row],[M6]],$H$2:$L1241,2,FALSE),VLOOKUP(Fullmath[[#This Row],[M6]],$H1243:$L$2227,2,FALSE)),0)</f>
        <v>0</v>
      </c>
      <c r="AJ1242" s="16">
        <f>IFERROR(_xlfn.IFNA(VLOOKUP(Fullmath[[#This Row],[M6]],$H$2:$L1241,4,FALSE),VLOOKUP(Fullmath[[#This Row],[M6]],$H1243:$L$2227,4,FALSE)),0)</f>
        <v>0</v>
      </c>
      <c r="AM1242" s="6">
        <f>(IFERROR(VLOOKUP(AK1242,Components[[Name]:[Price]],2,FALSE),0))</f>
        <v>0</v>
      </c>
      <c r="AP1242" s="6">
        <f>(IFERROR(VLOOKUP(AN1242,Components[[Name]:[Price]],2,FALSE),0))</f>
        <v>0</v>
      </c>
      <c r="AS1242" s="6">
        <f>(IFERROR(VLOOKUP(AQ1242,Components[[Name]:[Price]],2,FALSE),0))</f>
        <v>0</v>
      </c>
      <c r="AV1242" s="6">
        <f>(IFERROR(VLOOKUP(AT1242,Components[[Name]:[Price]],2,FALSE),0))</f>
        <v>0</v>
      </c>
      <c r="AY1242" s="6">
        <f>(IFERROR(VLOOKUP(AW1242,Components[[Name]:[Price]],2,FALSE),0))</f>
        <v>0</v>
      </c>
      <c r="BB1242" s="6">
        <f>(IFERROR(VLOOKUP(AZ1242,Components[[Name]:[Price]],2,FALSE),0))</f>
        <v>0</v>
      </c>
    </row>
    <row r="1243" spans="9:54" x14ac:dyDescent="0.2">
      <c r="I1243" s="7" t="e">
        <f>Fullmath[[#This Row],[Total CP]]/Fullmath[[#This Row],[Quantity]]</f>
        <v>#DIV/0!</v>
      </c>
      <c r="J12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3" s="6" t="e">
        <f>Fullmath[[#This Row],[Mat Cost]]/Fullmath[[#This Row],[Quantity]]</f>
        <v>#DIV/0!</v>
      </c>
      <c r="L12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3" s="14"/>
      <c r="O1243" s="15">
        <f>IFERROR(_xlfn.IFNA(VLOOKUP(Fullmath[[#This Row],[M1]],$H$2:$L1242,2,FALSE),VLOOKUP(Fullmath[[#This Row],[M1]],$H1244:$L$2227,2,FALSE)),0)</f>
        <v>0</v>
      </c>
      <c r="P1243" s="16">
        <f>IFERROR(_xlfn.IFNA(VLOOKUP(Fullmath[[#This Row],[M1]],$H$2:$L1242,4,FALSE),VLOOKUP(Fullmath[[#This Row],[M1]],$H1244:$L$2227,4,FALSE)),0)</f>
        <v>0</v>
      </c>
      <c r="S1243" s="15">
        <f>IFERROR(_xlfn.IFNA(VLOOKUP(Fullmath[[#This Row],[M2]],$H$2:$L1242,2,FALSE),VLOOKUP(Fullmath[[#This Row],[M2]],$H1244:$L$2227,2,FALSE)),0)</f>
        <v>0</v>
      </c>
      <c r="T1243" s="16">
        <f>IFERROR(_xlfn.IFNA(VLOOKUP(Fullmath[[#This Row],[M2]],$H$2:$L1242,4,FALSE),VLOOKUP(Fullmath[[#This Row],[M2]],$H1244:$L$2227,4,FALSE)),0)</f>
        <v>0</v>
      </c>
      <c r="W1243" s="15">
        <f>IFERROR(_xlfn.IFNA(VLOOKUP(Fullmath[[#This Row],[M3]],$H$2:$L1242,2,FALSE),VLOOKUP(Fullmath[[#This Row],[M3]],$H1244:$L$2227,2,FALSE)),0)</f>
        <v>0</v>
      </c>
      <c r="X1243" s="16">
        <f>IFERROR(_xlfn.IFNA(VLOOKUP(Fullmath[[#This Row],[M3]],$H$2:$L1242,4,FALSE),VLOOKUP(Fullmath[[#This Row],[M3]],$H1244:$L$2227,4,FALSE)),0)</f>
        <v>0</v>
      </c>
      <c r="AA1243" s="15">
        <f>IFERROR(_xlfn.IFNA(VLOOKUP(Fullmath[[#This Row],[M4]],$H$2:$L1242,2,FALSE),VLOOKUP(Fullmath[[#This Row],[M4]],$H1244:$L$2227,2,FALSE)),0)</f>
        <v>0</v>
      </c>
      <c r="AB1243" s="16">
        <f>IFERROR(_xlfn.IFNA(VLOOKUP(Fullmath[[#This Row],[M4]],$H$2:$L1242,4,FALSE),VLOOKUP(Fullmath[[#This Row],[M4]],$H1244:$L$2227,4,FALSE)),0)</f>
        <v>0</v>
      </c>
      <c r="AE1243" s="15">
        <f>IFERROR(_xlfn.IFNA(VLOOKUP(Fullmath[[#This Row],[M5]],$H$2:$L1242,2,FALSE),VLOOKUP(Fullmath[[#This Row],[M5]],$H1244:$L$2227,2,FALSE)),0)</f>
        <v>0</v>
      </c>
      <c r="AF1243" s="16">
        <f>IFERROR(_xlfn.IFNA(VLOOKUP(Fullmath[[#This Row],[M5]],$H$2:$L1242,4,FALSE),VLOOKUP(Fullmath[[#This Row],[M5]],$H1244:$L$2227,4,FALSE)),0)</f>
        <v>0</v>
      </c>
      <c r="AI1243" s="15">
        <f>IFERROR(_xlfn.IFNA(VLOOKUP(Fullmath[[#This Row],[M6]],$H$2:$L1242,2,FALSE),VLOOKUP(Fullmath[[#This Row],[M6]],$H1244:$L$2227,2,FALSE)),0)</f>
        <v>0</v>
      </c>
      <c r="AJ1243" s="16">
        <f>IFERROR(_xlfn.IFNA(VLOOKUP(Fullmath[[#This Row],[M6]],$H$2:$L1242,4,FALSE),VLOOKUP(Fullmath[[#This Row],[M6]],$H1244:$L$2227,4,FALSE)),0)</f>
        <v>0</v>
      </c>
      <c r="AM1243" s="6">
        <f>(IFERROR(VLOOKUP(AK1243,Components[[Name]:[Price]],2,FALSE),0))</f>
        <v>0</v>
      </c>
      <c r="AP1243" s="6">
        <f>(IFERROR(VLOOKUP(AN1243,Components[[Name]:[Price]],2,FALSE),0))</f>
        <v>0</v>
      </c>
      <c r="AS1243" s="6">
        <f>(IFERROR(VLOOKUP(AQ1243,Components[[Name]:[Price]],2,FALSE),0))</f>
        <v>0</v>
      </c>
      <c r="AV1243" s="6">
        <f>(IFERROR(VLOOKUP(AT1243,Components[[Name]:[Price]],2,FALSE),0))</f>
        <v>0</v>
      </c>
      <c r="AY1243" s="6">
        <f>(IFERROR(VLOOKUP(AW1243,Components[[Name]:[Price]],2,FALSE),0))</f>
        <v>0</v>
      </c>
      <c r="BB1243" s="6">
        <f>(IFERROR(VLOOKUP(AZ1243,Components[[Name]:[Price]],2,FALSE),0))</f>
        <v>0</v>
      </c>
    </row>
    <row r="1244" spans="9:54" x14ac:dyDescent="0.2">
      <c r="I1244" s="7" t="e">
        <f>Fullmath[[#This Row],[Total CP]]/Fullmath[[#This Row],[Quantity]]</f>
        <v>#DIV/0!</v>
      </c>
      <c r="J12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4" s="6" t="e">
        <f>Fullmath[[#This Row],[Mat Cost]]/Fullmath[[#This Row],[Quantity]]</f>
        <v>#DIV/0!</v>
      </c>
      <c r="L12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4" s="14"/>
      <c r="O1244" s="15">
        <f>IFERROR(_xlfn.IFNA(VLOOKUP(Fullmath[[#This Row],[M1]],$H$2:$L1243,2,FALSE),VLOOKUP(Fullmath[[#This Row],[M1]],$H1245:$L$2227,2,FALSE)),0)</f>
        <v>0</v>
      </c>
      <c r="P1244" s="16">
        <f>IFERROR(_xlfn.IFNA(VLOOKUP(Fullmath[[#This Row],[M1]],$H$2:$L1243,4,FALSE),VLOOKUP(Fullmath[[#This Row],[M1]],$H1245:$L$2227,4,FALSE)),0)</f>
        <v>0</v>
      </c>
      <c r="S1244" s="15">
        <f>IFERROR(_xlfn.IFNA(VLOOKUP(Fullmath[[#This Row],[M2]],$H$2:$L1243,2,FALSE),VLOOKUP(Fullmath[[#This Row],[M2]],$H1245:$L$2227,2,FALSE)),0)</f>
        <v>0</v>
      </c>
      <c r="T1244" s="16">
        <f>IFERROR(_xlfn.IFNA(VLOOKUP(Fullmath[[#This Row],[M2]],$H$2:$L1243,4,FALSE),VLOOKUP(Fullmath[[#This Row],[M2]],$H1245:$L$2227,4,FALSE)),0)</f>
        <v>0</v>
      </c>
      <c r="W1244" s="15">
        <f>IFERROR(_xlfn.IFNA(VLOOKUP(Fullmath[[#This Row],[M3]],$H$2:$L1243,2,FALSE),VLOOKUP(Fullmath[[#This Row],[M3]],$H1245:$L$2227,2,FALSE)),0)</f>
        <v>0</v>
      </c>
      <c r="X1244" s="16">
        <f>IFERROR(_xlfn.IFNA(VLOOKUP(Fullmath[[#This Row],[M3]],$H$2:$L1243,4,FALSE),VLOOKUP(Fullmath[[#This Row],[M3]],$H1245:$L$2227,4,FALSE)),0)</f>
        <v>0</v>
      </c>
      <c r="AA1244" s="15">
        <f>IFERROR(_xlfn.IFNA(VLOOKUP(Fullmath[[#This Row],[M4]],$H$2:$L1243,2,FALSE),VLOOKUP(Fullmath[[#This Row],[M4]],$H1245:$L$2227,2,FALSE)),0)</f>
        <v>0</v>
      </c>
      <c r="AB1244" s="16">
        <f>IFERROR(_xlfn.IFNA(VLOOKUP(Fullmath[[#This Row],[M4]],$H$2:$L1243,4,FALSE),VLOOKUP(Fullmath[[#This Row],[M4]],$H1245:$L$2227,4,FALSE)),0)</f>
        <v>0</v>
      </c>
      <c r="AE1244" s="15">
        <f>IFERROR(_xlfn.IFNA(VLOOKUP(Fullmath[[#This Row],[M5]],$H$2:$L1243,2,FALSE),VLOOKUP(Fullmath[[#This Row],[M5]],$H1245:$L$2227,2,FALSE)),0)</f>
        <v>0</v>
      </c>
      <c r="AF1244" s="16">
        <f>IFERROR(_xlfn.IFNA(VLOOKUP(Fullmath[[#This Row],[M5]],$H$2:$L1243,4,FALSE),VLOOKUP(Fullmath[[#This Row],[M5]],$H1245:$L$2227,4,FALSE)),0)</f>
        <v>0</v>
      </c>
      <c r="AI1244" s="15">
        <f>IFERROR(_xlfn.IFNA(VLOOKUP(Fullmath[[#This Row],[M6]],$H$2:$L1243,2,FALSE),VLOOKUP(Fullmath[[#This Row],[M6]],$H1245:$L$2227,2,FALSE)),0)</f>
        <v>0</v>
      </c>
      <c r="AJ1244" s="16">
        <f>IFERROR(_xlfn.IFNA(VLOOKUP(Fullmath[[#This Row],[M6]],$H$2:$L1243,4,FALSE),VLOOKUP(Fullmath[[#This Row],[M6]],$H1245:$L$2227,4,FALSE)),0)</f>
        <v>0</v>
      </c>
      <c r="AM1244" s="6">
        <f>(IFERROR(VLOOKUP(AK1244,Components[[Name]:[Price]],2,FALSE),0))</f>
        <v>0</v>
      </c>
      <c r="AP1244" s="6">
        <f>(IFERROR(VLOOKUP(AN1244,Components[[Name]:[Price]],2,FALSE),0))</f>
        <v>0</v>
      </c>
      <c r="AS1244" s="6">
        <f>(IFERROR(VLOOKUP(AQ1244,Components[[Name]:[Price]],2,FALSE),0))</f>
        <v>0</v>
      </c>
      <c r="AV1244" s="6">
        <f>(IFERROR(VLOOKUP(AT1244,Components[[Name]:[Price]],2,FALSE),0))</f>
        <v>0</v>
      </c>
      <c r="AY1244" s="6">
        <f>(IFERROR(VLOOKUP(AW1244,Components[[Name]:[Price]],2,FALSE),0))</f>
        <v>0</v>
      </c>
      <c r="BB1244" s="6">
        <f>(IFERROR(VLOOKUP(AZ1244,Components[[Name]:[Price]],2,FALSE),0))</f>
        <v>0</v>
      </c>
    </row>
    <row r="1245" spans="9:54" x14ac:dyDescent="0.2">
      <c r="I1245" s="7" t="e">
        <f>Fullmath[[#This Row],[Total CP]]/Fullmath[[#This Row],[Quantity]]</f>
        <v>#DIV/0!</v>
      </c>
      <c r="J12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5" s="6" t="e">
        <f>Fullmath[[#This Row],[Mat Cost]]/Fullmath[[#This Row],[Quantity]]</f>
        <v>#DIV/0!</v>
      </c>
      <c r="L12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5" s="14"/>
      <c r="O1245" s="15">
        <f>IFERROR(_xlfn.IFNA(VLOOKUP(Fullmath[[#This Row],[M1]],$H$2:$L1244,2,FALSE),VLOOKUP(Fullmath[[#This Row],[M1]],$H1246:$L$2227,2,FALSE)),0)</f>
        <v>0</v>
      </c>
      <c r="P1245" s="16">
        <f>IFERROR(_xlfn.IFNA(VLOOKUP(Fullmath[[#This Row],[M1]],$H$2:$L1244,4,FALSE),VLOOKUP(Fullmath[[#This Row],[M1]],$H1246:$L$2227,4,FALSE)),0)</f>
        <v>0</v>
      </c>
      <c r="S1245" s="15">
        <f>IFERROR(_xlfn.IFNA(VLOOKUP(Fullmath[[#This Row],[M2]],$H$2:$L1244,2,FALSE),VLOOKUP(Fullmath[[#This Row],[M2]],$H1246:$L$2227,2,FALSE)),0)</f>
        <v>0</v>
      </c>
      <c r="T1245" s="16">
        <f>IFERROR(_xlfn.IFNA(VLOOKUP(Fullmath[[#This Row],[M2]],$H$2:$L1244,4,FALSE),VLOOKUP(Fullmath[[#This Row],[M2]],$H1246:$L$2227,4,FALSE)),0)</f>
        <v>0</v>
      </c>
      <c r="W1245" s="15">
        <f>IFERROR(_xlfn.IFNA(VLOOKUP(Fullmath[[#This Row],[M3]],$H$2:$L1244,2,FALSE),VLOOKUP(Fullmath[[#This Row],[M3]],$H1246:$L$2227,2,FALSE)),0)</f>
        <v>0</v>
      </c>
      <c r="X1245" s="16">
        <f>IFERROR(_xlfn.IFNA(VLOOKUP(Fullmath[[#This Row],[M3]],$H$2:$L1244,4,FALSE),VLOOKUP(Fullmath[[#This Row],[M3]],$H1246:$L$2227,4,FALSE)),0)</f>
        <v>0</v>
      </c>
      <c r="AA1245" s="15">
        <f>IFERROR(_xlfn.IFNA(VLOOKUP(Fullmath[[#This Row],[M4]],$H$2:$L1244,2,FALSE),VLOOKUP(Fullmath[[#This Row],[M4]],$H1246:$L$2227,2,FALSE)),0)</f>
        <v>0</v>
      </c>
      <c r="AB1245" s="16">
        <f>IFERROR(_xlfn.IFNA(VLOOKUP(Fullmath[[#This Row],[M4]],$H$2:$L1244,4,FALSE),VLOOKUP(Fullmath[[#This Row],[M4]],$H1246:$L$2227,4,FALSE)),0)</f>
        <v>0</v>
      </c>
      <c r="AE1245" s="15">
        <f>IFERROR(_xlfn.IFNA(VLOOKUP(Fullmath[[#This Row],[M5]],$H$2:$L1244,2,FALSE),VLOOKUP(Fullmath[[#This Row],[M5]],$H1246:$L$2227,2,FALSE)),0)</f>
        <v>0</v>
      </c>
      <c r="AF1245" s="16">
        <f>IFERROR(_xlfn.IFNA(VLOOKUP(Fullmath[[#This Row],[M5]],$H$2:$L1244,4,FALSE),VLOOKUP(Fullmath[[#This Row],[M5]],$H1246:$L$2227,4,FALSE)),0)</f>
        <v>0</v>
      </c>
      <c r="AI1245" s="15">
        <f>IFERROR(_xlfn.IFNA(VLOOKUP(Fullmath[[#This Row],[M6]],$H$2:$L1244,2,FALSE),VLOOKUP(Fullmath[[#This Row],[M6]],$H1246:$L$2227,2,FALSE)),0)</f>
        <v>0</v>
      </c>
      <c r="AJ1245" s="16">
        <f>IFERROR(_xlfn.IFNA(VLOOKUP(Fullmath[[#This Row],[M6]],$H$2:$L1244,4,FALSE),VLOOKUP(Fullmath[[#This Row],[M6]],$H1246:$L$2227,4,FALSE)),0)</f>
        <v>0</v>
      </c>
      <c r="AM1245" s="6">
        <f>(IFERROR(VLOOKUP(AK1245,Components[[Name]:[Price]],2,FALSE),0))</f>
        <v>0</v>
      </c>
      <c r="AP1245" s="6">
        <f>(IFERROR(VLOOKUP(AN1245,Components[[Name]:[Price]],2,FALSE),0))</f>
        <v>0</v>
      </c>
      <c r="AS1245" s="6">
        <f>(IFERROR(VLOOKUP(AQ1245,Components[[Name]:[Price]],2,FALSE),0))</f>
        <v>0</v>
      </c>
      <c r="AV1245" s="6">
        <f>(IFERROR(VLOOKUP(AT1245,Components[[Name]:[Price]],2,FALSE),0))</f>
        <v>0</v>
      </c>
      <c r="AY1245" s="6">
        <f>(IFERROR(VLOOKUP(AW1245,Components[[Name]:[Price]],2,FALSE),0))</f>
        <v>0</v>
      </c>
      <c r="BB1245" s="6">
        <f>(IFERROR(VLOOKUP(AZ1245,Components[[Name]:[Price]],2,FALSE),0))</f>
        <v>0</v>
      </c>
    </row>
    <row r="1246" spans="9:54" x14ac:dyDescent="0.2">
      <c r="I1246" s="7" t="e">
        <f>Fullmath[[#This Row],[Total CP]]/Fullmath[[#This Row],[Quantity]]</f>
        <v>#DIV/0!</v>
      </c>
      <c r="J12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6" s="6" t="e">
        <f>Fullmath[[#This Row],[Mat Cost]]/Fullmath[[#This Row],[Quantity]]</f>
        <v>#DIV/0!</v>
      </c>
      <c r="L12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6" s="14"/>
      <c r="O1246" s="15">
        <f>IFERROR(_xlfn.IFNA(VLOOKUP(Fullmath[[#This Row],[M1]],$H$2:$L1245,2,FALSE),VLOOKUP(Fullmath[[#This Row],[M1]],$H1247:$L$2227,2,FALSE)),0)</f>
        <v>0</v>
      </c>
      <c r="P1246" s="16">
        <f>IFERROR(_xlfn.IFNA(VLOOKUP(Fullmath[[#This Row],[M1]],$H$2:$L1245,4,FALSE),VLOOKUP(Fullmath[[#This Row],[M1]],$H1247:$L$2227,4,FALSE)),0)</f>
        <v>0</v>
      </c>
      <c r="S1246" s="15">
        <f>IFERROR(_xlfn.IFNA(VLOOKUP(Fullmath[[#This Row],[M2]],$H$2:$L1245,2,FALSE),VLOOKUP(Fullmath[[#This Row],[M2]],$H1247:$L$2227,2,FALSE)),0)</f>
        <v>0</v>
      </c>
      <c r="T1246" s="16">
        <f>IFERROR(_xlfn.IFNA(VLOOKUP(Fullmath[[#This Row],[M2]],$H$2:$L1245,4,FALSE),VLOOKUP(Fullmath[[#This Row],[M2]],$H1247:$L$2227,4,FALSE)),0)</f>
        <v>0</v>
      </c>
      <c r="W1246" s="15">
        <f>IFERROR(_xlfn.IFNA(VLOOKUP(Fullmath[[#This Row],[M3]],$H$2:$L1245,2,FALSE),VLOOKUP(Fullmath[[#This Row],[M3]],$H1247:$L$2227,2,FALSE)),0)</f>
        <v>0</v>
      </c>
      <c r="X1246" s="16">
        <f>IFERROR(_xlfn.IFNA(VLOOKUP(Fullmath[[#This Row],[M3]],$H$2:$L1245,4,FALSE),VLOOKUP(Fullmath[[#This Row],[M3]],$H1247:$L$2227,4,FALSE)),0)</f>
        <v>0</v>
      </c>
      <c r="AA1246" s="15">
        <f>IFERROR(_xlfn.IFNA(VLOOKUP(Fullmath[[#This Row],[M4]],$H$2:$L1245,2,FALSE),VLOOKUP(Fullmath[[#This Row],[M4]],$H1247:$L$2227,2,FALSE)),0)</f>
        <v>0</v>
      </c>
      <c r="AB1246" s="16">
        <f>IFERROR(_xlfn.IFNA(VLOOKUP(Fullmath[[#This Row],[M4]],$H$2:$L1245,4,FALSE),VLOOKUP(Fullmath[[#This Row],[M4]],$H1247:$L$2227,4,FALSE)),0)</f>
        <v>0</v>
      </c>
      <c r="AE1246" s="15">
        <f>IFERROR(_xlfn.IFNA(VLOOKUP(Fullmath[[#This Row],[M5]],$H$2:$L1245,2,FALSE),VLOOKUP(Fullmath[[#This Row],[M5]],$H1247:$L$2227,2,FALSE)),0)</f>
        <v>0</v>
      </c>
      <c r="AF1246" s="16">
        <f>IFERROR(_xlfn.IFNA(VLOOKUP(Fullmath[[#This Row],[M5]],$H$2:$L1245,4,FALSE),VLOOKUP(Fullmath[[#This Row],[M5]],$H1247:$L$2227,4,FALSE)),0)</f>
        <v>0</v>
      </c>
      <c r="AI1246" s="15">
        <f>IFERROR(_xlfn.IFNA(VLOOKUP(Fullmath[[#This Row],[M6]],$H$2:$L1245,2,FALSE),VLOOKUP(Fullmath[[#This Row],[M6]],$H1247:$L$2227,2,FALSE)),0)</f>
        <v>0</v>
      </c>
      <c r="AJ1246" s="16">
        <f>IFERROR(_xlfn.IFNA(VLOOKUP(Fullmath[[#This Row],[M6]],$H$2:$L1245,4,FALSE),VLOOKUP(Fullmath[[#This Row],[M6]],$H1247:$L$2227,4,FALSE)),0)</f>
        <v>0</v>
      </c>
      <c r="AM1246" s="6">
        <f>(IFERROR(VLOOKUP(AK1246,Components[[Name]:[Price]],2,FALSE),0))</f>
        <v>0</v>
      </c>
      <c r="AP1246" s="6">
        <f>(IFERROR(VLOOKUP(AN1246,Components[[Name]:[Price]],2,FALSE),0))</f>
        <v>0</v>
      </c>
      <c r="AS1246" s="6">
        <f>(IFERROR(VLOOKUP(AQ1246,Components[[Name]:[Price]],2,FALSE),0))</f>
        <v>0</v>
      </c>
      <c r="AV1246" s="6">
        <f>(IFERROR(VLOOKUP(AT1246,Components[[Name]:[Price]],2,FALSE),0))</f>
        <v>0</v>
      </c>
      <c r="AY1246" s="6">
        <f>(IFERROR(VLOOKUP(AW1246,Components[[Name]:[Price]],2,FALSE),0))</f>
        <v>0</v>
      </c>
      <c r="BB1246" s="6">
        <f>(IFERROR(VLOOKUP(AZ1246,Components[[Name]:[Price]],2,FALSE),0))</f>
        <v>0</v>
      </c>
    </row>
    <row r="1247" spans="9:54" x14ac:dyDescent="0.2">
      <c r="I1247" s="7" t="e">
        <f>Fullmath[[#This Row],[Total CP]]/Fullmath[[#This Row],[Quantity]]</f>
        <v>#DIV/0!</v>
      </c>
      <c r="J12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7" s="6" t="e">
        <f>Fullmath[[#This Row],[Mat Cost]]/Fullmath[[#This Row],[Quantity]]</f>
        <v>#DIV/0!</v>
      </c>
      <c r="L12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7" s="14"/>
      <c r="O1247" s="15">
        <f>IFERROR(_xlfn.IFNA(VLOOKUP(Fullmath[[#This Row],[M1]],$H$2:$L1246,2,FALSE),VLOOKUP(Fullmath[[#This Row],[M1]],$H1248:$L$2227,2,FALSE)),0)</f>
        <v>0</v>
      </c>
      <c r="P1247" s="16">
        <f>IFERROR(_xlfn.IFNA(VLOOKUP(Fullmath[[#This Row],[M1]],$H$2:$L1246,4,FALSE),VLOOKUP(Fullmath[[#This Row],[M1]],$H1248:$L$2227,4,FALSE)),0)</f>
        <v>0</v>
      </c>
      <c r="S1247" s="15">
        <f>IFERROR(_xlfn.IFNA(VLOOKUP(Fullmath[[#This Row],[M2]],$H$2:$L1246,2,FALSE),VLOOKUP(Fullmath[[#This Row],[M2]],$H1248:$L$2227,2,FALSE)),0)</f>
        <v>0</v>
      </c>
      <c r="T1247" s="16">
        <f>IFERROR(_xlfn.IFNA(VLOOKUP(Fullmath[[#This Row],[M2]],$H$2:$L1246,4,FALSE),VLOOKUP(Fullmath[[#This Row],[M2]],$H1248:$L$2227,4,FALSE)),0)</f>
        <v>0</v>
      </c>
      <c r="W1247" s="15">
        <f>IFERROR(_xlfn.IFNA(VLOOKUP(Fullmath[[#This Row],[M3]],$H$2:$L1246,2,FALSE),VLOOKUP(Fullmath[[#This Row],[M3]],$H1248:$L$2227,2,FALSE)),0)</f>
        <v>0</v>
      </c>
      <c r="X1247" s="16">
        <f>IFERROR(_xlfn.IFNA(VLOOKUP(Fullmath[[#This Row],[M3]],$H$2:$L1246,4,FALSE),VLOOKUP(Fullmath[[#This Row],[M3]],$H1248:$L$2227,4,FALSE)),0)</f>
        <v>0</v>
      </c>
      <c r="AA1247" s="15">
        <f>IFERROR(_xlfn.IFNA(VLOOKUP(Fullmath[[#This Row],[M4]],$H$2:$L1246,2,FALSE),VLOOKUP(Fullmath[[#This Row],[M4]],$H1248:$L$2227,2,FALSE)),0)</f>
        <v>0</v>
      </c>
      <c r="AB1247" s="16">
        <f>IFERROR(_xlfn.IFNA(VLOOKUP(Fullmath[[#This Row],[M4]],$H$2:$L1246,4,FALSE),VLOOKUP(Fullmath[[#This Row],[M4]],$H1248:$L$2227,4,FALSE)),0)</f>
        <v>0</v>
      </c>
      <c r="AE1247" s="15">
        <f>IFERROR(_xlfn.IFNA(VLOOKUP(Fullmath[[#This Row],[M5]],$H$2:$L1246,2,FALSE),VLOOKUP(Fullmath[[#This Row],[M5]],$H1248:$L$2227,2,FALSE)),0)</f>
        <v>0</v>
      </c>
      <c r="AF1247" s="16">
        <f>IFERROR(_xlfn.IFNA(VLOOKUP(Fullmath[[#This Row],[M5]],$H$2:$L1246,4,FALSE),VLOOKUP(Fullmath[[#This Row],[M5]],$H1248:$L$2227,4,FALSE)),0)</f>
        <v>0</v>
      </c>
      <c r="AI1247" s="15">
        <f>IFERROR(_xlfn.IFNA(VLOOKUP(Fullmath[[#This Row],[M6]],$H$2:$L1246,2,FALSE),VLOOKUP(Fullmath[[#This Row],[M6]],$H1248:$L$2227,2,FALSE)),0)</f>
        <v>0</v>
      </c>
      <c r="AJ1247" s="16">
        <f>IFERROR(_xlfn.IFNA(VLOOKUP(Fullmath[[#This Row],[M6]],$H$2:$L1246,4,FALSE),VLOOKUP(Fullmath[[#This Row],[M6]],$H1248:$L$2227,4,FALSE)),0)</f>
        <v>0</v>
      </c>
      <c r="AM1247" s="6">
        <f>(IFERROR(VLOOKUP(AK1247,Components[[Name]:[Price]],2,FALSE),0))</f>
        <v>0</v>
      </c>
      <c r="AP1247" s="6">
        <f>(IFERROR(VLOOKUP(AN1247,Components[[Name]:[Price]],2,FALSE),0))</f>
        <v>0</v>
      </c>
      <c r="AS1247" s="6">
        <f>(IFERROR(VLOOKUP(AQ1247,Components[[Name]:[Price]],2,FALSE),0))</f>
        <v>0</v>
      </c>
      <c r="AV1247" s="6">
        <f>(IFERROR(VLOOKUP(AT1247,Components[[Name]:[Price]],2,FALSE),0))</f>
        <v>0</v>
      </c>
      <c r="AY1247" s="6">
        <f>(IFERROR(VLOOKUP(AW1247,Components[[Name]:[Price]],2,FALSE),0))</f>
        <v>0</v>
      </c>
      <c r="BB1247" s="6">
        <f>(IFERROR(VLOOKUP(AZ1247,Components[[Name]:[Price]],2,FALSE),0))</f>
        <v>0</v>
      </c>
    </row>
    <row r="1248" spans="9:54" x14ac:dyDescent="0.2">
      <c r="I1248" s="7" t="e">
        <f>Fullmath[[#This Row],[Total CP]]/Fullmath[[#This Row],[Quantity]]</f>
        <v>#DIV/0!</v>
      </c>
      <c r="J12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8" s="6" t="e">
        <f>Fullmath[[#This Row],[Mat Cost]]/Fullmath[[#This Row],[Quantity]]</f>
        <v>#DIV/0!</v>
      </c>
      <c r="L12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8" s="14"/>
      <c r="O1248" s="15">
        <f>IFERROR(_xlfn.IFNA(VLOOKUP(Fullmath[[#This Row],[M1]],$H$2:$L1247,2,FALSE),VLOOKUP(Fullmath[[#This Row],[M1]],$H1249:$L$2227,2,FALSE)),0)</f>
        <v>0</v>
      </c>
      <c r="P1248" s="16">
        <f>IFERROR(_xlfn.IFNA(VLOOKUP(Fullmath[[#This Row],[M1]],$H$2:$L1247,4,FALSE),VLOOKUP(Fullmath[[#This Row],[M1]],$H1249:$L$2227,4,FALSE)),0)</f>
        <v>0</v>
      </c>
      <c r="S1248" s="15">
        <f>IFERROR(_xlfn.IFNA(VLOOKUP(Fullmath[[#This Row],[M2]],$H$2:$L1247,2,FALSE),VLOOKUP(Fullmath[[#This Row],[M2]],$H1249:$L$2227,2,FALSE)),0)</f>
        <v>0</v>
      </c>
      <c r="T1248" s="16">
        <f>IFERROR(_xlfn.IFNA(VLOOKUP(Fullmath[[#This Row],[M2]],$H$2:$L1247,4,FALSE),VLOOKUP(Fullmath[[#This Row],[M2]],$H1249:$L$2227,4,FALSE)),0)</f>
        <v>0</v>
      </c>
      <c r="W1248" s="15">
        <f>IFERROR(_xlfn.IFNA(VLOOKUP(Fullmath[[#This Row],[M3]],$H$2:$L1247,2,FALSE),VLOOKUP(Fullmath[[#This Row],[M3]],$H1249:$L$2227,2,FALSE)),0)</f>
        <v>0</v>
      </c>
      <c r="X1248" s="16">
        <f>IFERROR(_xlfn.IFNA(VLOOKUP(Fullmath[[#This Row],[M3]],$H$2:$L1247,4,FALSE),VLOOKUP(Fullmath[[#This Row],[M3]],$H1249:$L$2227,4,FALSE)),0)</f>
        <v>0</v>
      </c>
      <c r="AA1248" s="15">
        <f>IFERROR(_xlfn.IFNA(VLOOKUP(Fullmath[[#This Row],[M4]],$H$2:$L1247,2,FALSE),VLOOKUP(Fullmath[[#This Row],[M4]],$H1249:$L$2227,2,FALSE)),0)</f>
        <v>0</v>
      </c>
      <c r="AB1248" s="16">
        <f>IFERROR(_xlfn.IFNA(VLOOKUP(Fullmath[[#This Row],[M4]],$H$2:$L1247,4,FALSE),VLOOKUP(Fullmath[[#This Row],[M4]],$H1249:$L$2227,4,FALSE)),0)</f>
        <v>0</v>
      </c>
      <c r="AE1248" s="15">
        <f>IFERROR(_xlfn.IFNA(VLOOKUP(Fullmath[[#This Row],[M5]],$H$2:$L1247,2,FALSE),VLOOKUP(Fullmath[[#This Row],[M5]],$H1249:$L$2227,2,FALSE)),0)</f>
        <v>0</v>
      </c>
      <c r="AF1248" s="16">
        <f>IFERROR(_xlfn.IFNA(VLOOKUP(Fullmath[[#This Row],[M5]],$H$2:$L1247,4,FALSE),VLOOKUP(Fullmath[[#This Row],[M5]],$H1249:$L$2227,4,FALSE)),0)</f>
        <v>0</v>
      </c>
      <c r="AI1248" s="15">
        <f>IFERROR(_xlfn.IFNA(VLOOKUP(Fullmath[[#This Row],[M6]],$H$2:$L1247,2,FALSE),VLOOKUP(Fullmath[[#This Row],[M6]],$H1249:$L$2227,2,FALSE)),0)</f>
        <v>0</v>
      </c>
      <c r="AJ1248" s="16">
        <f>IFERROR(_xlfn.IFNA(VLOOKUP(Fullmath[[#This Row],[M6]],$H$2:$L1247,4,FALSE),VLOOKUP(Fullmath[[#This Row],[M6]],$H1249:$L$2227,4,FALSE)),0)</f>
        <v>0</v>
      </c>
      <c r="AM1248" s="6">
        <f>(IFERROR(VLOOKUP(AK1248,Components[[Name]:[Price]],2,FALSE),0))</f>
        <v>0</v>
      </c>
      <c r="AP1248" s="6">
        <f>(IFERROR(VLOOKUP(AN1248,Components[[Name]:[Price]],2,FALSE),0))</f>
        <v>0</v>
      </c>
      <c r="AS1248" s="6">
        <f>(IFERROR(VLOOKUP(AQ1248,Components[[Name]:[Price]],2,FALSE),0))</f>
        <v>0</v>
      </c>
      <c r="AV1248" s="6">
        <f>(IFERROR(VLOOKUP(AT1248,Components[[Name]:[Price]],2,FALSE),0))</f>
        <v>0</v>
      </c>
      <c r="AY1248" s="6">
        <f>(IFERROR(VLOOKUP(AW1248,Components[[Name]:[Price]],2,FALSE),0))</f>
        <v>0</v>
      </c>
      <c r="BB1248" s="6">
        <f>(IFERROR(VLOOKUP(AZ1248,Components[[Name]:[Price]],2,FALSE),0))</f>
        <v>0</v>
      </c>
    </row>
    <row r="1249" spans="9:54" x14ac:dyDescent="0.2">
      <c r="I1249" s="7" t="e">
        <f>Fullmath[[#This Row],[Total CP]]/Fullmath[[#This Row],[Quantity]]</f>
        <v>#DIV/0!</v>
      </c>
      <c r="J12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49" s="6" t="e">
        <f>Fullmath[[#This Row],[Mat Cost]]/Fullmath[[#This Row],[Quantity]]</f>
        <v>#DIV/0!</v>
      </c>
      <c r="L12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49" s="14"/>
      <c r="O1249" s="15">
        <f>IFERROR(_xlfn.IFNA(VLOOKUP(Fullmath[[#This Row],[M1]],$H$2:$L1248,2,FALSE),VLOOKUP(Fullmath[[#This Row],[M1]],$H1250:$L$2227,2,FALSE)),0)</f>
        <v>0</v>
      </c>
      <c r="P1249" s="16">
        <f>IFERROR(_xlfn.IFNA(VLOOKUP(Fullmath[[#This Row],[M1]],$H$2:$L1248,4,FALSE),VLOOKUP(Fullmath[[#This Row],[M1]],$H1250:$L$2227,4,FALSE)),0)</f>
        <v>0</v>
      </c>
      <c r="S1249" s="15">
        <f>IFERROR(_xlfn.IFNA(VLOOKUP(Fullmath[[#This Row],[M2]],$H$2:$L1248,2,FALSE),VLOOKUP(Fullmath[[#This Row],[M2]],$H1250:$L$2227,2,FALSE)),0)</f>
        <v>0</v>
      </c>
      <c r="T1249" s="16">
        <f>IFERROR(_xlfn.IFNA(VLOOKUP(Fullmath[[#This Row],[M2]],$H$2:$L1248,4,FALSE),VLOOKUP(Fullmath[[#This Row],[M2]],$H1250:$L$2227,4,FALSE)),0)</f>
        <v>0</v>
      </c>
      <c r="W1249" s="15">
        <f>IFERROR(_xlfn.IFNA(VLOOKUP(Fullmath[[#This Row],[M3]],$H$2:$L1248,2,FALSE),VLOOKUP(Fullmath[[#This Row],[M3]],$H1250:$L$2227,2,FALSE)),0)</f>
        <v>0</v>
      </c>
      <c r="X1249" s="16">
        <f>IFERROR(_xlfn.IFNA(VLOOKUP(Fullmath[[#This Row],[M3]],$H$2:$L1248,4,FALSE),VLOOKUP(Fullmath[[#This Row],[M3]],$H1250:$L$2227,4,FALSE)),0)</f>
        <v>0</v>
      </c>
      <c r="AA1249" s="15">
        <f>IFERROR(_xlfn.IFNA(VLOOKUP(Fullmath[[#This Row],[M4]],$H$2:$L1248,2,FALSE),VLOOKUP(Fullmath[[#This Row],[M4]],$H1250:$L$2227,2,FALSE)),0)</f>
        <v>0</v>
      </c>
      <c r="AB1249" s="16">
        <f>IFERROR(_xlfn.IFNA(VLOOKUP(Fullmath[[#This Row],[M4]],$H$2:$L1248,4,FALSE),VLOOKUP(Fullmath[[#This Row],[M4]],$H1250:$L$2227,4,FALSE)),0)</f>
        <v>0</v>
      </c>
      <c r="AE1249" s="15">
        <f>IFERROR(_xlfn.IFNA(VLOOKUP(Fullmath[[#This Row],[M5]],$H$2:$L1248,2,FALSE),VLOOKUP(Fullmath[[#This Row],[M5]],$H1250:$L$2227,2,FALSE)),0)</f>
        <v>0</v>
      </c>
      <c r="AF1249" s="16">
        <f>IFERROR(_xlfn.IFNA(VLOOKUP(Fullmath[[#This Row],[M5]],$H$2:$L1248,4,FALSE),VLOOKUP(Fullmath[[#This Row],[M5]],$H1250:$L$2227,4,FALSE)),0)</f>
        <v>0</v>
      </c>
      <c r="AI1249" s="15">
        <f>IFERROR(_xlfn.IFNA(VLOOKUP(Fullmath[[#This Row],[M6]],$H$2:$L1248,2,FALSE),VLOOKUP(Fullmath[[#This Row],[M6]],$H1250:$L$2227,2,FALSE)),0)</f>
        <v>0</v>
      </c>
      <c r="AJ1249" s="16">
        <f>IFERROR(_xlfn.IFNA(VLOOKUP(Fullmath[[#This Row],[M6]],$H$2:$L1248,4,FALSE),VLOOKUP(Fullmath[[#This Row],[M6]],$H1250:$L$2227,4,FALSE)),0)</f>
        <v>0</v>
      </c>
      <c r="AM1249" s="6">
        <f>(IFERROR(VLOOKUP(AK1249,Components[[Name]:[Price]],2,FALSE),0))</f>
        <v>0</v>
      </c>
      <c r="AP1249" s="6">
        <f>(IFERROR(VLOOKUP(AN1249,Components[[Name]:[Price]],2,FALSE),0))</f>
        <v>0</v>
      </c>
      <c r="AS1249" s="6">
        <f>(IFERROR(VLOOKUP(AQ1249,Components[[Name]:[Price]],2,FALSE),0))</f>
        <v>0</v>
      </c>
      <c r="AV1249" s="6">
        <f>(IFERROR(VLOOKUP(AT1249,Components[[Name]:[Price]],2,FALSE),0))</f>
        <v>0</v>
      </c>
      <c r="AY1249" s="6">
        <f>(IFERROR(VLOOKUP(AW1249,Components[[Name]:[Price]],2,FALSE),0))</f>
        <v>0</v>
      </c>
      <c r="BB1249" s="6">
        <f>(IFERROR(VLOOKUP(AZ1249,Components[[Name]:[Price]],2,FALSE),0))</f>
        <v>0</v>
      </c>
    </row>
    <row r="1250" spans="9:54" x14ac:dyDescent="0.2">
      <c r="I1250" s="7" t="e">
        <f>Fullmath[[#This Row],[Total CP]]/Fullmath[[#This Row],[Quantity]]</f>
        <v>#DIV/0!</v>
      </c>
      <c r="J12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0" s="6" t="e">
        <f>Fullmath[[#This Row],[Mat Cost]]/Fullmath[[#This Row],[Quantity]]</f>
        <v>#DIV/0!</v>
      </c>
      <c r="L12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0" s="14"/>
      <c r="O1250" s="15">
        <f>IFERROR(_xlfn.IFNA(VLOOKUP(Fullmath[[#This Row],[M1]],$H$2:$L1249,2,FALSE),VLOOKUP(Fullmath[[#This Row],[M1]],$H1251:$L$2227,2,FALSE)),0)</f>
        <v>0</v>
      </c>
      <c r="P1250" s="16">
        <f>IFERROR(_xlfn.IFNA(VLOOKUP(Fullmath[[#This Row],[M1]],$H$2:$L1249,4,FALSE),VLOOKUP(Fullmath[[#This Row],[M1]],$H1251:$L$2227,4,FALSE)),0)</f>
        <v>0</v>
      </c>
      <c r="S1250" s="15">
        <f>IFERROR(_xlfn.IFNA(VLOOKUP(Fullmath[[#This Row],[M2]],$H$2:$L1249,2,FALSE),VLOOKUP(Fullmath[[#This Row],[M2]],$H1251:$L$2227,2,FALSE)),0)</f>
        <v>0</v>
      </c>
      <c r="T1250" s="16">
        <f>IFERROR(_xlfn.IFNA(VLOOKUP(Fullmath[[#This Row],[M2]],$H$2:$L1249,4,FALSE),VLOOKUP(Fullmath[[#This Row],[M2]],$H1251:$L$2227,4,FALSE)),0)</f>
        <v>0</v>
      </c>
      <c r="W1250" s="15">
        <f>IFERROR(_xlfn.IFNA(VLOOKUP(Fullmath[[#This Row],[M3]],$H$2:$L1249,2,FALSE),VLOOKUP(Fullmath[[#This Row],[M3]],$H1251:$L$2227,2,FALSE)),0)</f>
        <v>0</v>
      </c>
      <c r="X1250" s="16">
        <f>IFERROR(_xlfn.IFNA(VLOOKUP(Fullmath[[#This Row],[M3]],$H$2:$L1249,4,FALSE),VLOOKUP(Fullmath[[#This Row],[M3]],$H1251:$L$2227,4,FALSE)),0)</f>
        <v>0</v>
      </c>
      <c r="AA1250" s="15">
        <f>IFERROR(_xlfn.IFNA(VLOOKUP(Fullmath[[#This Row],[M4]],$H$2:$L1249,2,FALSE),VLOOKUP(Fullmath[[#This Row],[M4]],$H1251:$L$2227,2,FALSE)),0)</f>
        <v>0</v>
      </c>
      <c r="AB1250" s="16">
        <f>IFERROR(_xlfn.IFNA(VLOOKUP(Fullmath[[#This Row],[M4]],$H$2:$L1249,4,FALSE),VLOOKUP(Fullmath[[#This Row],[M4]],$H1251:$L$2227,4,FALSE)),0)</f>
        <v>0</v>
      </c>
      <c r="AE1250" s="15">
        <f>IFERROR(_xlfn.IFNA(VLOOKUP(Fullmath[[#This Row],[M5]],$H$2:$L1249,2,FALSE),VLOOKUP(Fullmath[[#This Row],[M5]],$H1251:$L$2227,2,FALSE)),0)</f>
        <v>0</v>
      </c>
      <c r="AF1250" s="16">
        <f>IFERROR(_xlfn.IFNA(VLOOKUP(Fullmath[[#This Row],[M5]],$H$2:$L1249,4,FALSE),VLOOKUP(Fullmath[[#This Row],[M5]],$H1251:$L$2227,4,FALSE)),0)</f>
        <v>0</v>
      </c>
      <c r="AI1250" s="15">
        <f>IFERROR(_xlfn.IFNA(VLOOKUP(Fullmath[[#This Row],[M6]],$H$2:$L1249,2,FALSE),VLOOKUP(Fullmath[[#This Row],[M6]],$H1251:$L$2227,2,FALSE)),0)</f>
        <v>0</v>
      </c>
      <c r="AJ1250" s="16">
        <f>IFERROR(_xlfn.IFNA(VLOOKUP(Fullmath[[#This Row],[M6]],$H$2:$L1249,4,FALSE),VLOOKUP(Fullmath[[#This Row],[M6]],$H1251:$L$2227,4,FALSE)),0)</f>
        <v>0</v>
      </c>
      <c r="AM1250" s="6">
        <f>(IFERROR(VLOOKUP(AK1250,Components[[Name]:[Price]],2,FALSE),0))</f>
        <v>0</v>
      </c>
      <c r="AP1250" s="6">
        <f>(IFERROR(VLOOKUP(AN1250,Components[[Name]:[Price]],2,FALSE),0))</f>
        <v>0</v>
      </c>
      <c r="AS1250" s="6">
        <f>(IFERROR(VLOOKUP(AQ1250,Components[[Name]:[Price]],2,FALSE),0))</f>
        <v>0</v>
      </c>
      <c r="AV1250" s="6">
        <f>(IFERROR(VLOOKUP(AT1250,Components[[Name]:[Price]],2,FALSE),0))</f>
        <v>0</v>
      </c>
      <c r="AY1250" s="6">
        <f>(IFERROR(VLOOKUP(AW1250,Components[[Name]:[Price]],2,FALSE),0))</f>
        <v>0</v>
      </c>
      <c r="BB1250" s="6">
        <f>(IFERROR(VLOOKUP(AZ1250,Components[[Name]:[Price]],2,FALSE),0))</f>
        <v>0</v>
      </c>
    </row>
    <row r="1251" spans="9:54" x14ac:dyDescent="0.2">
      <c r="I1251" s="7" t="e">
        <f>Fullmath[[#This Row],[Total CP]]/Fullmath[[#This Row],[Quantity]]</f>
        <v>#DIV/0!</v>
      </c>
      <c r="J12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1" s="6" t="e">
        <f>Fullmath[[#This Row],[Mat Cost]]/Fullmath[[#This Row],[Quantity]]</f>
        <v>#DIV/0!</v>
      </c>
      <c r="L12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1" s="14"/>
      <c r="O1251" s="15">
        <f>IFERROR(_xlfn.IFNA(VLOOKUP(Fullmath[[#This Row],[M1]],$H$2:$L1250,2,FALSE),VLOOKUP(Fullmath[[#This Row],[M1]],$H1252:$L$2227,2,FALSE)),0)</f>
        <v>0</v>
      </c>
      <c r="P1251" s="16">
        <f>IFERROR(_xlfn.IFNA(VLOOKUP(Fullmath[[#This Row],[M1]],$H$2:$L1250,4,FALSE),VLOOKUP(Fullmath[[#This Row],[M1]],$H1252:$L$2227,4,FALSE)),0)</f>
        <v>0</v>
      </c>
      <c r="S1251" s="15">
        <f>IFERROR(_xlfn.IFNA(VLOOKUP(Fullmath[[#This Row],[M2]],$H$2:$L1250,2,FALSE),VLOOKUP(Fullmath[[#This Row],[M2]],$H1252:$L$2227,2,FALSE)),0)</f>
        <v>0</v>
      </c>
      <c r="T1251" s="16">
        <f>IFERROR(_xlfn.IFNA(VLOOKUP(Fullmath[[#This Row],[M2]],$H$2:$L1250,4,FALSE),VLOOKUP(Fullmath[[#This Row],[M2]],$H1252:$L$2227,4,FALSE)),0)</f>
        <v>0</v>
      </c>
      <c r="W1251" s="15">
        <f>IFERROR(_xlfn.IFNA(VLOOKUP(Fullmath[[#This Row],[M3]],$H$2:$L1250,2,FALSE),VLOOKUP(Fullmath[[#This Row],[M3]],$H1252:$L$2227,2,FALSE)),0)</f>
        <v>0</v>
      </c>
      <c r="X1251" s="16">
        <f>IFERROR(_xlfn.IFNA(VLOOKUP(Fullmath[[#This Row],[M3]],$H$2:$L1250,4,FALSE),VLOOKUP(Fullmath[[#This Row],[M3]],$H1252:$L$2227,4,FALSE)),0)</f>
        <v>0</v>
      </c>
      <c r="AA1251" s="15">
        <f>IFERROR(_xlfn.IFNA(VLOOKUP(Fullmath[[#This Row],[M4]],$H$2:$L1250,2,FALSE),VLOOKUP(Fullmath[[#This Row],[M4]],$H1252:$L$2227,2,FALSE)),0)</f>
        <v>0</v>
      </c>
      <c r="AB1251" s="16">
        <f>IFERROR(_xlfn.IFNA(VLOOKUP(Fullmath[[#This Row],[M4]],$H$2:$L1250,4,FALSE),VLOOKUP(Fullmath[[#This Row],[M4]],$H1252:$L$2227,4,FALSE)),0)</f>
        <v>0</v>
      </c>
      <c r="AE1251" s="15">
        <f>IFERROR(_xlfn.IFNA(VLOOKUP(Fullmath[[#This Row],[M5]],$H$2:$L1250,2,FALSE),VLOOKUP(Fullmath[[#This Row],[M5]],$H1252:$L$2227,2,FALSE)),0)</f>
        <v>0</v>
      </c>
      <c r="AF1251" s="16">
        <f>IFERROR(_xlfn.IFNA(VLOOKUP(Fullmath[[#This Row],[M5]],$H$2:$L1250,4,FALSE),VLOOKUP(Fullmath[[#This Row],[M5]],$H1252:$L$2227,4,FALSE)),0)</f>
        <v>0</v>
      </c>
      <c r="AI1251" s="15">
        <f>IFERROR(_xlfn.IFNA(VLOOKUP(Fullmath[[#This Row],[M6]],$H$2:$L1250,2,FALSE),VLOOKUP(Fullmath[[#This Row],[M6]],$H1252:$L$2227,2,FALSE)),0)</f>
        <v>0</v>
      </c>
      <c r="AJ1251" s="16">
        <f>IFERROR(_xlfn.IFNA(VLOOKUP(Fullmath[[#This Row],[M6]],$H$2:$L1250,4,FALSE),VLOOKUP(Fullmath[[#This Row],[M6]],$H1252:$L$2227,4,FALSE)),0)</f>
        <v>0</v>
      </c>
      <c r="AM1251" s="6">
        <f>(IFERROR(VLOOKUP(AK1251,Components[[Name]:[Price]],2,FALSE),0))</f>
        <v>0</v>
      </c>
      <c r="AP1251" s="6">
        <f>(IFERROR(VLOOKUP(AN1251,Components[[Name]:[Price]],2,FALSE),0))</f>
        <v>0</v>
      </c>
      <c r="AS1251" s="6">
        <f>(IFERROR(VLOOKUP(AQ1251,Components[[Name]:[Price]],2,FALSE),0))</f>
        <v>0</v>
      </c>
      <c r="AV1251" s="6">
        <f>(IFERROR(VLOOKUP(AT1251,Components[[Name]:[Price]],2,FALSE),0))</f>
        <v>0</v>
      </c>
      <c r="AY1251" s="6">
        <f>(IFERROR(VLOOKUP(AW1251,Components[[Name]:[Price]],2,FALSE),0))</f>
        <v>0</v>
      </c>
      <c r="BB1251" s="6">
        <f>(IFERROR(VLOOKUP(AZ1251,Components[[Name]:[Price]],2,FALSE),0))</f>
        <v>0</v>
      </c>
    </row>
    <row r="1252" spans="9:54" x14ac:dyDescent="0.2">
      <c r="I1252" s="7" t="e">
        <f>Fullmath[[#This Row],[Total CP]]/Fullmath[[#This Row],[Quantity]]</f>
        <v>#DIV/0!</v>
      </c>
      <c r="J12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2" s="6" t="e">
        <f>Fullmath[[#This Row],[Mat Cost]]/Fullmath[[#This Row],[Quantity]]</f>
        <v>#DIV/0!</v>
      </c>
      <c r="L12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2" s="14"/>
      <c r="O1252" s="15">
        <f>IFERROR(_xlfn.IFNA(VLOOKUP(Fullmath[[#This Row],[M1]],$H$2:$L1251,2,FALSE),VLOOKUP(Fullmath[[#This Row],[M1]],$H1253:$L$2227,2,FALSE)),0)</f>
        <v>0</v>
      </c>
      <c r="P1252" s="16">
        <f>IFERROR(_xlfn.IFNA(VLOOKUP(Fullmath[[#This Row],[M1]],$H$2:$L1251,4,FALSE),VLOOKUP(Fullmath[[#This Row],[M1]],$H1253:$L$2227,4,FALSE)),0)</f>
        <v>0</v>
      </c>
      <c r="S1252" s="15">
        <f>IFERROR(_xlfn.IFNA(VLOOKUP(Fullmath[[#This Row],[M2]],$H$2:$L1251,2,FALSE),VLOOKUP(Fullmath[[#This Row],[M2]],$H1253:$L$2227,2,FALSE)),0)</f>
        <v>0</v>
      </c>
      <c r="T1252" s="16">
        <f>IFERROR(_xlfn.IFNA(VLOOKUP(Fullmath[[#This Row],[M2]],$H$2:$L1251,4,FALSE),VLOOKUP(Fullmath[[#This Row],[M2]],$H1253:$L$2227,4,FALSE)),0)</f>
        <v>0</v>
      </c>
      <c r="W1252" s="15">
        <f>IFERROR(_xlfn.IFNA(VLOOKUP(Fullmath[[#This Row],[M3]],$H$2:$L1251,2,FALSE),VLOOKUP(Fullmath[[#This Row],[M3]],$H1253:$L$2227,2,FALSE)),0)</f>
        <v>0</v>
      </c>
      <c r="X1252" s="16">
        <f>IFERROR(_xlfn.IFNA(VLOOKUP(Fullmath[[#This Row],[M3]],$H$2:$L1251,4,FALSE),VLOOKUP(Fullmath[[#This Row],[M3]],$H1253:$L$2227,4,FALSE)),0)</f>
        <v>0</v>
      </c>
      <c r="AA1252" s="15">
        <f>IFERROR(_xlfn.IFNA(VLOOKUP(Fullmath[[#This Row],[M4]],$H$2:$L1251,2,FALSE),VLOOKUP(Fullmath[[#This Row],[M4]],$H1253:$L$2227,2,FALSE)),0)</f>
        <v>0</v>
      </c>
      <c r="AB1252" s="16">
        <f>IFERROR(_xlfn.IFNA(VLOOKUP(Fullmath[[#This Row],[M4]],$H$2:$L1251,4,FALSE),VLOOKUP(Fullmath[[#This Row],[M4]],$H1253:$L$2227,4,FALSE)),0)</f>
        <v>0</v>
      </c>
      <c r="AE1252" s="15">
        <f>IFERROR(_xlfn.IFNA(VLOOKUP(Fullmath[[#This Row],[M5]],$H$2:$L1251,2,FALSE),VLOOKUP(Fullmath[[#This Row],[M5]],$H1253:$L$2227,2,FALSE)),0)</f>
        <v>0</v>
      </c>
      <c r="AF1252" s="16">
        <f>IFERROR(_xlfn.IFNA(VLOOKUP(Fullmath[[#This Row],[M5]],$H$2:$L1251,4,FALSE),VLOOKUP(Fullmath[[#This Row],[M5]],$H1253:$L$2227,4,FALSE)),0)</f>
        <v>0</v>
      </c>
      <c r="AI1252" s="15">
        <f>IFERROR(_xlfn.IFNA(VLOOKUP(Fullmath[[#This Row],[M6]],$H$2:$L1251,2,FALSE),VLOOKUP(Fullmath[[#This Row],[M6]],$H1253:$L$2227,2,FALSE)),0)</f>
        <v>0</v>
      </c>
      <c r="AJ1252" s="16">
        <f>IFERROR(_xlfn.IFNA(VLOOKUP(Fullmath[[#This Row],[M6]],$H$2:$L1251,4,FALSE),VLOOKUP(Fullmath[[#This Row],[M6]],$H1253:$L$2227,4,FALSE)),0)</f>
        <v>0</v>
      </c>
      <c r="AM1252" s="6">
        <f>(IFERROR(VLOOKUP(AK1252,Components[[Name]:[Price]],2,FALSE),0))</f>
        <v>0</v>
      </c>
      <c r="AP1252" s="6">
        <f>(IFERROR(VLOOKUP(AN1252,Components[[Name]:[Price]],2,FALSE),0))</f>
        <v>0</v>
      </c>
      <c r="AS1252" s="6">
        <f>(IFERROR(VLOOKUP(AQ1252,Components[[Name]:[Price]],2,FALSE),0))</f>
        <v>0</v>
      </c>
      <c r="AV1252" s="6">
        <f>(IFERROR(VLOOKUP(AT1252,Components[[Name]:[Price]],2,FALSE),0))</f>
        <v>0</v>
      </c>
      <c r="AY1252" s="6">
        <f>(IFERROR(VLOOKUP(AW1252,Components[[Name]:[Price]],2,FALSE),0))</f>
        <v>0</v>
      </c>
      <c r="BB1252" s="6">
        <f>(IFERROR(VLOOKUP(AZ1252,Components[[Name]:[Price]],2,FALSE),0))</f>
        <v>0</v>
      </c>
    </row>
    <row r="1253" spans="9:54" x14ac:dyDescent="0.2">
      <c r="I1253" s="7" t="e">
        <f>Fullmath[[#This Row],[Total CP]]/Fullmath[[#This Row],[Quantity]]</f>
        <v>#DIV/0!</v>
      </c>
      <c r="J12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3" s="6" t="e">
        <f>Fullmath[[#This Row],[Mat Cost]]/Fullmath[[#This Row],[Quantity]]</f>
        <v>#DIV/0!</v>
      </c>
      <c r="L12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3" s="14"/>
      <c r="O1253" s="15">
        <f>IFERROR(_xlfn.IFNA(VLOOKUP(Fullmath[[#This Row],[M1]],$H$2:$L1252,2,FALSE),VLOOKUP(Fullmath[[#This Row],[M1]],$H1254:$L$2227,2,FALSE)),0)</f>
        <v>0</v>
      </c>
      <c r="P1253" s="16">
        <f>IFERROR(_xlfn.IFNA(VLOOKUP(Fullmath[[#This Row],[M1]],$H$2:$L1252,4,FALSE),VLOOKUP(Fullmath[[#This Row],[M1]],$H1254:$L$2227,4,FALSE)),0)</f>
        <v>0</v>
      </c>
      <c r="S1253" s="15">
        <f>IFERROR(_xlfn.IFNA(VLOOKUP(Fullmath[[#This Row],[M2]],$H$2:$L1252,2,FALSE),VLOOKUP(Fullmath[[#This Row],[M2]],$H1254:$L$2227,2,FALSE)),0)</f>
        <v>0</v>
      </c>
      <c r="T1253" s="16">
        <f>IFERROR(_xlfn.IFNA(VLOOKUP(Fullmath[[#This Row],[M2]],$H$2:$L1252,4,FALSE),VLOOKUP(Fullmath[[#This Row],[M2]],$H1254:$L$2227,4,FALSE)),0)</f>
        <v>0</v>
      </c>
      <c r="W1253" s="15">
        <f>IFERROR(_xlfn.IFNA(VLOOKUP(Fullmath[[#This Row],[M3]],$H$2:$L1252,2,FALSE),VLOOKUP(Fullmath[[#This Row],[M3]],$H1254:$L$2227,2,FALSE)),0)</f>
        <v>0</v>
      </c>
      <c r="X1253" s="16">
        <f>IFERROR(_xlfn.IFNA(VLOOKUP(Fullmath[[#This Row],[M3]],$H$2:$L1252,4,FALSE),VLOOKUP(Fullmath[[#This Row],[M3]],$H1254:$L$2227,4,FALSE)),0)</f>
        <v>0</v>
      </c>
      <c r="AA1253" s="15">
        <f>IFERROR(_xlfn.IFNA(VLOOKUP(Fullmath[[#This Row],[M4]],$H$2:$L1252,2,FALSE),VLOOKUP(Fullmath[[#This Row],[M4]],$H1254:$L$2227,2,FALSE)),0)</f>
        <v>0</v>
      </c>
      <c r="AB1253" s="16">
        <f>IFERROR(_xlfn.IFNA(VLOOKUP(Fullmath[[#This Row],[M4]],$H$2:$L1252,4,FALSE),VLOOKUP(Fullmath[[#This Row],[M4]],$H1254:$L$2227,4,FALSE)),0)</f>
        <v>0</v>
      </c>
      <c r="AE1253" s="15">
        <f>IFERROR(_xlfn.IFNA(VLOOKUP(Fullmath[[#This Row],[M5]],$H$2:$L1252,2,FALSE),VLOOKUP(Fullmath[[#This Row],[M5]],$H1254:$L$2227,2,FALSE)),0)</f>
        <v>0</v>
      </c>
      <c r="AF1253" s="16">
        <f>IFERROR(_xlfn.IFNA(VLOOKUP(Fullmath[[#This Row],[M5]],$H$2:$L1252,4,FALSE),VLOOKUP(Fullmath[[#This Row],[M5]],$H1254:$L$2227,4,FALSE)),0)</f>
        <v>0</v>
      </c>
      <c r="AI1253" s="15">
        <f>IFERROR(_xlfn.IFNA(VLOOKUP(Fullmath[[#This Row],[M6]],$H$2:$L1252,2,FALSE),VLOOKUP(Fullmath[[#This Row],[M6]],$H1254:$L$2227,2,FALSE)),0)</f>
        <v>0</v>
      </c>
      <c r="AJ1253" s="16">
        <f>IFERROR(_xlfn.IFNA(VLOOKUP(Fullmath[[#This Row],[M6]],$H$2:$L1252,4,FALSE),VLOOKUP(Fullmath[[#This Row],[M6]],$H1254:$L$2227,4,FALSE)),0)</f>
        <v>0</v>
      </c>
      <c r="AM1253" s="6">
        <f>(IFERROR(VLOOKUP(AK1253,Components[[Name]:[Price]],2,FALSE),0))</f>
        <v>0</v>
      </c>
      <c r="AP1253" s="6">
        <f>(IFERROR(VLOOKUP(AN1253,Components[[Name]:[Price]],2,FALSE),0))</f>
        <v>0</v>
      </c>
      <c r="AS1253" s="6">
        <f>(IFERROR(VLOOKUP(AQ1253,Components[[Name]:[Price]],2,FALSE),0))</f>
        <v>0</v>
      </c>
      <c r="AV1253" s="6">
        <f>(IFERROR(VLOOKUP(AT1253,Components[[Name]:[Price]],2,FALSE),0))</f>
        <v>0</v>
      </c>
      <c r="AY1253" s="6">
        <f>(IFERROR(VLOOKUP(AW1253,Components[[Name]:[Price]],2,FALSE),0))</f>
        <v>0</v>
      </c>
      <c r="BB1253" s="6">
        <f>(IFERROR(VLOOKUP(AZ1253,Components[[Name]:[Price]],2,FALSE),0))</f>
        <v>0</v>
      </c>
    </row>
    <row r="1254" spans="9:54" x14ac:dyDescent="0.2">
      <c r="I1254" s="7" t="e">
        <f>Fullmath[[#This Row],[Total CP]]/Fullmath[[#This Row],[Quantity]]</f>
        <v>#DIV/0!</v>
      </c>
      <c r="J12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4" s="6" t="e">
        <f>Fullmath[[#This Row],[Mat Cost]]/Fullmath[[#This Row],[Quantity]]</f>
        <v>#DIV/0!</v>
      </c>
      <c r="L12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4" s="14"/>
      <c r="O1254" s="15">
        <f>IFERROR(_xlfn.IFNA(VLOOKUP(Fullmath[[#This Row],[M1]],$H$2:$L1253,2,FALSE),VLOOKUP(Fullmath[[#This Row],[M1]],$H1255:$L$2227,2,FALSE)),0)</f>
        <v>0</v>
      </c>
      <c r="P1254" s="16">
        <f>IFERROR(_xlfn.IFNA(VLOOKUP(Fullmath[[#This Row],[M1]],$H$2:$L1253,4,FALSE),VLOOKUP(Fullmath[[#This Row],[M1]],$H1255:$L$2227,4,FALSE)),0)</f>
        <v>0</v>
      </c>
      <c r="S1254" s="15">
        <f>IFERROR(_xlfn.IFNA(VLOOKUP(Fullmath[[#This Row],[M2]],$H$2:$L1253,2,FALSE),VLOOKUP(Fullmath[[#This Row],[M2]],$H1255:$L$2227,2,FALSE)),0)</f>
        <v>0</v>
      </c>
      <c r="T1254" s="16">
        <f>IFERROR(_xlfn.IFNA(VLOOKUP(Fullmath[[#This Row],[M2]],$H$2:$L1253,4,FALSE),VLOOKUP(Fullmath[[#This Row],[M2]],$H1255:$L$2227,4,FALSE)),0)</f>
        <v>0</v>
      </c>
      <c r="W1254" s="15">
        <f>IFERROR(_xlfn.IFNA(VLOOKUP(Fullmath[[#This Row],[M3]],$H$2:$L1253,2,FALSE),VLOOKUP(Fullmath[[#This Row],[M3]],$H1255:$L$2227,2,FALSE)),0)</f>
        <v>0</v>
      </c>
      <c r="X1254" s="16">
        <f>IFERROR(_xlfn.IFNA(VLOOKUP(Fullmath[[#This Row],[M3]],$H$2:$L1253,4,FALSE),VLOOKUP(Fullmath[[#This Row],[M3]],$H1255:$L$2227,4,FALSE)),0)</f>
        <v>0</v>
      </c>
      <c r="AA1254" s="15">
        <f>IFERROR(_xlfn.IFNA(VLOOKUP(Fullmath[[#This Row],[M4]],$H$2:$L1253,2,FALSE),VLOOKUP(Fullmath[[#This Row],[M4]],$H1255:$L$2227,2,FALSE)),0)</f>
        <v>0</v>
      </c>
      <c r="AB1254" s="16">
        <f>IFERROR(_xlfn.IFNA(VLOOKUP(Fullmath[[#This Row],[M4]],$H$2:$L1253,4,FALSE),VLOOKUP(Fullmath[[#This Row],[M4]],$H1255:$L$2227,4,FALSE)),0)</f>
        <v>0</v>
      </c>
      <c r="AE1254" s="15">
        <f>IFERROR(_xlfn.IFNA(VLOOKUP(Fullmath[[#This Row],[M5]],$H$2:$L1253,2,FALSE),VLOOKUP(Fullmath[[#This Row],[M5]],$H1255:$L$2227,2,FALSE)),0)</f>
        <v>0</v>
      </c>
      <c r="AF1254" s="16">
        <f>IFERROR(_xlfn.IFNA(VLOOKUP(Fullmath[[#This Row],[M5]],$H$2:$L1253,4,FALSE),VLOOKUP(Fullmath[[#This Row],[M5]],$H1255:$L$2227,4,FALSE)),0)</f>
        <v>0</v>
      </c>
      <c r="AI1254" s="15">
        <f>IFERROR(_xlfn.IFNA(VLOOKUP(Fullmath[[#This Row],[M6]],$H$2:$L1253,2,FALSE),VLOOKUP(Fullmath[[#This Row],[M6]],$H1255:$L$2227,2,FALSE)),0)</f>
        <v>0</v>
      </c>
      <c r="AJ1254" s="16">
        <f>IFERROR(_xlfn.IFNA(VLOOKUP(Fullmath[[#This Row],[M6]],$H$2:$L1253,4,FALSE),VLOOKUP(Fullmath[[#This Row],[M6]],$H1255:$L$2227,4,FALSE)),0)</f>
        <v>0</v>
      </c>
      <c r="AM1254" s="6">
        <f>(IFERROR(VLOOKUP(AK1254,Components[[Name]:[Price]],2,FALSE),0))</f>
        <v>0</v>
      </c>
      <c r="AP1254" s="6">
        <f>(IFERROR(VLOOKUP(AN1254,Components[[Name]:[Price]],2,FALSE),0))</f>
        <v>0</v>
      </c>
      <c r="AS1254" s="6">
        <f>(IFERROR(VLOOKUP(AQ1254,Components[[Name]:[Price]],2,FALSE),0))</f>
        <v>0</v>
      </c>
      <c r="AV1254" s="6">
        <f>(IFERROR(VLOOKUP(AT1254,Components[[Name]:[Price]],2,FALSE),0))</f>
        <v>0</v>
      </c>
      <c r="AY1254" s="6">
        <f>(IFERROR(VLOOKUP(AW1254,Components[[Name]:[Price]],2,FALSE),0))</f>
        <v>0</v>
      </c>
      <c r="BB1254" s="6">
        <f>(IFERROR(VLOOKUP(AZ1254,Components[[Name]:[Price]],2,FALSE),0))</f>
        <v>0</v>
      </c>
    </row>
    <row r="1255" spans="9:54" x14ac:dyDescent="0.2">
      <c r="I1255" s="7" t="e">
        <f>Fullmath[[#This Row],[Total CP]]/Fullmath[[#This Row],[Quantity]]</f>
        <v>#DIV/0!</v>
      </c>
      <c r="J12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5" s="6" t="e">
        <f>Fullmath[[#This Row],[Mat Cost]]/Fullmath[[#This Row],[Quantity]]</f>
        <v>#DIV/0!</v>
      </c>
      <c r="L12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5" s="14"/>
      <c r="O1255" s="15">
        <f>IFERROR(_xlfn.IFNA(VLOOKUP(Fullmath[[#This Row],[M1]],$H$2:$L1254,2,FALSE),VLOOKUP(Fullmath[[#This Row],[M1]],$H1256:$L$2227,2,FALSE)),0)</f>
        <v>0</v>
      </c>
      <c r="P1255" s="16">
        <f>IFERROR(_xlfn.IFNA(VLOOKUP(Fullmath[[#This Row],[M1]],$H$2:$L1254,4,FALSE),VLOOKUP(Fullmath[[#This Row],[M1]],$H1256:$L$2227,4,FALSE)),0)</f>
        <v>0</v>
      </c>
      <c r="S1255" s="15">
        <f>IFERROR(_xlfn.IFNA(VLOOKUP(Fullmath[[#This Row],[M2]],$H$2:$L1254,2,FALSE),VLOOKUP(Fullmath[[#This Row],[M2]],$H1256:$L$2227,2,FALSE)),0)</f>
        <v>0</v>
      </c>
      <c r="T1255" s="16">
        <f>IFERROR(_xlfn.IFNA(VLOOKUP(Fullmath[[#This Row],[M2]],$H$2:$L1254,4,FALSE),VLOOKUP(Fullmath[[#This Row],[M2]],$H1256:$L$2227,4,FALSE)),0)</f>
        <v>0</v>
      </c>
      <c r="W1255" s="15">
        <f>IFERROR(_xlfn.IFNA(VLOOKUP(Fullmath[[#This Row],[M3]],$H$2:$L1254,2,FALSE),VLOOKUP(Fullmath[[#This Row],[M3]],$H1256:$L$2227,2,FALSE)),0)</f>
        <v>0</v>
      </c>
      <c r="X1255" s="16">
        <f>IFERROR(_xlfn.IFNA(VLOOKUP(Fullmath[[#This Row],[M3]],$H$2:$L1254,4,FALSE),VLOOKUP(Fullmath[[#This Row],[M3]],$H1256:$L$2227,4,FALSE)),0)</f>
        <v>0</v>
      </c>
      <c r="AA1255" s="15">
        <f>IFERROR(_xlfn.IFNA(VLOOKUP(Fullmath[[#This Row],[M4]],$H$2:$L1254,2,FALSE),VLOOKUP(Fullmath[[#This Row],[M4]],$H1256:$L$2227,2,FALSE)),0)</f>
        <v>0</v>
      </c>
      <c r="AB1255" s="16">
        <f>IFERROR(_xlfn.IFNA(VLOOKUP(Fullmath[[#This Row],[M4]],$H$2:$L1254,4,FALSE),VLOOKUP(Fullmath[[#This Row],[M4]],$H1256:$L$2227,4,FALSE)),0)</f>
        <v>0</v>
      </c>
      <c r="AE1255" s="15">
        <f>IFERROR(_xlfn.IFNA(VLOOKUP(Fullmath[[#This Row],[M5]],$H$2:$L1254,2,FALSE),VLOOKUP(Fullmath[[#This Row],[M5]],$H1256:$L$2227,2,FALSE)),0)</f>
        <v>0</v>
      </c>
      <c r="AF1255" s="16">
        <f>IFERROR(_xlfn.IFNA(VLOOKUP(Fullmath[[#This Row],[M5]],$H$2:$L1254,4,FALSE),VLOOKUP(Fullmath[[#This Row],[M5]],$H1256:$L$2227,4,FALSE)),0)</f>
        <v>0</v>
      </c>
      <c r="AI1255" s="15">
        <f>IFERROR(_xlfn.IFNA(VLOOKUP(Fullmath[[#This Row],[M6]],$H$2:$L1254,2,FALSE),VLOOKUP(Fullmath[[#This Row],[M6]],$H1256:$L$2227,2,FALSE)),0)</f>
        <v>0</v>
      </c>
      <c r="AJ1255" s="16">
        <f>IFERROR(_xlfn.IFNA(VLOOKUP(Fullmath[[#This Row],[M6]],$H$2:$L1254,4,FALSE),VLOOKUP(Fullmath[[#This Row],[M6]],$H1256:$L$2227,4,FALSE)),0)</f>
        <v>0</v>
      </c>
      <c r="AM1255" s="6">
        <f>(IFERROR(VLOOKUP(AK1255,Components[[Name]:[Price]],2,FALSE),0))</f>
        <v>0</v>
      </c>
      <c r="AP1255" s="6">
        <f>(IFERROR(VLOOKUP(AN1255,Components[[Name]:[Price]],2,FALSE),0))</f>
        <v>0</v>
      </c>
      <c r="AS1255" s="6">
        <f>(IFERROR(VLOOKUP(AQ1255,Components[[Name]:[Price]],2,FALSE),0))</f>
        <v>0</v>
      </c>
      <c r="AV1255" s="6">
        <f>(IFERROR(VLOOKUP(AT1255,Components[[Name]:[Price]],2,FALSE),0))</f>
        <v>0</v>
      </c>
      <c r="AY1255" s="6">
        <f>(IFERROR(VLOOKUP(AW1255,Components[[Name]:[Price]],2,FALSE),0))</f>
        <v>0</v>
      </c>
      <c r="BB1255" s="6">
        <f>(IFERROR(VLOOKUP(AZ1255,Components[[Name]:[Price]],2,FALSE),0))</f>
        <v>0</v>
      </c>
    </row>
    <row r="1256" spans="9:54" x14ac:dyDescent="0.2">
      <c r="I1256" s="7" t="e">
        <f>Fullmath[[#This Row],[Total CP]]/Fullmath[[#This Row],[Quantity]]</f>
        <v>#DIV/0!</v>
      </c>
      <c r="J12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6" s="6" t="e">
        <f>Fullmath[[#This Row],[Mat Cost]]/Fullmath[[#This Row],[Quantity]]</f>
        <v>#DIV/0!</v>
      </c>
      <c r="L12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6" s="14"/>
      <c r="O1256" s="15">
        <f>IFERROR(_xlfn.IFNA(VLOOKUP(Fullmath[[#This Row],[M1]],$H$2:$L1255,2,FALSE),VLOOKUP(Fullmath[[#This Row],[M1]],$H1257:$L$2227,2,FALSE)),0)</f>
        <v>0</v>
      </c>
      <c r="P1256" s="16">
        <f>IFERROR(_xlfn.IFNA(VLOOKUP(Fullmath[[#This Row],[M1]],$H$2:$L1255,4,FALSE),VLOOKUP(Fullmath[[#This Row],[M1]],$H1257:$L$2227,4,FALSE)),0)</f>
        <v>0</v>
      </c>
      <c r="S1256" s="15">
        <f>IFERROR(_xlfn.IFNA(VLOOKUP(Fullmath[[#This Row],[M2]],$H$2:$L1255,2,FALSE),VLOOKUP(Fullmath[[#This Row],[M2]],$H1257:$L$2227,2,FALSE)),0)</f>
        <v>0</v>
      </c>
      <c r="T1256" s="16">
        <f>IFERROR(_xlfn.IFNA(VLOOKUP(Fullmath[[#This Row],[M2]],$H$2:$L1255,4,FALSE),VLOOKUP(Fullmath[[#This Row],[M2]],$H1257:$L$2227,4,FALSE)),0)</f>
        <v>0</v>
      </c>
      <c r="W1256" s="15">
        <f>IFERROR(_xlfn.IFNA(VLOOKUP(Fullmath[[#This Row],[M3]],$H$2:$L1255,2,FALSE),VLOOKUP(Fullmath[[#This Row],[M3]],$H1257:$L$2227,2,FALSE)),0)</f>
        <v>0</v>
      </c>
      <c r="X1256" s="16">
        <f>IFERROR(_xlfn.IFNA(VLOOKUP(Fullmath[[#This Row],[M3]],$H$2:$L1255,4,FALSE),VLOOKUP(Fullmath[[#This Row],[M3]],$H1257:$L$2227,4,FALSE)),0)</f>
        <v>0</v>
      </c>
      <c r="AA1256" s="15">
        <f>IFERROR(_xlfn.IFNA(VLOOKUP(Fullmath[[#This Row],[M4]],$H$2:$L1255,2,FALSE),VLOOKUP(Fullmath[[#This Row],[M4]],$H1257:$L$2227,2,FALSE)),0)</f>
        <v>0</v>
      </c>
      <c r="AB1256" s="16">
        <f>IFERROR(_xlfn.IFNA(VLOOKUP(Fullmath[[#This Row],[M4]],$H$2:$L1255,4,FALSE),VLOOKUP(Fullmath[[#This Row],[M4]],$H1257:$L$2227,4,FALSE)),0)</f>
        <v>0</v>
      </c>
      <c r="AE1256" s="15">
        <f>IFERROR(_xlfn.IFNA(VLOOKUP(Fullmath[[#This Row],[M5]],$H$2:$L1255,2,FALSE),VLOOKUP(Fullmath[[#This Row],[M5]],$H1257:$L$2227,2,FALSE)),0)</f>
        <v>0</v>
      </c>
      <c r="AF1256" s="16">
        <f>IFERROR(_xlfn.IFNA(VLOOKUP(Fullmath[[#This Row],[M5]],$H$2:$L1255,4,FALSE),VLOOKUP(Fullmath[[#This Row],[M5]],$H1257:$L$2227,4,FALSE)),0)</f>
        <v>0</v>
      </c>
      <c r="AI1256" s="15">
        <f>IFERROR(_xlfn.IFNA(VLOOKUP(Fullmath[[#This Row],[M6]],$H$2:$L1255,2,FALSE),VLOOKUP(Fullmath[[#This Row],[M6]],$H1257:$L$2227,2,FALSE)),0)</f>
        <v>0</v>
      </c>
      <c r="AJ1256" s="16">
        <f>IFERROR(_xlfn.IFNA(VLOOKUP(Fullmath[[#This Row],[M6]],$H$2:$L1255,4,FALSE),VLOOKUP(Fullmath[[#This Row],[M6]],$H1257:$L$2227,4,FALSE)),0)</f>
        <v>0</v>
      </c>
      <c r="AM1256" s="6">
        <f>(IFERROR(VLOOKUP(AK1256,Components[[Name]:[Price]],2,FALSE),0))</f>
        <v>0</v>
      </c>
      <c r="AP1256" s="6">
        <f>(IFERROR(VLOOKUP(AN1256,Components[[Name]:[Price]],2,FALSE),0))</f>
        <v>0</v>
      </c>
      <c r="AS1256" s="6">
        <f>(IFERROR(VLOOKUP(AQ1256,Components[[Name]:[Price]],2,FALSE),0))</f>
        <v>0</v>
      </c>
      <c r="AV1256" s="6">
        <f>(IFERROR(VLOOKUP(AT1256,Components[[Name]:[Price]],2,FALSE),0))</f>
        <v>0</v>
      </c>
      <c r="AY1256" s="6">
        <f>(IFERROR(VLOOKUP(AW1256,Components[[Name]:[Price]],2,FALSE),0))</f>
        <v>0</v>
      </c>
      <c r="BB1256" s="6">
        <f>(IFERROR(VLOOKUP(AZ1256,Components[[Name]:[Price]],2,FALSE),0))</f>
        <v>0</v>
      </c>
    </row>
    <row r="1257" spans="9:54" x14ac:dyDescent="0.2">
      <c r="I1257" s="7" t="e">
        <f>Fullmath[[#This Row],[Total CP]]/Fullmath[[#This Row],[Quantity]]</f>
        <v>#DIV/0!</v>
      </c>
      <c r="J12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7" s="6" t="e">
        <f>Fullmath[[#This Row],[Mat Cost]]/Fullmath[[#This Row],[Quantity]]</f>
        <v>#DIV/0!</v>
      </c>
      <c r="L12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7" s="14"/>
      <c r="O1257" s="15">
        <f>IFERROR(_xlfn.IFNA(VLOOKUP(Fullmath[[#This Row],[M1]],$H$2:$L1256,2,FALSE),VLOOKUP(Fullmath[[#This Row],[M1]],$H1258:$L$2227,2,FALSE)),0)</f>
        <v>0</v>
      </c>
      <c r="P1257" s="16">
        <f>IFERROR(_xlfn.IFNA(VLOOKUP(Fullmath[[#This Row],[M1]],$H$2:$L1256,4,FALSE),VLOOKUP(Fullmath[[#This Row],[M1]],$H1258:$L$2227,4,FALSE)),0)</f>
        <v>0</v>
      </c>
      <c r="S1257" s="15">
        <f>IFERROR(_xlfn.IFNA(VLOOKUP(Fullmath[[#This Row],[M2]],$H$2:$L1256,2,FALSE),VLOOKUP(Fullmath[[#This Row],[M2]],$H1258:$L$2227,2,FALSE)),0)</f>
        <v>0</v>
      </c>
      <c r="T1257" s="16">
        <f>IFERROR(_xlfn.IFNA(VLOOKUP(Fullmath[[#This Row],[M2]],$H$2:$L1256,4,FALSE),VLOOKUP(Fullmath[[#This Row],[M2]],$H1258:$L$2227,4,FALSE)),0)</f>
        <v>0</v>
      </c>
      <c r="W1257" s="15">
        <f>IFERROR(_xlfn.IFNA(VLOOKUP(Fullmath[[#This Row],[M3]],$H$2:$L1256,2,FALSE),VLOOKUP(Fullmath[[#This Row],[M3]],$H1258:$L$2227,2,FALSE)),0)</f>
        <v>0</v>
      </c>
      <c r="X1257" s="16">
        <f>IFERROR(_xlfn.IFNA(VLOOKUP(Fullmath[[#This Row],[M3]],$H$2:$L1256,4,FALSE),VLOOKUP(Fullmath[[#This Row],[M3]],$H1258:$L$2227,4,FALSE)),0)</f>
        <v>0</v>
      </c>
      <c r="AA1257" s="15">
        <f>IFERROR(_xlfn.IFNA(VLOOKUP(Fullmath[[#This Row],[M4]],$H$2:$L1256,2,FALSE),VLOOKUP(Fullmath[[#This Row],[M4]],$H1258:$L$2227,2,FALSE)),0)</f>
        <v>0</v>
      </c>
      <c r="AB1257" s="16">
        <f>IFERROR(_xlfn.IFNA(VLOOKUP(Fullmath[[#This Row],[M4]],$H$2:$L1256,4,FALSE),VLOOKUP(Fullmath[[#This Row],[M4]],$H1258:$L$2227,4,FALSE)),0)</f>
        <v>0</v>
      </c>
      <c r="AE1257" s="15">
        <f>IFERROR(_xlfn.IFNA(VLOOKUP(Fullmath[[#This Row],[M5]],$H$2:$L1256,2,FALSE),VLOOKUP(Fullmath[[#This Row],[M5]],$H1258:$L$2227,2,FALSE)),0)</f>
        <v>0</v>
      </c>
      <c r="AF1257" s="16">
        <f>IFERROR(_xlfn.IFNA(VLOOKUP(Fullmath[[#This Row],[M5]],$H$2:$L1256,4,FALSE),VLOOKUP(Fullmath[[#This Row],[M5]],$H1258:$L$2227,4,FALSE)),0)</f>
        <v>0</v>
      </c>
      <c r="AI1257" s="15">
        <f>IFERROR(_xlfn.IFNA(VLOOKUP(Fullmath[[#This Row],[M6]],$H$2:$L1256,2,FALSE),VLOOKUP(Fullmath[[#This Row],[M6]],$H1258:$L$2227,2,FALSE)),0)</f>
        <v>0</v>
      </c>
      <c r="AJ1257" s="16">
        <f>IFERROR(_xlfn.IFNA(VLOOKUP(Fullmath[[#This Row],[M6]],$H$2:$L1256,4,FALSE),VLOOKUP(Fullmath[[#This Row],[M6]],$H1258:$L$2227,4,FALSE)),0)</f>
        <v>0</v>
      </c>
      <c r="AM1257" s="6">
        <f>(IFERROR(VLOOKUP(AK1257,Components[[Name]:[Price]],2,FALSE),0))</f>
        <v>0</v>
      </c>
      <c r="AP1257" s="6">
        <f>(IFERROR(VLOOKUP(AN1257,Components[[Name]:[Price]],2,FALSE),0))</f>
        <v>0</v>
      </c>
      <c r="AS1257" s="6">
        <f>(IFERROR(VLOOKUP(AQ1257,Components[[Name]:[Price]],2,FALSE),0))</f>
        <v>0</v>
      </c>
      <c r="AV1257" s="6">
        <f>(IFERROR(VLOOKUP(AT1257,Components[[Name]:[Price]],2,FALSE),0))</f>
        <v>0</v>
      </c>
      <c r="AY1257" s="6">
        <f>(IFERROR(VLOOKUP(AW1257,Components[[Name]:[Price]],2,FALSE),0))</f>
        <v>0</v>
      </c>
      <c r="BB1257" s="6">
        <f>(IFERROR(VLOOKUP(AZ1257,Components[[Name]:[Price]],2,FALSE),0))</f>
        <v>0</v>
      </c>
    </row>
    <row r="1258" spans="9:54" x14ac:dyDescent="0.2">
      <c r="I1258" s="7" t="e">
        <f>Fullmath[[#This Row],[Total CP]]/Fullmath[[#This Row],[Quantity]]</f>
        <v>#DIV/0!</v>
      </c>
      <c r="J12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8" s="6" t="e">
        <f>Fullmath[[#This Row],[Mat Cost]]/Fullmath[[#This Row],[Quantity]]</f>
        <v>#DIV/0!</v>
      </c>
      <c r="L12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8" s="14"/>
      <c r="O1258" s="15">
        <f>IFERROR(_xlfn.IFNA(VLOOKUP(Fullmath[[#This Row],[M1]],$H$2:$L1257,2,FALSE),VLOOKUP(Fullmath[[#This Row],[M1]],$H1259:$L$2227,2,FALSE)),0)</f>
        <v>0</v>
      </c>
      <c r="P1258" s="16">
        <f>IFERROR(_xlfn.IFNA(VLOOKUP(Fullmath[[#This Row],[M1]],$H$2:$L1257,4,FALSE),VLOOKUP(Fullmath[[#This Row],[M1]],$H1259:$L$2227,4,FALSE)),0)</f>
        <v>0</v>
      </c>
      <c r="S1258" s="15">
        <f>IFERROR(_xlfn.IFNA(VLOOKUP(Fullmath[[#This Row],[M2]],$H$2:$L1257,2,FALSE),VLOOKUP(Fullmath[[#This Row],[M2]],$H1259:$L$2227,2,FALSE)),0)</f>
        <v>0</v>
      </c>
      <c r="T1258" s="16">
        <f>IFERROR(_xlfn.IFNA(VLOOKUP(Fullmath[[#This Row],[M2]],$H$2:$L1257,4,FALSE),VLOOKUP(Fullmath[[#This Row],[M2]],$H1259:$L$2227,4,FALSE)),0)</f>
        <v>0</v>
      </c>
      <c r="W1258" s="15">
        <f>IFERROR(_xlfn.IFNA(VLOOKUP(Fullmath[[#This Row],[M3]],$H$2:$L1257,2,FALSE),VLOOKUP(Fullmath[[#This Row],[M3]],$H1259:$L$2227,2,FALSE)),0)</f>
        <v>0</v>
      </c>
      <c r="X1258" s="16">
        <f>IFERROR(_xlfn.IFNA(VLOOKUP(Fullmath[[#This Row],[M3]],$H$2:$L1257,4,FALSE),VLOOKUP(Fullmath[[#This Row],[M3]],$H1259:$L$2227,4,FALSE)),0)</f>
        <v>0</v>
      </c>
      <c r="AA1258" s="15">
        <f>IFERROR(_xlfn.IFNA(VLOOKUP(Fullmath[[#This Row],[M4]],$H$2:$L1257,2,FALSE),VLOOKUP(Fullmath[[#This Row],[M4]],$H1259:$L$2227,2,FALSE)),0)</f>
        <v>0</v>
      </c>
      <c r="AB1258" s="16">
        <f>IFERROR(_xlfn.IFNA(VLOOKUP(Fullmath[[#This Row],[M4]],$H$2:$L1257,4,FALSE),VLOOKUP(Fullmath[[#This Row],[M4]],$H1259:$L$2227,4,FALSE)),0)</f>
        <v>0</v>
      </c>
      <c r="AE1258" s="15">
        <f>IFERROR(_xlfn.IFNA(VLOOKUP(Fullmath[[#This Row],[M5]],$H$2:$L1257,2,FALSE),VLOOKUP(Fullmath[[#This Row],[M5]],$H1259:$L$2227,2,FALSE)),0)</f>
        <v>0</v>
      </c>
      <c r="AF1258" s="16">
        <f>IFERROR(_xlfn.IFNA(VLOOKUP(Fullmath[[#This Row],[M5]],$H$2:$L1257,4,FALSE),VLOOKUP(Fullmath[[#This Row],[M5]],$H1259:$L$2227,4,FALSE)),0)</f>
        <v>0</v>
      </c>
      <c r="AI1258" s="15">
        <f>IFERROR(_xlfn.IFNA(VLOOKUP(Fullmath[[#This Row],[M6]],$H$2:$L1257,2,FALSE),VLOOKUP(Fullmath[[#This Row],[M6]],$H1259:$L$2227,2,FALSE)),0)</f>
        <v>0</v>
      </c>
      <c r="AJ1258" s="16">
        <f>IFERROR(_xlfn.IFNA(VLOOKUP(Fullmath[[#This Row],[M6]],$H$2:$L1257,4,FALSE),VLOOKUP(Fullmath[[#This Row],[M6]],$H1259:$L$2227,4,FALSE)),0)</f>
        <v>0</v>
      </c>
      <c r="AM1258" s="6">
        <f>(IFERROR(VLOOKUP(AK1258,Components[[Name]:[Price]],2,FALSE),0))</f>
        <v>0</v>
      </c>
      <c r="AP1258" s="6">
        <f>(IFERROR(VLOOKUP(AN1258,Components[[Name]:[Price]],2,FALSE),0))</f>
        <v>0</v>
      </c>
      <c r="AS1258" s="6">
        <f>(IFERROR(VLOOKUP(AQ1258,Components[[Name]:[Price]],2,FALSE),0))</f>
        <v>0</v>
      </c>
      <c r="AV1258" s="6">
        <f>(IFERROR(VLOOKUP(AT1258,Components[[Name]:[Price]],2,FALSE),0))</f>
        <v>0</v>
      </c>
      <c r="AY1258" s="6">
        <f>(IFERROR(VLOOKUP(AW1258,Components[[Name]:[Price]],2,FALSE),0))</f>
        <v>0</v>
      </c>
      <c r="BB1258" s="6">
        <f>(IFERROR(VLOOKUP(AZ1258,Components[[Name]:[Price]],2,FALSE),0))</f>
        <v>0</v>
      </c>
    </row>
    <row r="1259" spans="9:54" x14ac:dyDescent="0.2">
      <c r="I1259" s="7" t="e">
        <f>Fullmath[[#This Row],[Total CP]]/Fullmath[[#This Row],[Quantity]]</f>
        <v>#DIV/0!</v>
      </c>
      <c r="J12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59" s="6" t="e">
        <f>Fullmath[[#This Row],[Mat Cost]]/Fullmath[[#This Row],[Quantity]]</f>
        <v>#DIV/0!</v>
      </c>
      <c r="L12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59" s="14"/>
      <c r="O1259" s="15">
        <f>IFERROR(_xlfn.IFNA(VLOOKUP(Fullmath[[#This Row],[M1]],$H$2:$L1258,2,FALSE),VLOOKUP(Fullmath[[#This Row],[M1]],$H1260:$L$2227,2,FALSE)),0)</f>
        <v>0</v>
      </c>
      <c r="P1259" s="16">
        <f>IFERROR(_xlfn.IFNA(VLOOKUP(Fullmath[[#This Row],[M1]],$H$2:$L1258,4,FALSE),VLOOKUP(Fullmath[[#This Row],[M1]],$H1260:$L$2227,4,FALSE)),0)</f>
        <v>0</v>
      </c>
      <c r="S1259" s="15">
        <f>IFERROR(_xlfn.IFNA(VLOOKUP(Fullmath[[#This Row],[M2]],$H$2:$L1258,2,FALSE),VLOOKUP(Fullmath[[#This Row],[M2]],$H1260:$L$2227,2,FALSE)),0)</f>
        <v>0</v>
      </c>
      <c r="T1259" s="16">
        <f>IFERROR(_xlfn.IFNA(VLOOKUP(Fullmath[[#This Row],[M2]],$H$2:$L1258,4,FALSE),VLOOKUP(Fullmath[[#This Row],[M2]],$H1260:$L$2227,4,FALSE)),0)</f>
        <v>0</v>
      </c>
      <c r="W1259" s="15">
        <f>IFERROR(_xlfn.IFNA(VLOOKUP(Fullmath[[#This Row],[M3]],$H$2:$L1258,2,FALSE),VLOOKUP(Fullmath[[#This Row],[M3]],$H1260:$L$2227,2,FALSE)),0)</f>
        <v>0</v>
      </c>
      <c r="X1259" s="16">
        <f>IFERROR(_xlfn.IFNA(VLOOKUP(Fullmath[[#This Row],[M3]],$H$2:$L1258,4,FALSE),VLOOKUP(Fullmath[[#This Row],[M3]],$H1260:$L$2227,4,FALSE)),0)</f>
        <v>0</v>
      </c>
      <c r="AA1259" s="15">
        <f>IFERROR(_xlfn.IFNA(VLOOKUP(Fullmath[[#This Row],[M4]],$H$2:$L1258,2,FALSE),VLOOKUP(Fullmath[[#This Row],[M4]],$H1260:$L$2227,2,FALSE)),0)</f>
        <v>0</v>
      </c>
      <c r="AB1259" s="16">
        <f>IFERROR(_xlfn.IFNA(VLOOKUP(Fullmath[[#This Row],[M4]],$H$2:$L1258,4,FALSE),VLOOKUP(Fullmath[[#This Row],[M4]],$H1260:$L$2227,4,FALSE)),0)</f>
        <v>0</v>
      </c>
      <c r="AE1259" s="15">
        <f>IFERROR(_xlfn.IFNA(VLOOKUP(Fullmath[[#This Row],[M5]],$H$2:$L1258,2,FALSE),VLOOKUP(Fullmath[[#This Row],[M5]],$H1260:$L$2227,2,FALSE)),0)</f>
        <v>0</v>
      </c>
      <c r="AF1259" s="16">
        <f>IFERROR(_xlfn.IFNA(VLOOKUP(Fullmath[[#This Row],[M5]],$H$2:$L1258,4,FALSE),VLOOKUP(Fullmath[[#This Row],[M5]],$H1260:$L$2227,4,FALSE)),0)</f>
        <v>0</v>
      </c>
      <c r="AI1259" s="15">
        <f>IFERROR(_xlfn.IFNA(VLOOKUP(Fullmath[[#This Row],[M6]],$H$2:$L1258,2,FALSE),VLOOKUP(Fullmath[[#This Row],[M6]],$H1260:$L$2227,2,FALSE)),0)</f>
        <v>0</v>
      </c>
      <c r="AJ1259" s="16">
        <f>IFERROR(_xlfn.IFNA(VLOOKUP(Fullmath[[#This Row],[M6]],$H$2:$L1258,4,FALSE),VLOOKUP(Fullmath[[#This Row],[M6]],$H1260:$L$2227,4,FALSE)),0)</f>
        <v>0</v>
      </c>
      <c r="AM1259" s="6">
        <f>(IFERROR(VLOOKUP(AK1259,Components[[Name]:[Price]],2,FALSE),0))</f>
        <v>0</v>
      </c>
      <c r="AP1259" s="6">
        <f>(IFERROR(VLOOKUP(AN1259,Components[[Name]:[Price]],2,FALSE),0))</f>
        <v>0</v>
      </c>
      <c r="AS1259" s="6">
        <f>(IFERROR(VLOOKUP(AQ1259,Components[[Name]:[Price]],2,FALSE),0))</f>
        <v>0</v>
      </c>
      <c r="AV1259" s="6">
        <f>(IFERROR(VLOOKUP(AT1259,Components[[Name]:[Price]],2,FALSE),0))</f>
        <v>0</v>
      </c>
      <c r="AY1259" s="6">
        <f>(IFERROR(VLOOKUP(AW1259,Components[[Name]:[Price]],2,FALSE),0))</f>
        <v>0</v>
      </c>
      <c r="BB1259" s="6">
        <f>(IFERROR(VLOOKUP(AZ1259,Components[[Name]:[Price]],2,FALSE),0))</f>
        <v>0</v>
      </c>
    </row>
    <row r="1260" spans="9:54" x14ac:dyDescent="0.2">
      <c r="I1260" s="7" t="e">
        <f>Fullmath[[#This Row],[Total CP]]/Fullmath[[#This Row],[Quantity]]</f>
        <v>#DIV/0!</v>
      </c>
      <c r="J12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0" s="6" t="e">
        <f>Fullmath[[#This Row],[Mat Cost]]/Fullmath[[#This Row],[Quantity]]</f>
        <v>#DIV/0!</v>
      </c>
      <c r="L12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0" s="14"/>
      <c r="O1260" s="15">
        <f>IFERROR(_xlfn.IFNA(VLOOKUP(Fullmath[[#This Row],[M1]],$H$2:$L1259,2,FALSE),VLOOKUP(Fullmath[[#This Row],[M1]],$H1261:$L$2227,2,FALSE)),0)</f>
        <v>0</v>
      </c>
      <c r="P1260" s="16">
        <f>IFERROR(_xlfn.IFNA(VLOOKUP(Fullmath[[#This Row],[M1]],$H$2:$L1259,4,FALSE),VLOOKUP(Fullmath[[#This Row],[M1]],$H1261:$L$2227,4,FALSE)),0)</f>
        <v>0</v>
      </c>
      <c r="S1260" s="15">
        <f>IFERROR(_xlfn.IFNA(VLOOKUP(Fullmath[[#This Row],[M2]],$H$2:$L1259,2,FALSE),VLOOKUP(Fullmath[[#This Row],[M2]],$H1261:$L$2227,2,FALSE)),0)</f>
        <v>0</v>
      </c>
      <c r="T1260" s="16">
        <f>IFERROR(_xlfn.IFNA(VLOOKUP(Fullmath[[#This Row],[M2]],$H$2:$L1259,4,FALSE),VLOOKUP(Fullmath[[#This Row],[M2]],$H1261:$L$2227,4,FALSE)),0)</f>
        <v>0</v>
      </c>
      <c r="W1260" s="15">
        <f>IFERROR(_xlfn.IFNA(VLOOKUP(Fullmath[[#This Row],[M3]],$H$2:$L1259,2,FALSE),VLOOKUP(Fullmath[[#This Row],[M3]],$H1261:$L$2227,2,FALSE)),0)</f>
        <v>0</v>
      </c>
      <c r="X1260" s="16">
        <f>IFERROR(_xlfn.IFNA(VLOOKUP(Fullmath[[#This Row],[M3]],$H$2:$L1259,4,FALSE),VLOOKUP(Fullmath[[#This Row],[M3]],$H1261:$L$2227,4,FALSE)),0)</f>
        <v>0</v>
      </c>
      <c r="AA1260" s="15">
        <f>IFERROR(_xlfn.IFNA(VLOOKUP(Fullmath[[#This Row],[M4]],$H$2:$L1259,2,FALSE),VLOOKUP(Fullmath[[#This Row],[M4]],$H1261:$L$2227,2,FALSE)),0)</f>
        <v>0</v>
      </c>
      <c r="AB1260" s="16">
        <f>IFERROR(_xlfn.IFNA(VLOOKUP(Fullmath[[#This Row],[M4]],$H$2:$L1259,4,FALSE),VLOOKUP(Fullmath[[#This Row],[M4]],$H1261:$L$2227,4,FALSE)),0)</f>
        <v>0</v>
      </c>
      <c r="AE1260" s="15">
        <f>IFERROR(_xlfn.IFNA(VLOOKUP(Fullmath[[#This Row],[M5]],$H$2:$L1259,2,FALSE),VLOOKUP(Fullmath[[#This Row],[M5]],$H1261:$L$2227,2,FALSE)),0)</f>
        <v>0</v>
      </c>
      <c r="AF1260" s="16">
        <f>IFERROR(_xlfn.IFNA(VLOOKUP(Fullmath[[#This Row],[M5]],$H$2:$L1259,4,FALSE),VLOOKUP(Fullmath[[#This Row],[M5]],$H1261:$L$2227,4,FALSE)),0)</f>
        <v>0</v>
      </c>
      <c r="AI1260" s="15">
        <f>IFERROR(_xlfn.IFNA(VLOOKUP(Fullmath[[#This Row],[M6]],$H$2:$L1259,2,FALSE),VLOOKUP(Fullmath[[#This Row],[M6]],$H1261:$L$2227,2,FALSE)),0)</f>
        <v>0</v>
      </c>
      <c r="AJ1260" s="16">
        <f>IFERROR(_xlfn.IFNA(VLOOKUP(Fullmath[[#This Row],[M6]],$H$2:$L1259,4,FALSE),VLOOKUP(Fullmath[[#This Row],[M6]],$H1261:$L$2227,4,FALSE)),0)</f>
        <v>0</v>
      </c>
      <c r="AM1260" s="6">
        <f>(IFERROR(VLOOKUP(AK1260,Components[[Name]:[Price]],2,FALSE),0))</f>
        <v>0</v>
      </c>
      <c r="AP1260" s="6">
        <f>(IFERROR(VLOOKUP(AN1260,Components[[Name]:[Price]],2,FALSE),0))</f>
        <v>0</v>
      </c>
      <c r="AS1260" s="6">
        <f>(IFERROR(VLOOKUP(AQ1260,Components[[Name]:[Price]],2,FALSE),0))</f>
        <v>0</v>
      </c>
      <c r="AV1260" s="6">
        <f>(IFERROR(VLOOKUP(AT1260,Components[[Name]:[Price]],2,FALSE),0))</f>
        <v>0</v>
      </c>
      <c r="AY1260" s="6">
        <f>(IFERROR(VLOOKUP(AW1260,Components[[Name]:[Price]],2,FALSE),0))</f>
        <v>0</v>
      </c>
      <c r="BB1260" s="6">
        <f>(IFERROR(VLOOKUP(AZ1260,Components[[Name]:[Price]],2,FALSE),0))</f>
        <v>0</v>
      </c>
    </row>
    <row r="1261" spans="9:54" x14ac:dyDescent="0.2">
      <c r="I1261" s="7" t="e">
        <f>Fullmath[[#This Row],[Total CP]]/Fullmath[[#This Row],[Quantity]]</f>
        <v>#DIV/0!</v>
      </c>
      <c r="J12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1" s="6" t="e">
        <f>Fullmath[[#This Row],[Mat Cost]]/Fullmath[[#This Row],[Quantity]]</f>
        <v>#DIV/0!</v>
      </c>
      <c r="L12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1" s="14"/>
      <c r="O1261" s="15">
        <f>IFERROR(_xlfn.IFNA(VLOOKUP(Fullmath[[#This Row],[M1]],$H$2:$L1260,2,FALSE),VLOOKUP(Fullmath[[#This Row],[M1]],$H1262:$L$2227,2,FALSE)),0)</f>
        <v>0</v>
      </c>
      <c r="P1261" s="16">
        <f>IFERROR(_xlfn.IFNA(VLOOKUP(Fullmath[[#This Row],[M1]],$H$2:$L1260,4,FALSE),VLOOKUP(Fullmath[[#This Row],[M1]],$H1262:$L$2227,4,FALSE)),0)</f>
        <v>0</v>
      </c>
      <c r="S1261" s="15">
        <f>IFERROR(_xlfn.IFNA(VLOOKUP(Fullmath[[#This Row],[M2]],$H$2:$L1260,2,FALSE),VLOOKUP(Fullmath[[#This Row],[M2]],$H1262:$L$2227,2,FALSE)),0)</f>
        <v>0</v>
      </c>
      <c r="T1261" s="16">
        <f>IFERROR(_xlfn.IFNA(VLOOKUP(Fullmath[[#This Row],[M2]],$H$2:$L1260,4,FALSE),VLOOKUP(Fullmath[[#This Row],[M2]],$H1262:$L$2227,4,FALSE)),0)</f>
        <v>0</v>
      </c>
      <c r="W1261" s="15">
        <f>IFERROR(_xlfn.IFNA(VLOOKUP(Fullmath[[#This Row],[M3]],$H$2:$L1260,2,FALSE),VLOOKUP(Fullmath[[#This Row],[M3]],$H1262:$L$2227,2,FALSE)),0)</f>
        <v>0</v>
      </c>
      <c r="X1261" s="16">
        <f>IFERROR(_xlfn.IFNA(VLOOKUP(Fullmath[[#This Row],[M3]],$H$2:$L1260,4,FALSE),VLOOKUP(Fullmath[[#This Row],[M3]],$H1262:$L$2227,4,FALSE)),0)</f>
        <v>0</v>
      </c>
      <c r="AA1261" s="15">
        <f>IFERROR(_xlfn.IFNA(VLOOKUP(Fullmath[[#This Row],[M4]],$H$2:$L1260,2,FALSE),VLOOKUP(Fullmath[[#This Row],[M4]],$H1262:$L$2227,2,FALSE)),0)</f>
        <v>0</v>
      </c>
      <c r="AB1261" s="16">
        <f>IFERROR(_xlfn.IFNA(VLOOKUP(Fullmath[[#This Row],[M4]],$H$2:$L1260,4,FALSE),VLOOKUP(Fullmath[[#This Row],[M4]],$H1262:$L$2227,4,FALSE)),0)</f>
        <v>0</v>
      </c>
      <c r="AE1261" s="15">
        <f>IFERROR(_xlfn.IFNA(VLOOKUP(Fullmath[[#This Row],[M5]],$H$2:$L1260,2,FALSE),VLOOKUP(Fullmath[[#This Row],[M5]],$H1262:$L$2227,2,FALSE)),0)</f>
        <v>0</v>
      </c>
      <c r="AF1261" s="16">
        <f>IFERROR(_xlfn.IFNA(VLOOKUP(Fullmath[[#This Row],[M5]],$H$2:$L1260,4,FALSE),VLOOKUP(Fullmath[[#This Row],[M5]],$H1262:$L$2227,4,FALSE)),0)</f>
        <v>0</v>
      </c>
      <c r="AI1261" s="15">
        <f>IFERROR(_xlfn.IFNA(VLOOKUP(Fullmath[[#This Row],[M6]],$H$2:$L1260,2,FALSE),VLOOKUP(Fullmath[[#This Row],[M6]],$H1262:$L$2227,2,FALSE)),0)</f>
        <v>0</v>
      </c>
      <c r="AJ1261" s="16">
        <f>IFERROR(_xlfn.IFNA(VLOOKUP(Fullmath[[#This Row],[M6]],$H$2:$L1260,4,FALSE),VLOOKUP(Fullmath[[#This Row],[M6]],$H1262:$L$2227,4,FALSE)),0)</f>
        <v>0</v>
      </c>
      <c r="AM1261" s="6">
        <f>(IFERROR(VLOOKUP(AK1261,Components[[Name]:[Price]],2,FALSE),0))</f>
        <v>0</v>
      </c>
      <c r="AP1261" s="6">
        <f>(IFERROR(VLOOKUP(AN1261,Components[[Name]:[Price]],2,FALSE),0))</f>
        <v>0</v>
      </c>
      <c r="AS1261" s="6">
        <f>(IFERROR(VLOOKUP(AQ1261,Components[[Name]:[Price]],2,FALSE),0))</f>
        <v>0</v>
      </c>
      <c r="AV1261" s="6">
        <f>(IFERROR(VLOOKUP(AT1261,Components[[Name]:[Price]],2,FALSE),0))</f>
        <v>0</v>
      </c>
      <c r="AY1261" s="6">
        <f>(IFERROR(VLOOKUP(AW1261,Components[[Name]:[Price]],2,FALSE),0))</f>
        <v>0</v>
      </c>
      <c r="BB1261" s="6">
        <f>(IFERROR(VLOOKUP(AZ1261,Components[[Name]:[Price]],2,FALSE),0))</f>
        <v>0</v>
      </c>
    </row>
    <row r="1262" spans="9:54" x14ac:dyDescent="0.2">
      <c r="I1262" s="7" t="e">
        <f>Fullmath[[#This Row],[Total CP]]/Fullmath[[#This Row],[Quantity]]</f>
        <v>#DIV/0!</v>
      </c>
      <c r="J12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2" s="6" t="e">
        <f>Fullmath[[#This Row],[Mat Cost]]/Fullmath[[#This Row],[Quantity]]</f>
        <v>#DIV/0!</v>
      </c>
      <c r="L12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2" s="14"/>
      <c r="O1262" s="15">
        <f>IFERROR(_xlfn.IFNA(VLOOKUP(Fullmath[[#This Row],[M1]],$H$2:$L1261,2,FALSE),VLOOKUP(Fullmath[[#This Row],[M1]],$H1263:$L$2227,2,FALSE)),0)</f>
        <v>0</v>
      </c>
      <c r="P1262" s="16">
        <f>IFERROR(_xlfn.IFNA(VLOOKUP(Fullmath[[#This Row],[M1]],$H$2:$L1261,4,FALSE),VLOOKUP(Fullmath[[#This Row],[M1]],$H1263:$L$2227,4,FALSE)),0)</f>
        <v>0</v>
      </c>
      <c r="S1262" s="15">
        <f>IFERROR(_xlfn.IFNA(VLOOKUP(Fullmath[[#This Row],[M2]],$H$2:$L1261,2,FALSE),VLOOKUP(Fullmath[[#This Row],[M2]],$H1263:$L$2227,2,FALSE)),0)</f>
        <v>0</v>
      </c>
      <c r="T1262" s="16">
        <f>IFERROR(_xlfn.IFNA(VLOOKUP(Fullmath[[#This Row],[M2]],$H$2:$L1261,4,FALSE),VLOOKUP(Fullmath[[#This Row],[M2]],$H1263:$L$2227,4,FALSE)),0)</f>
        <v>0</v>
      </c>
      <c r="W1262" s="15">
        <f>IFERROR(_xlfn.IFNA(VLOOKUP(Fullmath[[#This Row],[M3]],$H$2:$L1261,2,FALSE),VLOOKUP(Fullmath[[#This Row],[M3]],$H1263:$L$2227,2,FALSE)),0)</f>
        <v>0</v>
      </c>
      <c r="X1262" s="16">
        <f>IFERROR(_xlfn.IFNA(VLOOKUP(Fullmath[[#This Row],[M3]],$H$2:$L1261,4,FALSE),VLOOKUP(Fullmath[[#This Row],[M3]],$H1263:$L$2227,4,FALSE)),0)</f>
        <v>0</v>
      </c>
      <c r="AA1262" s="15">
        <f>IFERROR(_xlfn.IFNA(VLOOKUP(Fullmath[[#This Row],[M4]],$H$2:$L1261,2,FALSE),VLOOKUP(Fullmath[[#This Row],[M4]],$H1263:$L$2227,2,FALSE)),0)</f>
        <v>0</v>
      </c>
      <c r="AB1262" s="16">
        <f>IFERROR(_xlfn.IFNA(VLOOKUP(Fullmath[[#This Row],[M4]],$H$2:$L1261,4,FALSE),VLOOKUP(Fullmath[[#This Row],[M4]],$H1263:$L$2227,4,FALSE)),0)</f>
        <v>0</v>
      </c>
      <c r="AE1262" s="15">
        <f>IFERROR(_xlfn.IFNA(VLOOKUP(Fullmath[[#This Row],[M5]],$H$2:$L1261,2,FALSE),VLOOKUP(Fullmath[[#This Row],[M5]],$H1263:$L$2227,2,FALSE)),0)</f>
        <v>0</v>
      </c>
      <c r="AF1262" s="16">
        <f>IFERROR(_xlfn.IFNA(VLOOKUP(Fullmath[[#This Row],[M5]],$H$2:$L1261,4,FALSE),VLOOKUP(Fullmath[[#This Row],[M5]],$H1263:$L$2227,4,FALSE)),0)</f>
        <v>0</v>
      </c>
      <c r="AI1262" s="15">
        <f>IFERROR(_xlfn.IFNA(VLOOKUP(Fullmath[[#This Row],[M6]],$H$2:$L1261,2,FALSE),VLOOKUP(Fullmath[[#This Row],[M6]],$H1263:$L$2227,2,FALSE)),0)</f>
        <v>0</v>
      </c>
      <c r="AJ1262" s="16">
        <f>IFERROR(_xlfn.IFNA(VLOOKUP(Fullmath[[#This Row],[M6]],$H$2:$L1261,4,FALSE),VLOOKUP(Fullmath[[#This Row],[M6]],$H1263:$L$2227,4,FALSE)),0)</f>
        <v>0</v>
      </c>
      <c r="AM1262" s="6">
        <f>(IFERROR(VLOOKUP(AK1262,Components[[Name]:[Price]],2,FALSE),0))</f>
        <v>0</v>
      </c>
      <c r="AP1262" s="6">
        <f>(IFERROR(VLOOKUP(AN1262,Components[[Name]:[Price]],2,FALSE),0))</f>
        <v>0</v>
      </c>
      <c r="AS1262" s="6">
        <f>(IFERROR(VLOOKUP(AQ1262,Components[[Name]:[Price]],2,FALSE),0))</f>
        <v>0</v>
      </c>
      <c r="AV1262" s="6">
        <f>(IFERROR(VLOOKUP(AT1262,Components[[Name]:[Price]],2,FALSE),0))</f>
        <v>0</v>
      </c>
      <c r="AY1262" s="6">
        <f>(IFERROR(VLOOKUP(AW1262,Components[[Name]:[Price]],2,FALSE),0))</f>
        <v>0</v>
      </c>
      <c r="BB1262" s="6">
        <f>(IFERROR(VLOOKUP(AZ1262,Components[[Name]:[Price]],2,FALSE),0))</f>
        <v>0</v>
      </c>
    </row>
    <row r="1263" spans="9:54" x14ac:dyDescent="0.2">
      <c r="I1263" s="7" t="e">
        <f>Fullmath[[#This Row],[Total CP]]/Fullmath[[#This Row],[Quantity]]</f>
        <v>#DIV/0!</v>
      </c>
      <c r="J12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3" s="6" t="e">
        <f>Fullmath[[#This Row],[Mat Cost]]/Fullmath[[#This Row],[Quantity]]</f>
        <v>#DIV/0!</v>
      </c>
      <c r="L12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3" s="14"/>
      <c r="O1263" s="15">
        <f>IFERROR(_xlfn.IFNA(VLOOKUP(Fullmath[[#This Row],[M1]],$H$2:$L1262,2,FALSE),VLOOKUP(Fullmath[[#This Row],[M1]],$H1264:$L$2227,2,FALSE)),0)</f>
        <v>0</v>
      </c>
      <c r="P1263" s="16">
        <f>IFERROR(_xlfn.IFNA(VLOOKUP(Fullmath[[#This Row],[M1]],$H$2:$L1262,4,FALSE),VLOOKUP(Fullmath[[#This Row],[M1]],$H1264:$L$2227,4,FALSE)),0)</f>
        <v>0</v>
      </c>
      <c r="S1263" s="15">
        <f>IFERROR(_xlfn.IFNA(VLOOKUP(Fullmath[[#This Row],[M2]],$H$2:$L1262,2,FALSE),VLOOKUP(Fullmath[[#This Row],[M2]],$H1264:$L$2227,2,FALSE)),0)</f>
        <v>0</v>
      </c>
      <c r="T1263" s="16">
        <f>IFERROR(_xlfn.IFNA(VLOOKUP(Fullmath[[#This Row],[M2]],$H$2:$L1262,4,FALSE),VLOOKUP(Fullmath[[#This Row],[M2]],$H1264:$L$2227,4,FALSE)),0)</f>
        <v>0</v>
      </c>
      <c r="W1263" s="15">
        <f>IFERROR(_xlfn.IFNA(VLOOKUP(Fullmath[[#This Row],[M3]],$H$2:$L1262,2,FALSE),VLOOKUP(Fullmath[[#This Row],[M3]],$H1264:$L$2227,2,FALSE)),0)</f>
        <v>0</v>
      </c>
      <c r="X1263" s="16">
        <f>IFERROR(_xlfn.IFNA(VLOOKUP(Fullmath[[#This Row],[M3]],$H$2:$L1262,4,FALSE),VLOOKUP(Fullmath[[#This Row],[M3]],$H1264:$L$2227,4,FALSE)),0)</f>
        <v>0</v>
      </c>
      <c r="AA1263" s="15">
        <f>IFERROR(_xlfn.IFNA(VLOOKUP(Fullmath[[#This Row],[M4]],$H$2:$L1262,2,FALSE),VLOOKUP(Fullmath[[#This Row],[M4]],$H1264:$L$2227,2,FALSE)),0)</f>
        <v>0</v>
      </c>
      <c r="AB1263" s="16">
        <f>IFERROR(_xlfn.IFNA(VLOOKUP(Fullmath[[#This Row],[M4]],$H$2:$L1262,4,FALSE),VLOOKUP(Fullmath[[#This Row],[M4]],$H1264:$L$2227,4,FALSE)),0)</f>
        <v>0</v>
      </c>
      <c r="AE1263" s="15">
        <f>IFERROR(_xlfn.IFNA(VLOOKUP(Fullmath[[#This Row],[M5]],$H$2:$L1262,2,FALSE),VLOOKUP(Fullmath[[#This Row],[M5]],$H1264:$L$2227,2,FALSE)),0)</f>
        <v>0</v>
      </c>
      <c r="AF1263" s="16">
        <f>IFERROR(_xlfn.IFNA(VLOOKUP(Fullmath[[#This Row],[M5]],$H$2:$L1262,4,FALSE),VLOOKUP(Fullmath[[#This Row],[M5]],$H1264:$L$2227,4,FALSE)),0)</f>
        <v>0</v>
      </c>
      <c r="AI1263" s="15">
        <f>IFERROR(_xlfn.IFNA(VLOOKUP(Fullmath[[#This Row],[M6]],$H$2:$L1262,2,FALSE),VLOOKUP(Fullmath[[#This Row],[M6]],$H1264:$L$2227,2,FALSE)),0)</f>
        <v>0</v>
      </c>
      <c r="AJ1263" s="16">
        <f>IFERROR(_xlfn.IFNA(VLOOKUP(Fullmath[[#This Row],[M6]],$H$2:$L1262,4,FALSE),VLOOKUP(Fullmath[[#This Row],[M6]],$H1264:$L$2227,4,FALSE)),0)</f>
        <v>0</v>
      </c>
      <c r="AM1263" s="6">
        <f>(IFERROR(VLOOKUP(AK1263,Components[[Name]:[Price]],2,FALSE),0))</f>
        <v>0</v>
      </c>
      <c r="AP1263" s="6">
        <f>(IFERROR(VLOOKUP(AN1263,Components[[Name]:[Price]],2,FALSE),0))</f>
        <v>0</v>
      </c>
      <c r="AS1263" s="6">
        <f>(IFERROR(VLOOKUP(AQ1263,Components[[Name]:[Price]],2,FALSE),0))</f>
        <v>0</v>
      </c>
      <c r="AV1263" s="6">
        <f>(IFERROR(VLOOKUP(AT1263,Components[[Name]:[Price]],2,FALSE),0))</f>
        <v>0</v>
      </c>
      <c r="AY1263" s="6">
        <f>(IFERROR(VLOOKUP(AW1263,Components[[Name]:[Price]],2,FALSE),0))</f>
        <v>0</v>
      </c>
      <c r="BB1263" s="6">
        <f>(IFERROR(VLOOKUP(AZ1263,Components[[Name]:[Price]],2,FALSE),0))</f>
        <v>0</v>
      </c>
    </row>
    <row r="1264" spans="9:54" x14ac:dyDescent="0.2">
      <c r="I1264" s="7" t="e">
        <f>Fullmath[[#This Row],[Total CP]]/Fullmath[[#This Row],[Quantity]]</f>
        <v>#DIV/0!</v>
      </c>
      <c r="J12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4" s="6" t="e">
        <f>Fullmath[[#This Row],[Mat Cost]]/Fullmath[[#This Row],[Quantity]]</f>
        <v>#DIV/0!</v>
      </c>
      <c r="L12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4" s="14"/>
      <c r="O1264" s="15">
        <f>IFERROR(_xlfn.IFNA(VLOOKUP(Fullmath[[#This Row],[M1]],$H$2:$L1263,2,FALSE),VLOOKUP(Fullmath[[#This Row],[M1]],$H1265:$L$2227,2,FALSE)),0)</f>
        <v>0</v>
      </c>
      <c r="P1264" s="16">
        <f>IFERROR(_xlfn.IFNA(VLOOKUP(Fullmath[[#This Row],[M1]],$H$2:$L1263,4,FALSE),VLOOKUP(Fullmath[[#This Row],[M1]],$H1265:$L$2227,4,FALSE)),0)</f>
        <v>0</v>
      </c>
      <c r="S1264" s="15">
        <f>IFERROR(_xlfn.IFNA(VLOOKUP(Fullmath[[#This Row],[M2]],$H$2:$L1263,2,FALSE),VLOOKUP(Fullmath[[#This Row],[M2]],$H1265:$L$2227,2,FALSE)),0)</f>
        <v>0</v>
      </c>
      <c r="T1264" s="16">
        <f>IFERROR(_xlfn.IFNA(VLOOKUP(Fullmath[[#This Row],[M2]],$H$2:$L1263,4,FALSE),VLOOKUP(Fullmath[[#This Row],[M2]],$H1265:$L$2227,4,FALSE)),0)</f>
        <v>0</v>
      </c>
      <c r="W1264" s="15">
        <f>IFERROR(_xlfn.IFNA(VLOOKUP(Fullmath[[#This Row],[M3]],$H$2:$L1263,2,FALSE),VLOOKUP(Fullmath[[#This Row],[M3]],$H1265:$L$2227,2,FALSE)),0)</f>
        <v>0</v>
      </c>
      <c r="X1264" s="16">
        <f>IFERROR(_xlfn.IFNA(VLOOKUP(Fullmath[[#This Row],[M3]],$H$2:$L1263,4,FALSE),VLOOKUP(Fullmath[[#This Row],[M3]],$H1265:$L$2227,4,FALSE)),0)</f>
        <v>0</v>
      </c>
      <c r="AA1264" s="15">
        <f>IFERROR(_xlfn.IFNA(VLOOKUP(Fullmath[[#This Row],[M4]],$H$2:$L1263,2,FALSE),VLOOKUP(Fullmath[[#This Row],[M4]],$H1265:$L$2227,2,FALSE)),0)</f>
        <v>0</v>
      </c>
      <c r="AB1264" s="16">
        <f>IFERROR(_xlfn.IFNA(VLOOKUP(Fullmath[[#This Row],[M4]],$H$2:$L1263,4,FALSE),VLOOKUP(Fullmath[[#This Row],[M4]],$H1265:$L$2227,4,FALSE)),0)</f>
        <v>0</v>
      </c>
      <c r="AE1264" s="15">
        <f>IFERROR(_xlfn.IFNA(VLOOKUP(Fullmath[[#This Row],[M5]],$H$2:$L1263,2,FALSE),VLOOKUP(Fullmath[[#This Row],[M5]],$H1265:$L$2227,2,FALSE)),0)</f>
        <v>0</v>
      </c>
      <c r="AF1264" s="16">
        <f>IFERROR(_xlfn.IFNA(VLOOKUP(Fullmath[[#This Row],[M5]],$H$2:$L1263,4,FALSE),VLOOKUP(Fullmath[[#This Row],[M5]],$H1265:$L$2227,4,FALSE)),0)</f>
        <v>0</v>
      </c>
      <c r="AI1264" s="15">
        <f>IFERROR(_xlfn.IFNA(VLOOKUP(Fullmath[[#This Row],[M6]],$H$2:$L1263,2,FALSE),VLOOKUP(Fullmath[[#This Row],[M6]],$H1265:$L$2227,2,FALSE)),0)</f>
        <v>0</v>
      </c>
      <c r="AJ1264" s="16">
        <f>IFERROR(_xlfn.IFNA(VLOOKUP(Fullmath[[#This Row],[M6]],$H$2:$L1263,4,FALSE),VLOOKUP(Fullmath[[#This Row],[M6]],$H1265:$L$2227,4,FALSE)),0)</f>
        <v>0</v>
      </c>
      <c r="AM1264" s="6">
        <f>(IFERROR(VLOOKUP(AK1264,Components[[Name]:[Price]],2,FALSE),0))</f>
        <v>0</v>
      </c>
      <c r="AP1264" s="6">
        <f>(IFERROR(VLOOKUP(AN1264,Components[[Name]:[Price]],2,FALSE),0))</f>
        <v>0</v>
      </c>
      <c r="AS1264" s="6">
        <f>(IFERROR(VLOOKUP(AQ1264,Components[[Name]:[Price]],2,FALSE),0))</f>
        <v>0</v>
      </c>
      <c r="AV1264" s="6">
        <f>(IFERROR(VLOOKUP(AT1264,Components[[Name]:[Price]],2,FALSE),0))</f>
        <v>0</v>
      </c>
      <c r="AY1264" s="6">
        <f>(IFERROR(VLOOKUP(AW1264,Components[[Name]:[Price]],2,FALSE),0))</f>
        <v>0</v>
      </c>
      <c r="BB1264" s="6">
        <f>(IFERROR(VLOOKUP(AZ1264,Components[[Name]:[Price]],2,FALSE),0))</f>
        <v>0</v>
      </c>
    </row>
    <row r="1265" spans="9:54" x14ac:dyDescent="0.2">
      <c r="I1265" s="7" t="e">
        <f>Fullmath[[#This Row],[Total CP]]/Fullmath[[#This Row],[Quantity]]</f>
        <v>#DIV/0!</v>
      </c>
      <c r="J12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5" s="6" t="e">
        <f>Fullmath[[#This Row],[Mat Cost]]/Fullmath[[#This Row],[Quantity]]</f>
        <v>#DIV/0!</v>
      </c>
      <c r="L12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5" s="14"/>
      <c r="O1265" s="15">
        <f>IFERROR(_xlfn.IFNA(VLOOKUP(Fullmath[[#This Row],[M1]],$H$2:$L1264,2,FALSE),VLOOKUP(Fullmath[[#This Row],[M1]],$H1266:$L$2227,2,FALSE)),0)</f>
        <v>0</v>
      </c>
      <c r="P1265" s="16">
        <f>IFERROR(_xlfn.IFNA(VLOOKUP(Fullmath[[#This Row],[M1]],$H$2:$L1264,4,FALSE),VLOOKUP(Fullmath[[#This Row],[M1]],$H1266:$L$2227,4,FALSE)),0)</f>
        <v>0</v>
      </c>
      <c r="S1265" s="15">
        <f>IFERROR(_xlfn.IFNA(VLOOKUP(Fullmath[[#This Row],[M2]],$H$2:$L1264,2,FALSE),VLOOKUP(Fullmath[[#This Row],[M2]],$H1266:$L$2227,2,FALSE)),0)</f>
        <v>0</v>
      </c>
      <c r="T1265" s="16">
        <f>IFERROR(_xlfn.IFNA(VLOOKUP(Fullmath[[#This Row],[M2]],$H$2:$L1264,4,FALSE),VLOOKUP(Fullmath[[#This Row],[M2]],$H1266:$L$2227,4,FALSE)),0)</f>
        <v>0</v>
      </c>
      <c r="W1265" s="15">
        <f>IFERROR(_xlfn.IFNA(VLOOKUP(Fullmath[[#This Row],[M3]],$H$2:$L1264,2,FALSE),VLOOKUP(Fullmath[[#This Row],[M3]],$H1266:$L$2227,2,FALSE)),0)</f>
        <v>0</v>
      </c>
      <c r="X1265" s="16">
        <f>IFERROR(_xlfn.IFNA(VLOOKUP(Fullmath[[#This Row],[M3]],$H$2:$L1264,4,FALSE),VLOOKUP(Fullmath[[#This Row],[M3]],$H1266:$L$2227,4,FALSE)),0)</f>
        <v>0</v>
      </c>
      <c r="AA1265" s="15">
        <f>IFERROR(_xlfn.IFNA(VLOOKUP(Fullmath[[#This Row],[M4]],$H$2:$L1264,2,FALSE),VLOOKUP(Fullmath[[#This Row],[M4]],$H1266:$L$2227,2,FALSE)),0)</f>
        <v>0</v>
      </c>
      <c r="AB1265" s="16">
        <f>IFERROR(_xlfn.IFNA(VLOOKUP(Fullmath[[#This Row],[M4]],$H$2:$L1264,4,FALSE),VLOOKUP(Fullmath[[#This Row],[M4]],$H1266:$L$2227,4,FALSE)),0)</f>
        <v>0</v>
      </c>
      <c r="AE1265" s="15">
        <f>IFERROR(_xlfn.IFNA(VLOOKUP(Fullmath[[#This Row],[M5]],$H$2:$L1264,2,FALSE),VLOOKUP(Fullmath[[#This Row],[M5]],$H1266:$L$2227,2,FALSE)),0)</f>
        <v>0</v>
      </c>
      <c r="AF1265" s="16">
        <f>IFERROR(_xlfn.IFNA(VLOOKUP(Fullmath[[#This Row],[M5]],$H$2:$L1264,4,FALSE),VLOOKUP(Fullmath[[#This Row],[M5]],$H1266:$L$2227,4,FALSE)),0)</f>
        <v>0</v>
      </c>
      <c r="AI1265" s="15">
        <f>IFERROR(_xlfn.IFNA(VLOOKUP(Fullmath[[#This Row],[M6]],$H$2:$L1264,2,FALSE),VLOOKUP(Fullmath[[#This Row],[M6]],$H1266:$L$2227,2,FALSE)),0)</f>
        <v>0</v>
      </c>
      <c r="AJ1265" s="16">
        <f>IFERROR(_xlfn.IFNA(VLOOKUP(Fullmath[[#This Row],[M6]],$H$2:$L1264,4,FALSE),VLOOKUP(Fullmath[[#This Row],[M6]],$H1266:$L$2227,4,FALSE)),0)</f>
        <v>0</v>
      </c>
      <c r="AM1265" s="6">
        <f>(IFERROR(VLOOKUP(AK1265,Components[[Name]:[Price]],2,FALSE),0))</f>
        <v>0</v>
      </c>
      <c r="AP1265" s="6">
        <f>(IFERROR(VLOOKUP(AN1265,Components[[Name]:[Price]],2,FALSE),0))</f>
        <v>0</v>
      </c>
      <c r="AS1265" s="6">
        <f>(IFERROR(VLOOKUP(AQ1265,Components[[Name]:[Price]],2,FALSE),0))</f>
        <v>0</v>
      </c>
      <c r="AV1265" s="6">
        <f>(IFERROR(VLOOKUP(AT1265,Components[[Name]:[Price]],2,FALSE),0))</f>
        <v>0</v>
      </c>
      <c r="AY1265" s="6">
        <f>(IFERROR(VLOOKUP(AW1265,Components[[Name]:[Price]],2,FALSE),0))</f>
        <v>0</v>
      </c>
      <c r="BB1265" s="6">
        <f>(IFERROR(VLOOKUP(AZ1265,Components[[Name]:[Price]],2,FALSE),0))</f>
        <v>0</v>
      </c>
    </row>
    <row r="1266" spans="9:54" x14ac:dyDescent="0.2">
      <c r="I1266" s="7" t="e">
        <f>Fullmath[[#This Row],[Total CP]]/Fullmath[[#This Row],[Quantity]]</f>
        <v>#DIV/0!</v>
      </c>
      <c r="J12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6" s="6" t="e">
        <f>Fullmath[[#This Row],[Mat Cost]]/Fullmath[[#This Row],[Quantity]]</f>
        <v>#DIV/0!</v>
      </c>
      <c r="L12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6" s="14"/>
      <c r="O1266" s="15">
        <f>IFERROR(_xlfn.IFNA(VLOOKUP(Fullmath[[#This Row],[M1]],$H$2:$L1265,2,FALSE),VLOOKUP(Fullmath[[#This Row],[M1]],$H1267:$L$2227,2,FALSE)),0)</f>
        <v>0</v>
      </c>
      <c r="P1266" s="16">
        <f>IFERROR(_xlfn.IFNA(VLOOKUP(Fullmath[[#This Row],[M1]],$H$2:$L1265,4,FALSE),VLOOKUP(Fullmath[[#This Row],[M1]],$H1267:$L$2227,4,FALSE)),0)</f>
        <v>0</v>
      </c>
      <c r="S1266" s="15">
        <f>IFERROR(_xlfn.IFNA(VLOOKUP(Fullmath[[#This Row],[M2]],$H$2:$L1265,2,FALSE),VLOOKUP(Fullmath[[#This Row],[M2]],$H1267:$L$2227,2,FALSE)),0)</f>
        <v>0</v>
      </c>
      <c r="T1266" s="16">
        <f>IFERROR(_xlfn.IFNA(VLOOKUP(Fullmath[[#This Row],[M2]],$H$2:$L1265,4,FALSE),VLOOKUP(Fullmath[[#This Row],[M2]],$H1267:$L$2227,4,FALSE)),0)</f>
        <v>0</v>
      </c>
      <c r="W1266" s="15">
        <f>IFERROR(_xlfn.IFNA(VLOOKUP(Fullmath[[#This Row],[M3]],$H$2:$L1265,2,FALSE),VLOOKUP(Fullmath[[#This Row],[M3]],$H1267:$L$2227,2,FALSE)),0)</f>
        <v>0</v>
      </c>
      <c r="X1266" s="16">
        <f>IFERROR(_xlfn.IFNA(VLOOKUP(Fullmath[[#This Row],[M3]],$H$2:$L1265,4,FALSE),VLOOKUP(Fullmath[[#This Row],[M3]],$H1267:$L$2227,4,FALSE)),0)</f>
        <v>0</v>
      </c>
      <c r="AA1266" s="15">
        <f>IFERROR(_xlfn.IFNA(VLOOKUP(Fullmath[[#This Row],[M4]],$H$2:$L1265,2,FALSE),VLOOKUP(Fullmath[[#This Row],[M4]],$H1267:$L$2227,2,FALSE)),0)</f>
        <v>0</v>
      </c>
      <c r="AB1266" s="16">
        <f>IFERROR(_xlfn.IFNA(VLOOKUP(Fullmath[[#This Row],[M4]],$H$2:$L1265,4,FALSE),VLOOKUP(Fullmath[[#This Row],[M4]],$H1267:$L$2227,4,FALSE)),0)</f>
        <v>0</v>
      </c>
      <c r="AE1266" s="15">
        <f>IFERROR(_xlfn.IFNA(VLOOKUP(Fullmath[[#This Row],[M5]],$H$2:$L1265,2,FALSE),VLOOKUP(Fullmath[[#This Row],[M5]],$H1267:$L$2227,2,FALSE)),0)</f>
        <v>0</v>
      </c>
      <c r="AF1266" s="16">
        <f>IFERROR(_xlfn.IFNA(VLOOKUP(Fullmath[[#This Row],[M5]],$H$2:$L1265,4,FALSE),VLOOKUP(Fullmath[[#This Row],[M5]],$H1267:$L$2227,4,FALSE)),0)</f>
        <v>0</v>
      </c>
      <c r="AI1266" s="15">
        <f>IFERROR(_xlfn.IFNA(VLOOKUP(Fullmath[[#This Row],[M6]],$H$2:$L1265,2,FALSE),VLOOKUP(Fullmath[[#This Row],[M6]],$H1267:$L$2227,2,FALSE)),0)</f>
        <v>0</v>
      </c>
      <c r="AJ1266" s="16">
        <f>IFERROR(_xlfn.IFNA(VLOOKUP(Fullmath[[#This Row],[M6]],$H$2:$L1265,4,FALSE),VLOOKUP(Fullmath[[#This Row],[M6]],$H1267:$L$2227,4,FALSE)),0)</f>
        <v>0</v>
      </c>
      <c r="AM1266" s="6">
        <f>(IFERROR(VLOOKUP(AK1266,Components[[Name]:[Price]],2,FALSE),0))</f>
        <v>0</v>
      </c>
      <c r="AP1266" s="6">
        <f>(IFERROR(VLOOKUP(AN1266,Components[[Name]:[Price]],2,FALSE),0))</f>
        <v>0</v>
      </c>
      <c r="AS1266" s="6">
        <f>(IFERROR(VLOOKUP(AQ1266,Components[[Name]:[Price]],2,FALSE),0))</f>
        <v>0</v>
      </c>
      <c r="AV1266" s="6">
        <f>(IFERROR(VLOOKUP(AT1266,Components[[Name]:[Price]],2,FALSE),0))</f>
        <v>0</v>
      </c>
      <c r="AY1266" s="6">
        <f>(IFERROR(VLOOKUP(AW1266,Components[[Name]:[Price]],2,FALSE),0))</f>
        <v>0</v>
      </c>
      <c r="BB1266" s="6">
        <f>(IFERROR(VLOOKUP(AZ1266,Components[[Name]:[Price]],2,FALSE),0))</f>
        <v>0</v>
      </c>
    </row>
    <row r="1267" spans="9:54" x14ac:dyDescent="0.2">
      <c r="I1267" s="7" t="e">
        <f>Fullmath[[#This Row],[Total CP]]/Fullmath[[#This Row],[Quantity]]</f>
        <v>#DIV/0!</v>
      </c>
      <c r="J12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7" s="6" t="e">
        <f>Fullmath[[#This Row],[Mat Cost]]/Fullmath[[#This Row],[Quantity]]</f>
        <v>#DIV/0!</v>
      </c>
      <c r="L12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7" s="14"/>
      <c r="O1267" s="15">
        <f>IFERROR(_xlfn.IFNA(VLOOKUP(Fullmath[[#This Row],[M1]],$H$2:$L1266,2,FALSE),VLOOKUP(Fullmath[[#This Row],[M1]],$H1268:$L$2227,2,FALSE)),0)</f>
        <v>0</v>
      </c>
      <c r="P1267" s="16">
        <f>IFERROR(_xlfn.IFNA(VLOOKUP(Fullmath[[#This Row],[M1]],$H$2:$L1266,4,FALSE),VLOOKUP(Fullmath[[#This Row],[M1]],$H1268:$L$2227,4,FALSE)),0)</f>
        <v>0</v>
      </c>
      <c r="S1267" s="15">
        <f>IFERROR(_xlfn.IFNA(VLOOKUP(Fullmath[[#This Row],[M2]],$H$2:$L1266,2,FALSE),VLOOKUP(Fullmath[[#This Row],[M2]],$H1268:$L$2227,2,FALSE)),0)</f>
        <v>0</v>
      </c>
      <c r="T1267" s="16">
        <f>IFERROR(_xlfn.IFNA(VLOOKUP(Fullmath[[#This Row],[M2]],$H$2:$L1266,4,FALSE),VLOOKUP(Fullmath[[#This Row],[M2]],$H1268:$L$2227,4,FALSE)),0)</f>
        <v>0</v>
      </c>
      <c r="W1267" s="15">
        <f>IFERROR(_xlfn.IFNA(VLOOKUP(Fullmath[[#This Row],[M3]],$H$2:$L1266,2,FALSE),VLOOKUP(Fullmath[[#This Row],[M3]],$H1268:$L$2227,2,FALSE)),0)</f>
        <v>0</v>
      </c>
      <c r="X1267" s="16">
        <f>IFERROR(_xlfn.IFNA(VLOOKUP(Fullmath[[#This Row],[M3]],$H$2:$L1266,4,FALSE),VLOOKUP(Fullmath[[#This Row],[M3]],$H1268:$L$2227,4,FALSE)),0)</f>
        <v>0</v>
      </c>
      <c r="AA1267" s="15">
        <f>IFERROR(_xlfn.IFNA(VLOOKUP(Fullmath[[#This Row],[M4]],$H$2:$L1266,2,FALSE),VLOOKUP(Fullmath[[#This Row],[M4]],$H1268:$L$2227,2,FALSE)),0)</f>
        <v>0</v>
      </c>
      <c r="AB1267" s="16">
        <f>IFERROR(_xlfn.IFNA(VLOOKUP(Fullmath[[#This Row],[M4]],$H$2:$L1266,4,FALSE),VLOOKUP(Fullmath[[#This Row],[M4]],$H1268:$L$2227,4,FALSE)),0)</f>
        <v>0</v>
      </c>
      <c r="AE1267" s="15">
        <f>IFERROR(_xlfn.IFNA(VLOOKUP(Fullmath[[#This Row],[M5]],$H$2:$L1266,2,FALSE),VLOOKUP(Fullmath[[#This Row],[M5]],$H1268:$L$2227,2,FALSE)),0)</f>
        <v>0</v>
      </c>
      <c r="AF1267" s="16">
        <f>IFERROR(_xlfn.IFNA(VLOOKUP(Fullmath[[#This Row],[M5]],$H$2:$L1266,4,FALSE),VLOOKUP(Fullmath[[#This Row],[M5]],$H1268:$L$2227,4,FALSE)),0)</f>
        <v>0</v>
      </c>
      <c r="AI1267" s="15">
        <f>IFERROR(_xlfn.IFNA(VLOOKUP(Fullmath[[#This Row],[M6]],$H$2:$L1266,2,FALSE),VLOOKUP(Fullmath[[#This Row],[M6]],$H1268:$L$2227,2,FALSE)),0)</f>
        <v>0</v>
      </c>
      <c r="AJ1267" s="16">
        <f>IFERROR(_xlfn.IFNA(VLOOKUP(Fullmath[[#This Row],[M6]],$H$2:$L1266,4,FALSE),VLOOKUP(Fullmath[[#This Row],[M6]],$H1268:$L$2227,4,FALSE)),0)</f>
        <v>0</v>
      </c>
      <c r="AM1267" s="6">
        <f>(IFERROR(VLOOKUP(AK1267,Components[[Name]:[Price]],2,FALSE),0))</f>
        <v>0</v>
      </c>
      <c r="AP1267" s="6">
        <f>(IFERROR(VLOOKUP(AN1267,Components[[Name]:[Price]],2,FALSE),0))</f>
        <v>0</v>
      </c>
      <c r="AS1267" s="6">
        <f>(IFERROR(VLOOKUP(AQ1267,Components[[Name]:[Price]],2,FALSE),0))</f>
        <v>0</v>
      </c>
      <c r="AV1267" s="6">
        <f>(IFERROR(VLOOKUP(AT1267,Components[[Name]:[Price]],2,FALSE),0))</f>
        <v>0</v>
      </c>
      <c r="AY1267" s="6">
        <f>(IFERROR(VLOOKUP(AW1267,Components[[Name]:[Price]],2,FALSE),0))</f>
        <v>0</v>
      </c>
      <c r="BB1267" s="6">
        <f>(IFERROR(VLOOKUP(AZ1267,Components[[Name]:[Price]],2,FALSE),0))</f>
        <v>0</v>
      </c>
    </row>
    <row r="1268" spans="9:54" x14ac:dyDescent="0.2">
      <c r="I1268" s="7" t="e">
        <f>Fullmath[[#This Row],[Total CP]]/Fullmath[[#This Row],[Quantity]]</f>
        <v>#DIV/0!</v>
      </c>
      <c r="J12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8" s="6" t="e">
        <f>Fullmath[[#This Row],[Mat Cost]]/Fullmath[[#This Row],[Quantity]]</f>
        <v>#DIV/0!</v>
      </c>
      <c r="L12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8" s="14"/>
      <c r="O1268" s="15">
        <f>IFERROR(_xlfn.IFNA(VLOOKUP(Fullmath[[#This Row],[M1]],$H$2:$L1267,2,FALSE),VLOOKUP(Fullmath[[#This Row],[M1]],$H1269:$L$2227,2,FALSE)),0)</f>
        <v>0</v>
      </c>
      <c r="P1268" s="16">
        <f>IFERROR(_xlfn.IFNA(VLOOKUP(Fullmath[[#This Row],[M1]],$H$2:$L1267,4,FALSE),VLOOKUP(Fullmath[[#This Row],[M1]],$H1269:$L$2227,4,FALSE)),0)</f>
        <v>0</v>
      </c>
      <c r="S1268" s="15">
        <f>IFERROR(_xlfn.IFNA(VLOOKUP(Fullmath[[#This Row],[M2]],$H$2:$L1267,2,FALSE),VLOOKUP(Fullmath[[#This Row],[M2]],$H1269:$L$2227,2,FALSE)),0)</f>
        <v>0</v>
      </c>
      <c r="T1268" s="16">
        <f>IFERROR(_xlfn.IFNA(VLOOKUP(Fullmath[[#This Row],[M2]],$H$2:$L1267,4,FALSE),VLOOKUP(Fullmath[[#This Row],[M2]],$H1269:$L$2227,4,FALSE)),0)</f>
        <v>0</v>
      </c>
      <c r="W1268" s="15">
        <f>IFERROR(_xlfn.IFNA(VLOOKUP(Fullmath[[#This Row],[M3]],$H$2:$L1267,2,FALSE),VLOOKUP(Fullmath[[#This Row],[M3]],$H1269:$L$2227,2,FALSE)),0)</f>
        <v>0</v>
      </c>
      <c r="X1268" s="16">
        <f>IFERROR(_xlfn.IFNA(VLOOKUP(Fullmath[[#This Row],[M3]],$H$2:$L1267,4,FALSE),VLOOKUP(Fullmath[[#This Row],[M3]],$H1269:$L$2227,4,FALSE)),0)</f>
        <v>0</v>
      </c>
      <c r="AA1268" s="15">
        <f>IFERROR(_xlfn.IFNA(VLOOKUP(Fullmath[[#This Row],[M4]],$H$2:$L1267,2,FALSE),VLOOKUP(Fullmath[[#This Row],[M4]],$H1269:$L$2227,2,FALSE)),0)</f>
        <v>0</v>
      </c>
      <c r="AB1268" s="16">
        <f>IFERROR(_xlfn.IFNA(VLOOKUP(Fullmath[[#This Row],[M4]],$H$2:$L1267,4,FALSE),VLOOKUP(Fullmath[[#This Row],[M4]],$H1269:$L$2227,4,FALSE)),0)</f>
        <v>0</v>
      </c>
      <c r="AE1268" s="15">
        <f>IFERROR(_xlfn.IFNA(VLOOKUP(Fullmath[[#This Row],[M5]],$H$2:$L1267,2,FALSE),VLOOKUP(Fullmath[[#This Row],[M5]],$H1269:$L$2227,2,FALSE)),0)</f>
        <v>0</v>
      </c>
      <c r="AF1268" s="16">
        <f>IFERROR(_xlfn.IFNA(VLOOKUP(Fullmath[[#This Row],[M5]],$H$2:$L1267,4,FALSE),VLOOKUP(Fullmath[[#This Row],[M5]],$H1269:$L$2227,4,FALSE)),0)</f>
        <v>0</v>
      </c>
      <c r="AI1268" s="15">
        <f>IFERROR(_xlfn.IFNA(VLOOKUP(Fullmath[[#This Row],[M6]],$H$2:$L1267,2,FALSE),VLOOKUP(Fullmath[[#This Row],[M6]],$H1269:$L$2227,2,FALSE)),0)</f>
        <v>0</v>
      </c>
      <c r="AJ1268" s="16">
        <f>IFERROR(_xlfn.IFNA(VLOOKUP(Fullmath[[#This Row],[M6]],$H$2:$L1267,4,FALSE),VLOOKUP(Fullmath[[#This Row],[M6]],$H1269:$L$2227,4,FALSE)),0)</f>
        <v>0</v>
      </c>
      <c r="AM1268" s="6">
        <f>(IFERROR(VLOOKUP(AK1268,Components[[Name]:[Price]],2,FALSE),0))</f>
        <v>0</v>
      </c>
      <c r="AP1268" s="6">
        <f>(IFERROR(VLOOKUP(AN1268,Components[[Name]:[Price]],2,FALSE),0))</f>
        <v>0</v>
      </c>
      <c r="AS1268" s="6">
        <f>(IFERROR(VLOOKUP(AQ1268,Components[[Name]:[Price]],2,FALSE),0))</f>
        <v>0</v>
      </c>
      <c r="AV1268" s="6">
        <f>(IFERROR(VLOOKUP(AT1268,Components[[Name]:[Price]],2,FALSE),0))</f>
        <v>0</v>
      </c>
      <c r="AY1268" s="6">
        <f>(IFERROR(VLOOKUP(AW1268,Components[[Name]:[Price]],2,FALSE),0))</f>
        <v>0</v>
      </c>
      <c r="BB1268" s="6">
        <f>(IFERROR(VLOOKUP(AZ1268,Components[[Name]:[Price]],2,FALSE),0))</f>
        <v>0</v>
      </c>
    </row>
    <row r="1269" spans="9:54" x14ac:dyDescent="0.2">
      <c r="I1269" s="7" t="e">
        <f>Fullmath[[#This Row],[Total CP]]/Fullmath[[#This Row],[Quantity]]</f>
        <v>#DIV/0!</v>
      </c>
      <c r="J12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69" s="6" t="e">
        <f>Fullmath[[#This Row],[Mat Cost]]/Fullmath[[#This Row],[Quantity]]</f>
        <v>#DIV/0!</v>
      </c>
      <c r="L12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69" s="14"/>
      <c r="O1269" s="15">
        <f>IFERROR(_xlfn.IFNA(VLOOKUP(Fullmath[[#This Row],[M1]],$H$2:$L1268,2,FALSE),VLOOKUP(Fullmath[[#This Row],[M1]],$H1270:$L$2227,2,FALSE)),0)</f>
        <v>0</v>
      </c>
      <c r="P1269" s="16">
        <f>IFERROR(_xlfn.IFNA(VLOOKUP(Fullmath[[#This Row],[M1]],$H$2:$L1268,4,FALSE),VLOOKUP(Fullmath[[#This Row],[M1]],$H1270:$L$2227,4,FALSE)),0)</f>
        <v>0</v>
      </c>
      <c r="S1269" s="15">
        <f>IFERROR(_xlfn.IFNA(VLOOKUP(Fullmath[[#This Row],[M2]],$H$2:$L1268,2,FALSE),VLOOKUP(Fullmath[[#This Row],[M2]],$H1270:$L$2227,2,FALSE)),0)</f>
        <v>0</v>
      </c>
      <c r="T1269" s="16">
        <f>IFERROR(_xlfn.IFNA(VLOOKUP(Fullmath[[#This Row],[M2]],$H$2:$L1268,4,FALSE),VLOOKUP(Fullmath[[#This Row],[M2]],$H1270:$L$2227,4,FALSE)),0)</f>
        <v>0</v>
      </c>
      <c r="W1269" s="15">
        <f>IFERROR(_xlfn.IFNA(VLOOKUP(Fullmath[[#This Row],[M3]],$H$2:$L1268,2,FALSE),VLOOKUP(Fullmath[[#This Row],[M3]],$H1270:$L$2227,2,FALSE)),0)</f>
        <v>0</v>
      </c>
      <c r="X1269" s="16">
        <f>IFERROR(_xlfn.IFNA(VLOOKUP(Fullmath[[#This Row],[M3]],$H$2:$L1268,4,FALSE),VLOOKUP(Fullmath[[#This Row],[M3]],$H1270:$L$2227,4,FALSE)),0)</f>
        <v>0</v>
      </c>
      <c r="AA1269" s="15">
        <f>IFERROR(_xlfn.IFNA(VLOOKUP(Fullmath[[#This Row],[M4]],$H$2:$L1268,2,FALSE),VLOOKUP(Fullmath[[#This Row],[M4]],$H1270:$L$2227,2,FALSE)),0)</f>
        <v>0</v>
      </c>
      <c r="AB1269" s="16">
        <f>IFERROR(_xlfn.IFNA(VLOOKUP(Fullmath[[#This Row],[M4]],$H$2:$L1268,4,FALSE),VLOOKUP(Fullmath[[#This Row],[M4]],$H1270:$L$2227,4,FALSE)),0)</f>
        <v>0</v>
      </c>
      <c r="AE1269" s="15">
        <f>IFERROR(_xlfn.IFNA(VLOOKUP(Fullmath[[#This Row],[M5]],$H$2:$L1268,2,FALSE),VLOOKUP(Fullmath[[#This Row],[M5]],$H1270:$L$2227,2,FALSE)),0)</f>
        <v>0</v>
      </c>
      <c r="AF1269" s="16">
        <f>IFERROR(_xlfn.IFNA(VLOOKUP(Fullmath[[#This Row],[M5]],$H$2:$L1268,4,FALSE),VLOOKUP(Fullmath[[#This Row],[M5]],$H1270:$L$2227,4,FALSE)),0)</f>
        <v>0</v>
      </c>
      <c r="AI1269" s="15">
        <f>IFERROR(_xlfn.IFNA(VLOOKUP(Fullmath[[#This Row],[M6]],$H$2:$L1268,2,FALSE),VLOOKUP(Fullmath[[#This Row],[M6]],$H1270:$L$2227,2,FALSE)),0)</f>
        <v>0</v>
      </c>
      <c r="AJ1269" s="16">
        <f>IFERROR(_xlfn.IFNA(VLOOKUP(Fullmath[[#This Row],[M6]],$H$2:$L1268,4,FALSE),VLOOKUP(Fullmath[[#This Row],[M6]],$H1270:$L$2227,4,FALSE)),0)</f>
        <v>0</v>
      </c>
      <c r="AM1269" s="6">
        <f>(IFERROR(VLOOKUP(AK1269,Components[[Name]:[Price]],2,FALSE),0))</f>
        <v>0</v>
      </c>
      <c r="AP1269" s="6">
        <f>(IFERROR(VLOOKUP(AN1269,Components[[Name]:[Price]],2,FALSE),0))</f>
        <v>0</v>
      </c>
      <c r="AS1269" s="6">
        <f>(IFERROR(VLOOKUP(AQ1269,Components[[Name]:[Price]],2,FALSE),0))</f>
        <v>0</v>
      </c>
      <c r="AV1269" s="6">
        <f>(IFERROR(VLOOKUP(AT1269,Components[[Name]:[Price]],2,FALSE),0))</f>
        <v>0</v>
      </c>
      <c r="AY1269" s="6">
        <f>(IFERROR(VLOOKUP(AW1269,Components[[Name]:[Price]],2,FALSE),0))</f>
        <v>0</v>
      </c>
      <c r="BB1269" s="6">
        <f>(IFERROR(VLOOKUP(AZ1269,Components[[Name]:[Price]],2,FALSE),0))</f>
        <v>0</v>
      </c>
    </row>
    <row r="1270" spans="9:54" x14ac:dyDescent="0.2">
      <c r="I1270" s="7" t="e">
        <f>Fullmath[[#This Row],[Total CP]]/Fullmath[[#This Row],[Quantity]]</f>
        <v>#DIV/0!</v>
      </c>
      <c r="J12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0" s="6" t="e">
        <f>Fullmath[[#This Row],[Mat Cost]]/Fullmath[[#This Row],[Quantity]]</f>
        <v>#DIV/0!</v>
      </c>
      <c r="L12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0" s="14"/>
      <c r="O1270" s="15">
        <f>IFERROR(_xlfn.IFNA(VLOOKUP(Fullmath[[#This Row],[M1]],$H$2:$L1269,2,FALSE),VLOOKUP(Fullmath[[#This Row],[M1]],$H1271:$L$2227,2,FALSE)),0)</f>
        <v>0</v>
      </c>
      <c r="P1270" s="16">
        <f>IFERROR(_xlfn.IFNA(VLOOKUP(Fullmath[[#This Row],[M1]],$H$2:$L1269,4,FALSE),VLOOKUP(Fullmath[[#This Row],[M1]],$H1271:$L$2227,4,FALSE)),0)</f>
        <v>0</v>
      </c>
      <c r="S1270" s="15">
        <f>IFERROR(_xlfn.IFNA(VLOOKUP(Fullmath[[#This Row],[M2]],$H$2:$L1269,2,FALSE),VLOOKUP(Fullmath[[#This Row],[M2]],$H1271:$L$2227,2,FALSE)),0)</f>
        <v>0</v>
      </c>
      <c r="T1270" s="16">
        <f>IFERROR(_xlfn.IFNA(VLOOKUP(Fullmath[[#This Row],[M2]],$H$2:$L1269,4,FALSE),VLOOKUP(Fullmath[[#This Row],[M2]],$H1271:$L$2227,4,FALSE)),0)</f>
        <v>0</v>
      </c>
      <c r="W1270" s="15">
        <f>IFERROR(_xlfn.IFNA(VLOOKUP(Fullmath[[#This Row],[M3]],$H$2:$L1269,2,FALSE),VLOOKUP(Fullmath[[#This Row],[M3]],$H1271:$L$2227,2,FALSE)),0)</f>
        <v>0</v>
      </c>
      <c r="X1270" s="16">
        <f>IFERROR(_xlfn.IFNA(VLOOKUP(Fullmath[[#This Row],[M3]],$H$2:$L1269,4,FALSE),VLOOKUP(Fullmath[[#This Row],[M3]],$H1271:$L$2227,4,FALSE)),0)</f>
        <v>0</v>
      </c>
      <c r="AA1270" s="15">
        <f>IFERROR(_xlfn.IFNA(VLOOKUP(Fullmath[[#This Row],[M4]],$H$2:$L1269,2,FALSE),VLOOKUP(Fullmath[[#This Row],[M4]],$H1271:$L$2227,2,FALSE)),0)</f>
        <v>0</v>
      </c>
      <c r="AB1270" s="16">
        <f>IFERROR(_xlfn.IFNA(VLOOKUP(Fullmath[[#This Row],[M4]],$H$2:$L1269,4,FALSE),VLOOKUP(Fullmath[[#This Row],[M4]],$H1271:$L$2227,4,FALSE)),0)</f>
        <v>0</v>
      </c>
      <c r="AE1270" s="15">
        <f>IFERROR(_xlfn.IFNA(VLOOKUP(Fullmath[[#This Row],[M5]],$H$2:$L1269,2,FALSE),VLOOKUP(Fullmath[[#This Row],[M5]],$H1271:$L$2227,2,FALSE)),0)</f>
        <v>0</v>
      </c>
      <c r="AF1270" s="16">
        <f>IFERROR(_xlfn.IFNA(VLOOKUP(Fullmath[[#This Row],[M5]],$H$2:$L1269,4,FALSE),VLOOKUP(Fullmath[[#This Row],[M5]],$H1271:$L$2227,4,FALSE)),0)</f>
        <v>0</v>
      </c>
      <c r="AI1270" s="15">
        <f>IFERROR(_xlfn.IFNA(VLOOKUP(Fullmath[[#This Row],[M6]],$H$2:$L1269,2,FALSE),VLOOKUP(Fullmath[[#This Row],[M6]],$H1271:$L$2227,2,FALSE)),0)</f>
        <v>0</v>
      </c>
      <c r="AJ1270" s="16">
        <f>IFERROR(_xlfn.IFNA(VLOOKUP(Fullmath[[#This Row],[M6]],$H$2:$L1269,4,FALSE),VLOOKUP(Fullmath[[#This Row],[M6]],$H1271:$L$2227,4,FALSE)),0)</f>
        <v>0</v>
      </c>
      <c r="AM1270" s="6">
        <f>(IFERROR(VLOOKUP(AK1270,Components[[Name]:[Price]],2,FALSE),0))</f>
        <v>0</v>
      </c>
      <c r="AP1270" s="6">
        <f>(IFERROR(VLOOKUP(AN1270,Components[[Name]:[Price]],2,FALSE),0))</f>
        <v>0</v>
      </c>
      <c r="AS1270" s="6">
        <f>(IFERROR(VLOOKUP(AQ1270,Components[[Name]:[Price]],2,FALSE),0))</f>
        <v>0</v>
      </c>
      <c r="AV1270" s="6">
        <f>(IFERROR(VLOOKUP(AT1270,Components[[Name]:[Price]],2,FALSE),0))</f>
        <v>0</v>
      </c>
      <c r="AY1270" s="6">
        <f>(IFERROR(VLOOKUP(AW1270,Components[[Name]:[Price]],2,FALSE),0))</f>
        <v>0</v>
      </c>
      <c r="BB1270" s="6">
        <f>(IFERROR(VLOOKUP(AZ1270,Components[[Name]:[Price]],2,FALSE),0))</f>
        <v>0</v>
      </c>
    </row>
    <row r="1271" spans="9:54" x14ac:dyDescent="0.2">
      <c r="I1271" s="7" t="e">
        <f>Fullmath[[#This Row],[Total CP]]/Fullmath[[#This Row],[Quantity]]</f>
        <v>#DIV/0!</v>
      </c>
      <c r="J12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1" s="6" t="e">
        <f>Fullmath[[#This Row],[Mat Cost]]/Fullmath[[#This Row],[Quantity]]</f>
        <v>#DIV/0!</v>
      </c>
      <c r="L12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1" s="14"/>
      <c r="O1271" s="15">
        <f>IFERROR(_xlfn.IFNA(VLOOKUP(Fullmath[[#This Row],[M1]],$H$2:$L1270,2,FALSE),VLOOKUP(Fullmath[[#This Row],[M1]],$H1272:$L$2227,2,FALSE)),0)</f>
        <v>0</v>
      </c>
      <c r="P1271" s="16">
        <f>IFERROR(_xlfn.IFNA(VLOOKUP(Fullmath[[#This Row],[M1]],$H$2:$L1270,4,FALSE),VLOOKUP(Fullmath[[#This Row],[M1]],$H1272:$L$2227,4,FALSE)),0)</f>
        <v>0</v>
      </c>
      <c r="S1271" s="15">
        <f>IFERROR(_xlfn.IFNA(VLOOKUP(Fullmath[[#This Row],[M2]],$H$2:$L1270,2,FALSE),VLOOKUP(Fullmath[[#This Row],[M2]],$H1272:$L$2227,2,FALSE)),0)</f>
        <v>0</v>
      </c>
      <c r="T1271" s="16">
        <f>IFERROR(_xlfn.IFNA(VLOOKUP(Fullmath[[#This Row],[M2]],$H$2:$L1270,4,FALSE),VLOOKUP(Fullmath[[#This Row],[M2]],$H1272:$L$2227,4,FALSE)),0)</f>
        <v>0</v>
      </c>
      <c r="W1271" s="15">
        <f>IFERROR(_xlfn.IFNA(VLOOKUP(Fullmath[[#This Row],[M3]],$H$2:$L1270,2,FALSE),VLOOKUP(Fullmath[[#This Row],[M3]],$H1272:$L$2227,2,FALSE)),0)</f>
        <v>0</v>
      </c>
      <c r="X1271" s="16">
        <f>IFERROR(_xlfn.IFNA(VLOOKUP(Fullmath[[#This Row],[M3]],$H$2:$L1270,4,FALSE),VLOOKUP(Fullmath[[#This Row],[M3]],$H1272:$L$2227,4,FALSE)),0)</f>
        <v>0</v>
      </c>
      <c r="AA1271" s="15">
        <f>IFERROR(_xlfn.IFNA(VLOOKUP(Fullmath[[#This Row],[M4]],$H$2:$L1270,2,FALSE),VLOOKUP(Fullmath[[#This Row],[M4]],$H1272:$L$2227,2,FALSE)),0)</f>
        <v>0</v>
      </c>
      <c r="AB1271" s="16">
        <f>IFERROR(_xlfn.IFNA(VLOOKUP(Fullmath[[#This Row],[M4]],$H$2:$L1270,4,FALSE),VLOOKUP(Fullmath[[#This Row],[M4]],$H1272:$L$2227,4,FALSE)),0)</f>
        <v>0</v>
      </c>
      <c r="AE1271" s="15">
        <f>IFERROR(_xlfn.IFNA(VLOOKUP(Fullmath[[#This Row],[M5]],$H$2:$L1270,2,FALSE),VLOOKUP(Fullmath[[#This Row],[M5]],$H1272:$L$2227,2,FALSE)),0)</f>
        <v>0</v>
      </c>
      <c r="AF1271" s="16">
        <f>IFERROR(_xlfn.IFNA(VLOOKUP(Fullmath[[#This Row],[M5]],$H$2:$L1270,4,FALSE),VLOOKUP(Fullmath[[#This Row],[M5]],$H1272:$L$2227,4,FALSE)),0)</f>
        <v>0</v>
      </c>
      <c r="AI1271" s="15">
        <f>IFERROR(_xlfn.IFNA(VLOOKUP(Fullmath[[#This Row],[M6]],$H$2:$L1270,2,FALSE),VLOOKUP(Fullmath[[#This Row],[M6]],$H1272:$L$2227,2,FALSE)),0)</f>
        <v>0</v>
      </c>
      <c r="AJ1271" s="16">
        <f>IFERROR(_xlfn.IFNA(VLOOKUP(Fullmath[[#This Row],[M6]],$H$2:$L1270,4,FALSE),VLOOKUP(Fullmath[[#This Row],[M6]],$H1272:$L$2227,4,FALSE)),0)</f>
        <v>0</v>
      </c>
      <c r="AM1271" s="6">
        <f>(IFERROR(VLOOKUP(AK1271,Components[[Name]:[Price]],2,FALSE),0))</f>
        <v>0</v>
      </c>
      <c r="AP1271" s="6">
        <f>(IFERROR(VLOOKUP(AN1271,Components[[Name]:[Price]],2,FALSE),0))</f>
        <v>0</v>
      </c>
      <c r="AS1271" s="6">
        <f>(IFERROR(VLOOKUP(AQ1271,Components[[Name]:[Price]],2,FALSE),0))</f>
        <v>0</v>
      </c>
      <c r="AV1271" s="6">
        <f>(IFERROR(VLOOKUP(AT1271,Components[[Name]:[Price]],2,FALSE),0))</f>
        <v>0</v>
      </c>
      <c r="AY1271" s="6">
        <f>(IFERROR(VLOOKUP(AW1271,Components[[Name]:[Price]],2,FALSE),0))</f>
        <v>0</v>
      </c>
      <c r="BB1271" s="6">
        <f>(IFERROR(VLOOKUP(AZ1271,Components[[Name]:[Price]],2,FALSE),0))</f>
        <v>0</v>
      </c>
    </row>
    <row r="1272" spans="9:54" x14ac:dyDescent="0.2">
      <c r="I1272" s="7" t="e">
        <f>Fullmath[[#This Row],[Total CP]]/Fullmath[[#This Row],[Quantity]]</f>
        <v>#DIV/0!</v>
      </c>
      <c r="J12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2" s="6" t="e">
        <f>Fullmath[[#This Row],[Mat Cost]]/Fullmath[[#This Row],[Quantity]]</f>
        <v>#DIV/0!</v>
      </c>
      <c r="L12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2" s="14"/>
      <c r="O1272" s="15">
        <f>IFERROR(_xlfn.IFNA(VLOOKUP(Fullmath[[#This Row],[M1]],$H$2:$L1271,2,FALSE),VLOOKUP(Fullmath[[#This Row],[M1]],$H1273:$L$2227,2,FALSE)),0)</f>
        <v>0</v>
      </c>
      <c r="P1272" s="16">
        <f>IFERROR(_xlfn.IFNA(VLOOKUP(Fullmath[[#This Row],[M1]],$H$2:$L1271,4,FALSE),VLOOKUP(Fullmath[[#This Row],[M1]],$H1273:$L$2227,4,FALSE)),0)</f>
        <v>0</v>
      </c>
      <c r="S1272" s="15">
        <f>IFERROR(_xlfn.IFNA(VLOOKUP(Fullmath[[#This Row],[M2]],$H$2:$L1271,2,FALSE),VLOOKUP(Fullmath[[#This Row],[M2]],$H1273:$L$2227,2,FALSE)),0)</f>
        <v>0</v>
      </c>
      <c r="T1272" s="16">
        <f>IFERROR(_xlfn.IFNA(VLOOKUP(Fullmath[[#This Row],[M2]],$H$2:$L1271,4,FALSE),VLOOKUP(Fullmath[[#This Row],[M2]],$H1273:$L$2227,4,FALSE)),0)</f>
        <v>0</v>
      </c>
      <c r="W1272" s="15">
        <f>IFERROR(_xlfn.IFNA(VLOOKUP(Fullmath[[#This Row],[M3]],$H$2:$L1271,2,FALSE),VLOOKUP(Fullmath[[#This Row],[M3]],$H1273:$L$2227,2,FALSE)),0)</f>
        <v>0</v>
      </c>
      <c r="X1272" s="16">
        <f>IFERROR(_xlfn.IFNA(VLOOKUP(Fullmath[[#This Row],[M3]],$H$2:$L1271,4,FALSE),VLOOKUP(Fullmath[[#This Row],[M3]],$H1273:$L$2227,4,FALSE)),0)</f>
        <v>0</v>
      </c>
      <c r="AA1272" s="15">
        <f>IFERROR(_xlfn.IFNA(VLOOKUP(Fullmath[[#This Row],[M4]],$H$2:$L1271,2,FALSE),VLOOKUP(Fullmath[[#This Row],[M4]],$H1273:$L$2227,2,FALSE)),0)</f>
        <v>0</v>
      </c>
      <c r="AB1272" s="16">
        <f>IFERROR(_xlfn.IFNA(VLOOKUP(Fullmath[[#This Row],[M4]],$H$2:$L1271,4,FALSE),VLOOKUP(Fullmath[[#This Row],[M4]],$H1273:$L$2227,4,FALSE)),0)</f>
        <v>0</v>
      </c>
      <c r="AE1272" s="15">
        <f>IFERROR(_xlfn.IFNA(VLOOKUP(Fullmath[[#This Row],[M5]],$H$2:$L1271,2,FALSE),VLOOKUP(Fullmath[[#This Row],[M5]],$H1273:$L$2227,2,FALSE)),0)</f>
        <v>0</v>
      </c>
      <c r="AF1272" s="16">
        <f>IFERROR(_xlfn.IFNA(VLOOKUP(Fullmath[[#This Row],[M5]],$H$2:$L1271,4,FALSE),VLOOKUP(Fullmath[[#This Row],[M5]],$H1273:$L$2227,4,FALSE)),0)</f>
        <v>0</v>
      </c>
      <c r="AI1272" s="15">
        <f>IFERROR(_xlfn.IFNA(VLOOKUP(Fullmath[[#This Row],[M6]],$H$2:$L1271,2,FALSE),VLOOKUP(Fullmath[[#This Row],[M6]],$H1273:$L$2227,2,FALSE)),0)</f>
        <v>0</v>
      </c>
      <c r="AJ1272" s="16">
        <f>IFERROR(_xlfn.IFNA(VLOOKUP(Fullmath[[#This Row],[M6]],$H$2:$L1271,4,FALSE),VLOOKUP(Fullmath[[#This Row],[M6]],$H1273:$L$2227,4,FALSE)),0)</f>
        <v>0</v>
      </c>
      <c r="AM1272" s="6">
        <f>(IFERROR(VLOOKUP(AK1272,Components[[Name]:[Price]],2,FALSE),0))</f>
        <v>0</v>
      </c>
      <c r="AP1272" s="6">
        <f>(IFERROR(VLOOKUP(AN1272,Components[[Name]:[Price]],2,FALSE),0))</f>
        <v>0</v>
      </c>
      <c r="AS1272" s="6">
        <f>(IFERROR(VLOOKUP(AQ1272,Components[[Name]:[Price]],2,FALSE),0))</f>
        <v>0</v>
      </c>
      <c r="AV1272" s="6">
        <f>(IFERROR(VLOOKUP(AT1272,Components[[Name]:[Price]],2,FALSE),0))</f>
        <v>0</v>
      </c>
      <c r="AY1272" s="6">
        <f>(IFERROR(VLOOKUP(AW1272,Components[[Name]:[Price]],2,FALSE),0))</f>
        <v>0</v>
      </c>
      <c r="BB1272" s="6">
        <f>(IFERROR(VLOOKUP(AZ1272,Components[[Name]:[Price]],2,FALSE),0))</f>
        <v>0</v>
      </c>
    </row>
    <row r="1273" spans="9:54" x14ac:dyDescent="0.2">
      <c r="I1273" s="7" t="e">
        <f>Fullmath[[#This Row],[Total CP]]/Fullmath[[#This Row],[Quantity]]</f>
        <v>#DIV/0!</v>
      </c>
      <c r="J12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3" s="6" t="e">
        <f>Fullmath[[#This Row],[Mat Cost]]/Fullmath[[#This Row],[Quantity]]</f>
        <v>#DIV/0!</v>
      </c>
      <c r="L12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3" s="14"/>
      <c r="O1273" s="15">
        <f>IFERROR(_xlfn.IFNA(VLOOKUP(Fullmath[[#This Row],[M1]],$H$2:$L1272,2,FALSE),VLOOKUP(Fullmath[[#This Row],[M1]],$H1274:$L$2227,2,FALSE)),0)</f>
        <v>0</v>
      </c>
      <c r="P1273" s="16">
        <f>IFERROR(_xlfn.IFNA(VLOOKUP(Fullmath[[#This Row],[M1]],$H$2:$L1272,4,FALSE),VLOOKUP(Fullmath[[#This Row],[M1]],$H1274:$L$2227,4,FALSE)),0)</f>
        <v>0</v>
      </c>
      <c r="S1273" s="15">
        <f>IFERROR(_xlfn.IFNA(VLOOKUP(Fullmath[[#This Row],[M2]],$H$2:$L1272,2,FALSE),VLOOKUP(Fullmath[[#This Row],[M2]],$H1274:$L$2227,2,FALSE)),0)</f>
        <v>0</v>
      </c>
      <c r="T1273" s="16">
        <f>IFERROR(_xlfn.IFNA(VLOOKUP(Fullmath[[#This Row],[M2]],$H$2:$L1272,4,FALSE),VLOOKUP(Fullmath[[#This Row],[M2]],$H1274:$L$2227,4,FALSE)),0)</f>
        <v>0</v>
      </c>
      <c r="W1273" s="15">
        <f>IFERROR(_xlfn.IFNA(VLOOKUP(Fullmath[[#This Row],[M3]],$H$2:$L1272,2,FALSE),VLOOKUP(Fullmath[[#This Row],[M3]],$H1274:$L$2227,2,FALSE)),0)</f>
        <v>0</v>
      </c>
      <c r="X1273" s="16">
        <f>IFERROR(_xlfn.IFNA(VLOOKUP(Fullmath[[#This Row],[M3]],$H$2:$L1272,4,FALSE),VLOOKUP(Fullmath[[#This Row],[M3]],$H1274:$L$2227,4,FALSE)),0)</f>
        <v>0</v>
      </c>
      <c r="AA1273" s="15">
        <f>IFERROR(_xlfn.IFNA(VLOOKUP(Fullmath[[#This Row],[M4]],$H$2:$L1272,2,FALSE),VLOOKUP(Fullmath[[#This Row],[M4]],$H1274:$L$2227,2,FALSE)),0)</f>
        <v>0</v>
      </c>
      <c r="AB1273" s="16">
        <f>IFERROR(_xlfn.IFNA(VLOOKUP(Fullmath[[#This Row],[M4]],$H$2:$L1272,4,FALSE),VLOOKUP(Fullmath[[#This Row],[M4]],$H1274:$L$2227,4,FALSE)),0)</f>
        <v>0</v>
      </c>
      <c r="AE1273" s="15">
        <f>IFERROR(_xlfn.IFNA(VLOOKUP(Fullmath[[#This Row],[M5]],$H$2:$L1272,2,FALSE),VLOOKUP(Fullmath[[#This Row],[M5]],$H1274:$L$2227,2,FALSE)),0)</f>
        <v>0</v>
      </c>
      <c r="AF1273" s="16">
        <f>IFERROR(_xlfn.IFNA(VLOOKUP(Fullmath[[#This Row],[M5]],$H$2:$L1272,4,FALSE),VLOOKUP(Fullmath[[#This Row],[M5]],$H1274:$L$2227,4,FALSE)),0)</f>
        <v>0</v>
      </c>
      <c r="AI1273" s="15">
        <f>IFERROR(_xlfn.IFNA(VLOOKUP(Fullmath[[#This Row],[M6]],$H$2:$L1272,2,FALSE),VLOOKUP(Fullmath[[#This Row],[M6]],$H1274:$L$2227,2,FALSE)),0)</f>
        <v>0</v>
      </c>
      <c r="AJ1273" s="16">
        <f>IFERROR(_xlfn.IFNA(VLOOKUP(Fullmath[[#This Row],[M6]],$H$2:$L1272,4,FALSE),VLOOKUP(Fullmath[[#This Row],[M6]],$H1274:$L$2227,4,FALSE)),0)</f>
        <v>0</v>
      </c>
      <c r="AM1273" s="6">
        <f>(IFERROR(VLOOKUP(AK1273,Components[[Name]:[Price]],2,FALSE),0))</f>
        <v>0</v>
      </c>
      <c r="AP1273" s="6">
        <f>(IFERROR(VLOOKUP(AN1273,Components[[Name]:[Price]],2,FALSE),0))</f>
        <v>0</v>
      </c>
      <c r="AS1273" s="6">
        <f>(IFERROR(VLOOKUP(AQ1273,Components[[Name]:[Price]],2,FALSE),0))</f>
        <v>0</v>
      </c>
      <c r="AV1273" s="6">
        <f>(IFERROR(VLOOKUP(AT1273,Components[[Name]:[Price]],2,FALSE),0))</f>
        <v>0</v>
      </c>
      <c r="AY1273" s="6">
        <f>(IFERROR(VLOOKUP(AW1273,Components[[Name]:[Price]],2,FALSE),0))</f>
        <v>0</v>
      </c>
      <c r="BB1273" s="6">
        <f>(IFERROR(VLOOKUP(AZ1273,Components[[Name]:[Price]],2,FALSE),0))</f>
        <v>0</v>
      </c>
    </row>
    <row r="1274" spans="9:54" x14ac:dyDescent="0.2">
      <c r="I1274" s="7" t="e">
        <f>Fullmath[[#This Row],[Total CP]]/Fullmath[[#This Row],[Quantity]]</f>
        <v>#DIV/0!</v>
      </c>
      <c r="J12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4" s="6" t="e">
        <f>Fullmath[[#This Row],[Mat Cost]]/Fullmath[[#This Row],[Quantity]]</f>
        <v>#DIV/0!</v>
      </c>
      <c r="L12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4" s="14"/>
      <c r="O1274" s="15">
        <f>IFERROR(_xlfn.IFNA(VLOOKUP(Fullmath[[#This Row],[M1]],$H$2:$L1273,2,FALSE),VLOOKUP(Fullmath[[#This Row],[M1]],$H1275:$L$2227,2,FALSE)),0)</f>
        <v>0</v>
      </c>
      <c r="P1274" s="16">
        <f>IFERROR(_xlfn.IFNA(VLOOKUP(Fullmath[[#This Row],[M1]],$H$2:$L1273,4,FALSE),VLOOKUP(Fullmath[[#This Row],[M1]],$H1275:$L$2227,4,FALSE)),0)</f>
        <v>0</v>
      </c>
      <c r="S1274" s="15">
        <f>IFERROR(_xlfn.IFNA(VLOOKUP(Fullmath[[#This Row],[M2]],$H$2:$L1273,2,FALSE),VLOOKUP(Fullmath[[#This Row],[M2]],$H1275:$L$2227,2,FALSE)),0)</f>
        <v>0</v>
      </c>
      <c r="T1274" s="16">
        <f>IFERROR(_xlfn.IFNA(VLOOKUP(Fullmath[[#This Row],[M2]],$H$2:$L1273,4,FALSE),VLOOKUP(Fullmath[[#This Row],[M2]],$H1275:$L$2227,4,FALSE)),0)</f>
        <v>0</v>
      </c>
      <c r="W1274" s="15">
        <f>IFERROR(_xlfn.IFNA(VLOOKUP(Fullmath[[#This Row],[M3]],$H$2:$L1273,2,FALSE),VLOOKUP(Fullmath[[#This Row],[M3]],$H1275:$L$2227,2,FALSE)),0)</f>
        <v>0</v>
      </c>
      <c r="X1274" s="16">
        <f>IFERROR(_xlfn.IFNA(VLOOKUP(Fullmath[[#This Row],[M3]],$H$2:$L1273,4,FALSE),VLOOKUP(Fullmath[[#This Row],[M3]],$H1275:$L$2227,4,FALSE)),0)</f>
        <v>0</v>
      </c>
      <c r="AA1274" s="15">
        <f>IFERROR(_xlfn.IFNA(VLOOKUP(Fullmath[[#This Row],[M4]],$H$2:$L1273,2,FALSE),VLOOKUP(Fullmath[[#This Row],[M4]],$H1275:$L$2227,2,FALSE)),0)</f>
        <v>0</v>
      </c>
      <c r="AB1274" s="16">
        <f>IFERROR(_xlfn.IFNA(VLOOKUP(Fullmath[[#This Row],[M4]],$H$2:$L1273,4,FALSE),VLOOKUP(Fullmath[[#This Row],[M4]],$H1275:$L$2227,4,FALSE)),0)</f>
        <v>0</v>
      </c>
      <c r="AE1274" s="15">
        <f>IFERROR(_xlfn.IFNA(VLOOKUP(Fullmath[[#This Row],[M5]],$H$2:$L1273,2,FALSE),VLOOKUP(Fullmath[[#This Row],[M5]],$H1275:$L$2227,2,FALSE)),0)</f>
        <v>0</v>
      </c>
      <c r="AF1274" s="16">
        <f>IFERROR(_xlfn.IFNA(VLOOKUP(Fullmath[[#This Row],[M5]],$H$2:$L1273,4,FALSE),VLOOKUP(Fullmath[[#This Row],[M5]],$H1275:$L$2227,4,FALSE)),0)</f>
        <v>0</v>
      </c>
      <c r="AI1274" s="15">
        <f>IFERROR(_xlfn.IFNA(VLOOKUP(Fullmath[[#This Row],[M6]],$H$2:$L1273,2,FALSE),VLOOKUP(Fullmath[[#This Row],[M6]],$H1275:$L$2227,2,FALSE)),0)</f>
        <v>0</v>
      </c>
      <c r="AJ1274" s="16">
        <f>IFERROR(_xlfn.IFNA(VLOOKUP(Fullmath[[#This Row],[M6]],$H$2:$L1273,4,FALSE),VLOOKUP(Fullmath[[#This Row],[M6]],$H1275:$L$2227,4,FALSE)),0)</f>
        <v>0</v>
      </c>
      <c r="AM1274" s="6">
        <f>(IFERROR(VLOOKUP(AK1274,Components[[Name]:[Price]],2,FALSE),0))</f>
        <v>0</v>
      </c>
      <c r="AP1274" s="6">
        <f>(IFERROR(VLOOKUP(AN1274,Components[[Name]:[Price]],2,FALSE),0))</f>
        <v>0</v>
      </c>
      <c r="AS1274" s="6">
        <f>(IFERROR(VLOOKUP(AQ1274,Components[[Name]:[Price]],2,FALSE),0))</f>
        <v>0</v>
      </c>
      <c r="AV1274" s="6">
        <f>(IFERROR(VLOOKUP(AT1274,Components[[Name]:[Price]],2,FALSE),0))</f>
        <v>0</v>
      </c>
      <c r="AY1274" s="6">
        <f>(IFERROR(VLOOKUP(AW1274,Components[[Name]:[Price]],2,FALSE),0))</f>
        <v>0</v>
      </c>
      <c r="BB1274" s="6">
        <f>(IFERROR(VLOOKUP(AZ1274,Components[[Name]:[Price]],2,FALSE),0))</f>
        <v>0</v>
      </c>
    </row>
    <row r="1275" spans="9:54" x14ac:dyDescent="0.2">
      <c r="I1275" s="7" t="e">
        <f>Fullmath[[#This Row],[Total CP]]/Fullmath[[#This Row],[Quantity]]</f>
        <v>#DIV/0!</v>
      </c>
      <c r="J12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5" s="6" t="e">
        <f>Fullmath[[#This Row],[Mat Cost]]/Fullmath[[#This Row],[Quantity]]</f>
        <v>#DIV/0!</v>
      </c>
      <c r="L12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5" s="14"/>
      <c r="O1275" s="15">
        <f>IFERROR(_xlfn.IFNA(VLOOKUP(Fullmath[[#This Row],[M1]],$H$2:$L1274,2,FALSE),VLOOKUP(Fullmath[[#This Row],[M1]],$H1276:$L$2227,2,FALSE)),0)</f>
        <v>0</v>
      </c>
      <c r="P1275" s="16">
        <f>IFERROR(_xlfn.IFNA(VLOOKUP(Fullmath[[#This Row],[M1]],$H$2:$L1274,4,FALSE),VLOOKUP(Fullmath[[#This Row],[M1]],$H1276:$L$2227,4,FALSE)),0)</f>
        <v>0</v>
      </c>
      <c r="S1275" s="15">
        <f>IFERROR(_xlfn.IFNA(VLOOKUP(Fullmath[[#This Row],[M2]],$H$2:$L1274,2,FALSE),VLOOKUP(Fullmath[[#This Row],[M2]],$H1276:$L$2227,2,FALSE)),0)</f>
        <v>0</v>
      </c>
      <c r="T1275" s="16">
        <f>IFERROR(_xlfn.IFNA(VLOOKUP(Fullmath[[#This Row],[M2]],$H$2:$L1274,4,FALSE),VLOOKUP(Fullmath[[#This Row],[M2]],$H1276:$L$2227,4,FALSE)),0)</f>
        <v>0</v>
      </c>
      <c r="W1275" s="15">
        <f>IFERROR(_xlfn.IFNA(VLOOKUP(Fullmath[[#This Row],[M3]],$H$2:$L1274,2,FALSE),VLOOKUP(Fullmath[[#This Row],[M3]],$H1276:$L$2227,2,FALSE)),0)</f>
        <v>0</v>
      </c>
      <c r="X1275" s="16">
        <f>IFERROR(_xlfn.IFNA(VLOOKUP(Fullmath[[#This Row],[M3]],$H$2:$L1274,4,FALSE),VLOOKUP(Fullmath[[#This Row],[M3]],$H1276:$L$2227,4,FALSE)),0)</f>
        <v>0</v>
      </c>
      <c r="AA1275" s="15">
        <f>IFERROR(_xlfn.IFNA(VLOOKUP(Fullmath[[#This Row],[M4]],$H$2:$L1274,2,FALSE),VLOOKUP(Fullmath[[#This Row],[M4]],$H1276:$L$2227,2,FALSE)),0)</f>
        <v>0</v>
      </c>
      <c r="AB1275" s="16">
        <f>IFERROR(_xlfn.IFNA(VLOOKUP(Fullmath[[#This Row],[M4]],$H$2:$L1274,4,FALSE),VLOOKUP(Fullmath[[#This Row],[M4]],$H1276:$L$2227,4,FALSE)),0)</f>
        <v>0</v>
      </c>
      <c r="AE1275" s="15">
        <f>IFERROR(_xlfn.IFNA(VLOOKUP(Fullmath[[#This Row],[M5]],$H$2:$L1274,2,FALSE),VLOOKUP(Fullmath[[#This Row],[M5]],$H1276:$L$2227,2,FALSE)),0)</f>
        <v>0</v>
      </c>
      <c r="AF1275" s="16">
        <f>IFERROR(_xlfn.IFNA(VLOOKUP(Fullmath[[#This Row],[M5]],$H$2:$L1274,4,FALSE),VLOOKUP(Fullmath[[#This Row],[M5]],$H1276:$L$2227,4,FALSE)),0)</f>
        <v>0</v>
      </c>
      <c r="AI1275" s="15">
        <f>IFERROR(_xlfn.IFNA(VLOOKUP(Fullmath[[#This Row],[M6]],$H$2:$L1274,2,FALSE),VLOOKUP(Fullmath[[#This Row],[M6]],$H1276:$L$2227,2,FALSE)),0)</f>
        <v>0</v>
      </c>
      <c r="AJ1275" s="16">
        <f>IFERROR(_xlfn.IFNA(VLOOKUP(Fullmath[[#This Row],[M6]],$H$2:$L1274,4,FALSE),VLOOKUP(Fullmath[[#This Row],[M6]],$H1276:$L$2227,4,FALSE)),0)</f>
        <v>0</v>
      </c>
      <c r="AM1275" s="6">
        <f>(IFERROR(VLOOKUP(AK1275,Components[[Name]:[Price]],2,FALSE),0))</f>
        <v>0</v>
      </c>
      <c r="AP1275" s="6">
        <f>(IFERROR(VLOOKUP(AN1275,Components[[Name]:[Price]],2,FALSE),0))</f>
        <v>0</v>
      </c>
      <c r="AS1275" s="6">
        <f>(IFERROR(VLOOKUP(AQ1275,Components[[Name]:[Price]],2,FALSE),0))</f>
        <v>0</v>
      </c>
      <c r="AV1275" s="6">
        <f>(IFERROR(VLOOKUP(AT1275,Components[[Name]:[Price]],2,FALSE),0))</f>
        <v>0</v>
      </c>
      <c r="AY1275" s="6">
        <f>(IFERROR(VLOOKUP(AW1275,Components[[Name]:[Price]],2,FALSE),0))</f>
        <v>0</v>
      </c>
      <c r="BB1275" s="6">
        <f>(IFERROR(VLOOKUP(AZ1275,Components[[Name]:[Price]],2,FALSE),0))</f>
        <v>0</v>
      </c>
    </row>
    <row r="1276" spans="9:54" x14ac:dyDescent="0.2">
      <c r="I1276" s="7" t="e">
        <f>Fullmath[[#This Row],[Total CP]]/Fullmath[[#This Row],[Quantity]]</f>
        <v>#DIV/0!</v>
      </c>
      <c r="J12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6" s="6" t="e">
        <f>Fullmath[[#This Row],[Mat Cost]]/Fullmath[[#This Row],[Quantity]]</f>
        <v>#DIV/0!</v>
      </c>
      <c r="L12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6" s="14"/>
      <c r="O1276" s="15">
        <f>IFERROR(_xlfn.IFNA(VLOOKUP(Fullmath[[#This Row],[M1]],$H$2:$L1275,2,FALSE),VLOOKUP(Fullmath[[#This Row],[M1]],$H1277:$L$2227,2,FALSE)),0)</f>
        <v>0</v>
      </c>
      <c r="P1276" s="16">
        <f>IFERROR(_xlfn.IFNA(VLOOKUP(Fullmath[[#This Row],[M1]],$H$2:$L1275,4,FALSE),VLOOKUP(Fullmath[[#This Row],[M1]],$H1277:$L$2227,4,FALSE)),0)</f>
        <v>0</v>
      </c>
      <c r="S1276" s="15">
        <f>IFERROR(_xlfn.IFNA(VLOOKUP(Fullmath[[#This Row],[M2]],$H$2:$L1275,2,FALSE),VLOOKUP(Fullmath[[#This Row],[M2]],$H1277:$L$2227,2,FALSE)),0)</f>
        <v>0</v>
      </c>
      <c r="T1276" s="16">
        <f>IFERROR(_xlfn.IFNA(VLOOKUP(Fullmath[[#This Row],[M2]],$H$2:$L1275,4,FALSE),VLOOKUP(Fullmath[[#This Row],[M2]],$H1277:$L$2227,4,FALSE)),0)</f>
        <v>0</v>
      </c>
      <c r="W1276" s="15">
        <f>IFERROR(_xlfn.IFNA(VLOOKUP(Fullmath[[#This Row],[M3]],$H$2:$L1275,2,FALSE),VLOOKUP(Fullmath[[#This Row],[M3]],$H1277:$L$2227,2,FALSE)),0)</f>
        <v>0</v>
      </c>
      <c r="X1276" s="16">
        <f>IFERROR(_xlfn.IFNA(VLOOKUP(Fullmath[[#This Row],[M3]],$H$2:$L1275,4,FALSE),VLOOKUP(Fullmath[[#This Row],[M3]],$H1277:$L$2227,4,FALSE)),0)</f>
        <v>0</v>
      </c>
      <c r="AA1276" s="15">
        <f>IFERROR(_xlfn.IFNA(VLOOKUP(Fullmath[[#This Row],[M4]],$H$2:$L1275,2,FALSE),VLOOKUP(Fullmath[[#This Row],[M4]],$H1277:$L$2227,2,FALSE)),0)</f>
        <v>0</v>
      </c>
      <c r="AB1276" s="16">
        <f>IFERROR(_xlfn.IFNA(VLOOKUP(Fullmath[[#This Row],[M4]],$H$2:$L1275,4,FALSE),VLOOKUP(Fullmath[[#This Row],[M4]],$H1277:$L$2227,4,FALSE)),0)</f>
        <v>0</v>
      </c>
      <c r="AE1276" s="15">
        <f>IFERROR(_xlfn.IFNA(VLOOKUP(Fullmath[[#This Row],[M5]],$H$2:$L1275,2,FALSE),VLOOKUP(Fullmath[[#This Row],[M5]],$H1277:$L$2227,2,FALSE)),0)</f>
        <v>0</v>
      </c>
      <c r="AF1276" s="16">
        <f>IFERROR(_xlfn.IFNA(VLOOKUP(Fullmath[[#This Row],[M5]],$H$2:$L1275,4,FALSE),VLOOKUP(Fullmath[[#This Row],[M5]],$H1277:$L$2227,4,FALSE)),0)</f>
        <v>0</v>
      </c>
      <c r="AI1276" s="15">
        <f>IFERROR(_xlfn.IFNA(VLOOKUP(Fullmath[[#This Row],[M6]],$H$2:$L1275,2,FALSE),VLOOKUP(Fullmath[[#This Row],[M6]],$H1277:$L$2227,2,FALSE)),0)</f>
        <v>0</v>
      </c>
      <c r="AJ1276" s="16">
        <f>IFERROR(_xlfn.IFNA(VLOOKUP(Fullmath[[#This Row],[M6]],$H$2:$L1275,4,FALSE),VLOOKUP(Fullmath[[#This Row],[M6]],$H1277:$L$2227,4,FALSE)),0)</f>
        <v>0</v>
      </c>
      <c r="AM1276" s="6">
        <f>(IFERROR(VLOOKUP(AK1276,Components[[Name]:[Price]],2,FALSE),0))</f>
        <v>0</v>
      </c>
      <c r="AP1276" s="6">
        <f>(IFERROR(VLOOKUP(AN1276,Components[[Name]:[Price]],2,FALSE),0))</f>
        <v>0</v>
      </c>
      <c r="AS1276" s="6">
        <f>(IFERROR(VLOOKUP(AQ1276,Components[[Name]:[Price]],2,FALSE),0))</f>
        <v>0</v>
      </c>
      <c r="AV1276" s="6">
        <f>(IFERROR(VLOOKUP(AT1276,Components[[Name]:[Price]],2,FALSE),0))</f>
        <v>0</v>
      </c>
      <c r="AY1276" s="6">
        <f>(IFERROR(VLOOKUP(AW1276,Components[[Name]:[Price]],2,FALSE),0))</f>
        <v>0</v>
      </c>
      <c r="BB1276" s="6">
        <f>(IFERROR(VLOOKUP(AZ1276,Components[[Name]:[Price]],2,FALSE),0))</f>
        <v>0</v>
      </c>
    </row>
    <row r="1277" spans="9:54" x14ac:dyDescent="0.2">
      <c r="I1277" s="7" t="e">
        <f>Fullmath[[#This Row],[Total CP]]/Fullmath[[#This Row],[Quantity]]</f>
        <v>#DIV/0!</v>
      </c>
      <c r="J12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7" s="6" t="e">
        <f>Fullmath[[#This Row],[Mat Cost]]/Fullmath[[#This Row],[Quantity]]</f>
        <v>#DIV/0!</v>
      </c>
      <c r="L12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7" s="14"/>
      <c r="O1277" s="15">
        <f>IFERROR(_xlfn.IFNA(VLOOKUP(Fullmath[[#This Row],[M1]],$H$2:$L1276,2,FALSE),VLOOKUP(Fullmath[[#This Row],[M1]],$H1278:$L$2227,2,FALSE)),0)</f>
        <v>0</v>
      </c>
      <c r="P1277" s="16">
        <f>IFERROR(_xlfn.IFNA(VLOOKUP(Fullmath[[#This Row],[M1]],$H$2:$L1276,4,FALSE),VLOOKUP(Fullmath[[#This Row],[M1]],$H1278:$L$2227,4,FALSE)),0)</f>
        <v>0</v>
      </c>
      <c r="S1277" s="15">
        <f>IFERROR(_xlfn.IFNA(VLOOKUP(Fullmath[[#This Row],[M2]],$H$2:$L1276,2,FALSE),VLOOKUP(Fullmath[[#This Row],[M2]],$H1278:$L$2227,2,FALSE)),0)</f>
        <v>0</v>
      </c>
      <c r="T1277" s="16">
        <f>IFERROR(_xlfn.IFNA(VLOOKUP(Fullmath[[#This Row],[M2]],$H$2:$L1276,4,FALSE),VLOOKUP(Fullmath[[#This Row],[M2]],$H1278:$L$2227,4,FALSE)),0)</f>
        <v>0</v>
      </c>
      <c r="W1277" s="15">
        <f>IFERROR(_xlfn.IFNA(VLOOKUP(Fullmath[[#This Row],[M3]],$H$2:$L1276,2,FALSE),VLOOKUP(Fullmath[[#This Row],[M3]],$H1278:$L$2227,2,FALSE)),0)</f>
        <v>0</v>
      </c>
      <c r="X1277" s="16">
        <f>IFERROR(_xlfn.IFNA(VLOOKUP(Fullmath[[#This Row],[M3]],$H$2:$L1276,4,FALSE),VLOOKUP(Fullmath[[#This Row],[M3]],$H1278:$L$2227,4,FALSE)),0)</f>
        <v>0</v>
      </c>
      <c r="AA1277" s="15">
        <f>IFERROR(_xlfn.IFNA(VLOOKUP(Fullmath[[#This Row],[M4]],$H$2:$L1276,2,FALSE),VLOOKUP(Fullmath[[#This Row],[M4]],$H1278:$L$2227,2,FALSE)),0)</f>
        <v>0</v>
      </c>
      <c r="AB1277" s="16">
        <f>IFERROR(_xlfn.IFNA(VLOOKUP(Fullmath[[#This Row],[M4]],$H$2:$L1276,4,FALSE),VLOOKUP(Fullmath[[#This Row],[M4]],$H1278:$L$2227,4,FALSE)),0)</f>
        <v>0</v>
      </c>
      <c r="AE1277" s="15">
        <f>IFERROR(_xlfn.IFNA(VLOOKUP(Fullmath[[#This Row],[M5]],$H$2:$L1276,2,FALSE),VLOOKUP(Fullmath[[#This Row],[M5]],$H1278:$L$2227,2,FALSE)),0)</f>
        <v>0</v>
      </c>
      <c r="AF1277" s="16">
        <f>IFERROR(_xlfn.IFNA(VLOOKUP(Fullmath[[#This Row],[M5]],$H$2:$L1276,4,FALSE),VLOOKUP(Fullmath[[#This Row],[M5]],$H1278:$L$2227,4,FALSE)),0)</f>
        <v>0</v>
      </c>
      <c r="AI1277" s="15">
        <f>IFERROR(_xlfn.IFNA(VLOOKUP(Fullmath[[#This Row],[M6]],$H$2:$L1276,2,FALSE),VLOOKUP(Fullmath[[#This Row],[M6]],$H1278:$L$2227,2,FALSE)),0)</f>
        <v>0</v>
      </c>
      <c r="AJ1277" s="16">
        <f>IFERROR(_xlfn.IFNA(VLOOKUP(Fullmath[[#This Row],[M6]],$H$2:$L1276,4,FALSE),VLOOKUP(Fullmath[[#This Row],[M6]],$H1278:$L$2227,4,FALSE)),0)</f>
        <v>0</v>
      </c>
      <c r="AM1277" s="6">
        <f>(IFERROR(VLOOKUP(AK1277,Components[[Name]:[Price]],2,FALSE),0))</f>
        <v>0</v>
      </c>
      <c r="AP1277" s="6">
        <f>(IFERROR(VLOOKUP(AN1277,Components[[Name]:[Price]],2,FALSE),0))</f>
        <v>0</v>
      </c>
      <c r="AS1277" s="6">
        <f>(IFERROR(VLOOKUP(AQ1277,Components[[Name]:[Price]],2,FALSE),0))</f>
        <v>0</v>
      </c>
      <c r="AV1277" s="6">
        <f>(IFERROR(VLOOKUP(AT1277,Components[[Name]:[Price]],2,FALSE),0))</f>
        <v>0</v>
      </c>
      <c r="AY1277" s="6">
        <f>(IFERROR(VLOOKUP(AW1277,Components[[Name]:[Price]],2,FALSE),0))</f>
        <v>0</v>
      </c>
      <c r="BB1277" s="6">
        <f>(IFERROR(VLOOKUP(AZ1277,Components[[Name]:[Price]],2,FALSE),0))</f>
        <v>0</v>
      </c>
    </row>
    <row r="1278" spans="9:54" x14ac:dyDescent="0.2">
      <c r="I1278" s="7" t="e">
        <f>Fullmath[[#This Row],[Total CP]]/Fullmath[[#This Row],[Quantity]]</f>
        <v>#DIV/0!</v>
      </c>
      <c r="J12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8" s="6" t="e">
        <f>Fullmath[[#This Row],[Mat Cost]]/Fullmath[[#This Row],[Quantity]]</f>
        <v>#DIV/0!</v>
      </c>
      <c r="L12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8" s="14"/>
      <c r="O1278" s="15">
        <f>IFERROR(_xlfn.IFNA(VLOOKUP(Fullmath[[#This Row],[M1]],$H$2:$L1277,2,FALSE),VLOOKUP(Fullmath[[#This Row],[M1]],$H1279:$L$2227,2,FALSE)),0)</f>
        <v>0</v>
      </c>
      <c r="P1278" s="16">
        <f>IFERROR(_xlfn.IFNA(VLOOKUP(Fullmath[[#This Row],[M1]],$H$2:$L1277,4,FALSE),VLOOKUP(Fullmath[[#This Row],[M1]],$H1279:$L$2227,4,FALSE)),0)</f>
        <v>0</v>
      </c>
      <c r="S1278" s="15">
        <f>IFERROR(_xlfn.IFNA(VLOOKUP(Fullmath[[#This Row],[M2]],$H$2:$L1277,2,FALSE),VLOOKUP(Fullmath[[#This Row],[M2]],$H1279:$L$2227,2,FALSE)),0)</f>
        <v>0</v>
      </c>
      <c r="T1278" s="16">
        <f>IFERROR(_xlfn.IFNA(VLOOKUP(Fullmath[[#This Row],[M2]],$H$2:$L1277,4,FALSE),VLOOKUP(Fullmath[[#This Row],[M2]],$H1279:$L$2227,4,FALSE)),0)</f>
        <v>0</v>
      </c>
      <c r="W1278" s="15">
        <f>IFERROR(_xlfn.IFNA(VLOOKUP(Fullmath[[#This Row],[M3]],$H$2:$L1277,2,FALSE),VLOOKUP(Fullmath[[#This Row],[M3]],$H1279:$L$2227,2,FALSE)),0)</f>
        <v>0</v>
      </c>
      <c r="X1278" s="16">
        <f>IFERROR(_xlfn.IFNA(VLOOKUP(Fullmath[[#This Row],[M3]],$H$2:$L1277,4,FALSE),VLOOKUP(Fullmath[[#This Row],[M3]],$H1279:$L$2227,4,FALSE)),0)</f>
        <v>0</v>
      </c>
      <c r="AA1278" s="15">
        <f>IFERROR(_xlfn.IFNA(VLOOKUP(Fullmath[[#This Row],[M4]],$H$2:$L1277,2,FALSE),VLOOKUP(Fullmath[[#This Row],[M4]],$H1279:$L$2227,2,FALSE)),0)</f>
        <v>0</v>
      </c>
      <c r="AB1278" s="16">
        <f>IFERROR(_xlfn.IFNA(VLOOKUP(Fullmath[[#This Row],[M4]],$H$2:$L1277,4,FALSE),VLOOKUP(Fullmath[[#This Row],[M4]],$H1279:$L$2227,4,FALSE)),0)</f>
        <v>0</v>
      </c>
      <c r="AE1278" s="15">
        <f>IFERROR(_xlfn.IFNA(VLOOKUP(Fullmath[[#This Row],[M5]],$H$2:$L1277,2,FALSE),VLOOKUP(Fullmath[[#This Row],[M5]],$H1279:$L$2227,2,FALSE)),0)</f>
        <v>0</v>
      </c>
      <c r="AF1278" s="16">
        <f>IFERROR(_xlfn.IFNA(VLOOKUP(Fullmath[[#This Row],[M5]],$H$2:$L1277,4,FALSE),VLOOKUP(Fullmath[[#This Row],[M5]],$H1279:$L$2227,4,FALSE)),0)</f>
        <v>0</v>
      </c>
      <c r="AI1278" s="15">
        <f>IFERROR(_xlfn.IFNA(VLOOKUP(Fullmath[[#This Row],[M6]],$H$2:$L1277,2,FALSE),VLOOKUP(Fullmath[[#This Row],[M6]],$H1279:$L$2227,2,FALSE)),0)</f>
        <v>0</v>
      </c>
      <c r="AJ1278" s="16">
        <f>IFERROR(_xlfn.IFNA(VLOOKUP(Fullmath[[#This Row],[M6]],$H$2:$L1277,4,FALSE),VLOOKUP(Fullmath[[#This Row],[M6]],$H1279:$L$2227,4,FALSE)),0)</f>
        <v>0</v>
      </c>
      <c r="AM1278" s="6">
        <f>(IFERROR(VLOOKUP(AK1278,Components[[Name]:[Price]],2,FALSE),0))</f>
        <v>0</v>
      </c>
      <c r="AP1278" s="6">
        <f>(IFERROR(VLOOKUP(AN1278,Components[[Name]:[Price]],2,FALSE),0))</f>
        <v>0</v>
      </c>
      <c r="AS1278" s="6">
        <f>(IFERROR(VLOOKUP(AQ1278,Components[[Name]:[Price]],2,FALSE),0))</f>
        <v>0</v>
      </c>
      <c r="AV1278" s="6">
        <f>(IFERROR(VLOOKUP(AT1278,Components[[Name]:[Price]],2,FALSE),0))</f>
        <v>0</v>
      </c>
      <c r="AY1278" s="6">
        <f>(IFERROR(VLOOKUP(AW1278,Components[[Name]:[Price]],2,FALSE),0))</f>
        <v>0</v>
      </c>
      <c r="BB1278" s="6">
        <f>(IFERROR(VLOOKUP(AZ1278,Components[[Name]:[Price]],2,FALSE),0))</f>
        <v>0</v>
      </c>
    </row>
    <row r="1279" spans="9:54" x14ac:dyDescent="0.2">
      <c r="I1279" s="7" t="e">
        <f>Fullmath[[#This Row],[Total CP]]/Fullmath[[#This Row],[Quantity]]</f>
        <v>#DIV/0!</v>
      </c>
      <c r="J12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79" s="6" t="e">
        <f>Fullmath[[#This Row],[Mat Cost]]/Fullmath[[#This Row],[Quantity]]</f>
        <v>#DIV/0!</v>
      </c>
      <c r="L12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79" s="14"/>
      <c r="O1279" s="15">
        <f>IFERROR(_xlfn.IFNA(VLOOKUP(Fullmath[[#This Row],[M1]],$H$2:$L1278,2,FALSE),VLOOKUP(Fullmath[[#This Row],[M1]],$H1280:$L$2227,2,FALSE)),0)</f>
        <v>0</v>
      </c>
      <c r="P1279" s="16">
        <f>IFERROR(_xlfn.IFNA(VLOOKUP(Fullmath[[#This Row],[M1]],$H$2:$L1278,4,FALSE),VLOOKUP(Fullmath[[#This Row],[M1]],$H1280:$L$2227,4,FALSE)),0)</f>
        <v>0</v>
      </c>
      <c r="S1279" s="15">
        <f>IFERROR(_xlfn.IFNA(VLOOKUP(Fullmath[[#This Row],[M2]],$H$2:$L1278,2,FALSE),VLOOKUP(Fullmath[[#This Row],[M2]],$H1280:$L$2227,2,FALSE)),0)</f>
        <v>0</v>
      </c>
      <c r="T1279" s="16">
        <f>IFERROR(_xlfn.IFNA(VLOOKUP(Fullmath[[#This Row],[M2]],$H$2:$L1278,4,FALSE),VLOOKUP(Fullmath[[#This Row],[M2]],$H1280:$L$2227,4,FALSE)),0)</f>
        <v>0</v>
      </c>
      <c r="W1279" s="15">
        <f>IFERROR(_xlfn.IFNA(VLOOKUP(Fullmath[[#This Row],[M3]],$H$2:$L1278,2,FALSE),VLOOKUP(Fullmath[[#This Row],[M3]],$H1280:$L$2227,2,FALSE)),0)</f>
        <v>0</v>
      </c>
      <c r="X1279" s="16">
        <f>IFERROR(_xlfn.IFNA(VLOOKUP(Fullmath[[#This Row],[M3]],$H$2:$L1278,4,FALSE),VLOOKUP(Fullmath[[#This Row],[M3]],$H1280:$L$2227,4,FALSE)),0)</f>
        <v>0</v>
      </c>
      <c r="AA1279" s="15">
        <f>IFERROR(_xlfn.IFNA(VLOOKUP(Fullmath[[#This Row],[M4]],$H$2:$L1278,2,FALSE),VLOOKUP(Fullmath[[#This Row],[M4]],$H1280:$L$2227,2,FALSE)),0)</f>
        <v>0</v>
      </c>
      <c r="AB1279" s="16">
        <f>IFERROR(_xlfn.IFNA(VLOOKUP(Fullmath[[#This Row],[M4]],$H$2:$L1278,4,FALSE),VLOOKUP(Fullmath[[#This Row],[M4]],$H1280:$L$2227,4,FALSE)),0)</f>
        <v>0</v>
      </c>
      <c r="AE1279" s="15">
        <f>IFERROR(_xlfn.IFNA(VLOOKUP(Fullmath[[#This Row],[M5]],$H$2:$L1278,2,FALSE),VLOOKUP(Fullmath[[#This Row],[M5]],$H1280:$L$2227,2,FALSE)),0)</f>
        <v>0</v>
      </c>
      <c r="AF1279" s="16">
        <f>IFERROR(_xlfn.IFNA(VLOOKUP(Fullmath[[#This Row],[M5]],$H$2:$L1278,4,FALSE),VLOOKUP(Fullmath[[#This Row],[M5]],$H1280:$L$2227,4,FALSE)),0)</f>
        <v>0</v>
      </c>
      <c r="AI1279" s="15">
        <f>IFERROR(_xlfn.IFNA(VLOOKUP(Fullmath[[#This Row],[M6]],$H$2:$L1278,2,FALSE),VLOOKUP(Fullmath[[#This Row],[M6]],$H1280:$L$2227,2,FALSE)),0)</f>
        <v>0</v>
      </c>
      <c r="AJ1279" s="16">
        <f>IFERROR(_xlfn.IFNA(VLOOKUP(Fullmath[[#This Row],[M6]],$H$2:$L1278,4,FALSE),VLOOKUP(Fullmath[[#This Row],[M6]],$H1280:$L$2227,4,FALSE)),0)</f>
        <v>0</v>
      </c>
      <c r="AM1279" s="6">
        <f>(IFERROR(VLOOKUP(AK1279,Components[[Name]:[Price]],2,FALSE),0))</f>
        <v>0</v>
      </c>
      <c r="AP1279" s="6">
        <f>(IFERROR(VLOOKUP(AN1279,Components[[Name]:[Price]],2,FALSE),0))</f>
        <v>0</v>
      </c>
      <c r="AS1279" s="6">
        <f>(IFERROR(VLOOKUP(AQ1279,Components[[Name]:[Price]],2,FALSE),0))</f>
        <v>0</v>
      </c>
      <c r="AV1279" s="6">
        <f>(IFERROR(VLOOKUP(AT1279,Components[[Name]:[Price]],2,FALSE),0))</f>
        <v>0</v>
      </c>
      <c r="AY1279" s="6">
        <f>(IFERROR(VLOOKUP(AW1279,Components[[Name]:[Price]],2,FALSE),0))</f>
        <v>0</v>
      </c>
      <c r="BB1279" s="6">
        <f>(IFERROR(VLOOKUP(AZ1279,Components[[Name]:[Price]],2,FALSE),0))</f>
        <v>0</v>
      </c>
    </row>
    <row r="1280" spans="9:54" x14ac:dyDescent="0.2">
      <c r="I1280" s="7" t="e">
        <f>Fullmath[[#This Row],[Total CP]]/Fullmath[[#This Row],[Quantity]]</f>
        <v>#DIV/0!</v>
      </c>
      <c r="J12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0" s="6" t="e">
        <f>Fullmath[[#This Row],[Mat Cost]]/Fullmath[[#This Row],[Quantity]]</f>
        <v>#DIV/0!</v>
      </c>
      <c r="L12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0" s="14"/>
      <c r="O1280" s="15">
        <f>IFERROR(_xlfn.IFNA(VLOOKUP(Fullmath[[#This Row],[M1]],$H$2:$L1279,2,FALSE),VLOOKUP(Fullmath[[#This Row],[M1]],$H1281:$L$2227,2,FALSE)),0)</f>
        <v>0</v>
      </c>
      <c r="P1280" s="16">
        <f>IFERROR(_xlfn.IFNA(VLOOKUP(Fullmath[[#This Row],[M1]],$H$2:$L1279,4,FALSE),VLOOKUP(Fullmath[[#This Row],[M1]],$H1281:$L$2227,4,FALSE)),0)</f>
        <v>0</v>
      </c>
      <c r="S1280" s="15">
        <f>IFERROR(_xlfn.IFNA(VLOOKUP(Fullmath[[#This Row],[M2]],$H$2:$L1279,2,FALSE),VLOOKUP(Fullmath[[#This Row],[M2]],$H1281:$L$2227,2,FALSE)),0)</f>
        <v>0</v>
      </c>
      <c r="T1280" s="16">
        <f>IFERROR(_xlfn.IFNA(VLOOKUP(Fullmath[[#This Row],[M2]],$H$2:$L1279,4,FALSE),VLOOKUP(Fullmath[[#This Row],[M2]],$H1281:$L$2227,4,FALSE)),0)</f>
        <v>0</v>
      </c>
      <c r="W1280" s="15">
        <f>IFERROR(_xlfn.IFNA(VLOOKUP(Fullmath[[#This Row],[M3]],$H$2:$L1279,2,FALSE),VLOOKUP(Fullmath[[#This Row],[M3]],$H1281:$L$2227,2,FALSE)),0)</f>
        <v>0</v>
      </c>
      <c r="X1280" s="16">
        <f>IFERROR(_xlfn.IFNA(VLOOKUP(Fullmath[[#This Row],[M3]],$H$2:$L1279,4,FALSE),VLOOKUP(Fullmath[[#This Row],[M3]],$H1281:$L$2227,4,FALSE)),0)</f>
        <v>0</v>
      </c>
      <c r="AA1280" s="15">
        <f>IFERROR(_xlfn.IFNA(VLOOKUP(Fullmath[[#This Row],[M4]],$H$2:$L1279,2,FALSE),VLOOKUP(Fullmath[[#This Row],[M4]],$H1281:$L$2227,2,FALSE)),0)</f>
        <v>0</v>
      </c>
      <c r="AB1280" s="16">
        <f>IFERROR(_xlfn.IFNA(VLOOKUP(Fullmath[[#This Row],[M4]],$H$2:$L1279,4,FALSE),VLOOKUP(Fullmath[[#This Row],[M4]],$H1281:$L$2227,4,FALSE)),0)</f>
        <v>0</v>
      </c>
      <c r="AE1280" s="15">
        <f>IFERROR(_xlfn.IFNA(VLOOKUP(Fullmath[[#This Row],[M5]],$H$2:$L1279,2,FALSE),VLOOKUP(Fullmath[[#This Row],[M5]],$H1281:$L$2227,2,FALSE)),0)</f>
        <v>0</v>
      </c>
      <c r="AF1280" s="16">
        <f>IFERROR(_xlfn.IFNA(VLOOKUP(Fullmath[[#This Row],[M5]],$H$2:$L1279,4,FALSE),VLOOKUP(Fullmath[[#This Row],[M5]],$H1281:$L$2227,4,FALSE)),0)</f>
        <v>0</v>
      </c>
      <c r="AI1280" s="15">
        <f>IFERROR(_xlfn.IFNA(VLOOKUP(Fullmath[[#This Row],[M6]],$H$2:$L1279,2,FALSE),VLOOKUP(Fullmath[[#This Row],[M6]],$H1281:$L$2227,2,FALSE)),0)</f>
        <v>0</v>
      </c>
      <c r="AJ1280" s="16">
        <f>IFERROR(_xlfn.IFNA(VLOOKUP(Fullmath[[#This Row],[M6]],$H$2:$L1279,4,FALSE),VLOOKUP(Fullmath[[#This Row],[M6]],$H1281:$L$2227,4,FALSE)),0)</f>
        <v>0</v>
      </c>
      <c r="AM1280" s="6">
        <f>(IFERROR(VLOOKUP(AK1280,Components[[Name]:[Price]],2,FALSE),0))</f>
        <v>0</v>
      </c>
      <c r="AP1280" s="6">
        <f>(IFERROR(VLOOKUP(AN1280,Components[[Name]:[Price]],2,FALSE),0))</f>
        <v>0</v>
      </c>
      <c r="AS1280" s="6">
        <f>(IFERROR(VLOOKUP(AQ1280,Components[[Name]:[Price]],2,FALSE),0))</f>
        <v>0</v>
      </c>
      <c r="AV1280" s="6">
        <f>(IFERROR(VLOOKUP(AT1280,Components[[Name]:[Price]],2,FALSE),0))</f>
        <v>0</v>
      </c>
      <c r="AY1280" s="6">
        <f>(IFERROR(VLOOKUP(AW1280,Components[[Name]:[Price]],2,FALSE),0))</f>
        <v>0</v>
      </c>
      <c r="BB1280" s="6">
        <f>(IFERROR(VLOOKUP(AZ1280,Components[[Name]:[Price]],2,FALSE),0))</f>
        <v>0</v>
      </c>
    </row>
    <row r="1281" spans="9:54" x14ac:dyDescent="0.2">
      <c r="I1281" s="7" t="e">
        <f>Fullmath[[#This Row],[Total CP]]/Fullmath[[#This Row],[Quantity]]</f>
        <v>#DIV/0!</v>
      </c>
      <c r="J12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1" s="6" t="e">
        <f>Fullmath[[#This Row],[Mat Cost]]/Fullmath[[#This Row],[Quantity]]</f>
        <v>#DIV/0!</v>
      </c>
      <c r="L12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1" s="14"/>
      <c r="O1281" s="15">
        <f>IFERROR(_xlfn.IFNA(VLOOKUP(Fullmath[[#This Row],[M1]],$H$2:$L1280,2,FALSE),VLOOKUP(Fullmath[[#This Row],[M1]],$H1282:$L$2227,2,FALSE)),0)</f>
        <v>0</v>
      </c>
      <c r="P1281" s="16">
        <f>IFERROR(_xlfn.IFNA(VLOOKUP(Fullmath[[#This Row],[M1]],$H$2:$L1280,4,FALSE),VLOOKUP(Fullmath[[#This Row],[M1]],$H1282:$L$2227,4,FALSE)),0)</f>
        <v>0</v>
      </c>
      <c r="S1281" s="15">
        <f>IFERROR(_xlfn.IFNA(VLOOKUP(Fullmath[[#This Row],[M2]],$H$2:$L1280,2,FALSE),VLOOKUP(Fullmath[[#This Row],[M2]],$H1282:$L$2227,2,FALSE)),0)</f>
        <v>0</v>
      </c>
      <c r="T1281" s="16">
        <f>IFERROR(_xlfn.IFNA(VLOOKUP(Fullmath[[#This Row],[M2]],$H$2:$L1280,4,FALSE),VLOOKUP(Fullmath[[#This Row],[M2]],$H1282:$L$2227,4,FALSE)),0)</f>
        <v>0</v>
      </c>
      <c r="W1281" s="15">
        <f>IFERROR(_xlfn.IFNA(VLOOKUP(Fullmath[[#This Row],[M3]],$H$2:$L1280,2,FALSE),VLOOKUP(Fullmath[[#This Row],[M3]],$H1282:$L$2227,2,FALSE)),0)</f>
        <v>0</v>
      </c>
      <c r="X1281" s="16">
        <f>IFERROR(_xlfn.IFNA(VLOOKUP(Fullmath[[#This Row],[M3]],$H$2:$L1280,4,FALSE),VLOOKUP(Fullmath[[#This Row],[M3]],$H1282:$L$2227,4,FALSE)),0)</f>
        <v>0</v>
      </c>
      <c r="AA1281" s="15">
        <f>IFERROR(_xlfn.IFNA(VLOOKUP(Fullmath[[#This Row],[M4]],$H$2:$L1280,2,FALSE),VLOOKUP(Fullmath[[#This Row],[M4]],$H1282:$L$2227,2,FALSE)),0)</f>
        <v>0</v>
      </c>
      <c r="AB1281" s="16">
        <f>IFERROR(_xlfn.IFNA(VLOOKUP(Fullmath[[#This Row],[M4]],$H$2:$L1280,4,FALSE),VLOOKUP(Fullmath[[#This Row],[M4]],$H1282:$L$2227,4,FALSE)),0)</f>
        <v>0</v>
      </c>
      <c r="AE1281" s="15">
        <f>IFERROR(_xlfn.IFNA(VLOOKUP(Fullmath[[#This Row],[M5]],$H$2:$L1280,2,FALSE),VLOOKUP(Fullmath[[#This Row],[M5]],$H1282:$L$2227,2,FALSE)),0)</f>
        <v>0</v>
      </c>
      <c r="AF1281" s="16">
        <f>IFERROR(_xlfn.IFNA(VLOOKUP(Fullmath[[#This Row],[M5]],$H$2:$L1280,4,FALSE),VLOOKUP(Fullmath[[#This Row],[M5]],$H1282:$L$2227,4,FALSE)),0)</f>
        <v>0</v>
      </c>
      <c r="AI1281" s="15">
        <f>IFERROR(_xlfn.IFNA(VLOOKUP(Fullmath[[#This Row],[M6]],$H$2:$L1280,2,FALSE),VLOOKUP(Fullmath[[#This Row],[M6]],$H1282:$L$2227,2,FALSE)),0)</f>
        <v>0</v>
      </c>
      <c r="AJ1281" s="16">
        <f>IFERROR(_xlfn.IFNA(VLOOKUP(Fullmath[[#This Row],[M6]],$H$2:$L1280,4,FALSE),VLOOKUP(Fullmath[[#This Row],[M6]],$H1282:$L$2227,4,FALSE)),0)</f>
        <v>0</v>
      </c>
      <c r="AM1281" s="6">
        <f>(IFERROR(VLOOKUP(AK1281,Components[[Name]:[Price]],2,FALSE),0))</f>
        <v>0</v>
      </c>
      <c r="AP1281" s="6">
        <f>(IFERROR(VLOOKUP(AN1281,Components[[Name]:[Price]],2,FALSE),0))</f>
        <v>0</v>
      </c>
      <c r="AS1281" s="6">
        <f>(IFERROR(VLOOKUP(AQ1281,Components[[Name]:[Price]],2,FALSE),0))</f>
        <v>0</v>
      </c>
      <c r="AV1281" s="6">
        <f>(IFERROR(VLOOKUP(AT1281,Components[[Name]:[Price]],2,FALSE),0))</f>
        <v>0</v>
      </c>
      <c r="AY1281" s="6">
        <f>(IFERROR(VLOOKUP(AW1281,Components[[Name]:[Price]],2,FALSE),0))</f>
        <v>0</v>
      </c>
      <c r="BB1281" s="6">
        <f>(IFERROR(VLOOKUP(AZ1281,Components[[Name]:[Price]],2,FALSE),0))</f>
        <v>0</v>
      </c>
    </row>
    <row r="1282" spans="9:54" x14ac:dyDescent="0.2">
      <c r="I1282" s="7" t="e">
        <f>Fullmath[[#This Row],[Total CP]]/Fullmath[[#This Row],[Quantity]]</f>
        <v>#DIV/0!</v>
      </c>
      <c r="J12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2" s="6" t="e">
        <f>Fullmath[[#This Row],[Mat Cost]]/Fullmath[[#This Row],[Quantity]]</f>
        <v>#DIV/0!</v>
      </c>
      <c r="L12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2" s="14"/>
      <c r="O1282" s="15">
        <f>IFERROR(_xlfn.IFNA(VLOOKUP(Fullmath[[#This Row],[M1]],$H$2:$L1281,2,FALSE),VLOOKUP(Fullmath[[#This Row],[M1]],$H1283:$L$2227,2,FALSE)),0)</f>
        <v>0</v>
      </c>
      <c r="P1282" s="16">
        <f>IFERROR(_xlfn.IFNA(VLOOKUP(Fullmath[[#This Row],[M1]],$H$2:$L1281,4,FALSE),VLOOKUP(Fullmath[[#This Row],[M1]],$H1283:$L$2227,4,FALSE)),0)</f>
        <v>0</v>
      </c>
      <c r="S1282" s="15">
        <f>IFERROR(_xlfn.IFNA(VLOOKUP(Fullmath[[#This Row],[M2]],$H$2:$L1281,2,FALSE),VLOOKUP(Fullmath[[#This Row],[M2]],$H1283:$L$2227,2,FALSE)),0)</f>
        <v>0</v>
      </c>
      <c r="T1282" s="16">
        <f>IFERROR(_xlfn.IFNA(VLOOKUP(Fullmath[[#This Row],[M2]],$H$2:$L1281,4,FALSE),VLOOKUP(Fullmath[[#This Row],[M2]],$H1283:$L$2227,4,FALSE)),0)</f>
        <v>0</v>
      </c>
      <c r="W1282" s="15">
        <f>IFERROR(_xlfn.IFNA(VLOOKUP(Fullmath[[#This Row],[M3]],$H$2:$L1281,2,FALSE),VLOOKUP(Fullmath[[#This Row],[M3]],$H1283:$L$2227,2,FALSE)),0)</f>
        <v>0</v>
      </c>
      <c r="X1282" s="16">
        <f>IFERROR(_xlfn.IFNA(VLOOKUP(Fullmath[[#This Row],[M3]],$H$2:$L1281,4,FALSE),VLOOKUP(Fullmath[[#This Row],[M3]],$H1283:$L$2227,4,FALSE)),0)</f>
        <v>0</v>
      </c>
      <c r="AA1282" s="15">
        <f>IFERROR(_xlfn.IFNA(VLOOKUP(Fullmath[[#This Row],[M4]],$H$2:$L1281,2,FALSE),VLOOKUP(Fullmath[[#This Row],[M4]],$H1283:$L$2227,2,FALSE)),0)</f>
        <v>0</v>
      </c>
      <c r="AB1282" s="16">
        <f>IFERROR(_xlfn.IFNA(VLOOKUP(Fullmath[[#This Row],[M4]],$H$2:$L1281,4,FALSE),VLOOKUP(Fullmath[[#This Row],[M4]],$H1283:$L$2227,4,FALSE)),0)</f>
        <v>0</v>
      </c>
      <c r="AE1282" s="15">
        <f>IFERROR(_xlfn.IFNA(VLOOKUP(Fullmath[[#This Row],[M5]],$H$2:$L1281,2,FALSE),VLOOKUP(Fullmath[[#This Row],[M5]],$H1283:$L$2227,2,FALSE)),0)</f>
        <v>0</v>
      </c>
      <c r="AF1282" s="16">
        <f>IFERROR(_xlfn.IFNA(VLOOKUP(Fullmath[[#This Row],[M5]],$H$2:$L1281,4,FALSE),VLOOKUP(Fullmath[[#This Row],[M5]],$H1283:$L$2227,4,FALSE)),0)</f>
        <v>0</v>
      </c>
      <c r="AI1282" s="15">
        <f>IFERROR(_xlfn.IFNA(VLOOKUP(Fullmath[[#This Row],[M6]],$H$2:$L1281,2,FALSE),VLOOKUP(Fullmath[[#This Row],[M6]],$H1283:$L$2227,2,FALSE)),0)</f>
        <v>0</v>
      </c>
      <c r="AJ1282" s="16">
        <f>IFERROR(_xlfn.IFNA(VLOOKUP(Fullmath[[#This Row],[M6]],$H$2:$L1281,4,FALSE),VLOOKUP(Fullmath[[#This Row],[M6]],$H1283:$L$2227,4,FALSE)),0)</f>
        <v>0</v>
      </c>
      <c r="AM1282" s="6">
        <f>(IFERROR(VLOOKUP(AK1282,Components[[Name]:[Price]],2,FALSE),0))</f>
        <v>0</v>
      </c>
      <c r="AP1282" s="6">
        <f>(IFERROR(VLOOKUP(AN1282,Components[[Name]:[Price]],2,FALSE),0))</f>
        <v>0</v>
      </c>
      <c r="AS1282" s="6">
        <f>(IFERROR(VLOOKUP(AQ1282,Components[[Name]:[Price]],2,FALSE),0))</f>
        <v>0</v>
      </c>
      <c r="AV1282" s="6">
        <f>(IFERROR(VLOOKUP(AT1282,Components[[Name]:[Price]],2,FALSE),0))</f>
        <v>0</v>
      </c>
      <c r="AY1282" s="6">
        <f>(IFERROR(VLOOKUP(AW1282,Components[[Name]:[Price]],2,FALSE),0))</f>
        <v>0</v>
      </c>
      <c r="BB1282" s="6">
        <f>(IFERROR(VLOOKUP(AZ1282,Components[[Name]:[Price]],2,FALSE),0))</f>
        <v>0</v>
      </c>
    </row>
    <row r="1283" spans="9:54" x14ac:dyDescent="0.2">
      <c r="I1283" s="7" t="e">
        <f>Fullmath[[#This Row],[Total CP]]/Fullmath[[#This Row],[Quantity]]</f>
        <v>#DIV/0!</v>
      </c>
      <c r="J12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3" s="6" t="e">
        <f>Fullmath[[#This Row],[Mat Cost]]/Fullmath[[#This Row],[Quantity]]</f>
        <v>#DIV/0!</v>
      </c>
      <c r="L12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3" s="14"/>
      <c r="O1283" s="15">
        <f>IFERROR(_xlfn.IFNA(VLOOKUP(Fullmath[[#This Row],[M1]],$H$2:$L1282,2,FALSE),VLOOKUP(Fullmath[[#This Row],[M1]],$H1284:$L$2227,2,FALSE)),0)</f>
        <v>0</v>
      </c>
      <c r="P1283" s="16">
        <f>IFERROR(_xlfn.IFNA(VLOOKUP(Fullmath[[#This Row],[M1]],$H$2:$L1282,4,FALSE),VLOOKUP(Fullmath[[#This Row],[M1]],$H1284:$L$2227,4,FALSE)),0)</f>
        <v>0</v>
      </c>
      <c r="S1283" s="15">
        <f>IFERROR(_xlfn.IFNA(VLOOKUP(Fullmath[[#This Row],[M2]],$H$2:$L1282,2,FALSE),VLOOKUP(Fullmath[[#This Row],[M2]],$H1284:$L$2227,2,FALSE)),0)</f>
        <v>0</v>
      </c>
      <c r="T1283" s="16">
        <f>IFERROR(_xlfn.IFNA(VLOOKUP(Fullmath[[#This Row],[M2]],$H$2:$L1282,4,FALSE),VLOOKUP(Fullmath[[#This Row],[M2]],$H1284:$L$2227,4,FALSE)),0)</f>
        <v>0</v>
      </c>
      <c r="W1283" s="15">
        <f>IFERROR(_xlfn.IFNA(VLOOKUP(Fullmath[[#This Row],[M3]],$H$2:$L1282,2,FALSE),VLOOKUP(Fullmath[[#This Row],[M3]],$H1284:$L$2227,2,FALSE)),0)</f>
        <v>0</v>
      </c>
      <c r="X1283" s="16">
        <f>IFERROR(_xlfn.IFNA(VLOOKUP(Fullmath[[#This Row],[M3]],$H$2:$L1282,4,FALSE),VLOOKUP(Fullmath[[#This Row],[M3]],$H1284:$L$2227,4,FALSE)),0)</f>
        <v>0</v>
      </c>
      <c r="AA1283" s="15">
        <f>IFERROR(_xlfn.IFNA(VLOOKUP(Fullmath[[#This Row],[M4]],$H$2:$L1282,2,FALSE),VLOOKUP(Fullmath[[#This Row],[M4]],$H1284:$L$2227,2,FALSE)),0)</f>
        <v>0</v>
      </c>
      <c r="AB1283" s="16">
        <f>IFERROR(_xlfn.IFNA(VLOOKUP(Fullmath[[#This Row],[M4]],$H$2:$L1282,4,FALSE),VLOOKUP(Fullmath[[#This Row],[M4]],$H1284:$L$2227,4,FALSE)),0)</f>
        <v>0</v>
      </c>
      <c r="AE1283" s="15">
        <f>IFERROR(_xlfn.IFNA(VLOOKUP(Fullmath[[#This Row],[M5]],$H$2:$L1282,2,FALSE),VLOOKUP(Fullmath[[#This Row],[M5]],$H1284:$L$2227,2,FALSE)),0)</f>
        <v>0</v>
      </c>
      <c r="AF1283" s="16">
        <f>IFERROR(_xlfn.IFNA(VLOOKUP(Fullmath[[#This Row],[M5]],$H$2:$L1282,4,FALSE),VLOOKUP(Fullmath[[#This Row],[M5]],$H1284:$L$2227,4,FALSE)),0)</f>
        <v>0</v>
      </c>
      <c r="AI1283" s="15">
        <f>IFERROR(_xlfn.IFNA(VLOOKUP(Fullmath[[#This Row],[M6]],$H$2:$L1282,2,FALSE),VLOOKUP(Fullmath[[#This Row],[M6]],$H1284:$L$2227,2,FALSE)),0)</f>
        <v>0</v>
      </c>
      <c r="AJ1283" s="16">
        <f>IFERROR(_xlfn.IFNA(VLOOKUP(Fullmath[[#This Row],[M6]],$H$2:$L1282,4,FALSE),VLOOKUP(Fullmath[[#This Row],[M6]],$H1284:$L$2227,4,FALSE)),0)</f>
        <v>0</v>
      </c>
      <c r="AM1283" s="6">
        <f>(IFERROR(VLOOKUP(AK1283,Components[[Name]:[Price]],2,FALSE),0))</f>
        <v>0</v>
      </c>
      <c r="AP1283" s="6">
        <f>(IFERROR(VLOOKUP(AN1283,Components[[Name]:[Price]],2,FALSE),0))</f>
        <v>0</v>
      </c>
      <c r="AS1283" s="6">
        <f>(IFERROR(VLOOKUP(AQ1283,Components[[Name]:[Price]],2,FALSE),0))</f>
        <v>0</v>
      </c>
      <c r="AV1283" s="6">
        <f>(IFERROR(VLOOKUP(AT1283,Components[[Name]:[Price]],2,FALSE),0))</f>
        <v>0</v>
      </c>
      <c r="AY1283" s="6">
        <f>(IFERROR(VLOOKUP(AW1283,Components[[Name]:[Price]],2,FALSE),0))</f>
        <v>0</v>
      </c>
      <c r="BB1283" s="6">
        <f>(IFERROR(VLOOKUP(AZ1283,Components[[Name]:[Price]],2,FALSE),0))</f>
        <v>0</v>
      </c>
    </row>
    <row r="1284" spans="9:54" x14ac:dyDescent="0.2">
      <c r="I1284" s="7" t="e">
        <f>Fullmath[[#This Row],[Total CP]]/Fullmath[[#This Row],[Quantity]]</f>
        <v>#DIV/0!</v>
      </c>
      <c r="J12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4" s="6" t="e">
        <f>Fullmath[[#This Row],[Mat Cost]]/Fullmath[[#This Row],[Quantity]]</f>
        <v>#DIV/0!</v>
      </c>
      <c r="L12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4" s="14"/>
      <c r="O1284" s="15">
        <f>IFERROR(_xlfn.IFNA(VLOOKUP(Fullmath[[#This Row],[M1]],$H$2:$L1283,2,FALSE),VLOOKUP(Fullmath[[#This Row],[M1]],$H1285:$L$2227,2,FALSE)),0)</f>
        <v>0</v>
      </c>
      <c r="P1284" s="16">
        <f>IFERROR(_xlfn.IFNA(VLOOKUP(Fullmath[[#This Row],[M1]],$H$2:$L1283,4,FALSE),VLOOKUP(Fullmath[[#This Row],[M1]],$H1285:$L$2227,4,FALSE)),0)</f>
        <v>0</v>
      </c>
      <c r="S1284" s="15">
        <f>IFERROR(_xlfn.IFNA(VLOOKUP(Fullmath[[#This Row],[M2]],$H$2:$L1283,2,FALSE),VLOOKUP(Fullmath[[#This Row],[M2]],$H1285:$L$2227,2,FALSE)),0)</f>
        <v>0</v>
      </c>
      <c r="T1284" s="16">
        <f>IFERROR(_xlfn.IFNA(VLOOKUP(Fullmath[[#This Row],[M2]],$H$2:$L1283,4,FALSE),VLOOKUP(Fullmath[[#This Row],[M2]],$H1285:$L$2227,4,FALSE)),0)</f>
        <v>0</v>
      </c>
      <c r="W1284" s="15">
        <f>IFERROR(_xlfn.IFNA(VLOOKUP(Fullmath[[#This Row],[M3]],$H$2:$L1283,2,FALSE),VLOOKUP(Fullmath[[#This Row],[M3]],$H1285:$L$2227,2,FALSE)),0)</f>
        <v>0</v>
      </c>
      <c r="X1284" s="16">
        <f>IFERROR(_xlfn.IFNA(VLOOKUP(Fullmath[[#This Row],[M3]],$H$2:$L1283,4,FALSE),VLOOKUP(Fullmath[[#This Row],[M3]],$H1285:$L$2227,4,FALSE)),0)</f>
        <v>0</v>
      </c>
      <c r="AA1284" s="15">
        <f>IFERROR(_xlfn.IFNA(VLOOKUP(Fullmath[[#This Row],[M4]],$H$2:$L1283,2,FALSE),VLOOKUP(Fullmath[[#This Row],[M4]],$H1285:$L$2227,2,FALSE)),0)</f>
        <v>0</v>
      </c>
      <c r="AB1284" s="16">
        <f>IFERROR(_xlfn.IFNA(VLOOKUP(Fullmath[[#This Row],[M4]],$H$2:$L1283,4,FALSE),VLOOKUP(Fullmath[[#This Row],[M4]],$H1285:$L$2227,4,FALSE)),0)</f>
        <v>0</v>
      </c>
      <c r="AE1284" s="15">
        <f>IFERROR(_xlfn.IFNA(VLOOKUP(Fullmath[[#This Row],[M5]],$H$2:$L1283,2,FALSE),VLOOKUP(Fullmath[[#This Row],[M5]],$H1285:$L$2227,2,FALSE)),0)</f>
        <v>0</v>
      </c>
      <c r="AF1284" s="16">
        <f>IFERROR(_xlfn.IFNA(VLOOKUP(Fullmath[[#This Row],[M5]],$H$2:$L1283,4,FALSE),VLOOKUP(Fullmath[[#This Row],[M5]],$H1285:$L$2227,4,FALSE)),0)</f>
        <v>0</v>
      </c>
      <c r="AI1284" s="15">
        <f>IFERROR(_xlfn.IFNA(VLOOKUP(Fullmath[[#This Row],[M6]],$H$2:$L1283,2,FALSE),VLOOKUP(Fullmath[[#This Row],[M6]],$H1285:$L$2227,2,FALSE)),0)</f>
        <v>0</v>
      </c>
      <c r="AJ1284" s="16">
        <f>IFERROR(_xlfn.IFNA(VLOOKUP(Fullmath[[#This Row],[M6]],$H$2:$L1283,4,FALSE),VLOOKUP(Fullmath[[#This Row],[M6]],$H1285:$L$2227,4,FALSE)),0)</f>
        <v>0</v>
      </c>
      <c r="AM1284" s="6">
        <f>(IFERROR(VLOOKUP(AK1284,Components[[Name]:[Price]],2,FALSE),0))</f>
        <v>0</v>
      </c>
      <c r="AP1284" s="6">
        <f>(IFERROR(VLOOKUP(AN1284,Components[[Name]:[Price]],2,FALSE),0))</f>
        <v>0</v>
      </c>
      <c r="AS1284" s="6">
        <f>(IFERROR(VLOOKUP(AQ1284,Components[[Name]:[Price]],2,FALSE),0))</f>
        <v>0</v>
      </c>
      <c r="AV1284" s="6">
        <f>(IFERROR(VLOOKUP(AT1284,Components[[Name]:[Price]],2,FALSE),0))</f>
        <v>0</v>
      </c>
      <c r="AY1284" s="6">
        <f>(IFERROR(VLOOKUP(AW1284,Components[[Name]:[Price]],2,FALSE),0))</f>
        <v>0</v>
      </c>
      <c r="BB1284" s="6">
        <f>(IFERROR(VLOOKUP(AZ1284,Components[[Name]:[Price]],2,FALSE),0))</f>
        <v>0</v>
      </c>
    </row>
    <row r="1285" spans="9:54" x14ac:dyDescent="0.2">
      <c r="I1285" s="7" t="e">
        <f>Fullmath[[#This Row],[Total CP]]/Fullmath[[#This Row],[Quantity]]</f>
        <v>#DIV/0!</v>
      </c>
      <c r="J12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5" s="6" t="e">
        <f>Fullmath[[#This Row],[Mat Cost]]/Fullmath[[#This Row],[Quantity]]</f>
        <v>#DIV/0!</v>
      </c>
      <c r="L12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5" s="14"/>
      <c r="O1285" s="15">
        <f>IFERROR(_xlfn.IFNA(VLOOKUP(Fullmath[[#This Row],[M1]],$H$2:$L1284,2,FALSE),VLOOKUP(Fullmath[[#This Row],[M1]],$H1286:$L$2227,2,FALSE)),0)</f>
        <v>0</v>
      </c>
      <c r="P1285" s="16">
        <f>IFERROR(_xlfn.IFNA(VLOOKUP(Fullmath[[#This Row],[M1]],$H$2:$L1284,4,FALSE),VLOOKUP(Fullmath[[#This Row],[M1]],$H1286:$L$2227,4,FALSE)),0)</f>
        <v>0</v>
      </c>
      <c r="S1285" s="15">
        <f>IFERROR(_xlfn.IFNA(VLOOKUP(Fullmath[[#This Row],[M2]],$H$2:$L1284,2,FALSE),VLOOKUP(Fullmath[[#This Row],[M2]],$H1286:$L$2227,2,FALSE)),0)</f>
        <v>0</v>
      </c>
      <c r="T1285" s="16">
        <f>IFERROR(_xlfn.IFNA(VLOOKUP(Fullmath[[#This Row],[M2]],$H$2:$L1284,4,FALSE),VLOOKUP(Fullmath[[#This Row],[M2]],$H1286:$L$2227,4,FALSE)),0)</f>
        <v>0</v>
      </c>
      <c r="W1285" s="15">
        <f>IFERROR(_xlfn.IFNA(VLOOKUP(Fullmath[[#This Row],[M3]],$H$2:$L1284,2,FALSE),VLOOKUP(Fullmath[[#This Row],[M3]],$H1286:$L$2227,2,FALSE)),0)</f>
        <v>0</v>
      </c>
      <c r="X1285" s="16">
        <f>IFERROR(_xlfn.IFNA(VLOOKUP(Fullmath[[#This Row],[M3]],$H$2:$L1284,4,FALSE),VLOOKUP(Fullmath[[#This Row],[M3]],$H1286:$L$2227,4,FALSE)),0)</f>
        <v>0</v>
      </c>
      <c r="AA1285" s="15">
        <f>IFERROR(_xlfn.IFNA(VLOOKUP(Fullmath[[#This Row],[M4]],$H$2:$L1284,2,FALSE),VLOOKUP(Fullmath[[#This Row],[M4]],$H1286:$L$2227,2,FALSE)),0)</f>
        <v>0</v>
      </c>
      <c r="AB1285" s="16">
        <f>IFERROR(_xlfn.IFNA(VLOOKUP(Fullmath[[#This Row],[M4]],$H$2:$L1284,4,FALSE),VLOOKUP(Fullmath[[#This Row],[M4]],$H1286:$L$2227,4,FALSE)),0)</f>
        <v>0</v>
      </c>
      <c r="AE1285" s="15">
        <f>IFERROR(_xlfn.IFNA(VLOOKUP(Fullmath[[#This Row],[M5]],$H$2:$L1284,2,FALSE),VLOOKUP(Fullmath[[#This Row],[M5]],$H1286:$L$2227,2,FALSE)),0)</f>
        <v>0</v>
      </c>
      <c r="AF1285" s="16">
        <f>IFERROR(_xlfn.IFNA(VLOOKUP(Fullmath[[#This Row],[M5]],$H$2:$L1284,4,FALSE),VLOOKUP(Fullmath[[#This Row],[M5]],$H1286:$L$2227,4,FALSE)),0)</f>
        <v>0</v>
      </c>
      <c r="AI1285" s="15">
        <f>IFERROR(_xlfn.IFNA(VLOOKUP(Fullmath[[#This Row],[M6]],$H$2:$L1284,2,FALSE),VLOOKUP(Fullmath[[#This Row],[M6]],$H1286:$L$2227,2,FALSE)),0)</f>
        <v>0</v>
      </c>
      <c r="AJ1285" s="16">
        <f>IFERROR(_xlfn.IFNA(VLOOKUP(Fullmath[[#This Row],[M6]],$H$2:$L1284,4,FALSE),VLOOKUP(Fullmath[[#This Row],[M6]],$H1286:$L$2227,4,FALSE)),0)</f>
        <v>0</v>
      </c>
      <c r="AM1285" s="6">
        <f>(IFERROR(VLOOKUP(AK1285,Components[[Name]:[Price]],2,FALSE),0))</f>
        <v>0</v>
      </c>
      <c r="AP1285" s="6">
        <f>(IFERROR(VLOOKUP(AN1285,Components[[Name]:[Price]],2,FALSE),0))</f>
        <v>0</v>
      </c>
      <c r="AS1285" s="6">
        <f>(IFERROR(VLOOKUP(AQ1285,Components[[Name]:[Price]],2,FALSE),0))</f>
        <v>0</v>
      </c>
      <c r="AV1285" s="6">
        <f>(IFERROR(VLOOKUP(AT1285,Components[[Name]:[Price]],2,FALSE),0))</f>
        <v>0</v>
      </c>
      <c r="AY1285" s="6">
        <f>(IFERROR(VLOOKUP(AW1285,Components[[Name]:[Price]],2,FALSE),0))</f>
        <v>0</v>
      </c>
      <c r="BB1285" s="6">
        <f>(IFERROR(VLOOKUP(AZ1285,Components[[Name]:[Price]],2,FALSE),0))</f>
        <v>0</v>
      </c>
    </row>
    <row r="1286" spans="9:54" x14ac:dyDescent="0.2">
      <c r="I1286" s="7" t="e">
        <f>Fullmath[[#This Row],[Total CP]]/Fullmath[[#This Row],[Quantity]]</f>
        <v>#DIV/0!</v>
      </c>
      <c r="J12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6" s="6" t="e">
        <f>Fullmath[[#This Row],[Mat Cost]]/Fullmath[[#This Row],[Quantity]]</f>
        <v>#DIV/0!</v>
      </c>
      <c r="L12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6" s="14"/>
      <c r="O1286" s="15">
        <f>IFERROR(_xlfn.IFNA(VLOOKUP(Fullmath[[#This Row],[M1]],$H$2:$L1285,2,FALSE),VLOOKUP(Fullmath[[#This Row],[M1]],$H1287:$L$2227,2,FALSE)),0)</f>
        <v>0</v>
      </c>
      <c r="P1286" s="16">
        <f>IFERROR(_xlfn.IFNA(VLOOKUP(Fullmath[[#This Row],[M1]],$H$2:$L1285,4,FALSE),VLOOKUP(Fullmath[[#This Row],[M1]],$H1287:$L$2227,4,FALSE)),0)</f>
        <v>0</v>
      </c>
      <c r="S1286" s="15">
        <f>IFERROR(_xlfn.IFNA(VLOOKUP(Fullmath[[#This Row],[M2]],$H$2:$L1285,2,FALSE),VLOOKUP(Fullmath[[#This Row],[M2]],$H1287:$L$2227,2,FALSE)),0)</f>
        <v>0</v>
      </c>
      <c r="T1286" s="16">
        <f>IFERROR(_xlfn.IFNA(VLOOKUP(Fullmath[[#This Row],[M2]],$H$2:$L1285,4,FALSE),VLOOKUP(Fullmath[[#This Row],[M2]],$H1287:$L$2227,4,FALSE)),0)</f>
        <v>0</v>
      </c>
      <c r="W1286" s="15">
        <f>IFERROR(_xlfn.IFNA(VLOOKUP(Fullmath[[#This Row],[M3]],$H$2:$L1285,2,FALSE),VLOOKUP(Fullmath[[#This Row],[M3]],$H1287:$L$2227,2,FALSE)),0)</f>
        <v>0</v>
      </c>
      <c r="X1286" s="16">
        <f>IFERROR(_xlfn.IFNA(VLOOKUP(Fullmath[[#This Row],[M3]],$H$2:$L1285,4,FALSE),VLOOKUP(Fullmath[[#This Row],[M3]],$H1287:$L$2227,4,FALSE)),0)</f>
        <v>0</v>
      </c>
      <c r="AA1286" s="15">
        <f>IFERROR(_xlfn.IFNA(VLOOKUP(Fullmath[[#This Row],[M4]],$H$2:$L1285,2,FALSE),VLOOKUP(Fullmath[[#This Row],[M4]],$H1287:$L$2227,2,FALSE)),0)</f>
        <v>0</v>
      </c>
      <c r="AB1286" s="16">
        <f>IFERROR(_xlfn.IFNA(VLOOKUP(Fullmath[[#This Row],[M4]],$H$2:$L1285,4,FALSE),VLOOKUP(Fullmath[[#This Row],[M4]],$H1287:$L$2227,4,FALSE)),0)</f>
        <v>0</v>
      </c>
      <c r="AE1286" s="15">
        <f>IFERROR(_xlfn.IFNA(VLOOKUP(Fullmath[[#This Row],[M5]],$H$2:$L1285,2,FALSE),VLOOKUP(Fullmath[[#This Row],[M5]],$H1287:$L$2227,2,FALSE)),0)</f>
        <v>0</v>
      </c>
      <c r="AF1286" s="16">
        <f>IFERROR(_xlfn.IFNA(VLOOKUP(Fullmath[[#This Row],[M5]],$H$2:$L1285,4,FALSE),VLOOKUP(Fullmath[[#This Row],[M5]],$H1287:$L$2227,4,FALSE)),0)</f>
        <v>0</v>
      </c>
      <c r="AI1286" s="15">
        <f>IFERROR(_xlfn.IFNA(VLOOKUP(Fullmath[[#This Row],[M6]],$H$2:$L1285,2,FALSE),VLOOKUP(Fullmath[[#This Row],[M6]],$H1287:$L$2227,2,FALSE)),0)</f>
        <v>0</v>
      </c>
      <c r="AJ1286" s="16">
        <f>IFERROR(_xlfn.IFNA(VLOOKUP(Fullmath[[#This Row],[M6]],$H$2:$L1285,4,FALSE),VLOOKUP(Fullmath[[#This Row],[M6]],$H1287:$L$2227,4,FALSE)),0)</f>
        <v>0</v>
      </c>
      <c r="AM1286" s="6">
        <f>(IFERROR(VLOOKUP(AK1286,Components[[Name]:[Price]],2,FALSE),0))</f>
        <v>0</v>
      </c>
      <c r="AP1286" s="6">
        <f>(IFERROR(VLOOKUP(AN1286,Components[[Name]:[Price]],2,FALSE),0))</f>
        <v>0</v>
      </c>
      <c r="AS1286" s="6">
        <f>(IFERROR(VLOOKUP(AQ1286,Components[[Name]:[Price]],2,FALSE),0))</f>
        <v>0</v>
      </c>
      <c r="AV1286" s="6">
        <f>(IFERROR(VLOOKUP(AT1286,Components[[Name]:[Price]],2,FALSE),0))</f>
        <v>0</v>
      </c>
      <c r="AY1286" s="6">
        <f>(IFERROR(VLOOKUP(AW1286,Components[[Name]:[Price]],2,FALSE),0))</f>
        <v>0</v>
      </c>
      <c r="BB1286" s="6">
        <f>(IFERROR(VLOOKUP(AZ1286,Components[[Name]:[Price]],2,FALSE),0))</f>
        <v>0</v>
      </c>
    </row>
    <row r="1287" spans="9:54" x14ac:dyDescent="0.2">
      <c r="I1287" s="7" t="e">
        <f>Fullmath[[#This Row],[Total CP]]/Fullmath[[#This Row],[Quantity]]</f>
        <v>#DIV/0!</v>
      </c>
      <c r="J12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7" s="6" t="e">
        <f>Fullmath[[#This Row],[Mat Cost]]/Fullmath[[#This Row],[Quantity]]</f>
        <v>#DIV/0!</v>
      </c>
      <c r="L12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7" s="14"/>
      <c r="O1287" s="15">
        <f>IFERROR(_xlfn.IFNA(VLOOKUP(Fullmath[[#This Row],[M1]],$H$2:$L1286,2,FALSE),VLOOKUP(Fullmath[[#This Row],[M1]],$H1288:$L$2227,2,FALSE)),0)</f>
        <v>0</v>
      </c>
      <c r="P1287" s="16">
        <f>IFERROR(_xlfn.IFNA(VLOOKUP(Fullmath[[#This Row],[M1]],$H$2:$L1286,4,FALSE),VLOOKUP(Fullmath[[#This Row],[M1]],$H1288:$L$2227,4,FALSE)),0)</f>
        <v>0</v>
      </c>
      <c r="S1287" s="15">
        <f>IFERROR(_xlfn.IFNA(VLOOKUP(Fullmath[[#This Row],[M2]],$H$2:$L1286,2,FALSE),VLOOKUP(Fullmath[[#This Row],[M2]],$H1288:$L$2227,2,FALSE)),0)</f>
        <v>0</v>
      </c>
      <c r="T1287" s="16">
        <f>IFERROR(_xlfn.IFNA(VLOOKUP(Fullmath[[#This Row],[M2]],$H$2:$L1286,4,FALSE),VLOOKUP(Fullmath[[#This Row],[M2]],$H1288:$L$2227,4,FALSE)),0)</f>
        <v>0</v>
      </c>
      <c r="W1287" s="15">
        <f>IFERROR(_xlfn.IFNA(VLOOKUP(Fullmath[[#This Row],[M3]],$H$2:$L1286,2,FALSE),VLOOKUP(Fullmath[[#This Row],[M3]],$H1288:$L$2227,2,FALSE)),0)</f>
        <v>0</v>
      </c>
      <c r="X1287" s="16">
        <f>IFERROR(_xlfn.IFNA(VLOOKUP(Fullmath[[#This Row],[M3]],$H$2:$L1286,4,FALSE),VLOOKUP(Fullmath[[#This Row],[M3]],$H1288:$L$2227,4,FALSE)),0)</f>
        <v>0</v>
      </c>
      <c r="AA1287" s="15">
        <f>IFERROR(_xlfn.IFNA(VLOOKUP(Fullmath[[#This Row],[M4]],$H$2:$L1286,2,FALSE),VLOOKUP(Fullmath[[#This Row],[M4]],$H1288:$L$2227,2,FALSE)),0)</f>
        <v>0</v>
      </c>
      <c r="AB1287" s="16">
        <f>IFERROR(_xlfn.IFNA(VLOOKUP(Fullmath[[#This Row],[M4]],$H$2:$L1286,4,FALSE),VLOOKUP(Fullmath[[#This Row],[M4]],$H1288:$L$2227,4,FALSE)),0)</f>
        <v>0</v>
      </c>
      <c r="AE1287" s="15">
        <f>IFERROR(_xlfn.IFNA(VLOOKUP(Fullmath[[#This Row],[M5]],$H$2:$L1286,2,FALSE),VLOOKUP(Fullmath[[#This Row],[M5]],$H1288:$L$2227,2,FALSE)),0)</f>
        <v>0</v>
      </c>
      <c r="AF1287" s="16">
        <f>IFERROR(_xlfn.IFNA(VLOOKUP(Fullmath[[#This Row],[M5]],$H$2:$L1286,4,FALSE),VLOOKUP(Fullmath[[#This Row],[M5]],$H1288:$L$2227,4,FALSE)),0)</f>
        <v>0</v>
      </c>
      <c r="AI1287" s="15">
        <f>IFERROR(_xlfn.IFNA(VLOOKUP(Fullmath[[#This Row],[M6]],$H$2:$L1286,2,FALSE),VLOOKUP(Fullmath[[#This Row],[M6]],$H1288:$L$2227,2,FALSE)),0)</f>
        <v>0</v>
      </c>
      <c r="AJ1287" s="16">
        <f>IFERROR(_xlfn.IFNA(VLOOKUP(Fullmath[[#This Row],[M6]],$H$2:$L1286,4,FALSE),VLOOKUP(Fullmath[[#This Row],[M6]],$H1288:$L$2227,4,FALSE)),0)</f>
        <v>0</v>
      </c>
      <c r="AM1287" s="6">
        <f>(IFERROR(VLOOKUP(AK1287,Components[[Name]:[Price]],2,FALSE),0))</f>
        <v>0</v>
      </c>
      <c r="AP1287" s="6">
        <f>(IFERROR(VLOOKUP(AN1287,Components[[Name]:[Price]],2,FALSE),0))</f>
        <v>0</v>
      </c>
      <c r="AS1287" s="6">
        <f>(IFERROR(VLOOKUP(AQ1287,Components[[Name]:[Price]],2,FALSE),0))</f>
        <v>0</v>
      </c>
      <c r="AV1287" s="6">
        <f>(IFERROR(VLOOKUP(AT1287,Components[[Name]:[Price]],2,FALSE),0))</f>
        <v>0</v>
      </c>
      <c r="AY1287" s="6">
        <f>(IFERROR(VLOOKUP(AW1287,Components[[Name]:[Price]],2,FALSE),0))</f>
        <v>0</v>
      </c>
      <c r="BB1287" s="6">
        <f>(IFERROR(VLOOKUP(AZ1287,Components[[Name]:[Price]],2,FALSE),0))</f>
        <v>0</v>
      </c>
    </row>
    <row r="1288" spans="9:54" x14ac:dyDescent="0.2">
      <c r="I1288" s="7" t="e">
        <f>Fullmath[[#This Row],[Total CP]]/Fullmath[[#This Row],[Quantity]]</f>
        <v>#DIV/0!</v>
      </c>
      <c r="J12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8" s="6" t="e">
        <f>Fullmath[[#This Row],[Mat Cost]]/Fullmath[[#This Row],[Quantity]]</f>
        <v>#DIV/0!</v>
      </c>
      <c r="L12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8" s="14"/>
      <c r="O1288" s="15">
        <f>IFERROR(_xlfn.IFNA(VLOOKUP(Fullmath[[#This Row],[M1]],$H$2:$L1287,2,FALSE),VLOOKUP(Fullmath[[#This Row],[M1]],$H1289:$L$2227,2,FALSE)),0)</f>
        <v>0</v>
      </c>
      <c r="P1288" s="16">
        <f>IFERROR(_xlfn.IFNA(VLOOKUP(Fullmath[[#This Row],[M1]],$H$2:$L1287,4,FALSE),VLOOKUP(Fullmath[[#This Row],[M1]],$H1289:$L$2227,4,FALSE)),0)</f>
        <v>0</v>
      </c>
      <c r="S1288" s="15">
        <f>IFERROR(_xlfn.IFNA(VLOOKUP(Fullmath[[#This Row],[M2]],$H$2:$L1287,2,FALSE),VLOOKUP(Fullmath[[#This Row],[M2]],$H1289:$L$2227,2,FALSE)),0)</f>
        <v>0</v>
      </c>
      <c r="T1288" s="16">
        <f>IFERROR(_xlfn.IFNA(VLOOKUP(Fullmath[[#This Row],[M2]],$H$2:$L1287,4,FALSE),VLOOKUP(Fullmath[[#This Row],[M2]],$H1289:$L$2227,4,FALSE)),0)</f>
        <v>0</v>
      </c>
      <c r="W1288" s="15">
        <f>IFERROR(_xlfn.IFNA(VLOOKUP(Fullmath[[#This Row],[M3]],$H$2:$L1287,2,FALSE),VLOOKUP(Fullmath[[#This Row],[M3]],$H1289:$L$2227,2,FALSE)),0)</f>
        <v>0</v>
      </c>
      <c r="X1288" s="16">
        <f>IFERROR(_xlfn.IFNA(VLOOKUP(Fullmath[[#This Row],[M3]],$H$2:$L1287,4,FALSE),VLOOKUP(Fullmath[[#This Row],[M3]],$H1289:$L$2227,4,FALSE)),0)</f>
        <v>0</v>
      </c>
      <c r="AA1288" s="15">
        <f>IFERROR(_xlfn.IFNA(VLOOKUP(Fullmath[[#This Row],[M4]],$H$2:$L1287,2,FALSE),VLOOKUP(Fullmath[[#This Row],[M4]],$H1289:$L$2227,2,FALSE)),0)</f>
        <v>0</v>
      </c>
      <c r="AB1288" s="16">
        <f>IFERROR(_xlfn.IFNA(VLOOKUP(Fullmath[[#This Row],[M4]],$H$2:$L1287,4,FALSE),VLOOKUP(Fullmath[[#This Row],[M4]],$H1289:$L$2227,4,FALSE)),0)</f>
        <v>0</v>
      </c>
      <c r="AE1288" s="15">
        <f>IFERROR(_xlfn.IFNA(VLOOKUP(Fullmath[[#This Row],[M5]],$H$2:$L1287,2,FALSE),VLOOKUP(Fullmath[[#This Row],[M5]],$H1289:$L$2227,2,FALSE)),0)</f>
        <v>0</v>
      </c>
      <c r="AF1288" s="16">
        <f>IFERROR(_xlfn.IFNA(VLOOKUP(Fullmath[[#This Row],[M5]],$H$2:$L1287,4,FALSE),VLOOKUP(Fullmath[[#This Row],[M5]],$H1289:$L$2227,4,FALSE)),0)</f>
        <v>0</v>
      </c>
      <c r="AI1288" s="15">
        <f>IFERROR(_xlfn.IFNA(VLOOKUP(Fullmath[[#This Row],[M6]],$H$2:$L1287,2,FALSE),VLOOKUP(Fullmath[[#This Row],[M6]],$H1289:$L$2227,2,FALSE)),0)</f>
        <v>0</v>
      </c>
      <c r="AJ1288" s="16">
        <f>IFERROR(_xlfn.IFNA(VLOOKUP(Fullmath[[#This Row],[M6]],$H$2:$L1287,4,FALSE),VLOOKUP(Fullmath[[#This Row],[M6]],$H1289:$L$2227,4,FALSE)),0)</f>
        <v>0</v>
      </c>
      <c r="AM1288" s="6">
        <f>(IFERROR(VLOOKUP(AK1288,Components[[Name]:[Price]],2,FALSE),0))</f>
        <v>0</v>
      </c>
      <c r="AP1288" s="6">
        <f>(IFERROR(VLOOKUP(AN1288,Components[[Name]:[Price]],2,FALSE),0))</f>
        <v>0</v>
      </c>
      <c r="AS1288" s="6">
        <f>(IFERROR(VLOOKUP(AQ1288,Components[[Name]:[Price]],2,FALSE),0))</f>
        <v>0</v>
      </c>
      <c r="AV1288" s="6">
        <f>(IFERROR(VLOOKUP(AT1288,Components[[Name]:[Price]],2,FALSE),0))</f>
        <v>0</v>
      </c>
      <c r="AY1288" s="6">
        <f>(IFERROR(VLOOKUP(AW1288,Components[[Name]:[Price]],2,FALSE),0))</f>
        <v>0</v>
      </c>
      <c r="BB1288" s="6">
        <f>(IFERROR(VLOOKUP(AZ1288,Components[[Name]:[Price]],2,FALSE),0))</f>
        <v>0</v>
      </c>
    </row>
    <row r="1289" spans="9:54" x14ac:dyDescent="0.2">
      <c r="I1289" s="7" t="e">
        <f>Fullmath[[#This Row],[Total CP]]/Fullmath[[#This Row],[Quantity]]</f>
        <v>#DIV/0!</v>
      </c>
      <c r="J12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89" s="6" t="e">
        <f>Fullmath[[#This Row],[Mat Cost]]/Fullmath[[#This Row],[Quantity]]</f>
        <v>#DIV/0!</v>
      </c>
      <c r="L12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89" s="14"/>
      <c r="O1289" s="15">
        <f>IFERROR(_xlfn.IFNA(VLOOKUP(Fullmath[[#This Row],[M1]],$H$2:$L1288,2,FALSE),VLOOKUP(Fullmath[[#This Row],[M1]],$H1290:$L$2227,2,FALSE)),0)</f>
        <v>0</v>
      </c>
      <c r="P1289" s="16">
        <f>IFERROR(_xlfn.IFNA(VLOOKUP(Fullmath[[#This Row],[M1]],$H$2:$L1288,4,FALSE),VLOOKUP(Fullmath[[#This Row],[M1]],$H1290:$L$2227,4,FALSE)),0)</f>
        <v>0</v>
      </c>
      <c r="S1289" s="15">
        <f>IFERROR(_xlfn.IFNA(VLOOKUP(Fullmath[[#This Row],[M2]],$H$2:$L1288,2,FALSE),VLOOKUP(Fullmath[[#This Row],[M2]],$H1290:$L$2227,2,FALSE)),0)</f>
        <v>0</v>
      </c>
      <c r="T1289" s="16">
        <f>IFERROR(_xlfn.IFNA(VLOOKUP(Fullmath[[#This Row],[M2]],$H$2:$L1288,4,FALSE),VLOOKUP(Fullmath[[#This Row],[M2]],$H1290:$L$2227,4,FALSE)),0)</f>
        <v>0</v>
      </c>
      <c r="W1289" s="15">
        <f>IFERROR(_xlfn.IFNA(VLOOKUP(Fullmath[[#This Row],[M3]],$H$2:$L1288,2,FALSE),VLOOKUP(Fullmath[[#This Row],[M3]],$H1290:$L$2227,2,FALSE)),0)</f>
        <v>0</v>
      </c>
      <c r="X1289" s="16">
        <f>IFERROR(_xlfn.IFNA(VLOOKUP(Fullmath[[#This Row],[M3]],$H$2:$L1288,4,FALSE),VLOOKUP(Fullmath[[#This Row],[M3]],$H1290:$L$2227,4,FALSE)),0)</f>
        <v>0</v>
      </c>
      <c r="AA1289" s="15">
        <f>IFERROR(_xlfn.IFNA(VLOOKUP(Fullmath[[#This Row],[M4]],$H$2:$L1288,2,FALSE),VLOOKUP(Fullmath[[#This Row],[M4]],$H1290:$L$2227,2,FALSE)),0)</f>
        <v>0</v>
      </c>
      <c r="AB1289" s="16">
        <f>IFERROR(_xlfn.IFNA(VLOOKUP(Fullmath[[#This Row],[M4]],$H$2:$L1288,4,FALSE),VLOOKUP(Fullmath[[#This Row],[M4]],$H1290:$L$2227,4,FALSE)),0)</f>
        <v>0</v>
      </c>
      <c r="AE1289" s="15">
        <f>IFERROR(_xlfn.IFNA(VLOOKUP(Fullmath[[#This Row],[M5]],$H$2:$L1288,2,FALSE),VLOOKUP(Fullmath[[#This Row],[M5]],$H1290:$L$2227,2,FALSE)),0)</f>
        <v>0</v>
      </c>
      <c r="AF1289" s="16">
        <f>IFERROR(_xlfn.IFNA(VLOOKUP(Fullmath[[#This Row],[M5]],$H$2:$L1288,4,FALSE),VLOOKUP(Fullmath[[#This Row],[M5]],$H1290:$L$2227,4,FALSE)),0)</f>
        <v>0</v>
      </c>
      <c r="AI1289" s="15">
        <f>IFERROR(_xlfn.IFNA(VLOOKUP(Fullmath[[#This Row],[M6]],$H$2:$L1288,2,FALSE),VLOOKUP(Fullmath[[#This Row],[M6]],$H1290:$L$2227,2,FALSE)),0)</f>
        <v>0</v>
      </c>
      <c r="AJ1289" s="16">
        <f>IFERROR(_xlfn.IFNA(VLOOKUP(Fullmath[[#This Row],[M6]],$H$2:$L1288,4,FALSE),VLOOKUP(Fullmath[[#This Row],[M6]],$H1290:$L$2227,4,FALSE)),0)</f>
        <v>0</v>
      </c>
      <c r="AM1289" s="6">
        <f>(IFERROR(VLOOKUP(AK1289,Components[[Name]:[Price]],2,FALSE),0))</f>
        <v>0</v>
      </c>
      <c r="AP1289" s="6">
        <f>(IFERROR(VLOOKUP(AN1289,Components[[Name]:[Price]],2,FALSE),0))</f>
        <v>0</v>
      </c>
      <c r="AS1289" s="6">
        <f>(IFERROR(VLOOKUP(AQ1289,Components[[Name]:[Price]],2,FALSE),0))</f>
        <v>0</v>
      </c>
      <c r="AV1289" s="6">
        <f>(IFERROR(VLOOKUP(AT1289,Components[[Name]:[Price]],2,FALSE),0))</f>
        <v>0</v>
      </c>
      <c r="AY1289" s="6">
        <f>(IFERROR(VLOOKUP(AW1289,Components[[Name]:[Price]],2,FALSE),0))</f>
        <v>0</v>
      </c>
      <c r="BB1289" s="6">
        <f>(IFERROR(VLOOKUP(AZ1289,Components[[Name]:[Price]],2,FALSE),0))</f>
        <v>0</v>
      </c>
    </row>
    <row r="1290" spans="9:54" x14ac:dyDescent="0.2">
      <c r="I1290" s="7" t="e">
        <f>Fullmath[[#This Row],[Total CP]]/Fullmath[[#This Row],[Quantity]]</f>
        <v>#DIV/0!</v>
      </c>
      <c r="J12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0" s="6" t="e">
        <f>Fullmath[[#This Row],[Mat Cost]]/Fullmath[[#This Row],[Quantity]]</f>
        <v>#DIV/0!</v>
      </c>
      <c r="L12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0" s="14"/>
      <c r="O1290" s="15">
        <f>IFERROR(_xlfn.IFNA(VLOOKUP(Fullmath[[#This Row],[M1]],$H$2:$L1289,2,FALSE),VLOOKUP(Fullmath[[#This Row],[M1]],$H1291:$L$2227,2,FALSE)),0)</f>
        <v>0</v>
      </c>
      <c r="P1290" s="16">
        <f>IFERROR(_xlfn.IFNA(VLOOKUP(Fullmath[[#This Row],[M1]],$H$2:$L1289,4,FALSE),VLOOKUP(Fullmath[[#This Row],[M1]],$H1291:$L$2227,4,FALSE)),0)</f>
        <v>0</v>
      </c>
      <c r="S1290" s="15">
        <f>IFERROR(_xlfn.IFNA(VLOOKUP(Fullmath[[#This Row],[M2]],$H$2:$L1289,2,FALSE),VLOOKUP(Fullmath[[#This Row],[M2]],$H1291:$L$2227,2,FALSE)),0)</f>
        <v>0</v>
      </c>
      <c r="T1290" s="16">
        <f>IFERROR(_xlfn.IFNA(VLOOKUP(Fullmath[[#This Row],[M2]],$H$2:$L1289,4,FALSE),VLOOKUP(Fullmath[[#This Row],[M2]],$H1291:$L$2227,4,FALSE)),0)</f>
        <v>0</v>
      </c>
      <c r="W1290" s="15">
        <f>IFERROR(_xlfn.IFNA(VLOOKUP(Fullmath[[#This Row],[M3]],$H$2:$L1289,2,FALSE),VLOOKUP(Fullmath[[#This Row],[M3]],$H1291:$L$2227,2,FALSE)),0)</f>
        <v>0</v>
      </c>
      <c r="X1290" s="16">
        <f>IFERROR(_xlfn.IFNA(VLOOKUP(Fullmath[[#This Row],[M3]],$H$2:$L1289,4,FALSE),VLOOKUP(Fullmath[[#This Row],[M3]],$H1291:$L$2227,4,FALSE)),0)</f>
        <v>0</v>
      </c>
      <c r="AA1290" s="15">
        <f>IFERROR(_xlfn.IFNA(VLOOKUP(Fullmath[[#This Row],[M4]],$H$2:$L1289,2,FALSE),VLOOKUP(Fullmath[[#This Row],[M4]],$H1291:$L$2227,2,FALSE)),0)</f>
        <v>0</v>
      </c>
      <c r="AB1290" s="16">
        <f>IFERROR(_xlfn.IFNA(VLOOKUP(Fullmath[[#This Row],[M4]],$H$2:$L1289,4,FALSE),VLOOKUP(Fullmath[[#This Row],[M4]],$H1291:$L$2227,4,FALSE)),0)</f>
        <v>0</v>
      </c>
      <c r="AE1290" s="15">
        <f>IFERROR(_xlfn.IFNA(VLOOKUP(Fullmath[[#This Row],[M5]],$H$2:$L1289,2,FALSE),VLOOKUP(Fullmath[[#This Row],[M5]],$H1291:$L$2227,2,FALSE)),0)</f>
        <v>0</v>
      </c>
      <c r="AF1290" s="16">
        <f>IFERROR(_xlfn.IFNA(VLOOKUP(Fullmath[[#This Row],[M5]],$H$2:$L1289,4,FALSE),VLOOKUP(Fullmath[[#This Row],[M5]],$H1291:$L$2227,4,FALSE)),0)</f>
        <v>0</v>
      </c>
      <c r="AI1290" s="15">
        <f>IFERROR(_xlfn.IFNA(VLOOKUP(Fullmath[[#This Row],[M6]],$H$2:$L1289,2,FALSE),VLOOKUP(Fullmath[[#This Row],[M6]],$H1291:$L$2227,2,FALSE)),0)</f>
        <v>0</v>
      </c>
      <c r="AJ1290" s="16">
        <f>IFERROR(_xlfn.IFNA(VLOOKUP(Fullmath[[#This Row],[M6]],$H$2:$L1289,4,FALSE),VLOOKUP(Fullmath[[#This Row],[M6]],$H1291:$L$2227,4,FALSE)),0)</f>
        <v>0</v>
      </c>
      <c r="AM1290" s="6">
        <f>(IFERROR(VLOOKUP(AK1290,Components[[Name]:[Price]],2,FALSE),0))</f>
        <v>0</v>
      </c>
      <c r="AP1290" s="6">
        <f>(IFERROR(VLOOKUP(AN1290,Components[[Name]:[Price]],2,FALSE),0))</f>
        <v>0</v>
      </c>
      <c r="AS1290" s="6">
        <f>(IFERROR(VLOOKUP(AQ1290,Components[[Name]:[Price]],2,FALSE),0))</f>
        <v>0</v>
      </c>
      <c r="AV1290" s="6">
        <f>(IFERROR(VLOOKUP(AT1290,Components[[Name]:[Price]],2,FALSE),0))</f>
        <v>0</v>
      </c>
      <c r="AY1290" s="6">
        <f>(IFERROR(VLOOKUP(AW1290,Components[[Name]:[Price]],2,FALSE),0))</f>
        <v>0</v>
      </c>
      <c r="BB1290" s="6">
        <f>(IFERROR(VLOOKUP(AZ1290,Components[[Name]:[Price]],2,FALSE),0))</f>
        <v>0</v>
      </c>
    </row>
    <row r="1291" spans="9:54" x14ac:dyDescent="0.2">
      <c r="I1291" s="7" t="e">
        <f>Fullmath[[#This Row],[Total CP]]/Fullmath[[#This Row],[Quantity]]</f>
        <v>#DIV/0!</v>
      </c>
      <c r="J12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1" s="6" t="e">
        <f>Fullmath[[#This Row],[Mat Cost]]/Fullmath[[#This Row],[Quantity]]</f>
        <v>#DIV/0!</v>
      </c>
      <c r="L12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1" s="14"/>
      <c r="O1291" s="15">
        <f>IFERROR(_xlfn.IFNA(VLOOKUP(Fullmath[[#This Row],[M1]],$H$2:$L1290,2,FALSE),VLOOKUP(Fullmath[[#This Row],[M1]],$H1292:$L$2227,2,FALSE)),0)</f>
        <v>0</v>
      </c>
      <c r="P1291" s="16">
        <f>IFERROR(_xlfn.IFNA(VLOOKUP(Fullmath[[#This Row],[M1]],$H$2:$L1290,4,FALSE),VLOOKUP(Fullmath[[#This Row],[M1]],$H1292:$L$2227,4,FALSE)),0)</f>
        <v>0</v>
      </c>
      <c r="S1291" s="15">
        <f>IFERROR(_xlfn.IFNA(VLOOKUP(Fullmath[[#This Row],[M2]],$H$2:$L1290,2,FALSE),VLOOKUP(Fullmath[[#This Row],[M2]],$H1292:$L$2227,2,FALSE)),0)</f>
        <v>0</v>
      </c>
      <c r="T1291" s="16">
        <f>IFERROR(_xlfn.IFNA(VLOOKUP(Fullmath[[#This Row],[M2]],$H$2:$L1290,4,FALSE),VLOOKUP(Fullmath[[#This Row],[M2]],$H1292:$L$2227,4,FALSE)),0)</f>
        <v>0</v>
      </c>
      <c r="W1291" s="15">
        <f>IFERROR(_xlfn.IFNA(VLOOKUP(Fullmath[[#This Row],[M3]],$H$2:$L1290,2,FALSE),VLOOKUP(Fullmath[[#This Row],[M3]],$H1292:$L$2227,2,FALSE)),0)</f>
        <v>0</v>
      </c>
      <c r="X1291" s="16">
        <f>IFERROR(_xlfn.IFNA(VLOOKUP(Fullmath[[#This Row],[M3]],$H$2:$L1290,4,FALSE),VLOOKUP(Fullmath[[#This Row],[M3]],$H1292:$L$2227,4,FALSE)),0)</f>
        <v>0</v>
      </c>
      <c r="AA1291" s="15">
        <f>IFERROR(_xlfn.IFNA(VLOOKUP(Fullmath[[#This Row],[M4]],$H$2:$L1290,2,FALSE),VLOOKUP(Fullmath[[#This Row],[M4]],$H1292:$L$2227,2,FALSE)),0)</f>
        <v>0</v>
      </c>
      <c r="AB1291" s="16">
        <f>IFERROR(_xlfn.IFNA(VLOOKUP(Fullmath[[#This Row],[M4]],$H$2:$L1290,4,FALSE),VLOOKUP(Fullmath[[#This Row],[M4]],$H1292:$L$2227,4,FALSE)),0)</f>
        <v>0</v>
      </c>
      <c r="AE1291" s="15">
        <f>IFERROR(_xlfn.IFNA(VLOOKUP(Fullmath[[#This Row],[M5]],$H$2:$L1290,2,FALSE),VLOOKUP(Fullmath[[#This Row],[M5]],$H1292:$L$2227,2,FALSE)),0)</f>
        <v>0</v>
      </c>
      <c r="AF1291" s="16">
        <f>IFERROR(_xlfn.IFNA(VLOOKUP(Fullmath[[#This Row],[M5]],$H$2:$L1290,4,FALSE),VLOOKUP(Fullmath[[#This Row],[M5]],$H1292:$L$2227,4,FALSE)),0)</f>
        <v>0</v>
      </c>
      <c r="AI1291" s="15">
        <f>IFERROR(_xlfn.IFNA(VLOOKUP(Fullmath[[#This Row],[M6]],$H$2:$L1290,2,FALSE),VLOOKUP(Fullmath[[#This Row],[M6]],$H1292:$L$2227,2,FALSE)),0)</f>
        <v>0</v>
      </c>
      <c r="AJ1291" s="16">
        <f>IFERROR(_xlfn.IFNA(VLOOKUP(Fullmath[[#This Row],[M6]],$H$2:$L1290,4,FALSE),VLOOKUP(Fullmath[[#This Row],[M6]],$H1292:$L$2227,4,FALSE)),0)</f>
        <v>0</v>
      </c>
      <c r="AM1291" s="6">
        <f>(IFERROR(VLOOKUP(AK1291,Components[[Name]:[Price]],2,FALSE),0))</f>
        <v>0</v>
      </c>
      <c r="AP1291" s="6">
        <f>(IFERROR(VLOOKUP(AN1291,Components[[Name]:[Price]],2,FALSE),0))</f>
        <v>0</v>
      </c>
      <c r="AS1291" s="6">
        <f>(IFERROR(VLOOKUP(AQ1291,Components[[Name]:[Price]],2,FALSE),0))</f>
        <v>0</v>
      </c>
      <c r="AV1291" s="6">
        <f>(IFERROR(VLOOKUP(AT1291,Components[[Name]:[Price]],2,FALSE),0))</f>
        <v>0</v>
      </c>
      <c r="AY1291" s="6">
        <f>(IFERROR(VLOOKUP(AW1291,Components[[Name]:[Price]],2,FALSE),0))</f>
        <v>0</v>
      </c>
      <c r="BB1291" s="6">
        <f>(IFERROR(VLOOKUP(AZ1291,Components[[Name]:[Price]],2,FALSE),0))</f>
        <v>0</v>
      </c>
    </row>
    <row r="1292" spans="9:54" x14ac:dyDescent="0.2">
      <c r="I1292" s="7" t="e">
        <f>Fullmath[[#This Row],[Total CP]]/Fullmath[[#This Row],[Quantity]]</f>
        <v>#DIV/0!</v>
      </c>
      <c r="J12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2" s="6" t="e">
        <f>Fullmath[[#This Row],[Mat Cost]]/Fullmath[[#This Row],[Quantity]]</f>
        <v>#DIV/0!</v>
      </c>
      <c r="L12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2" s="14"/>
      <c r="O1292" s="15">
        <f>IFERROR(_xlfn.IFNA(VLOOKUP(Fullmath[[#This Row],[M1]],$H$2:$L1291,2,FALSE),VLOOKUP(Fullmath[[#This Row],[M1]],$H1293:$L$2227,2,FALSE)),0)</f>
        <v>0</v>
      </c>
      <c r="P1292" s="16">
        <f>IFERROR(_xlfn.IFNA(VLOOKUP(Fullmath[[#This Row],[M1]],$H$2:$L1291,4,FALSE),VLOOKUP(Fullmath[[#This Row],[M1]],$H1293:$L$2227,4,FALSE)),0)</f>
        <v>0</v>
      </c>
      <c r="S1292" s="15">
        <f>IFERROR(_xlfn.IFNA(VLOOKUP(Fullmath[[#This Row],[M2]],$H$2:$L1291,2,FALSE),VLOOKUP(Fullmath[[#This Row],[M2]],$H1293:$L$2227,2,FALSE)),0)</f>
        <v>0</v>
      </c>
      <c r="T1292" s="16">
        <f>IFERROR(_xlfn.IFNA(VLOOKUP(Fullmath[[#This Row],[M2]],$H$2:$L1291,4,FALSE),VLOOKUP(Fullmath[[#This Row],[M2]],$H1293:$L$2227,4,FALSE)),0)</f>
        <v>0</v>
      </c>
      <c r="W1292" s="15">
        <f>IFERROR(_xlfn.IFNA(VLOOKUP(Fullmath[[#This Row],[M3]],$H$2:$L1291,2,FALSE),VLOOKUP(Fullmath[[#This Row],[M3]],$H1293:$L$2227,2,FALSE)),0)</f>
        <v>0</v>
      </c>
      <c r="X1292" s="16">
        <f>IFERROR(_xlfn.IFNA(VLOOKUP(Fullmath[[#This Row],[M3]],$H$2:$L1291,4,FALSE),VLOOKUP(Fullmath[[#This Row],[M3]],$H1293:$L$2227,4,FALSE)),0)</f>
        <v>0</v>
      </c>
      <c r="AA1292" s="15">
        <f>IFERROR(_xlfn.IFNA(VLOOKUP(Fullmath[[#This Row],[M4]],$H$2:$L1291,2,FALSE),VLOOKUP(Fullmath[[#This Row],[M4]],$H1293:$L$2227,2,FALSE)),0)</f>
        <v>0</v>
      </c>
      <c r="AB1292" s="16">
        <f>IFERROR(_xlfn.IFNA(VLOOKUP(Fullmath[[#This Row],[M4]],$H$2:$L1291,4,FALSE),VLOOKUP(Fullmath[[#This Row],[M4]],$H1293:$L$2227,4,FALSE)),0)</f>
        <v>0</v>
      </c>
      <c r="AE1292" s="15">
        <f>IFERROR(_xlfn.IFNA(VLOOKUP(Fullmath[[#This Row],[M5]],$H$2:$L1291,2,FALSE),VLOOKUP(Fullmath[[#This Row],[M5]],$H1293:$L$2227,2,FALSE)),0)</f>
        <v>0</v>
      </c>
      <c r="AF1292" s="16">
        <f>IFERROR(_xlfn.IFNA(VLOOKUP(Fullmath[[#This Row],[M5]],$H$2:$L1291,4,FALSE),VLOOKUP(Fullmath[[#This Row],[M5]],$H1293:$L$2227,4,FALSE)),0)</f>
        <v>0</v>
      </c>
      <c r="AI1292" s="15">
        <f>IFERROR(_xlfn.IFNA(VLOOKUP(Fullmath[[#This Row],[M6]],$H$2:$L1291,2,FALSE),VLOOKUP(Fullmath[[#This Row],[M6]],$H1293:$L$2227,2,FALSE)),0)</f>
        <v>0</v>
      </c>
      <c r="AJ1292" s="16">
        <f>IFERROR(_xlfn.IFNA(VLOOKUP(Fullmath[[#This Row],[M6]],$H$2:$L1291,4,FALSE),VLOOKUP(Fullmath[[#This Row],[M6]],$H1293:$L$2227,4,FALSE)),0)</f>
        <v>0</v>
      </c>
      <c r="AM1292" s="6">
        <f>(IFERROR(VLOOKUP(AK1292,Components[[Name]:[Price]],2,FALSE),0))</f>
        <v>0</v>
      </c>
      <c r="AP1292" s="6">
        <f>(IFERROR(VLOOKUP(AN1292,Components[[Name]:[Price]],2,FALSE),0))</f>
        <v>0</v>
      </c>
      <c r="AS1292" s="6">
        <f>(IFERROR(VLOOKUP(AQ1292,Components[[Name]:[Price]],2,FALSE),0))</f>
        <v>0</v>
      </c>
      <c r="AV1292" s="6">
        <f>(IFERROR(VLOOKUP(AT1292,Components[[Name]:[Price]],2,FALSE),0))</f>
        <v>0</v>
      </c>
      <c r="AY1292" s="6">
        <f>(IFERROR(VLOOKUP(AW1292,Components[[Name]:[Price]],2,FALSE),0))</f>
        <v>0</v>
      </c>
      <c r="BB1292" s="6">
        <f>(IFERROR(VLOOKUP(AZ1292,Components[[Name]:[Price]],2,FALSE),0))</f>
        <v>0</v>
      </c>
    </row>
    <row r="1293" spans="9:54" x14ac:dyDescent="0.2">
      <c r="I1293" s="7" t="e">
        <f>Fullmath[[#This Row],[Total CP]]/Fullmath[[#This Row],[Quantity]]</f>
        <v>#DIV/0!</v>
      </c>
      <c r="J12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3" s="6" t="e">
        <f>Fullmath[[#This Row],[Mat Cost]]/Fullmath[[#This Row],[Quantity]]</f>
        <v>#DIV/0!</v>
      </c>
      <c r="L12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3" s="14"/>
      <c r="O1293" s="15">
        <f>IFERROR(_xlfn.IFNA(VLOOKUP(Fullmath[[#This Row],[M1]],$H$2:$L1292,2,FALSE),VLOOKUP(Fullmath[[#This Row],[M1]],$H1294:$L$2227,2,FALSE)),0)</f>
        <v>0</v>
      </c>
      <c r="P1293" s="16">
        <f>IFERROR(_xlfn.IFNA(VLOOKUP(Fullmath[[#This Row],[M1]],$H$2:$L1292,4,FALSE),VLOOKUP(Fullmath[[#This Row],[M1]],$H1294:$L$2227,4,FALSE)),0)</f>
        <v>0</v>
      </c>
      <c r="S1293" s="15">
        <f>IFERROR(_xlfn.IFNA(VLOOKUP(Fullmath[[#This Row],[M2]],$H$2:$L1292,2,FALSE),VLOOKUP(Fullmath[[#This Row],[M2]],$H1294:$L$2227,2,FALSE)),0)</f>
        <v>0</v>
      </c>
      <c r="T1293" s="16">
        <f>IFERROR(_xlfn.IFNA(VLOOKUP(Fullmath[[#This Row],[M2]],$H$2:$L1292,4,FALSE),VLOOKUP(Fullmath[[#This Row],[M2]],$H1294:$L$2227,4,FALSE)),0)</f>
        <v>0</v>
      </c>
      <c r="W1293" s="15">
        <f>IFERROR(_xlfn.IFNA(VLOOKUP(Fullmath[[#This Row],[M3]],$H$2:$L1292,2,FALSE),VLOOKUP(Fullmath[[#This Row],[M3]],$H1294:$L$2227,2,FALSE)),0)</f>
        <v>0</v>
      </c>
      <c r="X1293" s="16">
        <f>IFERROR(_xlfn.IFNA(VLOOKUP(Fullmath[[#This Row],[M3]],$H$2:$L1292,4,FALSE),VLOOKUP(Fullmath[[#This Row],[M3]],$H1294:$L$2227,4,FALSE)),0)</f>
        <v>0</v>
      </c>
      <c r="AA1293" s="15">
        <f>IFERROR(_xlfn.IFNA(VLOOKUP(Fullmath[[#This Row],[M4]],$H$2:$L1292,2,FALSE),VLOOKUP(Fullmath[[#This Row],[M4]],$H1294:$L$2227,2,FALSE)),0)</f>
        <v>0</v>
      </c>
      <c r="AB1293" s="16">
        <f>IFERROR(_xlfn.IFNA(VLOOKUP(Fullmath[[#This Row],[M4]],$H$2:$L1292,4,FALSE),VLOOKUP(Fullmath[[#This Row],[M4]],$H1294:$L$2227,4,FALSE)),0)</f>
        <v>0</v>
      </c>
      <c r="AE1293" s="15">
        <f>IFERROR(_xlfn.IFNA(VLOOKUP(Fullmath[[#This Row],[M5]],$H$2:$L1292,2,FALSE),VLOOKUP(Fullmath[[#This Row],[M5]],$H1294:$L$2227,2,FALSE)),0)</f>
        <v>0</v>
      </c>
      <c r="AF1293" s="16">
        <f>IFERROR(_xlfn.IFNA(VLOOKUP(Fullmath[[#This Row],[M5]],$H$2:$L1292,4,FALSE),VLOOKUP(Fullmath[[#This Row],[M5]],$H1294:$L$2227,4,FALSE)),0)</f>
        <v>0</v>
      </c>
      <c r="AI1293" s="15">
        <f>IFERROR(_xlfn.IFNA(VLOOKUP(Fullmath[[#This Row],[M6]],$H$2:$L1292,2,FALSE),VLOOKUP(Fullmath[[#This Row],[M6]],$H1294:$L$2227,2,FALSE)),0)</f>
        <v>0</v>
      </c>
      <c r="AJ1293" s="16">
        <f>IFERROR(_xlfn.IFNA(VLOOKUP(Fullmath[[#This Row],[M6]],$H$2:$L1292,4,FALSE),VLOOKUP(Fullmath[[#This Row],[M6]],$H1294:$L$2227,4,FALSE)),0)</f>
        <v>0</v>
      </c>
      <c r="AM1293" s="6">
        <f>(IFERROR(VLOOKUP(AK1293,Components[[Name]:[Price]],2,FALSE),0))</f>
        <v>0</v>
      </c>
      <c r="AP1293" s="6">
        <f>(IFERROR(VLOOKUP(AN1293,Components[[Name]:[Price]],2,FALSE),0))</f>
        <v>0</v>
      </c>
      <c r="AS1293" s="6">
        <f>(IFERROR(VLOOKUP(AQ1293,Components[[Name]:[Price]],2,FALSE),0))</f>
        <v>0</v>
      </c>
      <c r="AV1293" s="6">
        <f>(IFERROR(VLOOKUP(AT1293,Components[[Name]:[Price]],2,FALSE),0))</f>
        <v>0</v>
      </c>
      <c r="AY1293" s="6">
        <f>(IFERROR(VLOOKUP(AW1293,Components[[Name]:[Price]],2,FALSE),0))</f>
        <v>0</v>
      </c>
      <c r="BB1293" s="6">
        <f>(IFERROR(VLOOKUP(AZ1293,Components[[Name]:[Price]],2,FALSE),0))</f>
        <v>0</v>
      </c>
    </row>
    <row r="1294" spans="9:54" x14ac:dyDescent="0.2">
      <c r="I1294" s="7" t="e">
        <f>Fullmath[[#This Row],[Total CP]]/Fullmath[[#This Row],[Quantity]]</f>
        <v>#DIV/0!</v>
      </c>
      <c r="J12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4" s="6" t="e">
        <f>Fullmath[[#This Row],[Mat Cost]]/Fullmath[[#This Row],[Quantity]]</f>
        <v>#DIV/0!</v>
      </c>
      <c r="L12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4" s="14"/>
      <c r="O1294" s="15">
        <f>IFERROR(_xlfn.IFNA(VLOOKUP(Fullmath[[#This Row],[M1]],$H$2:$L1293,2,FALSE),VLOOKUP(Fullmath[[#This Row],[M1]],$H1295:$L$2227,2,FALSE)),0)</f>
        <v>0</v>
      </c>
      <c r="P1294" s="16">
        <f>IFERROR(_xlfn.IFNA(VLOOKUP(Fullmath[[#This Row],[M1]],$H$2:$L1293,4,FALSE),VLOOKUP(Fullmath[[#This Row],[M1]],$H1295:$L$2227,4,FALSE)),0)</f>
        <v>0</v>
      </c>
      <c r="S1294" s="15">
        <f>IFERROR(_xlfn.IFNA(VLOOKUP(Fullmath[[#This Row],[M2]],$H$2:$L1293,2,FALSE),VLOOKUP(Fullmath[[#This Row],[M2]],$H1295:$L$2227,2,FALSE)),0)</f>
        <v>0</v>
      </c>
      <c r="T1294" s="16">
        <f>IFERROR(_xlfn.IFNA(VLOOKUP(Fullmath[[#This Row],[M2]],$H$2:$L1293,4,FALSE),VLOOKUP(Fullmath[[#This Row],[M2]],$H1295:$L$2227,4,FALSE)),0)</f>
        <v>0</v>
      </c>
      <c r="W1294" s="15">
        <f>IFERROR(_xlfn.IFNA(VLOOKUP(Fullmath[[#This Row],[M3]],$H$2:$L1293,2,FALSE),VLOOKUP(Fullmath[[#This Row],[M3]],$H1295:$L$2227,2,FALSE)),0)</f>
        <v>0</v>
      </c>
      <c r="X1294" s="16">
        <f>IFERROR(_xlfn.IFNA(VLOOKUP(Fullmath[[#This Row],[M3]],$H$2:$L1293,4,FALSE),VLOOKUP(Fullmath[[#This Row],[M3]],$H1295:$L$2227,4,FALSE)),0)</f>
        <v>0</v>
      </c>
      <c r="AA1294" s="15">
        <f>IFERROR(_xlfn.IFNA(VLOOKUP(Fullmath[[#This Row],[M4]],$H$2:$L1293,2,FALSE),VLOOKUP(Fullmath[[#This Row],[M4]],$H1295:$L$2227,2,FALSE)),0)</f>
        <v>0</v>
      </c>
      <c r="AB1294" s="16">
        <f>IFERROR(_xlfn.IFNA(VLOOKUP(Fullmath[[#This Row],[M4]],$H$2:$L1293,4,FALSE),VLOOKUP(Fullmath[[#This Row],[M4]],$H1295:$L$2227,4,FALSE)),0)</f>
        <v>0</v>
      </c>
      <c r="AE1294" s="15">
        <f>IFERROR(_xlfn.IFNA(VLOOKUP(Fullmath[[#This Row],[M5]],$H$2:$L1293,2,FALSE),VLOOKUP(Fullmath[[#This Row],[M5]],$H1295:$L$2227,2,FALSE)),0)</f>
        <v>0</v>
      </c>
      <c r="AF1294" s="16">
        <f>IFERROR(_xlfn.IFNA(VLOOKUP(Fullmath[[#This Row],[M5]],$H$2:$L1293,4,FALSE),VLOOKUP(Fullmath[[#This Row],[M5]],$H1295:$L$2227,4,FALSE)),0)</f>
        <v>0</v>
      </c>
      <c r="AI1294" s="15">
        <f>IFERROR(_xlfn.IFNA(VLOOKUP(Fullmath[[#This Row],[M6]],$H$2:$L1293,2,FALSE),VLOOKUP(Fullmath[[#This Row],[M6]],$H1295:$L$2227,2,FALSE)),0)</f>
        <v>0</v>
      </c>
      <c r="AJ1294" s="16">
        <f>IFERROR(_xlfn.IFNA(VLOOKUP(Fullmath[[#This Row],[M6]],$H$2:$L1293,4,FALSE),VLOOKUP(Fullmath[[#This Row],[M6]],$H1295:$L$2227,4,FALSE)),0)</f>
        <v>0</v>
      </c>
      <c r="AM1294" s="6">
        <f>(IFERROR(VLOOKUP(AK1294,Components[[Name]:[Price]],2,FALSE),0))</f>
        <v>0</v>
      </c>
      <c r="AP1294" s="6">
        <f>(IFERROR(VLOOKUP(AN1294,Components[[Name]:[Price]],2,FALSE),0))</f>
        <v>0</v>
      </c>
      <c r="AS1294" s="6">
        <f>(IFERROR(VLOOKUP(AQ1294,Components[[Name]:[Price]],2,FALSE),0))</f>
        <v>0</v>
      </c>
      <c r="AV1294" s="6">
        <f>(IFERROR(VLOOKUP(AT1294,Components[[Name]:[Price]],2,FALSE),0))</f>
        <v>0</v>
      </c>
      <c r="AY1294" s="6">
        <f>(IFERROR(VLOOKUP(AW1294,Components[[Name]:[Price]],2,FALSE),0))</f>
        <v>0</v>
      </c>
      <c r="BB1294" s="6">
        <f>(IFERROR(VLOOKUP(AZ1294,Components[[Name]:[Price]],2,FALSE),0))</f>
        <v>0</v>
      </c>
    </row>
    <row r="1295" spans="9:54" x14ac:dyDescent="0.2">
      <c r="I1295" s="7" t="e">
        <f>Fullmath[[#This Row],[Total CP]]/Fullmath[[#This Row],[Quantity]]</f>
        <v>#DIV/0!</v>
      </c>
      <c r="J12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5" s="6" t="e">
        <f>Fullmath[[#This Row],[Mat Cost]]/Fullmath[[#This Row],[Quantity]]</f>
        <v>#DIV/0!</v>
      </c>
      <c r="L12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5" s="14"/>
      <c r="O1295" s="15">
        <f>IFERROR(_xlfn.IFNA(VLOOKUP(Fullmath[[#This Row],[M1]],$H$2:$L1294,2,FALSE),VLOOKUP(Fullmath[[#This Row],[M1]],$H1296:$L$2227,2,FALSE)),0)</f>
        <v>0</v>
      </c>
      <c r="P1295" s="16">
        <f>IFERROR(_xlfn.IFNA(VLOOKUP(Fullmath[[#This Row],[M1]],$H$2:$L1294,4,FALSE),VLOOKUP(Fullmath[[#This Row],[M1]],$H1296:$L$2227,4,FALSE)),0)</f>
        <v>0</v>
      </c>
      <c r="S1295" s="15">
        <f>IFERROR(_xlfn.IFNA(VLOOKUP(Fullmath[[#This Row],[M2]],$H$2:$L1294,2,FALSE),VLOOKUP(Fullmath[[#This Row],[M2]],$H1296:$L$2227,2,FALSE)),0)</f>
        <v>0</v>
      </c>
      <c r="T1295" s="16">
        <f>IFERROR(_xlfn.IFNA(VLOOKUP(Fullmath[[#This Row],[M2]],$H$2:$L1294,4,FALSE),VLOOKUP(Fullmath[[#This Row],[M2]],$H1296:$L$2227,4,FALSE)),0)</f>
        <v>0</v>
      </c>
      <c r="W1295" s="15">
        <f>IFERROR(_xlfn.IFNA(VLOOKUP(Fullmath[[#This Row],[M3]],$H$2:$L1294,2,FALSE),VLOOKUP(Fullmath[[#This Row],[M3]],$H1296:$L$2227,2,FALSE)),0)</f>
        <v>0</v>
      </c>
      <c r="X1295" s="16">
        <f>IFERROR(_xlfn.IFNA(VLOOKUP(Fullmath[[#This Row],[M3]],$H$2:$L1294,4,FALSE),VLOOKUP(Fullmath[[#This Row],[M3]],$H1296:$L$2227,4,FALSE)),0)</f>
        <v>0</v>
      </c>
      <c r="AA1295" s="15">
        <f>IFERROR(_xlfn.IFNA(VLOOKUP(Fullmath[[#This Row],[M4]],$H$2:$L1294,2,FALSE),VLOOKUP(Fullmath[[#This Row],[M4]],$H1296:$L$2227,2,FALSE)),0)</f>
        <v>0</v>
      </c>
      <c r="AB1295" s="16">
        <f>IFERROR(_xlfn.IFNA(VLOOKUP(Fullmath[[#This Row],[M4]],$H$2:$L1294,4,FALSE),VLOOKUP(Fullmath[[#This Row],[M4]],$H1296:$L$2227,4,FALSE)),0)</f>
        <v>0</v>
      </c>
      <c r="AE1295" s="15">
        <f>IFERROR(_xlfn.IFNA(VLOOKUP(Fullmath[[#This Row],[M5]],$H$2:$L1294,2,FALSE),VLOOKUP(Fullmath[[#This Row],[M5]],$H1296:$L$2227,2,FALSE)),0)</f>
        <v>0</v>
      </c>
      <c r="AF1295" s="16">
        <f>IFERROR(_xlfn.IFNA(VLOOKUP(Fullmath[[#This Row],[M5]],$H$2:$L1294,4,FALSE),VLOOKUP(Fullmath[[#This Row],[M5]],$H1296:$L$2227,4,FALSE)),0)</f>
        <v>0</v>
      </c>
      <c r="AI1295" s="15">
        <f>IFERROR(_xlfn.IFNA(VLOOKUP(Fullmath[[#This Row],[M6]],$H$2:$L1294,2,FALSE),VLOOKUP(Fullmath[[#This Row],[M6]],$H1296:$L$2227,2,FALSE)),0)</f>
        <v>0</v>
      </c>
      <c r="AJ1295" s="16">
        <f>IFERROR(_xlfn.IFNA(VLOOKUP(Fullmath[[#This Row],[M6]],$H$2:$L1294,4,FALSE),VLOOKUP(Fullmath[[#This Row],[M6]],$H1296:$L$2227,4,FALSE)),0)</f>
        <v>0</v>
      </c>
      <c r="AM1295" s="6">
        <f>(IFERROR(VLOOKUP(AK1295,Components[[Name]:[Price]],2,FALSE),0))</f>
        <v>0</v>
      </c>
      <c r="AP1295" s="6">
        <f>(IFERROR(VLOOKUP(AN1295,Components[[Name]:[Price]],2,FALSE),0))</f>
        <v>0</v>
      </c>
      <c r="AS1295" s="6">
        <f>(IFERROR(VLOOKUP(AQ1295,Components[[Name]:[Price]],2,FALSE),0))</f>
        <v>0</v>
      </c>
      <c r="AV1295" s="6">
        <f>(IFERROR(VLOOKUP(AT1295,Components[[Name]:[Price]],2,FALSE),0))</f>
        <v>0</v>
      </c>
      <c r="AY1295" s="6">
        <f>(IFERROR(VLOOKUP(AW1295,Components[[Name]:[Price]],2,FALSE),0))</f>
        <v>0</v>
      </c>
      <c r="BB1295" s="6">
        <f>(IFERROR(VLOOKUP(AZ1295,Components[[Name]:[Price]],2,FALSE),0))</f>
        <v>0</v>
      </c>
    </row>
    <row r="1296" spans="9:54" x14ac:dyDescent="0.2">
      <c r="I1296" s="7" t="e">
        <f>Fullmath[[#This Row],[Total CP]]/Fullmath[[#This Row],[Quantity]]</f>
        <v>#DIV/0!</v>
      </c>
      <c r="J12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6" s="6" t="e">
        <f>Fullmath[[#This Row],[Mat Cost]]/Fullmath[[#This Row],[Quantity]]</f>
        <v>#DIV/0!</v>
      </c>
      <c r="L12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6" s="14"/>
      <c r="O1296" s="15">
        <f>IFERROR(_xlfn.IFNA(VLOOKUP(Fullmath[[#This Row],[M1]],$H$2:$L1295,2,FALSE),VLOOKUP(Fullmath[[#This Row],[M1]],$H1297:$L$2227,2,FALSE)),0)</f>
        <v>0</v>
      </c>
      <c r="P1296" s="16">
        <f>IFERROR(_xlfn.IFNA(VLOOKUP(Fullmath[[#This Row],[M1]],$H$2:$L1295,4,FALSE),VLOOKUP(Fullmath[[#This Row],[M1]],$H1297:$L$2227,4,FALSE)),0)</f>
        <v>0</v>
      </c>
      <c r="S1296" s="15">
        <f>IFERROR(_xlfn.IFNA(VLOOKUP(Fullmath[[#This Row],[M2]],$H$2:$L1295,2,FALSE),VLOOKUP(Fullmath[[#This Row],[M2]],$H1297:$L$2227,2,FALSE)),0)</f>
        <v>0</v>
      </c>
      <c r="T1296" s="16">
        <f>IFERROR(_xlfn.IFNA(VLOOKUP(Fullmath[[#This Row],[M2]],$H$2:$L1295,4,FALSE),VLOOKUP(Fullmath[[#This Row],[M2]],$H1297:$L$2227,4,FALSE)),0)</f>
        <v>0</v>
      </c>
      <c r="W1296" s="15">
        <f>IFERROR(_xlfn.IFNA(VLOOKUP(Fullmath[[#This Row],[M3]],$H$2:$L1295,2,FALSE),VLOOKUP(Fullmath[[#This Row],[M3]],$H1297:$L$2227,2,FALSE)),0)</f>
        <v>0</v>
      </c>
      <c r="X1296" s="16">
        <f>IFERROR(_xlfn.IFNA(VLOOKUP(Fullmath[[#This Row],[M3]],$H$2:$L1295,4,FALSE),VLOOKUP(Fullmath[[#This Row],[M3]],$H1297:$L$2227,4,FALSE)),0)</f>
        <v>0</v>
      </c>
      <c r="AA1296" s="15">
        <f>IFERROR(_xlfn.IFNA(VLOOKUP(Fullmath[[#This Row],[M4]],$H$2:$L1295,2,FALSE),VLOOKUP(Fullmath[[#This Row],[M4]],$H1297:$L$2227,2,FALSE)),0)</f>
        <v>0</v>
      </c>
      <c r="AB1296" s="16">
        <f>IFERROR(_xlfn.IFNA(VLOOKUP(Fullmath[[#This Row],[M4]],$H$2:$L1295,4,FALSE),VLOOKUP(Fullmath[[#This Row],[M4]],$H1297:$L$2227,4,FALSE)),0)</f>
        <v>0</v>
      </c>
      <c r="AE1296" s="15">
        <f>IFERROR(_xlfn.IFNA(VLOOKUP(Fullmath[[#This Row],[M5]],$H$2:$L1295,2,FALSE),VLOOKUP(Fullmath[[#This Row],[M5]],$H1297:$L$2227,2,FALSE)),0)</f>
        <v>0</v>
      </c>
      <c r="AF1296" s="16">
        <f>IFERROR(_xlfn.IFNA(VLOOKUP(Fullmath[[#This Row],[M5]],$H$2:$L1295,4,FALSE),VLOOKUP(Fullmath[[#This Row],[M5]],$H1297:$L$2227,4,FALSE)),0)</f>
        <v>0</v>
      </c>
      <c r="AI1296" s="15">
        <f>IFERROR(_xlfn.IFNA(VLOOKUP(Fullmath[[#This Row],[M6]],$H$2:$L1295,2,FALSE),VLOOKUP(Fullmath[[#This Row],[M6]],$H1297:$L$2227,2,FALSE)),0)</f>
        <v>0</v>
      </c>
      <c r="AJ1296" s="16">
        <f>IFERROR(_xlfn.IFNA(VLOOKUP(Fullmath[[#This Row],[M6]],$H$2:$L1295,4,FALSE),VLOOKUP(Fullmath[[#This Row],[M6]],$H1297:$L$2227,4,FALSE)),0)</f>
        <v>0</v>
      </c>
      <c r="AM1296" s="6">
        <f>(IFERROR(VLOOKUP(AK1296,Components[[Name]:[Price]],2,FALSE),0))</f>
        <v>0</v>
      </c>
      <c r="AP1296" s="6">
        <f>(IFERROR(VLOOKUP(AN1296,Components[[Name]:[Price]],2,FALSE),0))</f>
        <v>0</v>
      </c>
      <c r="AS1296" s="6">
        <f>(IFERROR(VLOOKUP(AQ1296,Components[[Name]:[Price]],2,FALSE),0))</f>
        <v>0</v>
      </c>
      <c r="AV1296" s="6">
        <f>(IFERROR(VLOOKUP(AT1296,Components[[Name]:[Price]],2,FALSE),0))</f>
        <v>0</v>
      </c>
      <c r="AY1296" s="6">
        <f>(IFERROR(VLOOKUP(AW1296,Components[[Name]:[Price]],2,FALSE),0))</f>
        <v>0</v>
      </c>
      <c r="BB1296" s="6">
        <f>(IFERROR(VLOOKUP(AZ1296,Components[[Name]:[Price]],2,FALSE),0))</f>
        <v>0</v>
      </c>
    </row>
    <row r="1297" spans="9:54" x14ac:dyDescent="0.2">
      <c r="I1297" s="7" t="e">
        <f>Fullmath[[#This Row],[Total CP]]/Fullmath[[#This Row],[Quantity]]</f>
        <v>#DIV/0!</v>
      </c>
      <c r="J12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7" s="6" t="e">
        <f>Fullmath[[#This Row],[Mat Cost]]/Fullmath[[#This Row],[Quantity]]</f>
        <v>#DIV/0!</v>
      </c>
      <c r="L12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7" s="14"/>
      <c r="O1297" s="15">
        <f>IFERROR(_xlfn.IFNA(VLOOKUP(Fullmath[[#This Row],[M1]],$H$2:$L1296,2,FALSE),VLOOKUP(Fullmath[[#This Row],[M1]],$H1298:$L$2227,2,FALSE)),0)</f>
        <v>0</v>
      </c>
      <c r="P1297" s="16">
        <f>IFERROR(_xlfn.IFNA(VLOOKUP(Fullmath[[#This Row],[M1]],$H$2:$L1296,4,FALSE),VLOOKUP(Fullmath[[#This Row],[M1]],$H1298:$L$2227,4,FALSE)),0)</f>
        <v>0</v>
      </c>
      <c r="S1297" s="15">
        <f>IFERROR(_xlfn.IFNA(VLOOKUP(Fullmath[[#This Row],[M2]],$H$2:$L1296,2,FALSE),VLOOKUP(Fullmath[[#This Row],[M2]],$H1298:$L$2227,2,FALSE)),0)</f>
        <v>0</v>
      </c>
      <c r="T1297" s="16">
        <f>IFERROR(_xlfn.IFNA(VLOOKUP(Fullmath[[#This Row],[M2]],$H$2:$L1296,4,FALSE),VLOOKUP(Fullmath[[#This Row],[M2]],$H1298:$L$2227,4,FALSE)),0)</f>
        <v>0</v>
      </c>
      <c r="W1297" s="15">
        <f>IFERROR(_xlfn.IFNA(VLOOKUP(Fullmath[[#This Row],[M3]],$H$2:$L1296,2,FALSE),VLOOKUP(Fullmath[[#This Row],[M3]],$H1298:$L$2227,2,FALSE)),0)</f>
        <v>0</v>
      </c>
      <c r="X1297" s="16">
        <f>IFERROR(_xlfn.IFNA(VLOOKUP(Fullmath[[#This Row],[M3]],$H$2:$L1296,4,FALSE),VLOOKUP(Fullmath[[#This Row],[M3]],$H1298:$L$2227,4,FALSE)),0)</f>
        <v>0</v>
      </c>
      <c r="AA1297" s="15">
        <f>IFERROR(_xlfn.IFNA(VLOOKUP(Fullmath[[#This Row],[M4]],$H$2:$L1296,2,FALSE),VLOOKUP(Fullmath[[#This Row],[M4]],$H1298:$L$2227,2,FALSE)),0)</f>
        <v>0</v>
      </c>
      <c r="AB1297" s="16">
        <f>IFERROR(_xlfn.IFNA(VLOOKUP(Fullmath[[#This Row],[M4]],$H$2:$L1296,4,FALSE),VLOOKUP(Fullmath[[#This Row],[M4]],$H1298:$L$2227,4,FALSE)),0)</f>
        <v>0</v>
      </c>
      <c r="AE1297" s="15">
        <f>IFERROR(_xlfn.IFNA(VLOOKUP(Fullmath[[#This Row],[M5]],$H$2:$L1296,2,FALSE),VLOOKUP(Fullmath[[#This Row],[M5]],$H1298:$L$2227,2,FALSE)),0)</f>
        <v>0</v>
      </c>
      <c r="AF1297" s="16">
        <f>IFERROR(_xlfn.IFNA(VLOOKUP(Fullmath[[#This Row],[M5]],$H$2:$L1296,4,FALSE),VLOOKUP(Fullmath[[#This Row],[M5]],$H1298:$L$2227,4,FALSE)),0)</f>
        <v>0</v>
      </c>
      <c r="AI1297" s="15">
        <f>IFERROR(_xlfn.IFNA(VLOOKUP(Fullmath[[#This Row],[M6]],$H$2:$L1296,2,FALSE),VLOOKUP(Fullmath[[#This Row],[M6]],$H1298:$L$2227,2,FALSE)),0)</f>
        <v>0</v>
      </c>
      <c r="AJ1297" s="16">
        <f>IFERROR(_xlfn.IFNA(VLOOKUP(Fullmath[[#This Row],[M6]],$H$2:$L1296,4,FALSE),VLOOKUP(Fullmath[[#This Row],[M6]],$H1298:$L$2227,4,FALSE)),0)</f>
        <v>0</v>
      </c>
      <c r="AM1297" s="6">
        <f>(IFERROR(VLOOKUP(AK1297,Components[[Name]:[Price]],2,FALSE),0))</f>
        <v>0</v>
      </c>
      <c r="AP1297" s="6">
        <f>(IFERROR(VLOOKUP(AN1297,Components[[Name]:[Price]],2,FALSE),0))</f>
        <v>0</v>
      </c>
      <c r="AS1297" s="6">
        <f>(IFERROR(VLOOKUP(AQ1297,Components[[Name]:[Price]],2,FALSE),0))</f>
        <v>0</v>
      </c>
      <c r="AV1297" s="6">
        <f>(IFERROR(VLOOKUP(AT1297,Components[[Name]:[Price]],2,FALSE),0))</f>
        <v>0</v>
      </c>
      <c r="AY1297" s="6">
        <f>(IFERROR(VLOOKUP(AW1297,Components[[Name]:[Price]],2,FALSE),0))</f>
        <v>0</v>
      </c>
      <c r="BB1297" s="6">
        <f>(IFERROR(VLOOKUP(AZ1297,Components[[Name]:[Price]],2,FALSE),0))</f>
        <v>0</v>
      </c>
    </row>
    <row r="1298" spans="9:54" x14ac:dyDescent="0.2">
      <c r="I1298" s="7" t="e">
        <f>Fullmath[[#This Row],[Total CP]]/Fullmath[[#This Row],[Quantity]]</f>
        <v>#DIV/0!</v>
      </c>
      <c r="J12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8" s="6" t="e">
        <f>Fullmath[[#This Row],[Mat Cost]]/Fullmath[[#This Row],[Quantity]]</f>
        <v>#DIV/0!</v>
      </c>
      <c r="L12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8" s="14"/>
      <c r="O1298" s="15">
        <f>IFERROR(_xlfn.IFNA(VLOOKUP(Fullmath[[#This Row],[M1]],$H$2:$L1297,2,FALSE),VLOOKUP(Fullmath[[#This Row],[M1]],$H1299:$L$2227,2,FALSE)),0)</f>
        <v>0</v>
      </c>
      <c r="P1298" s="16">
        <f>IFERROR(_xlfn.IFNA(VLOOKUP(Fullmath[[#This Row],[M1]],$H$2:$L1297,4,FALSE),VLOOKUP(Fullmath[[#This Row],[M1]],$H1299:$L$2227,4,FALSE)),0)</f>
        <v>0</v>
      </c>
      <c r="S1298" s="15">
        <f>IFERROR(_xlfn.IFNA(VLOOKUP(Fullmath[[#This Row],[M2]],$H$2:$L1297,2,FALSE),VLOOKUP(Fullmath[[#This Row],[M2]],$H1299:$L$2227,2,FALSE)),0)</f>
        <v>0</v>
      </c>
      <c r="T1298" s="16">
        <f>IFERROR(_xlfn.IFNA(VLOOKUP(Fullmath[[#This Row],[M2]],$H$2:$L1297,4,FALSE),VLOOKUP(Fullmath[[#This Row],[M2]],$H1299:$L$2227,4,FALSE)),0)</f>
        <v>0</v>
      </c>
      <c r="W1298" s="15">
        <f>IFERROR(_xlfn.IFNA(VLOOKUP(Fullmath[[#This Row],[M3]],$H$2:$L1297,2,FALSE),VLOOKUP(Fullmath[[#This Row],[M3]],$H1299:$L$2227,2,FALSE)),0)</f>
        <v>0</v>
      </c>
      <c r="X1298" s="16">
        <f>IFERROR(_xlfn.IFNA(VLOOKUP(Fullmath[[#This Row],[M3]],$H$2:$L1297,4,FALSE),VLOOKUP(Fullmath[[#This Row],[M3]],$H1299:$L$2227,4,FALSE)),0)</f>
        <v>0</v>
      </c>
      <c r="AA1298" s="15">
        <f>IFERROR(_xlfn.IFNA(VLOOKUP(Fullmath[[#This Row],[M4]],$H$2:$L1297,2,FALSE),VLOOKUP(Fullmath[[#This Row],[M4]],$H1299:$L$2227,2,FALSE)),0)</f>
        <v>0</v>
      </c>
      <c r="AB1298" s="16">
        <f>IFERROR(_xlfn.IFNA(VLOOKUP(Fullmath[[#This Row],[M4]],$H$2:$L1297,4,FALSE),VLOOKUP(Fullmath[[#This Row],[M4]],$H1299:$L$2227,4,FALSE)),0)</f>
        <v>0</v>
      </c>
      <c r="AE1298" s="15">
        <f>IFERROR(_xlfn.IFNA(VLOOKUP(Fullmath[[#This Row],[M5]],$H$2:$L1297,2,FALSE),VLOOKUP(Fullmath[[#This Row],[M5]],$H1299:$L$2227,2,FALSE)),0)</f>
        <v>0</v>
      </c>
      <c r="AF1298" s="16">
        <f>IFERROR(_xlfn.IFNA(VLOOKUP(Fullmath[[#This Row],[M5]],$H$2:$L1297,4,FALSE),VLOOKUP(Fullmath[[#This Row],[M5]],$H1299:$L$2227,4,FALSE)),0)</f>
        <v>0</v>
      </c>
      <c r="AI1298" s="15">
        <f>IFERROR(_xlfn.IFNA(VLOOKUP(Fullmath[[#This Row],[M6]],$H$2:$L1297,2,FALSE),VLOOKUP(Fullmath[[#This Row],[M6]],$H1299:$L$2227,2,FALSE)),0)</f>
        <v>0</v>
      </c>
      <c r="AJ1298" s="16">
        <f>IFERROR(_xlfn.IFNA(VLOOKUP(Fullmath[[#This Row],[M6]],$H$2:$L1297,4,FALSE),VLOOKUP(Fullmath[[#This Row],[M6]],$H1299:$L$2227,4,FALSE)),0)</f>
        <v>0</v>
      </c>
      <c r="AM1298" s="6">
        <f>(IFERROR(VLOOKUP(AK1298,Components[[Name]:[Price]],2,FALSE),0))</f>
        <v>0</v>
      </c>
      <c r="AP1298" s="6">
        <f>(IFERROR(VLOOKUP(AN1298,Components[[Name]:[Price]],2,FALSE),0))</f>
        <v>0</v>
      </c>
      <c r="AS1298" s="6">
        <f>(IFERROR(VLOOKUP(AQ1298,Components[[Name]:[Price]],2,FALSE),0))</f>
        <v>0</v>
      </c>
      <c r="AV1298" s="6">
        <f>(IFERROR(VLOOKUP(AT1298,Components[[Name]:[Price]],2,FALSE),0))</f>
        <v>0</v>
      </c>
      <c r="AY1298" s="6">
        <f>(IFERROR(VLOOKUP(AW1298,Components[[Name]:[Price]],2,FALSE),0))</f>
        <v>0</v>
      </c>
      <c r="BB1298" s="6">
        <f>(IFERROR(VLOOKUP(AZ1298,Components[[Name]:[Price]],2,FALSE),0))</f>
        <v>0</v>
      </c>
    </row>
    <row r="1299" spans="9:54" x14ac:dyDescent="0.2">
      <c r="I1299" s="7" t="e">
        <f>Fullmath[[#This Row],[Total CP]]/Fullmath[[#This Row],[Quantity]]</f>
        <v>#DIV/0!</v>
      </c>
      <c r="J12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299" s="6" t="e">
        <f>Fullmath[[#This Row],[Mat Cost]]/Fullmath[[#This Row],[Quantity]]</f>
        <v>#DIV/0!</v>
      </c>
      <c r="L12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299" s="14"/>
      <c r="O1299" s="15">
        <f>IFERROR(_xlfn.IFNA(VLOOKUP(Fullmath[[#This Row],[M1]],$H$2:$L1298,2,FALSE),VLOOKUP(Fullmath[[#This Row],[M1]],$H1300:$L$2227,2,FALSE)),0)</f>
        <v>0</v>
      </c>
      <c r="P1299" s="16">
        <f>IFERROR(_xlfn.IFNA(VLOOKUP(Fullmath[[#This Row],[M1]],$H$2:$L1298,4,FALSE),VLOOKUP(Fullmath[[#This Row],[M1]],$H1300:$L$2227,4,FALSE)),0)</f>
        <v>0</v>
      </c>
      <c r="S1299" s="15">
        <f>IFERROR(_xlfn.IFNA(VLOOKUP(Fullmath[[#This Row],[M2]],$H$2:$L1298,2,FALSE),VLOOKUP(Fullmath[[#This Row],[M2]],$H1300:$L$2227,2,FALSE)),0)</f>
        <v>0</v>
      </c>
      <c r="T1299" s="16">
        <f>IFERROR(_xlfn.IFNA(VLOOKUP(Fullmath[[#This Row],[M2]],$H$2:$L1298,4,FALSE),VLOOKUP(Fullmath[[#This Row],[M2]],$H1300:$L$2227,4,FALSE)),0)</f>
        <v>0</v>
      </c>
      <c r="W1299" s="15">
        <f>IFERROR(_xlfn.IFNA(VLOOKUP(Fullmath[[#This Row],[M3]],$H$2:$L1298,2,FALSE),VLOOKUP(Fullmath[[#This Row],[M3]],$H1300:$L$2227,2,FALSE)),0)</f>
        <v>0</v>
      </c>
      <c r="X1299" s="16">
        <f>IFERROR(_xlfn.IFNA(VLOOKUP(Fullmath[[#This Row],[M3]],$H$2:$L1298,4,FALSE),VLOOKUP(Fullmath[[#This Row],[M3]],$H1300:$L$2227,4,FALSE)),0)</f>
        <v>0</v>
      </c>
      <c r="AA1299" s="15">
        <f>IFERROR(_xlfn.IFNA(VLOOKUP(Fullmath[[#This Row],[M4]],$H$2:$L1298,2,FALSE),VLOOKUP(Fullmath[[#This Row],[M4]],$H1300:$L$2227,2,FALSE)),0)</f>
        <v>0</v>
      </c>
      <c r="AB1299" s="16">
        <f>IFERROR(_xlfn.IFNA(VLOOKUP(Fullmath[[#This Row],[M4]],$H$2:$L1298,4,FALSE),VLOOKUP(Fullmath[[#This Row],[M4]],$H1300:$L$2227,4,FALSE)),0)</f>
        <v>0</v>
      </c>
      <c r="AE1299" s="15">
        <f>IFERROR(_xlfn.IFNA(VLOOKUP(Fullmath[[#This Row],[M5]],$H$2:$L1298,2,FALSE),VLOOKUP(Fullmath[[#This Row],[M5]],$H1300:$L$2227,2,FALSE)),0)</f>
        <v>0</v>
      </c>
      <c r="AF1299" s="16">
        <f>IFERROR(_xlfn.IFNA(VLOOKUP(Fullmath[[#This Row],[M5]],$H$2:$L1298,4,FALSE),VLOOKUP(Fullmath[[#This Row],[M5]],$H1300:$L$2227,4,FALSE)),0)</f>
        <v>0</v>
      </c>
      <c r="AI1299" s="15">
        <f>IFERROR(_xlfn.IFNA(VLOOKUP(Fullmath[[#This Row],[M6]],$H$2:$L1298,2,FALSE),VLOOKUP(Fullmath[[#This Row],[M6]],$H1300:$L$2227,2,FALSE)),0)</f>
        <v>0</v>
      </c>
      <c r="AJ1299" s="16">
        <f>IFERROR(_xlfn.IFNA(VLOOKUP(Fullmath[[#This Row],[M6]],$H$2:$L1298,4,FALSE),VLOOKUP(Fullmath[[#This Row],[M6]],$H1300:$L$2227,4,FALSE)),0)</f>
        <v>0</v>
      </c>
      <c r="AM1299" s="6">
        <f>(IFERROR(VLOOKUP(AK1299,Components[[Name]:[Price]],2,FALSE),0))</f>
        <v>0</v>
      </c>
      <c r="AP1299" s="6">
        <f>(IFERROR(VLOOKUP(AN1299,Components[[Name]:[Price]],2,FALSE),0))</f>
        <v>0</v>
      </c>
      <c r="AS1299" s="6">
        <f>(IFERROR(VLOOKUP(AQ1299,Components[[Name]:[Price]],2,FALSE),0))</f>
        <v>0</v>
      </c>
      <c r="AV1299" s="6">
        <f>(IFERROR(VLOOKUP(AT1299,Components[[Name]:[Price]],2,FALSE),0))</f>
        <v>0</v>
      </c>
      <c r="AY1299" s="6">
        <f>(IFERROR(VLOOKUP(AW1299,Components[[Name]:[Price]],2,FALSE),0))</f>
        <v>0</v>
      </c>
      <c r="BB1299" s="6">
        <f>(IFERROR(VLOOKUP(AZ1299,Components[[Name]:[Price]],2,FALSE),0))</f>
        <v>0</v>
      </c>
    </row>
    <row r="1300" spans="9:54" x14ac:dyDescent="0.2">
      <c r="I1300" s="7" t="e">
        <f>Fullmath[[#This Row],[Total CP]]/Fullmath[[#This Row],[Quantity]]</f>
        <v>#DIV/0!</v>
      </c>
      <c r="J13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0" s="6" t="e">
        <f>Fullmath[[#This Row],[Mat Cost]]/Fullmath[[#This Row],[Quantity]]</f>
        <v>#DIV/0!</v>
      </c>
      <c r="L13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0" s="14"/>
      <c r="O1300" s="15">
        <f>IFERROR(_xlfn.IFNA(VLOOKUP(Fullmath[[#This Row],[M1]],$H$2:$L1299,2,FALSE),VLOOKUP(Fullmath[[#This Row],[M1]],$H1301:$L$2227,2,FALSE)),0)</f>
        <v>0</v>
      </c>
      <c r="P1300" s="16">
        <f>IFERROR(_xlfn.IFNA(VLOOKUP(Fullmath[[#This Row],[M1]],$H$2:$L1299,4,FALSE),VLOOKUP(Fullmath[[#This Row],[M1]],$H1301:$L$2227,4,FALSE)),0)</f>
        <v>0</v>
      </c>
      <c r="S1300" s="15">
        <f>IFERROR(_xlfn.IFNA(VLOOKUP(Fullmath[[#This Row],[M2]],$H$2:$L1299,2,FALSE),VLOOKUP(Fullmath[[#This Row],[M2]],$H1301:$L$2227,2,FALSE)),0)</f>
        <v>0</v>
      </c>
      <c r="T1300" s="16">
        <f>IFERROR(_xlfn.IFNA(VLOOKUP(Fullmath[[#This Row],[M2]],$H$2:$L1299,4,FALSE),VLOOKUP(Fullmath[[#This Row],[M2]],$H1301:$L$2227,4,FALSE)),0)</f>
        <v>0</v>
      </c>
      <c r="W1300" s="15">
        <f>IFERROR(_xlfn.IFNA(VLOOKUP(Fullmath[[#This Row],[M3]],$H$2:$L1299,2,FALSE),VLOOKUP(Fullmath[[#This Row],[M3]],$H1301:$L$2227,2,FALSE)),0)</f>
        <v>0</v>
      </c>
      <c r="X1300" s="16">
        <f>IFERROR(_xlfn.IFNA(VLOOKUP(Fullmath[[#This Row],[M3]],$H$2:$L1299,4,FALSE),VLOOKUP(Fullmath[[#This Row],[M3]],$H1301:$L$2227,4,FALSE)),0)</f>
        <v>0</v>
      </c>
      <c r="AA1300" s="15">
        <f>IFERROR(_xlfn.IFNA(VLOOKUP(Fullmath[[#This Row],[M4]],$H$2:$L1299,2,FALSE),VLOOKUP(Fullmath[[#This Row],[M4]],$H1301:$L$2227,2,FALSE)),0)</f>
        <v>0</v>
      </c>
      <c r="AB1300" s="16">
        <f>IFERROR(_xlfn.IFNA(VLOOKUP(Fullmath[[#This Row],[M4]],$H$2:$L1299,4,FALSE),VLOOKUP(Fullmath[[#This Row],[M4]],$H1301:$L$2227,4,FALSE)),0)</f>
        <v>0</v>
      </c>
      <c r="AE1300" s="15">
        <f>IFERROR(_xlfn.IFNA(VLOOKUP(Fullmath[[#This Row],[M5]],$H$2:$L1299,2,FALSE),VLOOKUP(Fullmath[[#This Row],[M5]],$H1301:$L$2227,2,FALSE)),0)</f>
        <v>0</v>
      </c>
      <c r="AF1300" s="16">
        <f>IFERROR(_xlfn.IFNA(VLOOKUP(Fullmath[[#This Row],[M5]],$H$2:$L1299,4,FALSE),VLOOKUP(Fullmath[[#This Row],[M5]],$H1301:$L$2227,4,FALSE)),0)</f>
        <v>0</v>
      </c>
      <c r="AI1300" s="15">
        <f>IFERROR(_xlfn.IFNA(VLOOKUP(Fullmath[[#This Row],[M6]],$H$2:$L1299,2,FALSE),VLOOKUP(Fullmath[[#This Row],[M6]],$H1301:$L$2227,2,FALSE)),0)</f>
        <v>0</v>
      </c>
      <c r="AJ1300" s="16">
        <f>IFERROR(_xlfn.IFNA(VLOOKUP(Fullmath[[#This Row],[M6]],$H$2:$L1299,4,FALSE),VLOOKUP(Fullmath[[#This Row],[M6]],$H1301:$L$2227,4,FALSE)),0)</f>
        <v>0</v>
      </c>
      <c r="AM1300" s="6">
        <f>(IFERROR(VLOOKUP(AK1300,Components[[Name]:[Price]],2,FALSE),0))</f>
        <v>0</v>
      </c>
      <c r="AP1300" s="6">
        <f>(IFERROR(VLOOKUP(AN1300,Components[[Name]:[Price]],2,FALSE),0))</f>
        <v>0</v>
      </c>
      <c r="AS1300" s="6">
        <f>(IFERROR(VLOOKUP(AQ1300,Components[[Name]:[Price]],2,FALSE),0))</f>
        <v>0</v>
      </c>
      <c r="AV1300" s="6">
        <f>(IFERROR(VLOOKUP(AT1300,Components[[Name]:[Price]],2,FALSE),0))</f>
        <v>0</v>
      </c>
      <c r="AY1300" s="6">
        <f>(IFERROR(VLOOKUP(AW1300,Components[[Name]:[Price]],2,FALSE),0))</f>
        <v>0</v>
      </c>
      <c r="BB1300" s="6">
        <f>(IFERROR(VLOOKUP(AZ1300,Components[[Name]:[Price]],2,FALSE),0))</f>
        <v>0</v>
      </c>
    </row>
    <row r="1301" spans="9:54" x14ac:dyDescent="0.2">
      <c r="I1301" s="7" t="e">
        <f>Fullmath[[#This Row],[Total CP]]/Fullmath[[#This Row],[Quantity]]</f>
        <v>#DIV/0!</v>
      </c>
      <c r="J13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1" s="6" t="e">
        <f>Fullmath[[#This Row],[Mat Cost]]/Fullmath[[#This Row],[Quantity]]</f>
        <v>#DIV/0!</v>
      </c>
      <c r="L13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1" s="14"/>
      <c r="O1301" s="15">
        <f>IFERROR(_xlfn.IFNA(VLOOKUP(Fullmath[[#This Row],[M1]],$H$2:$L1300,2,FALSE),VLOOKUP(Fullmath[[#This Row],[M1]],$H1302:$L$2227,2,FALSE)),0)</f>
        <v>0</v>
      </c>
      <c r="P1301" s="16">
        <f>IFERROR(_xlfn.IFNA(VLOOKUP(Fullmath[[#This Row],[M1]],$H$2:$L1300,4,FALSE),VLOOKUP(Fullmath[[#This Row],[M1]],$H1302:$L$2227,4,FALSE)),0)</f>
        <v>0</v>
      </c>
      <c r="S1301" s="15">
        <f>IFERROR(_xlfn.IFNA(VLOOKUP(Fullmath[[#This Row],[M2]],$H$2:$L1300,2,FALSE),VLOOKUP(Fullmath[[#This Row],[M2]],$H1302:$L$2227,2,FALSE)),0)</f>
        <v>0</v>
      </c>
      <c r="T1301" s="16">
        <f>IFERROR(_xlfn.IFNA(VLOOKUP(Fullmath[[#This Row],[M2]],$H$2:$L1300,4,FALSE),VLOOKUP(Fullmath[[#This Row],[M2]],$H1302:$L$2227,4,FALSE)),0)</f>
        <v>0</v>
      </c>
      <c r="W1301" s="15">
        <f>IFERROR(_xlfn.IFNA(VLOOKUP(Fullmath[[#This Row],[M3]],$H$2:$L1300,2,FALSE),VLOOKUP(Fullmath[[#This Row],[M3]],$H1302:$L$2227,2,FALSE)),0)</f>
        <v>0</v>
      </c>
      <c r="X1301" s="16">
        <f>IFERROR(_xlfn.IFNA(VLOOKUP(Fullmath[[#This Row],[M3]],$H$2:$L1300,4,FALSE),VLOOKUP(Fullmath[[#This Row],[M3]],$H1302:$L$2227,4,FALSE)),0)</f>
        <v>0</v>
      </c>
      <c r="AA1301" s="15">
        <f>IFERROR(_xlfn.IFNA(VLOOKUP(Fullmath[[#This Row],[M4]],$H$2:$L1300,2,FALSE),VLOOKUP(Fullmath[[#This Row],[M4]],$H1302:$L$2227,2,FALSE)),0)</f>
        <v>0</v>
      </c>
      <c r="AB1301" s="16">
        <f>IFERROR(_xlfn.IFNA(VLOOKUP(Fullmath[[#This Row],[M4]],$H$2:$L1300,4,FALSE),VLOOKUP(Fullmath[[#This Row],[M4]],$H1302:$L$2227,4,FALSE)),0)</f>
        <v>0</v>
      </c>
      <c r="AE1301" s="15">
        <f>IFERROR(_xlfn.IFNA(VLOOKUP(Fullmath[[#This Row],[M5]],$H$2:$L1300,2,FALSE),VLOOKUP(Fullmath[[#This Row],[M5]],$H1302:$L$2227,2,FALSE)),0)</f>
        <v>0</v>
      </c>
      <c r="AF1301" s="16">
        <f>IFERROR(_xlfn.IFNA(VLOOKUP(Fullmath[[#This Row],[M5]],$H$2:$L1300,4,FALSE),VLOOKUP(Fullmath[[#This Row],[M5]],$H1302:$L$2227,4,FALSE)),0)</f>
        <v>0</v>
      </c>
      <c r="AI1301" s="15">
        <f>IFERROR(_xlfn.IFNA(VLOOKUP(Fullmath[[#This Row],[M6]],$H$2:$L1300,2,FALSE),VLOOKUP(Fullmath[[#This Row],[M6]],$H1302:$L$2227,2,FALSE)),0)</f>
        <v>0</v>
      </c>
      <c r="AJ1301" s="16">
        <f>IFERROR(_xlfn.IFNA(VLOOKUP(Fullmath[[#This Row],[M6]],$H$2:$L1300,4,FALSE),VLOOKUP(Fullmath[[#This Row],[M6]],$H1302:$L$2227,4,FALSE)),0)</f>
        <v>0</v>
      </c>
      <c r="AM1301" s="6">
        <f>(IFERROR(VLOOKUP(AK1301,Components[[Name]:[Price]],2,FALSE),0))</f>
        <v>0</v>
      </c>
      <c r="AP1301" s="6">
        <f>(IFERROR(VLOOKUP(AN1301,Components[[Name]:[Price]],2,FALSE),0))</f>
        <v>0</v>
      </c>
      <c r="AS1301" s="6">
        <f>(IFERROR(VLOOKUP(AQ1301,Components[[Name]:[Price]],2,FALSE),0))</f>
        <v>0</v>
      </c>
      <c r="AV1301" s="6">
        <f>(IFERROR(VLOOKUP(AT1301,Components[[Name]:[Price]],2,FALSE),0))</f>
        <v>0</v>
      </c>
      <c r="AY1301" s="6">
        <f>(IFERROR(VLOOKUP(AW1301,Components[[Name]:[Price]],2,FALSE),0))</f>
        <v>0</v>
      </c>
      <c r="BB1301" s="6">
        <f>(IFERROR(VLOOKUP(AZ1301,Components[[Name]:[Price]],2,FALSE),0))</f>
        <v>0</v>
      </c>
    </row>
    <row r="1302" spans="9:54" x14ac:dyDescent="0.2">
      <c r="I1302" s="7" t="e">
        <f>Fullmath[[#This Row],[Total CP]]/Fullmath[[#This Row],[Quantity]]</f>
        <v>#DIV/0!</v>
      </c>
      <c r="J13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2" s="6" t="e">
        <f>Fullmath[[#This Row],[Mat Cost]]/Fullmath[[#This Row],[Quantity]]</f>
        <v>#DIV/0!</v>
      </c>
      <c r="L13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2" s="14"/>
      <c r="O1302" s="15">
        <f>IFERROR(_xlfn.IFNA(VLOOKUP(Fullmath[[#This Row],[M1]],$H$2:$L1301,2,FALSE),VLOOKUP(Fullmath[[#This Row],[M1]],$H1303:$L$2227,2,FALSE)),0)</f>
        <v>0</v>
      </c>
      <c r="P1302" s="16">
        <f>IFERROR(_xlfn.IFNA(VLOOKUP(Fullmath[[#This Row],[M1]],$H$2:$L1301,4,FALSE),VLOOKUP(Fullmath[[#This Row],[M1]],$H1303:$L$2227,4,FALSE)),0)</f>
        <v>0</v>
      </c>
      <c r="S1302" s="15">
        <f>IFERROR(_xlfn.IFNA(VLOOKUP(Fullmath[[#This Row],[M2]],$H$2:$L1301,2,FALSE),VLOOKUP(Fullmath[[#This Row],[M2]],$H1303:$L$2227,2,FALSE)),0)</f>
        <v>0</v>
      </c>
      <c r="T1302" s="16">
        <f>IFERROR(_xlfn.IFNA(VLOOKUP(Fullmath[[#This Row],[M2]],$H$2:$L1301,4,FALSE),VLOOKUP(Fullmath[[#This Row],[M2]],$H1303:$L$2227,4,FALSE)),0)</f>
        <v>0</v>
      </c>
      <c r="W1302" s="15">
        <f>IFERROR(_xlfn.IFNA(VLOOKUP(Fullmath[[#This Row],[M3]],$H$2:$L1301,2,FALSE),VLOOKUP(Fullmath[[#This Row],[M3]],$H1303:$L$2227,2,FALSE)),0)</f>
        <v>0</v>
      </c>
      <c r="X1302" s="16">
        <f>IFERROR(_xlfn.IFNA(VLOOKUP(Fullmath[[#This Row],[M3]],$H$2:$L1301,4,FALSE),VLOOKUP(Fullmath[[#This Row],[M3]],$H1303:$L$2227,4,FALSE)),0)</f>
        <v>0</v>
      </c>
      <c r="AA1302" s="15">
        <f>IFERROR(_xlfn.IFNA(VLOOKUP(Fullmath[[#This Row],[M4]],$H$2:$L1301,2,FALSE),VLOOKUP(Fullmath[[#This Row],[M4]],$H1303:$L$2227,2,FALSE)),0)</f>
        <v>0</v>
      </c>
      <c r="AB1302" s="16">
        <f>IFERROR(_xlfn.IFNA(VLOOKUP(Fullmath[[#This Row],[M4]],$H$2:$L1301,4,FALSE),VLOOKUP(Fullmath[[#This Row],[M4]],$H1303:$L$2227,4,FALSE)),0)</f>
        <v>0</v>
      </c>
      <c r="AE1302" s="15">
        <f>IFERROR(_xlfn.IFNA(VLOOKUP(Fullmath[[#This Row],[M5]],$H$2:$L1301,2,FALSE),VLOOKUP(Fullmath[[#This Row],[M5]],$H1303:$L$2227,2,FALSE)),0)</f>
        <v>0</v>
      </c>
      <c r="AF1302" s="16">
        <f>IFERROR(_xlfn.IFNA(VLOOKUP(Fullmath[[#This Row],[M5]],$H$2:$L1301,4,FALSE),VLOOKUP(Fullmath[[#This Row],[M5]],$H1303:$L$2227,4,FALSE)),0)</f>
        <v>0</v>
      </c>
      <c r="AI1302" s="15">
        <f>IFERROR(_xlfn.IFNA(VLOOKUP(Fullmath[[#This Row],[M6]],$H$2:$L1301,2,FALSE),VLOOKUP(Fullmath[[#This Row],[M6]],$H1303:$L$2227,2,FALSE)),0)</f>
        <v>0</v>
      </c>
      <c r="AJ1302" s="16">
        <f>IFERROR(_xlfn.IFNA(VLOOKUP(Fullmath[[#This Row],[M6]],$H$2:$L1301,4,FALSE),VLOOKUP(Fullmath[[#This Row],[M6]],$H1303:$L$2227,4,FALSE)),0)</f>
        <v>0</v>
      </c>
      <c r="AM1302" s="6">
        <f>(IFERROR(VLOOKUP(AK1302,Components[[Name]:[Price]],2,FALSE),0))</f>
        <v>0</v>
      </c>
      <c r="AP1302" s="6">
        <f>(IFERROR(VLOOKUP(AN1302,Components[[Name]:[Price]],2,FALSE),0))</f>
        <v>0</v>
      </c>
      <c r="AS1302" s="6">
        <f>(IFERROR(VLOOKUP(AQ1302,Components[[Name]:[Price]],2,FALSE),0))</f>
        <v>0</v>
      </c>
      <c r="AV1302" s="6">
        <f>(IFERROR(VLOOKUP(AT1302,Components[[Name]:[Price]],2,FALSE),0))</f>
        <v>0</v>
      </c>
      <c r="AY1302" s="6">
        <f>(IFERROR(VLOOKUP(AW1302,Components[[Name]:[Price]],2,FALSE),0))</f>
        <v>0</v>
      </c>
      <c r="BB1302" s="6">
        <f>(IFERROR(VLOOKUP(AZ1302,Components[[Name]:[Price]],2,FALSE),0))</f>
        <v>0</v>
      </c>
    </row>
    <row r="1303" spans="9:54" x14ac:dyDescent="0.2">
      <c r="I1303" s="7" t="e">
        <f>Fullmath[[#This Row],[Total CP]]/Fullmath[[#This Row],[Quantity]]</f>
        <v>#DIV/0!</v>
      </c>
      <c r="J13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3" s="6" t="e">
        <f>Fullmath[[#This Row],[Mat Cost]]/Fullmath[[#This Row],[Quantity]]</f>
        <v>#DIV/0!</v>
      </c>
      <c r="L13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3" s="14"/>
      <c r="O1303" s="15">
        <f>IFERROR(_xlfn.IFNA(VLOOKUP(Fullmath[[#This Row],[M1]],$H$2:$L1302,2,FALSE),VLOOKUP(Fullmath[[#This Row],[M1]],$H1304:$L$2227,2,FALSE)),0)</f>
        <v>0</v>
      </c>
      <c r="P1303" s="16">
        <f>IFERROR(_xlfn.IFNA(VLOOKUP(Fullmath[[#This Row],[M1]],$H$2:$L1302,4,FALSE),VLOOKUP(Fullmath[[#This Row],[M1]],$H1304:$L$2227,4,FALSE)),0)</f>
        <v>0</v>
      </c>
      <c r="S1303" s="15">
        <f>IFERROR(_xlfn.IFNA(VLOOKUP(Fullmath[[#This Row],[M2]],$H$2:$L1302,2,FALSE),VLOOKUP(Fullmath[[#This Row],[M2]],$H1304:$L$2227,2,FALSE)),0)</f>
        <v>0</v>
      </c>
      <c r="T1303" s="16">
        <f>IFERROR(_xlfn.IFNA(VLOOKUP(Fullmath[[#This Row],[M2]],$H$2:$L1302,4,FALSE),VLOOKUP(Fullmath[[#This Row],[M2]],$H1304:$L$2227,4,FALSE)),0)</f>
        <v>0</v>
      </c>
      <c r="W1303" s="15">
        <f>IFERROR(_xlfn.IFNA(VLOOKUP(Fullmath[[#This Row],[M3]],$H$2:$L1302,2,FALSE),VLOOKUP(Fullmath[[#This Row],[M3]],$H1304:$L$2227,2,FALSE)),0)</f>
        <v>0</v>
      </c>
      <c r="X1303" s="16">
        <f>IFERROR(_xlfn.IFNA(VLOOKUP(Fullmath[[#This Row],[M3]],$H$2:$L1302,4,FALSE),VLOOKUP(Fullmath[[#This Row],[M3]],$H1304:$L$2227,4,FALSE)),0)</f>
        <v>0</v>
      </c>
      <c r="AA1303" s="15">
        <f>IFERROR(_xlfn.IFNA(VLOOKUP(Fullmath[[#This Row],[M4]],$H$2:$L1302,2,FALSE),VLOOKUP(Fullmath[[#This Row],[M4]],$H1304:$L$2227,2,FALSE)),0)</f>
        <v>0</v>
      </c>
      <c r="AB1303" s="16">
        <f>IFERROR(_xlfn.IFNA(VLOOKUP(Fullmath[[#This Row],[M4]],$H$2:$L1302,4,FALSE),VLOOKUP(Fullmath[[#This Row],[M4]],$H1304:$L$2227,4,FALSE)),0)</f>
        <v>0</v>
      </c>
      <c r="AE1303" s="15">
        <f>IFERROR(_xlfn.IFNA(VLOOKUP(Fullmath[[#This Row],[M5]],$H$2:$L1302,2,FALSE),VLOOKUP(Fullmath[[#This Row],[M5]],$H1304:$L$2227,2,FALSE)),0)</f>
        <v>0</v>
      </c>
      <c r="AF1303" s="16">
        <f>IFERROR(_xlfn.IFNA(VLOOKUP(Fullmath[[#This Row],[M5]],$H$2:$L1302,4,FALSE),VLOOKUP(Fullmath[[#This Row],[M5]],$H1304:$L$2227,4,FALSE)),0)</f>
        <v>0</v>
      </c>
      <c r="AI1303" s="15">
        <f>IFERROR(_xlfn.IFNA(VLOOKUP(Fullmath[[#This Row],[M6]],$H$2:$L1302,2,FALSE),VLOOKUP(Fullmath[[#This Row],[M6]],$H1304:$L$2227,2,FALSE)),0)</f>
        <v>0</v>
      </c>
      <c r="AJ1303" s="16">
        <f>IFERROR(_xlfn.IFNA(VLOOKUP(Fullmath[[#This Row],[M6]],$H$2:$L1302,4,FALSE),VLOOKUP(Fullmath[[#This Row],[M6]],$H1304:$L$2227,4,FALSE)),0)</f>
        <v>0</v>
      </c>
      <c r="AM1303" s="6">
        <f>(IFERROR(VLOOKUP(AK1303,Components[[Name]:[Price]],2,FALSE),0))</f>
        <v>0</v>
      </c>
      <c r="AP1303" s="6">
        <f>(IFERROR(VLOOKUP(AN1303,Components[[Name]:[Price]],2,FALSE),0))</f>
        <v>0</v>
      </c>
      <c r="AS1303" s="6">
        <f>(IFERROR(VLOOKUP(AQ1303,Components[[Name]:[Price]],2,FALSE),0))</f>
        <v>0</v>
      </c>
      <c r="AV1303" s="6">
        <f>(IFERROR(VLOOKUP(AT1303,Components[[Name]:[Price]],2,FALSE),0))</f>
        <v>0</v>
      </c>
      <c r="AY1303" s="6">
        <f>(IFERROR(VLOOKUP(AW1303,Components[[Name]:[Price]],2,FALSE),0))</f>
        <v>0</v>
      </c>
      <c r="BB1303" s="6">
        <f>(IFERROR(VLOOKUP(AZ1303,Components[[Name]:[Price]],2,FALSE),0))</f>
        <v>0</v>
      </c>
    </row>
    <row r="1304" spans="9:54" x14ac:dyDescent="0.2">
      <c r="I1304" s="7" t="e">
        <f>Fullmath[[#This Row],[Total CP]]/Fullmath[[#This Row],[Quantity]]</f>
        <v>#DIV/0!</v>
      </c>
      <c r="J13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4" s="6" t="e">
        <f>Fullmath[[#This Row],[Mat Cost]]/Fullmath[[#This Row],[Quantity]]</f>
        <v>#DIV/0!</v>
      </c>
      <c r="L13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4" s="14"/>
      <c r="O1304" s="15">
        <f>IFERROR(_xlfn.IFNA(VLOOKUP(Fullmath[[#This Row],[M1]],$H$2:$L1303,2,FALSE),VLOOKUP(Fullmath[[#This Row],[M1]],$H1305:$L$2227,2,FALSE)),0)</f>
        <v>0</v>
      </c>
      <c r="P1304" s="16">
        <f>IFERROR(_xlfn.IFNA(VLOOKUP(Fullmath[[#This Row],[M1]],$H$2:$L1303,4,FALSE),VLOOKUP(Fullmath[[#This Row],[M1]],$H1305:$L$2227,4,FALSE)),0)</f>
        <v>0</v>
      </c>
      <c r="S1304" s="15">
        <f>IFERROR(_xlfn.IFNA(VLOOKUP(Fullmath[[#This Row],[M2]],$H$2:$L1303,2,FALSE),VLOOKUP(Fullmath[[#This Row],[M2]],$H1305:$L$2227,2,FALSE)),0)</f>
        <v>0</v>
      </c>
      <c r="T1304" s="16">
        <f>IFERROR(_xlfn.IFNA(VLOOKUP(Fullmath[[#This Row],[M2]],$H$2:$L1303,4,FALSE),VLOOKUP(Fullmath[[#This Row],[M2]],$H1305:$L$2227,4,FALSE)),0)</f>
        <v>0</v>
      </c>
      <c r="W1304" s="15">
        <f>IFERROR(_xlfn.IFNA(VLOOKUP(Fullmath[[#This Row],[M3]],$H$2:$L1303,2,FALSE),VLOOKUP(Fullmath[[#This Row],[M3]],$H1305:$L$2227,2,FALSE)),0)</f>
        <v>0</v>
      </c>
      <c r="X1304" s="16">
        <f>IFERROR(_xlfn.IFNA(VLOOKUP(Fullmath[[#This Row],[M3]],$H$2:$L1303,4,FALSE),VLOOKUP(Fullmath[[#This Row],[M3]],$H1305:$L$2227,4,FALSE)),0)</f>
        <v>0</v>
      </c>
      <c r="AA1304" s="15">
        <f>IFERROR(_xlfn.IFNA(VLOOKUP(Fullmath[[#This Row],[M4]],$H$2:$L1303,2,FALSE),VLOOKUP(Fullmath[[#This Row],[M4]],$H1305:$L$2227,2,FALSE)),0)</f>
        <v>0</v>
      </c>
      <c r="AB1304" s="16">
        <f>IFERROR(_xlfn.IFNA(VLOOKUP(Fullmath[[#This Row],[M4]],$H$2:$L1303,4,FALSE),VLOOKUP(Fullmath[[#This Row],[M4]],$H1305:$L$2227,4,FALSE)),0)</f>
        <v>0</v>
      </c>
      <c r="AE1304" s="15">
        <f>IFERROR(_xlfn.IFNA(VLOOKUP(Fullmath[[#This Row],[M5]],$H$2:$L1303,2,FALSE),VLOOKUP(Fullmath[[#This Row],[M5]],$H1305:$L$2227,2,FALSE)),0)</f>
        <v>0</v>
      </c>
      <c r="AF1304" s="16">
        <f>IFERROR(_xlfn.IFNA(VLOOKUP(Fullmath[[#This Row],[M5]],$H$2:$L1303,4,FALSE),VLOOKUP(Fullmath[[#This Row],[M5]],$H1305:$L$2227,4,FALSE)),0)</f>
        <v>0</v>
      </c>
      <c r="AI1304" s="15">
        <f>IFERROR(_xlfn.IFNA(VLOOKUP(Fullmath[[#This Row],[M6]],$H$2:$L1303,2,FALSE),VLOOKUP(Fullmath[[#This Row],[M6]],$H1305:$L$2227,2,FALSE)),0)</f>
        <v>0</v>
      </c>
      <c r="AJ1304" s="16">
        <f>IFERROR(_xlfn.IFNA(VLOOKUP(Fullmath[[#This Row],[M6]],$H$2:$L1303,4,FALSE),VLOOKUP(Fullmath[[#This Row],[M6]],$H1305:$L$2227,4,FALSE)),0)</f>
        <v>0</v>
      </c>
      <c r="AM1304" s="6">
        <f>(IFERROR(VLOOKUP(AK1304,Components[[Name]:[Price]],2,FALSE),0))</f>
        <v>0</v>
      </c>
      <c r="AP1304" s="6">
        <f>(IFERROR(VLOOKUP(AN1304,Components[[Name]:[Price]],2,FALSE),0))</f>
        <v>0</v>
      </c>
      <c r="AS1304" s="6">
        <f>(IFERROR(VLOOKUP(AQ1304,Components[[Name]:[Price]],2,FALSE),0))</f>
        <v>0</v>
      </c>
      <c r="AV1304" s="6">
        <f>(IFERROR(VLOOKUP(AT1304,Components[[Name]:[Price]],2,FALSE),0))</f>
        <v>0</v>
      </c>
      <c r="AY1304" s="6">
        <f>(IFERROR(VLOOKUP(AW1304,Components[[Name]:[Price]],2,FALSE),0))</f>
        <v>0</v>
      </c>
      <c r="BB1304" s="6">
        <f>(IFERROR(VLOOKUP(AZ1304,Components[[Name]:[Price]],2,FALSE),0))</f>
        <v>0</v>
      </c>
    </row>
    <row r="1305" spans="9:54" x14ac:dyDescent="0.2">
      <c r="I1305" s="7" t="e">
        <f>Fullmath[[#This Row],[Total CP]]/Fullmath[[#This Row],[Quantity]]</f>
        <v>#DIV/0!</v>
      </c>
      <c r="J13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5" s="6" t="e">
        <f>Fullmath[[#This Row],[Mat Cost]]/Fullmath[[#This Row],[Quantity]]</f>
        <v>#DIV/0!</v>
      </c>
      <c r="L13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5" s="14"/>
      <c r="O1305" s="15">
        <f>IFERROR(_xlfn.IFNA(VLOOKUP(Fullmath[[#This Row],[M1]],$H$2:$L1304,2,FALSE),VLOOKUP(Fullmath[[#This Row],[M1]],$H1306:$L$2227,2,FALSE)),0)</f>
        <v>0</v>
      </c>
      <c r="P1305" s="16">
        <f>IFERROR(_xlfn.IFNA(VLOOKUP(Fullmath[[#This Row],[M1]],$H$2:$L1304,4,FALSE),VLOOKUP(Fullmath[[#This Row],[M1]],$H1306:$L$2227,4,FALSE)),0)</f>
        <v>0</v>
      </c>
      <c r="S1305" s="15">
        <f>IFERROR(_xlfn.IFNA(VLOOKUP(Fullmath[[#This Row],[M2]],$H$2:$L1304,2,FALSE),VLOOKUP(Fullmath[[#This Row],[M2]],$H1306:$L$2227,2,FALSE)),0)</f>
        <v>0</v>
      </c>
      <c r="T1305" s="16">
        <f>IFERROR(_xlfn.IFNA(VLOOKUP(Fullmath[[#This Row],[M2]],$H$2:$L1304,4,FALSE),VLOOKUP(Fullmath[[#This Row],[M2]],$H1306:$L$2227,4,FALSE)),0)</f>
        <v>0</v>
      </c>
      <c r="W1305" s="15">
        <f>IFERROR(_xlfn.IFNA(VLOOKUP(Fullmath[[#This Row],[M3]],$H$2:$L1304,2,FALSE),VLOOKUP(Fullmath[[#This Row],[M3]],$H1306:$L$2227,2,FALSE)),0)</f>
        <v>0</v>
      </c>
      <c r="X1305" s="16">
        <f>IFERROR(_xlfn.IFNA(VLOOKUP(Fullmath[[#This Row],[M3]],$H$2:$L1304,4,FALSE),VLOOKUP(Fullmath[[#This Row],[M3]],$H1306:$L$2227,4,FALSE)),0)</f>
        <v>0</v>
      </c>
      <c r="AA1305" s="15">
        <f>IFERROR(_xlfn.IFNA(VLOOKUP(Fullmath[[#This Row],[M4]],$H$2:$L1304,2,FALSE),VLOOKUP(Fullmath[[#This Row],[M4]],$H1306:$L$2227,2,FALSE)),0)</f>
        <v>0</v>
      </c>
      <c r="AB1305" s="16">
        <f>IFERROR(_xlfn.IFNA(VLOOKUP(Fullmath[[#This Row],[M4]],$H$2:$L1304,4,FALSE),VLOOKUP(Fullmath[[#This Row],[M4]],$H1306:$L$2227,4,FALSE)),0)</f>
        <v>0</v>
      </c>
      <c r="AE1305" s="15">
        <f>IFERROR(_xlfn.IFNA(VLOOKUP(Fullmath[[#This Row],[M5]],$H$2:$L1304,2,FALSE),VLOOKUP(Fullmath[[#This Row],[M5]],$H1306:$L$2227,2,FALSE)),0)</f>
        <v>0</v>
      </c>
      <c r="AF1305" s="16">
        <f>IFERROR(_xlfn.IFNA(VLOOKUP(Fullmath[[#This Row],[M5]],$H$2:$L1304,4,FALSE),VLOOKUP(Fullmath[[#This Row],[M5]],$H1306:$L$2227,4,FALSE)),0)</f>
        <v>0</v>
      </c>
      <c r="AI1305" s="15">
        <f>IFERROR(_xlfn.IFNA(VLOOKUP(Fullmath[[#This Row],[M6]],$H$2:$L1304,2,FALSE),VLOOKUP(Fullmath[[#This Row],[M6]],$H1306:$L$2227,2,FALSE)),0)</f>
        <v>0</v>
      </c>
      <c r="AJ1305" s="16">
        <f>IFERROR(_xlfn.IFNA(VLOOKUP(Fullmath[[#This Row],[M6]],$H$2:$L1304,4,FALSE),VLOOKUP(Fullmath[[#This Row],[M6]],$H1306:$L$2227,4,FALSE)),0)</f>
        <v>0</v>
      </c>
      <c r="AM1305" s="6">
        <f>(IFERROR(VLOOKUP(AK1305,Components[[Name]:[Price]],2,FALSE),0))</f>
        <v>0</v>
      </c>
      <c r="AP1305" s="6">
        <f>(IFERROR(VLOOKUP(AN1305,Components[[Name]:[Price]],2,FALSE),0))</f>
        <v>0</v>
      </c>
      <c r="AS1305" s="6">
        <f>(IFERROR(VLOOKUP(AQ1305,Components[[Name]:[Price]],2,FALSE),0))</f>
        <v>0</v>
      </c>
      <c r="AV1305" s="6">
        <f>(IFERROR(VLOOKUP(AT1305,Components[[Name]:[Price]],2,FALSE),0))</f>
        <v>0</v>
      </c>
      <c r="AY1305" s="6">
        <f>(IFERROR(VLOOKUP(AW1305,Components[[Name]:[Price]],2,FALSE),0))</f>
        <v>0</v>
      </c>
      <c r="BB1305" s="6">
        <f>(IFERROR(VLOOKUP(AZ1305,Components[[Name]:[Price]],2,FALSE),0))</f>
        <v>0</v>
      </c>
    </row>
    <row r="1306" spans="9:54" x14ac:dyDescent="0.2">
      <c r="I1306" s="7" t="e">
        <f>Fullmath[[#This Row],[Total CP]]/Fullmath[[#This Row],[Quantity]]</f>
        <v>#DIV/0!</v>
      </c>
      <c r="J13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6" s="6" t="e">
        <f>Fullmath[[#This Row],[Mat Cost]]/Fullmath[[#This Row],[Quantity]]</f>
        <v>#DIV/0!</v>
      </c>
      <c r="L13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6" s="14"/>
      <c r="O1306" s="15">
        <f>IFERROR(_xlfn.IFNA(VLOOKUP(Fullmath[[#This Row],[M1]],$H$2:$L1305,2,FALSE),VLOOKUP(Fullmath[[#This Row],[M1]],$H1307:$L$2227,2,FALSE)),0)</f>
        <v>0</v>
      </c>
      <c r="P1306" s="16">
        <f>IFERROR(_xlfn.IFNA(VLOOKUP(Fullmath[[#This Row],[M1]],$H$2:$L1305,4,FALSE),VLOOKUP(Fullmath[[#This Row],[M1]],$H1307:$L$2227,4,FALSE)),0)</f>
        <v>0</v>
      </c>
      <c r="S1306" s="15">
        <f>IFERROR(_xlfn.IFNA(VLOOKUP(Fullmath[[#This Row],[M2]],$H$2:$L1305,2,FALSE),VLOOKUP(Fullmath[[#This Row],[M2]],$H1307:$L$2227,2,FALSE)),0)</f>
        <v>0</v>
      </c>
      <c r="T1306" s="16">
        <f>IFERROR(_xlfn.IFNA(VLOOKUP(Fullmath[[#This Row],[M2]],$H$2:$L1305,4,FALSE),VLOOKUP(Fullmath[[#This Row],[M2]],$H1307:$L$2227,4,FALSE)),0)</f>
        <v>0</v>
      </c>
      <c r="W1306" s="15">
        <f>IFERROR(_xlfn.IFNA(VLOOKUP(Fullmath[[#This Row],[M3]],$H$2:$L1305,2,FALSE),VLOOKUP(Fullmath[[#This Row],[M3]],$H1307:$L$2227,2,FALSE)),0)</f>
        <v>0</v>
      </c>
      <c r="X1306" s="16">
        <f>IFERROR(_xlfn.IFNA(VLOOKUP(Fullmath[[#This Row],[M3]],$H$2:$L1305,4,FALSE),VLOOKUP(Fullmath[[#This Row],[M3]],$H1307:$L$2227,4,FALSE)),0)</f>
        <v>0</v>
      </c>
      <c r="AA1306" s="15">
        <f>IFERROR(_xlfn.IFNA(VLOOKUP(Fullmath[[#This Row],[M4]],$H$2:$L1305,2,FALSE),VLOOKUP(Fullmath[[#This Row],[M4]],$H1307:$L$2227,2,FALSE)),0)</f>
        <v>0</v>
      </c>
      <c r="AB1306" s="16">
        <f>IFERROR(_xlfn.IFNA(VLOOKUP(Fullmath[[#This Row],[M4]],$H$2:$L1305,4,FALSE),VLOOKUP(Fullmath[[#This Row],[M4]],$H1307:$L$2227,4,FALSE)),0)</f>
        <v>0</v>
      </c>
      <c r="AE1306" s="15">
        <f>IFERROR(_xlfn.IFNA(VLOOKUP(Fullmath[[#This Row],[M5]],$H$2:$L1305,2,FALSE),VLOOKUP(Fullmath[[#This Row],[M5]],$H1307:$L$2227,2,FALSE)),0)</f>
        <v>0</v>
      </c>
      <c r="AF1306" s="16">
        <f>IFERROR(_xlfn.IFNA(VLOOKUP(Fullmath[[#This Row],[M5]],$H$2:$L1305,4,FALSE),VLOOKUP(Fullmath[[#This Row],[M5]],$H1307:$L$2227,4,FALSE)),0)</f>
        <v>0</v>
      </c>
      <c r="AI1306" s="15">
        <f>IFERROR(_xlfn.IFNA(VLOOKUP(Fullmath[[#This Row],[M6]],$H$2:$L1305,2,FALSE),VLOOKUP(Fullmath[[#This Row],[M6]],$H1307:$L$2227,2,FALSE)),0)</f>
        <v>0</v>
      </c>
      <c r="AJ1306" s="16">
        <f>IFERROR(_xlfn.IFNA(VLOOKUP(Fullmath[[#This Row],[M6]],$H$2:$L1305,4,FALSE),VLOOKUP(Fullmath[[#This Row],[M6]],$H1307:$L$2227,4,FALSE)),0)</f>
        <v>0</v>
      </c>
      <c r="AM1306" s="6">
        <f>(IFERROR(VLOOKUP(AK1306,Components[[Name]:[Price]],2,FALSE),0))</f>
        <v>0</v>
      </c>
      <c r="AP1306" s="6">
        <f>(IFERROR(VLOOKUP(AN1306,Components[[Name]:[Price]],2,FALSE),0))</f>
        <v>0</v>
      </c>
      <c r="AS1306" s="6">
        <f>(IFERROR(VLOOKUP(AQ1306,Components[[Name]:[Price]],2,FALSE),0))</f>
        <v>0</v>
      </c>
      <c r="AV1306" s="6">
        <f>(IFERROR(VLOOKUP(AT1306,Components[[Name]:[Price]],2,FALSE),0))</f>
        <v>0</v>
      </c>
      <c r="AY1306" s="6">
        <f>(IFERROR(VLOOKUP(AW1306,Components[[Name]:[Price]],2,FALSE),0))</f>
        <v>0</v>
      </c>
      <c r="BB1306" s="6">
        <f>(IFERROR(VLOOKUP(AZ1306,Components[[Name]:[Price]],2,FALSE),0))</f>
        <v>0</v>
      </c>
    </row>
    <row r="1307" spans="9:54" x14ac:dyDescent="0.2">
      <c r="I1307" s="7" t="e">
        <f>Fullmath[[#This Row],[Total CP]]/Fullmath[[#This Row],[Quantity]]</f>
        <v>#DIV/0!</v>
      </c>
      <c r="J13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7" s="6" t="e">
        <f>Fullmath[[#This Row],[Mat Cost]]/Fullmath[[#This Row],[Quantity]]</f>
        <v>#DIV/0!</v>
      </c>
      <c r="L13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7" s="14"/>
      <c r="O1307" s="15">
        <f>IFERROR(_xlfn.IFNA(VLOOKUP(Fullmath[[#This Row],[M1]],$H$2:$L1306,2,FALSE),VLOOKUP(Fullmath[[#This Row],[M1]],$H1308:$L$2227,2,FALSE)),0)</f>
        <v>0</v>
      </c>
      <c r="P1307" s="16">
        <f>IFERROR(_xlfn.IFNA(VLOOKUP(Fullmath[[#This Row],[M1]],$H$2:$L1306,4,FALSE),VLOOKUP(Fullmath[[#This Row],[M1]],$H1308:$L$2227,4,FALSE)),0)</f>
        <v>0</v>
      </c>
      <c r="S1307" s="15">
        <f>IFERROR(_xlfn.IFNA(VLOOKUP(Fullmath[[#This Row],[M2]],$H$2:$L1306,2,FALSE),VLOOKUP(Fullmath[[#This Row],[M2]],$H1308:$L$2227,2,FALSE)),0)</f>
        <v>0</v>
      </c>
      <c r="T1307" s="16">
        <f>IFERROR(_xlfn.IFNA(VLOOKUP(Fullmath[[#This Row],[M2]],$H$2:$L1306,4,FALSE),VLOOKUP(Fullmath[[#This Row],[M2]],$H1308:$L$2227,4,FALSE)),0)</f>
        <v>0</v>
      </c>
      <c r="W1307" s="15">
        <f>IFERROR(_xlfn.IFNA(VLOOKUP(Fullmath[[#This Row],[M3]],$H$2:$L1306,2,FALSE),VLOOKUP(Fullmath[[#This Row],[M3]],$H1308:$L$2227,2,FALSE)),0)</f>
        <v>0</v>
      </c>
      <c r="X1307" s="16">
        <f>IFERROR(_xlfn.IFNA(VLOOKUP(Fullmath[[#This Row],[M3]],$H$2:$L1306,4,FALSE),VLOOKUP(Fullmath[[#This Row],[M3]],$H1308:$L$2227,4,FALSE)),0)</f>
        <v>0</v>
      </c>
      <c r="AA1307" s="15">
        <f>IFERROR(_xlfn.IFNA(VLOOKUP(Fullmath[[#This Row],[M4]],$H$2:$L1306,2,FALSE),VLOOKUP(Fullmath[[#This Row],[M4]],$H1308:$L$2227,2,FALSE)),0)</f>
        <v>0</v>
      </c>
      <c r="AB1307" s="16">
        <f>IFERROR(_xlfn.IFNA(VLOOKUP(Fullmath[[#This Row],[M4]],$H$2:$L1306,4,FALSE),VLOOKUP(Fullmath[[#This Row],[M4]],$H1308:$L$2227,4,FALSE)),0)</f>
        <v>0</v>
      </c>
      <c r="AE1307" s="15">
        <f>IFERROR(_xlfn.IFNA(VLOOKUP(Fullmath[[#This Row],[M5]],$H$2:$L1306,2,FALSE),VLOOKUP(Fullmath[[#This Row],[M5]],$H1308:$L$2227,2,FALSE)),0)</f>
        <v>0</v>
      </c>
      <c r="AF1307" s="16">
        <f>IFERROR(_xlfn.IFNA(VLOOKUP(Fullmath[[#This Row],[M5]],$H$2:$L1306,4,FALSE),VLOOKUP(Fullmath[[#This Row],[M5]],$H1308:$L$2227,4,FALSE)),0)</f>
        <v>0</v>
      </c>
      <c r="AI1307" s="15">
        <f>IFERROR(_xlfn.IFNA(VLOOKUP(Fullmath[[#This Row],[M6]],$H$2:$L1306,2,FALSE),VLOOKUP(Fullmath[[#This Row],[M6]],$H1308:$L$2227,2,FALSE)),0)</f>
        <v>0</v>
      </c>
      <c r="AJ1307" s="16">
        <f>IFERROR(_xlfn.IFNA(VLOOKUP(Fullmath[[#This Row],[M6]],$H$2:$L1306,4,FALSE),VLOOKUP(Fullmath[[#This Row],[M6]],$H1308:$L$2227,4,FALSE)),0)</f>
        <v>0</v>
      </c>
      <c r="AM1307" s="6">
        <f>(IFERROR(VLOOKUP(AK1307,Components[[Name]:[Price]],2,FALSE),0))</f>
        <v>0</v>
      </c>
      <c r="AP1307" s="6">
        <f>(IFERROR(VLOOKUP(AN1307,Components[[Name]:[Price]],2,FALSE),0))</f>
        <v>0</v>
      </c>
      <c r="AS1307" s="6">
        <f>(IFERROR(VLOOKUP(AQ1307,Components[[Name]:[Price]],2,FALSE),0))</f>
        <v>0</v>
      </c>
      <c r="AV1307" s="6">
        <f>(IFERROR(VLOOKUP(AT1307,Components[[Name]:[Price]],2,FALSE),0))</f>
        <v>0</v>
      </c>
      <c r="AY1307" s="6">
        <f>(IFERROR(VLOOKUP(AW1307,Components[[Name]:[Price]],2,FALSE),0))</f>
        <v>0</v>
      </c>
      <c r="BB1307" s="6">
        <f>(IFERROR(VLOOKUP(AZ1307,Components[[Name]:[Price]],2,FALSE),0))</f>
        <v>0</v>
      </c>
    </row>
    <row r="1308" spans="9:54" x14ac:dyDescent="0.2">
      <c r="I1308" s="7" t="e">
        <f>Fullmath[[#This Row],[Total CP]]/Fullmath[[#This Row],[Quantity]]</f>
        <v>#DIV/0!</v>
      </c>
      <c r="J13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8" s="6" t="e">
        <f>Fullmath[[#This Row],[Mat Cost]]/Fullmath[[#This Row],[Quantity]]</f>
        <v>#DIV/0!</v>
      </c>
      <c r="L13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8" s="14"/>
      <c r="O1308" s="15">
        <f>IFERROR(_xlfn.IFNA(VLOOKUP(Fullmath[[#This Row],[M1]],$H$2:$L1307,2,FALSE),VLOOKUP(Fullmath[[#This Row],[M1]],$H1309:$L$2227,2,FALSE)),0)</f>
        <v>0</v>
      </c>
      <c r="P1308" s="16">
        <f>IFERROR(_xlfn.IFNA(VLOOKUP(Fullmath[[#This Row],[M1]],$H$2:$L1307,4,FALSE),VLOOKUP(Fullmath[[#This Row],[M1]],$H1309:$L$2227,4,FALSE)),0)</f>
        <v>0</v>
      </c>
      <c r="S1308" s="15">
        <f>IFERROR(_xlfn.IFNA(VLOOKUP(Fullmath[[#This Row],[M2]],$H$2:$L1307,2,FALSE),VLOOKUP(Fullmath[[#This Row],[M2]],$H1309:$L$2227,2,FALSE)),0)</f>
        <v>0</v>
      </c>
      <c r="T1308" s="16">
        <f>IFERROR(_xlfn.IFNA(VLOOKUP(Fullmath[[#This Row],[M2]],$H$2:$L1307,4,FALSE),VLOOKUP(Fullmath[[#This Row],[M2]],$H1309:$L$2227,4,FALSE)),0)</f>
        <v>0</v>
      </c>
      <c r="W1308" s="15">
        <f>IFERROR(_xlfn.IFNA(VLOOKUP(Fullmath[[#This Row],[M3]],$H$2:$L1307,2,FALSE),VLOOKUP(Fullmath[[#This Row],[M3]],$H1309:$L$2227,2,FALSE)),0)</f>
        <v>0</v>
      </c>
      <c r="X1308" s="16">
        <f>IFERROR(_xlfn.IFNA(VLOOKUP(Fullmath[[#This Row],[M3]],$H$2:$L1307,4,FALSE),VLOOKUP(Fullmath[[#This Row],[M3]],$H1309:$L$2227,4,FALSE)),0)</f>
        <v>0</v>
      </c>
      <c r="AA1308" s="15">
        <f>IFERROR(_xlfn.IFNA(VLOOKUP(Fullmath[[#This Row],[M4]],$H$2:$L1307,2,FALSE),VLOOKUP(Fullmath[[#This Row],[M4]],$H1309:$L$2227,2,FALSE)),0)</f>
        <v>0</v>
      </c>
      <c r="AB1308" s="16">
        <f>IFERROR(_xlfn.IFNA(VLOOKUP(Fullmath[[#This Row],[M4]],$H$2:$L1307,4,FALSE),VLOOKUP(Fullmath[[#This Row],[M4]],$H1309:$L$2227,4,FALSE)),0)</f>
        <v>0</v>
      </c>
      <c r="AE1308" s="15">
        <f>IFERROR(_xlfn.IFNA(VLOOKUP(Fullmath[[#This Row],[M5]],$H$2:$L1307,2,FALSE),VLOOKUP(Fullmath[[#This Row],[M5]],$H1309:$L$2227,2,FALSE)),0)</f>
        <v>0</v>
      </c>
      <c r="AF1308" s="16">
        <f>IFERROR(_xlfn.IFNA(VLOOKUP(Fullmath[[#This Row],[M5]],$H$2:$L1307,4,FALSE),VLOOKUP(Fullmath[[#This Row],[M5]],$H1309:$L$2227,4,FALSE)),0)</f>
        <v>0</v>
      </c>
      <c r="AI1308" s="15">
        <f>IFERROR(_xlfn.IFNA(VLOOKUP(Fullmath[[#This Row],[M6]],$H$2:$L1307,2,FALSE),VLOOKUP(Fullmath[[#This Row],[M6]],$H1309:$L$2227,2,FALSE)),0)</f>
        <v>0</v>
      </c>
      <c r="AJ1308" s="16">
        <f>IFERROR(_xlfn.IFNA(VLOOKUP(Fullmath[[#This Row],[M6]],$H$2:$L1307,4,FALSE),VLOOKUP(Fullmath[[#This Row],[M6]],$H1309:$L$2227,4,FALSE)),0)</f>
        <v>0</v>
      </c>
      <c r="AM1308" s="6">
        <f>(IFERROR(VLOOKUP(AK1308,Components[[Name]:[Price]],2,FALSE),0))</f>
        <v>0</v>
      </c>
      <c r="AP1308" s="6">
        <f>(IFERROR(VLOOKUP(AN1308,Components[[Name]:[Price]],2,FALSE),0))</f>
        <v>0</v>
      </c>
      <c r="AS1308" s="6">
        <f>(IFERROR(VLOOKUP(AQ1308,Components[[Name]:[Price]],2,FALSE),0))</f>
        <v>0</v>
      </c>
      <c r="AV1308" s="6">
        <f>(IFERROR(VLOOKUP(AT1308,Components[[Name]:[Price]],2,FALSE),0))</f>
        <v>0</v>
      </c>
      <c r="AY1308" s="6">
        <f>(IFERROR(VLOOKUP(AW1308,Components[[Name]:[Price]],2,FALSE),0))</f>
        <v>0</v>
      </c>
      <c r="BB1308" s="6">
        <f>(IFERROR(VLOOKUP(AZ1308,Components[[Name]:[Price]],2,FALSE),0))</f>
        <v>0</v>
      </c>
    </row>
    <row r="1309" spans="9:54" x14ac:dyDescent="0.2">
      <c r="I1309" s="7" t="e">
        <f>Fullmath[[#This Row],[Total CP]]/Fullmath[[#This Row],[Quantity]]</f>
        <v>#DIV/0!</v>
      </c>
      <c r="J13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09" s="6" t="e">
        <f>Fullmath[[#This Row],[Mat Cost]]/Fullmath[[#This Row],[Quantity]]</f>
        <v>#DIV/0!</v>
      </c>
      <c r="L13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09" s="14"/>
      <c r="O1309" s="15">
        <f>IFERROR(_xlfn.IFNA(VLOOKUP(Fullmath[[#This Row],[M1]],$H$2:$L1308,2,FALSE),VLOOKUP(Fullmath[[#This Row],[M1]],$H1310:$L$2227,2,FALSE)),0)</f>
        <v>0</v>
      </c>
      <c r="P1309" s="16">
        <f>IFERROR(_xlfn.IFNA(VLOOKUP(Fullmath[[#This Row],[M1]],$H$2:$L1308,4,FALSE),VLOOKUP(Fullmath[[#This Row],[M1]],$H1310:$L$2227,4,FALSE)),0)</f>
        <v>0</v>
      </c>
      <c r="S1309" s="15">
        <f>IFERROR(_xlfn.IFNA(VLOOKUP(Fullmath[[#This Row],[M2]],$H$2:$L1308,2,FALSE),VLOOKUP(Fullmath[[#This Row],[M2]],$H1310:$L$2227,2,FALSE)),0)</f>
        <v>0</v>
      </c>
      <c r="T1309" s="16">
        <f>IFERROR(_xlfn.IFNA(VLOOKUP(Fullmath[[#This Row],[M2]],$H$2:$L1308,4,FALSE),VLOOKUP(Fullmath[[#This Row],[M2]],$H1310:$L$2227,4,FALSE)),0)</f>
        <v>0</v>
      </c>
      <c r="W1309" s="15">
        <f>IFERROR(_xlfn.IFNA(VLOOKUP(Fullmath[[#This Row],[M3]],$H$2:$L1308,2,FALSE),VLOOKUP(Fullmath[[#This Row],[M3]],$H1310:$L$2227,2,FALSE)),0)</f>
        <v>0</v>
      </c>
      <c r="X1309" s="16">
        <f>IFERROR(_xlfn.IFNA(VLOOKUP(Fullmath[[#This Row],[M3]],$H$2:$L1308,4,FALSE),VLOOKUP(Fullmath[[#This Row],[M3]],$H1310:$L$2227,4,FALSE)),0)</f>
        <v>0</v>
      </c>
      <c r="AA1309" s="15">
        <f>IFERROR(_xlfn.IFNA(VLOOKUP(Fullmath[[#This Row],[M4]],$H$2:$L1308,2,FALSE),VLOOKUP(Fullmath[[#This Row],[M4]],$H1310:$L$2227,2,FALSE)),0)</f>
        <v>0</v>
      </c>
      <c r="AB1309" s="16">
        <f>IFERROR(_xlfn.IFNA(VLOOKUP(Fullmath[[#This Row],[M4]],$H$2:$L1308,4,FALSE),VLOOKUP(Fullmath[[#This Row],[M4]],$H1310:$L$2227,4,FALSE)),0)</f>
        <v>0</v>
      </c>
      <c r="AE1309" s="15">
        <f>IFERROR(_xlfn.IFNA(VLOOKUP(Fullmath[[#This Row],[M5]],$H$2:$L1308,2,FALSE),VLOOKUP(Fullmath[[#This Row],[M5]],$H1310:$L$2227,2,FALSE)),0)</f>
        <v>0</v>
      </c>
      <c r="AF1309" s="16">
        <f>IFERROR(_xlfn.IFNA(VLOOKUP(Fullmath[[#This Row],[M5]],$H$2:$L1308,4,FALSE),VLOOKUP(Fullmath[[#This Row],[M5]],$H1310:$L$2227,4,FALSE)),0)</f>
        <v>0</v>
      </c>
      <c r="AI1309" s="15">
        <f>IFERROR(_xlfn.IFNA(VLOOKUP(Fullmath[[#This Row],[M6]],$H$2:$L1308,2,FALSE),VLOOKUP(Fullmath[[#This Row],[M6]],$H1310:$L$2227,2,FALSE)),0)</f>
        <v>0</v>
      </c>
      <c r="AJ1309" s="16">
        <f>IFERROR(_xlfn.IFNA(VLOOKUP(Fullmath[[#This Row],[M6]],$H$2:$L1308,4,FALSE),VLOOKUP(Fullmath[[#This Row],[M6]],$H1310:$L$2227,4,FALSE)),0)</f>
        <v>0</v>
      </c>
      <c r="AM1309" s="6">
        <f>(IFERROR(VLOOKUP(AK1309,Components[[Name]:[Price]],2,FALSE),0))</f>
        <v>0</v>
      </c>
      <c r="AP1309" s="6">
        <f>(IFERROR(VLOOKUP(AN1309,Components[[Name]:[Price]],2,FALSE),0))</f>
        <v>0</v>
      </c>
      <c r="AS1309" s="6">
        <f>(IFERROR(VLOOKUP(AQ1309,Components[[Name]:[Price]],2,FALSE),0))</f>
        <v>0</v>
      </c>
      <c r="AV1309" s="6">
        <f>(IFERROR(VLOOKUP(AT1309,Components[[Name]:[Price]],2,FALSE),0))</f>
        <v>0</v>
      </c>
      <c r="AY1309" s="6">
        <f>(IFERROR(VLOOKUP(AW1309,Components[[Name]:[Price]],2,FALSE),0))</f>
        <v>0</v>
      </c>
      <c r="BB1309" s="6">
        <f>(IFERROR(VLOOKUP(AZ1309,Components[[Name]:[Price]],2,FALSE),0))</f>
        <v>0</v>
      </c>
    </row>
    <row r="1310" spans="9:54" x14ac:dyDescent="0.2">
      <c r="I1310" s="7" t="e">
        <f>Fullmath[[#This Row],[Total CP]]/Fullmath[[#This Row],[Quantity]]</f>
        <v>#DIV/0!</v>
      </c>
      <c r="J13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0" s="6" t="e">
        <f>Fullmath[[#This Row],[Mat Cost]]/Fullmath[[#This Row],[Quantity]]</f>
        <v>#DIV/0!</v>
      </c>
      <c r="L13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0" s="14"/>
      <c r="O1310" s="15">
        <f>IFERROR(_xlfn.IFNA(VLOOKUP(Fullmath[[#This Row],[M1]],$H$2:$L1309,2,FALSE),VLOOKUP(Fullmath[[#This Row],[M1]],$H1311:$L$2227,2,FALSE)),0)</f>
        <v>0</v>
      </c>
      <c r="P1310" s="16">
        <f>IFERROR(_xlfn.IFNA(VLOOKUP(Fullmath[[#This Row],[M1]],$H$2:$L1309,4,FALSE),VLOOKUP(Fullmath[[#This Row],[M1]],$H1311:$L$2227,4,FALSE)),0)</f>
        <v>0</v>
      </c>
      <c r="S1310" s="15">
        <f>IFERROR(_xlfn.IFNA(VLOOKUP(Fullmath[[#This Row],[M2]],$H$2:$L1309,2,FALSE),VLOOKUP(Fullmath[[#This Row],[M2]],$H1311:$L$2227,2,FALSE)),0)</f>
        <v>0</v>
      </c>
      <c r="T1310" s="16">
        <f>IFERROR(_xlfn.IFNA(VLOOKUP(Fullmath[[#This Row],[M2]],$H$2:$L1309,4,FALSE),VLOOKUP(Fullmath[[#This Row],[M2]],$H1311:$L$2227,4,FALSE)),0)</f>
        <v>0</v>
      </c>
      <c r="W1310" s="15">
        <f>IFERROR(_xlfn.IFNA(VLOOKUP(Fullmath[[#This Row],[M3]],$H$2:$L1309,2,FALSE),VLOOKUP(Fullmath[[#This Row],[M3]],$H1311:$L$2227,2,FALSE)),0)</f>
        <v>0</v>
      </c>
      <c r="X1310" s="16">
        <f>IFERROR(_xlfn.IFNA(VLOOKUP(Fullmath[[#This Row],[M3]],$H$2:$L1309,4,FALSE),VLOOKUP(Fullmath[[#This Row],[M3]],$H1311:$L$2227,4,FALSE)),0)</f>
        <v>0</v>
      </c>
      <c r="AA1310" s="15">
        <f>IFERROR(_xlfn.IFNA(VLOOKUP(Fullmath[[#This Row],[M4]],$H$2:$L1309,2,FALSE),VLOOKUP(Fullmath[[#This Row],[M4]],$H1311:$L$2227,2,FALSE)),0)</f>
        <v>0</v>
      </c>
      <c r="AB1310" s="16">
        <f>IFERROR(_xlfn.IFNA(VLOOKUP(Fullmath[[#This Row],[M4]],$H$2:$L1309,4,FALSE),VLOOKUP(Fullmath[[#This Row],[M4]],$H1311:$L$2227,4,FALSE)),0)</f>
        <v>0</v>
      </c>
      <c r="AE1310" s="15">
        <f>IFERROR(_xlfn.IFNA(VLOOKUP(Fullmath[[#This Row],[M5]],$H$2:$L1309,2,FALSE),VLOOKUP(Fullmath[[#This Row],[M5]],$H1311:$L$2227,2,FALSE)),0)</f>
        <v>0</v>
      </c>
      <c r="AF1310" s="16">
        <f>IFERROR(_xlfn.IFNA(VLOOKUP(Fullmath[[#This Row],[M5]],$H$2:$L1309,4,FALSE),VLOOKUP(Fullmath[[#This Row],[M5]],$H1311:$L$2227,4,FALSE)),0)</f>
        <v>0</v>
      </c>
      <c r="AI1310" s="15">
        <f>IFERROR(_xlfn.IFNA(VLOOKUP(Fullmath[[#This Row],[M6]],$H$2:$L1309,2,FALSE),VLOOKUP(Fullmath[[#This Row],[M6]],$H1311:$L$2227,2,FALSE)),0)</f>
        <v>0</v>
      </c>
      <c r="AJ1310" s="16">
        <f>IFERROR(_xlfn.IFNA(VLOOKUP(Fullmath[[#This Row],[M6]],$H$2:$L1309,4,FALSE),VLOOKUP(Fullmath[[#This Row],[M6]],$H1311:$L$2227,4,FALSE)),0)</f>
        <v>0</v>
      </c>
      <c r="AM1310" s="6">
        <f>(IFERROR(VLOOKUP(AK1310,Components[[Name]:[Price]],2,FALSE),0))</f>
        <v>0</v>
      </c>
      <c r="AP1310" s="6">
        <f>(IFERROR(VLOOKUP(AN1310,Components[[Name]:[Price]],2,FALSE),0))</f>
        <v>0</v>
      </c>
      <c r="AS1310" s="6">
        <f>(IFERROR(VLOOKUP(AQ1310,Components[[Name]:[Price]],2,FALSE),0))</f>
        <v>0</v>
      </c>
      <c r="AV1310" s="6">
        <f>(IFERROR(VLOOKUP(AT1310,Components[[Name]:[Price]],2,FALSE),0))</f>
        <v>0</v>
      </c>
      <c r="AY1310" s="6">
        <f>(IFERROR(VLOOKUP(AW1310,Components[[Name]:[Price]],2,FALSE),0))</f>
        <v>0</v>
      </c>
      <c r="BB1310" s="6">
        <f>(IFERROR(VLOOKUP(AZ1310,Components[[Name]:[Price]],2,FALSE),0))</f>
        <v>0</v>
      </c>
    </row>
    <row r="1311" spans="9:54" x14ac:dyDescent="0.2">
      <c r="I1311" s="7" t="e">
        <f>Fullmath[[#This Row],[Total CP]]/Fullmath[[#This Row],[Quantity]]</f>
        <v>#DIV/0!</v>
      </c>
      <c r="J13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1" s="6" t="e">
        <f>Fullmath[[#This Row],[Mat Cost]]/Fullmath[[#This Row],[Quantity]]</f>
        <v>#DIV/0!</v>
      </c>
      <c r="L13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1" s="14"/>
      <c r="O1311" s="15">
        <f>IFERROR(_xlfn.IFNA(VLOOKUP(Fullmath[[#This Row],[M1]],$H$2:$L1310,2,FALSE),VLOOKUP(Fullmath[[#This Row],[M1]],$H1312:$L$2227,2,FALSE)),0)</f>
        <v>0</v>
      </c>
      <c r="P1311" s="16">
        <f>IFERROR(_xlfn.IFNA(VLOOKUP(Fullmath[[#This Row],[M1]],$H$2:$L1310,4,FALSE),VLOOKUP(Fullmath[[#This Row],[M1]],$H1312:$L$2227,4,FALSE)),0)</f>
        <v>0</v>
      </c>
      <c r="S1311" s="15">
        <f>IFERROR(_xlfn.IFNA(VLOOKUP(Fullmath[[#This Row],[M2]],$H$2:$L1310,2,FALSE),VLOOKUP(Fullmath[[#This Row],[M2]],$H1312:$L$2227,2,FALSE)),0)</f>
        <v>0</v>
      </c>
      <c r="T1311" s="16">
        <f>IFERROR(_xlfn.IFNA(VLOOKUP(Fullmath[[#This Row],[M2]],$H$2:$L1310,4,FALSE),VLOOKUP(Fullmath[[#This Row],[M2]],$H1312:$L$2227,4,FALSE)),0)</f>
        <v>0</v>
      </c>
      <c r="W1311" s="15">
        <f>IFERROR(_xlfn.IFNA(VLOOKUP(Fullmath[[#This Row],[M3]],$H$2:$L1310,2,FALSE),VLOOKUP(Fullmath[[#This Row],[M3]],$H1312:$L$2227,2,FALSE)),0)</f>
        <v>0</v>
      </c>
      <c r="X1311" s="16">
        <f>IFERROR(_xlfn.IFNA(VLOOKUP(Fullmath[[#This Row],[M3]],$H$2:$L1310,4,FALSE),VLOOKUP(Fullmath[[#This Row],[M3]],$H1312:$L$2227,4,FALSE)),0)</f>
        <v>0</v>
      </c>
      <c r="AA1311" s="15">
        <f>IFERROR(_xlfn.IFNA(VLOOKUP(Fullmath[[#This Row],[M4]],$H$2:$L1310,2,FALSE),VLOOKUP(Fullmath[[#This Row],[M4]],$H1312:$L$2227,2,FALSE)),0)</f>
        <v>0</v>
      </c>
      <c r="AB1311" s="16">
        <f>IFERROR(_xlfn.IFNA(VLOOKUP(Fullmath[[#This Row],[M4]],$H$2:$L1310,4,FALSE),VLOOKUP(Fullmath[[#This Row],[M4]],$H1312:$L$2227,4,FALSE)),0)</f>
        <v>0</v>
      </c>
      <c r="AE1311" s="15">
        <f>IFERROR(_xlfn.IFNA(VLOOKUP(Fullmath[[#This Row],[M5]],$H$2:$L1310,2,FALSE),VLOOKUP(Fullmath[[#This Row],[M5]],$H1312:$L$2227,2,FALSE)),0)</f>
        <v>0</v>
      </c>
      <c r="AF1311" s="16">
        <f>IFERROR(_xlfn.IFNA(VLOOKUP(Fullmath[[#This Row],[M5]],$H$2:$L1310,4,FALSE),VLOOKUP(Fullmath[[#This Row],[M5]],$H1312:$L$2227,4,FALSE)),0)</f>
        <v>0</v>
      </c>
      <c r="AI1311" s="15">
        <f>IFERROR(_xlfn.IFNA(VLOOKUP(Fullmath[[#This Row],[M6]],$H$2:$L1310,2,FALSE),VLOOKUP(Fullmath[[#This Row],[M6]],$H1312:$L$2227,2,FALSE)),0)</f>
        <v>0</v>
      </c>
      <c r="AJ1311" s="16">
        <f>IFERROR(_xlfn.IFNA(VLOOKUP(Fullmath[[#This Row],[M6]],$H$2:$L1310,4,FALSE),VLOOKUP(Fullmath[[#This Row],[M6]],$H1312:$L$2227,4,FALSE)),0)</f>
        <v>0</v>
      </c>
      <c r="AM1311" s="6">
        <f>(IFERROR(VLOOKUP(AK1311,Components[[Name]:[Price]],2,FALSE),0))</f>
        <v>0</v>
      </c>
      <c r="AP1311" s="6">
        <f>(IFERROR(VLOOKUP(AN1311,Components[[Name]:[Price]],2,FALSE),0))</f>
        <v>0</v>
      </c>
      <c r="AS1311" s="6">
        <f>(IFERROR(VLOOKUP(AQ1311,Components[[Name]:[Price]],2,FALSE),0))</f>
        <v>0</v>
      </c>
      <c r="AV1311" s="6">
        <f>(IFERROR(VLOOKUP(AT1311,Components[[Name]:[Price]],2,FALSE),0))</f>
        <v>0</v>
      </c>
      <c r="AY1311" s="6">
        <f>(IFERROR(VLOOKUP(AW1311,Components[[Name]:[Price]],2,FALSE),0))</f>
        <v>0</v>
      </c>
      <c r="BB1311" s="6">
        <f>(IFERROR(VLOOKUP(AZ1311,Components[[Name]:[Price]],2,FALSE),0))</f>
        <v>0</v>
      </c>
    </row>
    <row r="1312" spans="9:54" x14ac:dyDescent="0.2">
      <c r="I1312" s="7" t="e">
        <f>Fullmath[[#This Row],[Total CP]]/Fullmath[[#This Row],[Quantity]]</f>
        <v>#DIV/0!</v>
      </c>
      <c r="J13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2" s="6" t="e">
        <f>Fullmath[[#This Row],[Mat Cost]]/Fullmath[[#This Row],[Quantity]]</f>
        <v>#DIV/0!</v>
      </c>
      <c r="L13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2" s="14"/>
      <c r="O1312" s="15">
        <f>IFERROR(_xlfn.IFNA(VLOOKUP(Fullmath[[#This Row],[M1]],$H$2:$L1311,2,FALSE),VLOOKUP(Fullmath[[#This Row],[M1]],$H1313:$L$2227,2,FALSE)),0)</f>
        <v>0</v>
      </c>
      <c r="P1312" s="16">
        <f>IFERROR(_xlfn.IFNA(VLOOKUP(Fullmath[[#This Row],[M1]],$H$2:$L1311,4,FALSE),VLOOKUP(Fullmath[[#This Row],[M1]],$H1313:$L$2227,4,FALSE)),0)</f>
        <v>0</v>
      </c>
      <c r="S1312" s="15">
        <f>IFERROR(_xlfn.IFNA(VLOOKUP(Fullmath[[#This Row],[M2]],$H$2:$L1311,2,FALSE),VLOOKUP(Fullmath[[#This Row],[M2]],$H1313:$L$2227,2,FALSE)),0)</f>
        <v>0</v>
      </c>
      <c r="T1312" s="16">
        <f>IFERROR(_xlfn.IFNA(VLOOKUP(Fullmath[[#This Row],[M2]],$H$2:$L1311,4,FALSE),VLOOKUP(Fullmath[[#This Row],[M2]],$H1313:$L$2227,4,FALSE)),0)</f>
        <v>0</v>
      </c>
      <c r="W1312" s="15">
        <f>IFERROR(_xlfn.IFNA(VLOOKUP(Fullmath[[#This Row],[M3]],$H$2:$L1311,2,FALSE),VLOOKUP(Fullmath[[#This Row],[M3]],$H1313:$L$2227,2,FALSE)),0)</f>
        <v>0</v>
      </c>
      <c r="X1312" s="16">
        <f>IFERROR(_xlfn.IFNA(VLOOKUP(Fullmath[[#This Row],[M3]],$H$2:$L1311,4,FALSE),VLOOKUP(Fullmath[[#This Row],[M3]],$H1313:$L$2227,4,FALSE)),0)</f>
        <v>0</v>
      </c>
      <c r="AA1312" s="15">
        <f>IFERROR(_xlfn.IFNA(VLOOKUP(Fullmath[[#This Row],[M4]],$H$2:$L1311,2,FALSE),VLOOKUP(Fullmath[[#This Row],[M4]],$H1313:$L$2227,2,FALSE)),0)</f>
        <v>0</v>
      </c>
      <c r="AB1312" s="16">
        <f>IFERROR(_xlfn.IFNA(VLOOKUP(Fullmath[[#This Row],[M4]],$H$2:$L1311,4,FALSE),VLOOKUP(Fullmath[[#This Row],[M4]],$H1313:$L$2227,4,FALSE)),0)</f>
        <v>0</v>
      </c>
      <c r="AE1312" s="15">
        <f>IFERROR(_xlfn.IFNA(VLOOKUP(Fullmath[[#This Row],[M5]],$H$2:$L1311,2,FALSE),VLOOKUP(Fullmath[[#This Row],[M5]],$H1313:$L$2227,2,FALSE)),0)</f>
        <v>0</v>
      </c>
      <c r="AF1312" s="16">
        <f>IFERROR(_xlfn.IFNA(VLOOKUP(Fullmath[[#This Row],[M5]],$H$2:$L1311,4,FALSE),VLOOKUP(Fullmath[[#This Row],[M5]],$H1313:$L$2227,4,FALSE)),0)</f>
        <v>0</v>
      </c>
      <c r="AI1312" s="15">
        <f>IFERROR(_xlfn.IFNA(VLOOKUP(Fullmath[[#This Row],[M6]],$H$2:$L1311,2,FALSE),VLOOKUP(Fullmath[[#This Row],[M6]],$H1313:$L$2227,2,FALSE)),0)</f>
        <v>0</v>
      </c>
      <c r="AJ1312" s="16">
        <f>IFERROR(_xlfn.IFNA(VLOOKUP(Fullmath[[#This Row],[M6]],$H$2:$L1311,4,FALSE),VLOOKUP(Fullmath[[#This Row],[M6]],$H1313:$L$2227,4,FALSE)),0)</f>
        <v>0</v>
      </c>
      <c r="AM1312" s="6">
        <f>(IFERROR(VLOOKUP(AK1312,Components[[Name]:[Price]],2,FALSE),0))</f>
        <v>0</v>
      </c>
      <c r="AP1312" s="6">
        <f>(IFERROR(VLOOKUP(AN1312,Components[[Name]:[Price]],2,FALSE),0))</f>
        <v>0</v>
      </c>
      <c r="AS1312" s="6">
        <f>(IFERROR(VLOOKUP(AQ1312,Components[[Name]:[Price]],2,FALSE),0))</f>
        <v>0</v>
      </c>
      <c r="AV1312" s="6">
        <f>(IFERROR(VLOOKUP(AT1312,Components[[Name]:[Price]],2,FALSE),0))</f>
        <v>0</v>
      </c>
      <c r="AY1312" s="6">
        <f>(IFERROR(VLOOKUP(AW1312,Components[[Name]:[Price]],2,FALSE),0))</f>
        <v>0</v>
      </c>
      <c r="BB1312" s="6">
        <f>(IFERROR(VLOOKUP(AZ1312,Components[[Name]:[Price]],2,FALSE),0))</f>
        <v>0</v>
      </c>
    </row>
    <row r="1313" spans="9:54" x14ac:dyDescent="0.2">
      <c r="I1313" s="7" t="e">
        <f>Fullmath[[#This Row],[Total CP]]/Fullmath[[#This Row],[Quantity]]</f>
        <v>#DIV/0!</v>
      </c>
      <c r="J13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3" s="6" t="e">
        <f>Fullmath[[#This Row],[Mat Cost]]/Fullmath[[#This Row],[Quantity]]</f>
        <v>#DIV/0!</v>
      </c>
      <c r="L13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3" s="14"/>
      <c r="O1313" s="15">
        <f>IFERROR(_xlfn.IFNA(VLOOKUP(Fullmath[[#This Row],[M1]],$H$2:$L1312,2,FALSE),VLOOKUP(Fullmath[[#This Row],[M1]],$H1314:$L$2227,2,FALSE)),0)</f>
        <v>0</v>
      </c>
      <c r="P1313" s="16">
        <f>IFERROR(_xlfn.IFNA(VLOOKUP(Fullmath[[#This Row],[M1]],$H$2:$L1312,4,FALSE),VLOOKUP(Fullmath[[#This Row],[M1]],$H1314:$L$2227,4,FALSE)),0)</f>
        <v>0</v>
      </c>
      <c r="S1313" s="15">
        <f>IFERROR(_xlfn.IFNA(VLOOKUP(Fullmath[[#This Row],[M2]],$H$2:$L1312,2,FALSE),VLOOKUP(Fullmath[[#This Row],[M2]],$H1314:$L$2227,2,FALSE)),0)</f>
        <v>0</v>
      </c>
      <c r="T1313" s="16">
        <f>IFERROR(_xlfn.IFNA(VLOOKUP(Fullmath[[#This Row],[M2]],$H$2:$L1312,4,FALSE),VLOOKUP(Fullmath[[#This Row],[M2]],$H1314:$L$2227,4,FALSE)),0)</f>
        <v>0</v>
      </c>
      <c r="W1313" s="15">
        <f>IFERROR(_xlfn.IFNA(VLOOKUP(Fullmath[[#This Row],[M3]],$H$2:$L1312,2,FALSE),VLOOKUP(Fullmath[[#This Row],[M3]],$H1314:$L$2227,2,FALSE)),0)</f>
        <v>0</v>
      </c>
      <c r="X1313" s="16">
        <f>IFERROR(_xlfn.IFNA(VLOOKUP(Fullmath[[#This Row],[M3]],$H$2:$L1312,4,FALSE),VLOOKUP(Fullmath[[#This Row],[M3]],$H1314:$L$2227,4,FALSE)),0)</f>
        <v>0</v>
      </c>
      <c r="AA1313" s="15">
        <f>IFERROR(_xlfn.IFNA(VLOOKUP(Fullmath[[#This Row],[M4]],$H$2:$L1312,2,FALSE),VLOOKUP(Fullmath[[#This Row],[M4]],$H1314:$L$2227,2,FALSE)),0)</f>
        <v>0</v>
      </c>
      <c r="AB1313" s="16">
        <f>IFERROR(_xlfn.IFNA(VLOOKUP(Fullmath[[#This Row],[M4]],$H$2:$L1312,4,FALSE),VLOOKUP(Fullmath[[#This Row],[M4]],$H1314:$L$2227,4,FALSE)),0)</f>
        <v>0</v>
      </c>
      <c r="AE1313" s="15">
        <f>IFERROR(_xlfn.IFNA(VLOOKUP(Fullmath[[#This Row],[M5]],$H$2:$L1312,2,FALSE),VLOOKUP(Fullmath[[#This Row],[M5]],$H1314:$L$2227,2,FALSE)),0)</f>
        <v>0</v>
      </c>
      <c r="AF1313" s="16">
        <f>IFERROR(_xlfn.IFNA(VLOOKUP(Fullmath[[#This Row],[M5]],$H$2:$L1312,4,FALSE),VLOOKUP(Fullmath[[#This Row],[M5]],$H1314:$L$2227,4,FALSE)),0)</f>
        <v>0</v>
      </c>
      <c r="AI1313" s="15">
        <f>IFERROR(_xlfn.IFNA(VLOOKUP(Fullmath[[#This Row],[M6]],$H$2:$L1312,2,FALSE),VLOOKUP(Fullmath[[#This Row],[M6]],$H1314:$L$2227,2,FALSE)),0)</f>
        <v>0</v>
      </c>
      <c r="AJ1313" s="16">
        <f>IFERROR(_xlfn.IFNA(VLOOKUP(Fullmath[[#This Row],[M6]],$H$2:$L1312,4,FALSE),VLOOKUP(Fullmath[[#This Row],[M6]],$H1314:$L$2227,4,FALSE)),0)</f>
        <v>0</v>
      </c>
      <c r="AM1313" s="6">
        <f>(IFERROR(VLOOKUP(AK1313,Components[[Name]:[Price]],2,FALSE),0))</f>
        <v>0</v>
      </c>
      <c r="AP1313" s="6">
        <f>(IFERROR(VLOOKUP(AN1313,Components[[Name]:[Price]],2,FALSE),0))</f>
        <v>0</v>
      </c>
      <c r="AS1313" s="6">
        <f>(IFERROR(VLOOKUP(AQ1313,Components[[Name]:[Price]],2,FALSE),0))</f>
        <v>0</v>
      </c>
      <c r="AV1313" s="6">
        <f>(IFERROR(VLOOKUP(AT1313,Components[[Name]:[Price]],2,FALSE),0))</f>
        <v>0</v>
      </c>
      <c r="AY1313" s="6">
        <f>(IFERROR(VLOOKUP(AW1313,Components[[Name]:[Price]],2,FALSE),0))</f>
        <v>0</v>
      </c>
      <c r="BB1313" s="6">
        <f>(IFERROR(VLOOKUP(AZ1313,Components[[Name]:[Price]],2,FALSE),0))</f>
        <v>0</v>
      </c>
    </row>
    <row r="1314" spans="9:54" x14ac:dyDescent="0.2">
      <c r="I1314" s="7" t="e">
        <f>Fullmath[[#This Row],[Total CP]]/Fullmath[[#This Row],[Quantity]]</f>
        <v>#DIV/0!</v>
      </c>
      <c r="J13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4" s="6" t="e">
        <f>Fullmath[[#This Row],[Mat Cost]]/Fullmath[[#This Row],[Quantity]]</f>
        <v>#DIV/0!</v>
      </c>
      <c r="L13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4" s="14"/>
      <c r="O1314" s="15">
        <f>IFERROR(_xlfn.IFNA(VLOOKUP(Fullmath[[#This Row],[M1]],$H$2:$L1313,2,FALSE),VLOOKUP(Fullmath[[#This Row],[M1]],$H1315:$L$2227,2,FALSE)),0)</f>
        <v>0</v>
      </c>
      <c r="P1314" s="16">
        <f>IFERROR(_xlfn.IFNA(VLOOKUP(Fullmath[[#This Row],[M1]],$H$2:$L1313,4,FALSE),VLOOKUP(Fullmath[[#This Row],[M1]],$H1315:$L$2227,4,FALSE)),0)</f>
        <v>0</v>
      </c>
      <c r="S1314" s="15">
        <f>IFERROR(_xlfn.IFNA(VLOOKUP(Fullmath[[#This Row],[M2]],$H$2:$L1313,2,FALSE),VLOOKUP(Fullmath[[#This Row],[M2]],$H1315:$L$2227,2,FALSE)),0)</f>
        <v>0</v>
      </c>
      <c r="T1314" s="16">
        <f>IFERROR(_xlfn.IFNA(VLOOKUP(Fullmath[[#This Row],[M2]],$H$2:$L1313,4,FALSE),VLOOKUP(Fullmath[[#This Row],[M2]],$H1315:$L$2227,4,FALSE)),0)</f>
        <v>0</v>
      </c>
      <c r="W1314" s="15">
        <f>IFERROR(_xlfn.IFNA(VLOOKUP(Fullmath[[#This Row],[M3]],$H$2:$L1313,2,FALSE),VLOOKUP(Fullmath[[#This Row],[M3]],$H1315:$L$2227,2,FALSE)),0)</f>
        <v>0</v>
      </c>
      <c r="X1314" s="16">
        <f>IFERROR(_xlfn.IFNA(VLOOKUP(Fullmath[[#This Row],[M3]],$H$2:$L1313,4,FALSE),VLOOKUP(Fullmath[[#This Row],[M3]],$H1315:$L$2227,4,FALSE)),0)</f>
        <v>0</v>
      </c>
      <c r="AA1314" s="15">
        <f>IFERROR(_xlfn.IFNA(VLOOKUP(Fullmath[[#This Row],[M4]],$H$2:$L1313,2,FALSE),VLOOKUP(Fullmath[[#This Row],[M4]],$H1315:$L$2227,2,FALSE)),0)</f>
        <v>0</v>
      </c>
      <c r="AB1314" s="16">
        <f>IFERROR(_xlfn.IFNA(VLOOKUP(Fullmath[[#This Row],[M4]],$H$2:$L1313,4,FALSE),VLOOKUP(Fullmath[[#This Row],[M4]],$H1315:$L$2227,4,FALSE)),0)</f>
        <v>0</v>
      </c>
      <c r="AE1314" s="15">
        <f>IFERROR(_xlfn.IFNA(VLOOKUP(Fullmath[[#This Row],[M5]],$H$2:$L1313,2,FALSE),VLOOKUP(Fullmath[[#This Row],[M5]],$H1315:$L$2227,2,FALSE)),0)</f>
        <v>0</v>
      </c>
      <c r="AF1314" s="16">
        <f>IFERROR(_xlfn.IFNA(VLOOKUP(Fullmath[[#This Row],[M5]],$H$2:$L1313,4,FALSE),VLOOKUP(Fullmath[[#This Row],[M5]],$H1315:$L$2227,4,FALSE)),0)</f>
        <v>0</v>
      </c>
      <c r="AI1314" s="15">
        <f>IFERROR(_xlfn.IFNA(VLOOKUP(Fullmath[[#This Row],[M6]],$H$2:$L1313,2,FALSE),VLOOKUP(Fullmath[[#This Row],[M6]],$H1315:$L$2227,2,FALSE)),0)</f>
        <v>0</v>
      </c>
      <c r="AJ1314" s="16">
        <f>IFERROR(_xlfn.IFNA(VLOOKUP(Fullmath[[#This Row],[M6]],$H$2:$L1313,4,FALSE),VLOOKUP(Fullmath[[#This Row],[M6]],$H1315:$L$2227,4,FALSE)),0)</f>
        <v>0</v>
      </c>
      <c r="AM1314" s="6">
        <f>(IFERROR(VLOOKUP(AK1314,Components[[Name]:[Price]],2,FALSE),0))</f>
        <v>0</v>
      </c>
      <c r="AP1314" s="6">
        <f>(IFERROR(VLOOKUP(AN1314,Components[[Name]:[Price]],2,FALSE),0))</f>
        <v>0</v>
      </c>
      <c r="AS1314" s="6">
        <f>(IFERROR(VLOOKUP(AQ1314,Components[[Name]:[Price]],2,FALSE),0))</f>
        <v>0</v>
      </c>
      <c r="AV1314" s="6">
        <f>(IFERROR(VLOOKUP(AT1314,Components[[Name]:[Price]],2,FALSE),0))</f>
        <v>0</v>
      </c>
      <c r="AY1314" s="6">
        <f>(IFERROR(VLOOKUP(AW1314,Components[[Name]:[Price]],2,FALSE),0))</f>
        <v>0</v>
      </c>
      <c r="BB1314" s="6">
        <f>(IFERROR(VLOOKUP(AZ1314,Components[[Name]:[Price]],2,FALSE),0))</f>
        <v>0</v>
      </c>
    </row>
    <row r="1315" spans="9:54" x14ac:dyDescent="0.2">
      <c r="I1315" s="7" t="e">
        <f>Fullmath[[#This Row],[Total CP]]/Fullmath[[#This Row],[Quantity]]</f>
        <v>#DIV/0!</v>
      </c>
      <c r="J13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5" s="6" t="e">
        <f>Fullmath[[#This Row],[Mat Cost]]/Fullmath[[#This Row],[Quantity]]</f>
        <v>#DIV/0!</v>
      </c>
      <c r="L13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5" s="14"/>
      <c r="O1315" s="15">
        <f>IFERROR(_xlfn.IFNA(VLOOKUP(Fullmath[[#This Row],[M1]],$H$2:$L1314,2,FALSE),VLOOKUP(Fullmath[[#This Row],[M1]],$H1316:$L$2227,2,FALSE)),0)</f>
        <v>0</v>
      </c>
      <c r="P1315" s="16">
        <f>IFERROR(_xlfn.IFNA(VLOOKUP(Fullmath[[#This Row],[M1]],$H$2:$L1314,4,FALSE),VLOOKUP(Fullmath[[#This Row],[M1]],$H1316:$L$2227,4,FALSE)),0)</f>
        <v>0</v>
      </c>
      <c r="S1315" s="15">
        <f>IFERROR(_xlfn.IFNA(VLOOKUP(Fullmath[[#This Row],[M2]],$H$2:$L1314,2,FALSE),VLOOKUP(Fullmath[[#This Row],[M2]],$H1316:$L$2227,2,FALSE)),0)</f>
        <v>0</v>
      </c>
      <c r="T1315" s="16">
        <f>IFERROR(_xlfn.IFNA(VLOOKUP(Fullmath[[#This Row],[M2]],$H$2:$L1314,4,FALSE),VLOOKUP(Fullmath[[#This Row],[M2]],$H1316:$L$2227,4,FALSE)),0)</f>
        <v>0</v>
      </c>
      <c r="W1315" s="15">
        <f>IFERROR(_xlfn.IFNA(VLOOKUP(Fullmath[[#This Row],[M3]],$H$2:$L1314,2,FALSE),VLOOKUP(Fullmath[[#This Row],[M3]],$H1316:$L$2227,2,FALSE)),0)</f>
        <v>0</v>
      </c>
      <c r="X1315" s="16">
        <f>IFERROR(_xlfn.IFNA(VLOOKUP(Fullmath[[#This Row],[M3]],$H$2:$L1314,4,FALSE),VLOOKUP(Fullmath[[#This Row],[M3]],$H1316:$L$2227,4,FALSE)),0)</f>
        <v>0</v>
      </c>
      <c r="AA1315" s="15">
        <f>IFERROR(_xlfn.IFNA(VLOOKUP(Fullmath[[#This Row],[M4]],$H$2:$L1314,2,FALSE),VLOOKUP(Fullmath[[#This Row],[M4]],$H1316:$L$2227,2,FALSE)),0)</f>
        <v>0</v>
      </c>
      <c r="AB1315" s="16">
        <f>IFERROR(_xlfn.IFNA(VLOOKUP(Fullmath[[#This Row],[M4]],$H$2:$L1314,4,FALSE),VLOOKUP(Fullmath[[#This Row],[M4]],$H1316:$L$2227,4,FALSE)),0)</f>
        <v>0</v>
      </c>
      <c r="AE1315" s="15">
        <f>IFERROR(_xlfn.IFNA(VLOOKUP(Fullmath[[#This Row],[M5]],$H$2:$L1314,2,FALSE),VLOOKUP(Fullmath[[#This Row],[M5]],$H1316:$L$2227,2,FALSE)),0)</f>
        <v>0</v>
      </c>
      <c r="AF1315" s="16">
        <f>IFERROR(_xlfn.IFNA(VLOOKUP(Fullmath[[#This Row],[M5]],$H$2:$L1314,4,FALSE),VLOOKUP(Fullmath[[#This Row],[M5]],$H1316:$L$2227,4,FALSE)),0)</f>
        <v>0</v>
      </c>
      <c r="AI1315" s="15">
        <f>IFERROR(_xlfn.IFNA(VLOOKUP(Fullmath[[#This Row],[M6]],$H$2:$L1314,2,FALSE),VLOOKUP(Fullmath[[#This Row],[M6]],$H1316:$L$2227,2,FALSE)),0)</f>
        <v>0</v>
      </c>
      <c r="AJ1315" s="16">
        <f>IFERROR(_xlfn.IFNA(VLOOKUP(Fullmath[[#This Row],[M6]],$H$2:$L1314,4,FALSE),VLOOKUP(Fullmath[[#This Row],[M6]],$H1316:$L$2227,4,FALSE)),0)</f>
        <v>0</v>
      </c>
      <c r="AM1315" s="6">
        <f>(IFERROR(VLOOKUP(AK1315,Components[[Name]:[Price]],2,FALSE),0))</f>
        <v>0</v>
      </c>
      <c r="AP1315" s="6">
        <f>(IFERROR(VLOOKUP(AN1315,Components[[Name]:[Price]],2,FALSE),0))</f>
        <v>0</v>
      </c>
      <c r="AS1315" s="6">
        <f>(IFERROR(VLOOKUP(AQ1315,Components[[Name]:[Price]],2,FALSE),0))</f>
        <v>0</v>
      </c>
      <c r="AV1315" s="6">
        <f>(IFERROR(VLOOKUP(AT1315,Components[[Name]:[Price]],2,FALSE),0))</f>
        <v>0</v>
      </c>
      <c r="AY1315" s="6">
        <f>(IFERROR(VLOOKUP(AW1315,Components[[Name]:[Price]],2,FALSE),0))</f>
        <v>0</v>
      </c>
      <c r="BB1315" s="6">
        <f>(IFERROR(VLOOKUP(AZ1315,Components[[Name]:[Price]],2,FALSE),0))</f>
        <v>0</v>
      </c>
    </row>
    <row r="1316" spans="9:54" x14ac:dyDescent="0.2">
      <c r="I1316" s="7" t="e">
        <f>Fullmath[[#This Row],[Total CP]]/Fullmath[[#This Row],[Quantity]]</f>
        <v>#DIV/0!</v>
      </c>
      <c r="J13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6" s="6" t="e">
        <f>Fullmath[[#This Row],[Mat Cost]]/Fullmath[[#This Row],[Quantity]]</f>
        <v>#DIV/0!</v>
      </c>
      <c r="L13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6" s="14"/>
      <c r="O1316" s="15">
        <f>IFERROR(_xlfn.IFNA(VLOOKUP(Fullmath[[#This Row],[M1]],$H$2:$L1315,2,FALSE),VLOOKUP(Fullmath[[#This Row],[M1]],$H1317:$L$2227,2,FALSE)),0)</f>
        <v>0</v>
      </c>
      <c r="P1316" s="16">
        <f>IFERROR(_xlfn.IFNA(VLOOKUP(Fullmath[[#This Row],[M1]],$H$2:$L1315,4,FALSE),VLOOKUP(Fullmath[[#This Row],[M1]],$H1317:$L$2227,4,FALSE)),0)</f>
        <v>0</v>
      </c>
      <c r="S1316" s="15">
        <f>IFERROR(_xlfn.IFNA(VLOOKUP(Fullmath[[#This Row],[M2]],$H$2:$L1315,2,FALSE),VLOOKUP(Fullmath[[#This Row],[M2]],$H1317:$L$2227,2,FALSE)),0)</f>
        <v>0</v>
      </c>
      <c r="T1316" s="16">
        <f>IFERROR(_xlfn.IFNA(VLOOKUP(Fullmath[[#This Row],[M2]],$H$2:$L1315,4,FALSE),VLOOKUP(Fullmath[[#This Row],[M2]],$H1317:$L$2227,4,FALSE)),0)</f>
        <v>0</v>
      </c>
      <c r="W1316" s="15">
        <f>IFERROR(_xlfn.IFNA(VLOOKUP(Fullmath[[#This Row],[M3]],$H$2:$L1315,2,FALSE),VLOOKUP(Fullmath[[#This Row],[M3]],$H1317:$L$2227,2,FALSE)),0)</f>
        <v>0</v>
      </c>
      <c r="X1316" s="16">
        <f>IFERROR(_xlfn.IFNA(VLOOKUP(Fullmath[[#This Row],[M3]],$H$2:$L1315,4,FALSE),VLOOKUP(Fullmath[[#This Row],[M3]],$H1317:$L$2227,4,FALSE)),0)</f>
        <v>0</v>
      </c>
      <c r="AA1316" s="15">
        <f>IFERROR(_xlfn.IFNA(VLOOKUP(Fullmath[[#This Row],[M4]],$H$2:$L1315,2,FALSE),VLOOKUP(Fullmath[[#This Row],[M4]],$H1317:$L$2227,2,FALSE)),0)</f>
        <v>0</v>
      </c>
      <c r="AB1316" s="16">
        <f>IFERROR(_xlfn.IFNA(VLOOKUP(Fullmath[[#This Row],[M4]],$H$2:$L1315,4,FALSE),VLOOKUP(Fullmath[[#This Row],[M4]],$H1317:$L$2227,4,FALSE)),0)</f>
        <v>0</v>
      </c>
      <c r="AE1316" s="15">
        <f>IFERROR(_xlfn.IFNA(VLOOKUP(Fullmath[[#This Row],[M5]],$H$2:$L1315,2,FALSE),VLOOKUP(Fullmath[[#This Row],[M5]],$H1317:$L$2227,2,FALSE)),0)</f>
        <v>0</v>
      </c>
      <c r="AF1316" s="16">
        <f>IFERROR(_xlfn.IFNA(VLOOKUP(Fullmath[[#This Row],[M5]],$H$2:$L1315,4,FALSE),VLOOKUP(Fullmath[[#This Row],[M5]],$H1317:$L$2227,4,FALSE)),0)</f>
        <v>0</v>
      </c>
      <c r="AI1316" s="15">
        <f>IFERROR(_xlfn.IFNA(VLOOKUP(Fullmath[[#This Row],[M6]],$H$2:$L1315,2,FALSE),VLOOKUP(Fullmath[[#This Row],[M6]],$H1317:$L$2227,2,FALSE)),0)</f>
        <v>0</v>
      </c>
      <c r="AJ1316" s="16">
        <f>IFERROR(_xlfn.IFNA(VLOOKUP(Fullmath[[#This Row],[M6]],$H$2:$L1315,4,FALSE),VLOOKUP(Fullmath[[#This Row],[M6]],$H1317:$L$2227,4,FALSE)),0)</f>
        <v>0</v>
      </c>
      <c r="AM1316" s="6">
        <f>(IFERROR(VLOOKUP(AK1316,Components[[Name]:[Price]],2,FALSE),0))</f>
        <v>0</v>
      </c>
      <c r="AP1316" s="6">
        <f>(IFERROR(VLOOKUP(AN1316,Components[[Name]:[Price]],2,FALSE),0))</f>
        <v>0</v>
      </c>
      <c r="AS1316" s="6">
        <f>(IFERROR(VLOOKUP(AQ1316,Components[[Name]:[Price]],2,FALSE),0))</f>
        <v>0</v>
      </c>
      <c r="AV1316" s="6">
        <f>(IFERROR(VLOOKUP(AT1316,Components[[Name]:[Price]],2,FALSE),0))</f>
        <v>0</v>
      </c>
      <c r="AY1316" s="6">
        <f>(IFERROR(VLOOKUP(AW1316,Components[[Name]:[Price]],2,FALSE),0))</f>
        <v>0</v>
      </c>
      <c r="BB1316" s="6">
        <f>(IFERROR(VLOOKUP(AZ1316,Components[[Name]:[Price]],2,FALSE),0))</f>
        <v>0</v>
      </c>
    </row>
    <row r="1317" spans="9:54" x14ac:dyDescent="0.2">
      <c r="I1317" s="7" t="e">
        <f>Fullmath[[#This Row],[Total CP]]/Fullmath[[#This Row],[Quantity]]</f>
        <v>#DIV/0!</v>
      </c>
      <c r="J13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7" s="6" t="e">
        <f>Fullmath[[#This Row],[Mat Cost]]/Fullmath[[#This Row],[Quantity]]</f>
        <v>#DIV/0!</v>
      </c>
      <c r="L13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7" s="14"/>
      <c r="O1317" s="15">
        <f>IFERROR(_xlfn.IFNA(VLOOKUP(Fullmath[[#This Row],[M1]],$H$2:$L1316,2,FALSE),VLOOKUP(Fullmath[[#This Row],[M1]],$H1318:$L$2227,2,FALSE)),0)</f>
        <v>0</v>
      </c>
      <c r="P1317" s="16">
        <f>IFERROR(_xlfn.IFNA(VLOOKUP(Fullmath[[#This Row],[M1]],$H$2:$L1316,4,FALSE),VLOOKUP(Fullmath[[#This Row],[M1]],$H1318:$L$2227,4,FALSE)),0)</f>
        <v>0</v>
      </c>
      <c r="S1317" s="15">
        <f>IFERROR(_xlfn.IFNA(VLOOKUP(Fullmath[[#This Row],[M2]],$H$2:$L1316,2,FALSE),VLOOKUP(Fullmath[[#This Row],[M2]],$H1318:$L$2227,2,FALSE)),0)</f>
        <v>0</v>
      </c>
      <c r="T1317" s="16">
        <f>IFERROR(_xlfn.IFNA(VLOOKUP(Fullmath[[#This Row],[M2]],$H$2:$L1316,4,FALSE),VLOOKUP(Fullmath[[#This Row],[M2]],$H1318:$L$2227,4,FALSE)),0)</f>
        <v>0</v>
      </c>
      <c r="W1317" s="15">
        <f>IFERROR(_xlfn.IFNA(VLOOKUP(Fullmath[[#This Row],[M3]],$H$2:$L1316,2,FALSE),VLOOKUP(Fullmath[[#This Row],[M3]],$H1318:$L$2227,2,FALSE)),0)</f>
        <v>0</v>
      </c>
      <c r="X1317" s="16">
        <f>IFERROR(_xlfn.IFNA(VLOOKUP(Fullmath[[#This Row],[M3]],$H$2:$L1316,4,FALSE),VLOOKUP(Fullmath[[#This Row],[M3]],$H1318:$L$2227,4,FALSE)),0)</f>
        <v>0</v>
      </c>
      <c r="AA1317" s="15">
        <f>IFERROR(_xlfn.IFNA(VLOOKUP(Fullmath[[#This Row],[M4]],$H$2:$L1316,2,FALSE),VLOOKUP(Fullmath[[#This Row],[M4]],$H1318:$L$2227,2,FALSE)),0)</f>
        <v>0</v>
      </c>
      <c r="AB1317" s="16">
        <f>IFERROR(_xlfn.IFNA(VLOOKUP(Fullmath[[#This Row],[M4]],$H$2:$L1316,4,FALSE),VLOOKUP(Fullmath[[#This Row],[M4]],$H1318:$L$2227,4,FALSE)),0)</f>
        <v>0</v>
      </c>
      <c r="AE1317" s="15">
        <f>IFERROR(_xlfn.IFNA(VLOOKUP(Fullmath[[#This Row],[M5]],$H$2:$L1316,2,FALSE),VLOOKUP(Fullmath[[#This Row],[M5]],$H1318:$L$2227,2,FALSE)),0)</f>
        <v>0</v>
      </c>
      <c r="AF1317" s="16">
        <f>IFERROR(_xlfn.IFNA(VLOOKUP(Fullmath[[#This Row],[M5]],$H$2:$L1316,4,FALSE),VLOOKUP(Fullmath[[#This Row],[M5]],$H1318:$L$2227,4,FALSE)),0)</f>
        <v>0</v>
      </c>
      <c r="AI1317" s="15">
        <f>IFERROR(_xlfn.IFNA(VLOOKUP(Fullmath[[#This Row],[M6]],$H$2:$L1316,2,FALSE),VLOOKUP(Fullmath[[#This Row],[M6]],$H1318:$L$2227,2,FALSE)),0)</f>
        <v>0</v>
      </c>
      <c r="AJ1317" s="16">
        <f>IFERROR(_xlfn.IFNA(VLOOKUP(Fullmath[[#This Row],[M6]],$H$2:$L1316,4,FALSE),VLOOKUP(Fullmath[[#This Row],[M6]],$H1318:$L$2227,4,FALSE)),0)</f>
        <v>0</v>
      </c>
      <c r="AM1317" s="6">
        <f>(IFERROR(VLOOKUP(AK1317,Components[[Name]:[Price]],2,FALSE),0))</f>
        <v>0</v>
      </c>
      <c r="AP1317" s="6">
        <f>(IFERROR(VLOOKUP(AN1317,Components[[Name]:[Price]],2,FALSE),0))</f>
        <v>0</v>
      </c>
      <c r="AS1317" s="6">
        <f>(IFERROR(VLOOKUP(AQ1317,Components[[Name]:[Price]],2,FALSE),0))</f>
        <v>0</v>
      </c>
      <c r="AV1317" s="6">
        <f>(IFERROR(VLOOKUP(AT1317,Components[[Name]:[Price]],2,FALSE),0))</f>
        <v>0</v>
      </c>
      <c r="AY1317" s="6">
        <f>(IFERROR(VLOOKUP(AW1317,Components[[Name]:[Price]],2,FALSE),0))</f>
        <v>0</v>
      </c>
      <c r="BB1317" s="6">
        <f>(IFERROR(VLOOKUP(AZ1317,Components[[Name]:[Price]],2,FALSE),0))</f>
        <v>0</v>
      </c>
    </row>
    <row r="1318" spans="9:54" x14ac:dyDescent="0.2">
      <c r="I1318" s="7" t="e">
        <f>Fullmath[[#This Row],[Total CP]]/Fullmath[[#This Row],[Quantity]]</f>
        <v>#DIV/0!</v>
      </c>
      <c r="J13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8" s="6" t="e">
        <f>Fullmath[[#This Row],[Mat Cost]]/Fullmath[[#This Row],[Quantity]]</f>
        <v>#DIV/0!</v>
      </c>
      <c r="L13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8" s="14"/>
      <c r="O1318" s="15">
        <f>IFERROR(_xlfn.IFNA(VLOOKUP(Fullmath[[#This Row],[M1]],$H$2:$L1317,2,FALSE),VLOOKUP(Fullmath[[#This Row],[M1]],$H1319:$L$2227,2,FALSE)),0)</f>
        <v>0</v>
      </c>
      <c r="P1318" s="16">
        <f>IFERROR(_xlfn.IFNA(VLOOKUP(Fullmath[[#This Row],[M1]],$H$2:$L1317,4,FALSE),VLOOKUP(Fullmath[[#This Row],[M1]],$H1319:$L$2227,4,FALSE)),0)</f>
        <v>0</v>
      </c>
      <c r="S1318" s="15">
        <f>IFERROR(_xlfn.IFNA(VLOOKUP(Fullmath[[#This Row],[M2]],$H$2:$L1317,2,FALSE),VLOOKUP(Fullmath[[#This Row],[M2]],$H1319:$L$2227,2,FALSE)),0)</f>
        <v>0</v>
      </c>
      <c r="T1318" s="16">
        <f>IFERROR(_xlfn.IFNA(VLOOKUP(Fullmath[[#This Row],[M2]],$H$2:$L1317,4,FALSE),VLOOKUP(Fullmath[[#This Row],[M2]],$H1319:$L$2227,4,FALSE)),0)</f>
        <v>0</v>
      </c>
      <c r="W1318" s="15">
        <f>IFERROR(_xlfn.IFNA(VLOOKUP(Fullmath[[#This Row],[M3]],$H$2:$L1317,2,FALSE),VLOOKUP(Fullmath[[#This Row],[M3]],$H1319:$L$2227,2,FALSE)),0)</f>
        <v>0</v>
      </c>
      <c r="X1318" s="16">
        <f>IFERROR(_xlfn.IFNA(VLOOKUP(Fullmath[[#This Row],[M3]],$H$2:$L1317,4,FALSE),VLOOKUP(Fullmath[[#This Row],[M3]],$H1319:$L$2227,4,FALSE)),0)</f>
        <v>0</v>
      </c>
      <c r="AA1318" s="15">
        <f>IFERROR(_xlfn.IFNA(VLOOKUP(Fullmath[[#This Row],[M4]],$H$2:$L1317,2,FALSE),VLOOKUP(Fullmath[[#This Row],[M4]],$H1319:$L$2227,2,FALSE)),0)</f>
        <v>0</v>
      </c>
      <c r="AB1318" s="16">
        <f>IFERROR(_xlfn.IFNA(VLOOKUP(Fullmath[[#This Row],[M4]],$H$2:$L1317,4,FALSE),VLOOKUP(Fullmath[[#This Row],[M4]],$H1319:$L$2227,4,FALSE)),0)</f>
        <v>0</v>
      </c>
      <c r="AE1318" s="15">
        <f>IFERROR(_xlfn.IFNA(VLOOKUP(Fullmath[[#This Row],[M5]],$H$2:$L1317,2,FALSE),VLOOKUP(Fullmath[[#This Row],[M5]],$H1319:$L$2227,2,FALSE)),0)</f>
        <v>0</v>
      </c>
      <c r="AF1318" s="16">
        <f>IFERROR(_xlfn.IFNA(VLOOKUP(Fullmath[[#This Row],[M5]],$H$2:$L1317,4,FALSE),VLOOKUP(Fullmath[[#This Row],[M5]],$H1319:$L$2227,4,FALSE)),0)</f>
        <v>0</v>
      </c>
      <c r="AI1318" s="15">
        <f>IFERROR(_xlfn.IFNA(VLOOKUP(Fullmath[[#This Row],[M6]],$H$2:$L1317,2,FALSE),VLOOKUP(Fullmath[[#This Row],[M6]],$H1319:$L$2227,2,FALSE)),0)</f>
        <v>0</v>
      </c>
      <c r="AJ1318" s="16">
        <f>IFERROR(_xlfn.IFNA(VLOOKUP(Fullmath[[#This Row],[M6]],$H$2:$L1317,4,FALSE),VLOOKUP(Fullmath[[#This Row],[M6]],$H1319:$L$2227,4,FALSE)),0)</f>
        <v>0</v>
      </c>
      <c r="AM1318" s="6">
        <f>(IFERROR(VLOOKUP(AK1318,Components[[Name]:[Price]],2,FALSE),0))</f>
        <v>0</v>
      </c>
      <c r="AP1318" s="6">
        <f>(IFERROR(VLOOKUP(AN1318,Components[[Name]:[Price]],2,FALSE),0))</f>
        <v>0</v>
      </c>
      <c r="AS1318" s="6">
        <f>(IFERROR(VLOOKUP(AQ1318,Components[[Name]:[Price]],2,FALSE),0))</f>
        <v>0</v>
      </c>
      <c r="AV1318" s="6">
        <f>(IFERROR(VLOOKUP(AT1318,Components[[Name]:[Price]],2,FALSE),0))</f>
        <v>0</v>
      </c>
      <c r="AY1318" s="6">
        <f>(IFERROR(VLOOKUP(AW1318,Components[[Name]:[Price]],2,FALSE),0))</f>
        <v>0</v>
      </c>
      <c r="BB1318" s="6">
        <f>(IFERROR(VLOOKUP(AZ1318,Components[[Name]:[Price]],2,FALSE),0))</f>
        <v>0</v>
      </c>
    </row>
    <row r="1319" spans="9:54" x14ac:dyDescent="0.2">
      <c r="I1319" s="7" t="e">
        <f>Fullmath[[#This Row],[Total CP]]/Fullmath[[#This Row],[Quantity]]</f>
        <v>#DIV/0!</v>
      </c>
      <c r="J13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19" s="6" t="e">
        <f>Fullmath[[#This Row],[Mat Cost]]/Fullmath[[#This Row],[Quantity]]</f>
        <v>#DIV/0!</v>
      </c>
      <c r="L13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19" s="14"/>
      <c r="O1319" s="15">
        <f>IFERROR(_xlfn.IFNA(VLOOKUP(Fullmath[[#This Row],[M1]],$H$2:$L1318,2,FALSE),VLOOKUP(Fullmath[[#This Row],[M1]],$H1320:$L$2227,2,FALSE)),0)</f>
        <v>0</v>
      </c>
      <c r="P1319" s="16">
        <f>IFERROR(_xlfn.IFNA(VLOOKUP(Fullmath[[#This Row],[M1]],$H$2:$L1318,4,FALSE),VLOOKUP(Fullmath[[#This Row],[M1]],$H1320:$L$2227,4,FALSE)),0)</f>
        <v>0</v>
      </c>
      <c r="S1319" s="15">
        <f>IFERROR(_xlfn.IFNA(VLOOKUP(Fullmath[[#This Row],[M2]],$H$2:$L1318,2,FALSE),VLOOKUP(Fullmath[[#This Row],[M2]],$H1320:$L$2227,2,FALSE)),0)</f>
        <v>0</v>
      </c>
      <c r="T1319" s="16">
        <f>IFERROR(_xlfn.IFNA(VLOOKUP(Fullmath[[#This Row],[M2]],$H$2:$L1318,4,FALSE),VLOOKUP(Fullmath[[#This Row],[M2]],$H1320:$L$2227,4,FALSE)),0)</f>
        <v>0</v>
      </c>
      <c r="W1319" s="15">
        <f>IFERROR(_xlfn.IFNA(VLOOKUP(Fullmath[[#This Row],[M3]],$H$2:$L1318,2,FALSE),VLOOKUP(Fullmath[[#This Row],[M3]],$H1320:$L$2227,2,FALSE)),0)</f>
        <v>0</v>
      </c>
      <c r="X1319" s="16">
        <f>IFERROR(_xlfn.IFNA(VLOOKUP(Fullmath[[#This Row],[M3]],$H$2:$L1318,4,FALSE),VLOOKUP(Fullmath[[#This Row],[M3]],$H1320:$L$2227,4,FALSE)),0)</f>
        <v>0</v>
      </c>
      <c r="AA1319" s="15">
        <f>IFERROR(_xlfn.IFNA(VLOOKUP(Fullmath[[#This Row],[M4]],$H$2:$L1318,2,FALSE),VLOOKUP(Fullmath[[#This Row],[M4]],$H1320:$L$2227,2,FALSE)),0)</f>
        <v>0</v>
      </c>
      <c r="AB1319" s="16">
        <f>IFERROR(_xlfn.IFNA(VLOOKUP(Fullmath[[#This Row],[M4]],$H$2:$L1318,4,FALSE),VLOOKUP(Fullmath[[#This Row],[M4]],$H1320:$L$2227,4,FALSE)),0)</f>
        <v>0</v>
      </c>
      <c r="AE1319" s="15">
        <f>IFERROR(_xlfn.IFNA(VLOOKUP(Fullmath[[#This Row],[M5]],$H$2:$L1318,2,FALSE),VLOOKUP(Fullmath[[#This Row],[M5]],$H1320:$L$2227,2,FALSE)),0)</f>
        <v>0</v>
      </c>
      <c r="AF1319" s="16">
        <f>IFERROR(_xlfn.IFNA(VLOOKUP(Fullmath[[#This Row],[M5]],$H$2:$L1318,4,FALSE),VLOOKUP(Fullmath[[#This Row],[M5]],$H1320:$L$2227,4,FALSE)),0)</f>
        <v>0</v>
      </c>
      <c r="AI1319" s="15">
        <f>IFERROR(_xlfn.IFNA(VLOOKUP(Fullmath[[#This Row],[M6]],$H$2:$L1318,2,FALSE),VLOOKUP(Fullmath[[#This Row],[M6]],$H1320:$L$2227,2,FALSE)),0)</f>
        <v>0</v>
      </c>
      <c r="AJ1319" s="16">
        <f>IFERROR(_xlfn.IFNA(VLOOKUP(Fullmath[[#This Row],[M6]],$H$2:$L1318,4,FALSE),VLOOKUP(Fullmath[[#This Row],[M6]],$H1320:$L$2227,4,FALSE)),0)</f>
        <v>0</v>
      </c>
      <c r="AM1319" s="6">
        <f>(IFERROR(VLOOKUP(AK1319,Components[[Name]:[Price]],2,FALSE),0))</f>
        <v>0</v>
      </c>
      <c r="AP1319" s="6">
        <f>(IFERROR(VLOOKUP(AN1319,Components[[Name]:[Price]],2,FALSE),0))</f>
        <v>0</v>
      </c>
      <c r="AS1319" s="6">
        <f>(IFERROR(VLOOKUP(AQ1319,Components[[Name]:[Price]],2,FALSE),0))</f>
        <v>0</v>
      </c>
      <c r="AV1319" s="6">
        <f>(IFERROR(VLOOKUP(AT1319,Components[[Name]:[Price]],2,FALSE),0))</f>
        <v>0</v>
      </c>
      <c r="AY1319" s="6">
        <f>(IFERROR(VLOOKUP(AW1319,Components[[Name]:[Price]],2,FALSE),0))</f>
        <v>0</v>
      </c>
      <c r="BB1319" s="6">
        <f>(IFERROR(VLOOKUP(AZ1319,Components[[Name]:[Price]],2,FALSE),0))</f>
        <v>0</v>
      </c>
    </row>
    <row r="1320" spans="9:54" x14ac:dyDescent="0.2">
      <c r="I1320" s="7" t="e">
        <f>Fullmath[[#This Row],[Total CP]]/Fullmath[[#This Row],[Quantity]]</f>
        <v>#DIV/0!</v>
      </c>
      <c r="J13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0" s="6" t="e">
        <f>Fullmath[[#This Row],[Mat Cost]]/Fullmath[[#This Row],[Quantity]]</f>
        <v>#DIV/0!</v>
      </c>
      <c r="L13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0" s="14"/>
      <c r="O1320" s="15">
        <f>IFERROR(_xlfn.IFNA(VLOOKUP(Fullmath[[#This Row],[M1]],$H$2:$L1319,2,FALSE),VLOOKUP(Fullmath[[#This Row],[M1]],$H1321:$L$2227,2,FALSE)),0)</f>
        <v>0</v>
      </c>
      <c r="P1320" s="16">
        <f>IFERROR(_xlfn.IFNA(VLOOKUP(Fullmath[[#This Row],[M1]],$H$2:$L1319,4,FALSE),VLOOKUP(Fullmath[[#This Row],[M1]],$H1321:$L$2227,4,FALSE)),0)</f>
        <v>0</v>
      </c>
      <c r="S1320" s="15">
        <f>IFERROR(_xlfn.IFNA(VLOOKUP(Fullmath[[#This Row],[M2]],$H$2:$L1319,2,FALSE),VLOOKUP(Fullmath[[#This Row],[M2]],$H1321:$L$2227,2,FALSE)),0)</f>
        <v>0</v>
      </c>
      <c r="T1320" s="16">
        <f>IFERROR(_xlfn.IFNA(VLOOKUP(Fullmath[[#This Row],[M2]],$H$2:$L1319,4,FALSE),VLOOKUP(Fullmath[[#This Row],[M2]],$H1321:$L$2227,4,FALSE)),0)</f>
        <v>0</v>
      </c>
      <c r="W1320" s="15">
        <f>IFERROR(_xlfn.IFNA(VLOOKUP(Fullmath[[#This Row],[M3]],$H$2:$L1319,2,FALSE),VLOOKUP(Fullmath[[#This Row],[M3]],$H1321:$L$2227,2,FALSE)),0)</f>
        <v>0</v>
      </c>
      <c r="X1320" s="16">
        <f>IFERROR(_xlfn.IFNA(VLOOKUP(Fullmath[[#This Row],[M3]],$H$2:$L1319,4,FALSE),VLOOKUP(Fullmath[[#This Row],[M3]],$H1321:$L$2227,4,FALSE)),0)</f>
        <v>0</v>
      </c>
      <c r="AA1320" s="15">
        <f>IFERROR(_xlfn.IFNA(VLOOKUP(Fullmath[[#This Row],[M4]],$H$2:$L1319,2,FALSE),VLOOKUP(Fullmath[[#This Row],[M4]],$H1321:$L$2227,2,FALSE)),0)</f>
        <v>0</v>
      </c>
      <c r="AB1320" s="16">
        <f>IFERROR(_xlfn.IFNA(VLOOKUP(Fullmath[[#This Row],[M4]],$H$2:$L1319,4,FALSE),VLOOKUP(Fullmath[[#This Row],[M4]],$H1321:$L$2227,4,FALSE)),0)</f>
        <v>0</v>
      </c>
      <c r="AE1320" s="15">
        <f>IFERROR(_xlfn.IFNA(VLOOKUP(Fullmath[[#This Row],[M5]],$H$2:$L1319,2,FALSE),VLOOKUP(Fullmath[[#This Row],[M5]],$H1321:$L$2227,2,FALSE)),0)</f>
        <v>0</v>
      </c>
      <c r="AF1320" s="16">
        <f>IFERROR(_xlfn.IFNA(VLOOKUP(Fullmath[[#This Row],[M5]],$H$2:$L1319,4,FALSE),VLOOKUP(Fullmath[[#This Row],[M5]],$H1321:$L$2227,4,FALSE)),0)</f>
        <v>0</v>
      </c>
      <c r="AI1320" s="15">
        <f>IFERROR(_xlfn.IFNA(VLOOKUP(Fullmath[[#This Row],[M6]],$H$2:$L1319,2,FALSE),VLOOKUP(Fullmath[[#This Row],[M6]],$H1321:$L$2227,2,FALSE)),0)</f>
        <v>0</v>
      </c>
      <c r="AJ1320" s="16">
        <f>IFERROR(_xlfn.IFNA(VLOOKUP(Fullmath[[#This Row],[M6]],$H$2:$L1319,4,FALSE),VLOOKUP(Fullmath[[#This Row],[M6]],$H1321:$L$2227,4,FALSE)),0)</f>
        <v>0</v>
      </c>
      <c r="AM1320" s="6">
        <f>(IFERROR(VLOOKUP(AK1320,Components[[Name]:[Price]],2,FALSE),0))</f>
        <v>0</v>
      </c>
      <c r="AP1320" s="6">
        <f>(IFERROR(VLOOKUP(AN1320,Components[[Name]:[Price]],2,FALSE),0))</f>
        <v>0</v>
      </c>
      <c r="AS1320" s="6">
        <f>(IFERROR(VLOOKUP(AQ1320,Components[[Name]:[Price]],2,FALSE),0))</f>
        <v>0</v>
      </c>
      <c r="AV1320" s="6">
        <f>(IFERROR(VLOOKUP(AT1320,Components[[Name]:[Price]],2,FALSE),0))</f>
        <v>0</v>
      </c>
      <c r="AY1320" s="6">
        <f>(IFERROR(VLOOKUP(AW1320,Components[[Name]:[Price]],2,FALSE),0))</f>
        <v>0</v>
      </c>
      <c r="BB1320" s="6">
        <f>(IFERROR(VLOOKUP(AZ1320,Components[[Name]:[Price]],2,FALSE),0))</f>
        <v>0</v>
      </c>
    </row>
    <row r="1321" spans="9:54" x14ac:dyDescent="0.2">
      <c r="I1321" s="7" t="e">
        <f>Fullmath[[#This Row],[Total CP]]/Fullmath[[#This Row],[Quantity]]</f>
        <v>#DIV/0!</v>
      </c>
      <c r="J13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1" s="6" t="e">
        <f>Fullmath[[#This Row],[Mat Cost]]/Fullmath[[#This Row],[Quantity]]</f>
        <v>#DIV/0!</v>
      </c>
      <c r="L13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1" s="14"/>
      <c r="O1321" s="15">
        <f>IFERROR(_xlfn.IFNA(VLOOKUP(Fullmath[[#This Row],[M1]],$H$2:$L1320,2,FALSE),VLOOKUP(Fullmath[[#This Row],[M1]],$H1322:$L$2227,2,FALSE)),0)</f>
        <v>0</v>
      </c>
      <c r="P1321" s="16">
        <f>IFERROR(_xlfn.IFNA(VLOOKUP(Fullmath[[#This Row],[M1]],$H$2:$L1320,4,FALSE),VLOOKUP(Fullmath[[#This Row],[M1]],$H1322:$L$2227,4,FALSE)),0)</f>
        <v>0</v>
      </c>
      <c r="S1321" s="15">
        <f>IFERROR(_xlfn.IFNA(VLOOKUP(Fullmath[[#This Row],[M2]],$H$2:$L1320,2,FALSE),VLOOKUP(Fullmath[[#This Row],[M2]],$H1322:$L$2227,2,FALSE)),0)</f>
        <v>0</v>
      </c>
      <c r="T1321" s="16">
        <f>IFERROR(_xlfn.IFNA(VLOOKUP(Fullmath[[#This Row],[M2]],$H$2:$L1320,4,FALSE),VLOOKUP(Fullmath[[#This Row],[M2]],$H1322:$L$2227,4,FALSE)),0)</f>
        <v>0</v>
      </c>
      <c r="W1321" s="15">
        <f>IFERROR(_xlfn.IFNA(VLOOKUP(Fullmath[[#This Row],[M3]],$H$2:$L1320,2,FALSE),VLOOKUP(Fullmath[[#This Row],[M3]],$H1322:$L$2227,2,FALSE)),0)</f>
        <v>0</v>
      </c>
      <c r="X1321" s="16">
        <f>IFERROR(_xlfn.IFNA(VLOOKUP(Fullmath[[#This Row],[M3]],$H$2:$L1320,4,FALSE),VLOOKUP(Fullmath[[#This Row],[M3]],$H1322:$L$2227,4,FALSE)),0)</f>
        <v>0</v>
      </c>
      <c r="AA1321" s="15">
        <f>IFERROR(_xlfn.IFNA(VLOOKUP(Fullmath[[#This Row],[M4]],$H$2:$L1320,2,FALSE),VLOOKUP(Fullmath[[#This Row],[M4]],$H1322:$L$2227,2,FALSE)),0)</f>
        <v>0</v>
      </c>
      <c r="AB1321" s="16">
        <f>IFERROR(_xlfn.IFNA(VLOOKUP(Fullmath[[#This Row],[M4]],$H$2:$L1320,4,FALSE),VLOOKUP(Fullmath[[#This Row],[M4]],$H1322:$L$2227,4,FALSE)),0)</f>
        <v>0</v>
      </c>
      <c r="AE1321" s="15">
        <f>IFERROR(_xlfn.IFNA(VLOOKUP(Fullmath[[#This Row],[M5]],$H$2:$L1320,2,FALSE),VLOOKUP(Fullmath[[#This Row],[M5]],$H1322:$L$2227,2,FALSE)),0)</f>
        <v>0</v>
      </c>
      <c r="AF1321" s="16">
        <f>IFERROR(_xlfn.IFNA(VLOOKUP(Fullmath[[#This Row],[M5]],$H$2:$L1320,4,FALSE),VLOOKUP(Fullmath[[#This Row],[M5]],$H1322:$L$2227,4,FALSE)),0)</f>
        <v>0</v>
      </c>
      <c r="AI1321" s="15">
        <f>IFERROR(_xlfn.IFNA(VLOOKUP(Fullmath[[#This Row],[M6]],$H$2:$L1320,2,FALSE),VLOOKUP(Fullmath[[#This Row],[M6]],$H1322:$L$2227,2,FALSE)),0)</f>
        <v>0</v>
      </c>
      <c r="AJ1321" s="16">
        <f>IFERROR(_xlfn.IFNA(VLOOKUP(Fullmath[[#This Row],[M6]],$H$2:$L1320,4,FALSE),VLOOKUP(Fullmath[[#This Row],[M6]],$H1322:$L$2227,4,FALSE)),0)</f>
        <v>0</v>
      </c>
      <c r="AM1321" s="6">
        <f>(IFERROR(VLOOKUP(AK1321,Components[[Name]:[Price]],2,FALSE),0))</f>
        <v>0</v>
      </c>
      <c r="AP1321" s="6">
        <f>(IFERROR(VLOOKUP(AN1321,Components[[Name]:[Price]],2,FALSE),0))</f>
        <v>0</v>
      </c>
      <c r="AS1321" s="6">
        <f>(IFERROR(VLOOKUP(AQ1321,Components[[Name]:[Price]],2,FALSE),0))</f>
        <v>0</v>
      </c>
      <c r="AV1321" s="6">
        <f>(IFERROR(VLOOKUP(AT1321,Components[[Name]:[Price]],2,FALSE),0))</f>
        <v>0</v>
      </c>
      <c r="AY1321" s="6">
        <f>(IFERROR(VLOOKUP(AW1321,Components[[Name]:[Price]],2,FALSE),0))</f>
        <v>0</v>
      </c>
      <c r="BB1321" s="6">
        <f>(IFERROR(VLOOKUP(AZ1321,Components[[Name]:[Price]],2,FALSE),0))</f>
        <v>0</v>
      </c>
    </row>
    <row r="1322" spans="9:54" x14ac:dyDescent="0.2">
      <c r="I1322" s="7" t="e">
        <f>Fullmath[[#This Row],[Total CP]]/Fullmath[[#This Row],[Quantity]]</f>
        <v>#DIV/0!</v>
      </c>
      <c r="J13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2" s="6" t="e">
        <f>Fullmath[[#This Row],[Mat Cost]]/Fullmath[[#This Row],[Quantity]]</f>
        <v>#DIV/0!</v>
      </c>
      <c r="L13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2" s="14"/>
      <c r="O1322" s="15">
        <f>IFERROR(_xlfn.IFNA(VLOOKUP(Fullmath[[#This Row],[M1]],$H$2:$L1321,2,FALSE),VLOOKUP(Fullmath[[#This Row],[M1]],$H1323:$L$2227,2,FALSE)),0)</f>
        <v>0</v>
      </c>
      <c r="P1322" s="16">
        <f>IFERROR(_xlfn.IFNA(VLOOKUP(Fullmath[[#This Row],[M1]],$H$2:$L1321,4,FALSE),VLOOKUP(Fullmath[[#This Row],[M1]],$H1323:$L$2227,4,FALSE)),0)</f>
        <v>0</v>
      </c>
      <c r="S1322" s="15">
        <f>IFERROR(_xlfn.IFNA(VLOOKUP(Fullmath[[#This Row],[M2]],$H$2:$L1321,2,FALSE),VLOOKUP(Fullmath[[#This Row],[M2]],$H1323:$L$2227,2,FALSE)),0)</f>
        <v>0</v>
      </c>
      <c r="T1322" s="16">
        <f>IFERROR(_xlfn.IFNA(VLOOKUP(Fullmath[[#This Row],[M2]],$H$2:$L1321,4,FALSE),VLOOKUP(Fullmath[[#This Row],[M2]],$H1323:$L$2227,4,FALSE)),0)</f>
        <v>0</v>
      </c>
      <c r="W1322" s="15">
        <f>IFERROR(_xlfn.IFNA(VLOOKUP(Fullmath[[#This Row],[M3]],$H$2:$L1321,2,FALSE),VLOOKUP(Fullmath[[#This Row],[M3]],$H1323:$L$2227,2,FALSE)),0)</f>
        <v>0</v>
      </c>
      <c r="X1322" s="16">
        <f>IFERROR(_xlfn.IFNA(VLOOKUP(Fullmath[[#This Row],[M3]],$H$2:$L1321,4,FALSE),VLOOKUP(Fullmath[[#This Row],[M3]],$H1323:$L$2227,4,FALSE)),0)</f>
        <v>0</v>
      </c>
      <c r="AA1322" s="15">
        <f>IFERROR(_xlfn.IFNA(VLOOKUP(Fullmath[[#This Row],[M4]],$H$2:$L1321,2,FALSE),VLOOKUP(Fullmath[[#This Row],[M4]],$H1323:$L$2227,2,FALSE)),0)</f>
        <v>0</v>
      </c>
      <c r="AB1322" s="16">
        <f>IFERROR(_xlfn.IFNA(VLOOKUP(Fullmath[[#This Row],[M4]],$H$2:$L1321,4,FALSE),VLOOKUP(Fullmath[[#This Row],[M4]],$H1323:$L$2227,4,FALSE)),0)</f>
        <v>0</v>
      </c>
      <c r="AE1322" s="15">
        <f>IFERROR(_xlfn.IFNA(VLOOKUP(Fullmath[[#This Row],[M5]],$H$2:$L1321,2,FALSE),VLOOKUP(Fullmath[[#This Row],[M5]],$H1323:$L$2227,2,FALSE)),0)</f>
        <v>0</v>
      </c>
      <c r="AF1322" s="16">
        <f>IFERROR(_xlfn.IFNA(VLOOKUP(Fullmath[[#This Row],[M5]],$H$2:$L1321,4,FALSE),VLOOKUP(Fullmath[[#This Row],[M5]],$H1323:$L$2227,4,FALSE)),0)</f>
        <v>0</v>
      </c>
      <c r="AI1322" s="15">
        <f>IFERROR(_xlfn.IFNA(VLOOKUP(Fullmath[[#This Row],[M6]],$H$2:$L1321,2,FALSE),VLOOKUP(Fullmath[[#This Row],[M6]],$H1323:$L$2227,2,FALSE)),0)</f>
        <v>0</v>
      </c>
      <c r="AJ1322" s="16">
        <f>IFERROR(_xlfn.IFNA(VLOOKUP(Fullmath[[#This Row],[M6]],$H$2:$L1321,4,FALSE),VLOOKUP(Fullmath[[#This Row],[M6]],$H1323:$L$2227,4,FALSE)),0)</f>
        <v>0</v>
      </c>
      <c r="AM1322" s="6">
        <f>(IFERROR(VLOOKUP(AK1322,Components[[Name]:[Price]],2,FALSE),0))</f>
        <v>0</v>
      </c>
      <c r="AP1322" s="6">
        <f>(IFERROR(VLOOKUP(AN1322,Components[[Name]:[Price]],2,FALSE),0))</f>
        <v>0</v>
      </c>
      <c r="AS1322" s="6">
        <f>(IFERROR(VLOOKUP(AQ1322,Components[[Name]:[Price]],2,FALSE),0))</f>
        <v>0</v>
      </c>
      <c r="AV1322" s="6">
        <f>(IFERROR(VLOOKUP(AT1322,Components[[Name]:[Price]],2,FALSE),0))</f>
        <v>0</v>
      </c>
      <c r="AY1322" s="6">
        <f>(IFERROR(VLOOKUP(AW1322,Components[[Name]:[Price]],2,FALSE),0))</f>
        <v>0</v>
      </c>
      <c r="BB1322" s="6">
        <f>(IFERROR(VLOOKUP(AZ1322,Components[[Name]:[Price]],2,FALSE),0))</f>
        <v>0</v>
      </c>
    </row>
    <row r="1323" spans="9:54" x14ac:dyDescent="0.2">
      <c r="I1323" s="7" t="e">
        <f>Fullmath[[#This Row],[Total CP]]/Fullmath[[#This Row],[Quantity]]</f>
        <v>#DIV/0!</v>
      </c>
      <c r="J13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3" s="6" t="e">
        <f>Fullmath[[#This Row],[Mat Cost]]/Fullmath[[#This Row],[Quantity]]</f>
        <v>#DIV/0!</v>
      </c>
      <c r="L13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3" s="14"/>
      <c r="O1323" s="15">
        <f>IFERROR(_xlfn.IFNA(VLOOKUP(Fullmath[[#This Row],[M1]],$H$2:$L1322,2,FALSE),VLOOKUP(Fullmath[[#This Row],[M1]],$H1324:$L$2227,2,FALSE)),0)</f>
        <v>0</v>
      </c>
      <c r="P1323" s="16">
        <f>IFERROR(_xlfn.IFNA(VLOOKUP(Fullmath[[#This Row],[M1]],$H$2:$L1322,4,FALSE),VLOOKUP(Fullmath[[#This Row],[M1]],$H1324:$L$2227,4,FALSE)),0)</f>
        <v>0</v>
      </c>
      <c r="S1323" s="15">
        <f>IFERROR(_xlfn.IFNA(VLOOKUP(Fullmath[[#This Row],[M2]],$H$2:$L1322,2,FALSE),VLOOKUP(Fullmath[[#This Row],[M2]],$H1324:$L$2227,2,FALSE)),0)</f>
        <v>0</v>
      </c>
      <c r="T1323" s="16">
        <f>IFERROR(_xlfn.IFNA(VLOOKUP(Fullmath[[#This Row],[M2]],$H$2:$L1322,4,FALSE),VLOOKUP(Fullmath[[#This Row],[M2]],$H1324:$L$2227,4,FALSE)),0)</f>
        <v>0</v>
      </c>
      <c r="W1323" s="15">
        <f>IFERROR(_xlfn.IFNA(VLOOKUP(Fullmath[[#This Row],[M3]],$H$2:$L1322,2,FALSE),VLOOKUP(Fullmath[[#This Row],[M3]],$H1324:$L$2227,2,FALSE)),0)</f>
        <v>0</v>
      </c>
      <c r="X1323" s="16">
        <f>IFERROR(_xlfn.IFNA(VLOOKUP(Fullmath[[#This Row],[M3]],$H$2:$L1322,4,FALSE),VLOOKUP(Fullmath[[#This Row],[M3]],$H1324:$L$2227,4,FALSE)),0)</f>
        <v>0</v>
      </c>
      <c r="AA1323" s="15">
        <f>IFERROR(_xlfn.IFNA(VLOOKUP(Fullmath[[#This Row],[M4]],$H$2:$L1322,2,FALSE),VLOOKUP(Fullmath[[#This Row],[M4]],$H1324:$L$2227,2,FALSE)),0)</f>
        <v>0</v>
      </c>
      <c r="AB1323" s="16">
        <f>IFERROR(_xlfn.IFNA(VLOOKUP(Fullmath[[#This Row],[M4]],$H$2:$L1322,4,FALSE),VLOOKUP(Fullmath[[#This Row],[M4]],$H1324:$L$2227,4,FALSE)),0)</f>
        <v>0</v>
      </c>
      <c r="AE1323" s="15">
        <f>IFERROR(_xlfn.IFNA(VLOOKUP(Fullmath[[#This Row],[M5]],$H$2:$L1322,2,FALSE),VLOOKUP(Fullmath[[#This Row],[M5]],$H1324:$L$2227,2,FALSE)),0)</f>
        <v>0</v>
      </c>
      <c r="AF1323" s="16">
        <f>IFERROR(_xlfn.IFNA(VLOOKUP(Fullmath[[#This Row],[M5]],$H$2:$L1322,4,FALSE),VLOOKUP(Fullmath[[#This Row],[M5]],$H1324:$L$2227,4,FALSE)),0)</f>
        <v>0</v>
      </c>
      <c r="AI1323" s="15">
        <f>IFERROR(_xlfn.IFNA(VLOOKUP(Fullmath[[#This Row],[M6]],$H$2:$L1322,2,FALSE),VLOOKUP(Fullmath[[#This Row],[M6]],$H1324:$L$2227,2,FALSE)),0)</f>
        <v>0</v>
      </c>
      <c r="AJ1323" s="16">
        <f>IFERROR(_xlfn.IFNA(VLOOKUP(Fullmath[[#This Row],[M6]],$H$2:$L1322,4,FALSE),VLOOKUP(Fullmath[[#This Row],[M6]],$H1324:$L$2227,4,FALSE)),0)</f>
        <v>0</v>
      </c>
      <c r="AM1323" s="6">
        <f>(IFERROR(VLOOKUP(AK1323,Components[[Name]:[Price]],2,FALSE),0))</f>
        <v>0</v>
      </c>
      <c r="AP1323" s="6">
        <f>(IFERROR(VLOOKUP(AN1323,Components[[Name]:[Price]],2,FALSE),0))</f>
        <v>0</v>
      </c>
      <c r="AS1323" s="6">
        <f>(IFERROR(VLOOKUP(AQ1323,Components[[Name]:[Price]],2,FALSE),0))</f>
        <v>0</v>
      </c>
      <c r="AV1323" s="6">
        <f>(IFERROR(VLOOKUP(AT1323,Components[[Name]:[Price]],2,FALSE),0))</f>
        <v>0</v>
      </c>
      <c r="AY1323" s="6">
        <f>(IFERROR(VLOOKUP(AW1323,Components[[Name]:[Price]],2,FALSE),0))</f>
        <v>0</v>
      </c>
      <c r="BB1323" s="6">
        <f>(IFERROR(VLOOKUP(AZ1323,Components[[Name]:[Price]],2,FALSE),0))</f>
        <v>0</v>
      </c>
    </row>
    <row r="1324" spans="9:54" x14ac:dyDescent="0.2">
      <c r="I1324" s="7" t="e">
        <f>Fullmath[[#This Row],[Total CP]]/Fullmath[[#This Row],[Quantity]]</f>
        <v>#DIV/0!</v>
      </c>
      <c r="J13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4" s="6" t="e">
        <f>Fullmath[[#This Row],[Mat Cost]]/Fullmath[[#This Row],[Quantity]]</f>
        <v>#DIV/0!</v>
      </c>
      <c r="L13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4" s="14"/>
      <c r="O1324" s="15">
        <f>IFERROR(_xlfn.IFNA(VLOOKUP(Fullmath[[#This Row],[M1]],$H$2:$L1323,2,FALSE),VLOOKUP(Fullmath[[#This Row],[M1]],$H1325:$L$2227,2,FALSE)),0)</f>
        <v>0</v>
      </c>
      <c r="P1324" s="16">
        <f>IFERROR(_xlfn.IFNA(VLOOKUP(Fullmath[[#This Row],[M1]],$H$2:$L1323,4,FALSE),VLOOKUP(Fullmath[[#This Row],[M1]],$H1325:$L$2227,4,FALSE)),0)</f>
        <v>0</v>
      </c>
      <c r="S1324" s="15">
        <f>IFERROR(_xlfn.IFNA(VLOOKUP(Fullmath[[#This Row],[M2]],$H$2:$L1323,2,FALSE),VLOOKUP(Fullmath[[#This Row],[M2]],$H1325:$L$2227,2,FALSE)),0)</f>
        <v>0</v>
      </c>
      <c r="T1324" s="16">
        <f>IFERROR(_xlfn.IFNA(VLOOKUP(Fullmath[[#This Row],[M2]],$H$2:$L1323,4,FALSE),VLOOKUP(Fullmath[[#This Row],[M2]],$H1325:$L$2227,4,FALSE)),0)</f>
        <v>0</v>
      </c>
      <c r="W1324" s="15">
        <f>IFERROR(_xlfn.IFNA(VLOOKUP(Fullmath[[#This Row],[M3]],$H$2:$L1323,2,FALSE),VLOOKUP(Fullmath[[#This Row],[M3]],$H1325:$L$2227,2,FALSE)),0)</f>
        <v>0</v>
      </c>
      <c r="X1324" s="16">
        <f>IFERROR(_xlfn.IFNA(VLOOKUP(Fullmath[[#This Row],[M3]],$H$2:$L1323,4,FALSE),VLOOKUP(Fullmath[[#This Row],[M3]],$H1325:$L$2227,4,FALSE)),0)</f>
        <v>0</v>
      </c>
      <c r="AA1324" s="15">
        <f>IFERROR(_xlfn.IFNA(VLOOKUP(Fullmath[[#This Row],[M4]],$H$2:$L1323,2,FALSE),VLOOKUP(Fullmath[[#This Row],[M4]],$H1325:$L$2227,2,FALSE)),0)</f>
        <v>0</v>
      </c>
      <c r="AB1324" s="16">
        <f>IFERROR(_xlfn.IFNA(VLOOKUP(Fullmath[[#This Row],[M4]],$H$2:$L1323,4,FALSE),VLOOKUP(Fullmath[[#This Row],[M4]],$H1325:$L$2227,4,FALSE)),0)</f>
        <v>0</v>
      </c>
      <c r="AE1324" s="15">
        <f>IFERROR(_xlfn.IFNA(VLOOKUP(Fullmath[[#This Row],[M5]],$H$2:$L1323,2,FALSE),VLOOKUP(Fullmath[[#This Row],[M5]],$H1325:$L$2227,2,FALSE)),0)</f>
        <v>0</v>
      </c>
      <c r="AF1324" s="16">
        <f>IFERROR(_xlfn.IFNA(VLOOKUP(Fullmath[[#This Row],[M5]],$H$2:$L1323,4,FALSE),VLOOKUP(Fullmath[[#This Row],[M5]],$H1325:$L$2227,4,FALSE)),0)</f>
        <v>0</v>
      </c>
      <c r="AI1324" s="15">
        <f>IFERROR(_xlfn.IFNA(VLOOKUP(Fullmath[[#This Row],[M6]],$H$2:$L1323,2,FALSE),VLOOKUP(Fullmath[[#This Row],[M6]],$H1325:$L$2227,2,FALSE)),0)</f>
        <v>0</v>
      </c>
      <c r="AJ1324" s="16">
        <f>IFERROR(_xlfn.IFNA(VLOOKUP(Fullmath[[#This Row],[M6]],$H$2:$L1323,4,FALSE),VLOOKUP(Fullmath[[#This Row],[M6]],$H1325:$L$2227,4,FALSE)),0)</f>
        <v>0</v>
      </c>
      <c r="AM1324" s="6">
        <f>(IFERROR(VLOOKUP(AK1324,Components[[Name]:[Price]],2,FALSE),0))</f>
        <v>0</v>
      </c>
      <c r="AP1324" s="6">
        <f>(IFERROR(VLOOKUP(AN1324,Components[[Name]:[Price]],2,FALSE),0))</f>
        <v>0</v>
      </c>
      <c r="AS1324" s="6">
        <f>(IFERROR(VLOOKUP(AQ1324,Components[[Name]:[Price]],2,FALSE),0))</f>
        <v>0</v>
      </c>
      <c r="AV1324" s="6">
        <f>(IFERROR(VLOOKUP(AT1324,Components[[Name]:[Price]],2,FALSE),0))</f>
        <v>0</v>
      </c>
      <c r="AY1324" s="6">
        <f>(IFERROR(VLOOKUP(AW1324,Components[[Name]:[Price]],2,FALSE),0))</f>
        <v>0</v>
      </c>
      <c r="BB1324" s="6">
        <f>(IFERROR(VLOOKUP(AZ1324,Components[[Name]:[Price]],2,FALSE),0))</f>
        <v>0</v>
      </c>
    </row>
    <row r="1325" spans="9:54" x14ac:dyDescent="0.2">
      <c r="I1325" s="7" t="e">
        <f>Fullmath[[#This Row],[Total CP]]/Fullmath[[#This Row],[Quantity]]</f>
        <v>#DIV/0!</v>
      </c>
      <c r="J13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5" s="6" t="e">
        <f>Fullmath[[#This Row],[Mat Cost]]/Fullmath[[#This Row],[Quantity]]</f>
        <v>#DIV/0!</v>
      </c>
      <c r="L13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5" s="14"/>
      <c r="O1325" s="15">
        <f>IFERROR(_xlfn.IFNA(VLOOKUP(Fullmath[[#This Row],[M1]],$H$2:$L1324,2,FALSE),VLOOKUP(Fullmath[[#This Row],[M1]],$H1326:$L$2227,2,FALSE)),0)</f>
        <v>0</v>
      </c>
      <c r="P1325" s="16">
        <f>IFERROR(_xlfn.IFNA(VLOOKUP(Fullmath[[#This Row],[M1]],$H$2:$L1324,4,FALSE),VLOOKUP(Fullmath[[#This Row],[M1]],$H1326:$L$2227,4,FALSE)),0)</f>
        <v>0</v>
      </c>
      <c r="S1325" s="15">
        <f>IFERROR(_xlfn.IFNA(VLOOKUP(Fullmath[[#This Row],[M2]],$H$2:$L1324,2,FALSE),VLOOKUP(Fullmath[[#This Row],[M2]],$H1326:$L$2227,2,FALSE)),0)</f>
        <v>0</v>
      </c>
      <c r="T1325" s="16">
        <f>IFERROR(_xlfn.IFNA(VLOOKUP(Fullmath[[#This Row],[M2]],$H$2:$L1324,4,FALSE),VLOOKUP(Fullmath[[#This Row],[M2]],$H1326:$L$2227,4,FALSE)),0)</f>
        <v>0</v>
      </c>
      <c r="W1325" s="15">
        <f>IFERROR(_xlfn.IFNA(VLOOKUP(Fullmath[[#This Row],[M3]],$H$2:$L1324,2,FALSE),VLOOKUP(Fullmath[[#This Row],[M3]],$H1326:$L$2227,2,FALSE)),0)</f>
        <v>0</v>
      </c>
      <c r="X1325" s="16">
        <f>IFERROR(_xlfn.IFNA(VLOOKUP(Fullmath[[#This Row],[M3]],$H$2:$L1324,4,FALSE),VLOOKUP(Fullmath[[#This Row],[M3]],$H1326:$L$2227,4,FALSE)),0)</f>
        <v>0</v>
      </c>
      <c r="AA1325" s="15">
        <f>IFERROR(_xlfn.IFNA(VLOOKUP(Fullmath[[#This Row],[M4]],$H$2:$L1324,2,FALSE),VLOOKUP(Fullmath[[#This Row],[M4]],$H1326:$L$2227,2,FALSE)),0)</f>
        <v>0</v>
      </c>
      <c r="AB1325" s="16">
        <f>IFERROR(_xlfn.IFNA(VLOOKUP(Fullmath[[#This Row],[M4]],$H$2:$L1324,4,FALSE),VLOOKUP(Fullmath[[#This Row],[M4]],$H1326:$L$2227,4,FALSE)),0)</f>
        <v>0</v>
      </c>
      <c r="AE1325" s="15">
        <f>IFERROR(_xlfn.IFNA(VLOOKUP(Fullmath[[#This Row],[M5]],$H$2:$L1324,2,FALSE),VLOOKUP(Fullmath[[#This Row],[M5]],$H1326:$L$2227,2,FALSE)),0)</f>
        <v>0</v>
      </c>
      <c r="AF1325" s="16">
        <f>IFERROR(_xlfn.IFNA(VLOOKUP(Fullmath[[#This Row],[M5]],$H$2:$L1324,4,FALSE),VLOOKUP(Fullmath[[#This Row],[M5]],$H1326:$L$2227,4,FALSE)),0)</f>
        <v>0</v>
      </c>
      <c r="AI1325" s="15">
        <f>IFERROR(_xlfn.IFNA(VLOOKUP(Fullmath[[#This Row],[M6]],$H$2:$L1324,2,FALSE),VLOOKUP(Fullmath[[#This Row],[M6]],$H1326:$L$2227,2,FALSE)),0)</f>
        <v>0</v>
      </c>
      <c r="AJ1325" s="16">
        <f>IFERROR(_xlfn.IFNA(VLOOKUP(Fullmath[[#This Row],[M6]],$H$2:$L1324,4,FALSE),VLOOKUP(Fullmath[[#This Row],[M6]],$H1326:$L$2227,4,FALSE)),0)</f>
        <v>0</v>
      </c>
      <c r="AM1325" s="6">
        <f>(IFERROR(VLOOKUP(AK1325,Components[[Name]:[Price]],2,FALSE),0))</f>
        <v>0</v>
      </c>
      <c r="AP1325" s="6">
        <f>(IFERROR(VLOOKUP(AN1325,Components[[Name]:[Price]],2,FALSE),0))</f>
        <v>0</v>
      </c>
      <c r="AS1325" s="6">
        <f>(IFERROR(VLOOKUP(AQ1325,Components[[Name]:[Price]],2,FALSE),0))</f>
        <v>0</v>
      </c>
      <c r="AV1325" s="6">
        <f>(IFERROR(VLOOKUP(AT1325,Components[[Name]:[Price]],2,FALSE),0))</f>
        <v>0</v>
      </c>
      <c r="AY1325" s="6">
        <f>(IFERROR(VLOOKUP(AW1325,Components[[Name]:[Price]],2,FALSE),0))</f>
        <v>0</v>
      </c>
      <c r="BB1325" s="6">
        <f>(IFERROR(VLOOKUP(AZ1325,Components[[Name]:[Price]],2,FALSE),0))</f>
        <v>0</v>
      </c>
    </row>
    <row r="1326" spans="9:54" x14ac:dyDescent="0.2">
      <c r="I1326" s="7" t="e">
        <f>Fullmath[[#This Row],[Total CP]]/Fullmath[[#This Row],[Quantity]]</f>
        <v>#DIV/0!</v>
      </c>
      <c r="J13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6" s="6" t="e">
        <f>Fullmath[[#This Row],[Mat Cost]]/Fullmath[[#This Row],[Quantity]]</f>
        <v>#DIV/0!</v>
      </c>
      <c r="L13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6" s="14"/>
      <c r="O1326" s="15">
        <f>IFERROR(_xlfn.IFNA(VLOOKUP(Fullmath[[#This Row],[M1]],$H$2:$L1325,2,FALSE),VLOOKUP(Fullmath[[#This Row],[M1]],$H1327:$L$2227,2,FALSE)),0)</f>
        <v>0</v>
      </c>
      <c r="P1326" s="16">
        <f>IFERROR(_xlfn.IFNA(VLOOKUP(Fullmath[[#This Row],[M1]],$H$2:$L1325,4,FALSE),VLOOKUP(Fullmath[[#This Row],[M1]],$H1327:$L$2227,4,FALSE)),0)</f>
        <v>0</v>
      </c>
      <c r="S1326" s="15">
        <f>IFERROR(_xlfn.IFNA(VLOOKUP(Fullmath[[#This Row],[M2]],$H$2:$L1325,2,FALSE),VLOOKUP(Fullmath[[#This Row],[M2]],$H1327:$L$2227,2,FALSE)),0)</f>
        <v>0</v>
      </c>
      <c r="T1326" s="16">
        <f>IFERROR(_xlfn.IFNA(VLOOKUP(Fullmath[[#This Row],[M2]],$H$2:$L1325,4,FALSE),VLOOKUP(Fullmath[[#This Row],[M2]],$H1327:$L$2227,4,FALSE)),0)</f>
        <v>0</v>
      </c>
      <c r="W1326" s="15">
        <f>IFERROR(_xlfn.IFNA(VLOOKUP(Fullmath[[#This Row],[M3]],$H$2:$L1325,2,FALSE),VLOOKUP(Fullmath[[#This Row],[M3]],$H1327:$L$2227,2,FALSE)),0)</f>
        <v>0</v>
      </c>
      <c r="X1326" s="16">
        <f>IFERROR(_xlfn.IFNA(VLOOKUP(Fullmath[[#This Row],[M3]],$H$2:$L1325,4,FALSE),VLOOKUP(Fullmath[[#This Row],[M3]],$H1327:$L$2227,4,FALSE)),0)</f>
        <v>0</v>
      </c>
      <c r="AA1326" s="15">
        <f>IFERROR(_xlfn.IFNA(VLOOKUP(Fullmath[[#This Row],[M4]],$H$2:$L1325,2,FALSE),VLOOKUP(Fullmath[[#This Row],[M4]],$H1327:$L$2227,2,FALSE)),0)</f>
        <v>0</v>
      </c>
      <c r="AB1326" s="16">
        <f>IFERROR(_xlfn.IFNA(VLOOKUP(Fullmath[[#This Row],[M4]],$H$2:$L1325,4,FALSE),VLOOKUP(Fullmath[[#This Row],[M4]],$H1327:$L$2227,4,FALSE)),0)</f>
        <v>0</v>
      </c>
      <c r="AE1326" s="15">
        <f>IFERROR(_xlfn.IFNA(VLOOKUP(Fullmath[[#This Row],[M5]],$H$2:$L1325,2,FALSE),VLOOKUP(Fullmath[[#This Row],[M5]],$H1327:$L$2227,2,FALSE)),0)</f>
        <v>0</v>
      </c>
      <c r="AF1326" s="16">
        <f>IFERROR(_xlfn.IFNA(VLOOKUP(Fullmath[[#This Row],[M5]],$H$2:$L1325,4,FALSE),VLOOKUP(Fullmath[[#This Row],[M5]],$H1327:$L$2227,4,FALSE)),0)</f>
        <v>0</v>
      </c>
      <c r="AI1326" s="15">
        <f>IFERROR(_xlfn.IFNA(VLOOKUP(Fullmath[[#This Row],[M6]],$H$2:$L1325,2,FALSE),VLOOKUP(Fullmath[[#This Row],[M6]],$H1327:$L$2227,2,FALSE)),0)</f>
        <v>0</v>
      </c>
      <c r="AJ1326" s="16">
        <f>IFERROR(_xlfn.IFNA(VLOOKUP(Fullmath[[#This Row],[M6]],$H$2:$L1325,4,FALSE),VLOOKUP(Fullmath[[#This Row],[M6]],$H1327:$L$2227,4,FALSE)),0)</f>
        <v>0</v>
      </c>
      <c r="AM1326" s="6">
        <f>(IFERROR(VLOOKUP(AK1326,Components[[Name]:[Price]],2,FALSE),0))</f>
        <v>0</v>
      </c>
      <c r="AP1326" s="6">
        <f>(IFERROR(VLOOKUP(AN1326,Components[[Name]:[Price]],2,FALSE),0))</f>
        <v>0</v>
      </c>
      <c r="AS1326" s="6">
        <f>(IFERROR(VLOOKUP(AQ1326,Components[[Name]:[Price]],2,FALSE),0))</f>
        <v>0</v>
      </c>
      <c r="AV1326" s="6">
        <f>(IFERROR(VLOOKUP(AT1326,Components[[Name]:[Price]],2,FALSE),0))</f>
        <v>0</v>
      </c>
      <c r="AY1326" s="6">
        <f>(IFERROR(VLOOKUP(AW1326,Components[[Name]:[Price]],2,FALSE),0))</f>
        <v>0</v>
      </c>
      <c r="BB1326" s="6">
        <f>(IFERROR(VLOOKUP(AZ1326,Components[[Name]:[Price]],2,FALSE),0))</f>
        <v>0</v>
      </c>
    </row>
    <row r="1327" spans="9:54" x14ac:dyDescent="0.2">
      <c r="I1327" s="7" t="e">
        <f>Fullmath[[#This Row],[Total CP]]/Fullmath[[#This Row],[Quantity]]</f>
        <v>#DIV/0!</v>
      </c>
      <c r="J13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7" s="6" t="e">
        <f>Fullmath[[#This Row],[Mat Cost]]/Fullmath[[#This Row],[Quantity]]</f>
        <v>#DIV/0!</v>
      </c>
      <c r="L13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7" s="14"/>
      <c r="O1327" s="15">
        <f>IFERROR(_xlfn.IFNA(VLOOKUP(Fullmath[[#This Row],[M1]],$H$2:$L1326,2,FALSE),VLOOKUP(Fullmath[[#This Row],[M1]],$H1328:$L$2227,2,FALSE)),0)</f>
        <v>0</v>
      </c>
      <c r="P1327" s="16">
        <f>IFERROR(_xlfn.IFNA(VLOOKUP(Fullmath[[#This Row],[M1]],$H$2:$L1326,4,FALSE),VLOOKUP(Fullmath[[#This Row],[M1]],$H1328:$L$2227,4,FALSE)),0)</f>
        <v>0</v>
      </c>
      <c r="S1327" s="15">
        <f>IFERROR(_xlfn.IFNA(VLOOKUP(Fullmath[[#This Row],[M2]],$H$2:$L1326,2,FALSE),VLOOKUP(Fullmath[[#This Row],[M2]],$H1328:$L$2227,2,FALSE)),0)</f>
        <v>0</v>
      </c>
      <c r="T1327" s="16">
        <f>IFERROR(_xlfn.IFNA(VLOOKUP(Fullmath[[#This Row],[M2]],$H$2:$L1326,4,FALSE),VLOOKUP(Fullmath[[#This Row],[M2]],$H1328:$L$2227,4,FALSE)),0)</f>
        <v>0</v>
      </c>
      <c r="W1327" s="15">
        <f>IFERROR(_xlfn.IFNA(VLOOKUP(Fullmath[[#This Row],[M3]],$H$2:$L1326,2,FALSE),VLOOKUP(Fullmath[[#This Row],[M3]],$H1328:$L$2227,2,FALSE)),0)</f>
        <v>0</v>
      </c>
      <c r="X1327" s="16">
        <f>IFERROR(_xlfn.IFNA(VLOOKUP(Fullmath[[#This Row],[M3]],$H$2:$L1326,4,FALSE),VLOOKUP(Fullmath[[#This Row],[M3]],$H1328:$L$2227,4,FALSE)),0)</f>
        <v>0</v>
      </c>
      <c r="AA1327" s="15">
        <f>IFERROR(_xlfn.IFNA(VLOOKUP(Fullmath[[#This Row],[M4]],$H$2:$L1326,2,FALSE),VLOOKUP(Fullmath[[#This Row],[M4]],$H1328:$L$2227,2,FALSE)),0)</f>
        <v>0</v>
      </c>
      <c r="AB1327" s="16">
        <f>IFERROR(_xlfn.IFNA(VLOOKUP(Fullmath[[#This Row],[M4]],$H$2:$L1326,4,FALSE),VLOOKUP(Fullmath[[#This Row],[M4]],$H1328:$L$2227,4,FALSE)),0)</f>
        <v>0</v>
      </c>
      <c r="AE1327" s="15">
        <f>IFERROR(_xlfn.IFNA(VLOOKUP(Fullmath[[#This Row],[M5]],$H$2:$L1326,2,FALSE),VLOOKUP(Fullmath[[#This Row],[M5]],$H1328:$L$2227,2,FALSE)),0)</f>
        <v>0</v>
      </c>
      <c r="AF1327" s="16">
        <f>IFERROR(_xlfn.IFNA(VLOOKUP(Fullmath[[#This Row],[M5]],$H$2:$L1326,4,FALSE),VLOOKUP(Fullmath[[#This Row],[M5]],$H1328:$L$2227,4,FALSE)),0)</f>
        <v>0</v>
      </c>
      <c r="AI1327" s="15">
        <f>IFERROR(_xlfn.IFNA(VLOOKUP(Fullmath[[#This Row],[M6]],$H$2:$L1326,2,FALSE),VLOOKUP(Fullmath[[#This Row],[M6]],$H1328:$L$2227,2,FALSE)),0)</f>
        <v>0</v>
      </c>
      <c r="AJ1327" s="16">
        <f>IFERROR(_xlfn.IFNA(VLOOKUP(Fullmath[[#This Row],[M6]],$H$2:$L1326,4,FALSE),VLOOKUP(Fullmath[[#This Row],[M6]],$H1328:$L$2227,4,FALSE)),0)</f>
        <v>0</v>
      </c>
      <c r="AM1327" s="6">
        <f>(IFERROR(VLOOKUP(AK1327,Components[[Name]:[Price]],2,FALSE),0))</f>
        <v>0</v>
      </c>
      <c r="AP1327" s="6">
        <f>(IFERROR(VLOOKUP(AN1327,Components[[Name]:[Price]],2,FALSE),0))</f>
        <v>0</v>
      </c>
      <c r="AS1327" s="6">
        <f>(IFERROR(VLOOKUP(AQ1327,Components[[Name]:[Price]],2,FALSE),0))</f>
        <v>0</v>
      </c>
      <c r="AV1327" s="6">
        <f>(IFERROR(VLOOKUP(AT1327,Components[[Name]:[Price]],2,FALSE),0))</f>
        <v>0</v>
      </c>
      <c r="AY1327" s="6">
        <f>(IFERROR(VLOOKUP(AW1327,Components[[Name]:[Price]],2,FALSE),0))</f>
        <v>0</v>
      </c>
      <c r="BB1327" s="6">
        <f>(IFERROR(VLOOKUP(AZ1327,Components[[Name]:[Price]],2,FALSE),0))</f>
        <v>0</v>
      </c>
    </row>
    <row r="1328" spans="9:54" x14ac:dyDescent="0.2">
      <c r="I1328" s="7" t="e">
        <f>Fullmath[[#This Row],[Total CP]]/Fullmath[[#This Row],[Quantity]]</f>
        <v>#DIV/0!</v>
      </c>
      <c r="J13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8" s="6" t="e">
        <f>Fullmath[[#This Row],[Mat Cost]]/Fullmath[[#This Row],[Quantity]]</f>
        <v>#DIV/0!</v>
      </c>
      <c r="L13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8" s="14"/>
      <c r="O1328" s="15">
        <f>IFERROR(_xlfn.IFNA(VLOOKUP(Fullmath[[#This Row],[M1]],$H$2:$L1327,2,FALSE),VLOOKUP(Fullmath[[#This Row],[M1]],$H1329:$L$2227,2,FALSE)),0)</f>
        <v>0</v>
      </c>
      <c r="P1328" s="16">
        <f>IFERROR(_xlfn.IFNA(VLOOKUP(Fullmath[[#This Row],[M1]],$H$2:$L1327,4,FALSE),VLOOKUP(Fullmath[[#This Row],[M1]],$H1329:$L$2227,4,FALSE)),0)</f>
        <v>0</v>
      </c>
      <c r="S1328" s="15">
        <f>IFERROR(_xlfn.IFNA(VLOOKUP(Fullmath[[#This Row],[M2]],$H$2:$L1327,2,FALSE),VLOOKUP(Fullmath[[#This Row],[M2]],$H1329:$L$2227,2,FALSE)),0)</f>
        <v>0</v>
      </c>
      <c r="T1328" s="16">
        <f>IFERROR(_xlfn.IFNA(VLOOKUP(Fullmath[[#This Row],[M2]],$H$2:$L1327,4,FALSE),VLOOKUP(Fullmath[[#This Row],[M2]],$H1329:$L$2227,4,FALSE)),0)</f>
        <v>0</v>
      </c>
      <c r="W1328" s="15">
        <f>IFERROR(_xlfn.IFNA(VLOOKUP(Fullmath[[#This Row],[M3]],$H$2:$L1327,2,FALSE),VLOOKUP(Fullmath[[#This Row],[M3]],$H1329:$L$2227,2,FALSE)),0)</f>
        <v>0</v>
      </c>
      <c r="X1328" s="16">
        <f>IFERROR(_xlfn.IFNA(VLOOKUP(Fullmath[[#This Row],[M3]],$H$2:$L1327,4,FALSE),VLOOKUP(Fullmath[[#This Row],[M3]],$H1329:$L$2227,4,FALSE)),0)</f>
        <v>0</v>
      </c>
      <c r="AA1328" s="15">
        <f>IFERROR(_xlfn.IFNA(VLOOKUP(Fullmath[[#This Row],[M4]],$H$2:$L1327,2,FALSE),VLOOKUP(Fullmath[[#This Row],[M4]],$H1329:$L$2227,2,FALSE)),0)</f>
        <v>0</v>
      </c>
      <c r="AB1328" s="16">
        <f>IFERROR(_xlfn.IFNA(VLOOKUP(Fullmath[[#This Row],[M4]],$H$2:$L1327,4,FALSE),VLOOKUP(Fullmath[[#This Row],[M4]],$H1329:$L$2227,4,FALSE)),0)</f>
        <v>0</v>
      </c>
      <c r="AE1328" s="15">
        <f>IFERROR(_xlfn.IFNA(VLOOKUP(Fullmath[[#This Row],[M5]],$H$2:$L1327,2,FALSE),VLOOKUP(Fullmath[[#This Row],[M5]],$H1329:$L$2227,2,FALSE)),0)</f>
        <v>0</v>
      </c>
      <c r="AF1328" s="16">
        <f>IFERROR(_xlfn.IFNA(VLOOKUP(Fullmath[[#This Row],[M5]],$H$2:$L1327,4,FALSE),VLOOKUP(Fullmath[[#This Row],[M5]],$H1329:$L$2227,4,FALSE)),0)</f>
        <v>0</v>
      </c>
      <c r="AI1328" s="15">
        <f>IFERROR(_xlfn.IFNA(VLOOKUP(Fullmath[[#This Row],[M6]],$H$2:$L1327,2,FALSE),VLOOKUP(Fullmath[[#This Row],[M6]],$H1329:$L$2227,2,FALSE)),0)</f>
        <v>0</v>
      </c>
      <c r="AJ1328" s="16">
        <f>IFERROR(_xlfn.IFNA(VLOOKUP(Fullmath[[#This Row],[M6]],$H$2:$L1327,4,FALSE),VLOOKUP(Fullmath[[#This Row],[M6]],$H1329:$L$2227,4,FALSE)),0)</f>
        <v>0</v>
      </c>
      <c r="AM1328" s="6">
        <f>(IFERROR(VLOOKUP(AK1328,Components[[Name]:[Price]],2,FALSE),0))</f>
        <v>0</v>
      </c>
      <c r="AP1328" s="6">
        <f>(IFERROR(VLOOKUP(AN1328,Components[[Name]:[Price]],2,FALSE),0))</f>
        <v>0</v>
      </c>
      <c r="AS1328" s="6">
        <f>(IFERROR(VLOOKUP(AQ1328,Components[[Name]:[Price]],2,FALSE),0))</f>
        <v>0</v>
      </c>
      <c r="AV1328" s="6">
        <f>(IFERROR(VLOOKUP(AT1328,Components[[Name]:[Price]],2,FALSE),0))</f>
        <v>0</v>
      </c>
      <c r="AY1328" s="6">
        <f>(IFERROR(VLOOKUP(AW1328,Components[[Name]:[Price]],2,FALSE),0))</f>
        <v>0</v>
      </c>
      <c r="BB1328" s="6">
        <f>(IFERROR(VLOOKUP(AZ1328,Components[[Name]:[Price]],2,FALSE),0))</f>
        <v>0</v>
      </c>
    </row>
    <row r="1329" spans="9:54" x14ac:dyDescent="0.2">
      <c r="I1329" s="7" t="e">
        <f>Fullmath[[#This Row],[Total CP]]/Fullmath[[#This Row],[Quantity]]</f>
        <v>#DIV/0!</v>
      </c>
      <c r="J13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29" s="6" t="e">
        <f>Fullmath[[#This Row],[Mat Cost]]/Fullmath[[#This Row],[Quantity]]</f>
        <v>#DIV/0!</v>
      </c>
      <c r="L13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29" s="14"/>
      <c r="O1329" s="15">
        <f>IFERROR(_xlfn.IFNA(VLOOKUP(Fullmath[[#This Row],[M1]],$H$2:$L1328,2,FALSE),VLOOKUP(Fullmath[[#This Row],[M1]],$H1330:$L$2227,2,FALSE)),0)</f>
        <v>0</v>
      </c>
      <c r="P1329" s="16">
        <f>IFERROR(_xlfn.IFNA(VLOOKUP(Fullmath[[#This Row],[M1]],$H$2:$L1328,4,FALSE),VLOOKUP(Fullmath[[#This Row],[M1]],$H1330:$L$2227,4,FALSE)),0)</f>
        <v>0</v>
      </c>
      <c r="S1329" s="15">
        <f>IFERROR(_xlfn.IFNA(VLOOKUP(Fullmath[[#This Row],[M2]],$H$2:$L1328,2,FALSE),VLOOKUP(Fullmath[[#This Row],[M2]],$H1330:$L$2227,2,FALSE)),0)</f>
        <v>0</v>
      </c>
      <c r="T1329" s="16">
        <f>IFERROR(_xlfn.IFNA(VLOOKUP(Fullmath[[#This Row],[M2]],$H$2:$L1328,4,FALSE),VLOOKUP(Fullmath[[#This Row],[M2]],$H1330:$L$2227,4,FALSE)),0)</f>
        <v>0</v>
      </c>
      <c r="W1329" s="15">
        <f>IFERROR(_xlfn.IFNA(VLOOKUP(Fullmath[[#This Row],[M3]],$H$2:$L1328,2,FALSE),VLOOKUP(Fullmath[[#This Row],[M3]],$H1330:$L$2227,2,FALSE)),0)</f>
        <v>0</v>
      </c>
      <c r="X1329" s="16">
        <f>IFERROR(_xlfn.IFNA(VLOOKUP(Fullmath[[#This Row],[M3]],$H$2:$L1328,4,FALSE),VLOOKUP(Fullmath[[#This Row],[M3]],$H1330:$L$2227,4,FALSE)),0)</f>
        <v>0</v>
      </c>
      <c r="AA1329" s="15">
        <f>IFERROR(_xlfn.IFNA(VLOOKUP(Fullmath[[#This Row],[M4]],$H$2:$L1328,2,FALSE),VLOOKUP(Fullmath[[#This Row],[M4]],$H1330:$L$2227,2,FALSE)),0)</f>
        <v>0</v>
      </c>
      <c r="AB1329" s="16">
        <f>IFERROR(_xlfn.IFNA(VLOOKUP(Fullmath[[#This Row],[M4]],$H$2:$L1328,4,FALSE),VLOOKUP(Fullmath[[#This Row],[M4]],$H1330:$L$2227,4,FALSE)),0)</f>
        <v>0</v>
      </c>
      <c r="AE1329" s="15">
        <f>IFERROR(_xlfn.IFNA(VLOOKUP(Fullmath[[#This Row],[M5]],$H$2:$L1328,2,FALSE),VLOOKUP(Fullmath[[#This Row],[M5]],$H1330:$L$2227,2,FALSE)),0)</f>
        <v>0</v>
      </c>
      <c r="AF1329" s="16">
        <f>IFERROR(_xlfn.IFNA(VLOOKUP(Fullmath[[#This Row],[M5]],$H$2:$L1328,4,FALSE),VLOOKUP(Fullmath[[#This Row],[M5]],$H1330:$L$2227,4,FALSE)),0)</f>
        <v>0</v>
      </c>
      <c r="AI1329" s="15">
        <f>IFERROR(_xlfn.IFNA(VLOOKUP(Fullmath[[#This Row],[M6]],$H$2:$L1328,2,FALSE),VLOOKUP(Fullmath[[#This Row],[M6]],$H1330:$L$2227,2,FALSE)),0)</f>
        <v>0</v>
      </c>
      <c r="AJ1329" s="16">
        <f>IFERROR(_xlfn.IFNA(VLOOKUP(Fullmath[[#This Row],[M6]],$H$2:$L1328,4,FALSE),VLOOKUP(Fullmath[[#This Row],[M6]],$H1330:$L$2227,4,FALSE)),0)</f>
        <v>0</v>
      </c>
      <c r="AM1329" s="6">
        <f>(IFERROR(VLOOKUP(AK1329,Components[[Name]:[Price]],2,FALSE),0))</f>
        <v>0</v>
      </c>
      <c r="AP1329" s="6">
        <f>(IFERROR(VLOOKUP(AN1329,Components[[Name]:[Price]],2,FALSE),0))</f>
        <v>0</v>
      </c>
      <c r="AS1329" s="6">
        <f>(IFERROR(VLOOKUP(AQ1329,Components[[Name]:[Price]],2,FALSE),0))</f>
        <v>0</v>
      </c>
      <c r="AV1329" s="6">
        <f>(IFERROR(VLOOKUP(AT1329,Components[[Name]:[Price]],2,FALSE),0))</f>
        <v>0</v>
      </c>
      <c r="AY1329" s="6">
        <f>(IFERROR(VLOOKUP(AW1329,Components[[Name]:[Price]],2,FALSE),0))</f>
        <v>0</v>
      </c>
      <c r="BB1329" s="6">
        <f>(IFERROR(VLOOKUP(AZ1329,Components[[Name]:[Price]],2,FALSE),0))</f>
        <v>0</v>
      </c>
    </row>
    <row r="1330" spans="9:54" x14ac:dyDescent="0.2">
      <c r="I1330" s="7" t="e">
        <f>Fullmath[[#This Row],[Total CP]]/Fullmath[[#This Row],[Quantity]]</f>
        <v>#DIV/0!</v>
      </c>
      <c r="J13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0" s="6" t="e">
        <f>Fullmath[[#This Row],[Mat Cost]]/Fullmath[[#This Row],[Quantity]]</f>
        <v>#DIV/0!</v>
      </c>
      <c r="L13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0" s="14"/>
      <c r="O1330" s="15">
        <f>IFERROR(_xlfn.IFNA(VLOOKUP(Fullmath[[#This Row],[M1]],$H$2:$L1329,2,FALSE),VLOOKUP(Fullmath[[#This Row],[M1]],$H1331:$L$2227,2,FALSE)),0)</f>
        <v>0</v>
      </c>
      <c r="P1330" s="16">
        <f>IFERROR(_xlfn.IFNA(VLOOKUP(Fullmath[[#This Row],[M1]],$H$2:$L1329,4,FALSE),VLOOKUP(Fullmath[[#This Row],[M1]],$H1331:$L$2227,4,FALSE)),0)</f>
        <v>0</v>
      </c>
      <c r="S1330" s="15">
        <f>IFERROR(_xlfn.IFNA(VLOOKUP(Fullmath[[#This Row],[M2]],$H$2:$L1329,2,FALSE),VLOOKUP(Fullmath[[#This Row],[M2]],$H1331:$L$2227,2,FALSE)),0)</f>
        <v>0</v>
      </c>
      <c r="T1330" s="16">
        <f>IFERROR(_xlfn.IFNA(VLOOKUP(Fullmath[[#This Row],[M2]],$H$2:$L1329,4,FALSE),VLOOKUP(Fullmath[[#This Row],[M2]],$H1331:$L$2227,4,FALSE)),0)</f>
        <v>0</v>
      </c>
      <c r="W1330" s="15">
        <f>IFERROR(_xlfn.IFNA(VLOOKUP(Fullmath[[#This Row],[M3]],$H$2:$L1329,2,FALSE),VLOOKUP(Fullmath[[#This Row],[M3]],$H1331:$L$2227,2,FALSE)),0)</f>
        <v>0</v>
      </c>
      <c r="X1330" s="16">
        <f>IFERROR(_xlfn.IFNA(VLOOKUP(Fullmath[[#This Row],[M3]],$H$2:$L1329,4,FALSE),VLOOKUP(Fullmath[[#This Row],[M3]],$H1331:$L$2227,4,FALSE)),0)</f>
        <v>0</v>
      </c>
      <c r="AA1330" s="15">
        <f>IFERROR(_xlfn.IFNA(VLOOKUP(Fullmath[[#This Row],[M4]],$H$2:$L1329,2,FALSE),VLOOKUP(Fullmath[[#This Row],[M4]],$H1331:$L$2227,2,FALSE)),0)</f>
        <v>0</v>
      </c>
      <c r="AB1330" s="16">
        <f>IFERROR(_xlfn.IFNA(VLOOKUP(Fullmath[[#This Row],[M4]],$H$2:$L1329,4,FALSE),VLOOKUP(Fullmath[[#This Row],[M4]],$H1331:$L$2227,4,FALSE)),0)</f>
        <v>0</v>
      </c>
      <c r="AE1330" s="15">
        <f>IFERROR(_xlfn.IFNA(VLOOKUP(Fullmath[[#This Row],[M5]],$H$2:$L1329,2,FALSE),VLOOKUP(Fullmath[[#This Row],[M5]],$H1331:$L$2227,2,FALSE)),0)</f>
        <v>0</v>
      </c>
      <c r="AF1330" s="16">
        <f>IFERROR(_xlfn.IFNA(VLOOKUP(Fullmath[[#This Row],[M5]],$H$2:$L1329,4,FALSE),VLOOKUP(Fullmath[[#This Row],[M5]],$H1331:$L$2227,4,FALSE)),0)</f>
        <v>0</v>
      </c>
      <c r="AI1330" s="15">
        <f>IFERROR(_xlfn.IFNA(VLOOKUP(Fullmath[[#This Row],[M6]],$H$2:$L1329,2,FALSE),VLOOKUP(Fullmath[[#This Row],[M6]],$H1331:$L$2227,2,FALSE)),0)</f>
        <v>0</v>
      </c>
      <c r="AJ1330" s="16">
        <f>IFERROR(_xlfn.IFNA(VLOOKUP(Fullmath[[#This Row],[M6]],$H$2:$L1329,4,FALSE),VLOOKUP(Fullmath[[#This Row],[M6]],$H1331:$L$2227,4,FALSE)),0)</f>
        <v>0</v>
      </c>
      <c r="AM1330" s="6">
        <f>(IFERROR(VLOOKUP(AK1330,Components[[Name]:[Price]],2,FALSE),0))</f>
        <v>0</v>
      </c>
      <c r="AP1330" s="6">
        <f>(IFERROR(VLOOKUP(AN1330,Components[[Name]:[Price]],2,FALSE),0))</f>
        <v>0</v>
      </c>
      <c r="AS1330" s="6">
        <f>(IFERROR(VLOOKUP(AQ1330,Components[[Name]:[Price]],2,FALSE),0))</f>
        <v>0</v>
      </c>
      <c r="AV1330" s="6">
        <f>(IFERROR(VLOOKUP(AT1330,Components[[Name]:[Price]],2,FALSE),0))</f>
        <v>0</v>
      </c>
      <c r="AY1330" s="6">
        <f>(IFERROR(VLOOKUP(AW1330,Components[[Name]:[Price]],2,FALSE),0))</f>
        <v>0</v>
      </c>
      <c r="BB1330" s="6">
        <f>(IFERROR(VLOOKUP(AZ1330,Components[[Name]:[Price]],2,FALSE),0))</f>
        <v>0</v>
      </c>
    </row>
    <row r="1331" spans="9:54" x14ac:dyDescent="0.2">
      <c r="I1331" s="7" t="e">
        <f>Fullmath[[#This Row],[Total CP]]/Fullmath[[#This Row],[Quantity]]</f>
        <v>#DIV/0!</v>
      </c>
      <c r="J13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1" s="6" t="e">
        <f>Fullmath[[#This Row],[Mat Cost]]/Fullmath[[#This Row],[Quantity]]</f>
        <v>#DIV/0!</v>
      </c>
      <c r="L13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1" s="14"/>
      <c r="O1331" s="15">
        <f>IFERROR(_xlfn.IFNA(VLOOKUP(Fullmath[[#This Row],[M1]],$H$2:$L1330,2,FALSE),VLOOKUP(Fullmath[[#This Row],[M1]],$H1332:$L$2227,2,FALSE)),0)</f>
        <v>0</v>
      </c>
      <c r="P1331" s="16">
        <f>IFERROR(_xlfn.IFNA(VLOOKUP(Fullmath[[#This Row],[M1]],$H$2:$L1330,4,FALSE),VLOOKUP(Fullmath[[#This Row],[M1]],$H1332:$L$2227,4,FALSE)),0)</f>
        <v>0</v>
      </c>
      <c r="S1331" s="15">
        <f>IFERROR(_xlfn.IFNA(VLOOKUP(Fullmath[[#This Row],[M2]],$H$2:$L1330,2,FALSE),VLOOKUP(Fullmath[[#This Row],[M2]],$H1332:$L$2227,2,FALSE)),0)</f>
        <v>0</v>
      </c>
      <c r="T1331" s="16">
        <f>IFERROR(_xlfn.IFNA(VLOOKUP(Fullmath[[#This Row],[M2]],$H$2:$L1330,4,FALSE),VLOOKUP(Fullmath[[#This Row],[M2]],$H1332:$L$2227,4,FALSE)),0)</f>
        <v>0</v>
      </c>
      <c r="W1331" s="15">
        <f>IFERROR(_xlfn.IFNA(VLOOKUP(Fullmath[[#This Row],[M3]],$H$2:$L1330,2,FALSE),VLOOKUP(Fullmath[[#This Row],[M3]],$H1332:$L$2227,2,FALSE)),0)</f>
        <v>0</v>
      </c>
      <c r="X1331" s="16">
        <f>IFERROR(_xlfn.IFNA(VLOOKUP(Fullmath[[#This Row],[M3]],$H$2:$L1330,4,FALSE),VLOOKUP(Fullmath[[#This Row],[M3]],$H1332:$L$2227,4,FALSE)),0)</f>
        <v>0</v>
      </c>
      <c r="AA1331" s="15">
        <f>IFERROR(_xlfn.IFNA(VLOOKUP(Fullmath[[#This Row],[M4]],$H$2:$L1330,2,FALSE),VLOOKUP(Fullmath[[#This Row],[M4]],$H1332:$L$2227,2,FALSE)),0)</f>
        <v>0</v>
      </c>
      <c r="AB1331" s="16">
        <f>IFERROR(_xlfn.IFNA(VLOOKUP(Fullmath[[#This Row],[M4]],$H$2:$L1330,4,FALSE),VLOOKUP(Fullmath[[#This Row],[M4]],$H1332:$L$2227,4,FALSE)),0)</f>
        <v>0</v>
      </c>
      <c r="AE1331" s="15">
        <f>IFERROR(_xlfn.IFNA(VLOOKUP(Fullmath[[#This Row],[M5]],$H$2:$L1330,2,FALSE),VLOOKUP(Fullmath[[#This Row],[M5]],$H1332:$L$2227,2,FALSE)),0)</f>
        <v>0</v>
      </c>
      <c r="AF1331" s="16">
        <f>IFERROR(_xlfn.IFNA(VLOOKUP(Fullmath[[#This Row],[M5]],$H$2:$L1330,4,FALSE),VLOOKUP(Fullmath[[#This Row],[M5]],$H1332:$L$2227,4,FALSE)),0)</f>
        <v>0</v>
      </c>
      <c r="AI1331" s="15">
        <f>IFERROR(_xlfn.IFNA(VLOOKUP(Fullmath[[#This Row],[M6]],$H$2:$L1330,2,FALSE),VLOOKUP(Fullmath[[#This Row],[M6]],$H1332:$L$2227,2,FALSE)),0)</f>
        <v>0</v>
      </c>
      <c r="AJ1331" s="16">
        <f>IFERROR(_xlfn.IFNA(VLOOKUP(Fullmath[[#This Row],[M6]],$H$2:$L1330,4,FALSE),VLOOKUP(Fullmath[[#This Row],[M6]],$H1332:$L$2227,4,FALSE)),0)</f>
        <v>0</v>
      </c>
      <c r="AM1331" s="6">
        <f>(IFERROR(VLOOKUP(AK1331,Components[[Name]:[Price]],2,FALSE),0))</f>
        <v>0</v>
      </c>
      <c r="AP1331" s="6">
        <f>(IFERROR(VLOOKUP(AN1331,Components[[Name]:[Price]],2,FALSE),0))</f>
        <v>0</v>
      </c>
      <c r="AS1331" s="6">
        <f>(IFERROR(VLOOKUP(AQ1331,Components[[Name]:[Price]],2,FALSE),0))</f>
        <v>0</v>
      </c>
      <c r="AV1331" s="6">
        <f>(IFERROR(VLOOKUP(AT1331,Components[[Name]:[Price]],2,FALSE),0))</f>
        <v>0</v>
      </c>
      <c r="AY1331" s="6">
        <f>(IFERROR(VLOOKUP(AW1331,Components[[Name]:[Price]],2,FALSE),0))</f>
        <v>0</v>
      </c>
      <c r="BB1331" s="6">
        <f>(IFERROR(VLOOKUP(AZ1331,Components[[Name]:[Price]],2,FALSE),0))</f>
        <v>0</v>
      </c>
    </row>
    <row r="1332" spans="9:54" x14ac:dyDescent="0.2">
      <c r="I1332" s="7" t="e">
        <f>Fullmath[[#This Row],[Total CP]]/Fullmath[[#This Row],[Quantity]]</f>
        <v>#DIV/0!</v>
      </c>
      <c r="J13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2" s="6" t="e">
        <f>Fullmath[[#This Row],[Mat Cost]]/Fullmath[[#This Row],[Quantity]]</f>
        <v>#DIV/0!</v>
      </c>
      <c r="L13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2" s="14"/>
      <c r="O1332" s="15">
        <f>IFERROR(_xlfn.IFNA(VLOOKUP(Fullmath[[#This Row],[M1]],$H$2:$L1331,2,FALSE),VLOOKUP(Fullmath[[#This Row],[M1]],$H1333:$L$2227,2,FALSE)),0)</f>
        <v>0</v>
      </c>
      <c r="P1332" s="16">
        <f>IFERROR(_xlfn.IFNA(VLOOKUP(Fullmath[[#This Row],[M1]],$H$2:$L1331,4,FALSE),VLOOKUP(Fullmath[[#This Row],[M1]],$H1333:$L$2227,4,FALSE)),0)</f>
        <v>0</v>
      </c>
      <c r="S1332" s="15">
        <f>IFERROR(_xlfn.IFNA(VLOOKUP(Fullmath[[#This Row],[M2]],$H$2:$L1331,2,FALSE),VLOOKUP(Fullmath[[#This Row],[M2]],$H1333:$L$2227,2,FALSE)),0)</f>
        <v>0</v>
      </c>
      <c r="T1332" s="16">
        <f>IFERROR(_xlfn.IFNA(VLOOKUP(Fullmath[[#This Row],[M2]],$H$2:$L1331,4,FALSE),VLOOKUP(Fullmath[[#This Row],[M2]],$H1333:$L$2227,4,FALSE)),0)</f>
        <v>0</v>
      </c>
      <c r="W1332" s="15">
        <f>IFERROR(_xlfn.IFNA(VLOOKUP(Fullmath[[#This Row],[M3]],$H$2:$L1331,2,FALSE),VLOOKUP(Fullmath[[#This Row],[M3]],$H1333:$L$2227,2,FALSE)),0)</f>
        <v>0</v>
      </c>
      <c r="X1332" s="16">
        <f>IFERROR(_xlfn.IFNA(VLOOKUP(Fullmath[[#This Row],[M3]],$H$2:$L1331,4,FALSE),VLOOKUP(Fullmath[[#This Row],[M3]],$H1333:$L$2227,4,FALSE)),0)</f>
        <v>0</v>
      </c>
      <c r="AA1332" s="15">
        <f>IFERROR(_xlfn.IFNA(VLOOKUP(Fullmath[[#This Row],[M4]],$H$2:$L1331,2,FALSE),VLOOKUP(Fullmath[[#This Row],[M4]],$H1333:$L$2227,2,FALSE)),0)</f>
        <v>0</v>
      </c>
      <c r="AB1332" s="16">
        <f>IFERROR(_xlfn.IFNA(VLOOKUP(Fullmath[[#This Row],[M4]],$H$2:$L1331,4,FALSE),VLOOKUP(Fullmath[[#This Row],[M4]],$H1333:$L$2227,4,FALSE)),0)</f>
        <v>0</v>
      </c>
      <c r="AE1332" s="15">
        <f>IFERROR(_xlfn.IFNA(VLOOKUP(Fullmath[[#This Row],[M5]],$H$2:$L1331,2,FALSE),VLOOKUP(Fullmath[[#This Row],[M5]],$H1333:$L$2227,2,FALSE)),0)</f>
        <v>0</v>
      </c>
      <c r="AF1332" s="16">
        <f>IFERROR(_xlfn.IFNA(VLOOKUP(Fullmath[[#This Row],[M5]],$H$2:$L1331,4,FALSE),VLOOKUP(Fullmath[[#This Row],[M5]],$H1333:$L$2227,4,FALSE)),0)</f>
        <v>0</v>
      </c>
      <c r="AI1332" s="15">
        <f>IFERROR(_xlfn.IFNA(VLOOKUP(Fullmath[[#This Row],[M6]],$H$2:$L1331,2,FALSE),VLOOKUP(Fullmath[[#This Row],[M6]],$H1333:$L$2227,2,FALSE)),0)</f>
        <v>0</v>
      </c>
      <c r="AJ1332" s="16">
        <f>IFERROR(_xlfn.IFNA(VLOOKUP(Fullmath[[#This Row],[M6]],$H$2:$L1331,4,FALSE),VLOOKUP(Fullmath[[#This Row],[M6]],$H1333:$L$2227,4,FALSE)),0)</f>
        <v>0</v>
      </c>
      <c r="AM1332" s="6">
        <f>(IFERROR(VLOOKUP(AK1332,Components[[Name]:[Price]],2,FALSE),0))</f>
        <v>0</v>
      </c>
      <c r="AP1332" s="6">
        <f>(IFERROR(VLOOKUP(AN1332,Components[[Name]:[Price]],2,FALSE),0))</f>
        <v>0</v>
      </c>
      <c r="AS1332" s="6">
        <f>(IFERROR(VLOOKUP(AQ1332,Components[[Name]:[Price]],2,FALSE),0))</f>
        <v>0</v>
      </c>
      <c r="AV1332" s="6">
        <f>(IFERROR(VLOOKUP(AT1332,Components[[Name]:[Price]],2,FALSE),0))</f>
        <v>0</v>
      </c>
      <c r="AY1332" s="6">
        <f>(IFERROR(VLOOKUP(AW1332,Components[[Name]:[Price]],2,FALSE),0))</f>
        <v>0</v>
      </c>
      <c r="BB1332" s="6">
        <f>(IFERROR(VLOOKUP(AZ1332,Components[[Name]:[Price]],2,FALSE),0))</f>
        <v>0</v>
      </c>
    </row>
    <row r="1333" spans="9:54" x14ac:dyDescent="0.2">
      <c r="I1333" s="7" t="e">
        <f>Fullmath[[#This Row],[Total CP]]/Fullmath[[#This Row],[Quantity]]</f>
        <v>#DIV/0!</v>
      </c>
      <c r="J13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3" s="6" t="e">
        <f>Fullmath[[#This Row],[Mat Cost]]/Fullmath[[#This Row],[Quantity]]</f>
        <v>#DIV/0!</v>
      </c>
      <c r="L13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3" s="14"/>
      <c r="O1333" s="15">
        <f>IFERROR(_xlfn.IFNA(VLOOKUP(Fullmath[[#This Row],[M1]],$H$2:$L1332,2,FALSE),VLOOKUP(Fullmath[[#This Row],[M1]],$H1334:$L$2227,2,FALSE)),0)</f>
        <v>0</v>
      </c>
      <c r="P1333" s="16">
        <f>IFERROR(_xlfn.IFNA(VLOOKUP(Fullmath[[#This Row],[M1]],$H$2:$L1332,4,FALSE),VLOOKUP(Fullmath[[#This Row],[M1]],$H1334:$L$2227,4,FALSE)),0)</f>
        <v>0</v>
      </c>
      <c r="S1333" s="15">
        <f>IFERROR(_xlfn.IFNA(VLOOKUP(Fullmath[[#This Row],[M2]],$H$2:$L1332,2,FALSE),VLOOKUP(Fullmath[[#This Row],[M2]],$H1334:$L$2227,2,FALSE)),0)</f>
        <v>0</v>
      </c>
      <c r="T1333" s="16">
        <f>IFERROR(_xlfn.IFNA(VLOOKUP(Fullmath[[#This Row],[M2]],$H$2:$L1332,4,FALSE),VLOOKUP(Fullmath[[#This Row],[M2]],$H1334:$L$2227,4,FALSE)),0)</f>
        <v>0</v>
      </c>
      <c r="W1333" s="15">
        <f>IFERROR(_xlfn.IFNA(VLOOKUP(Fullmath[[#This Row],[M3]],$H$2:$L1332,2,FALSE),VLOOKUP(Fullmath[[#This Row],[M3]],$H1334:$L$2227,2,FALSE)),0)</f>
        <v>0</v>
      </c>
      <c r="X1333" s="16">
        <f>IFERROR(_xlfn.IFNA(VLOOKUP(Fullmath[[#This Row],[M3]],$H$2:$L1332,4,FALSE),VLOOKUP(Fullmath[[#This Row],[M3]],$H1334:$L$2227,4,FALSE)),0)</f>
        <v>0</v>
      </c>
      <c r="AA1333" s="15">
        <f>IFERROR(_xlfn.IFNA(VLOOKUP(Fullmath[[#This Row],[M4]],$H$2:$L1332,2,FALSE),VLOOKUP(Fullmath[[#This Row],[M4]],$H1334:$L$2227,2,FALSE)),0)</f>
        <v>0</v>
      </c>
      <c r="AB1333" s="16">
        <f>IFERROR(_xlfn.IFNA(VLOOKUP(Fullmath[[#This Row],[M4]],$H$2:$L1332,4,FALSE),VLOOKUP(Fullmath[[#This Row],[M4]],$H1334:$L$2227,4,FALSE)),0)</f>
        <v>0</v>
      </c>
      <c r="AE1333" s="15">
        <f>IFERROR(_xlfn.IFNA(VLOOKUP(Fullmath[[#This Row],[M5]],$H$2:$L1332,2,FALSE),VLOOKUP(Fullmath[[#This Row],[M5]],$H1334:$L$2227,2,FALSE)),0)</f>
        <v>0</v>
      </c>
      <c r="AF1333" s="16">
        <f>IFERROR(_xlfn.IFNA(VLOOKUP(Fullmath[[#This Row],[M5]],$H$2:$L1332,4,FALSE),VLOOKUP(Fullmath[[#This Row],[M5]],$H1334:$L$2227,4,FALSE)),0)</f>
        <v>0</v>
      </c>
      <c r="AI1333" s="15">
        <f>IFERROR(_xlfn.IFNA(VLOOKUP(Fullmath[[#This Row],[M6]],$H$2:$L1332,2,FALSE),VLOOKUP(Fullmath[[#This Row],[M6]],$H1334:$L$2227,2,FALSE)),0)</f>
        <v>0</v>
      </c>
      <c r="AJ1333" s="16">
        <f>IFERROR(_xlfn.IFNA(VLOOKUP(Fullmath[[#This Row],[M6]],$H$2:$L1332,4,FALSE),VLOOKUP(Fullmath[[#This Row],[M6]],$H1334:$L$2227,4,FALSE)),0)</f>
        <v>0</v>
      </c>
      <c r="AM1333" s="6">
        <f>(IFERROR(VLOOKUP(AK1333,Components[[Name]:[Price]],2,FALSE),0))</f>
        <v>0</v>
      </c>
      <c r="AP1333" s="6">
        <f>(IFERROR(VLOOKUP(AN1333,Components[[Name]:[Price]],2,FALSE),0))</f>
        <v>0</v>
      </c>
      <c r="AS1333" s="6">
        <f>(IFERROR(VLOOKUP(AQ1333,Components[[Name]:[Price]],2,FALSE),0))</f>
        <v>0</v>
      </c>
      <c r="AV1333" s="6">
        <f>(IFERROR(VLOOKUP(AT1333,Components[[Name]:[Price]],2,FALSE),0))</f>
        <v>0</v>
      </c>
      <c r="AY1333" s="6">
        <f>(IFERROR(VLOOKUP(AW1333,Components[[Name]:[Price]],2,FALSE),0))</f>
        <v>0</v>
      </c>
      <c r="BB1333" s="6">
        <f>(IFERROR(VLOOKUP(AZ1333,Components[[Name]:[Price]],2,FALSE),0))</f>
        <v>0</v>
      </c>
    </row>
    <row r="1334" spans="9:54" x14ac:dyDescent="0.2">
      <c r="I1334" s="7" t="e">
        <f>Fullmath[[#This Row],[Total CP]]/Fullmath[[#This Row],[Quantity]]</f>
        <v>#DIV/0!</v>
      </c>
      <c r="J13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4" s="6" t="e">
        <f>Fullmath[[#This Row],[Mat Cost]]/Fullmath[[#This Row],[Quantity]]</f>
        <v>#DIV/0!</v>
      </c>
      <c r="L13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4" s="14"/>
      <c r="O1334" s="15">
        <f>IFERROR(_xlfn.IFNA(VLOOKUP(Fullmath[[#This Row],[M1]],$H$2:$L1333,2,FALSE),VLOOKUP(Fullmath[[#This Row],[M1]],$H1335:$L$2227,2,FALSE)),0)</f>
        <v>0</v>
      </c>
      <c r="P1334" s="16">
        <f>IFERROR(_xlfn.IFNA(VLOOKUP(Fullmath[[#This Row],[M1]],$H$2:$L1333,4,FALSE),VLOOKUP(Fullmath[[#This Row],[M1]],$H1335:$L$2227,4,FALSE)),0)</f>
        <v>0</v>
      </c>
      <c r="S1334" s="15">
        <f>IFERROR(_xlfn.IFNA(VLOOKUP(Fullmath[[#This Row],[M2]],$H$2:$L1333,2,FALSE),VLOOKUP(Fullmath[[#This Row],[M2]],$H1335:$L$2227,2,FALSE)),0)</f>
        <v>0</v>
      </c>
      <c r="T1334" s="16">
        <f>IFERROR(_xlfn.IFNA(VLOOKUP(Fullmath[[#This Row],[M2]],$H$2:$L1333,4,FALSE),VLOOKUP(Fullmath[[#This Row],[M2]],$H1335:$L$2227,4,FALSE)),0)</f>
        <v>0</v>
      </c>
      <c r="W1334" s="15">
        <f>IFERROR(_xlfn.IFNA(VLOOKUP(Fullmath[[#This Row],[M3]],$H$2:$L1333,2,FALSE),VLOOKUP(Fullmath[[#This Row],[M3]],$H1335:$L$2227,2,FALSE)),0)</f>
        <v>0</v>
      </c>
      <c r="X1334" s="16">
        <f>IFERROR(_xlfn.IFNA(VLOOKUP(Fullmath[[#This Row],[M3]],$H$2:$L1333,4,FALSE),VLOOKUP(Fullmath[[#This Row],[M3]],$H1335:$L$2227,4,FALSE)),0)</f>
        <v>0</v>
      </c>
      <c r="AA1334" s="15">
        <f>IFERROR(_xlfn.IFNA(VLOOKUP(Fullmath[[#This Row],[M4]],$H$2:$L1333,2,FALSE),VLOOKUP(Fullmath[[#This Row],[M4]],$H1335:$L$2227,2,FALSE)),0)</f>
        <v>0</v>
      </c>
      <c r="AB1334" s="16">
        <f>IFERROR(_xlfn.IFNA(VLOOKUP(Fullmath[[#This Row],[M4]],$H$2:$L1333,4,FALSE),VLOOKUP(Fullmath[[#This Row],[M4]],$H1335:$L$2227,4,FALSE)),0)</f>
        <v>0</v>
      </c>
      <c r="AE1334" s="15">
        <f>IFERROR(_xlfn.IFNA(VLOOKUP(Fullmath[[#This Row],[M5]],$H$2:$L1333,2,FALSE),VLOOKUP(Fullmath[[#This Row],[M5]],$H1335:$L$2227,2,FALSE)),0)</f>
        <v>0</v>
      </c>
      <c r="AF1334" s="16">
        <f>IFERROR(_xlfn.IFNA(VLOOKUP(Fullmath[[#This Row],[M5]],$H$2:$L1333,4,FALSE),VLOOKUP(Fullmath[[#This Row],[M5]],$H1335:$L$2227,4,FALSE)),0)</f>
        <v>0</v>
      </c>
      <c r="AI1334" s="15">
        <f>IFERROR(_xlfn.IFNA(VLOOKUP(Fullmath[[#This Row],[M6]],$H$2:$L1333,2,FALSE),VLOOKUP(Fullmath[[#This Row],[M6]],$H1335:$L$2227,2,FALSE)),0)</f>
        <v>0</v>
      </c>
      <c r="AJ1334" s="16">
        <f>IFERROR(_xlfn.IFNA(VLOOKUP(Fullmath[[#This Row],[M6]],$H$2:$L1333,4,FALSE),VLOOKUP(Fullmath[[#This Row],[M6]],$H1335:$L$2227,4,FALSE)),0)</f>
        <v>0</v>
      </c>
      <c r="AM1334" s="6">
        <f>(IFERROR(VLOOKUP(AK1334,Components[[Name]:[Price]],2,FALSE),0))</f>
        <v>0</v>
      </c>
      <c r="AP1334" s="6">
        <f>(IFERROR(VLOOKUP(AN1334,Components[[Name]:[Price]],2,FALSE),0))</f>
        <v>0</v>
      </c>
      <c r="AS1334" s="6">
        <f>(IFERROR(VLOOKUP(AQ1334,Components[[Name]:[Price]],2,FALSE),0))</f>
        <v>0</v>
      </c>
      <c r="AV1334" s="6">
        <f>(IFERROR(VLOOKUP(AT1334,Components[[Name]:[Price]],2,FALSE),0))</f>
        <v>0</v>
      </c>
      <c r="AY1334" s="6">
        <f>(IFERROR(VLOOKUP(AW1334,Components[[Name]:[Price]],2,FALSE),0))</f>
        <v>0</v>
      </c>
      <c r="BB1334" s="6">
        <f>(IFERROR(VLOOKUP(AZ1334,Components[[Name]:[Price]],2,FALSE),0))</f>
        <v>0</v>
      </c>
    </row>
    <row r="1335" spans="9:54" x14ac:dyDescent="0.2">
      <c r="I1335" s="7" t="e">
        <f>Fullmath[[#This Row],[Total CP]]/Fullmath[[#This Row],[Quantity]]</f>
        <v>#DIV/0!</v>
      </c>
      <c r="J13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5" s="6" t="e">
        <f>Fullmath[[#This Row],[Mat Cost]]/Fullmath[[#This Row],[Quantity]]</f>
        <v>#DIV/0!</v>
      </c>
      <c r="L13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5" s="14"/>
      <c r="O1335" s="15">
        <f>IFERROR(_xlfn.IFNA(VLOOKUP(Fullmath[[#This Row],[M1]],$H$2:$L1334,2,FALSE),VLOOKUP(Fullmath[[#This Row],[M1]],$H1336:$L$2227,2,FALSE)),0)</f>
        <v>0</v>
      </c>
      <c r="P1335" s="16">
        <f>IFERROR(_xlfn.IFNA(VLOOKUP(Fullmath[[#This Row],[M1]],$H$2:$L1334,4,FALSE),VLOOKUP(Fullmath[[#This Row],[M1]],$H1336:$L$2227,4,FALSE)),0)</f>
        <v>0</v>
      </c>
      <c r="S1335" s="15">
        <f>IFERROR(_xlfn.IFNA(VLOOKUP(Fullmath[[#This Row],[M2]],$H$2:$L1334,2,FALSE),VLOOKUP(Fullmath[[#This Row],[M2]],$H1336:$L$2227,2,FALSE)),0)</f>
        <v>0</v>
      </c>
      <c r="T1335" s="16">
        <f>IFERROR(_xlfn.IFNA(VLOOKUP(Fullmath[[#This Row],[M2]],$H$2:$L1334,4,FALSE),VLOOKUP(Fullmath[[#This Row],[M2]],$H1336:$L$2227,4,FALSE)),0)</f>
        <v>0</v>
      </c>
      <c r="W1335" s="15">
        <f>IFERROR(_xlfn.IFNA(VLOOKUP(Fullmath[[#This Row],[M3]],$H$2:$L1334,2,FALSE),VLOOKUP(Fullmath[[#This Row],[M3]],$H1336:$L$2227,2,FALSE)),0)</f>
        <v>0</v>
      </c>
      <c r="X1335" s="16">
        <f>IFERROR(_xlfn.IFNA(VLOOKUP(Fullmath[[#This Row],[M3]],$H$2:$L1334,4,FALSE),VLOOKUP(Fullmath[[#This Row],[M3]],$H1336:$L$2227,4,FALSE)),0)</f>
        <v>0</v>
      </c>
      <c r="AA1335" s="15">
        <f>IFERROR(_xlfn.IFNA(VLOOKUP(Fullmath[[#This Row],[M4]],$H$2:$L1334,2,FALSE),VLOOKUP(Fullmath[[#This Row],[M4]],$H1336:$L$2227,2,FALSE)),0)</f>
        <v>0</v>
      </c>
      <c r="AB1335" s="16">
        <f>IFERROR(_xlfn.IFNA(VLOOKUP(Fullmath[[#This Row],[M4]],$H$2:$L1334,4,FALSE),VLOOKUP(Fullmath[[#This Row],[M4]],$H1336:$L$2227,4,FALSE)),0)</f>
        <v>0</v>
      </c>
      <c r="AE1335" s="15">
        <f>IFERROR(_xlfn.IFNA(VLOOKUP(Fullmath[[#This Row],[M5]],$H$2:$L1334,2,FALSE),VLOOKUP(Fullmath[[#This Row],[M5]],$H1336:$L$2227,2,FALSE)),0)</f>
        <v>0</v>
      </c>
      <c r="AF1335" s="16">
        <f>IFERROR(_xlfn.IFNA(VLOOKUP(Fullmath[[#This Row],[M5]],$H$2:$L1334,4,FALSE),VLOOKUP(Fullmath[[#This Row],[M5]],$H1336:$L$2227,4,FALSE)),0)</f>
        <v>0</v>
      </c>
      <c r="AI1335" s="15">
        <f>IFERROR(_xlfn.IFNA(VLOOKUP(Fullmath[[#This Row],[M6]],$H$2:$L1334,2,FALSE),VLOOKUP(Fullmath[[#This Row],[M6]],$H1336:$L$2227,2,FALSE)),0)</f>
        <v>0</v>
      </c>
      <c r="AJ1335" s="16">
        <f>IFERROR(_xlfn.IFNA(VLOOKUP(Fullmath[[#This Row],[M6]],$H$2:$L1334,4,FALSE),VLOOKUP(Fullmath[[#This Row],[M6]],$H1336:$L$2227,4,FALSE)),0)</f>
        <v>0</v>
      </c>
      <c r="AM1335" s="6">
        <f>(IFERROR(VLOOKUP(AK1335,Components[[Name]:[Price]],2,FALSE),0))</f>
        <v>0</v>
      </c>
      <c r="AP1335" s="6">
        <f>(IFERROR(VLOOKUP(AN1335,Components[[Name]:[Price]],2,FALSE),0))</f>
        <v>0</v>
      </c>
      <c r="AS1335" s="6">
        <f>(IFERROR(VLOOKUP(AQ1335,Components[[Name]:[Price]],2,FALSE),0))</f>
        <v>0</v>
      </c>
      <c r="AV1335" s="6">
        <f>(IFERROR(VLOOKUP(AT1335,Components[[Name]:[Price]],2,FALSE),0))</f>
        <v>0</v>
      </c>
      <c r="AY1335" s="6">
        <f>(IFERROR(VLOOKUP(AW1335,Components[[Name]:[Price]],2,FALSE),0))</f>
        <v>0</v>
      </c>
      <c r="BB1335" s="6">
        <f>(IFERROR(VLOOKUP(AZ1335,Components[[Name]:[Price]],2,FALSE),0))</f>
        <v>0</v>
      </c>
    </row>
    <row r="1336" spans="9:54" x14ac:dyDescent="0.2">
      <c r="I1336" s="7" t="e">
        <f>Fullmath[[#This Row],[Total CP]]/Fullmath[[#This Row],[Quantity]]</f>
        <v>#DIV/0!</v>
      </c>
      <c r="J13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6" s="6" t="e">
        <f>Fullmath[[#This Row],[Mat Cost]]/Fullmath[[#This Row],[Quantity]]</f>
        <v>#DIV/0!</v>
      </c>
      <c r="L13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6" s="14"/>
      <c r="O1336" s="15">
        <f>IFERROR(_xlfn.IFNA(VLOOKUP(Fullmath[[#This Row],[M1]],$H$2:$L1335,2,FALSE),VLOOKUP(Fullmath[[#This Row],[M1]],$H1337:$L$2227,2,FALSE)),0)</f>
        <v>0</v>
      </c>
      <c r="P1336" s="16">
        <f>IFERROR(_xlfn.IFNA(VLOOKUP(Fullmath[[#This Row],[M1]],$H$2:$L1335,4,FALSE),VLOOKUP(Fullmath[[#This Row],[M1]],$H1337:$L$2227,4,FALSE)),0)</f>
        <v>0</v>
      </c>
      <c r="S1336" s="15">
        <f>IFERROR(_xlfn.IFNA(VLOOKUP(Fullmath[[#This Row],[M2]],$H$2:$L1335,2,FALSE),VLOOKUP(Fullmath[[#This Row],[M2]],$H1337:$L$2227,2,FALSE)),0)</f>
        <v>0</v>
      </c>
      <c r="T1336" s="16">
        <f>IFERROR(_xlfn.IFNA(VLOOKUP(Fullmath[[#This Row],[M2]],$H$2:$L1335,4,FALSE),VLOOKUP(Fullmath[[#This Row],[M2]],$H1337:$L$2227,4,FALSE)),0)</f>
        <v>0</v>
      </c>
      <c r="W1336" s="15">
        <f>IFERROR(_xlfn.IFNA(VLOOKUP(Fullmath[[#This Row],[M3]],$H$2:$L1335,2,FALSE),VLOOKUP(Fullmath[[#This Row],[M3]],$H1337:$L$2227,2,FALSE)),0)</f>
        <v>0</v>
      </c>
      <c r="X1336" s="16">
        <f>IFERROR(_xlfn.IFNA(VLOOKUP(Fullmath[[#This Row],[M3]],$H$2:$L1335,4,FALSE),VLOOKUP(Fullmath[[#This Row],[M3]],$H1337:$L$2227,4,FALSE)),0)</f>
        <v>0</v>
      </c>
      <c r="AA1336" s="15">
        <f>IFERROR(_xlfn.IFNA(VLOOKUP(Fullmath[[#This Row],[M4]],$H$2:$L1335,2,FALSE),VLOOKUP(Fullmath[[#This Row],[M4]],$H1337:$L$2227,2,FALSE)),0)</f>
        <v>0</v>
      </c>
      <c r="AB1336" s="16">
        <f>IFERROR(_xlfn.IFNA(VLOOKUP(Fullmath[[#This Row],[M4]],$H$2:$L1335,4,FALSE),VLOOKUP(Fullmath[[#This Row],[M4]],$H1337:$L$2227,4,FALSE)),0)</f>
        <v>0</v>
      </c>
      <c r="AE1336" s="15">
        <f>IFERROR(_xlfn.IFNA(VLOOKUP(Fullmath[[#This Row],[M5]],$H$2:$L1335,2,FALSE),VLOOKUP(Fullmath[[#This Row],[M5]],$H1337:$L$2227,2,FALSE)),0)</f>
        <v>0</v>
      </c>
      <c r="AF1336" s="16">
        <f>IFERROR(_xlfn.IFNA(VLOOKUP(Fullmath[[#This Row],[M5]],$H$2:$L1335,4,FALSE),VLOOKUP(Fullmath[[#This Row],[M5]],$H1337:$L$2227,4,FALSE)),0)</f>
        <v>0</v>
      </c>
      <c r="AI1336" s="15">
        <f>IFERROR(_xlfn.IFNA(VLOOKUP(Fullmath[[#This Row],[M6]],$H$2:$L1335,2,FALSE),VLOOKUP(Fullmath[[#This Row],[M6]],$H1337:$L$2227,2,FALSE)),0)</f>
        <v>0</v>
      </c>
      <c r="AJ1336" s="16">
        <f>IFERROR(_xlfn.IFNA(VLOOKUP(Fullmath[[#This Row],[M6]],$H$2:$L1335,4,FALSE),VLOOKUP(Fullmath[[#This Row],[M6]],$H1337:$L$2227,4,FALSE)),0)</f>
        <v>0</v>
      </c>
      <c r="AM1336" s="6">
        <f>(IFERROR(VLOOKUP(AK1336,Components[[Name]:[Price]],2,FALSE),0))</f>
        <v>0</v>
      </c>
      <c r="AP1336" s="6">
        <f>(IFERROR(VLOOKUP(AN1336,Components[[Name]:[Price]],2,FALSE),0))</f>
        <v>0</v>
      </c>
      <c r="AS1336" s="6">
        <f>(IFERROR(VLOOKUP(AQ1336,Components[[Name]:[Price]],2,FALSE),0))</f>
        <v>0</v>
      </c>
      <c r="AV1336" s="6">
        <f>(IFERROR(VLOOKUP(AT1336,Components[[Name]:[Price]],2,FALSE),0))</f>
        <v>0</v>
      </c>
      <c r="AY1336" s="6">
        <f>(IFERROR(VLOOKUP(AW1336,Components[[Name]:[Price]],2,FALSE),0))</f>
        <v>0</v>
      </c>
      <c r="BB1336" s="6">
        <f>(IFERROR(VLOOKUP(AZ1336,Components[[Name]:[Price]],2,FALSE),0))</f>
        <v>0</v>
      </c>
    </row>
    <row r="1337" spans="9:54" x14ac:dyDescent="0.2">
      <c r="I1337" s="7" t="e">
        <f>Fullmath[[#This Row],[Total CP]]/Fullmath[[#This Row],[Quantity]]</f>
        <v>#DIV/0!</v>
      </c>
      <c r="J13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7" s="6" t="e">
        <f>Fullmath[[#This Row],[Mat Cost]]/Fullmath[[#This Row],[Quantity]]</f>
        <v>#DIV/0!</v>
      </c>
      <c r="L13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7" s="14"/>
      <c r="O1337" s="15">
        <f>IFERROR(_xlfn.IFNA(VLOOKUP(Fullmath[[#This Row],[M1]],$H$2:$L1336,2,FALSE),VLOOKUP(Fullmath[[#This Row],[M1]],$H1338:$L$2227,2,FALSE)),0)</f>
        <v>0</v>
      </c>
      <c r="P1337" s="16">
        <f>IFERROR(_xlfn.IFNA(VLOOKUP(Fullmath[[#This Row],[M1]],$H$2:$L1336,4,FALSE),VLOOKUP(Fullmath[[#This Row],[M1]],$H1338:$L$2227,4,FALSE)),0)</f>
        <v>0</v>
      </c>
      <c r="S1337" s="15">
        <f>IFERROR(_xlfn.IFNA(VLOOKUP(Fullmath[[#This Row],[M2]],$H$2:$L1336,2,FALSE),VLOOKUP(Fullmath[[#This Row],[M2]],$H1338:$L$2227,2,FALSE)),0)</f>
        <v>0</v>
      </c>
      <c r="T1337" s="16">
        <f>IFERROR(_xlfn.IFNA(VLOOKUP(Fullmath[[#This Row],[M2]],$H$2:$L1336,4,FALSE),VLOOKUP(Fullmath[[#This Row],[M2]],$H1338:$L$2227,4,FALSE)),0)</f>
        <v>0</v>
      </c>
      <c r="W1337" s="15">
        <f>IFERROR(_xlfn.IFNA(VLOOKUP(Fullmath[[#This Row],[M3]],$H$2:$L1336,2,FALSE),VLOOKUP(Fullmath[[#This Row],[M3]],$H1338:$L$2227,2,FALSE)),0)</f>
        <v>0</v>
      </c>
      <c r="X1337" s="16">
        <f>IFERROR(_xlfn.IFNA(VLOOKUP(Fullmath[[#This Row],[M3]],$H$2:$L1336,4,FALSE),VLOOKUP(Fullmath[[#This Row],[M3]],$H1338:$L$2227,4,FALSE)),0)</f>
        <v>0</v>
      </c>
      <c r="AA1337" s="15">
        <f>IFERROR(_xlfn.IFNA(VLOOKUP(Fullmath[[#This Row],[M4]],$H$2:$L1336,2,FALSE),VLOOKUP(Fullmath[[#This Row],[M4]],$H1338:$L$2227,2,FALSE)),0)</f>
        <v>0</v>
      </c>
      <c r="AB1337" s="16">
        <f>IFERROR(_xlfn.IFNA(VLOOKUP(Fullmath[[#This Row],[M4]],$H$2:$L1336,4,FALSE),VLOOKUP(Fullmath[[#This Row],[M4]],$H1338:$L$2227,4,FALSE)),0)</f>
        <v>0</v>
      </c>
      <c r="AE1337" s="15">
        <f>IFERROR(_xlfn.IFNA(VLOOKUP(Fullmath[[#This Row],[M5]],$H$2:$L1336,2,FALSE),VLOOKUP(Fullmath[[#This Row],[M5]],$H1338:$L$2227,2,FALSE)),0)</f>
        <v>0</v>
      </c>
      <c r="AF1337" s="16">
        <f>IFERROR(_xlfn.IFNA(VLOOKUP(Fullmath[[#This Row],[M5]],$H$2:$L1336,4,FALSE),VLOOKUP(Fullmath[[#This Row],[M5]],$H1338:$L$2227,4,FALSE)),0)</f>
        <v>0</v>
      </c>
      <c r="AI1337" s="15">
        <f>IFERROR(_xlfn.IFNA(VLOOKUP(Fullmath[[#This Row],[M6]],$H$2:$L1336,2,FALSE),VLOOKUP(Fullmath[[#This Row],[M6]],$H1338:$L$2227,2,FALSE)),0)</f>
        <v>0</v>
      </c>
      <c r="AJ1337" s="16">
        <f>IFERROR(_xlfn.IFNA(VLOOKUP(Fullmath[[#This Row],[M6]],$H$2:$L1336,4,FALSE),VLOOKUP(Fullmath[[#This Row],[M6]],$H1338:$L$2227,4,FALSE)),0)</f>
        <v>0</v>
      </c>
      <c r="AM1337" s="6">
        <f>(IFERROR(VLOOKUP(AK1337,Components[[Name]:[Price]],2,FALSE),0))</f>
        <v>0</v>
      </c>
      <c r="AP1337" s="6">
        <f>(IFERROR(VLOOKUP(AN1337,Components[[Name]:[Price]],2,FALSE),0))</f>
        <v>0</v>
      </c>
      <c r="AS1337" s="6">
        <f>(IFERROR(VLOOKUP(AQ1337,Components[[Name]:[Price]],2,FALSE),0))</f>
        <v>0</v>
      </c>
      <c r="AV1337" s="6">
        <f>(IFERROR(VLOOKUP(AT1337,Components[[Name]:[Price]],2,FALSE),0))</f>
        <v>0</v>
      </c>
      <c r="AY1337" s="6">
        <f>(IFERROR(VLOOKUP(AW1337,Components[[Name]:[Price]],2,FALSE),0))</f>
        <v>0</v>
      </c>
      <c r="BB1337" s="6">
        <f>(IFERROR(VLOOKUP(AZ1337,Components[[Name]:[Price]],2,FALSE),0))</f>
        <v>0</v>
      </c>
    </row>
    <row r="1338" spans="9:54" x14ac:dyDescent="0.2">
      <c r="I1338" s="7" t="e">
        <f>Fullmath[[#This Row],[Total CP]]/Fullmath[[#This Row],[Quantity]]</f>
        <v>#DIV/0!</v>
      </c>
      <c r="J13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8" s="6" t="e">
        <f>Fullmath[[#This Row],[Mat Cost]]/Fullmath[[#This Row],[Quantity]]</f>
        <v>#DIV/0!</v>
      </c>
      <c r="L13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8" s="14"/>
      <c r="O1338" s="15">
        <f>IFERROR(_xlfn.IFNA(VLOOKUP(Fullmath[[#This Row],[M1]],$H$2:$L1337,2,FALSE),VLOOKUP(Fullmath[[#This Row],[M1]],$H1339:$L$2227,2,FALSE)),0)</f>
        <v>0</v>
      </c>
      <c r="P1338" s="16">
        <f>IFERROR(_xlfn.IFNA(VLOOKUP(Fullmath[[#This Row],[M1]],$H$2:$L1337,4,FALSE),VLOOKUP(Fullmath[[#This Row],[M1]],$H1339:$L$2227,4,FALSE)),0)</f>
        <v>0</v>
      </c>
      <c r="S1338" s="15">
        <f>IFERROR(_xlfn.IFNA(VLOOKUP(Fullmath[[#This Row],[M2]],$H$2:$L1337,2,FALSE),VLOOKUP(Fullmath[[#This Row],[M2]],$H1339:$L$2227,2,FALSE)),0)</f>
        <v>0</v>
      </c>
      <c r="T1338" s="16">
        <f>IFERROR(_xlfn.IFNA(VLOOKUP(Fullmath[[#This Row],[M2]],$H$2:$L1337,4,FALSE),VLOOKUP(Fullmath[[#This Row],[M2]],$H1339:$L$2227,4,FALSE)),0)</f>
        <v>0</v>
      </c>
      <c r="W1338" s="15">
        <f>IFERROR(_xlfn.IFNA(VLOOKUP(Fullmath[[#This Row],[M3]],$H$2:$L1337,2,FALSE),VLOOKUP(Fullmath[[#This Row],[M3]],$H1339:$L$2227,2,FALSE)),0)</f>
        <v>0</v>
      </c>
      <c r="X1338" s="16">
        <f>IFERROR(_xlfn.IFNA(VLOOKUP(Fullmath[[#This Row],[M3]],$H$2:$L1337,4,FALSE),VLOOKUP(Fullmath[[#This Row],[M3]],$H1339:$L$2227,4,FALSE)),0)</f>
        <v>0</v>
      </c>
      <c r="AA1338" s="15">
        <f>IFERROR(_xlfn.IFNA(VLOOKUP(Fullmath[[#This Row],[M4]],$H$2:$L1337,2,FALSE),VLOOKUP(Fullmath[[#This Row],[M4]],$H1339:$L$2227,2,FALSE)),0)</f>
        <v>0</v>
      </c>
      <c r="AB1338" s="16">
        <f>IFERROR(_xlfn.IFNA(VLOOKUP(Fullmath[[#This Row],[M4]],$H$2:$L1337,4,FALSE),VLOOKUP(Fullmath[[#This Row],[M4]],$H1339:$L$2227,4,FALSE)),0)</f>
        <v>0</v>
      </c>
      <c r="AE1338" s="15">
        <f>IFERROR(_xlfn.IFNA(VLOOKUP(Fullmath[[#This Row],[M5]],$H$2:$L1337,2,FALSE),VLOOKUP(Fullmath[[#This Row],[M5]],$H1339:$L$2227,2,FALSE)),0)</f>
        <v>0</v>
      </c>
      <c r="AF1338" s="16">
        <f>IFERROR(_xlfn.IFNA(VLOOKUP(Fullmath[[#This Row],[M5]],$H$2:$L1337,4,FALSE),VLOOKUP(Fullmath[[#This Row],[M5]],$H1339:$L$2227,4,FALSE)),0)</f>
        <v>0</v>
      </c>
      <c r="AI1338" s="15">
        <f>IFERROR(_xlfn.IFNA(VLOOKUP(Fullmath[[#This Row],[M6]],$H$2:$L1337,2,FALSE),VLOOKUP(Fullmath[[#This Row],[M6]],$H1339:$L$2227,2,FALSE)),0)</f>
        <v>0</v>
      </c>
      <c r="AJ1338" s="16">
        <f>IFERROR(_xlfn.IFNA(VLOOKUP(Fullmath[[#This Row],[M6]],$H$2:$L1337,4,FALSE),VLOOKUP(Fullmath[[#This Row],[M6]],$H1339:$L$2227,4,FALSE)),0)</f>
        <v>0</v>
      </c>
      <c r="AM1338" s="6">
        <f>(IFERROR(VLOOKUP(AK1338,Components[[Name]:[Price]],2,FALSE),0))</f>
        <v>0</v>
      </c>
      <c r="AP1338" s="6">
        <f>(IFERROR(VLOOKUP(AN1338,Components[[Name]:[Price]],2,FALSE),0))</f>
        <v>0</v>
      </c>
      <c r="AS1338" s="6">
        <f>(IFERROR(VLOOKUP(AQ1338,Components[[Name]:[Price]],2,FALSE),0))</f>
        <v>0</v>
      </c>
      <c r="AV1338" s="6">
        <f>(IFERROR(VLOOKUP(AT1338,Components[[Name]:[Price]],2,FALSE),0))</f>
        <v>0</v>
      </c>
      <c r="AY1338" s="6">
        <f>(IFERROR(VLOOKUP(AW1338,Components[[Name]:[Price]],2,FALSE),0))</f>
        <v>0</v>
      </c>
      <c r="BB1338" s="6">
        <f>(IFERROR(VLOOKUP(AZ1338,Components[[Name]:[Price]],2,FALSE),0))</f>
        <v>0</v>
      </c>
    </row>
    <row r="1339" spans="9:54" x14ac:dyDescent="0.2">
      <c r="I1339" s="7" t="e">
        <f>Fullmath[[#This Row],[Total CP]]/Fullmath[[#This Row],[Quantity]]</f>
        <v>#DIV/0!</v>
      </c>
      <c r="J13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39" s="6" t="e">
        <f>Fullmath[[#This Row],[Mat Cost]]/Fullmath[[#This Row],[Quantity]]</f>
        <v>#DIV/0!</v>
      </c>
      <c r="L13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39" s="14"/>
      <c r="O1339" s="15">
        <f>IFERROR(_xlfn.IFNA(VLOOKUP(Fullmath[[#This Row],[M1]],$H$2:$L1338,2,FALSE),VLOOKUP(Fullmath[[#This Row],[M1]],$H1340:$L$2227,2,FALSE)),0)</f>
        <v>0</v>
      </c>
      <c r="P1339" s="16">
        <f>IFERROR(_xlfn.IFNA(VLOOKUP(Fullmath[[#This Row],[M1]],$H$2:$L1338,4,FALSE),VLOOKUP(Fullmath[[#This Row],[M1]],$H1340:$L$2227,4,FALSE)),0)</f>
        <v>0</v>
      </c>
      <c r="S1339" s="15">
        <f>IFERROR(_xlfn.IFNA(VLOOKUP(Fullmath[[#This Row],[M2]],$H$2:$L1338,2,FALSE),VLOOKUP(Fullmath[[#This Row],[M2]],$H1340:$L$2227,2,FALSE)),0)</f>
        <v>0</v>
      </c>
      <c r="T1339" s="16">
        <f>IFERROR(_xlfn.IFNA(VLOOKUP(Fullmath[[#This Row],[M2]],$H$2:$L1338,4,FALSE),VLOOKUP(Fullmath[[#This Row],[M2]],$H1340:$L$2227,4,FALSE)),0)</f>
        <v>0</v>
      </c>
      <c r="W1339" s="15">
        <f>IFERROR(_xlfn.IFNA(VLOOKUP(Fullmath[[#This Row],[M3]],$H$2:$L1338,2,FALSE),VLOOKUP(Fullmath[[#This Row],[M3]],$H1340:$L$2227,2,FALSE)),0)</f>
        <v>0</v>
      </c>
      <c r="X1339" s="16">
        <f>IFERROR(_xlfn.IFNA(VLOOKUP(Fullmath[[#This Row],[M3]],$H$2:$L1338,4,FALSE),VLOOKUP(Fullmath[[#This Row],[M3]],$H1340:$L$2227,4,FALSE)),0)</f>
        <v>0</v>
      </c>
      <c r="AA1339" s="15">
        <f>IFERROR(_xlfn.IFNA(VLOOKUP(Fullmath[[#This Row],[M4]],$H$2:$L1338,2,FALSE),VLOOKUP(Fullmath[[#This Row],[M4]],$H1340:$L$2227,2,FALSE)),0)</f>
        <v>0</v>
      </c>
      <c r="AB1339" s="16">
        <f>IFERROR(_xlfn.IFNA(VLOOKUP(Fullmath[[#This Row],[M4]],$H$2:$L1338,4,FALSE),VLOOKUP(Fullmath[[#This Row],[M4]],$H1340:$L$2227,4,FALSE)),0)</f>
        <v>0</v>
      </c>
      <c r="AE1339" s="15">
        <f>IFERROR(_xlfn.IFNA(VLOOKUP(Fullmath[[#This Row],[M5]],$H$2:$L1338,2,FALSE),VLOOKUP(Fullmath[[#This Row],[M5]],$H1340:$L$2227,2,FALSE)),0)</f>
        <v>0</v>
      </c>
      <c r="AF1339" s="16">
        <f>IFERROR(_xlfn.IFNA(VLOOKUP(Fullmath[[#This Row],[M5]],$H$2:$L1338,4,FALSE),VLOOKUP(Fullmath[[#This Row],[M5]],$H1340:$L$2227,4,FALSE)),0)</f>
        <v>0</v>
      </c>
      <c r="AI1339" s="15">
        <f>IFERROR(_xlfn.IFNA(VLOOKUP(Fullmath[[#This Row],[M6]],$H$2:$L1338,2,FALSE),VLOOKUP(Fullmath[[#This Row],[M6]],$H1340:$L$2227,2,FALSE)),0)</f>
        <v>0</v>
      </c>
      <c r="AJ1339" s="16">
        <f>IFERROR(_xlfn.IFNA(VLOOKUP(Fullmath[[#This Row],[M6]],$H$2:$L1338,4,FALSE),VLOOKUP(Fullmath[[#This Row],[M6]],$H1340:$L$2227,4,FALSE)),0)</f>
        <v>0</v>
      </c>
      <c r="AM1339" s="6">
        <f>(IFERROR(VLOOKUP(AK1339,Components[[Name]:[Price]],2,FALSE),0))</f>
        <v>0</v>
      </c>
      <c r="AP1339" s="6">
        <f>(IFERROR(VLOOKUP(AN1339,Components[[Name]:[Price]],2,FALSE),0))</f>
        <v>0</v>
      </c>
      <c r="AS1339" s="6">
        <f>(IFERROR(VLOOKUP(AQ1339,Components[[Name]:[Price]],2,FALSE),0))</f>
        <v>0</v>
      </c>
      <c r="AV1339" s="6">
        <f>(IFERROR(VLOOKUP(AT1339,Components[[Name]:[Price]],2,FALSE),0))</f>
        <v>0</v>
      </c>
      <c r="AY1339" s="6">
        <f>(IFERROR(VLOOKUP(AW1339,Components[[Name]:[Price]],2,FALSE),0))</f>
        <v>0</v>
      </c>
      <c r="BB1339" s="6">
        <f>(IFERROR(VLOOKUP(AZ1339,Components[[Name]:[Price]],2,FALSE),0))</f>
        <v>0</v>
      </c>
    </row>
    <row r="1340" spans="9:54" x14ac:dyDescent="0.2">
      <c r="I1340" s="7" t="e">
        <f>Fullmath[[#This Row],[Total CP]]/Fullmath[[#This Row],[Quantity]]</f>
        <v>#DIV/0!</v>
      </c>
      <c r="J13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0" s="6" t="e">
        <f>Fullmath[[#This Row],[Mat Cost]]/Fullmath[[#This Row],[Quantity]]</f>
        <v>#DIV/0!</v>
      </c>
      <c r="L13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0" s="14"/>
      <c r="O1340" s="15">
        <f>IFERROR(_xlfn.IFNA(VLOOKUP(Fullmath[[#This Row],[M1]],$H$2:$L1339,2,FALSE),VLOOKUP(Fullmath[[#This Row],[M1]],$H1341:$L$2227,2,FALSE)),0)</f>
        <v>0</v>
      </c>
      <c r="P1340" s="16">
        <f>IFERROR(_xlfn.IFNA(VLOOKUP(Fullmath[[#This Row],[M1]],$H$2:$L1339,4,FALSE),VLOOKUP(Fullmath[[#This Row],[M1]],$H1341:$L$2227,4,FALSE)),0)</f>
        <v>0</v>
      </c>
      <c r="S1340" s="15">
        <f>IFERROR(_xlfn.IFNA(VLOOKUP(Fullmath[[#This Row],[M2]],$H$2:$L1339,2,FALSE),VLOOKUP(Fullmath[[#This Row],[M2]],$H1341:$L$2227,2,FALSE)),0)</f>
        <v>0</v>
      </c>
      <c r="T1340" s="16">
        <f>IFERROR(_xlfn.IFNA(VLOOKUP(Fullmath[[#This Row],[M2]],$H$2:$L1339,4,FALSE),VLOOKUP(Fullmath[[#This Row],[M2]],$H1341:$L$2227,4,FALSE)),0)</f>
        <v>0</v>
      </c>
      <c r="W1340" s="15">
        <f>IFERROR(_xlfn.IFNA(VLOOKUP(Fullmath[[#This Row],[M3]],$H$2:$L1339,2,FALSE),VLOOKUP(Fullmath[[#This Row],[M3]],$H1341:$L$2227,2,FALSE)),0)</f>
        <v>0</v>
      </c>
      <c r="X1340" s="16">
        <f>IFERROR(_xlfn.IFNA(VLOOKUP(Fullmath[[#This Row],[M3]],$H$2:$L1339,4,FALSE),VLOOKUP(Fullmath[[#This Row],[M3]],$H1341:$L$2227,4,FALSE)),0)</f>
        <v>0</v>
      </c>
      <c r="AA1340" s="15">
        <f>IFERROR(_xlfn.IFNA(VLOOKUP(Fullmath[[#This Row],[M4]],$H$2:$L1339,2,FALSE),VLOOKUP(Fullmath[[#This Row],[M4]],$H1341:$L$2227,2,FALSE)),0)</f>
        <v>0</v>
      </c>
      <c r="AB1340" s="16">
        <f>IFERROR(_xlfn.IFNA(VLOOKUP(Fullmath[[#This Row],[M4]],$H$2:$L1339,4,FALSE),VLOOKUP(Fullmath[[#This Row],[M4]],$H1341:$L$2227,4,FALSE)),0)</f>
        <v>0</v>
      </c>
      <c r="AE1340" s="15">
        <f>IFERROR(_xlfn.IFNA(VLOOKUP(Fullmath[[#This Row],[M5]],$H$2:$L1339,2,FALSE),VLOOKUP(Fullmath[[#This Row],[M5]],$H1341:$L$2227,2,FALSE)),0)</f>
        <v>0</v>
      </c>
      <c r="AF1340" s="16">
        <f>IFERROR(_xlfn.IFNA(VLOOKUP(Fullmath[[#This Row],[M5]],$H$2:$L1339,4,FALSE),VLOOKUP(Fullmath[[#This Row],[M5]],$H1341:$L$2227,4,FALSE)),0)</f>
        <v>0</v>
      </c>
      <c r="AI1340" s="15">
        <f>IFERROR(_xlfn.IFNA(VLOOKUP(Fullmath[[#This Row],[M6]],$H$2:$L1339,2,FALSE),VLOOKUP(Fullmath[[#This Row],[M6]],$H1341:$L$2227,2,FALSE)),0)</f>
        <v>0</v>
      </c>
      <c r="AJ1340" s="16">
        <f>IFERROR(_xlfn.IFNA(VLOOKUP(Fullmath[[#This Row],[M6]],$H$2:$L1339,4,FALSE),VLOOKUP(Fullmath[[#This Row],[M6]],$H1341:$L$2227,4,FALSE)),0)</f>
        <v>0</v>
      </c>
      <c r="AM1340" s="6">
        <f>(IFERROR(VLOOKUP(AK1340,Components[[Name]:[Price]],2,FALSE),0))</f>
        <v>0</v>
      </c>
      <c r="AP1340" s="6">
        <f>(IFERROR(VLOOKUP(AN1340,Components[[Name]:[Price]],2,FALSE),0))</f>
        <v>0</v>
      </c>
      <c r="AS1340" s="6">
        <f>(IFERROR(VLOOKUP(AQ1340,Components[[Name]:[Price]],2,FALSE),0))</f>
        <v>0</v>
      </c>
      <c r="AV1340" s="6">
        <f>(IFERROR(VLOOKUP(AT1340,Components[[Name]:[Price]],2,FALSE),0))</f>
        <v>0</v>
      </c>
      <c r="AY1340" s="6">
        <f>(IFERROR(VLOOKUP(AW1340,Components[[Name]:[Price]],2,FALSE),0))</f>
        <v>0</v>
      </c>
      <c r="BB1340" s="6">
        <f>(IFERROR(VLOOKUP(AZ1340,Components[[Name]:[Price]],2,FALSE),0))</f>
        <v>0</v>
      </c>
    </row>
    <row r="1341" spans="9:54" x14ac:dyDescent="0.2">
      <c r="I1341" s="7" t="e">
        <f>Fullmath[[#This Row],[Total CP]]/Fullmath[[#This Row],[Quantity]]</f>
        <v>#DIV/0!</v>
      </c>
      <c r="J13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1" s="6" t="e">
        <f>Fullmath[[#This Row],[Mat Cost]]/Fullmath[[#This Row],[Quantity]]</f>
        <v>#DIV/0!</v>
      </c>
      <c r="L13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1" s="14"/>
      <c r="O1341" s="15">
        <f>IFERROR(_xlfn.IFNA(VLOOKUP(Fullmath[[#This Row],[M1]],$H$2:$L1340,2,FALSE),VLOOKUP(Fullmath[[#This Row],[M1]],$H1342:$L$2227,2,FALSE)),0)</f>
        <v>0</v>
      </c>
      <c r="P1341" s="16">
        <f>IFERROR(_xlfn.IFNA(VLOOKUP(Fullmath[[#This Row],[M1]],$H$2:$L1340,4,FALSE),VLOOKUP(Fullmath[[#This Row],[M1]],$H1342:$L$2227,4,FALSE)),0)</f>
        <v>0</v>
      </c>
      <c r="S1341" s="15">
        <f>IFERROR(_xlfn.IFNA(VLOOKUP(Fullmath[[#This Row],[M2]],$H$2:$L1340,2,FALSE),VLOOKUP(Fullmath[[#This Row],[M2]],$H1342:$L$2227,2,FALSE)),0)</f>
        <v>0</v>
      </c>
      <c r="T1341" s="16">
        <f>IFERROR(_xlfn.IFNA(VLOOKUP(Fullmath[[#This Row],[M2]],$H$2:$L1340,4,FALSE),VLOOKUP(Fullmath[[#This Row],[M2]],$H1342:$L$2227,4,FALSE)),0)</f>
        <v>0</v>
      </c>
      <c r="W1341" s="15">
        <f>IFERROR(_xlfn.IFNA(VLOOKUP(Fullmath[[#This Row],[M3]],$H$2:$L1340,2,FALSE),VLOOKUP(Fullmath[[#This Row],[M3]],$H1342:$L$2227,2,FALSE)),0)</f>
        <v>0</v>
      </c>
      <c r="X1341" s="16">
        <f>IFERROR(_xlfn.IFNA(VLOOKUP(Fullmath[[#This Row],[M3]],$H$2:$L1340,4,FALSE),VLOOKUP(Fullmath[[#This Row],[M3]],$H1342:$L$2227,4,FALSE)),0)</f>
        <v>0</v>
      </c>
      <c r="AA1341" s="15">
        <f>IFERROR(_xlfn.IFNA(VLOOKUP(Fullmath[[#This Row],[M4]],$H$2:$L1340,2,FALSE),VLOOKUP(Fullmath[[#This Row],[M4]],$H1342:$L$2227,2,FALSE)),0)</f>
        <v>0</v>
      </c>
      <c r="AB1341" s="16">
        <f>IFERROR(_xlfn.IFNA(VLOOKUP(Fullmath[[#This Row],[M4]],$H$2:$L1340,4,FALSE),VLOOKUP(Fullmath[[#This Row],[M4]],$H1342:$L$2227,4,FALSE)),0)</f>
        <v>0</v>
      </c>
      <c r="AE1341" s="15">
        <f>IFERROR(_xlfn.IFNA(VLOOKUP(Fullmath[[#This Row],[M5]],$H$2:$L1340,2,FALSE),VLOOKUP(Fullmath[[#This Row],[M5]],$H1342:$L$2227,2,FALSE)),0)</f>
        <v>0</v>
      </c>
      <c r="AF1341" s="16">
        <f>IFERROR(_xlfn.IFNA(VLOOKUP(Fullmath[[#This Row],[M5]],$H$2:$L1340,4,FALSE),VLOOKUP(Fullmath[[#This Row],[M5]],$H1342:$L$2227,4,FALSE)),0)</f>
        <v>0</v>
      </c>
      <c r="AI1341" s="15">
        <f>IFERROR(_xlfn.IFNA(VLOOKUP(Fullmath[[#This Row],[M6]],$H$2:$L1340,2,FALSE),VLOOKUP(Fullmath[[#This Row],[M6]],$H1342:$L$2227,2,FALSE)),0)</f>
        <v>0</v>
      </c>
      <c r="AJ1341" s="16">
        <f>IFERROR(_xlfn.IFNA(VLOOKUP(Fullmath[[#This Row],[M6]],$H$2:$L1340,4,FALSE),VLOOKUP(Fullmath[[#This Row],[M6]],$H1342:$L$2227,4,FALSE)),0)</f>
        <v>0</v>
      </c>
      <c r="AM1341" s="6">
        <f>(IFERROR(VLOOKUP(AK1341,Components[[Name]:[Price]],2,FALSE),0))</f>
        <v>0</v>
      </c>
      <c r="AP1341" s="6">
        <f>(IFERROR(VLOOKUP(AN1341,Components[[Name]:[Price]],2,FALSE),0))</f>
        <v>0</v>
      </c>
      <c r="AS1341" s="6">
        <f>(IFERROR(VLOOKUP(AQ1341,Components[[Name]:[Price]],2,FALSE),0))</f>
        <v>0</v>
      </c>
      <c r="AV1341" s="6">
        <f>(IFERROR(VLOOKUP(AT1341,Components[[Name]:[Price]],2,FALSE),0))</f>
        <v>0</v>
      </c>
      <c r="AY1341" s="6">
        <f>(IFERROR(VLOOKUP(AW1341,Components[[Name]:[Price]],2,FALSE),0))</f>
        <v>0</v>
      </c>
      <c r="BB1341" s="6">
        <f>(IFERROR(VLOOKUP(AZ1341,Components[[Name]:[Price]],2,FALSE),0))</f>
        <v>0</v>
      </c>
    </row>
    <row r="1342" spans="9:54" x14ac:dyDescent="0.2">
      <c r="I1342" s="7" t="e">
        <f>Fullmath[[#This Row],[Total CP]]/Fullmath[[#This Row],[Quantity]]</f>
        <v>#DIV/0!</v>
      </c>
      <c r="J13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2" s="6" t="e">
        <f>Fullmath[[#This Row],[Mat Cost]]/Fullmath[[#This Row],[Quantity]]</f>
        <v>#DIV/0!</v>
      </c>
      <c r="L13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2" s="14"/>
      <c r="O1342" s="15">
        <f>IFERROR(_xlfn.IFNA(VLOOKUP(Fullmath[[#This Row],[M1]],$H$2:$L1341,2,FALSE),VLOOKUP(Fullmath[[#This Row],[M1]],$H1343:$L$2227,2,FALSE)),0)</f>
        <v>0</v>
      </c>
      <c r="P1342" s="16">
        <f>IFERROR(_xlfn.IFNA(VLOOKUP(Fullmath[[#This Row],[M1]],$H$2:$L1341,4,FALSE),VLOOKUP(Fullmath[[#This Row],[M1]],$H1343:$L$2227,4,FALSE)),0)</f>
        <v>0</v>
      </c>
      <c r="S1342" s="15">
        <f>IFERROR(_xlfn.IFNA(VLOOKUP(Fullmath[[#This Row],[M2]],$H$2:$L1341,2,FALSE),VLOOKUP(Fullmath[[#This Row],[M2]],$H1343:$L$2227,2,FALSE)),0)</f>
        <v>0</v>
      </c>
      <c r="T1342" s="16">
        <f>IFERROR(_xlfn.IFNA(VLOOKUP(Fullmath[[#This Row],[M2]],$H$2:$L1341,4,FALSE),VLOOKUP(Fullmath[[#This Row],[M2]],$H1343:$L$2227,4,FALSE)),0)</f>
        <v>0</v>
      </c>
      <c r="W1342" s="15">
        <f>IFERROR(_xlfn.IFNA(VLOOKUP(Fullmath[[#This Row],[M3]],$H$2:$L1341,2,FALSE),VLOOKUP(Fullmath[[#This Row],[M3]],$H1343:$L$2227,2,FALSE)),0)</f>
        <v>0</v>
      </c>
      <c r="X1342" s="16">
        <f>IFERROR(_xlfn.IFNA(VLOOKUP(Fullmath[[#This Row],[M3]],$H$2:$L1341,4,FALSE),VLOOKUP(Fullmath[[#This Row],[M3]],$H1343:$L$2227,4,FALSE)),0)</f>
        <v>0</v>
      </c>
      <c r="AA1342" s="15">
        <f>IFERROR(_xlfn.IFNA(VLOOKUP(Fullmath[[#This Row],[M4]],$H$2:$L1341,2,FALSE),VLOOKUP(Fullmath[[#This Row],[M4]],$H1343:$L$2227,2,FALSE)),0)</f>
        <v>0</v>
      </c>
      <c r="AB1342" s="16">
        <f>IFERROR(_xlfn.IFNA(VLOOKUP(Fullmath[[#This Row],[M4]],$H$2:$L1341,4,FALSE),VLOOKUP(Fullmath[[#This Row],[M4]],$H1343:$L$2227,4,FALSE)),0)</f>
        <v>0</v>
      </c>
      <c r="AE1342" s="15">
        <f>IFERROR(_xlfn.IFNA(VLOOKUP(Fullmath[[#This Row],[M5]],$H$2:$L1341,2,FALSE),VLOOKUP(Fullmath[[#This Row],[M5]],$H1343:$L$2227,2,FALSE)),0)</f>
        <v>0</v>
      </c>
      <c r="AF1342" s="16">
        <f>IFERROR(_xlfn.IFNA(VLOOKUP(Fullmath[[#This Row],[M5]],$H$2:$L1341,4,FALSE),VLOOKUP(Fullmath[[#This Row],[M5]],$H1343:$L$2227,4,FALSE)),0)</f>
        <v>0</v>
      </c>
      <c r="AI1342" s="15">
        <f>IFERROR(_xlfn.IFNA(VLOOKUP(Fullmath[[#This Row],[M6]],$H$2:$L1341,2,FALSE),VLOOKUP(Fullmath[[#This Row],[M6]],$H1343:$L$2227,2,FALSE)),0)</f>
        <v>0</v>
      </c>
      <c r="AJ1342" s="16">
        <f>IFERROR(_xlfn.IFNA(VLOOKUP(Fullmath[[#This Row],[M6]],$H$2:$L1341,4,FALSE),VLOOKUP(Fullmath[[#This Row],[M6]],$H1343:$L$2227,4,FALSE)),0)</f>
        <v>0</v>
      </c>
      <c r="AM1342" s="6">
        <f>(IFERROR(VLOOKUP(AK1342,Components[[Name]:[Price]],2,FALSE),0))</f>
        <v>0</v>
      </c>
      <c r="AP1342" s="6">
        <f>(IFERROR(VLOOKUP(AN1342,Components[[Name]:[Price]],2,FALSE),0))</f>
        <v>0</v>
      </c>
      <c r="AS1342" s="6">
        <f>(IFERROR(VLOOKUP(AQ1342,Components[[Name]:[Price]],2,FALSE),0))</f>
        <v>0</v>
      </c>
      <c r="AV1342" s="6">
        <f>(IFERROR(VLOOKUP(AT1342,Components[[Name]:[Price]],2,FALSE),0))</f>
        <v>0</v>
      </c>
      <c r="AY1342" s="6">
        <f>(IFERROR(VLOOKUP(AW1342,Components[[Name]:[Price]],2,FALSE),0))</f>
        <v>0</v>
      </c>
      <c r="BB1342" s="6">
        <f>(IFERROR(VLOOKUP(AZ1342,Components[[Name]:[Price]],2,FALSE),0))</f>
        <v>0</v>
      </c>
    </row>
    <row r="1343" spans="9:54" x14ac:dyDescent="0.2">
      <c r="I1343" s="7" t="e">
        <f>Fullmath[[#This Row],[Total CP]]/Fullmath[[#This Row],[Quantity]]</f>
        <v>#DIV/0!</v>
      </c>
      <c r="J13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3" s="6" t="e">
        <f>Fullmath[[#This Row],[Mat Cost]]/Fullmath[[#This Row],[Quantity]]</f>
        <v>#DIV/0!</v>
      </c>
      <c r="L13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3" s="14"/>
      <c r="O1343" s="15">
        <f>IFERROR(_xlfn.IFNA(VLOOKUP(Fullmath[[#This Row],[M1]],$H$2:$L1342,2,FALSE),VLOOKUP(Fullmath[[#This Row],[M1]],$H1344:$L$2227,2,FALSE)),0)</f>
        <v>0</v>
      </c>
      <c r="P1343" s="16">
        <f>IFERROR(_xlfn.IFNA(VLOOKUP(Fullmath[[#This Row],[M1]],$H$2:$L1342,4,FALSE),VLOOKUP(Fullmath[[#This Row],[M1]],$H1344:$L$2227,4,FALSE)),0)</f>
        <v>0</v>
      </c>
      <c r="S1343" s="15">
        <f>IFERROR(_xlfn.IFNA(VLOOKUP(Fullmath[[#This Row],[M2]],$H$2:$L1342,2,FALSE),VLOOKUP(Fullmath[[#This Row],[M2]],$H1344:$L$2227,2,FALSE)),0)</f>
        <v>0</v>
      </c>
      <c r="T1343" s="16">
        <f>IFERROR(_xlfn.IFNA(VLOOKUP(Fullmath[[#This Row],[M2]],$H$2:$L1342,4,FALSE),VLOOKUP(Fullmath[[#This Row],[M2]],$H1344:$L$2227,4,FALSE)),0)</f>
        <v>0</v>
      </c>
      <c r="W1343" s="15">
        <f>IFERROR(_xlfn.IFNA(VLOOKUP(Fullmath[[#This Row],[M3]],$H$2:$L1342,2,FALSE),VLOOKUP(Fullmath[[#This Row],[M3]],$H1344:$L$2227,2,FALSE)),0)</f>
        <v>0</v>
      </c>
      <c r="X1343" s="16">
        <f>IFERROR(_xlfn.IFNA(VLOOKUP(Fullmath[[#This Row],[M3]],$H$2:$L1342,4,FALSE),VLOOKUP(Fullmath[[#This Row],[M3]],$H1344:$L$2227,4,FALSE)),0)</f>
        <v>0</v>
      </c>
      <c r="AA1343" s="15">
        <f>IFERROR(_xlfn.IFNA(VLOOKUP(Fullmath[[#This Row],[M4]],$H$2:$L1342,2,FALSE),VLOOKUP(Fullmath[[#This Row],[M4]],$H1344:$L$2227,2,FALSE)),0)</f>
        <v>0</v>
      </c>
      <c r="AB1343" s="16">
        <f>IFERROR(_xlfn.IFNA(VLOOKUP(Fullmath[[#This Row],[M4]],$H$2:$L1342,4,FALSE),VLOOKUP(Fullmath[[#This Row],[M4]],$H1344:$L$2227,4,FALSE)),0)</f>
        <v>0</v>
      </c>
      <c r="AE1343" s="15">
        <f>IFERROR(_xlfn.IFNA(VLOOKUP(Fullmath[[#This Row],[M5]],$H$2:$L1342,2,FALSE),VLOOKUP(Fullmath[[#This Row],[M5]],$H1344:$L$2227,2,FALSE)),0)</f>
        <v>0</v>
      </c>
      <c r="AF1343" s="16">
        <f>IFERROR(_xlfn.IFNA(VLOOKUP(Fullmath[[#This Row],[M5]],$H$2:$L1342,4,FALSE),VLOOKUP(Fullmath[[#This Row],[M5]],$H1344:$L$2227,4,FALSE)),0)</f>
        <v>0</v>
      </c>
      <c r="AI1343" s="15">
        <f>IFERROR(_xlfn.IFNA(VLOOKUP(Fullmath[[#This Row],[M6]],$H$2:$L1342,2,FALSE),VLOOKUP(Fullmath[[#This Row],[M6]],$H1344:$L$2227,2,FALSE)),0)</f>
        <v>0</v>
      </c>
      <c r="AJ1343" s="16">
        <f>IFERROR(_xlfn.IFNA(VLOOKUP(Fullmath[[#This Row],[M6]],$H$2:$L1342,4,FALSE),VLOOKUP(Fullmath[[#This Row],[M6]],$H1344:$L$2227,4,FALSE)),0)</f>
        <v>0</v>
      </c>
      <c r="AM1343" s="6">
        <f>(IFERROR(VLOOKUP(AK1343,Components[[Name]:[Price]],2,FALSE),0))</f>
        <v>0</v>
      </c>
      <c r="AP1343" s="6">
        <f>(IFERROR(VLOOKUP(AN1343,Components[[Name]:[Price]],2,FALSE),0))</f>
        <v>0</v>
      </c>
      <c r="AS1343" s="6">
        <f>(IFERROR(VLOOKUP(AQ1343,Components[[Name]:[Price]],2,FALSE),0))</f>
        <v>0</v>
      </c>
      <c r="AV1343" s="6">
        <f>(IFERROR(VLOOKUP(AT1343,Components[[Name]:[Price]],2,FALSE),0))</f>
        <v>0</v>
      </c>
      <c r="AY1343" s="6">
        <f>(IFERROR(VLOOKUP(AW1343,Components[[Name]:[Price]],2,FALSE),0))</f>
        <v>0</v>
      </c>
      <c r="BB1343" s="6">
        <f>(IFERROR(VLOOKUP(AZ1343,Components[[Name]:[Price]],2,FALSE),0))</f>
        <v>0</v>
      </c>
    </row>
    <row r="1344" spans="9:54" x14ac:dyDescent="0.2">
      <c r="I1344" s="7" t="e">
        <f>Fullmath[[#This Row],[Total CP]]/Fullmath[[#This Row],[Quantity]]</f>
        <v>#DIV/0!</v>
      </c>
      <c r="J13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4" s="6" t="e">
        <f>Fullmath[[#This Row],[Mat Cost]]/Fullmath[[#This Row],[Quantity]]</f>
        <v>#DIV/0!</v>
      </c>
      <c r="L13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4" s="14"/>
      <c r="O1344" s="15">
        <f>IFERROR(_xlfn.IFNA(VLOOKUP(Fullmath[[#This Row],[M1]],$H$2:$L1343,2,FALSE),VLOOKUP(Fullmath[[#This Row],[M1]],$H1345:$L$2227,2,FALSE)),0)</f>
        <v>0</v>
      </c>
      <c r="P1344" s="16">
        <f>IFERROR(_xlfn.IFNA(VLOOKUP(Fullmath[[#This Row],[M1]],$H$2:$L1343,4,FALSE),VLOOKUP(Fullmath[[#This Row],[M1]],$H1345:$L$2227,4,FALSE)),0)</f>
        <v>0</v>
      </c>
      <c r="S1344" s="15">
        <f>IFERROR(_xlfn.IFNA(VLOOKUP(Fullmath[[#This Row],[M2]],$H$2:$L1343,2,FALSE),VLOOKUP(Fullmath[[#This Row],[M2]],$H1345:$L$2227,2,FALSE)),0)</f>
        <v>0</v>
      </c>
      <c r="T1344" s="16">
        <f>IFERROR(_xlfn.IFNA(VLOOKUP(Fullmath[[#This Row],[M2]],$H$2:$L1343,4,FALSE),VLOOKUP(Fullmath[[#This Row],[M2]],$H1345:$L$2227,4,FALSE)),0)</f>
        <v>0</v>
      </c>
      <c r="W1344" s="15">
        <f>IFERROR(_xlfn.IFNA(VLOOKUP(Fullmath[[#This Row],[M3]],$H$2:$L1343,2,FALSE),VLOOKUP(Fullmath[[#This Row],[M3]],$H1345:$L$2227,2,FALSE)),0)</f>
        <v>0</v>
      </c>
      <c r="X1344" s="16">
        <f>IFERROR(_xlfn.IFNA(VLOOKUP(Fullmath[[#This Row],[M3]],$H$2:$L1343,4,FALSE),VLOOKUP(Fullmath[[#This Row],[M3]],$H1345:$L$2227,4,FALSE)),0)</f>
        <v>0</v>
      </c>
      <c r="AA1344" s="15">
        <f>IFERROR(_xlfn.IFNA(VLOOKUP(Fullmath[[#This Row],[M4]],$H$2:$L1343,2,FALSE),VLOOKUP(Fullmath[[#This Row],[M4]],$H1345:$L$2227,2,FALSE)),0)</f>
        <v>0</v>
      </c>
      <c r="AB1344" s="16">
        <f>IFERROR(_xlfn.IFNA(VLOOKUP(Fullmath[[#This Row],[M4]],$H$2:$L1343,4,FALSE),VLOOKUP(Fullmath[[#This Row],[M4]],$H1345:$L$2227,4,FALSE)),0)</f>
        <v>0</v>
      </c>
      <c r="AE1344" s="15">
        <f>IFERROR(_xlfn.IFNA(VLOOKUP(Fullmath[[#This Row],[M5]],$H$2:$L1343,2,FALSE),VLOOKUP(Fullmath[[#This Row],[M5]],$H1345:$L$2227,2,FALSE)),0)</f>
        <v>0</v>
      </c>
      <c r="AF1344" s="16">
        <f>IFERROR(_xlfn.IFNA(VLOOKUP(Fullmath[[#This Row],[M5]],$H$2:$L1343,4,FALSE),VLOOKUP(Fullmath[[#This Row],[M5]],$H1345:$L$2227,4,FALSE)),0)</f>
        <v>0</v>
      </c>
      <c r="AI1344" s="15">
        <f>IFERROR(_xlfn.IFNA(VLOOKUP(Fullmath[[#This Row],[M6]],$H$2:$L1343,2,FALSE),VLOOKUP(Fullmath[[#This Row],[M6]],$H1345:$L$2227,2,FALSE)),0)</f>
        <v>0</v>
      </c>
      <c r="AJ1344" s="16">
        <f>IFERROR(_xlfn.IFNA(VLOOKUP(Fullmath[[#This Row],[M6]],$H$2:$L1343,4,FALSE),VLOOKUP(Fullmath[[#This Row],[M6]],$H1345:$L$2227,4,FALSE)),0)</f>
        <v>0</v>
      </c>
      <c r="AM1344" s="6">
        <f>(IFERROR(VLOOKUP(AK1344,Components[[Name]:[Price]],2,FALSE),0))</f>
        <v>0</v>
      </c>
      <c r="AP1344" s="6">
        <f>(IFERROR(VLOOKUP(AN1344,Components[[Name]:[Price]],2,FALSE),0))</f>
        <v>0</v>
      </c>
      <c r="AS1344" s="6">
        <f>(IFERROR(VLOOKUP(AQ1344,Components[[Name]:[Price]],2,FALSE),0))</f>
        <v>0</v>
      </c>
      <c r="AV1344" s="6">
        <f>(IFERROR(VLOOKUP(AT1344,Components[[Name]:[Price]],2,FALSE),0))</f>
        <v>0</v>
      </c>
      <c r="AY1344" s="6">
        <f>(IFERROR(VLOOKUP(AW1344,Components[[Name]:[Price]],2,FALSE),0))</f>
        <v>0</v>
      </c>
      <c r="BB1344" s="6">
        <f>(IFERROR(VLOOKUP(AZ1344,Components[[Name]:[Price]],2,FALSE),0))</f>
        <v>0</v>
      </c>
    </row>
    <row r="1345" spans="9:54" x14ac:dyDescent="0.2">
      <c r="I1345" s="7" t="e">
        <f>Fullmath[[#This Row],[Total CP]]/Fullmath[[#This Row],[Quantity]]</f>
        <v>#DIV/0!</v>
      </c>
      <c r="J13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5" s="6" t="e">
        <f>Fullmath[[#This Row],[Mat Cost]]/Fullmath[[#This Row],[Quantity]]</f>
        <v>#DIV/0!</v>
      </c>
      <c r="L13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5" s="14"/>
      <c r="O1345" s="15">
        <f>IFERROR(_xlfn.IFNA(VLOOKUP(Fullmath[[#This Row],[M1]],$H$2:$L1344,2,FALSE),VLOOKUP(Fullmath[[#This Row],[M1]],$H1346:$L$2227,2,FALSE)),0)</f>
        <v>0</v>
      </c>
      <c r="P1345" s="16">
        <f>IFERROR(_xlfn.IFNA(VLOOKUP(Fullmath[[#This Row],[M1]],$H$2:$L1344,4,FALSE),VLOOKUP(Fullmath[[#This Row],[M1]],$H1346:$L$2227,4,FALSE)),0)</f>
        <v>0</v>
      </c>
      <c r="S1345" s="15">
        <f>IFERROR(_xlfn.IFNA(VLOOKUP(Fullmath[[#This Row],[M2]],$H$2:$L1344,2,FALSE),VLOOKUP(Fullmath[[#This Row],[M2]],$H1346:$L$2227,2,FALSE)),0)</f>
        <v>0</v>
      </c>
      <c r="T1345" s="16">
        <f>IFERROR(_xlfn.IFNA(VLOOKUP(Fullmath[[#This Row],[M2]],$H$2:$L1344,4,FALSE),VLOOKUP(Fullmath[[#This Row],[M2]],$H1346:$L$2227,4,FALSE)),0)</f>
        <v>0</v>
      </c>
      <c r="W1345" s="15">
        <f>IFERROR(_xlfn.IFNA(VLOOKUP(Fullmath[[#This Row],[M3]],$H$2:$L1344,2,FALSE),VLOOKUP(Fullmath[[#This Row],[M3]],$H1346:$L$2227,2,FALSE)),0)</f>
        <v>0</v>
      </c>
      <c r="X1345" s="16">
        <f>IFERROR(_xlfn.IFNA(VLOOKUP(Fullmath[[#This Row],[M3]],$H$2:$L1344,4,FALSE),VLOOKUP(Fullmath[[#This Row],[M3]],$H1346:$L$2227,4,FALSE)),0)</f>
        <v>0</v>
      </c>
      <c r="AA1345" s="15">
        <f>IFERROR(_xlfn.IFNA(VLOOKUP(Fullmath[[#This Row],[M4]],$H$2:$L1344,2,FALSE),VLOOKUP(Fullmath[[#This Row],[M4]],$H1346:$L$2227,2,FALSE)),0)</f>
        <v>0</v>
      </c>
      <c r="AB1345" s="16">
        <f>IFERROR(_xlfn.IFNA(VLOOKUP(Fullmath[[#This Row],[M4]],$H$2:$L1344,4,FALSE),VLOOKUP(Fullmath[[#This Row],[M4]],$H1346:$L$2227,4,FALSE)),0)</f>
        <v>0</v>
      </c>
      <c r="AE1345" s="15">
        <f>IFERROR(_xlfn.IFNA(VLOOKUP(Fullmath[[#This Row],[M5]],$H$2:$L1344,2,FALSE),VLOOKUP(Fullmath[[#This Row],[M5]],$H1346:$L$2227,2,FALSE)),0)</f>
        <v>0</v>
      </c>
      <c r="AF1345" s="16">
        <f>IFERROR(_xlfn.IFNA(VLOOKUP(Fullmath[[#This Row],[M5]],$H$2:$L1344,4,FALSE),VLOOKUP(Fullmath[[#This Row],[M5]],$H1346:$L$2227,4,FALSE)),0)</f>
        <v>0</v>
      </c>
      <c r="AI1345" s="15">
        <f>IFERROR(_xlfn.IFNA(VLOOKUP(Fullmath[[#This Row],[M6]],$H$2:$L1344,2,FALSE),VLOOKUP(Fullmath[[#This Row],[M6]],$H1346:$L$2227,2,FALSE)),0)</f>
        <v>0</v>
      </c>
      <c r="AJ1345" s="16">
        <f>IFERROR(_xlfn.IFNA(VLOOKUP(Fullmath[[#This Row],[M6]],$H$2:$L1344,4,FALSE),VLOOKUP(Fullmath[[#This Row],[M6]],$H1346:$L$2227,4,FALSE)),0)</f>
        <v>0</v>
      </c>
      <c r="AM1345" s="6">
        <f>(IFERROR(VLOOKUP(AK1345,Components[[Name]:[Price]],2,FALSE),0))</f>
        <v>0</v>
      </c>
      <c r="AP1345" s="6">
        <f>(IFERROR(VLOOKUP(AN1345,Components[[Name]:[Price]],2,FALSE),0))</f>
        <v>0</v>
      </c>
      <c r="AS1345" s="6">
        <f>(IFERROR(VLOOKUP(AQ1345,Components[[Name]:[Price]],2,FALSE),0))</f>
        <v>0</v>
      </c>
      <c r="AV1345" s="6">
        <f>(IFERROR(VLOOKUP(AT1345,Components[[Name]:[Price]],2,FALSE),0))</f>
        <v>0</v>
      </c>
      <c r="AY1345" s="6">
        <f>(IFERROR(VLOOKUP(AW1345,Components[[Name]:[Price]],2,FALSE),0))</f>
        <v>0</v>
      </c>
      <c r="BB1345" s="6">
        <f>(IFERROR(VLOOKUP(AZ1345,Components[[Name]:[Price]],2,FALSE),0))</f>
        <v>0</v>
      </c>
    </row>
    <row r="1346" spans="9:54" x14ac:dyDescent="0.2">
      <c r="I1346" s="7" t="e">
        <f>Fullmath[[#This Row],[Total CP]]/Fullmath[[#This Row],[Quantity]]</f>
        <v>#DIV/0!</v>
      </c>
      <c r="J13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6" s="6" t="e">
        <f>Fullmath[[#This Row],[Mat Cost]]/Fullmath[[#This Row],[Quantity]]</f>
        <v>#DIV/0!</v>
      </c>
      <c r="L13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6" s="14"/>
      <c r="O1346" s="15">
        <f>IFERROR(_xlfn.IFNA(VLOOKUP(Fullmath[[#This Row],[M1]],$H$2:$L1345,2,FALSE),VLOOKUP(Fullmath[[#This Row],[M1]],$H1347:$L$2227,2,FALSE)),0)</f>
        <v>0</v>
      </c>
      <c r="P1346" s="16">
        <f>IFERROR(_xlfn.IFNA(VLOOKUP(Fullmath[[#This Row],[M1]],$H$2:$L1345,4,FALSE),VLOOKUP(Fullmath[[#This Row],[M1]],$H1347:$L$2227,4,FALSE)),0)</f>
        <v>0</v>
      </c>
      <c r="S1346" s="15">
        <f>IFERROR(_xlfn.IFNA(VLOOKUP(Fullmath[[#This Row],[M2]],$H$2:$L1345,2,FALSE),VLOOKUP(Fullmath[[#This Row],[M2]],$H1347:$L$2227,2,FALSE)),0)</f>
        <v>0</v>
      </c>
      <c r="T1346" s="16">
        <f>IFERROR(_xlfn.IFNA(VLOOKUP(Fullmath[[#This Row],[M2]],$H$2:$L1345,4,FALSE),VLOOKUP(Fullmath[[#This Row],[M2]],$H1347:$L$2227,4,FALSE)),0)</f>
        <v>0</v>
      </c>
      <c r="W1346" s="15">
        <f>IFERROR(_xlfn.IFNA(VLOOKUP(Fullmath[[#This Row],[M3]],$H$2:$L1345,2,FALSE),VLOOKUP(Fullmath[[#This Row],[M3]],$H1347:$L$2227,2,FALSE)),0)</f>
        <v>0</v>
      </c>
      <c r="X1346" s="16">
        <f>IFERROR(_xlfn.IFNA(VLOOKUP(Fullmath[[#This Row],[M3]],$H$2:$L1345,4,FALSE),VLOOKUP(Fullmath[[#This Row],[M3]],$H1347:$L$2227,4,FALSE)),0)</f>
        <v>0</v>
      </c>
      <c r="AA1346" s="15">
        <f>IFERROR(_xlfn.IFNA(VLOOKUP(Fullmath[[#This Row],[M4]],$H$2:$L1345,2,FALSE),VLOOKUP(Fullmath[[#This Row],[M4]],$H1347:$L$2227,2,FALSE)),0)</f>
        <v>0</v>
      </c>
      <c r="AB1346" s="16">
        <f>IFERROR(_xlfn.IFNA(VLOOKUP(Fullmath[[#This Row],[M4]],$H$2:$L1345,4,FALSE),VLOOKUP(Fullmath[[#This Row],[M4]],$H1347:$L$2227,4,FALSE)),0)</f>
        <v>0</v>
      </c>
      <c r="AE1346" s="15">
        <f>IFERROR(_xlfn.IFNA(VLOOKUP(Fullmath[[#This Row],[M5]],$H$2:$L1345,2,FALSE),VLOOKUP(Fullmath[[#This Row],[M5]],$H1347:$L$2227,2,FALSE)),0)</f>
        <v>0</v>
      </c>
      <c r="AF1346" s="16">
        <f>IFERROR(_xlfn.IFNA(VLOOKUP(Fullmath[[#This Row],[M5]],$H$2:$L1345,4,FALSE),VLOOKUP(Fullmath[[#This Row],[M5]],$H1347:$L$2227,4,FALSE)),0)</f>
        <v>0</v>
      </c>
      <c r="AI1346" s="15">
        <f>IFERROR(_xlfn.IFNA(VLOOKUP(Fullmath[[#This Row],[M6]],$H$2:$L1345,2,FALSE),VLOOKUP(Fullmath[[#This Row],[M6]],$H1347:$L$2227,2,FALSE)),0)</f>
        <v>0</v>
      </c>
      <c r="AJ1346" s="16">
        <f>IFERROR(_xlfn.IFNA(VLOOKUP(Fullmath[[#This Row],[M6]],$H$2:$L1345,4,FALSE),VLOOKUP(Fullmath[[#This Row],[M6]],$H1347:$L$2227,4,FALSE)),0)</f>
        <v>0</v>
      </c>
      <c r="AM1346" s="6">
        <f>(IFERROR(VLOOKUP(AK1346,Components[[Name]:[Price]],2,FALSE),0))</f>
        <v>0</v>
      </c>
      <c r="AP1346" s="6">
        <f>(IFERROR(VLOOKUP(AN1346,Components[[Name]:[Price]],2,FALSE),0))</f>
        <v>0</v>
      </c>
      <c r="AS1346" s="6">
        <f>(IFERROR(VLOOKUP(AQ1346,Components[[Name]:[Price]],2,FALSE),0))</f>
        <v>0</v>
      </c>
      <c r="AV1346" s="6">
        <f>(IFERROR(VLOOKUP(AT1346,Components[[Name]:[Price]],2,FALSE),0))</f>
        <v>0</v>
      </c>
      <c r="AY1346" s="6">
        <f>(IFERROR(VLOOKUP(AW1346,Components[[Name]:[Price]],2,FALSE),0))</f>
        <v>0</v>
      </c>
      <c r="BB1346" s="6">
        <f>(IFERROR(VLOOKUP(AZ1346,Components[[Name]:[Price]],2,FALSE),0))</f>
        <v>0</v>
      </c>
    </row>
    <row r="1347" spans="9:54" x14ac:dyDescent="0.2">
      <c r="I1347" s="7" t="e">
        <f>Fullmath[[#This Row],[Total CP]]/Fullmath[[#This Row],[Quantity]]</f>
        <v>#DIV/0!</v>
      </c>
      <c r="J13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7" s="6" t="e">
        <f>Fullmath[[#This Row],[Mat Cost]]/Fullmath[[#This Row],[Quantity]]</f>
        <v>#DIV/0!</v>
      </c>
      <c r="L13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7" s="14"/>
      <c r="O1347" s="15">
        <f>IFERROR(_xlfn.IFNA(VLOOKUP(Fullmath[[#This Row],[M1]],$H$2:$L1346,2,FALSE),VLOOKUP(Fullmath[[#This Row],[M1]],$H1348:$L$2227,2,FALSE)),0)</f>
        <v>0</v>
      </c>
      <c r="P1347" s="16">
        <f>IFERROR(_xlfn.IFNA(VLOOKUP(Fullmath[[#This Row],[M1]],$H$2:$L1346,4,FALSE),VLOOKUP(Fullmath[[#This Row],[M1]],$H1348:$L$2227,4,FALSE)),0)</f>
        <v>0</v>
      </c>
      <c r="S1347" s="15">
        <f>IFERROR(_xlfn.IFNA(VLOOKUP(Fullmath[[#This Row],[M2]],$H$2:$L1346,2,FALSE),VLOOKUP(Fullmath[[#This Row],[M2]],$H1348:$L$2227,2,FALSE)),0)</f>
        <v>0</v>
      </c>
      <c r="T1347" s="16">
        <f>IFERROR(_xlfn.IFNA(VLOOKUP(Fullmath[[#This Row],[M2]],$H$2:$L1346,4,FALSE),VLOOKUP(Fullmath[[#This Row],[M2]],$H1348:$L$2227,4,FALSE)),0)</f>
        <v>0</v>
      </c>
      <c r="W1347" s="15">
        <f>IFERROR(_xlfn.IFNA(VLOOKUP(Fullmath[[#This Row],[M3]],$H$2:$L1346,2,FALSE),VLOOKUP(Fullmath[[#This Row],[M3]],$H1348:$L$2227,2,FALSE)),0)</f>
        <v>0</v>
      </c>
      <c r="X1347" s="16">
        <f>IFERROR(_xlfn.IFNA(VLOOKUP(Fullmath[[#This Row],[M3]],$H$2:$L1346,4,FALSE),VLOOKUP(Fullmath[[#This Row],[M3]],$H1348:$L$2227,4,FALSE)),0)</f>
        <v>0</v>
      </c>
      <c r="AA1347" s="15">
        <f>IFERROR(_xlfn.IFNA(VLOOKUP(Fullmath[[#This Row],[M4]],$H$2:$L1346,2,FALSE),VLOOKUP(Fullmath[[#This Row],[M4]],$H1348:$L$2227,2,FALSE)),0)</f>
        <v>0</v>
      </c>
      <c r="AB1347" s="16">
        <f>IFERROR(_xlfn.IFNA(VLOOKUP(Fullmath[[#This Row],[M4]],$H$2:$L1346,4,FALSE),VLOOKUP(Fullmath[[#This Row],[M4]],$H1348:$L$2227,4,FALSE)),0)</f>
        <v>0</v>
      </c>
      <c r="AE1347" s="15">
        <f>IFERROR(_xlfn.IFNA(VLOOKUP(Fullmath[[#This Row],[M5]],$H$2:$L1346,2,FALSE),VLOOKUP(Fullmath[[#This Row],[M5]],$H1348:$L$2227,2,FALSE)),0)</f>
        <v>0</v>
      </c>
      <c r="AF1347" s="16">
        <f>IFERROR(_xlfn.IFNA(VLOOKUP(Fullmath[[#This Row],[M5]],$H$2:$L1346,4,FALSE),VLOOKUP(Fullmath[[#This Row],[M5]],$H1348:$L$2227,4,FALSE)),0)</f>
        <v>0</v>
      </c>
      <c r="AI1347" s="15">
        <f>IFERROR(_xlfn.IFNA(VLOOKUP(Fullmath[[#This Row],[M6]],$H$2:$L1346,2,FALSE),VLOOKUP(Fullmath[[#This Row],[M6]],$H1348:$L$2227,2,FALSE)),0)</f>
        <v>0</v>
      </c>
      <c r="AJ1347" s="16">
        <f>IFERROR(_xlfn.IFNA(VLOOKUP(Fullmath[[#This Row],[M6]],$H$2:$L1346,4,FALSE),VLOOKUP(Fullmath[[#This Row],[M6]],$H1348:$L$2227,4,FALSE)),0)</f>
        <v>0</v>
      </c>
      <c r="AM1347" s="6">
        <f>(IFERROR(VLOOKUP(AK1347,Components[[Name]:[Price]],2,FALSE),0))</f>
        <v>0</v>
      </c>
      <c r="AP1347" s="6">
        <f>(IFERROR(VLOOKUP(AN1347,Components[[Name]:[Price]],2,FALSE),0))</f>
        <v>0</v>
      </c>
      <c r="AS1347" s="6">
        <f>(IFERROR(VLOOKUP(AQ1347,Components[[Name]:[Price]],2,FALSE),0))</f>
        <v>0</v>
      </c>
      <c r="AV1347" s="6">
        <f>(IFERROR(VLOOKUP(AT1347,Components[[Name]:[Price]],2,FALSE),0))</f>
        <v>0</v>
      </c>
      <c r="AY1347" s="6">
        <f>(IFERROR(VLOOKUP(AW1347,Components[[Name]:[Price]],2,FALSE),0))</f>
        <v>0</v>
      </c>
      <c r="BB1347" s="6">
        <f>(IFERROR(VLOOKUP(AZ1347,Components[[Name]:[Price]],2,FALSE),0))</f>
        <v>0</v>
      </c>
    </row>
    <row r="1348" spans="9:54" x14ac:dyDescent="0.2">
      <c r="I1348" s="7" t="e">
        <f>Fullmath[[#This Row],[Total CP]]/Fullmath[[#This Row],[Quantity]]</f>
        <v>#DIV/0!</v>
      </c>
      <c r="J13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8" s="6" t="e">
        <f>Fullmath[[#This Row],[Mat Cost]]/Fullmath[[#This Row],[Quantity]]</f>
        <v>#DIV/0!</v>
      </c>
      <c r="L13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8" s="14"/>
      <c r="O1348" s="15">
        <f>IFERROR(_xlfn.IFNA(VLOOKUP(Fullmath[[#This Row],[M1]],$H$2:$L1347,2,FALSE),VLOOKUP(Fullmath[[#This Row],[M1]],$H1349:$L$2227,2,FALSE)),0)</f>
        <v>0</v>
      </c>
      <c r="P1348" s="16">
        <f>IFERROR(_xlfn.IFNA(VLOOKUP(Fullmath[[#This Row],[M1]],$H$2:$L1347,4,FALSE),VLOOKUP(Fullmath[[#This Row],[M1]],$H1349:$L$2227,4,FALSE)),0)</f>
        <v>0</v>
      </c>
      <c r="S1348" s="15">
        <f>IFERROR(_xlfn.IFNA(VLOOKUP(Fullmath[[#This Row],[M2]],$H$2:$L1347,2,FALSE),VLOOKUP(Fullmath[[#This Row],[M2]],$H1349:$L$2227,2,FALSE)),0)</f>
        <v>0</v>
      </c>
      <c r="T1348" s="16">
        <f>IFERROR(_xlfn.IFNA(VLOOKUP(Fullmath[[#This Row],[M2]],$H$2:$L1347,4,FALSE),VLOOKUP(Fullmath[[#This Row],[M2]],$H1349:$L$2227,4,FALSE)),0)</f>
        <v>0</v>
      </c>
      <c r="W1348" s="15">
        <f>IFERROR(_xlfn.IFNA(VLOOKUP(Fullmath[[#This Row],[M3]],$H$2:$L1347,2,FALSE),VLOOKUP(Fullmath[[#This Row],[M3]],$H1349:$L$2227,2,FALSE)),0)</f>
        <v>0</v>
      </c>
      <c r="X1348" s="16">
        <f>IFERROR(_xlfn.IFNA(VLOOKUP(Fullmath[[#This Row],[M3]],$H$2:$L1347,4,FALSE),VLOOKUP(Fullmath[[#This Row],[M3]],$H1349:$L$2227,4,FALSE)),0)</f>
        <v>0</v>
      </c>
      <c r="AA1348" s="15">
        <f>IFERROR(_xlfn.IFNA(VLOOKUP(Fullmath[[#This Row],[M4]],$H$2:$L1347,2,FALSE),VLOOKUP(Fullmath[[#This Row],[M4]],$H1349:$L$2227,2,FALSE)),0)</f>
        <v>0</v>
      </c>
      <c r="AB1348" s="16">
        <f>IFERROR(_xlfn.IFNA(VLOOKUP(Fullmath[[#This Row],[M4]],$H$2:$L1347,4,FALSE),VLOOKUP(Fullmath[[#This Row],[M4]],$H1349:$L$2227,4,FALSE)),0)</f>
        <v>0</v>
      </c>
      <c r="AE1348" s="15">
        <f>IFERROR(_xlfn.IFNA(VLOOKUP(Fullmath[[#This Row],[M5]],$H$2:$L1347,2,FALSE),VLOOKUP(Fullmath[[#This Row],[M5]],$H1349:$L$2227,2,FALSE)),0)</f>
        <v>0</v>
      </c>
      <c r="AF1348" s="16">
        <f>IFERROR(_xlfn.IFNA(VLOOKUP(Fullmath[[#This Row],[M5]],$H$2:$L1347,4,FALSE),VLOOKUP(Fullmath[[#This Row],[M5]],$H1349:$L$2227,4,FALSE)),0)</f>
        <v>0</v>
      </c>
      <c r="AI1348" s="15">
        <f>IFERROR(_xlfn.IFNA(VLOOKUP(Fullmath[[#This Row],[M6]],$H$2:$L1347,2,FALSE),VLOOKUP(Fullmath[[#This Row],[M6]],$H1349:$L$2227,2,FALSE)),0)</f>
        <v>0</v>
      </c>
      <c r="AJ1348" s="16">
        <f>IFERROR(_xlfn.IFNA(VLOOKUP(Fullmath[[#This Row],[M6]],$H$2:$L1347,4,FALSE),VLOOKUP(Fullmath[[#This Row],[M6]],$H1349:$L$2227,4,FALSE)),0)</f>
        <v>0</v>
      </c>
      <c r="AM1348" s="6">
        <f>(IFERROR(VLOOKUP(AK1348,Components[[Name]:[Price]],2,FALSE),0))</f>
        <v>0</v>
      </c>
      <c r="AP1348" s="6">
        <f>(IFERROR(VLOOKUP(AN1348,Components[[Name]:[Price]],2,FALSE),0))</f>
        <v>0</v>
      </c>
      <c r="AS1348" s="6">
        <f>(IFERROR(VLOOKUP(AQ1348,Components[[Name]:[Price]],2,FALSE),0))</f>
        <v>0</v>
      </c>
      <c r="AV1348" s="6">
        <f>(IFERROR(VLOOKUP(AT1348,Components[[Name]:[Price]],2,FALSE),0))</f>
        <v>0</v>
      </c>
      <c r="AY1348" s="6">
        <f>(IFERROR(VLOOKUP(AW1348,Components[[Name]:[Price]],2,FALSE),0))</f>
        <v>0</v>
      </c>
      <c r="BB1348" s="6">
        <f>(IFERROR(VLOOKUP(AZ1348,Components[[Name]:[Price]],2,FALSE),0))</f>
        <v>0</v>
      </c>
    </row>
    <row r="1349" spans="9:54" x14ac:dyDescent="0.2">
      <c r="I1349" s="7" t="e">
        <f>Fullmath[[#This Row],[Total CP]]/Fullmath[[#This Row],[Quantity]]</f>
        <v>#DIV/0!</v>
      </c>
      <c r="J13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49" s="6" t="e">
        <f>Fullmath[[#This Row],[Mat Cost]]/Fullmath[[#This Row],[Quantity]]</f>
        <v>#DIV/0!</v>
      </c>
      <c r="L13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49" s="14"/>
      <c r="O1349" s="15">
        <f>IFERROR(_xlfn.IFNA(VLOOKUP(Fullmath[[#This Row],[M1]],$H$2:$L1348,2,FALSE),VLOOKUP(Fullmath[[#This Row],[M1]],$H1350:$L$2227,2,FALSE)),0)</f>
        <v>0</v>
      </c>
      <c r="P1349" s="16">
        <f>IFERROR(_xlfn.IFNA(VLOOKUP(Fullmath[[#This Row],[M1]],$H$2:$L1348,4,FALSE),VLOOKUP(Fullmath[[#This Row],[M1]],$H1350:$L$2227,4,FALSE)),0)</f>
        <v>0</v>
      </c>
      <c r="S1349" s="15">
        <f>IFERROR(_xlfn.IFNA(VLOOKUP(Fullmath[[#This Row],[M2]],$H$2:$L1348,2,FALSE),VLOOKUP(Fullmath[[#This Row],[M2]],$H1350:$L$2227,2,FALSE)),0)</f>
        <v>0</v>
      </c>
      <c r="T1349" s="16">
        <f>IFERROR(_xlfn.IFNA(VLOOKUP(Fullmath[[#This Row],[M2]],$H$2:$L1348,4,FALSE),VLOOKUP(Fullmath[[#This Row],[M2]],$H1350:$L$2227,4,FALSE)),0)</f>
        <v>0</v>
      </c>
      <c r="W1349" s="15">
        <f>IFERROR(_xlfn.IFNA(VLOOKUP(Fullmath[[#This Row],[M3]],$H$2:$L1348,2,FALSE),VLOOKUP(Fullmath[[#This Row],[M3]],$H1350:$L$2227,2,FALSE)),0)</f>
        <v>0</v>
      </c>
      <c r="X1349" s="16">
        <f>IFERROR(_xlfn.IFNA(VLOOKUP(Fullmath[[#This Row],[M3]],$H$2:$L1348,4,FALSE),VLOOKUP(Fullmath[[#This Row],[M3]],$H1350:$L$2227,4,FALSE)),0)</f>
        <v>0</v>
      </c>
      <c r="AA1349" s="15">
        <f>IFERROR(_xlfn.IFNA(VLOOKUP(Fullmath[[#This Row],[M4]],$H$2:$L1348,2,FALSE),VLOOKUP(Fullmath[[#This Row],[M4]],$H1350:$L$2227,2,FALSE)),0)</f>
        <v>0</v>
      </c>
      <c r="AB1349" s="16">
        <f>IFERROR(_xlfn.IFNA(VLOOKUP(Fullmath[[#This Row],[M4]],$H$2:$L1348,4,FALSE),VLOOKUP(Fullmath[[#This Row],[M4]],$H1350:$L$2227,4,FALSE)),0)</f>
        <v>0</v>
      </c>
      <c r="AE1349" s="15">
        <f>IFERROR(_xlfn.IFNA(VLOOKUP(Fullmath[[#This Row],[M5]],$H$2:$L1348,2,FALSE),VLOOKUP(Fullmath[[#This Row],[M5]],$H1350:$L$2227,2,FALSE)),0)</f>
        <v>0</v>
      </c>
      <c r="AF1349" s="16">
        <f>IFERROR(_xlfn.IFNA(VLOOKUP(Fullmath[[#This Row],[M5]],$H$2:$L1348,4,FALSE),VLOOKUP(Fullmath[[#This Row],[M5]],$H1350:$L$2227,4,FALSE)),0)</f>
        <v>0</v>
      </c>
      <c r="AI1349" s="15">
        <f>IFERROR(_xlfn.IFNA(VLOOKUP(Fullmath[[#This Row],[M6]],$H$2:$L1348,2,FALSE),VLOOKUP(Fullmath[[#This Row],[M6]],$H1350:$L$2227,2,FALSE)),0)</f>
        <v>0</v>
      </c>
      <c r="AJ1349" s="16">
        <f>IFERROR(_xlfn.IFNA(VLOOKUP(Fullmath[[#This Row],[M6]],$H$2:$L1348,4,FALSE),VLOOKUP(Fullmath[[#This Row],[M6]],$H1350:$L$2227,4,FALSE)),0)</f>
        <v>0</v>
      </c>
      <c r="AM1349" s="6">
        <f>(IFERROR(VLOOKUP(AK1349,Components[[Name]:[Price]],2,FALSE),0))</f>
        <v>0</v>
      </c>
      <c r="AP1349" s="6">
        <f>(IFERROR(VLOOKUP(AN1349,Components[[Name]:[Price]],2,FALSE),0))</f>
        <v>0</v>
      </c>
      <c r="AS1349" s="6">
        <f>(IFERROR(VLOOKUP(AQ1349,Components[[Name]:[Price]],2,FALSE),0))</f>
        <v>0</v>
      </c>
      <c r="AV1349" s="6">
        <f>(IFERROR(VLOOKUP(AT1349,Components[[Name]:[Price]],2,FALSE),0))</f>
        <v>0</v>
      </c>
      <c r="AY1349" s="6">
        <f>(IFERROR(VLOOKUP(AW1349,Components[[Name]:[Price]],2,FALSE),0))</f>
        <v>0</v>
      </c>
      <c r="BB1349" s="6">
        <f>(IFERROR(VLOOKUP(AZ1349,Components[[Name]:[Price]],2,FALSE),0))</f>
        <v>0</v>
      </c>
    </row>
    <row r="1350" spans="9:54" x14ac:dyDescent="0.2">
      <c r="I1350" s="7" t="e">
        <f>Fullmath[[#This Row],[Total CP]]/Fullmath[[#This Row],[Quantity]]</f>
        <v>#DIV/0!</v>
      </c>
      <c r="J13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0" s="6" t="e">
        <f>Fullmath[[#This Row],[Mat Cost]]/Fullmath[[#This Row],[Quantity]]</f>
        <v>#DIV/0!</v>
      </c>
      <c r="L13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0" s="14"/>
      <c r="O1350" s="15">
        <f>IFERROR(_xlfn.IFNA(VLOOKUP(Fullmath[[#This Row],[M1]],$H$2:$L1349,2,FALSE),VLOOKUP(Fullmath[[#This Row],[M1]],$H1351:$L$2227,2,FALSE)),0)</f>
        <v>0</v>
      </c>
      <c r="P1350" s="16">
        <f>IFERROR(_xlfn.IFNA(VLOOKUP(Fullmath[[#This Row],[M1]],$H$2:$L1349,4,FALSE),VLOOKUP(Fullmath[[#This Row],[M1]],$H1351:$L$2227,4,FALSE)),0)</f>
        <v>0</v>
      </c>
      <c r="S1350" s="15">
        <f>IFERROR(_xlfn.IFNA(VLOOKUP(Fullmath[[#This Row],[M2]],$H$2:$L1349,2,FALSE),VLOOKUP(Fullmath[[#This Row],[M2]],$H1351:$L$2227,2,FALSE)),0)</f>
        <v>0</v>
      </c>
      <c r="T1350" s="16">
        <f>IFERROR(_xlfn.IFNA(VLOOKUP(Fullmath[[#This Row],[M2]],$H$2:$L1349,4,FALSE),VLOOKUP(Fullmath[[#This Row],[M2]],$H1351:$L$2227,4,FALSE)),0)</f>
        <v>0</v>
      </c>
      <c r="W1350" s="15">
        <f>IFERROR(_xlfn.IFNA(VLOOKUP(Fullmath[[#This Row],[M3]],$H$2:$L1349,2,FALSE),VLOOKUP(Fullmath[[#This Row],[M3]],$H1351:$L$2227,2,FALSE)),0)</f>
        <v>0</v>
      </c>
      <c r="X1350" s="16">
        <f>IFERROR(_xlfn.IFNA(VLOOKUP(Fullmath[[#This Row],[M3]],$H$2:$L1349,4,FALSE),VLOOKUP(Fullmath[[#This Row],[M3]],$H1351:$L$2227,4,FALSE)),0)</f>
        <v>0</v>
      </c>
      <c r="AA1350" s="15">
        <f>IFERROR(_xlfn.IFNA(VLOOKUP(Fullmath[[#This Row],[M4]],$H$2:$L1349,2,FALSE),VLOOKUP(Fullmath[[#This Row],[M4]],$H1351:$L$2227,2,FALSE)),0)</f>
        <v>0</v>
      </c>
      <c r="AB1350" s="16">
        <f>IFERROR(_xlfn.IFNA(VLOOKUP(Fullmath[[#This Row],[M4]],$H$2:$L1349,4,FALSE),VLOOKUP(Fullmath[[#This Row],[M4]],$H1351:$L$2227,4,FALSE)),0)</f>
        <v>0</v>
      </c>
      <c r="AE1350" s="15">
        <f>IFERROR(_xlfn.IFNA(VLOOKUP(Fullmath[[#This Row],[M5]],$H$2:$L1349,2,FALSE),VLOOKUP(Fullmath[[#This Row],[M5]],$H1351:$L$2227,2,FALSE)),0)</f>
        <v>0</v>
      </c>
      <c r="AF1350" s="16">
        <f>IFERROR(_xlfn.IFNA(VLOOKUP(Fullmath[[#This Row],[M5]],$H$2:$L1349,4,FALSE),VLOOKUP(Fullmath[[#This Row],[M5]],$H1351:$L$2227,4,FALSE)),0)</f>
        <v>0</v>
      </c>
      <c r="AI1350" s="15">
        <f>IFERROR(_xlfn.IFNA(VLOOKUP(Fullmath[[#This Row],[M6]],$H$2:$L1349,2,FALSE),VLOOKUP(Fullmath[[#This Row],[M6]],$H1351:$L$2227,2,FALSE)),0)</f>
        <v>0</v>
      </c>
      <c r="AJ1350" s="16">
        <f>IFERROR(_xlfn.IFNA(VLOOKUP(Fullmath[[#This Row],[M6]],$H$2:$L1349,4,FALSE),VLOOKUP(Fullmath[[#This Row],[M6]],$H1351:$L$2227,4,FALSE)),0)</f>
        <v>0</v>
      </c>
      <c r="AM1350" s="6">
        <f>(IFERROR(VLOOKUP(AK1350,Components[[Name]:[Price]],2,FALSE),0))</f>
        <v>0</v>
      </c>
      <c r="AP1350" s="6">
        <f>(IFERROR(VLOOKUP(AN1350,Components[[Name]:[Price]],2,FALSE),0))</f>
        <v>0</v>
      </c>
      <c r="AS1350" s="6">
        <f>(IFERROR(VLOOKUP(AQ1350,Components[[Name]:[Price]],2,FALSE),0))</f>
        <v>0</v>
      </c>
      <c r="AV1350" s="6">
        <f>(IFERROR(VLOOKUP(AT1350,Components[[Name]:[Price]],2,FALSE),0))</f>
        <v>0</v>
      </c>
      <c r="AY1350" s="6">
        <f>(IFERROR(VLOOKUP(AW1350,Components[[Name]:[Price]],2,FALSE),0))</f>
        <v>0</v>
      </c>
      <c r="BB1350" s="6">
        <f>(IFERROR(VLOOKUP(AZ1350,Components[[Name]:[Price]],2,FALSE),0))</f>
        <v>0</v>
      </c>
    </row>
    <row r="1351" spans="9:54" x14ac:dyDescent="0.2">
      <c r="I1351" s="7" t="e">
        <f>Fullmath[[#This Row],[Total CP]]/Fullmath[[#This Row],[Quantity]]</f>
        <v>#DIV/0!</v>
      </c>
      <c r="J13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1" s="6" t="e">
        <f>Fullmath[[#This Row],[Mat Cost]]/Fullmath[[#This Row],[Quantity]]</f>
        <v>#DIV/0!</v>
      </c>
      <c r="L13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1" s="14"/>
      <c r="O1351" s="15">
        <f>IFERROR(_xlfn.IFNA(VLOOKUP(Fullmath[[#This Row],[M1]],$H$2:$L1350,2,FALSE),VLOOKUP(Fullmath[[#This Row],[M1]],$H1352:$L$2227,2,FALSE)),0)</f>
        <v>0</v>
      </c>
      <c r="P1351" s="16">
        <f>IFERROR(_xlfn.IFNA(VLOOKUP(Fullmath[[#This Row],[M1]],$H$2:$L1350,4,FALSE),VLOOKUP(Fullmath[[#This Row],[M1]],$H1352:$L$2227,4,FALSE)),0)</f>
        <v>0</v>
      </c>
      <c r="S1351" s="15">
        <f>IFERROR(_xlfn.IFNA(VLOOKUP(Fullmath[[#This Row],[M2]],$H$2:$L1350,2,FALSE),VLOOKUP(Fullmath[[#This Row],[M2]],$H1352:$L$2227,2,FALSE)),0)</f>
        <v>0</v>
      </c>
      <c r="T1351" s="16">
        <f>IFERROR(_xlfn.IFNA(VLOOKUP(Fullmath[[#This Row],[M2]],$H$2:$L1350,4,FALSE),VLOOKUP(Fullmath[[#This Row],[M2]],$H1352:$L$2227,4,FALSE)),0)</f>
        <v>0</v>
      </c>
      <c r="W1351" s="15">
        <f>IFERROR(_xlfn.IFNA(VLOOKUP(Fullmath[[#This Row],[M3]],$H$2:$L1350,2,FALSE),VLOOKUP(Fullmath[[#This Row],[M3]],$H1352:$L$2227,2,FALSE)),0)</f>
        <v>0</v>
      </c>
      <c r="X1351" s="16">
        <f>IFERROR(_xlfn.IFNA(VLOOKUP(Fullmath[[#This Row],[M3]],$H$2:$L1350,4,FALSE),VLOOKUP(Fullmath[[#This Row],[M3]],$H1352:$L$2227,4,FALSE)),0)</f>
        <v>0</v>
      </c>
      <c r="AA1351" s="15">
        <f>IFERROR(_xlfn.IFNA(VLOOKUP(Fullmath[[#This Row],[M4]],$H$2:$L1350,2,FALSE),VLOOKUP(Fullmath[[#This Row],[M4]],$H1352:$L$2227,2,FALSE)),0)</f>
        <v>0</v>
      </c>
      <c r="AB1351" s="16">
        <f>IFERROR(_xlfn.IFNA(VLOOKUP(Fullmath[[#This Row],[M4]],$H$2:$L1350,4,FALSE),VLOOKUP(Fullmath[[#This Row],[M4]],$H1352:$L$2227,4,FALSE)),0)</f>
        <v>0</v>
      </c>
      <c r="AE1351" s="15">
        <f>IFERROR(_xlfn.IFNA(VLOOKUP(Fullmath[[#This Row],[M5]],$H$2:$L1350,2,FALSE),VLOOKUP(Fullmath[[#This Row],[M5]],$H1352:$L$2227,2,FALSE)),0)</f>
        <v>0</v>
      </c>
      <c r="AF1351" s="16">
        <f>IFERROR(_xlfn.IFNA(VLOOKUP(Fullmath[[#This Row],[M5]],$H$2:$L1350,4,FALSE),VLOOKUP(Fullmath[[#This Row],[M5]],$H1352:$L$2227,4,FALSE)),0)</f>
        <v>0</v>
      </c>
      <c r="AI1351" s="15">
        <f>IFERROR(_xlfn.IFNA(VLOOKUP(Fullmath[[#This Row],[M6]],$H$2:$L1350,2,FALSE),VLOOKUP(Fullmath[[#This Row],[M6]],$H1352:$L$2227,2,FALSE)),0)</f>
        <v>0</v>
      </c>
      <c r="AJ1351" s="16">
        <f>IFERROR(_xlfn.IFNA(VLOOKUP(Fullmath[[#This Row],[M6]],$H$2:$L1350,4,FALSE),VLOOKUP(Fullmath[[#This Row],[M6]],$H1352:$L$2227,4,FALSE)),0)</f>
        <v>0</v>
      </c>
      <c r="AM1351" s="6">
        <f>(IFERROR(VLOOKUP(AK1351,Components[[Name]:[Price]],2,FALSE),0))</f>
        <v>0</v>
      </c>
      <c r="AP1351" s="6">
        <f>(IFERROR(VLOOKUP(AN1351,Components[[Name]:[Price]],2,FALSE),0))</f>
        <v>0</v>
      </c>
      <c r="AS1351" s="6">
        <f>(IFERROR(VLOOKUP(AQ1351,Components[[Name]:[Price]],2,FALSE),0))</f>
        <v>0</v>
      </c>
      <c r="AV1351" s="6">
        <f>(IFERROR(VLOOKUP(AT1351,Components[[Name]:[Price]],2,FALSE),0))</f>
        <v>0</v>
      </c>
      <c r="AY1351" s="6">
        <f>(IFERROR(VLOOKUP(AW1351,Components[[Name]:[Price]],2,FALSE),0))</f>
        <v>0</v>
      </c>
      <c r="BB1351" s="6">
        <f>(IFERROR(VLOOKUP(AZ1351,Components[[Name]:[Price]],2,FALSE),0))</f>
        <v>0</v>
      </c>
    </row>
    <row r="1352" spans="9:54" x14ac:dyDescent="0.2">
      <c r="I1352" s="7" t="e">
        <f>Fullmath[[#This Row],[Total CP]]/Fullmath[[#This Row],[Quantity]]</f>
        <v>#DIV/0!</v>
      </c>
      <c r="J13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2" s="6" t="e">
        <f>Fullmath[[#This Row],[Mat Cost]]/Fullmath[[#This Row],[Quantity]]</f>
        <v>#DIV/0!</v>
      </c>
      <c r="L13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2" s="14"/>
      <c r="O1352" s="15">
        <f>IFERROR(_xlfn.IFNA(VLOOKUP(Fullmath[[#This Row],[M1]],$H$2:$L1351,2,FALSE),VLOOKUP(Fullmath[[#This Row],[M1]],$H1353:$L$2227,2,FALSE)),0)</f>
        <v>0</v>
      </c>
      <c r="P1352" s="16">
        <f>IFERROR(_xlfn.IFNA(VLOOKUP(Fullmath[[#This Row],[M1]],$H$2:$L1351,4,FALSE),VLOOKUP(Fullmath[[#This Row],[M1]],$H1353:$L$2227,4,FALSE)),0)</f>
        <v>0</v>
      </c>
      <c r="S1352" s="15">
        <f>IFERROR(_xlfn.IFNA(VLOOKUP(Fullmath[[#This Row],[M2]],$H$2:$L1351,2,FALSE),VLOOKUP(Fullmath[[#This Row],[M2]],$H1353:$L$2227,2,FALSE)),0)</f>
        <v>0</v>
      </c>
      <c r="T1352" s="16">
        <f>IFERROR(_xlfn.IFNA(VLOOKUP(Fullmath[[#This Row],[M2]],$H$2:$L1351,4,FALSE),VLOOKUP(Fullmath[[#This Row],[M2]],$H1353:$L$2227,4,FALSE)),0)</f>
        <v>0</v>
      </c>
      <c r="W1352" s="15">
        <f>IFERROR(_xlfn.IFNA(VLOOKUP(Fullmath[[#This Row],[M3]],$H$2:$L1351,2,FALSE),VLOOKUP(Fullmath[[#This Row],[M3]],$H1353:$L$2227,2,FALSE)),0)</f>
        <v>0</v>
      </c>
      <c r="X1352" s="16">
        <f>IFERROR(_xlfn.IFNA(VLOOKUP(Fullmath[[#This Row],[M3]],$H$2:$L1351,4,FALSE),VLOOKUP(Fullmath[[#This Row],[M3]],$H1353:$L$2227,4,FALSE)),0)</f>
        <v>0</v>
      </c>
      <c r="AA1352" s="15">
        <f>IFERROR(_xlfn.IFNA(VLOOKUP(Fullmath[[#This Row],[M4]],$H$2:$L1351,2,FALSE),VLOOKUP(Fullmath[[#This Row],[M4]],$H1353:$L$2227,2,FALSE)),0)</f>
        <v>0</v>
      </c>
      <c r="AB1352" s="16">
        <f>IFERROR(_xlfn.IFNA(VLOOKUP(Fullmath[[#This Row],[M4]],$H$2:$L1351,4,FALSE),VLOOKUP(Fullmath[[#This Row],[M4]],$H1353:$L$2227,4,FALSE)),0)</f>
        <v>0</v>
      </c>
      <c r="AE1352" s="15">
        <f>IFERROR(_xlfn.IFNA(VLOOKUP(Fullmath[[#This Row],[M5]],$H$2:$L1351,2,FALSE),VLOOKUP(Fullmath[[#This Row],[M5]],$H1353:$L$2227,2,FALSE)),0)</f>
        <v>0</v>
      </c>
      <c r="AF1352" s="16">
        <f>IFERROR(_xlfn.IFNA(VLOOKUP(Fullmath[[#This Row],[M5]],$H$2:$L1351,4,FALSE),VLOOKUP(Fullmath[[#This Row],[M5]],$H1353:$L$2227,4,FALSE)),0)</f>
        <v>0</v>
      </c>
      <c r="AI1352" s="15">
        <f>IFERROR(_xlfn.IFNA(VLOOKUP(Fullmath[[#This Row],[M6]],$H$2:$L1351,2,FALSE),VLOOKUP(Fullmath[[#This Row],[M6]],$H1353:$L$2227,2,FALSE)),0)</f>
        <v>0</v>
      </c>
      <c r="AJ1352" s="16">
        <f>IFERROR(_xlfn.IFNA(VLOOKUP(Fullmath[[#This Row],[M6]],$H$2:$L1351,4,FALSE),VLOOKUP(Fullmath[[#This Row],[M6]],$H1353:$L$2227,4,FALSE)),0)</f>
        <v>0</v>
      </c>
      <c r="AM1352" s="6">
        <f>(IFERROR(VLOOKUP(AK1352,Components[[Name]:[Price]],2,FALSE),0))</f>
        <v>0</v>
      </c>
      <c r="AP1352" s="6">
        <f>(IFERROR(VLOOKUP(AN1352,Components[[Name]:[Price]],2,FALSE),0))</f>
        <v>0</v>
      </c>
      <c r="AS1352" s="6">
        <f>(IFERROR(VLOOKUP(AQ1352,Components[[Name]:[Price]],2,FALSE),0))</f>
        <v>0</v>
      </c>
      <c r="AV1352" s="6">
        <f>(IFERROR(VLOOKUP(AT1352,Components[[Name]:[Price]],2,FALSE),0))</f>
        <v>0</v>
      </c>
      <c r="AY1352" s="6">
        <f>(IFERROR(VLOOKUP(AW1352,Components[[Name]:[Price]],2,FALSE),0))</f>
        <v>0</v>
      </c>
      <c r="BB1352" s="6">
        <f>(IFERROR(VLOOKUP(AZ1352,Components[[Name]:[Price]],2,FALSE),0))</f>
        <v>0</v>
      </c>
    </row>
    <row r="1353" spans="9:54" x14ac:dyDescent="0.2">
      <c r="I1353" s="7" t="e">
        <f>Fullmath[[#This Row],[Total CP]]/Fullmath[[#This Row],[Quantity]]</f>
        <v>#DIV/0!</v>
      </c>
      <c r="J13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3" s="6" t="e">
        <f>Fullmath[[#This Row],[Mat Cost]]/Fullmath[[#This Row],[Quantity]]</f>
        <v>#DIV/0!</v>
      </c>
      <c r="L13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3" s="14"/>
      <c r="O1353" s="15">
        <f>IFERROR(_xlfn.IFNA(VLOOKUP(Fullmath[[#This Row],[M1]],$H$2:$L1352,2,FALSE),VLOOKUP(Fullmath[[#This Row],[M1]],$H1354:$L$2227,2,FALSE)),0)</f>
        <v>0</v>
      </c>
      <c r="P1353" s="16">
        <f>IFERROR(_xlfn.IFNA(VLOOKUP(Fullmath[[#This Row],[M1]],$H$2:$L1352,4,FALSE),VLOOKUP(Fullmath[[#This Row],[M1]],$H1354:$L$2227,4,FALSE)),0)</f>
        <v>0</v>
      </c>
      <c r="S1353" s="15">
        <f>IFERROR(_xlfn.IFNA(VLOOKUP(Fullmath[[#This Row],[M2]],$H$2:$L1352,2,FALSE),VLOOKUP(Fullmath[[#This Row],[M2]],$H1354:$L$2227,2,FALSE)),0)</f>
        <v>0</v>
      </c>
      <c r="T1353" s="16">
        <f>IFERROR(_xlfn.IFNA(VLOOKUP(Fullmath[[#This Row],[M2]],$H$2:$L1352,4,FALSE),VLOOKUP(Fullmath[[#This Row],[M2]],$H1354:$L$2227,4,FALSE)),0)</f>
        <v>0</v>
      </c>
      <c r="W1353" s="15">
        <f>IFERROR(_xlfn.IFNA(VLOOKUP(Fullmath[[#This Row],[M3]],$H$2:$L1352,2,FALSE),VLOOKUP(Fullmath[[#This Row],[M3]],$H1354:$L$2227,2,FALSE)),0)</f>
        <v>0</v>
      </c>
      <c r="X1353" s="16">
        <f>IFERROR(_xlfn.IFNA(VLOOKUP(Fullmath[[#This Row],[M3]],$H$2:$L1352,4,FALSE),VLOOKUP(Fullmath[[#This Row],[M3]],$H1354:$L$2227,4,FALSE)),0)</f>
        <v>0</v>
      </c>
      <c r="AA1353" s="15">
        <f>IFERROR(_xlfn.IFNA(VLOOKUP(Fullmath[[#This Row],[M4]],$H$2:$L1352,2,FALSE),VLOOKUP(Fullmath[[#This Row],[M4]],$H1354:$L$2227,2,FALSE)),0)</f>
        <v>0</v>
      </c>
      <c r="AB1353" s="16">
        <f>IFERROR(_xlfn.IFNA(VLOOKUP(Fullmath[[#This Row],[M4]],$H$2:$L1352,4,FALSE),VLOOKUP(Fullmath[[#This Row],[M4]],$H1354:$L$2227,4,FALSE)),0)</f>
        <v>0</v>
      </c>
      <c r="AE1353" s="15">
        <f>IFERROR(_xlfn.IFNA(VLOOKUP(Fullmath[[#This Row],[M5]],$H$2:$L1352,2,FALSE),VLOOKUP(Fullmath[[#This Row],[M5]],$H1354:$L$2227,2,FALSE)),0)</f>
        <v>0</v>
      </c>
      <c r="AF1353" s="16">
        <f>IFERROR(_xlfn.IFNA(VLOOKUP(Fullmath[[#This Row],[M5]],$H$2:$L1352,4,FALSE),VLOOKUP(Fullmath[[#This Row],[M5]],$H1354:$L$2227,4,FALSE)),0)</f>
        <v>0</v>
      </c>
      <c r="AI1353" s="15">
        <f>IFERROR(_xlfn.IFNA(VLOOKUP(Fullmath[[#This Row],[M6]],$H$2:$L1352,2,FALSE),VLOOKUP(Fullmath[[#This Row],[M6]],$H1354:$L$2227,2,FALSE)),0)</f>
        <v>0</v>
      </c>
      <c r="AJ1353" s="16">
        <f>IFERROR(_xlfn.IFNA(VLOOKUP(Fullmath[[#This Row],[M6]],$H$2:$L1352,4,FALSE),VLOOKUP(Fullmath[[#This Row],[M6]],$H1354:$L$2227,4,FALSE)),0)</f>
        <v>0</v>
      </c>
      <c r="AM1353" s="6">
        <f>(IFERROR(VLOOKUP(AK1353,Components[[Name]:[Price]],2,FALSE),0))</f>
        <v>0</v>
      </c>
      <c r="AP1353" s="6">
        <f>(IFERROR(VLOOKUP(AN1353,Components[[Name]:[Price]],2,FALSE),0))</f>
        <v>0</v>
      </c>
      <c r="AS1353" s="6">
        <f>(IFERROR(VLOOKUP(AQ1353,Components[[Name]:[Price]],2,FALSE),0))</f>
        <v>0</v>
      </c>
      <c r="AV1353" s="6">
        <f>(IFERROR(VLOOKUP(AT1353,Components[[Name]:[Price]],2,FALSE),0))</f>
        <v>0</v>
      </c>
      <c r="AY1353" s="6">
        <f>(IFERROR(VLOOKUP(AW1353,Components[[Name]:[Price]],2,FALSE),0))</f>
        <v>0</v>
      </c>
      <c r="BB1353" s="6">
        <f>(IFERROR(VLOOKUP(AZ1353,Components[[Name]:[Price]],2,FALSE),0))</f>
        <v>0</v>
      </c>
    </row>
    <row r="1354" spans="9:54" x14ac:dyDescent="0.2">
      <c r="I1354" s="7" t="e">
        <f>Fullmath[[#This Row],[Total CP]]/Fullmath[[#This Row],[Quantity]]</f>
        <v>#DIV/0!</v>
      </c>
      <c r="J13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4" s="6" t="e">
        <f>Fullmath[[#This Row],[Mat Cost]]/Fullmath[[#This Row],[Quantity]]</f>
        <v>#DIV/0!</v>
      </c>
      <c r="L13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4" s="14"/>
      <c r="O1354" s="15">
        <f>IFERROR(_xlfn.IFNA(VLOOKUP(Fullmath[[#This Row],[M1]],$H$2:$L1353,2,FALSE),VLOOKUP(Fullmath[[#This Row],[M1]],$H1355:$L$2227,2,FALSE)),0)</f>
        <v>0</v>
      </c>
      <c r="P1354" s="16">
        <f>IFERROR(_xlfn.IFNA(VLOOKUP(Fullmath[[#This Row],[M1]],$H$2:$L1353,4,FALSE),VLOOKUP(Fullmath[[#This Row],[M1]],$H1355:$L$2227,4,FALSE)),0)</f>
        <v>0</v>
      </c>
      <c r="S1354" s="15">
        <f>IFERROR(_xlfn.IFNA(VLOOKUP(Fullmath[[#This Row],[M2]],$H$2:$L1353,2,FALSE),VLOOKUP(Fullmath[[#This Row],[M2]],$H1355:$L$2227,2,FALSE)),0)</f>
        <v>0</v>
      </c>
      <c r="T1354" s="16">
        <f>IFERROR(_xlfn.IFNA(VLOOKUP(Fullmath[[#This Row],[M2]],$H$2:$L1353,4,FALSE),VLOOKUP(Fullmath[[#This Row],[M2]],$H1355:$L$2227,4,FALSE)),0)</f>
        <v>0</v>
      </c>
      <c r="W1354" s="15">
        <f>IFERROR(_xlfn.IFNA(VLOOKUP(Fullmath[[#This Row],[M3]],$H$2:$L1353,2,FALSE),VLOOKUP(Fullmath[[#This Row],[M3]],$H1355:$L$2227,2,FALSE)),0)</f>
        <v>0</v>
      </c>
      <c r="X1354" s="16">
        <f>IFERROR(_xlfn.IFNA(VLOOKUP(Fullmath[[#This Row],[M3]],$H$2:$L1353,4,FALSE),VLOOKUP(Fullmath[[#This Row],[M3]],$H1355:$L$2227,4,FALSE)),0)</f>
        <v>0</v>
      </c>
      <c r="AA1354" s="15">
        <f>IFERROR(_xlfn.IFNA(VLOOKUP(Fullmath[[#This Row],[M4]],$H$2:$L1353,2,FALSE),VLOOKUP(Fullmath[[#This Row],[M4]],$H1355:$L$2227,2,FALSE)),0)</f>
        <v>0</v>
      </c>
      <c r="AB1354" s="16">
        <f>IFERROR(_xlfn.IFNA(VLOOKUP(Fullmath[[#This Row],[M4]],$H$2:$L1353,4,FALSE),VLOOKUP(Fullmath[[#This Row],[M4]],$H1355:$L$2227,4,FALSE)),0)</f>
        <v>0</v>
      </c>
      <c r="AE1354" s="15">
        <f>IFERROR(_xlfn.IFNA(VLOOKUP(Fullmath[[#This Row],[M5]],$H$2:$L1353,2,FALSE),VLOOKUP(Fullmath[[#This Row],[M5]],$H1355:$L$2227,2,FALSE)),0)</f>
        <v>0</v>
      </c>
      <c r="AF1354" s="16">
        <f>IFERROR(_xlfn.IFNA(VLOOKUP(Fullmath[[#This Row],[M5]],$H$2:$L1353,4,FALSE),VLOOKUP(Fullmath[[#This Row],[M5]],$H1355:$L$2227,4,FALSE)),0)</f>
        <v>0</v>
      </c>
      <c r="AI1354" s="15">
        <f>IFERROR(_xlfn.IFNA(VLOOKUP(Fullmath[[#This Row],[M6]],$H$2:$L1353,2,FALSE),VLOOKUP(Fullmath[[#This Row],[M6]],$H1355:$L$2227,2,FALSE)),0)</f>
        <v>0</v>
      </c>
      <c r="AJ1354" s="16">
        <f>IFERROR(_xlfn.IFNA(VLOOKUP(Fullmath[[#This Row],[M6]],$H$2:$L1353,4,FALSE),VLOOKUP(Fullmath[[#This Row],[M6]],$H1355:$L$2227,4,FALSE)),0)</f>
        <v>0</v>
      </c>
      <c r="AM1354" s="6">
        <f>(IFERROR(VLOOKUP(AK1354,Components[[Name]:[Price]],2,FALSE),0))</f>
        <v>0</v>
      </c>
      <c r="AP1354" s="6">
        <f>(IFERROR(VLOOKUP(AN1354,Components[[Name]:[Price]],2,FALSE),0))</f>
        <v>0</v>
      </c>
      <c r="AS1354" s="6">
        <f>(IFERROR(VLOOKUP(AQ1354,Components[[Name]:[Price]],2,FALSE),0))</f>
        <v>0</v>
      </c>
      <c r="AV1354" s="6">
        <f>(IFERROR(VLOOKUP(AT1354,Components[[Name]:[Price]],2,FALSE),0))</f>
        <v>0</v>
      </c>
      <c r="AY1354" s="6">
        <f>(IFERROR(VLOOKUP(AW1354,Components[[Name]:[Price]],2,FALSE),0))</f>
        <v>0</v>
      </c>
      <c r="BB1354" s="6">
        <f>(IFERROR(VLOOKUP(AZ1354,Components[[Name]:[Price]],2,FALSE),0))</f>
        <v>0</v>
      </c>
    </row>
    <row r="1355" spans="9:54" x14ac:dyDescent="0.2">
      <c r="I1355" s="7" t="e">
        <f>Fullmath[[#This Row],[Total CP]]/Fullmath[[#This Row],[Quantity]]</f>
        <v>#DIV/0!</v>
      </c>
      <c r="J13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5" s="6" t="e">
        <f>Fullmath[[#This Row],[Mat Cost]]/Fullmath[[#This Row],[Quantity]]</f>
        <v>#DIV/0!</v>
      </c>
      <c r="L13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5" s="14"/>
      <c r="O1355" s="15">
        <f>IFERROR(_xlfn.IFNA(VLOOKUP(Fullmath[[#This Row],[M1]],$H$2:$L1354,2,FALSE),VLOOKUP(Fullmath[[#This Row],[M1]],$H1356:$L$2227,2,FALSE)),0)</f>
        <v>0</v>
      </c>
      <c r="P1355" s="16">
        <f>IFERROR(_xlfn.IFNA(VLOOKUP(Fullmath[[#This Row],[M1]],$H$2:$L1354,4,FALSE),VLOOKUP(Fullmath[[#This Row],[M1]],$H1356:$L$2227,4,FALSE)),0)</f>
        <v>0</v>
      </c>
      <c r="S1355" s="15">
        <f>IFERROR(_xlfn.IFNA(VLOOKUP(Fullmath[[#This Row],[M2]],$H$2:$L1354,2,FALSE),VLOOKUP(Fullmath[[#This Row],[M2]],$H1356:$L$2227,2,FALSE)),0)</f>
        <v>0</v>
      </c>
      <c r="T1355" s="16">
        <f>IFERROR(_xlfn.IFNA(VLOOKUP(Fullmath[[#This Row],[M2]],$H$2:$L1354,4,FALSE),VLOOKUP(Fullmath[[#This Row],[M2]],$H1356:$L$2227,4,FALSE)),0)</f>
        <v>0</v>
      </c>
      <c r="W1355" s="15">
        <f>IFERROR(_xlfn.IFNA(VLOOKUP(Fullmath[[#This Row],[M3]],$H$2:$L1354,2,FALSE),VLOOKUP(Fullmath[[#This Row],[M3]],$H1356:$L$2227,2,FALSE)),0)</f>
        <v>0</v>
      </c>
      <c r="X1355" s="16">
        <f>IFERROR(_xlfn.IFNA(VLOOKUP(Fullmath[[#This Row],[M3]],$H$2:$L1354,4,FALSE),VLOOKUP(Fullmath[[#This Row],[M3]],$H1356:$L$2227,4,FALSE)),0)</f>
        <v>0</v>
      </c>
      <c r="AA1355" s="15">
        <f>IFERROR(_xlfn.IFNA(VLOOKUP(Fullmath[[#This Row],[M4]],$H$2:$L1354,2,FALSE),VLOOKUP(Fullmath[[#This Row],[M4]],$H1356:$L$2227,2,FALSE)),0)</f>
        <v>0</v>
      </c>
      <c r="AB1355" s="16">
        <f>IFERROR(_xlfn.IFNA(VLOOKUP(Fullmath[[#This Row],[M4]],$H$2:$L1354,4,FALSE),VLOOKUP(Fullmath[[#This Row],[M4]],$H1356:$L$2227,4,FALSE)),0)</f>
        <v>0</v>
      </c>
      <c r="AE1355" s="15">
        <f>IFERROR(_xlfn.IFNA(VLOOKUP(Fullmath[[#This Row],[M5]],$H$2:$L1354,2,FALSE),VLOOKUP(Fullmath[[#This Row],[M5]],$H1356:$L$2227,2,FALSE)),0)</f>
        <v>0</v>
      </c>
      <c r="AF1355" s="16">
        <f>IFERROR(_xlfn.IFNA(VLOOKUP(Fullmath[[#This Row],[M5]],$H$2:$L1354,4,FALSE),VLOOKUP(Fullmath[[#This Row],[M5]],$H1356:$L$2227,4,FALSE)),0)</f>
        <v>0</v>
      </c>
      <c r="AI1355" s="15">
        <f>IFERROR(_xlfn.IFNA(VLOOKUP(Fullmath[[#This Row],[M6]],$H$2:$L1354,2,FALSE),VLOOKUP(Fullmath[[#This Row],[M6]],$H1356:$L$2227,2,FALSE)),0)</f>
        <v>0</v>
      </c>
      <c r="AJ1355" s="16">
        <f>IFERROR(_xlfn.IFNA(VLOOKUP(Fullmath[[#This Row],[M6]],$H$2:$L1354,4,FALSE),VLOOKUP(Fullmath[[#This Row],[M6]],$H1356:$L$2227,4,FALSE)),0)</f>
        <v>0</v>
      </c>
      <c r="AM1355" s="6">
        <f>(IFERROR(VLOOKUP(AK1355,Components[[Name]:[Price]],2,FALSE),0))</f>
        <v>0</v>
      </c>
      <c r="AP1355" s="6">
        <f>(IFERROR(VLOOKUP(AN1355,Components[[Name]:[Price]],2,FALSE),0))</f>
        <v>0</v>
      </c>
      <c r="AS1355" s="6">
        <f>(IFERROR(VLOOKUP(AQ1355,Components[[Name]:[Price]],2,FALSE),0))</f>
        <v>0</v>
      </c>
      <c r="AV1355" s="6">
        <f>(IFERROR(VLOOKUP(AT1355,Components[[Name]:[Price]],2,FALSE),0))</f>
        <v>0</v>
      </c>
      <c r="AY1355" s="6">
        <f>(IFERROR(VLOOKUP(AW1355,Components[[Name]:[Price]],2,FALSE),0))</f>
        <v>0</v>
      </c>
      <c r="BB1355" s="6">
        <f>(IFERROR(VLOOKUP(AZ1355,Components[[Name]:[Price]],2,FALSE),0))</f>
        <v>0</v>
      </c>
    </row>
    <row r="1356" spans="9:54" x14ac:dyDescent="0.2">
      <c r="I1356" s="7" t="e">
        <f>Fullmath[[#This Row],[Total CP]]/Fullmath[[#This Row],[Quantity]]</f>
        <v>#DIV/0!</v>
      </c>
      <c r="J13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6" s="6" t="e">
        <f>Fullmath[[#This Row],[Mat Cost]]/Fullmath[[#This Row],[Quantity]]</f>
        <v>#DIV/0!</v>
      </c>
      <c r="L13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6" s="14"/>
      <c r="O1356" s="15">
        <f>IFERROR(_xlfn.IFNA(VLOOKUP(Fullmath[[#This Row],[M1]],$H$2:$L1355,2,FALSE),VLOOKUP(Fullmath[[#This Row],[M1]],$H1357:$L$2227,2,FALSE)),0)</f>
        <v>0</v>
      </c>
      <c r="P1356" s="16">
        <f>IFERROR(_xlfn.IFNA(VLOOKUP(Fullmath[[#This Row],[M1]],$H$2:$L1355,4,FALSE),VLOOKUP(Fullmath[[#This Row],[M1]],$H1357:$L$2227,4,FALSE)),0)</f>
        <v>0</v>
      </c>
      <c r="S1356" s="15">
        <f>IFERROR(_xlfn.IFNA(VLOOKUP(Fullmath[[#This Row],[M2]],$H$2:$L1355,2,FALSE),VLOOKUP(Fullmath[[#This Row],[M2]],$H1357:$L$2227,2,FALSE)),0)</f>
        <v>0</v>
      </c>
      <c r="T1356" s="16">
        <f>IFERROR(_xlfn.IFNA(VLOOKUP(Fullmath[[#This Row],[M2]],$H$2:$L1355,4,FALSE),VLOOKUP(Fullmath[[#This Row],[M2]],$H1357:$L$2227,4,FALSE)),0)</f>
        <v>0</v>
      </c>
      <c r="W1356" s="15">
        <f>IFERROR(_xlfn.IFNA(VLOOKUP(Fullmath[[#This Row],[M3]],$H$2:$L1355,2,FALSE),VLOOKUP(Fullmath[[#This Row],[M3]],$H1357:$L$2227,2,FALSE)),0)</f>
        <v>0</v>
      </c>
      <c r="X1356" s="16">
        <f>IFERROR(_xlfn.IFNA(VLOOKUP(Fullmath[[#This Row],[M3]],$H$2:$L1355,4,FALSE),VLOOKUP(Fullmath[[#This Row],[M3]],$H1357:$L$2227,4,FALSE)),0)</f>
        <v>0</v>
      </c>
      <c r="AA1356" s="15">
        <f>IFERROR(_xlfn.IFNA(VLOOKUP(Fullmath[[#This Row],[M4]],$H$2:$L1355,2,FALSE),VLOOKUP(Fullmath[[#This Row],[M4]],$H1357:$L$2227,2,FALSE)),0)</f>
        <v>0</v>
      </c>
      <c r="AB1356" s="16">
        <f>IFERROR(_xlfn.IFNA(VLOOKUP(Fullmath[[#This Row],[M4]],$H$2:$L1355,4,FALSE),VLOOKUP(Fullmath[[#This Row],[M4]],$H1357:$L$2227,4,FALSE)),0)</f>
        <v>0</v>
      </c>
      <c r="AE1356" s="15">
        <f>IFERROR(_xlfn.IFNA(VLOOKUP(Fullmath[[#This Row],[M5]],$H$2:$L1355,2,FALSE),VLOOKUP(Fullmath[[#This Row],[M5]],$H1357:$L$2227,2,FALSE)),0)</f>
        <v>0</v>
      </c>
      <c r="AF1356" s="16">
        <f>IFERROR(_xlfn.IFNA(VLOOKUP(Fullmath[[#This Row],[M5]],$H$2:$L1355,4,FALSE),VLOOKUP(Fullmath[[#This Row],[M5]],$H1357:$L$2227,4,FALSE)),0)</f>
        <v>0</v>
      </c>
      <c r="AI1356" s="15">
        <f>IFERROR(_xlfn.IFNA(VLOOKUP(Fullmath[[#This Row],[M6]],$H$2:$L1355,2,FALSE),VLOOKUP(Fullmath[[#This Row],[M6]],$H1357:$L$2227,2,FALSE)),0)</f>
        <v>0</v>
      </c>
      <c r="AJ1356" s="16">
        <f>IFERROR(_xlfn.IFNA(VLOOKUP(Fullmath[[#This Row],[M6]],$H$2:$L1355,4,FALSE),VLOOKUP(Fullmath[[#This Row],[M6]],$H1357:$L$2227,4,FALSE)),0)</f>
        <v>0</v>
      </c>
      <c r="AM1356" s="6">
        <f>(IFERROR(VLOOKUP(AK1356,Components[[Name]:[Price]],2,FALSE),0))</f>
        <v>0</v>
      </c>
      <c r="AP1356" s="6">
        <f>(IFERROR(VLOOKUP(AN1356,Components[[Name]:[Price]],2,FALSE),0))</f>
        <v>0</v>
      </c>
      <c r="AS1356" s="6">
        <f>(IFERROR(VLOOKUP(AQ1356,Components[[Name]:[Price]],2,FALSE),0))</f>
        <v>0</v>
      </c>
      <c r="AV1356" s="6">
        <f>(IFERROR(VLOOKUP(AT1356,Components[[Name]:[Price]],2,FALSE),0))</f>
        <v>0</v>
      </c>
      <c r="AY1356" s="6">
        <f>(IFERROR(VLOOKUP(AW1356,Components[[Name]:[Price]],2,FALSE),0))</f>
        <v>0</v>
      </c>
      <c r="BB1356" s="6">
        <f>(IFERROR(VLOOKUP(AZ1356,Components[[Name]:[Price]],2,FALSE),0))</f>
        <v>0</v>
      </c>
    </row>
    <row r="1357" spans="9:54" x14ac:dyDescent="0.2">
      <c r="I1357" s="7" t="e">
        <f>Fullmath[[#This Row],[Total CP]]/Fullmath[[#This Row],[Quantity]]</f>
        <v>#DIV/0!</v>
      </c>
      <c r="J13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7" s="6" t="e">
        <f>Fullmath[[#This Row],[Mat Cost]]/Fullmath[[#This Row],[Quantity]]</f>
        <v>#DIV/0!</v>
      </c>
      <c r="L13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7" s="14"/>
      <c r="O1357" s="15">
        <f>IFERROR(_xlfn.IFNA(VLOOKUP(Fullmath[[#This Row],[M1]],$H$2:$L1356,2,FALSE),VLOOKUP(Fullmath[[#This Row],[M1]],$H1358:$L$2227,2,FALSE)),0)</f>
        <v>0</v>
      </c>
      <c r="P1357" s="16">
        <f>IFERROR(_xlfn.IFNA(VLOOKUP(Fullmath[[#This Row],[M1]],$H$2:$L1356,4,FALSE),VLOOKUP(Fullmath[[#This Row],[M1]],$H1358:$L$2227,4,FALSE)),0)</f>
        <v>0</v>
      </c>
      <c r="S1357" s="15">
        <f>IFERROR(_xlfn.IFNA(VLOOKUP(Fullmath[[#This Row],[M2]],$H$2:$L1356,2,FALSE),VLOOKUP(Fullmath[[#This Row],[M2]],$H1358:$L$2227,2,FALSE)),0)</f>
        <v>0</v>
      </c>
      <c r="T1357" s="16">
        <f>IFERROR(_xlfn.IFNA(VLOOKUP(Fullmath[[#This Row],[M2]],$H$2:$L1356,4,FALSE),VLOOKUP(Fullmath[[#This Row],[M2]],$H1358:$L$2227,4,FALSE)),0)</f>
        <v>0</v>
      </c>
      <c r="W1357" s="15">
        <f>IFERROR(_xlfn.IFNA(VLOOKUP(Fullmath[[#This Row],[M3]],$H$2:$L1356,2,FALSE),VLOOKUP(Fullmath[[#This Row],[M3]],$H1358:$L$2227,2,FALSE)),0)</f>
        <v>0</v>
      </c>
      <c r="X1357" s="16">
        <f>IFERROR(_xlfn.IFNA(VLOOKUP(Fullmath[[#This Row],[M3]],$H$2:$L1356,4,FALSE),VLOOKUP(Fullmath[[#This Row],[M3]],$H1358:$L$2227,4,FALSE)),0)</f>
        <v>0</v>
      </c>
      <c r="AA1357" s="15">
        <f>IFERROR(_xlfn.IFNA(VLOOKUP(Fullmath[[#This Row],[M4]],$H$2:$L1356,2,FALSE),VLOOKUP(Fullmath[[#This Row],[M4]],$H1358:$L$2227,2,FALSE)),0)</f>
        <v>0</v>
      </c>
      <c r="AB1357" s="16">
        <f>IFERROR(_xlfn.IFNA(VLOOKUP(Fullmath[[#This Row],[M4]],$H$2:$L1356,4,FALSE),VLOOKUP(Fullmath[[#This Row],[M4]],$H1358:$L$2227,4,FALSE)),0)</f>
        <v>0</v>
      </c>
      <c r="AE1357" s="15">
        <f>IFERROR(_xlfn.IFNA(VLOOKUP(Fullmath[[#This Row],[M5]],$H$2:$L1356,2,FALSE),VLOOKUP(Fullmath[[#This Row],[M5]],$H1358:$L$2227,2,FALSE)),0)</f>
        <v>0</v>
      </c>
      <c r="AF1357" s="16">
        <f>IFERROR(_xlfn.IFNA(VLOOKUP(Fullmath[[#This Row],[M5]],$H$2:$L1356,4,FALSE),VLOOKUP(Fullmath[[#This Row],[M5]],$H1358:$L$2227,4,FALSE)),0)</f>
        <v>0</v>
      </c>
      <c r="AI1357" s="15">
        <f>IFERROR(_xlfn.IFNA(VLOOKUP(Fullmath[[#This Row],[M6]],$H$2:$L1356,2,FALSE),VLOOKUP(Fullmath[[#This Row],[M6]],$H1358:$L$2227,2,FALSE)),0)</f>
        <v>0</v>
      </c>
      <c r="AJ1357" s="16">
        <f>IFERROR(_xlfn.IFNA(VLOOKUP(Fullmath[[#This Row],[M6]],$H$2:$L1356,4,FALSE),VLOOKUP(Fullmath[[#This Row],[M6]],$H1358:$L$2227,4,FALSE)),0)</f>
        <v>0</v>
      </c>
      <c r="AM1357" s="6">
        <f>(IFERROR(VLOOKUP(AK1357,Components[[Name]:[Price]],2,FALSE),0))</f>
        <v>0</v>
      </c>
      <c r="AP1357" s="6">
        <f>(IFERROR(VLOOKUP(AN1357,Components[[Name]:[Price]],2,FALSE),0))</f>
        <v>0</v>
      </c>
      <c r="AS1357" s="6">
        <f>(IFERROR(VLOOKUP(AQ1357,Components[[Name]:[Price]],2,FALSE),0))</f>
        <v>0</v>
      </c>
      <c r="AV1357" s="6">
        <f>(IFERROR(VLOOKUP(AT1357,Components[[Name]:[Price]],2,FALSE),0))</f>
        <v>0</v>
      </c>
      <c r="AY1357" s="6">
        <f>(IFERROR(VLOOKUP(AW1357,Components[[Name]:[Price]],2,FALSE),0))</f>
        <v>0</v>
      </c>
      <c r="BB1357" s="6">
        <f>(IFERROR(VLOOKUP(AZ1357,Components[[Name]:[Price]],2,FALSE),0))</f>
        <v>0</v>
      </c>
    </row>
    <row r="1358" spans="9:54" x14ac:dyDescent="0.2">
      <c r="I1358" s="7" t="e">
        <f>Fullmath[[#This Row],[Total CP]]/Fullmath[[#This Row],[Quantity]]</f>
        <v>#DIV/0!</v>
      </c>
      <c r="J13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8" s="6" t="e">
        <f>Fullmath[[#This Row],[Mat Cost]]/Fullmath[[#This Row],[Quantity]]</f>
        <v>#DIV/0!</v>
      </c>
      <c r="L13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8" s="14"/>
      <c r="O1358" s="15">
        <f>IFERROR(_xlfn.IFNA(VLOOKUP(Fullmath[[#This Row],[M1]],$H$2:$L1357,2,FALSE),VLOOKUP(Fullmath[[#This Row],[M1]],$H1359:$L$2227,2,FALSE)),0)</f>
        <v>0</v>
      </c>
      <c r="P1358" s="16">
        <f>IFERROR(_xlfn.IFNA(VLOOKUP(Fullmath[[#This Row],[M1]],$H$2:$L1357,4,FALSE),VLOOKUP(Fullmath[[#This Row],[M1]],$H1359:$L$2227,4,FALSE)),0)</f>
        <v>0</v>
      </c>
      <c r="S1358" s="15">
        <f>IFERROR(_xlfn.IFNA(VLOOKUP(Fullmath[[#This Row],[M2]],$H$2:$L1357,2,FALSE),VLOOKUP(Fullmath[[#This Row],[M2]],$H1359:$L$2227,2,FALSE)),0)</f>
        <v>0</v>
      </c>
      <c r="T1358" s="16">
        <f>IFERROR(_xlfn.IFNA(VLOOKUP(Fullmath[[#This Row],[M2]],$H$2:$L1357,4,FALSE),VLOOKUP(Fullmath[[#This Row],[M2]],$H1359:$L$2227,4,FALSE)),0)</f>
        <v>0</v>
      </c>
      <c r="W1358" s="15">
        <f>IFERROR(_xlfn.IFNA(VLOOKUP(Fullmath[[#This Row],[M3]],$H$2:$L1357,2,FALSE),VLOOKUP(Fullmath[[#This Row],[M3]],$H1359:$L$2227,2,FALSE)),0)</f>
        <v>0</v>
      </c>
      <c r="X1358" s="16">
        <f>IFERROR(_xlfn.IFNA(VLOOKUP(Fullmath[[#This Row],[M3]],$H$2:$L1357,4,FALSE),VLOOKUP(Fullmath[[#This Row],[M3]],$H1359:$L$2227,4,FALSE)),0)</f>
        <v>0</v>
      </c>
      <c r="AA1358" s="15">
        <f>IFERROR(_xlfn.IFNA(VLOOKUP(Fullmath[[#This Row],[M4]],$H$2:$L1357,2,FALSE),VLOOKUP(Fullmath[[#This Row],[M4]],$H1359:$L$2227,2,FALSE)),0)</f>
        <v>0</v>
      </c>
      <c r="AB1358" s="16">
        <f>IFERROR(_xlfn.IFNA(VLOOKUP(Fullmath[[#This Row],[M4]],$H$2:$L1357,4,FALSE),VLOOKUP(Fullmath[[#This Row],[M4]],$H1359:$L$2227,4,FALSE)),0)</f>
        <v>0</v>
      </c>
      <c r="AE1358" s="15">
        <f>IFERROR(_xlfn.IFNA(VLOOKUP(Fullmath[[#This Row],[M5]],$H$2:$L1357,2,FALSE),VLOOKUP(Fullmath[[#This Row],[M5]],$H1359:$L$2227,2,FALSE)),0)</f>
        <v>0</v>
      </c>
      <c r="AF1358" s="16">
        <f>IFERROR(_xlfn.IFNA(VLOOKUP(Fullmath[[#This Row],[M5]],$H$2:$L1357,4,FALSE),VLOOKUP(Fullmath[[#This Row],[M5]],$H1359:$L$2227,4,FALSE)),0)</f>
        <v>0</v>
      </c>
      <c r="AI1358" s="15">
        <f>IFERROR(_xlfn.IFNA(VLOOKUP(Fullmath[[#This Row],[M6]],$H$2:$L1357,2,FALSE),VLOOKUP(Fullmath[[#This Row],[M6]],$H1359:$L$2227,2,FALSE)),0)</f>
        <v>0</v>
      </c>
      <c r="AJ1358" s="16">
        <f>IFERROR(_xlfn.IFNA(VLOOKUP(Fullmath[[#This Row],[M6]],$H$2:$L1357,4,FALSE),VLOOKUP(Fullmath[[#This Row],[M6]],$H1359:$L$2227,4,FALSE)),0)</f>
        <v>0</v>
      </c>
      <c r="AM1358" s="6">
        <f>(IFERROR(VLOOKUP(AK1358,Components[[Name]:[Price]],2,FALSE),0))</f>
        <v>0</v>
      </c>
      <c r="AP1358" s="6">
        <f>(IFERROR(VLOOKUP(AN1358,Components[[Name]:[Price]],2,FALSE),0))</f>
        <v>0</v>
      </c>
      <c r="AS1358" s="6">
        <f>(IFERROR(VLOOKUP(AQ1358,Components[[Name]:[Price]],2,FALSE),0))</f>
        <v>0</v>
      </c>
      <c r="AV1358" s="6">
        <f>(IFERROR(VLOOKUP(AT1358,Components[[Name]:[Price]],2,FALSE),0))</f>
        <v>0</v>
      </c>
      <c r="AY1358" s="6">
        <f>(IFERROR(VLOOKUP(AW1358,Components[[Name]:[Price]],2,FALSE),0))</f>
        <v>0</v>
      </c>
      <c r="BB1358" s="6">
        <f>(IFERROR(VLOOKUP(AZ1358,Components[[Name]:[Price]],2,FALSE),0))</f>
        <v>0</v>
      </c>
    </row>
    <row r="1359" spans="9:54" x14ac:dyDescent="0.2">
      <c r="I1359" s="7" t="e">
        <f>Fullmath[[#This Row],[Total CP]]/Fullmath[[#This Row],[Quantity]]</f>
        <v>#DIV/0!</v>
      </c>
      <c r="J13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59" s="6" t="e">
        <f>Fullmath[[#This Row],[Mat Cost]]/Fullmath[[#This Row],[Quantity]]</f>
        <v>#DIV/0!</v>
      </c>
      <c r="L13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59" s="14"/>
      <c r="O1359" s="15">
        <f>IFERROR(_xlfn.IFNA(VLOOKUP(Fullmath[[#This Row],[M1]],$H$2:$L1358,2,FALSE),VLOOKUP(Fullmath[[#This Row],[M1]],$H1360:$L$2227,2,FALSE)),0)</f>
        <v>0</v>
      </c>
      <c r="P1359" s="16">
        <f>IFERROR(_xlfn.IFNA(VLOOKUP(Fullmath[[#This Row],[M1]],$H$2:$L1358,4,FALSE),VLOOKUP(Fullmath[[#This Row],[M1]],$H1360:$L$2227,4,FALSE)),0)</f>
        <v>0</v>
      </c>
      <c r="S1359" s="15">
        <f>IFERROR(_xlfn.IFNA(VLOOKUP(Fullmath[[#This Row],[M2]],$H$2:$L1358,2,FALSE),VLOOKUP(Fullmath[[#This Row],[M2]],$H1360:$L$2227,2,FALSE)),0)</f>
        <v>0</v>
      </c>
      <c r="T1359" s="16">
        <f>IFERROR(_xlfn.IFNA(VLOOKUP(Fullmath[[#This Row],[M2]],$H$2:$L1358,4,FALSE),VLOOKUP(Fullmath[[#This Row],[M2]],$H1360:$L$2227,4,FALSE)),0)</f>
        <v>0</v>
      </c>
      <c r="W1359" s="15">
        <f>IFERROR(_xlfn.IFNA(VLOOKUP(Fullmath[[#This Row],[M3]],$H$2:$L1358,2,FALSE),VLOOKUP(Fullmath[[#This Row],[M3]],$H1360:$L$2227,2,FALSE)),0)</f>
        <v>0</v>
      </c>
      <c r="X1359" s="16">
        <f>IFERROR(_xlfn.IFNA(VLOOKUP(Fullmath[[#This Row],[M3]],$H$2:$L1358,4,FALSE),VLOOKUP(Fullmath[[#This Row],[M3]],$H1360:$L$2227,4,FALSE)),0)</f>
        <v>0</v>
      </c>
      <c r="AA1359" s="15">
        <f>IFERROR(_xlfn.IFNA(VLOOKUP(Fullmath[[#This Row],[M4]],$H$2:$L1358,2,FALSE),VLOOKUP(Fullmath[[#This Row],[M4]],$H1360:$L$2227,2,FALSE)),0)</f>
        <v>0</v>
      </c>
      <c r="AB1359" s="16">
        <f>IFERROR(_xlfn.IFNA(VLOOKUP(Fullmath[[#This Row],[M4]],$H$2:$L1358,4,FALSE),VLOOKUP(Fullmath[[#This Row],[M4]],$H1360:$L$2227,4,FALSE)),0)</f>
        <v>0</v>
      </c>
      <c r="AE1359" s="15">
        <f>IFERROR(_xlfn.IFNA(VLOOKUP(Fullmath[[#This Row],[M5]],$H$2:$L1358,2,FALSE),VLOOKUP(Fullmath[[#This Row],[M5]],$H1360:$L$2227,2,FALSE)),0)</f>
        <v>0</v>
      </c>
      <c r="AF1359" s="16">
        <f>IFERROR(_xlfn.IFNA(VLOOKUP(Fullmath[[#This Row],[M5]],$H$2:$L1358,4,FALSE),VLOOKUP(Fullmath[[#This Row],[M5]],$H1360:$L$2227,4,FALSE)),0)</f>
        <v>0</v>
      </c>
      <c r="AI1359" s="15">
        <f>IFERROR(_xlfn.IFNA(VLOOKUP(Fullmath[[#This Row],[M6]],$H$2:$L1358,2,FALSE),VLOOKUP(Fullmath[[#This Row],[M6]],$H1360:$L$2227,2,FALSE)),0)</f>
        <v>0</v>
      </c>
      <c r="AJ1359" s="16">
        <f>IFERROR(_xlfn.IFNA(VLOOKUP(Fullmath[[#This Row],[M6]],$H$2:$L1358,4,FALSE),VLOOKUP(Fullmath[[#This Row],[M6]],$H1360:$L$2227,4,FALSE)),0)</f>
        <v>0</v>
      </c>
      <c r="AM1359" s="6">
        <f>(IFERROR(VLOOKUP(AK1359,Components[[Name]:[Price]],2,FALSE),0))</f>
        <v>0</v>
      </c>
      <c r="AP1359" s="6">
        <f>(IFERROR(VLOOKUP(AN1359,Components[[Name]:[Price]],2,FALSE),0))</f>
        <v>0</v>
      </c>
      <c r="AS1359" s="6">
        <f>(IFERROR(VLOOKUP(AQ1359,Components[[Name]:[Price]],2,FALSE),0))</f>
        <v>0</v>
      </c>
      <c r="AV1359" s="6">
        <f>(IFERROR(VLOOKUP(AT1359,Components[[Name]:[Price]],2,FALSE),0))</f>
        <v>0</v>
      </c>
      <c r="AY1359" s="6">
        <f>(IFERROR(VLOOKUP(AW1359,Components[[Name]:[Price]],2,FALSE),0))</f>
        <v>0</v>
      </c>
      <c r="BB1359" s="6">
        <f>(IFERROR(VLOOKUP(AZ1359,Components[[Name]:[Price]],2,FALSE),0))</f>
        <v>0</v>
      </c>
    </row>
    <row r="1360" spans="9:54" x14ac:dyDescent="0.2">
      <c r="I1360" s="7" t="e">
        <f>Fullmath[[#This Row],[Total CP]]/Fullmath[[#This Row],[Quantity]]</f>
        <v>#DIV/0!</v>
      </c>
      <c r="J13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0" s="6" t="e">
        <f>Fullmath[[#This Row],[Mat Cost]]/Fullmath[[#This Row],[Quantity]]</f>
        <v>#DIV/0!</v>
      </c>
      <c r="L13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0" s="14"/>
      <c r="O1360" s="15">
        <f>IFERROR(_xlfn.IFNA(VLOOKUP(Fullmath[[#This Row],[M1]],$H$2:$L1359,2,FALSE),VLOOKUP(Fullmath[[#This Row],[M1]],$H1361:$L$2227,2,FALSE)),0)</f>
        <v>0</v>
      </c>
      <c r="P1360" s="16">
        <f>IFERROR(_xlfn.IFNA(VLOOKUP(Fullmath[[#This Row],[M1]],$H$2:$L1359,4,FALSE),VLOOKUP(Fullmath[[#This Row],[M1]],$H1361:$L$2227,4,FALSE)),0)</f>
        <v>0</v>
      </c>
      <c r="S1360" s="15">
        <f>IFERROR(_xlfn.IFNA(VLOOKUP(Fullmath[[#This Row],[M2]],$H$2:$L1359,2,FALSE),VLOOKUP(Fullmath[[#This Row],[M2]],$H1361:$L$2227,2,FALSE)),0)</f>
        <v>0</v>
      </c>
      <c r="T1360" s="16">
        <f>IFERROR(_xlfn.IFNA(VLOOKUP(Fullmath[[#This Row],[M2]],$H$2:$L1359,4,FALSE),VLOOKUP(Fullmath[[#This Row],[M2]],$H1361:$L$2227,4,FALSE)),0)</f>
        <v>0</v>
      </c>
      <c r="W1360" s="15">
        <f>IFERROR(_xlfn.IFNA(VLOOKUP(Fullmath[[#This Row],[M3]],$H$2:$L1359,2,FALSE),VLOOKUP(Fullmath[[#This Row],[M3]],$H1361:$L$2227,2,FALSE)),0)</f>
        <v>0</v>
      </c>
      <c r="X1360" s="16">
        <f>IFERROR(_xlfn.IFNA(VLOOKUP(Fullmath[[#This Row],[M3]],$H$2:$L1359,4,FALSE),VLOOKUP(Fullmath[[#This Row],[M3]],$H1361:$L$2227,4,FALSE)),0)</f>
        <v>0</v>
      </c>
      <c r="AA1360" s="15">
        <f>IFERROR(_xlfn.IFNA(VLOOKUP(Fullmath[[#This Row],[M4]],$H$2:$L1359,2,FALSE),VLOOKUP(Fullmath[[#This Row],[M4]],$H1361:$L$2227,2,FALSE)),0)</f>
        <v>0</v>
      </c>
      <c r="AB1360" s="16">
        <f>IFERROR(_xlfn.IFNA(VLOOKUP(Fullmath[[#This Row],[M4]],$H$2:$L1359,4,FALSE),VLOOKUP(Fullmath[[#This Row],[M4]],$H1361:$L$2227,4,FALSE)),0)</f>
        <v>0</v>
      </c>
      <c r="AE1360" s="15">
        <f>IFERROR(_xlfn.IFNA(VLOOKUP(Fullmath[[#This Row],[M5]],$H$2:$L1359,2,FALSE),VLOOKUP(Fullmath[[#This Row],[M5]],$H1361:$L$2227,2,FALSE)),0)</f>
        <v>0</v>
      </c>
      <c r="AF1360" s="16">
        <f>IFERROR(_xlfn.IFNA(VLOOKUP(Fullmath[[#This Row],[M5]],$H$2:$L1359,4,FALSE),VLOOKUP(Fullmath[[#This Row],[M5]],$H1361:$L$2227,4,FALSE)),0)</f>
        <v>0</v>
      </c>
      <c r="AI1360" s="15">
        <f>IFERROR(_xlfn.IFNA(VLOOKUP(Fullmath[[#This Row],[M6]],$H$2:$L1359,2,FALSE),VLOOKUP(Fullmath[[#This Row],[M6]],$H1361:$L$2227,2,FALSE)),0)</f>
        <v>0</v>
      </c>
      <c r="AJ1360" s="16">
        <f>IFERROR(_xlfn.IFNA(VLOOKUP(Fullmath[[#This Row],[M6]],$H$2:$L1359,4,FALSE),VLOOKUP(Fullmath[[#This Row],[M6]],$H1361:$L$2227,4,FALSE)),0)</f>
        <v>0</v>
      </c>
      <c r="AM1360" s="6">
        <f>(IFERROR(VLOOKUP(AK1360,Components[[Name]:[Price]],2,FALSE),0))</f>
        <v>0</v>
      </c>
      <c r="AP1360" s="6">
        <f>(IFERROR(VLOOKUP(AN1360,Components[[Name]:[Price]],2,FALSE),0))</f>
        <v>0</v>
      </c>
      <c r="AS1360" s="6">
        <f>(IFERROR(VLOOKUP(AQ1360,Components[[Name]:[Price]],2,FALSE),0))</f>
        <v>0</v>
      </c>
      <c r="AV1360" s="6">
        <f>(IFERROR(VLOOKUP(AT1360,Components[[Name]:[Price]],2,FALSE),0))</f>
        <v>0</v>
      </c>
      <c r="AY1360" s="6">
        <f>(IFERROR(VLOOKUP(AW1360,Components[[Name]:[Price]],2,FALSE),0))</f>
        <v>0</v>
      </c>
      <c r="BB1360" s="6">
        <f>(IFERROR(VLOOKUP(AZ1360,Components[[Name]:[Price]],2,FALSE),0))</f>
        <v>0</v>
      </c>
    </row>
    <row r="1361" spans="9:54" x14ac:dyDescent="0.2">
      <c r="I1361" s="7" t="e">
        <f>Fullmath[[#This Row],[Total CP]]/Fullmath[[#This Row],[Quantity]]</f>
        <v>#DIV/0!</v>
      </c>
      <c r="J13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1" s="6" t="e">
        <f>Fullmath[[#This Row],[Mat Cost]]/Fullmath[[#This Row],[Quantity]]</f>
        <v>#DIV/0!</v>
      </c>
      <c r="L13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1" s="14"/>
      <c r="O1361" s="15">
        <f>IFERROR(_xlfn.IFNA(VLOOKUP(Fullmath[[#This Row],[M1]],$H$2:$L1360,2,FALSE),VLOOKUP(Fullmath[[#This Row],[M1]],$H1362:$L$2227,2,FALSE)),0)</f>
        <v>0</v>
      </c>
      <c r="P1361" s="16">
        <f>IFERROR(_xlfn.IFNA(VLOOKUP(Fullmath[[#This Row],[M1]],$H$2:$L1360,4,FALSE),VLOOKUP(Fullmath[[#This Row],[M1]],$H1362:$L$2227,4,FALSE)),0)</f>
        <v>0</v>
      </c>
      <c r="S1361" s="15">
        <f>IFERROR(_xlfn.IFNA(VLOOKUP(Fullmath[[#This Row],[M2]],$H$2:$L1360,2,FALSE),VLOOKUP(Fullmath[[#This Row],[M2]],$H1362:$L$2227,2,FALSE)),0)</f>
        <v>0</v>
      </c>
      <c r="T1361" s="16">
        <f>IFERROR(_xlfn.IFNA(VLOOKUP(Fullmath[[#This Row],[M2]],$H$2:$L1360,4,FALSE),VLOOKUP(Fullmath[[#This Row],[M2]],$H1362:$L$2227,4,FALSE)),0)</f>
        <v>0</v>
      </c>
      <c r="W1361" s="15">
        <f>IFERROR(_xlfn.IFNA(VLOOKUP(Fullmath[[#This Row],[M3]],$H$2:$L1360,2,FALSE),VLOOKUP(Fullmath[[#This Row],[M3]],$H1362:$L$2227,2,FALSE)),0)</f>
        <v>0</v>
      </c>
      <c r="X1361" s="16">
        <f>IFERROR(_xlfn.IFNA(VLOOKUP(Fullmath[[#This Row],[M3]],$H$2:$L1360,4,FALSE),VLOOKUP(Fullmath[[#This Row],[M3]],$H1362:$L$2227,4,FALSE)),0)</f>
        <v>0</v>
      </c>
      <c r="AA1361" s="15">
        <f>IFERROR(_xlfn.IFNA(VLOOKUP(Fullmath[[#This Row],[M4]],$H$2:$L1360,2,FALSE),VLOOKUP(Fullmath[[#This Row],[M4]],$H1362:$L$2227,2,FALSE)),0)</f>
        <v>0</v>
      </c>
      <c r="AB1361" s="16">
        <f>IFERROR(_xlfn.IFNA(VLOOKUP(Fullmath[[#This Row],[M4]],$H$2:$L1360,4,FALSE),VLOOKUP(Fullmath[[#This Row],[M4]],$H1362:$L$2227,4,FALSE)),0)</f>
        <v>0</v>
      </c>
      <c r="AE1361" s="15">
        <f>IFERROR(_xlfn.IFNA(VLOOKUP(Fullmath[[#This Row],[M5]],$H$2:$L1360,2,FALSE),VLOOKUP(Fullmath[[#This Row],[M5]],$H1362:$L$2227,2,FALSE)),0)</f>
        <v>0</v>
      </c>
      <c r="AF1361" s="16">
        <f>IFERROR(_xlfn.IFNA(VLOOKUP(Fullmath[[#This Row],[M5]],$H$2:$L1360,4,FALSE),VLOOKUP(Fullmath[[#This Row],[M5]],$H1362:$L$2227,4,FALSE)),0)</f>
        <v>0</v>
      </c>
      <c r="AI1361" s="15">
        <f>IFERROR(_xlfn.IFNA(VLOOKUP(Fullmath[[#This Row],[M6]],$H$2:$L1360,2,FALSE),VLOOKUP(Fullmath[[#This Row],[M6]],$H1362:$L$2227,2,FALSE)),0)</f>
        <v>0</v>
      </c>
      <c r="AJ1361" s="16">
        <f>IFERROR(_xlfn.IFNA(VLOOKUP(Fullmath[[#This Row],[M6]],$H$2:$L1360,4,FALSE),VLOOKUP(Fullmath[[#This Row],[M6]],$H1362:$L$2227,4,FALSE)),0)</f>
        <v>0</v>
      </c>
      <c r="AM1361" s="6">
        <f>(IFERROR(VLOOKUP(AK1361,Components[[Name]:[Price]],2,FALSE),0))</f>
        <v>0</v>
      </c>
      <c r="AP1361" s="6">
        <f>(IFERROR(VLOOKUP(AN1361,Components[[Name]:[Price]],2,FALSE),0))</f>
        <v>0</v>
      </c>
      <c r="AS1361" s="6">
        <f>(IFERROR(VLOOKUP(AQ1361,Components[[Name]:[Price]],2,FALSE),0))</f>
        <v>0</v>
      </c>
      <c r="AV1361" s="6">
        <f>(IFERROR(VLOOKUP(AT1361,Components[[Name]:[Price]],2,FALSE),0))</f>
        <v>0</v>
      </c>
      <c r="AY1361" s="6">
        <f>(IFERROR(VLOOKUP(AW1361,Components[[Name]:[Price]],2,FALSE),0))</f>
        <v>0</v>
      </c>
      <c r="BB1361" s="6">
        <f>(IFERROR(VLOOKUP(AZ1361,Components[[Name]:[Price]],2,FALSE),0))</f>
        <v>0</v>
      </c>
    </row>
    <row r="1362" spans="9:54" x14ac:dyDescent="0.2">
      <c r="I1362" s="7" t="e">
        <f>Fullmath[[#This Row],[Total CP]]/Fullmath[[#This Row],[Quantity]]</f>
        <v>#DIV/0!</v>
      </c>
      <c r="J13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2" s="6" t="e">
        <f>Fullmath[[#This Row],[Mat Cost]]/Fullmath[[#This Row],[Quantity]]</f>
        <v>#DIV/0!</v>
      </c>
      <c r="L13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2" s="14"/>
      <c r="O1362" s="15">
        <f>IFERROR(_xlfn.IFNA(VLOOKUP(Fullmath[[#This Row],[M1]],$H$2:$L1361,2,FALSE),VLOOKUP(Fullmath[[#This Row],[M1]],$H1363:$L$2227,2,FALSE)),0)</f>
        <v>0</v>
      </c>
      <c r="P1362" s="16">
        <f>IFERROR(_xlfn.IFNA(VLOOKUP(Fullmath[[#This Row],[M1]],$H$2:$L1361,4,FALSE),VLOOKUP(Fullmath[[#This Row],[M1]],$H1363:$L$2227,4,FALSE)),0)</f>
        <v>0</v>
      </c>
      <c r="S1362" s="15">
        <f>IFERROR(_xlfn.IFNA(VLOOKUP(Fullmath[[#This Row],[M2]],$H$2:$L1361,2,FALSE),VLOOKUP(Fullmath[[#This Row],[M2]],$H1363:$L$2227,2,FALSE)),0)</f>
        <v>0</v>
      </c>
      <c r="T1362" s="16">
        <f>IFERROR(_xlfn.IFNA(VLOOKUP(Fullmath[[#This Row],[M2]],$H$2:$L1361,4,FALSE),VLOOKUP(Fullmath[[#This Row],[M2]],$H1363:$L$2227,4,FALSE)),0)</f>
        <v>0</v>
      </c>
      <c r="W1362" s="15">
        <f>IFERROR(_xlfn.IFNA(VLOOKUP(Fullmath[[#This Row],[M3]],$H$2:$L1361,2,FALSE),VLOOKUP(Fullmath[[#This Row],[M3]],$H1363:$L$2227,2,FALSE)),0)</f>
        <v>0</v>
      </c>
      <c r="X1362" s="16">
        <f>IFERROR(_xlfn.IFNA(VLOOKUP(Fullmath[[#This Row],[M3]],$H$2:$L1361,4,FALSE),VLOOKUP(Fullmath[[#This Row],[M3]],$H1363:$L$2227,4,FALSE)),0)</f>
        <v>0</v>
      </c>
      <c r="AA1362" s="15">
        <f>IFERROR(_xlfn.IFNA(VLOOKUP(Fullmath[[#This Row],[M4]],$H$2:$L1361,2,FALSE),VLOOKUP(Fullmath[[#This Row],[M4]],$H1363:$L$2227,2,FALSE)),0)</f>
        <v>0</v>
      </c>
      <c r="AB1362" s="16">
        <f>IFERROR(_xlfn.IFNA(VLOOKUP(Fullmath[[#This Row],[M4]],$H$2:$L1361,4,FALSE),VLOOKUP(Fullmath[[#This Row],[M4]],$H1363:$L$2227,4,FALSE)),0)</f>
        <v>0</v>
      </c>
      <c r="AE1362" s="15">
        <f>IFERROR(_xlfn.IFNA(VLOOKUP(Fullmath[[#This Row],[M5]],$H$2:$L1361,2,FALSE),VLOOKUP(Fullmath[[#This Row],[M5]],$H1363:$L$2227,2,FALSE)),0)</f>
        <v>0</v>
      </c>
      <c r="AF1362" s="16">
        <f>IFERROR(_xlfn.IFNA(VLOOKUP(Fullmath[[#This Row],[M5]],$H$2:$L1361,4,FALSE),VLOOKUP(Fullmath[[#This Row],[M5]],$H1363:$L$2227,4,FALSE)),0)</f>
        <v>0</v>
      </c>
      <c r="AI1362" s="15">
        <f>IFERROR(_xlfn.IFNA(VLOOKUP(Fullmath[[#This Row],[M6]],$H$2:$L1361,2,FALSE),VLOOKUP(Fullmath[[#This Row],[M6]],$H1363:$L$2227,2,FALSE)),0)</f>
        <v>0</v>
      </c>
      <c r="AJ1362" s="16">
        <f>IFERROR(_xlfn.IFNA(VLOOKUP(Fullmath[[#This Row],[M6]],$H$2:$L1361,4,FALSE),VLOOKUP(Fullmath[[#This Row],[M6]],$H1363:$L$2227,4,FALSE)),0)</f>
        <v>0</v>
      </c>
      <c r="AM1362" s="6">
        <f>(IFERROR(VLOOKUP(AK1362,Components[[Name]:[Price]],2,FALSE),0))</f>
        <v>0</v>
      </c>
      <c r="AP1362" s="6">
        <f>(IFERROR(VLOOKUP(AN1362,Components[[Name]:[Price]],2,FALSE),0))</f>
        <v>0</v>
      </c>
      <c r="AS1362" s="6">
        <f>(IFERROR(VLOOKUP(AQ1362,Components[[Name]:[Price]],2,FALSE),0))</f>
        <v>0</v>
      </c>
      <c r="AV1362" s="6">
        <f>(IFERROR(VLOOKUP(AT1362,Components[[Name]:[Price]],2,FALSE),0))</f>
        <v>0</v>
      </c>
      <c r="AY1362" s="6">
        <f>(IFERROR(VLOOKUP(AW1362,Components[[Name]:[Price]],2,FALSE),0))</f>
        <v>0</v>
      </c>
      <c r="BB1362" s="6">
        <f>(IFERROR(VLOOKUP(AZ1362,Components[[Name]:[Price]],2,FALSE),0))</f>
        <v>0</v>
      </c>
    </row>
    <row r="1363" spans="9:54" x14ac:dyDescent="0.2">
      <c r="I1363" s="7" t="e">
        <f>Fullmath[[#This Row],[Total CP]]/Fullmath[[#This Row],[Quantity]]</f>
        <v>#DIV/0!</v>
      </c>
      <c r="J13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3" s="6" t="e">
        <f>Fullmath[[#This Row],[Mat Cost]]/Fullmath[[#This Row],[Quantity]]</f>
        <v>#DIV/0!</v>
      </c>
      <c r="L13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3" s="14"/>
      <c r="O1363" s="15">
        <f>IFERROR(_xlfn.IFNA(VLOOKUP(Fullmath[[#This Row],[M1]],$H$2:$L1362,2,FALSE),VLOOKUP(Fullmath[[#This Row],[M1]],$H1364:$L$2227,2,FALSE)),0)</f>
        <v>0</v>
      </c>
      <c r="P1363" s="16">
        <f>IFERROR(_xlfn.IFNA(VLOOKUP(Fullmath[[#This Row],[M1]],$H$2:$L1362,4,FALSE),VLOOKUP(Fullmath[[#This Row],[M1]],$H1364:$L$2227,4,FALSE)),0)</f>
        <v>0</v>
      </c>
      <c r="S1363" s="15">
        <f>IFERROR(_xlfn.IFNA(VLOOKUP(Fullmath[[#This Row],[M2]],$H$2:$L1362,2,FALSE),VLOOKUP(Fullmath[[#This Row],[M2]],$H1364:$L$2227,2,FALSE)),0)</f>
        <v>0</v>
      </c>
      <c r="T1363" s="16">
        <f>IFERROR(_xlfn.IFNA(VLOOKUP(Fullmath[[#This Row],[M2]],$H$2:$L1362,4,FALSE),VLOOKUP(Fullmath[[#This Row],[M2]],$H1364:$L$2227,4,FALSE)),0)</f>
        <v>0</v>
      </c>
      <c r="W1363" s="15">
        <f>IFERROR(_xlfn.IFNA(VLOOKUP(Fullmath[[#This Row],[M3]],$H$2:$L1362,2,FALSE),VLOOKUP(Fullmath[[#This Row],[M3]],$H1364:$L$2227,2,FALSE)),0)</f>
        <v>0</v>
      </c>
      <c r="X1363" s="16">
        <f>IFERROR(_xlfn.IFNA(VLOOKUP(Fullmath[[#This Row],[M3]],$H$2:$L1362,4,FALSE),VLOOKUP(Fullmath[[#This Row],[M3]],$H1364:$L$2227,4,FALSE)),0)</f>
        <v>0</v>
      </c>
      <c r="AA1363" s="15">
        <f>IFERROR(_xlfn.IFNA(VLOOKUP(Fullmath[[#This Row],[M4]],$H$2:$L1362,2,FALSE),VLOOKUP(Fullmath[[#This Row],[M4]],$H1364:$L$2227,2,FALSE)),0)</f>
        <v>0</v>
      </c>
      <c r="AB1363" s="16">
        <f>IFERROR(_xlfn.IFNA(VLOOKUP(Fullmath[[#This Row],[M4]],$H$2:$L1362,4,FALSE),VLOOKUP(Fullmath[[#This Row],[M4]],$H1364:$L$2227,4,FALSE)),0)</f>
        <v>0</v>
      </c>
      <c r="AE1363" s="15">
        <f>IFERROR(_xlfn.IFNA(VLOOKUP(Fullmath[[#This Row],[M5]],$H$2:$L1362,2,FALSE),VLOOKUP(Fullmath[[#This Row],[M5]],$H1364:$L$2227,2,FALSE)),0)</f>
        <v>0</v>
      </c>
      <c r="AF1363" s="16">
        <f>IFERROR(_xlfn.IFNA(VLOOKUP(Fullmath[[#This Row],[M5]],$H$2:$L1362,4,FALSE),VLOOKUP(Fullmath[[#This Row],[M5]],$H1364:$L$2227,4,FALSE)),0)</f>
        <v>0</v>
      </c>
      <c r="AI1363" s="15">
        <f>IFERROR(_xlfn.IFNA(VLOOKUP(Fullmath[[#This Row],[M6]],$H$2:$L1362,2,FALSE),VLOOKUP(Fullmath[[#This Row],[M6]],$H1364:$L$2227,2,FALSE)),0)</f>
        <v>0</v>
      </c>
      <c r="AJ1363" s="16">
        <f>IFERROR(_xlfn.IFNA(VLOOKUP(Fullmath[[#This Row],[M6]],$H$2:$L1362,4,FALSE),VLOOKUP(Fullmath[[#This Row],[M6]],$H1364:$L$2227,4,FALSE)),0)</f>
        <v>0</v>
      </c>
      <c r="AM1363" s="6">
        <f>(IFERROR(VLOOKUP(AK1363,Components[[Name]:[Price]],2,FALSE),0))</f>
        <v>0</v>
      </c>
      <c r="AP1363" s="6">
        <f>(IFERROR(VLOOKUP(AN1363,Components[[Name]:[Price]],2,FALSE),0))</f>
        <v>0</v>
      </c>
      <c r="AS1363" s="6">
        <f>(IFERROR(VLOOKUP(AQ1363,Components[[Name]:[Price]],2,FALSE),0))</f>
        <v>0</v>
      </c>
      <c r="AV1363" s="6">
        <f>(IFERROR(VLOOKUP(AT1363,Components[[Name]:[Price]],2,FALSE),0))</f>
        <v>0</v>
      </c>
      <c r="AY1363" s="6">
        <f>(IFERROR(VLOOKUP(AW1363,Components[[Name]:[Price]],2,FALSE),0))</f>
        <v>0</v>
      </c>
      <c r="BB1363" s="6">
        <f>(IFERROR(VLOOKUP(AZ1363,Components[[Name]:[Price]],2,FALSE),0))</f>
        <v>0</v>
      </c>
    </row>
    <row r="1364" spans="9:54" x14ac:dyDescent="0.2">
      <c r="I1364" s="7" t="e">
        <f>Fullmath[[#This Row],[Total CP]]/Fullmath[[#This Row],[Quantity]]</f>
        <v>#DIV/0!</v>
      </c>
      <c r="J13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4" s="6" t="e">
        <f>Fullmath[[#This Row],[Mat Cost]]/Fullmath[[#This Row],[Quantity]]</f>
        <v>#DIV/0!</v>
      </c>
      <c r="L13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4" s="14"/>
      <c r="O1364" s="15">
        <f>IFERROR(_xlfn.IFNA(VLOOKUP(Fullmath[[#This Row],[M1]],$H$2:$L1363,2,FALSE),VLOOKUP(Fullmath[[#This Row],[M1]],$H1365:$L$2227,2,FALSE)),0)</f>
        <v>0</v>
      </c>
      <c r="P1364" s="16">
        <f>IFERROR(_xlfn.IFNA(VLOOKUP(Fullmath[[#This Row],[M1]],$H$2:$L1363,4,FALSE),VLOOKUP(Fullmath[[#This Row],[M1]],$H1365:$L$2227,4,FALSE)),0)</f>
        <v>0</v>
      </c>
      <c r="S1364" s="15">
        <f>IFERROR(_xlfn.IFNA(VLOOKUP(Fullmath[[#This Row],[M2]],$H$2:$L1363,2,FALSE),VLOOKUP(Fullmath[[#This Row],[M2]],$H1365:$L$2227,2,FALSE)),0)</f>
        <v>0</v>
      </c>
      <c r="T1364" s="16">
        <f>IFERROR(_xlfn.IFNA(VLOOKUP(Fullmath[[#This Row],[M2]],$H$2:$L1363,4,FALSE),VLOOKUP(Fullmath[[#This Row],[M2]],$H1365:$L$2227,4,FALSE)),0)</f>
        <v>0</v>
      </c>
      <c r="W1364" s="15">
        <f>IFERROR(_xlfn.IFNA(VLOOKUP(Fullmath[[#This Row],[M3]],$H$2:$L1363,2,FALSE),VLOOKUP(Fullmath[[#This Row],[M3]],$H1365:$L$2227,2,FALSE)),0)</f>
        <v>0</v>
      </c>
      <c r="X1364" s="16">
        <f>IFERROR(_xlfn.IFNA(VLOOKUP(Fullmath[[#This Row],[M3]],$H$2:$L1363,4,FALSE),VLOOKUP(Fullmath[[#This Row],[M3]],$H1365:$L$2227,4,FALSE)),0)</f>
        <v>0</v>
      </c>
      <c r="AA1364" s="15">
        <f>IFERROR(_xlfn.IFNA(VLOOKUP(Fullmath[[#This Row],[M4]],$H$2:$L1363,2,FALSE),VLOOKUP(Fullmath[[#This Row],[M4]],$H1365:$L$2227,2,FALSE)),0)</f>
        <v>0</v>
      </c>
      <c r="AB1364" s="16">
        <f>IFERROR(_xlfn.IFNA(VLOOKUP(Fullmath[[#This Row],[M4]],$H$2:$L1363,4,FALSE),VLOOKUP(Fullmath[[#This Row],[M4]],$H1365:$L$2227,4,FALSE)),0)</f>
        <v>0</v>
      </c>
      <c r="AE1364" s="15">
        <f>IFERROR(_xlfn.IFNA(VLOOKUP(Fullmath[[#This Row],[M5]],$H$2:$L1363,2,FALSE),VLOOKUP(Fullmath[[#This Row],[M5]],$H1365:$L$2227,2,FALSE)),0)</f>
        <v>0</v>
      </c>
      <c r="AF1364" s="16">
        <f>IFERROR(_xlfn.IFNA(VLOOKUP(Fullmath[[#This Row],[M5]],$H$2:$L1363,4,FALSE),VLOOKUP(Fullmath[[#This Row],[M5]],$H1365:$L$2227,4,FALSE)),0)</f>
        <v>0</v>
      </c>
      <c r="AI1364" s="15">
        <f>IFERROR(_xlfn.IFNA(VLOOKUP(Fullmath[[#This Row],[M6]],$H$2:$L1363,2,FALSE),VLOOKUP(Fullmath[[#This Row],[M6]],$H1365:$L$2227,2,FALSE)),0)</f>
        <v>0</v>
      </c>
      <c r="AJ1364" s="16">
        <f>IFERROR(_xlfn.IFNA(VLOOKUP(Fullmath[[#This Row],[M6]],$H$2:$L1363,4,FALSE),VLOOKUP(Fullmath[[#This Row],[M6]],$H1365:$L$2227,4,FALSE)),0)</f>
        <v>0</v>
      </c>
      <c r="AM1364" s="6">
        <f>(IFERROR(VLOOKUP(AK1364,Components[[Name]:[Price]],2,FALSE),0))</f>
        <v>0</v>
      </c>
      <c r="AP1364" s="6">
        <f>(IFERROR(VLOOKUP(AN1364,Components[[Name]:[Price]],2,FALSE),0))</f>
        <v>0</v>
      </c>
      <c r="AS1364" s="6">
        <f>(IFERROR(VLOOKUP(AQ1364,Components[[Name]:[Price]],2,FALSE),0))</f>
        <v>0</v>
      </c>
      <c r="AV1364" s="6">
        <f>(IFERROR(VLOOKUP(AT1364,Components[[Name]:[Price]],2,FALSE),0))</f>
        <v>0</v>
      </c>
      <c r="AY1364" s="6">
        <f>(IFERROR(VLOOKUP(AW1364,Components[[Name]:[Price]],2,FALSE),0))</f>
        <v>0</v>
      </c>
      <c r="BB1364" s="6">
        <f>(IFERROR(VLOOKUP(AZ1364,Components[[Name]:[Price]],2,FALSE),0))</f>
        <v>0</v>
      </c>
    </row>
    <row r="1365" spans="9:54" x14ac:dyDescent="0.2">
      <c r="I1365" s="7" t="e">
        <f>Fullmath[[#This Row],[Total CP]]/Fullmath[[#This Row],[Quantity]]</f>
        <v>#DIV/0!</v>
      </c>
      <c r="J13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5" s="6" t="e">
        <f>Fullmath[[#This Row],[Mat Cost]]/Fullmath[[#This Row],[Quantity]]</f>
        <v>#DIV/0!</v>
      </c>
      <c r="L13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5" s="14"/>
      <c r="O1365" s="15">
        <f>IFERROR(_xlfn.IFNA(VLOOKUP(Fullmath[[#This Row],[M1]],$H$2:$L1364,2,FALSE),VLOOKUP(Fullmath[[#This Row],[M1]],$H1366:$L$2227,2,FALSE)),0)</f>
        <v>0</v>
      </c>
      <c r="P1365" s="16">
        <f>IFERROR(_xlfn.IFNA(VLOOKUP(Fullmath[[#This Row],[M1]],$H$2:$L1364,4,FALSE),VLOOKUP(Fullmath[[#This Row],[M1]],$H1366:$L$2227,4,FALSE)),0)</f>
        <v>0</v>
      </c>
      <c r="S1365" s="15">
        <f>IFERROR(_xlfn.IFNA(VLOOKUP(Fullmath[[#This Row],[M2]],$H$2:$L1364,2,FALSE),VLOOKUP(Fullmath[[#This Row],[M2]],$H1366:$L$2227,2,FALSE)),0)</f>
        <v>0</v>
      </c>
      <c r="T1365" s="16">
        <f>IFERROR(_xlfn.IFNA(VLOOKUP(Fullmath[[#This Row],[M2]],$H$2:$L1364,4,FALSE),VLOOKUP(Fullmath[[#This Row],[M2]],$H1366:$L$2227,4,FALSE)),0)</f>
        <v>0</v>
      </c>
      <c r="W1365" s="15">
        <f>IFERROR(_xlfn.IFNA(VLOOKUP(Fullmath[[#This Row],[M3]],$H$2:$L1364,2,FALSE),VLOOKUP(Fullmath[[#This Row],[M3]],$H1366:$L$2227,2,FALSE)),0)</f>
        <v>0</v>
      </c>
      <c r="X1365" s="16">
        <f>IFERROR(_xlfn.IFNA(VLOOKUP(Fullmath[[#This Row],[M3]],$H$2:$L1364,4,FALSE),VLOOKUP(Fullmath[[#This Row],[M3]],$H1366:$L$2227,4,FALSE)),0)</f>
        <v>0</v>
      </c>
      <c r="AA1365" s="15">
        <f>IFERROR(_xlfn.IFNA(VLOOKUP(Fullmath[[#This Row],[M4]],$H$2:$L1364,2,FALSE),VLOOKUP(Fullmath[[#This Row],[M4]],$H1366:$L$2227,2,FALSE)),0)</f>
        <v>0</v>
      </c>
      <c r="AB1365" s="16">
        <f>IFERROR(_xlfn.IFNA(VLOOKUP(Fullmath[[#This Row],[M4]],$H$2:$L1364,4,FALSE),VLOOKUP(Fullmath[[#This Row],[M4]],$H1366:$L$2227,4,FALSE)),0)</f>
        <v>0</v>
      </c>
      <c r="AE1365" s="15">
        <f>IFERROR(_xlfn.IFNA(VLOOKUP(Fullmath[[#This Row],[M5]],$H$2:$L1364,2,FALSE),VLOOKUP(Fullmath[[#This Row],[M5]],$H1366:$L$2227,2,FALSE)),0)</f>
        <v>0</v>
      </c>
      <c r="AF1365" s="16">
        <f>IFERROR(_xlfn.IFNA(VLOOKUP(Fullmath[[#This Row],[M5]],$H$2:$L1364,4,FALSE),VLOOKUP(Fullmath[[#This Row],[M5]],$H1366:$L$2227,4,FALSE)),0)</f>
        <v>0</v>
      </c>
      <c r="AI1365" s="15">
        <f>IFERROR(_xlfn.IFNA(VLOOKUP(Fullmath[[#This Row],[M6]],$H$2:$L1364,2,FALSE),VLOOKUP(Fullmath[[#This Row],[M6]],$H1366:$L$2227,2,FALSE)),0)</f>
        <v>0</v>
      </c>
      <c r="AJ1365" s="16">
        <f>IFERROR(_xlfn.IFNA(VLOOKUP(Fullmath[[#This Row],[M6]],$H$2:$L1364,4,FALSE),VLOOKUP(Fullmath[[#This Row],[M6]],$H1366:$L$2227,4,FALSE)),0)</f>
        <v>0</v>
      </c>
      <c r="AM1365" s="6">
        <f>(IFERROR(VLOOKUP(AK1365,Components[[Name]:[Price]],2,FALSE),0))</f>
        <v>0</v>
      </c>
      <c r="AP1365" s="6">
        <f>(IFERROR(VLOOKUP(AN1365,Components[[Name]:[Price]],2,FALSE),0))</f>
        <v>0</v>
      </c>
      <c r="AS1365" s="6">
        <f>(IFERROR(VLOOKUP(AQ1365,Components[[Name]:[Price]],2,FALSE),0))</f>
        <v>0</v>
      </c>
      <c r="AV1365" s="6">
        <f>(IFERROR(VLOOKUP(AT1365,Components[[Name]:[Price]],2,FALSE),0))</f>
        <v>0</v>
      </c>
      <c r="AY1365" s="6">
        <f>(IFERROR(VLOOKUP(AW1365,Components[[Name]:[Price]],2,FALSE),0))</f>
        <v>0</v>
      </c>
      <c r="BB1365" s="6">
        <f>(IFERROR(VLOOKUP(AZ1365,Components[[Name]:[Price]],2,FALSE),0))</f>
        <v>0</v>
      </c>
    </row>
    <row r="1366" spans="9:54" x14ac:dyDescent="0.2">
      <c r="I1366" s="7" t="e">
        <f>Fullmath[[#This Row],[Total CP]]/Fullmath[[#This Row],[Quantity]]</f>
        <v>#DIV/0!</v>
      </c>
      <c r="J13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6" s="6" t="e">
        <f>Fullmath[[#This Row],[Mat Cost]]/Fullmath[[#This Row],[Quantity]]</f>
        <v>#DIV/0!</v>
      </c>
      <c r="L13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6" s="14"/>
      <c r="O1366" s="15">
        <f>IFERROR(_xlfn.IFNA(VLOOKUP(Fullmath[[#This Row],[M1]],$H$2:$L1365,2,FALSE),VLOOKUP(Fullmath[[#This Row],[M1]],$H1367:$L$2227,2,FALSE)),0)</f>
        <v>0</v>
      </c>
      <c r="P1366" s="16">
        <f>IFERROR(_xlfn.IFNA(VLOOKUP(Fullmath[[#This Row],[M1]],$H$2:$L1365,4,FALSE),VLOOKUP(Fullmath[[#This Row],[M1]],$H1367:$L$2227,4,FALSE)),0)</f>
        <v>0</v>
      </c>
      <c r="S1366" s="15">
        <f>IFERROR(_xlfn.IFNA(VLOOKUP(Fullmath[[#This Row],[M2]],$H$2:$L1365,2,FALSE),VLOOKUP(Fullmath[[#This Row],[M2]],$H1367:$L$2227,2,FALSE)),0)</f>
        <v>0</v>
      </c>
      <c r="T1366" s="16">
        <f>IFERROR(_xlfn.IFNA(VLOOKUP(Fullmath[[#This Row],[M2]],$H$2:$L1365,4,FALSE),VLOOKUP(Fullmath[[#This Row],[M2]],$H1367:$L$2227,4,FALSE)),0)</f>
        <v>0</v>
      </c>
      <c r="W1366" s="15">
        <f>IFERROR(_xlfn.IFNA(VLOOKUP(Fullmath[[#This Row],[M3]],$H$2:$L1365,2,FALSE),VLOOKUP(Fullmath[[#This Row],[M3]],$H1367:$L$2227,2,FALSE)),0)</f>
        <v>0</v>
      </c>
      <c r="X1366" s="16">
        <f>IFERROR(_xlfn.IFNA(VLOOKUP(Fullmath[[#This Row],[M3]],$H$2:$L1365,4,FALSE),VLOOKUP(Fullmath[[#This Row],[M3]],$H1367:$L$2227,4,FALSE)),0)</f>
        <v>0</v>
      </c>
      <c r="AA1366" s="15">
        <f>IFERROR(_xlfn.IFNA(VLOOKUP(Fullmath[[#This Row],[M4]],$H$2:$L1365,2,FALSE),VLOOKUP(Fullmath[[#This Row],[M4]],$H1367:$L$2227,2,FALSE)),0)</f>
        <v>0</v>
      </c>
      <c r="AB1366" s="16">
        <f>IFERROR(_xlfn.IFNA(VLOOKUP(Fullmath[[#This Row],[M4]],$H$2:$L1365,4,FALSE),VLOOKUP(Fullmath[[#This Row],[M4]],$H1367:$L$2227,4,FALSE)),0)</f>
        <v>0</v>
      </c>
      <c r="AE1366" s="15">
        <f>IFERROR(_xlfn.IFNA(VLOOKUP(Fullmath[[#This Row],[M5]],$H$2:$L1365,2,FALSE),VLOOKUP(Fullmath[[#This Row],[M5]],$H1367:$L$2227,2,FALSE)),0)</f>
        <v>0</v>
      </c>
      <c r="AF1366" s="16">
        <f>IFERROR(_xlfn.IFNA(VLOOKUP(Fullmath[[#This Row],[M5]],$H$2:$L1365,4,FALSE),VLOOKUP(Fullmath[[#This Row],[M5]],$H1367:$L$2227,4,FALSE)),0)</f>
        <v>0</v>
      </c>
      <c r="AI1366" s="15">
        <f>IFERROR(_xlfn.IFNA(VLOOKUP(Fullmath[[#This Row],[M6]],$H$2:$L1365,2,FALSE),VLOOKUP(Fullmath[[#This Row],[M6]],$H1367:$L$2227,2,FALSE)),0)</f>
        <v>0</v>
      </c>
      <c r="AJ1366" s="16">
        <f>IFERROR(_xlfn.IFNA(VLOOKUP(Fullmath[[#This Row],[M6]],$H$2:$L1365,4,FALSE),VLOOKUP(Fullmath[[#This Row],[M6]],$H1367:$L$2227,4,FALSE)),0)</f>
        <v>0</v>
      </c>
      <c r="AM1366" s="6">
        <f>(IFERROR(VLOOKUP(AK1366,Components[[Name]:[Price]],2,FALSE),0))</f>
        <v>0</v>
      </c>
      <c r="AP1366" s="6">
        <f>(IFERROR(VLOOKUP(AN1366,Components[[Name]:[Price]],2,FALSE),0))</f>
        <v>0</v>
      </c>
      <c r="AS1366" s="6">
        <f>(IFERROR(VLOOKUP(AQ1366,Components[[Name]:[Price]],2,FALSE),0))</f>
        <v>0</v>
      </c>
      <c r="AV1366" s="6">
        <f>(IFERROR(VLOOKUP(AT1366,Components[[Name]:[Price]],2,FALSE),0))</f>
        <v>0</v>
      </c>
      <c r="AY1366" s="6">
        <f>(IFERROR(VLOOKUP(AW1366,Components[[Name]:[Price]],2,FALSE),0))</f>
        <v>0</v>
      </c>
      <c r="BB1366" s="6">
        <f>(IFERROR(VLOOKUP(AZ1366,Components[[Name]:[Price]],2,FALSE),0))</f>
        <v>0</v>
      </c>
    </row>
    <row r="1367" spans="9:54" x14ac:dyDescent="0.2">
      <c r="I1367" s="7" t="e">
        <f>Fullmath[[#This Row],[Total CP]]/Fullmath[[#This Row],[Quantity]]</f>
        <v>#DIV/0!</v>
      </c>
      <c r="J13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7" s="6" t="e">
        <f>Fullmath[[#This Row],[Mat Cost]]/Fullmath[[#This Row],[Quantity]]</f>
        <v>#DIV/0!</v>
      </c>
      <c r="L13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7" s="14"/>
      <c r="O1367" s="15">
        <f>IFERROR(_xlfn.IFNA(VLOOKUP(Fullmath[[#This Row],[M1]],$H$2:$L1366,2,FALSE),VLOOKUP(Fullmath[[#This Row],[M1]],$H1368:$L$2227,2,FALSE)),0)</f>
        <v>0</v>
      </c>
      <c r="P1367" s="16">
        <f>IFERROR(_xlfn.IFNA(VLOOKUP(Fullmath[[#This Row],[M1]],$H$2:$L1366,4,FALSE),VLOOKUP(Fullmath[[#This Row],[M1]],$H1368:$L$2227,4,FALSE)),0)</f>
        <v>0</v>
      </c>
      <c r="S1367" s="15">
        <f>IFERROR(_xlfn.IFNA(VLOOKUP(Fullmath[[#This Row],[M2]],$H$2:$L1366,2,FALSE),VLOOKUP(Fullmath[[#This Row],[M2]],$H1368:$L$2227,2,FALSE)),0)</f>
        <v>0</v>
      </c>
      <c r="T1367" s="16">
        <f>IFERROR(_xlfn.IFNA(VLOOKUP(Fullmath[[#This Row],[M2]],$H$2:$L1366,4,FALSE),VLOOKUP(Fullmath[[#This Row],[M2]],$H1368:$L$2227,4,FALSE)),0)</f>
        <v>0</v>
      </c>
      <c r="W1367" s="15">
        <f>IFERROR(_xlfn.IFNA(VLOOKUP(Fullmath[[#This Row],[M3]],$H$2:$L1366,2,FALSE),VLOOKUP(Fullmath[[#This Row],[M3]],$H1368:$L$2227,2,FALSE)),0)</f>
        <v>0</v>
      </c>
      <c r="X1367" s="16">
        <f>IFERROR(_xlfn.IFNA(VLOOKUP(Fullmath[[#This Row],[M3]],$H$2:$L1366,4,FALSE),VLOOKUP(Fullmath[[#This Row],[M3]],$H1368:$L$2227,4,FALSE)),0)</f>
        <v>0</v>
      </c>
      <c r="AA1367" s="15">
        <f>IFERROR(_xlfn.IFNA(VLOOKUP(Fullmath[[#This Row],[M4]],$H$2:$L1366,2,FALSE),VLOOKUP(Fullmath[[#This Row],[M4]],$H1368:$L$2227,2,FALSE)),0)</f>
        <v>0</v>
      </c>
      <c r="AB1367" s="16">
        <f>IFERROR(_xlfn.IFNA(VLOOKUP(Fullmath[[#This Row],[M4]],$H$2:$L1366,4,FALSE),VLOOKUP(Fullmath[[#This Row],[M4]],$H1368:$L$2227,4,FALSE)),0)</f>
        <v>0</v>
      </c>
      <c r="AE1367" s="15">
        <f>IFERROR(_xlfn.IFNA(VLOOKUP(Fullmath[[#This Row],[M5]],$H$2:$L1366,2,FALSE),VLOOKUP(Fullmath[[#This Row],[M5]],$H1368:$L$2227,2,FALSE)),0)</f>
        <v>0</v>
      </c>
      <c r="AF1367" s="16">
        <f>IFERROR(_xlfn.IFNA(VLOOKUP(Fullmath[[#This Row],[M5]],$H$2:$L1366,4,FALSE),VLOOKUP(Fullmath[[#This Row],[M5]],$H1368:$L$2227,4,FALSE)),0)</f>
        <v>0</v>
      </c>
      <c r="AI1367" s="15">
        <f>IFERROR(_xlfn.IFNA(VLOOKUP(Fullmath[[#This Row],[M6]],$H$2:$L1366,2,FALSE),VLOOKUP(Fullmath[[#This Row],[M6]],$H1368:$L$2227,2,FALSE)),0)</f>
        <v>0</v>
      </c>
      <c r="AJ1367" s="16">
        <f>IFERROR(_xlfn.IFNA(VLOOKUP(Fullmath[[#This Row],[M6]],$H$2:$L1366,4,FALSE),VLOOKUP(Fullmath[[#This Row],[M6]],$H1368:$L$2227,4,FALSE)),0)</f>
        <v>0</v>
      </c>
      <c r="AM1367" s="6">
        <f>(IFERROR(VLOOKUP(AK1367,Components[[Name]:[Price]],2,FALSE),0))</f>
        <v>0</v>
      </c>
      <c r="AP1367" s="6">
        <f>(IFERROR(VLOOKUP(AN1367,Components[[Name]:[Price]],2,FALSE),0))</f>
        <v>0</v>
      </c>
      <c r="AS1367" s="6">
        <f>(IFERROR(VLOOKUP(AQ1367,Components[[Name]:[Price]],2,FALSE),0))</f>
        <v>0</v>
      </c>
      <c r="AV1367" s="6">
        <f>(IFERROR(VLOOKUP(AT1367,Components[[Name]:[Price]],2,FALSE),0))</f>
        <v>0</v>
      </c>
      <c r="AY1367" s="6">
        <f>(IFERROR(VLOOKUP(AW1367,Components[[Name]:[Price]],2,FALSE),0))</f>
        <v>0</v>
      </c>
      <c r="BB1367" s="6">
        <f>(IFERROR(VLOOKUP(AZ1367,Components[[Name]:[Price]],2,FALSE),0))</f>
        <v>0</v>
      </c>
    </row>
    <row r="1368" spans="9:54" x14ac:dyDescent="0.2">
      <c r="I1368" s="7" t="e">
        <f>Fullmath[[#This Row],[Total CP]]/Fullmath[[#This Row],[Quantity]]</f>
        <v>#DIV/0!</v>
      </c>
      <c r="J13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8" s="6" t="e">
        <f>Fullmath[[#This Row],[Mat Cost]]/Fullmath[[#This Row],[Quantity]]</f>
        <v>#DIV/0!</v>
      </c>
      <c r="L13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8" s="14"/>
      <c r="O1368" s="15">
        <f>IFERROR(_xlfn.IFNA(VLOOKUP(Fullmath[[#This Row],[M1]],$H$2:$L1367,2,FALSE),VLOOKUP(Fullmath[[#This Row],[M1]],$H1369:$L$2227,2,FALSE)),0)</f>
        <v>0</v>
      </c>
      <c r="P1368" s="16">
        <f>IFERROR(_xlfn.IFNA(VLOOKUP(Fullmath[[#This Row],[M1]],$H$2:$L1367,4,FALSE),VLOOKUP(Fullmath[[#This Row],[M1]],$H1369:$L$2227,4,FALSE)),0)</f>
        <v>0</v>
      </c>
      <c r="S1368" s="15">
        <f>IFERROR(_xlfn.IFNA(VLOOKUP(Fullmath[[#This Row],[M2]],$H$2:$L1367,2,FALSE),VLOOKUP(Fullmath[[#This Row],[M2]],$H1369:$L$2227,2,FALSE)),0)</f>
        <v>0</v>
      </c>
      <c r="T1368" s="16">
        <f>IFERROR(_xlfn.IFNA(VLOOKUP(Fullmath[[#This Row],[M2]],$H$2:$L1367,4,FALSE),VLOOKUP(Fullmath[[#This Row],[M2]],$H1369:$L$2227,4,FALSE)),0)</f>
        <v>0</v>
      </c>
      <c r="W1368" s="15">
        <f>IFERROR(_xlfn.IFNA(VLOOKUP(Fullmath[[#This Row],[M3]],$H$2:$L1367,2,FALSE),VLOOKUP(Fullmath[[#This Row],[M3]],$H1369:$L$2227,2,FALSE)),0)</f>
        <v>0</v>
      </c>
      <c r="X1368" s="16">
        <f>IFERROR(_xlfn.IFNA(VLOOKUP(Fullmath[[#This Row],[M3]],$H$2:$L1367,4,FALSE),VLOOKUP(Fullmath[[#This Row],[M3]],$H1369:$L$2227,4,FALSE)),0)</f>
        <v>0</v>
      </c>
      <c r="AA1368" s="15">
        <f>IFERROR(_xlfn.IFNA(VLOOKUP(Fullmath[[#This Row],[M4]],$H$2:$L1367,2,FALSE),VLOOKUP(Fullmath[[#This Row],[M4]],$H1369:$L$2227,2,FALSE)),0)</f>
        <v>0</v>
      </c>
      <c r="AB1368" s="16">
        <f>IFERROR(_xlfn.IFNA(VLOOKUP(Fullmath[[#This Row],[M4]],$H$2:$L1367,4,FALSE),VLOOKUP(Fullmath[[#This Row],[M4]],$H1369:$L$2227,4,FALSE)),0)</f>
        <v>0</v>
      </c>
      <c r="AE1368" s="15">
        <f>IFERROR(_xlfn.IFNA(VLOOKUP(Fullmath[[#This Row],[M5]],$H$2:$L1367,2,FALSE),VLOOKUP(Fullmath[[#This Row],[M5]],$H1369:$L$2227,2,FALSE)),0)</f>
        <v>0</v>
      </c>
      <c r="AF1368" s="16">
        <f>IFERROR(_xlfn.IFNA(VLOOKUP(Fullmath[[#This Row],[M5]],$H$2:$L1367,4,FALSE),VLOOKUP(Fullmath[[#This Row],[M5]],$H1369:$L$2227,4,FALSE)),0)</f>
        <v>0</v>
      </c>
      <c r="AI1368" s="15">
        <f>IFERROR(_xlfn.IFNA(VLOOKUP(Fullmath[[#This Row],[M6]],$H$2:$L1367,2,FALSE),VLOOKUP(Fullmath[[#This Row],[M6]],$H1369:$L$2227,2,FALSE)),0)</f>
        <v>0</v>
      </c>
      <c r="AJ1368" s="16">
        <f>IFERROR(_xlfn.IFNA(VLOOKUP(Fullmath[[#This Row],[M6]],$H$2:$L1367,4,FALSE),VLOOKUP(Fullmath[[#This Row],[M6]],$H1369:$L$2227,4,FALSE)),0)</f>
        <v>0</v>
      </c>
      <c r="AM1368" s="6">
        <f>(IFERROR(VLOOKUP(AK1368,Components[[Name]:[Price]],2,FALSE),0))</f>
        <v>0</v>
      </c>
      <c r="AP1368" s="6">
        <f>(IFERROR(VLOOKUP(AN1368,Components[[Name]:[Price]],2,FALSE),0))</f>
        <v>0</v>
      </c>
      <c r="AS1368" s="6">
        <f>(IFERROR(VLOOKUP(AQ1368,Components[[Name]:[Price]],2,FALSE),0))</f>
        <v>0</v>
      </c>
      <c r="AV1368" s="6">
        <f>(IFERROR(VLOOKUP(AT1368,Components[[Name]:[Price]],2,FALSE),0))</f>
        <v>0</v>
      </c>
      <c r="AY1368" s="6">
        <f>(IFERROR(VLOOKUP(AW1368,Components[[Name]:[Price]],2,FALSE),0))</f>
        <v>0</v>
      </c>
      <c r="BB1368" s="6">
        <f>(IFERROR(VLOOKUP(AZ1368,Components[[Name]:[Price]],2,FALSE),0))</f>
        <v>0</v>
      </c>
    </row>
    <row r="1369" spans="9:54" x14ac:dyDescent="0.2">
      <c r="I1369" s="7" t="e">
        <f>Fullmath[[#This Row],[Total CP]]/Fullmath[[#This Row],[Quantity]]</f>
        <v>#DIV/0!</v>
      </c>
      <c r="J13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69" s="6" t="e">
        <f>Fullmath[[#This Row],[Mat Cost]]/Fullmath[[#This Row],[Quantity]]</f>
        <v>#DIV/0!</v>
      </c>
      <c r="L13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69" s="14"/>
      <c r="O1369" s="15">
        <f>IFERROR(_xlfn.IFNA(VLOOKUP(Fullmath[[#This Row],[M1]],$H$2:$L1368,2,FALSE),VLOOKUP(Fullmath[[#This Row],[M1]],$H1370:$L$2227,2,FALSE)),0)</f>
        <v>0</v>
      </c>
      <c r="P1369" s="16">
        <f>IFERROR(_xlfn.IFNA(VLOOKUP(Fullmath[[#This Row],[M1]],$H$2:$L1368,4,FALSE),VLOOKUP(Fullmath[[#This Row],[M1]],$H1370:$L$2227,4,FALSE)),0)</f>
        <v>0</v>
      </c>
      <c r="S1369" s="15">
        <f>IFERROR(_xlfn.IFNA(VLOOKUP(Fullmath[[#This Row],[M2]],$H$2:$L1368,2,FALSE),VLOOKUP(Fullmath[[#This Row],[M2]],$H1370:$L$2227,2,FALSE)),0)</f>
        <v>0</v>
      </c>
      <c r="T1369" s="16">
        <f>IFERROR(_xlfn.IFNA(VLOOKUP(Fullmath[[#This Row],[M2]],$H$2:$L1368,4,FALSE),VLOOKUP(Fullmath[[#This Row],[M2]],$H1370:$L$2227,4,FALSE)),0)</f>
        <v>0</v>
      </c>
      <c r="W1369" s="15">
        <f>IFERROR(_xlfn.IFNA(VLOOKUP(Fullmath[[#This Row],[M3]],$H$2:$L1368,2,FALSE),VLOOKUP(Fullmath[[#This Row],[M3]],$H1370:$L$2227,2,FALSE)),0)</f>
        <v>0</v>
      </c>
      <c r="X1369" s="16">
        <f>IFERROR(_xlfn.IFNA(VLOOKUP(Fullmath[[#This Row],[M3]],$H$2:$L1368,4,FALSE),VLOOKUP(Fullmath[[#This Row],[M3]],$H1370:$L$2227,4,FALSE)),0)</f>
        <v>0</v>
      </c>
      <c r="AA1369" s="15">
        <f>IFERROR(_xlfn.IFNA(VLOOKUP(Fullmath[[#This Row],[M4]],$H$2:$L1368,2,FALSE),VLOOKUP(Fullmath[[#This Row],[M4]],$H1370:$L$2227,2,FALSE)),0)</f>
        <v>0</v>
      </c>
      <c r="AB1369" s="16">
        <f>IFERROR(_xlfn.IFNA(VLOOKUP(Fullmath[[#This Row],[M4]],$H$2:$L1368,4,FALSE),VLOOKUP(Fullmath[[#This Row],[M4]],$H1370:$L$2227,4,FALSE)),0)</f>
        <v>0</v>
      </c>
      <c r="AE1369" s="15">
        <f>IFERROR(_xlfn.IFNA(VLOOKUP(Fullmath[[#This Row],[M5]],$H$2:$L1368,2,FALSE),VLOOKUP(Fullmath[[#This Row],[M5]],$H1370:$L$2227,2,FALSE)),0)</f>
        <v>0</v>
      </c>
      <c r="AF1369" s="16">
        <f>IFERROR(_xlfn.IFNA(VLOOKUP(Fullmath[[#This Row],[M5]],$H$2:$L1368,4,FALSE),VLOOKUP(Fullmath[[#This Row],[M5]],$H1370:$L$2227,4,FALSE)),0)</f>
        <v>0</v>
      </c>
      <c r="AI1369" s="15">
        <f>IFERROR(_xlfn.IFNA(VLOOKUP(Fullmath[[#This Row],[M6]],$H$2:$L1368,2,FALSE),VLOOKUP(Fullmath[[#This Row],[M6]],$H1370:$L$2227,2,FALSE)),0)</f>
        <v>0</v>
      </c>
      <c r="AJ1369" s="16">
        <f>IFERROR(_xlfn.IFNA(VLOOKUP(Fullmath[[#This Row],[M6]],$H$2:$L1368,4,FALSE),VLOOKUP(Fullmath[[#This Row],[M6]],$H1370:$L$2227,4,FALSE)),0)</f>
        <v>0</v>
      </c>
      <c r="AM1369" s="6">
        <f>(IFERROR(VLOOKUP(AK1369,Components[[Name]:[Price]],2,FALSE),0))</f>
        <v>0</v>
      </c>
      <c r="AP1369" s="6">
        <f>(IFERROR(VLOOKUP(AN1369,Components[[Name]:[Price]],2,FALSE),0))</f>
        <v>0</v>
      </c>
      <c r="AS1369" s="6">
        <f>(IFERROR(VLOOKUP(AQ1369,Components[[Name]:[Price]],2,FALSE),0))</f>
        <v>0</v>
      </c>
      <c r="AV1369" s="6">
        <f>(IFERROR(VLOOKUP(AT1369,Components[[Name]:[Price]],2,FALSE),0))</f>
        <v>0</v>
      </c>
      <c r="AY1369" s="6">
        <f>(IFERROR(VLOOKUP(AW1369,Components[[Name]:[Price]],2,FALSE),0))</f>
        <v>0</v>
      </c>
      <c r="BB1369" s="6">
        <f>(IFERROR(VLOOKUP(AZ1369,Components[[Name]:[Price]],2,FALSE),0))</f>
        <v>0</v>
      </c>
    </row>
    <row r="1370" spans="9:54" x14ac:dyDescent="0.2">
      <c r="I1370" s="7" t="e">
        <f>Fullmath[[#This Row],[Total CP]]/Fullmath[[#This Row],[Quantity]]</f>
        <v>#DIV/0!</v>
      </c>
      <c r="J13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0" s="6" t="e">
        <f>Fullmath[[#This Row],[Mat Cost]]/Fullmath[[#This Row],[Quantity]]</f>
        <v>#DIV/0!</v>
      </c>
      <c r="L13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0" s="14"/>
      <c r="O1370" s="15">
        <f>IFERROR(_xlfn.IFNA(VLOOKUP(Fullmath[[#This Row],[M1]],$H$2:$L1369,2,FALSE),VLOOKUP(Fullmath[[#This Row],[M1]],$H1371:$L$2227,2,FALSE)),0)</f>
        <v>0</v>
      </c>
      <c r="P1370" s="16">
        <f>IFERROR(_xlfn.IFNA(VLOOKUP(Fullmath[[#This Row],[M1]],$H$2:$L1369,4,FALSE),VLOOKUP(Fullmath[[#This Row],[M1]],$H1371:$L$2227,4,FALSE)),0)</f>
        <v>0</v>
      </c>
      <c r="S1370" s="15">
        <f>IFERROR(_xlfn.IFNA(VLOOKUP(Fullmath[[#This Row],[M2]],$H$2:$L1369,2,FALSE),VLOOKUP(Fullmath[[#This Row],[M2]],$H1371:$L$2227,2,FALSE)),0)</f>
        <v>0</v>
      </c>
      <c r="T1370" s="16">
        <f>IFERROR(_xlfn.IFNA(VLOOKUP(Fullmath[[#This Row],[M2]],$H$2:$L1369,4,FALSE),VLOOKUP(Fullmath[[#This Row],[M2]],$H1371:$L$2227,4,FALSE)),0)</f>
        <v>0</v>
      </c>
      <c r="W1370" s="15">
        <f>IFERROR(_xlfn.IFNA(VLOOKUP(Fullmath[[#This Row],[M3]],$H$2:$L1369,2,FALSE),VLOOKUP(Fullmath[[#This Row],[M3]],$H1371:$L$2227,2,FALSE)),0)</f>
        <v>0</v>
      </c>
      <c r="X1370" s="16">
        <f>IFERROR(_xlfn.IFNA(VLOOKUP(Fullmath[[#This Row],[M3]],$H$2:$L1369,4,FALSE),VLOOKUP(Fullmath[[#This Row],[M3]],$H1371:$L$2227,4,FALSE)),0)</f>
        <v>0</v>
      </c>
      <c r="AA1370" s="15">
        <f>IFERROR(_xlfn.IFNA(VLOOKUP(Fullmath[[#This Row],[M4]],$H$2:$L1369,2,FALSE),VLOOKUP(Fullmath[[#This Row],[M4]],$H1371:$L$2227,2,FALSE)),0)</f>
        <v>0</v>
      </c>
      <c r="AB1370" s="16">
        <f>IFERROR(_xlfn.IFNA(VLOOKUP(Fullmath[[#This Row],[M4]],$H$2:$L1369,4,FALSE),VLOOKUP(Fullmath[[#This Row],[M4]],$H1371:$L$2227,4,FALSE)),0)</f>
        <v>0</v>
      </c>
      <c r="AE1370" s="15">
        <f>IFERROR(_xlfn.IFNA(VLOOKUP(Fullmath[[#This Row],[M5]],$H$2:$L1369,2,FALSE),VLOOKUP(Fullmath[[#This Row],[M5]],$H1371:$L$2227,2,FALSE)),0)</f>
        <v>0</v>
      </c>
      <c r="AF1370" s="16">
        <f>IFERROR(_xlfn.IFNA(VLOOKUP(Fullmath[[#This Row],[M5]],$H$2:$L1369,4,FALSE),VLOOKUP(Fullmath[[#This Row],[M5]],$H1371:$L$2227,4,FALSE)),0)</f>
        <v>0</v>
      </c>
      <c r="AI1370" s="15">
        <f>IFERROR(_xlfn.IFNA(VLOOKUP(Fullmath[[#This Row],[M6]],$H$2:$L1369,2,FALSE),VLOOKUP(Fullmath[[#This Row],[M6]],$H1371:$L$2227,2,FALSE)),0)</f>
        <v>0</v>
      </c>
      <c r="AJ1370" s="16">
        <f>IFERROR(_xlfn.IFNA(VLOOKUP(Fullmath[[#This Row],[M6]],$H$2:$L1369,4,FALSE),VLOOKUP(Fullmath[[#This Row],[M6]],$H1371:$L$2227,4,FALSE)),0)</f>
        <v>0</v>
      </c>
      <c r="AM1370" s="6">
        <f>(IFERROR(VLOOKUP(AK1370,Components[[Name]:[Price]],2,FALSE),0))</f>
        <v>0</v>
      </c>
      <c r="AP1370" s="6">
        <f>(IFERROR(VLOOKUP(AN1370,Components[[Name]:[Price]],2,FALSE),0))</f>
        <v>0</v>
      </c>
      <c r="AS1370" s="6">
        <f>(IFERROR(VLOOKUP(AQ1370,Components[[Name]:[Price]],2,FALSE),0))</f>
        <v>0</v>
      </c>
      <c r="AV1370" s="6">
        <f>(IFERROR(VLOOKUP(AT1370,Components[[Name]:[Price]],2,FALSE),0))</f>
        <v>0</v>
      </c>
      <c r="AY1370" s="6">
        <f>(IFERROR(VLOOKUP(AW1370,Components[[Name]:[Price]],2,FALSE),0))</f>
        <v>0</v>
      </c>
      <c r="BB1370" s="6">
        <f>(IFERROR(VLOOKUP(AZ1370,Components[[Name]:[Price]],2,FALSE),0))</f>
        <v>0</v>
      </c>
    </row>
    <row r="1371" spans="9:54" x14ac:dyDescent="0.2">
      <c r="I1371" s="7" t="e">
        <f>Fullmath[[#This Row],[Total CP]]/Fullmath[[#This Row],[Quantity]]</f>
        <v>#DIV/0!</v>
      </c>
      <c r="J13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1" s="6" t="e">
        <f>Fullmath[[#This Row],[Mat Cost]]/Fullmath[[#This Row],[Quantity]]</f>
        <v>#DIV/0!</v>
      </c>
      <c r="L13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1" s="14"/>
      <c r="O1371" s="15">
        <f>IFERROR(_xlfn.IFNA(VLOOKUP(Fullmath[[#This Row],[M1]],$H$2:$L1370,2,FALSE),VLOOKUP(Fullmath[[#This Row],[M1]],$H1372:$L$2227,2,FALSE)),0)</f>
        <v>0</v>
      </c>
      <c r="P1371" s="16">
        <f>IFERROR(_xlfn.IFNA(VLOOKUP(Fullmath[[#This Row],[M1]],$H$2:$L1370,4,FALSE),VLOOKUP(Fullmath[[#This Row],[M1]],$H1372:$L$2227,4,FALSE)),0)</f>
        <v>0</v>
      </c>
      <c r="S1371" s="15">
        <f>IFERROR(_xlfn.IFNA(VLOOKUP(Fullmath[[#This Row],[M2]],$H$2:$L1370,2,FALSE),VLOOKUP(Fullmath[[#This Row],[M2]],$H1372:$L$2227,2,FALSE)),0)</f>
        <v>0</v>
      </c>
      <c r="T1371" s="16">
        <f>IFERROR(_xlfn.IFNA(VLOOKUP(Fullmath[[#This Row],[M2]],$H$2:$L1370,4,FALSE),VLOOKUP(Fullmath[[#This Row],[M2]],$H1372:$L$2227,4,FALSE)),0)</f>
        <v>0</v>
      </c>
      <c r="W1371" s="15">
        <f>IFERROR(_xlfn.IFNA(VLOOKUP(Fullmath[[#This Row],[M3]],$H$2:$L1370,2,FALSE),VLOOKUP(Fullmath[[#This Row],[M3]],$H1372:$L$2227,2,FALSE)),0)</f>
        <v>0</v>
      </c>
      <c r="X1371" s="16">
        <f>IFERROR(_xlfn.IFNA(VLOOKUP(Fullmath[[#This Row],[M3]],$H$2:$L1370,4,FALSE),VLOOKUP(Fullmath[[#This Row],[M3]],$H1372:$L$2227,4,FALSE)),0)</f>
        <v>0</v>
      </c>
      <c r="AA1371" s="15">
        <f>IFERROR(_xlfn.IFNA(VLOOKUP(Fullmath[[#This Row],[M4]],$H$2:$L1370,2,FALSE),VLOOKUP(Fullmath[[#This Row],[M4]],$H1372:$L$2227,2,FALSE)),0)</f>
        <v>0</v>
      </c>
      <c r="AB1371" s="16">
        <f>IFERROR(_xlfn.IFNA(VLOOKUP(Fullmath[[#This Row],[M4]],$H$2:$L1370,4,FALSE),VLOOKUP(Fullmath[[#This Row],[M4]],$H1372:$L$2227,4,FALSE)),0)</f>
        <v>0</v>
      </c>
      <c r="AE1371" s="15">
        <f>IFERROR(_xlfn.IFNA(VLOOKUP(Fullmath[[#This Row],[M5]],$H$2:$L1370,2,FALSE),VLOOKUP(Fullmath[[#This Row],[M5]],$H1372:$L$2227,2,FALSE)),0)</f>
        <v>0</v>
      </c>
      <c r="AF1371" s="16">
        <f>IFERROR(_xlfn.IFNA(VLOOKUP(Fullmath[[#This Row],[M5]],$H$2:$L1370,4,FALSE),VLOOKUP(Fullmath[[#This Row],[M5]],$H1372:$L$2227,4,FALSE)),0)</f>
        <v>0</v>
      </c>
      <c r="AI1371" s="15">
        <f>IFERROR(_xlfn.IFNA(VLOOKUP(Fullmath[[#This Row],[M6]],$H$2:$L1370,2,FALSE),VLOOKUP(Fullmath[[#This Row],[M6]],$H1372:$L$2227,2,FALSE)),0)</f>
        <v>0</v>
      </c>
      <c r="AJ1371" s="16">
        <f>IFERROR(_xlfn.IFNA(VLOOKUP(Fullmath[[#This Row],[M6]],$H$2:$L1370,4,FALSE),VLOOKUP(Fullmath[[#This Row],[M6]],$H1372:$L$2227,4,FALSE)),0)</f>
        <v>0</v>
      </c>
      <c r="AM1371" s="6">
        <f>(IFERROR(VLOOKUP(AK1371,Components[[Name]:[Price]],2,FALSE),0))</f>
        <v>0</v>
      </c>
      <c r="AP1371" s="6">
        <f>(IFERROR(VLOOKUP(AN1371,Components[[Name]:[Price]],2,FALSE),0))</f>
        <v>0</v>
      </c>
      <c r="AS1371" s="6">
        <f>(IFERROR(VLOOKUP(AQ1371,Components[[Name]:[Price]],2,FALSE),0))</f>
        <v>0</v>
      </c>
      <c r="AV1371" s="6">
        <f>(IFERROR(VLOOKUP(AT1371,Components[[Name]:[Price]],2,FALSE),0))</f>
        <v>0</v>
      </c>
      <c r="AY1371" s="6">
        <f>(IFERROR(VLOOKUP(AW1371,Components[[Name]:[Price]],2,FALSE),0))</f>
        <v>0</v>
      </c>
      <c r="BB1371" s="6">
        <f>(IFERROR(VLOOKUP(AZ1371,Components[[Name]:[Price]],2,FALSE),0))</f>
        <v>0</v>
      </c>
    </row>
    <row r="1372" spans="9:54" x14ac:dyDescent="0.2">
      <c r="I1372" s="7" t="e">
        <f>Fullmath[[#This Row],[Total CP]]/Fullmath[[#This Row],[Quantity]]</f>
        <v>#DIV/0!</v>
      </c>
      <c r="J13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2" s="6" t="e">
        <f>Fullmath[[#This Row],[Mat Cost]]/Fullmath[[#This Row],[Quantity]]</f>
        <v>#DIV/0!</v>
      </c>
      <c r="L13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2" s="14"/>
      <c r="O1372" s="15">
        <f>IFERROR(_xlfn.IFNA(VLOOKUP(Fullmath[[#This Row],[M1]],$H$2:$L1371,2,FALSE),VLOOKUP(Fullmath[[#This Row],[M1]],$H1373:$L$2227,2,FALSE)),0)</f>
        <v>0</v>
      </c>
      <c r="P1372" s="16">
        <f>IFERROR(_xlfn.IFNA(VLOOKUP(Fullmath[[#This Row],[M1]],$H$2:$L1371,4,FALSE),VLOOKUP(Fullmath[[#This Row],[M1]],$H1373:$L$2227,4,FALSE)),0)</f>
        <v>0</v>
      </c>
      <c r="S1372" s="15">
        <f>IFERROR(_xlfn.IFNA(VLOOKUP(Fullmath[[#This Row],[M2]],$H$2:$L1371,2,FALSE),VLOOKUP(Fullmath[[#This Row],[M2]],$H1373:$L$2227,2,FALSE)),0)</f>
        <v>0</v>
      </c>
      <c r="T1372" s="16">
        <f>IFERROR(_xlfn.IFNA(VLOOKUP(Fullmath[[#This Row],[M2]],$H$2:$L1371,4,FALSE),VLOOKUP(Fullmath[[#This Row],[M2]],$H1373:$L$2227,4,FALSE)),0)</f>
        <v>0</v>
      </c>
      <c r="W1372" s="15">
        <f>IFERROR(_xlfn.IFNA(VLOOKUP(Fullmath[[#This Row],[M3]],$H$2:$L1371,2,FALSE),VLOOKUP(Fullmath[[#This Row],[M3]],$H1373:$L$2227,2,FALSE)),0)</f>
        <v>0</v>
      </c>
      <c r="X1372" s="16">
        <f>IFERROR(_xlfn.IFNA(VLOOKUP(Fullmath[[#This Row],[M3]],$H$2:$L1371,4,FALSE),VLOOKUP(Fullmath[[#This Row],[M3]],$H1373:$L$2227,4,FALSE)),0)</f>
        <v>0</v>
      </c>
      <c r="AA1372" s="15">
        <f>IFERROR(_xlfn.IFNA(VLOOKUP(Fullmath[[#This Row],[M4]],$H$2:$L1371,2,FALSE),VLOOKUP(Fullmath[[#This Row],[M4]],$H1373:$L$2227,2,FALSE)),0)</f>
        <v>0</v>
      </c>
      <c r="AB1372" s="16">
        <f>IFERROR(_xlfn.IFNA(VLOOKUP(Fullmath[[#This Row],[M4]],$H$2:$L1371,4,FALSE),VLOOKUP(Fullmath[[#This Row],[M4]],$H1373:$L$2227,4,FALSE)),0)</f>
        <v>0</v>
      </c>
      <c r="AE1372" s="15">
        <f>IFERROR(_xlfn.IFNA(VLOOKUP(Fullmath[[#This Row],[M5]],$H$2:$L1371,2,FALSE),VLOOKUP(Fullmath[[#This Row],[M5]],$H1373:$L$2227,2,FALSE)),0)</f>
        <v>0</v>
      </c>
      <c r="AF1372" s="16">
        <f>IFERROR(_xlfn.IFNA(VLOOKUP(Fullmath[[#This Row],[M5]],$H$2:$L1371,4,FALSE),VLOOKUP(Fullmath[[#This Row],[M5]],$H1373:$L$2227,4,FALSE)),0)</f>
        <v>0</v>
      </c>
      <c r="AI1372" s="15">
        <f>IFERROR(_xlfn.IFNA(VLOOKUP(Fullmath[[#This Row],[M6]],$H$2:$L1371,2,FALSE),VLOOKUP(Fullmath[[#This Row],[M6]],$H1373:$L$2227,2,FALSE)),0)</f>
        <v>0</v>
      </c>
      <c r="AJ1372" s="16">
        <f>IFERROR(_xlfn.IFNA(VLOOKUP(Fullmath[[#This Row],[M6]],$H$2:$L1371,4,FALSE),VLOOKUP(Fullmath[[#This Row],[M6]],$H1373:$L$2227,4,FALSE)),0)</f>
        <v>0</v>
      </c>
      <c r="AM1372" s="6">
        <f>(IFERROR(VLOOKUP(AK1372,Components[[Name]:[Price]],2,FALSE),0))</f>
        <v>0</v>
      </c>
      <c r="AP1372" s="6">
        <f>(IFERROR(VLOOKUP(AN1372,Components[[Name]:[Price]],2,FALSE),0))</f>
        <v>0</v>
      </c>
      <c r="AS1372" s="6">
        <f>(IFERROR(VLOOKUP(AQ1372,Components[[Name]:[Price]],2,FALSE),0))</f>
        <v>0</v>
      </c>
      <c r="AV1372" s="6">
        <f>(IFERROR(VLOOKUP(AT1372,Components[[Name]:[Price]],2,FALSE),0))</f>
        <v>0</v>
      </c>
      <c r="AY1372" s="6">
        <f>(IFERROR(VLOOKUP(AW1372,Components[[Name]:[Price]],2,FALSE),0))</f>
        <v>0</v>
      </c>
      <c r="BB1372" s="6">
        <f>(IFERROR(VLOOKUP(AZ1372,Components[[Name]:[Price]],2,FALSE),0))</f>
        <v>0</v>
      </c>
    </row>
    <row r="1373" spans="9:54" x14ac:dyDescent="0.2">
      <c r="I1373" s="7" t="e">
        <f>Fullmath[[#This Row],[Total CP]]/Fullmath[[#This Row],[Quantity]]</f>
        <v>#DIV/0!</v>
      </c>
      <c r="J13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3" s="6" t="e">
        <f>Fullmath[[#This Row],[Mat Cost]]/Fullmath[[#This Row],[Quantity]]</f>
        <v>#DIV/0!</v>
      </c>
      <c r="L13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3" s="14"/>
      <c r="O1373" s="15">
        <f>IFERROR(_xlfn.IFNA(VLOOKUP(Fullmath[[#This Row],[M1]],$H$2:$L1372,2,FALSE),VLOOKUP(Fullmath[[#This Row],[M1]],$H1374:$L$2227,2,FALSE)),0)</f>
        <v>0</v>
      </c>
      <c r="P1373" s="16">
        <f>IFERROR(_xlfn.IFNA(VLOOKUP(Fullmath[[#This Row],[M1]],$H$2:$L1372,4,FALSE),VLOOKUP(Fullmath[[#This Row],[M1]],$H1374:$L$2227,4,FALSE)),0)</f>
        <v>0</v>
      </c>
      <c r="S1373" s="15">
        <f>IFERROR(_xlfn.IFNA(VLOOKUP(Fullmath[[#This Row],[M2]],$H$2:$L1372,2,FALSE),VLOOKUP(Fullmath[[#This Row],[M2]],$H1374:$L$2227,2,FALSE)),0)</f>
        <v>0</v>
      </c>
      <c r="T1373" s="16">
        <f>IFERROR(_xlfn.IFNA(VLOOKUP(Fullmath[[#This Row],[M2]],$H$2:$L1372,4,FALSE),VLOOKUP(Fullmath[[#This Row],[M2]],$H1374:$L$2227,4,FALSE)),0)</f>
        <v>0</v>
      </c>
      <c r="W1373" s="15">
        <f>IFERROR(_xlfn.IFNA(VLOOKUP(Fullmath[[#This Row],[M3]],$H$2:$L1372,2,FALSE),VLOOKUP(Fullmath[[#This Row],[M3]],$H1374:$L$2227,2,FALSE)),0)</f>
        <v>0</v>
      </c>
      <c r="X1373" s="16">
        <f>IFERROR(_xlfn.IFNA(VLOOKUP(Fullmath[[#This Row],[M3]],$H$2:$L1372,4,FALSE),VLOOKUP(Fullmath[[#This Row],[M3]],$H1374:$L$2227,4,FALSE)),0)</f>
        <v>0</v>
      </c>
      <c r="AA1373" s="15">
        <f>IFERROR(_xlfn.IFNA(VLOOKUP(Fullmath[[#This Row],[M4]],$H$2:$L1372,2,FALSE),VLOOKUP(Fullmath[[#This Row],[M4]],$H1374:$L$2227,2,FALSE)),0)</f>
        <v>0</v>
      </c>
      <c r="AB1373" s="16">
        <f>IFERROR(_xlfn.IFNA(VLOOKUP(Fullmath[[#This Row],[M4]],$H$2:$L1372,4,FALSE),VLOOKUP(Fullmath[[#This Row],[M4]],$H1374:$L$2227,4,FALSE)),0)</f>
        <v>0</v>
      </c>
      <c r="AE1373" s="15">
        <f>IFERROR(_xlfn.IFNA(VLOOKUP(Fullmath[[#This Row],[M5]],$H$2:$L1372,2,FALSE),VLOOKUP(Fullmath[[#This Row],[M5]],$H1374:$L$2227,2,FALSE)),0)</f>
        <v>0</v>
      </c>
      <c r="AF1373" s="16">
        <f>IFERROR(_xlfn.IFNA(VLOOKUP(Fullmath[[#This Row],[M5]],$H$2:$L1372,4,FALSE),VLOOKUP(Fullmath[[#This Row],[M5]],$H1374:$L$2227,4,FALSE)),0)</f>
        <v>0</v>
      </c>
      <c r="AI1373" s="15">
        <f>IFERROR(_xlfn.IFNA(VLOOKUP(Fullmath[[#This Row],[M6]],$H$2:$L1372,2,FALSE),VLOOKUP(Fullmath[[#This Row],[M6]],$H1374:$L$2227,2,FALSE)),0)</f>
        <v>0</v>
      </c>
      <c r="AJ1373" s="16">
        <f>IFERROR(_xlfn.IFNA(VLOOKUP(Fullmath[[#This Row],[M6]],$H$2:$L1372,4,FALSE),VLOOKUP(Fullmath[[#This Row],[M6]],$H1374:$L$2227,4,FALSE)),0)</f>
        <v>0</v>
      </c>
      <c r="AM1373" s="6">
        <f>(IFERROR(VLOOKUP(AK1373,Components[[Name]:[Price]],2,FALSE),0))</f>
        <v>0</v>
      </c>
      <c r="AP1373" s="6">
        <f>(IFERROR(VLOOKUP(AN1373,Components[[Name]:[Price]],2,FALSE),0))</f>
        <v>0</v>
      </c>
      <c r="AS1373" s="6">
        <f>(IFERROR(VLOOKUP(AQ1373,Components[[Name]:[Price]],2,FALSE),0))</f>
        <v>0</v>
      </c>
      <c r="AV1373" s="6">
        <f>(IFERROR(VLOOKUP(AT1373,Components[[Name]:[Price]],2,FALSE),0))</f>
        <v>0</v>
      </c>
      <c r="AY1373" s="6">
        <f>(IFERROR(VLOOKUP(AW1373,Components[[Name]:[Price]],2,FALSE),0))</f>
        <v>0</v>
      </c>
      <c r="BB1373" s="6">
        <f>(IFERROR(VLOOKUP(AZ1373,Components[[Name]:[Price]],2,FALSE),0))</f>
        <v>0</v>
      </c>
    </row>
    <row r="1374" spans="9:54" x14ac:dyDescent="0.2">
      <c r="I1374" s="7" t="e">
        <f>Fullmath[[#This Row],[Total CP]]/Fullmath[[#This Row],[Quantity]]</f>
        <v>#DIV/0!</v>
      </c>
      <c r="J13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4" s="6" t="e">
        <f>Fullmath[[#This Row],[Mat Cost]]/Fullmath[[#This Row],[Quantity]]</f>
        <v>#DIV/0!</v>
      </c>
      <c r="L13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4" s="14"/>
      <c r="O1374" s="15">
        <f>IFERROR(_xlfn.IFNA(VLOOKUP(Fullmath[[#This Row],[M1]],$H$2:$L1373,2,FALSE),VLOOKUP(Fullmath[[#This Row],[M1]],$H1375:$L$2227,2,FALSE)),0)</f>
        <v>0</v>
      </c>
      <c r="P1374" s="16">
        <f>IFERROR(_xlfn.IFNA(VLOOKUP(Fullmath[[#This Row],[M1]],$H$2:$L1373,4,FALSE),VLOOKUP(Fullmath[[#This Row],[M1]],$H1375:$L$2227,4,FALSE)),0)</f>
        <v>0</v>
      </c>
      <c r="S1374" s="15">
        <f>IFERROR(_xlfn.IFNA(VLOOKUP(Fullmath[[#This Row],[M2]],$H$2:$L1373,2,FALSE),VLOOKUP(Fullmath[[#This Row],[M2]],$H1375:$L$2227,2,FALSE)),0)</f>
        <v>0</v>
      </c>
      <c r="T1374" s="16">
        <f>IFERROR(_xlfn.IFNA(VLOOKUP(Fullmath[[#This Row],[M2]],$H$2:$L1373,4,FALSE),VLOOKUP(Fullmath[[#This Row],[M2]],$H1375:$L$2227,4,FALSE)),0)</f>
        <v>0</v>
      </c>
      <c r="W1374" s="15">
        <f>IFERROR(_xlfn.IFNA(VLOOKUP(Fullmath[[#This Row],[M3]],$H$2:$L1373,2,FALSE),VLOOKUP(Fullmath[[#This Row],[M3]],$H1375:$L$2227,2,FALSE)),0)</f>
        <v>0</v>
      </c>
      <c r="X1374" s="16">
        <f>IFERROR(_xlfn.IFNA(VLOOKUP(Fullmath[[#This Row],[M3]],$H$2:$L1373,4,FALSE),VLOOKUP(Fullmath[[#This Row],[M3]],$H1375:$L$2227,4,FALSE)),0)</f>
        <v>0</v>
      </c>
      <c r="AA1374" s="15">
        <f>IFERROR(_xlfn.IFNA(VLOOKUP(Fullmath[[#This Row],[M4]],$H$2:$L1373,2,FALSE),VLOOKUP(Fullmath[[#This Row],[M4]],$H1375:$L$2227,2,FALSE)),0)</f>
        <v>0</v>
      </c>
      <c r="AB1374" s="16">
        <f>IFERROR(_xlfn.IFNA(VLOOKUP(Fullmath[[#This Row],[M4]],$H$2:$L1373,4,FALSE),VLOOKUP(Fullmath[[#This Row],[M4]],$H1375:$L$2227,4,FALSE)),0)</f>
        <v>0</v>
      </c>
      <c r="AE1374" s="15">
        <f>IFERROR(_xlfn.IFNA(VLOOKUP(Fullmath[[#This Row],[M5]],$H$2:$L1373,2,FALSE),VLOOKUP(Fullmath[[#This Row],[M5]],$H1375:$L$2227,2,FALSE)),0)</f>
        <v>0</v>
      </c>
      <c r="AF1374" s="16">
        <f>IFERROR(_xlfn.IFNA(VLOOKUP(Fullmath[[#This Row],[M5]],$H$2:$L1373,4,FALSE),VLOOKUP(Fullmath[[#This Row],[M5]],$H1375:$L$2227,4,FALSE)),0)</f>
        <v>0</v>
      </c>
      <c r="AI1374" s="15">
        <f>IFERROR(_xlfn.IFNA(VLOOKUP(Fullmath[[#This Row],[M6]],$H$2:$L1373,2,FALSE),VLOOKUP(Fullmath[[#This Row],[M6]],$H1375:$L$2227,2,FALSE)),0)</f>
        <v>0</v>
      </c>
      <c r="AJ1374" s="16">
        <f>IFERROR(_xlfn.IFNA(VLOOKUP(Fullmath[[#This Row],[M6]],$H$2:$L1373,4,FALSE),VLOOKUP(Fullmath[[#This Row],[M6]],$H1375:$L$2227,4,FALSE)),0)</f>
        <v>0</v>
      </c>
      <c r="AM1374" s="6">
        <f>(IFERROR(VLOOKUP(AK1374,Components[[Name]:[Price]],2,FALSE),0))</f>
        <v>0</v>
      </c>
      <c r="AP1374" s="6">
        <f>(IFERROR(VLOOKUP(AN1374,Components[[Name]:[Price]],2,FALSE),0))</f>
        <v>0</v>
      </c>
      <c r="AS1374" s="6">
        <f>(IFERROR(VLOOKUP(AQ1374,Components[[Name]:[Price]],2,FALSE),0))</f>
        <v>0</v>
      </c>
      <c r="AV1374" s="6">
        <f>(IFERROR(VLOOKUP(AT1374,Components[[Name]:[Price]],2,FALSE),0))</f>
        <v>0</v>
      </c>
      <c r="AY1374" s="6">
        <f>(IFERROR(VLOOKUP(AW1374,Components[[Name]:[Price]],2,FALSE),0))</f>
        <v>0</v>
      </c>
      <c r="BB1374" s="6">
        <f>(IFERROR(VLOOKUP(AZ1374,Components[[Name]:[Price]],2,FALSE),0))</f>
        <v>0</v>
      </c>
    </row>
    <row r="1375" spans="9:54" x14ac:dyDescent="0.2">
      <c r="I1375" s="7" t="e">
        <f>Fullmath[[#This Row],[Total CP]]/Fullmath[[#This Row],[Quantity]]</f>
        <v>#DIV/0!</v>
      </c>
      <c r="J13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5" s="6" t="e">
        <f>Fullmath[[#This Row],[Mat Cost]]/Fullmath[[#This Row],[Quantity]]</f>
        <v>#DIV/0!</v>
      </c>
      <c r="L13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5" s="14"/>
      <c r="O1375" s="15">
        <f>IFERROR(_xlfn.IFNA(VLOOKUP(Fullmath[[#This Row],[M1]],$H$2:$L1374,2,FALSE),VLOOKUP(Fullmath[[#This Row],[M1]],$H1376:$L$2227,2,FALSE)),0)</f>
        <v>0</v>
      </c>
      <c r="P1375" s="16">
        <f>IFERROR(_xlfn.IFNA(VLOOKUP(Fullmath[[#This Row],[M1]],$H$2:$L1374,4,FALSE),VLOOKUP(Fullmath[[#This Row],[M1]],$H1376:$L$2227,4,FALSE)),0)</f>
        <v>0</v>
      </c>
      <c r="S1375" s="15">
        <f>IFERROR(_xlfn.IFNA(VLOOKUP(Fullmath[[#This Row],[M2]],$H$2:$L1374,2,FALSE),VLOOKUP(Fullmath[[#This Row],[M2]],$H1376:$L$2227,2,FALSE)),0)</f>
        <v>0</v>
      </c>
      <c r="T1375" s="16">
        <f>IFERROR(_xlfn.IFNA(VLOOKUP(Fullmath[[#This Row],[M2]],$H$2:$L1374,4,FALSE),VLOOKUP(Fullmath[[#This Row],[M2]],$H1376:$L$2227,4,FALSE)),0)</f>
        <v>0</v>
      </c>
      <c r="W1375" s="15">
        <f>IFERROR(_xlfn.IFNA(VLOOKUP(Fullmath[[#This Row],[M3]],$H$2:$L1374,2,FALSE),VLOOKUP(Fullmath[[#This Row],[M3]],$H1376:$L$2227,2,FALSE)),0)</f>
        <v>0</v>
      </c>
      <c r="X1375" s="16">
        <f>IFERROR(_xlfn.IFNA(VLOOKUP(Fullmath[[#This Row],[M3]],$H$2:$L1374,4,FALSE),VLOOKUP(Fullmath[[#This Row],[M3]],$H1376:$L$2227,4,FALSE)),0)</f>
        <v>0</v>
      </c>
      <c r="AA1375" s="15">
        <f>IFERROR(_xlfn.IFNA(VLOOKUP(Fullmath[[#This Row],[M4]],$H$2:$L1374,2,FALSE),VLOOKUP(Fullmath[[#This Row],[M4]],$H1376:$L$2227,2,FALSE)),0)</f>
        <v>0</v>
      </c>
      <c r="AB1375" s="16">
        <f>IFERROR(_xlfn.IFNA(VLOOKUP(Fullmath[[#This Row],[M4]],$H$2:$L1374,4,FALSE),VLOOKUP(Fullmath[[#This Row],[M4]],$H1376:$L$2227,4,FALSE)),0)</f>
        <v>0</v>
      </c>
      <c r="AE1375" s="15">
        <f>IFERROR(_xlfn.IFNA(VLOOKUP(Fullmath[[#This Row],[M5]],$H$2:$L1374,2,FALSE),VLOOKUP(Fullmath[[#This Row],[M5]],$H1376:$L$2227,2,FALSE)),0)</f>
        <v>0</v>
      </c>
      <c r="AF1375" s="16">
        <f>IFERROR(_xlfn.IFNA(VLOOKUP(Fullmath[[#This Row],[M5]],$H$2:$L1374,4,FALSE),VLOOKUP(Fullmath[[#This Row],[M5]],$H1376:$L$2227,4,FALSE)),0)</f>
        <v>0</v>
      </c>
      <c r="AI1375" s="15">
        <f>IFERROR(_xlfn.IFNA(VLOOKUP(Fullmath[[#This Row],[M6]],$H$2:$L1374,2,FALSE),VLOOKUP(Fullmath[[#This Row],[M6]],$H1376:$L$2227,2,FALSE)),0)</f>
        <v>0</v>
      </c>
      <c r="AJ1375" s="16">
        <f>IFERROR(_xlfn.IFNA(VLOOKUP(Fullmath[[#This Row],[M6]],$H$2:$L1374,4,FALSE),VLOOKUP(Fullmath[[#This Row],[M6]],$H1376:$L$2227,4,FALSE)),0)</f>
        <v>0</v>
      </c>
      <c r="AM1375" s="6">
        <f>(IFERROR(VLOOKUP(AK1375,Components[[Name]:[Price]],2,FALSE),0))</f>
        <v>0</v>
      </c>
      <c r="AP1375" s="6">
        <f>(IFERROR(VLOOKUP(AN1375,Components[[Name]:[Price]],2,FALSE),0))</f>
        <v>0</v>
      </c>
      <c r="AS1375" s="6">
        <f>(IFERROR(VLOOKUP(AQ1375,Components[[Name]:[Price]],2,FALSE),0))</f>
        <v>0</v>
      </c>
      <c r="AV1375" s="6">
        <f>(IFERROR(VLOOKUP(AT1375,Components[[Name]:[Price]],2,FALSE),0))</f>
        <v>0</v>
      </c>
      <c r="AY1375" s="6">
        <f>(IFERROR(VLOOKUP(AW1375,Components[[Name]:[Price]],2,FALSE),0))</f>
        <v>0</v>
      </c>
      <c r="BB1375" s="6">
        <f>(IFERROR(VLOOKUP(AZ1375,Components[[Name]:[Price]],2,FALSE),0))</f>
        <v>0</v>
      </c>
    </row>
    <row r="1376" spans="9:54" x14ac:dyDescent="0.2">
      <c r="I1376" s="7" t="e">
        <f>Fullmath[[#This Row],[Total CP]]/Fullmath[[#This Row],[Quantity]]</f>
        <v>#DIV/0!</v>
      </c>
      <c r="J13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6" s="6" t="e">
        <f>Fullmath[[#This Row],[Mat Cost]]/Fullmath[[#This Row],[Quantity]]</f>
        <v>#DIV/0!</v>
      </c>
      <c r="L13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6" s="14"/>
      <c r="O1376" s="15">
        <f>IFERROR(_xlfn.IFNA(VLOOKUP(Fullmath[[#This Row],[M1]],$H$2:$L1375,2,FALSE),VLOOKUP(Fullmath[[#This Row],[M1]],$H1377:$L$2227,2,FALSE)),0)</f>
        <v>0</v>
      </c>
      <c r="P1376" s="16">
        <f>IFERROR(_xlfn.IFNA(VLOOKUP(Fullmath[[#This Row],[M1]],$H$2:$L1375,4,FALSE),VLOOKUP(Fullmath[[#This Row],[M1]],$H1377:$L$2227,4,FALSE)),0)</f>
        <v>0</v>
      </c>
      <c r="S1376" s="15">
        <f>IFERROR(_xlfn.IFNA(VLOOKUP(Fullmath[[#This Row],[M2]],$H$2:$L1375,2,FALSE),VLOOKUP(Fullmath[[#This Row],[M2]],$H1377:$L$2227,2,FALSE)),0)</f>
        <v>0</v>
      </c>
      <c r="T1376" s="16">
        <f>IFERROR(_xlfn.IFNA(VLOOKUP(Fullmath[[#This Row],[M2]],$H$2:$L1375,4,FALSE),VLOOKUP(Fullmath[[#This Row],[M2]],$H1377:$L$2227,4,FALSE)),0)</f>
        <v>0</v>
      </c>
      <c r="W1376" s="15">
        <f>IFERROR(_xlfn.IFNA(VLOOKUP(Fullmath[[#This Row],[M3]],$H$2:$L1375,2,FALSE),VLOOKUP(Fullmath[[#This Row],[M3]],$H1377:$L$2227,2,FALSE)),0)</f>
        <v>0</v>
      </c>
      <c r="X1376" s="16">
        <f>IFERROR(_xlfn.IFNA(VLOOKUP(Fullmath[[#This Row],[M3]],$H$2:$L1375,4,FALSE),VLOOKUP(Fullmath[[#This Row],[M3]],$H1377:$L$2227,4,FALSE)),0)</f>
        <v>0</v>
      </c>
      <c r="AA1376" s="15">
        <f>IFERROR(_xlfn.IFNA(VLOOKUP(Fullmath[[#This Row],[M4]],$H$2:$L1375,2,FALSE),VLOOKUP(Fullmath[[#This Row],[M4]],$H1377:$L$2227,2,FALSE)),0)</f>
        <v>0</v>
      </c>
      <c r="AB1376" s="16">
        <f>IFERROR(_xlfn.IFNA(VLOOKUP(Fullmath[[#This Row],[M4]],$H$2:$L1375,4,FALSE),VLOOKUP(Fullmath[[#This Row],[M4]],$H1377:$L$2227,4,FALSE)),0)</f>
        <v>0</v>
      </c>
      <c r="AE1376" s="15">
        <f>IFERROR(_xlfn.IFNA(VLOOKUP(Fullmath[[#This Row],[M5]],$H$2:$L1375,2,FALSE),VLOOKUP(Fullmath[[#This Row],[M5]],$H1377:$L$2227,2,FALSE)),0)</f>
        <v>0</v>
      </c>
      <c r="AF1376" s="16">
        <f>IFERROR(_xlfn.IFNA(VLOOKUP(Fullmath[[#This Row],[M5]],$H$2:$L1375,4,FALSE),VLOOKUP(Fullmath[[#This Row],[M5]],$H1377:$L$2227,4,FALSE)),0)</f>
        <v>0</v>
      </c>
      <c r="AI1376" s="15">
        <f>IFERROR(_xlfn.IFNA(VLOOKUP(Fullmath[[#This Row],[M6]],$H$2:$L1375,2,FALSE),VLOOKUP(Fullmath[[#This Row],[M6]],$H1377:$L$2227,2,FALSE)),0)</f>
        <v>0</v>
      </c>
      <c r="AJ1376" s="16">
        <f>IFERROR(_xlfn.IFNA(VLOOKUP(Fullmath[[#This Row],[M6]],$H$2:$L1375,4,FALSE),VLOOKUP(Fullmath[[#This Row],[M6]],$H1377:$L$2227,4,FALSE)),0)</f>
        <v>0</v>
      </c>
      <c r="AM1376" s="6">
        <f>(IFERROR(VLOOKUP(AK1376,Components[[Name]:[Price]],2,FALSE),0))</f>
        <v>0</v>
      </c>
      <c r="AP1376" s="6">
        <f>(IFERROR(VLOOKUP(AN1376,Components[[Name]:[Price]],2,FALSE),0))</f>
        <v>0</v>
      </c>
      <c r="AS1376" s="6">
        <f>(IFERROR(VLOOKUP(AQ1376,Components[[Name]:[Price]],2,FALSE),0))</f>
        <v>0</v>
      </c>
      <c r="AV1376" s="6">
        <f>(IFERROR(VLOOKUP(AT1376,Components[[Name]:[Price]],2,FALSE),0))</f>
        <v>0</v>
      </c>
      <c r="AY1376" s="6">
        <f>(IFERROR(VLOOKUP(AW1376,Components[[Name]:[Price]],2,FALSE),0))</f>
        <v>0</v>
      </c>
      <c r="BB1376" s="6">
        <f>(IFERROR(VLOOKUP(AZ1376,Components[[Name]:[Price]],2,FALSE),0))</f>
        <v>0</v>
      </c>
    </row>
    <row r="1377" spans="9:54" x14ac:dyDescent="0.2">
      <c r="I1377" s="7" t="e">
        <f>Fullmath[[#This Row],[Total CP]]/Fullmath[[#This Row],[Quantity]]</f>
        <v>#DIV/0!</v>
      </c>
      <c r="J13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7" s="6" t="e">
        <f>Fullmath[[#This Row],[Mat Cost]]/Fullmath[[#This Row],[Quantity]]</f>
        <v>#DIV/0!</v>
      </c>
      <c r="L13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7" s="14"/>
      <c r="O1377" s="15">
        <f>IFERROR(_xlfn.IFNA(VLOOKUP(Fullmath[[#This Row],[M1]],$H$2:$L1376,2,FALSE),VLOOKUP(Fullmath[[#This Row],[M1]],$H1378:$L$2227,2,FALSE)),0)</f>
        <v>0</v>
      </c>
      <c r="P1377" s="16">
        <f>IFERROR(_xlfn.IFNA(VLOOKUP(Fullmath[[#This Row],[M1]],$H$2:$L1376,4,FALSE),VLOOKUP(Fullmath[[#This Row],[M1]],$H1378:$L$2227,4,FALSE)),0)</f>
        <v>0</v>
      </c>
      <c r="S1377" s="15">
        <f>IFERROR(_xlfn.IFNA(VLOOKUP(Fullmath[[#This Row],[M2]],$H$2:$L1376,2,FALSE),VLOOKUP(Fullmath[[#This Row],[M2]],$H1378:$L$2227,2,FALSE)),0)</f>
        <v>0</v>
      </c>
      <c r="T1377" s="16">
        <f>IFERROR(_xlfn.IFNA(VLOOKUP(Fullmath[[#This Row],[M2]],$H$2:$L1376,4,FALSE),VLOOKUP(Fullmath[[#This Row],[M2]],$H1378:$L$2227,4,FALSE)),0)</f>
        <v>0</v>
      </c>
      <c r="W1377" s="15">
        <f>IFERROR(_xlfn.IFNA(VLOOKUP(Fullmath[[#This Row],[M3]],$H$2:$L1376,2,FALSE),VLOOKUP(Fullmath[[#This Row],[M3]],$H1378:$L$2227,2,FALSE)),0)</f>
        <v>0</v>
      </c>
      <c r="X1377" s="16">
        <f>IFERROR(_xlfn.IFNA(VLOOKUP(Fullmath[[#This Row],[M3]],$H$2:$L1376,4,FALSE),VLOOKUP(Fullmath[[#This Row],[M3]],$H1378:$L$2227,4,FALSE)),0)</f>
        <v>0</v>
      </c>
      <c r="AA1377" s="15">
        <f>IFERROR(_xlfn.IFNA(VLOOKUP(Fullmath[[#This Row],[M4]],$H$2:$L1376,2,FALSE),VLOOKUP(Fullmath[[#This Row],[M4]],$H1378:$L$2227,2,FALSE)),0)</f>
        <v>0</v>
      </c>
      <c r="AB1377" s="16">
        <f>IFERROR(_xlfn.IFNA(VLOOKUP(Fullmath[[#This Row],[M4]],$H$2:$L1376,4,FALSE),VLOOKUP(Fullmath[[#This Row],[M4]],$H1378:$L$2227,4,FALSE)),0)</f>
        <v>0</v>
      </c>
      <c r="AE1377" s="15">
        <f>IFERROR(_xlfn.IFNA(VLOOKUP(Fullmath[[#This Row],[M5]],$H$2:$L1376,2,FALSE),VLOOKUP(Fullmath[[#This Row],[M5]],$H1378:$L$2227,2,FALSE)),0)</f>
        <v>0</v>
      </c>
      <c r="AF1377" s="16">
        <f>IFERROR(_xlfn.IFNA(VLOOKUP(Fullmath[[#This Row],[M5]],$H$2:$L1376,4,FALSE),VLOOKUP(Fullmath[[#This Row],[M5]],$H1378:$L$2227,4,FALSE)),0)</f>
        <v>0</v>
      </c>
      <c r="AI1377" s="15">
        <f>IFERROR(_xlfn.IFNA(VLOOKUP(Fullmath[[#This Row],[M6]],$H$2:$L1376,2,FALSE),VLOOKUP(Fullmath[[#This Row],[M6]],$H1378:$L$2227,2,FALSE)),0)</f>
        <v>0</v>
      </c>
      <c r="AJ1377" s="16">
        <f>IFERROR(_xlfn.IFNA(VLOOKUP(Fullmath[[#This Row],[M6]],$H$2:$L1376,4,FALSE),VLOOKUP(Fullmath[[#This Row],[M6]],$H1378:$L$2227,4,FALSE)),0)</f>
        <v>0</v>
      </c>
      <c r="AM1377" s="6">
        <f>(IFERROR(VLOOKUP(AK1377,Components[[Name]:[Price]],2,FALSE),0))</f>
        <v>0</v>
      </c>
      <c r="AP1377" s="6">
        <f>(IFERROR(VLOOKUP(AN1377,Components[[Name]:[Price]],2,FALSE),0))</f>
        <v>0</v>
      </c>
      <c r="AS1377" s="6">
        <f>(IFERROR(VLOOKUP(AQ1377,Components[[Name]:[Price]],2,FALSE),0))</f>
        <v>0</v>
      </c>
      <c r="AV1377" s="6">
        <f>(IFERROR(VLOOKUP(AT1377,Components[[Name]:[Price]],2,FALSE),0))</f>
        <v>0</v>
      </c>
      <c r="AY1377" s="6">
        <f>(IFERROR(VLOOKUP(AW1377,Components[[Name]:[Price]],2,FALSE),0))</f>
        <v>0</v>
      </c>
      <c r="BB1377" s="6">
        <f>(IFERROR(VLOOKUP(AZ1377,Components[[Name]:[Price]],2,FALSE),0))</f>
        <v>0</v>
      </c>
    </row>
    <row r="1378" spans="9:54" x14ac:dyDescent="0.2">
      <c r="I1378" s="7" t="e">
        <f>Fullmath[[#This Row],[Total CP]]/Fullmath[[#This Row],[Quantity]]</f>
        <v>#DIV/0!</v>
      </c>
      <c r="J13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8" s="6" t="e">
        <f>Fullmath[[#This Row],[Mat Cost]]/Fullmath[[#This Row],[Quantity]]</f>
        <v>#DIV/0!</v>
      </c>
      <c r="L13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8" s="14"/>
      <c r="O1378" s="15">
        <f>IFERROR(_xlfn.IFNA(VLOOKUP(Fullmath[[#This Row],[M1]],$H$2:$L1377,2,FALSE),VLOOKUP(Fullmath[[#This Row],[M1]],$H1379:$L$2227,2,FALSE)),0)</f>
        <v>0</v>
      </c>
      <c r="P1378" s="16">
        <f>IFERROR(_xlfn.IFNA(VLOOKUP(Fullmath[[#This Row],[M1]],$H$2:$L1377,4,FALSE),VLOOKUP(Fullmath[[#This Row],[M1]],$H1379:$L$2227,4,FALSE)),0)</f>
        <v>0</v>
      </c>
      <c r="S1378" s="15">
        <f>IFERROR(_xlfn.IFNA(VLOOKUP(Fullmath[[#This Row],[M2]],$H$2:$L1377,2,FALSE),VLOOKUP(Fullmath[[#This Row],[M2]],$H1379:$L$2227,2,FALSE)),0)</f>
        <v>0</v>
      </c>
      <c r="T1378" s="16">
        <f>IFERROR(_xlfn.IFNA(VLOOKUP(Fullmath[[#This Row],[M2]],$H$2:$L1377,4,FALSE),VLOOKUP(Fullmath[[#This Row],[M2]],$H1379:$L$2227,4,FALSE)),0)</f>
        <v>0</v>
      </c>
      <c r="W1378" s="15">
        <f>IFERROR(_xlfn.IFNA(VLOOKUP(Fullmath[[#This Row],[M3]],$H$2:$L1377,2,FALSE),VLOOKUP(Fullmath[[#This Row],[M3]],$H1379:$L$2227,2,FALSE)),0)</f>
        <v>0</v>
      </c>
      <c r="X1378" s="16">
        <f>IFERROR(_xlfn.IFNA(VLOOKUP(Fullmath[[#This Row],[M3]],$H$2:$L1377,4,FALSE),VLOOKUP(Fullmath[[#This Row],[M3]],$H1379:$L$2227,4,FALSE)),0)</f>
        <v>0</v>
      </c>
      <c r="AA1378" s="15">
        <f>IFERROR(_xlfn.IFNA(VLOOKUP(Fullmath[[#This Row],[M4]],$H$2:$L1377,2,FALSE),VLOOKUP(Fullmath[[#This Row],[M4]],$H1379:$L$2227,2,FALSE)),0)</f>
        <v>0</v>
      </c>
      <c r="AB1378" s="16">
        <f>IFERROR(_xlfn.IFNA(VLOOKUP(Fullmath[[#This Row],[M4]],$H$2:$L1377,4,FALSE),VLOOKUP(Fullmath[[#This Row],[M4]],$H1379:$L$2227,4,FALSE)),0)</f>
        <v>0</v>
      </c>
      <c r="AE1378" s="15">
        <f>IFERROR(_xlfn.IFNA(VLOOKUP(Fullmath[[#This Row],[M5]],$H$2:$L1377,2,FALSE),VLOOKUP(Fullmath[[#This Row],[M5]],$H1379:$L$2227,2,FALSE)),0)</f>
        <v>0</v>
      </c>
      <c r="AF1378" s="16">
        <f>IFERROR(_xlfn.IFNA(VLOOKUP(Fullmath[[#This Row],[M5]],$H$2:$L1377,4,FALSE),VLOOKUP(Fullmath[[#This Row],[M5]],$H1379:$L$2227,4,FALSE)),0)</f>
        <v>0</v>
      </c>
      <c r="AI1378" s="15">
        <f>IFERROR(_xlfn.IFNA(VLOOKUP(Fullmath[[#This Row],[M6]],$H$2:$L1377,2,FALSE),VLOOKUP(Fullmath[[#This Row],[M6]],$H1379:$L$2227,2,FALSE)),0)</f>
        <v>0</v>
      </c>
      <c r="AJ1378" s="16">
        <f>IFERROR(_xlfn.IFNA(VLOOKUP(Fullmath[[#This Row],[M6]],$H$2:$L1377,4,FALSE),VLOOKUP(Fullmath[[#This Row],[M6]],$H1379:$L$2227,4,FALSE)),0)</f>
        <v>0</v>
      </c>
      <c r="AM1378" s="6">
        <f>(IFERROR(VLOOKUP(AK1378,Components[[Name]:[Price]],2,FALSE),0))</f>
        <v>0</v>
      </c>
      <c r="AP1378" s="6">
        <f>(IFERROR(VLOOKUP(AN1378,Components[[Name]:[Price]],2,FALSE),0))</f>
        <v>0</v>
      </c>
      <c r="AS1378" s="6">
        <f>(IFERROR(VLOOKUP(AQ1378,Components[[Name]:[Price]],2,FALSE),0))</f>
        <v>0</v>
      </c>
      <c r="AV1378" s="6">
        <f>(IFERROR(VLOOKUP(AT1378,Components[[Name]:[Price]],2,FALSE),0))</f>
        <v>0</v>
      </c>
      <c r="AY1378" s="6">
        <f>(IFERROR(VLOOKUP(AW1378,Components[[Name]:[Price]],2,FALSE),0))</f>
        <v>0</v>
      </c>
      <c r="BB1378" s="6">
        <f>(IFERROR(VLOOKUP(AZ1378,Components[[Name]:[Price]],2,FALSE),0))</f>
        <v>0</v>
      </c>
    </row>
    <row r="1379" spans="9:54" x14ac:dyDescent="0.2">
      <c r="I1379" s="7" t="e">
        <f>Fullmath[[#This Row],[Total CP]]/Fullmath[[#This Row],[Quantity]]</f>
        <v>#DIV/0!</v>
      </c>
      <c r="J13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79" s="6" t="e">
        <f>Fullmath[[#This Row],[Mat Cost]]/Fullmath[[#This Row],[Quantity]]</f>
        <v>#DIV/0!</v>
      </c>
      <c r="L13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79" s="14"/>
      <c r="O1379" s="15">
        <f>IFERROR(_xlfn.IFNA(VLOOKUP(Fullmath[[#This Row],[M1]],$H$2:$L1378,2,FALSE),VLOOKUP(Fullmath[[#This Row],[M1]],$H1380:$L$2227,2,FALSE)),0)</f>
        <v>0</v>
      </c>
      <c r="P1379" s="16">
        <f>IFERROR(_xlfn.IFNA(VLOOKUP(Fullmath[[#This Row],[M1]],$H$2:$L1378,4,FALSE),VLOOKUP(Fullmath[[#This Row],[M1]],$H1380:$L$2227,4,FALSE)),0)</f>
        <v>0</v>
      </c>
      <c r="S1379" s="15">
        <f>IFERROR(_xlfn.IFNA(VLOOKUP(Fullmath[[#This Row],[M2]],$H$2:$L1378,2,FALSE),VLOOKUP(Fullmath[[#This Row],[M2]],$H1380:$L$2227,2,FALSE)),0)</f>
        <v>0</v>
      </c>
      <c r="T1379" s="16">
        <f>IFERROR(_xlfn.IFNA(VLOOKUP(Fullmath[[#This Row],[M2]],$H$2:$L1378,4,FALSE),VLOOKUP(Fullmath[[#This Row],[M2]],$H1380:$L$2227,4,FALSE)),0)</f>
        <v>0</v>
      </c>
      <c r="W1379" s="15">
        <f>IFERROR(_xlfn.IFNA(VLOOKUP(Fullmath[[#This Row],[M3]],$H$2:$L1378,2,FALSE),VLOOKUP(Fullmath[[#This Row],[M3]],$H1380:$L$2227,2,FALSE)),0)</f>
        <v>0</v>
      </c>
      <c r="X1379" s="16">
        <f>IFERROR(_xlfn.IFNA(VLOOKUP(Fullmath[[#This Row],[M3]],$H$2:$L1378,4,FALSE),VLOOKUP(Fullmath[[#This Row],[M3]],$H1380:$L$2227,4,FALSE)),0)</f>
        <v>0</v>
      </c>
      <c r="AA1379" s="15">
        <f>IFERROR(_xlfn.IFNA(VLOOKUP(Fullmath[[#This Row],[M4]],$H$2:$L1378,2,FALSE),VLOOKUP(Fullmath[[#This Row],[M4]],$H1380:$L$2227,2,FALSE)),0)</f>
        <v>0</v>
      </c>
      <c r="AB1379" s="16">
        <f>IFERROR(_xlfn.IFNA(VLOOKUP(Fullmath[[#This Row],[M4]],$H$2:$L1378,4,FALSE),VLOOKUP(Fullmath[[#This Row],[M4]],$H1380:$L$2227,4,FALSE)),0)</f>
        <v>0</v>
      </c>
      <c r="AE1379" s="15">
        <f>IFERROR(_xlfn.IFNA(VLOOKUP(Fullmath[[#This Row],[M5]],$H$2:$L1378,2,FALSE),VLOOKUP(Fullmath[[#This Row],[M5]],$H1380:$L$2227,2,FALSE)),0)</f>
        <v>0</v>
      </c>
      <c r="AF1379" s="16">
        <f>IFERROR(_xlfn.IFNA(VLOOKUP(Fullmath[[#This Row],[M5]],$H$2:$L1378,4,FALSE),VLOOKUP(Fullmath[[#This Row],[M5]],$H1380:$L$2227,4,FALSE)),0)</f>
        <v>0</v>
      </c>
      <c r="AI1379" s="15">
        <f>IFERROR(_xlfn.IFNA(VLOOKUP(Fullmath[[#This Row],[M6]],$H$2:$L1378,2,FALSE),VLOOKUP(Fullmath[[#This Row],[M6]],$H1380:$L$2227,2,FALSE)),0)</f>
        <v>0</v>
      </c>
      <c r="AJ1379" s="16">
        <f>IFERROR(_xlfn.IFNA(VLOOKUP(Fullmath[[#This Row],[M6]],$H$2:$L1378,4,FALSE),VLOOKUP(Fullmath[[#This Row],[M6]],$H1380:$L$2227,4,FALSE)),0)</f>
        <v>0</v>
      </c>
      <c r="AM1379" s="6">
        <f>(IFERROR(VLOOKUP(AK1379,Components[[Name]:[Price]],2,FALSE),0))</f>
        <v>0</v>
      </c>
      <c r="AP1379" s="6">
        <f>(IFERROR(VLOOKUP(AN1379,Components[[Name]:[Price]],2,FALSE),0))</f>
        <v>0</v>
      </c>
      <c r="AS1379" s="6">
        <f>(IFERROR(VLOOKUP(AQ1379,Components[[Name]:[Price]],2,FALSE),0))</f>
        <v>0</v>
      </c>
      <c r="AV1379" s="6">
        <f>(IFERROR(VLOOKUP(AT1379,Components[[Name]:[Price]],2,FALSE),0))</f>
        <v>0</v>
      </c>
      <c r="AY1379" s="6">
        <f>(IFERROR(VLOOKUP(AW1379,Components[[Name]:[Price]],2,FALSE),0))</f>
        <v>0</v>
      </c>
      <c r="BB1379" s="6">
        <f>(IFERROR(VLOOKUP(AZ1379,Components[[Name]:[Price]],2,FALSE),0))</f>
        <v>0</v>
      </c>
    </row>
    <row r="1380" spans="9:54" x14ac:dyDescent="0.2">
      <c r="I1380" s="7" t="e">
        <f>Fullmath[[#This Row],[Total CP]]/Fullmath[[#This Row],[Quantity]]</f>
        <v>#DIV/0!</v>
      </c>
      <c r="J13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0" s="6" t="e">
        <f>Fullmath[[#This Row],[Mat Cost]]/Fullmath[[#This Row],[Quantity]]</f>
        <v>#DIV/0!</v>
      </c>
      <c r="L13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0" s="14"/>
      <c r="O1380" s="15">
        <f>IFERROR(_xlfn.IFNA(VLOOKUP(Fullmath[[#This Row],[M1]],$H$2:$L1379,2,FALSE),VLOOKUP(Fullmath[[#This Row],[M1]],$H1381:$L$2227,2,FALSE)),0)</f>
        <v>0</v>
      </c>
      <c r="P1380" s="16">
        <f>IFERROR(_xlfn.IFNA(VLOOKUP(Fullmath[[#This Row],[M1]],$H$2:$L1379,4,FALSE),VLOOKUP(Fullmath[[#This Row],[M1]],$H1381:$L$2227,4,FALSE)),0)</f>
        <v>0</v>
      </c>
      <c r="S1380" s="15">
        <f>IFERROR(_xlfn.IFNA(VLOOKUP(Fullmath[[#This Row],[M2]],$H$2:$L1379,2,FALSE),VLOOKUP(Fullmath[[#This Row],[M2]],$H1381:$L$2227,2,FALSE)),0)</f>
        <v>0</v>
      </c>
      <c r="T1380" s="16">
        <f>IFERROR(_xlfn.IFNA(VLOOKUP(Fullmath[[#This Row],[M2]],$H$2:$L1379,4,FALSE),VLOOKUP(Fullmath[[#This Row],[M2]],$H1381:$L$2227,4,FALSE)),0)</f>
        <v>0</v>
      </c>
      <c r="W1380" s="15">
        <f>IFERROR(_xlfn.IFNA(VLOOKUP(Fullmath[[#This Row],[M3]],$H$2:$L1379,2,FALSE),VLOOKUP(Fullmath[[#This Row],[M3]],$H1381:$L$2227,2,FALSE)),0)</f>
        <v>0</v>
      </c>
      <c r="X1380" s="16">
        <f>IFERROR(_xlfn.IFNA(VLOOKUP(Fullmath[[#This Row],[M3]],$H$2:$L1379,4,FALSE),VLOOKUP(Fullmath[[#This Row],[M3]],$H1381:$L$2227,4,FALSE)),0)</f>
        <v>0</v>
      </c>
      <c r="AA1380" s="15">
        <f>IFERROR(_xlfn.IFNA(VLOOKUP(Fullmath[[#This Row],[M4]],$H$2:$L1379,2,FALSE),VLOOKUP(Fullmath[[#This Row],[M4]],$H1381:$L$2227,2,FALSE)),0)</f>
        <v>0</v>
      </c>
      <c r="AB1380" s="16">
        <f>IFERROR(_xlfn.IFNA(VLOOKUP(Fullmath[[#This Row],[M4]],$H$2:$L1379,4,FALSE),VLOOKUP(Fullmath[[#This Row],[M4]],$H1381:$L$2227,4,FALSE)),0)</f>
        <v>0</v>
      </c>
      <c r="AE1380" s="15">
        <f>IFERROR(_xlfn.IFNA(VLOOKUP(Fullmath[[#This Row],[M5]],$H$2:$L1379,2,FALSE),VLOOKUP(Fullmath[[#This Row],[M5]],$H1381:$L$2227,2,FALSE)),0)</f>
        <v>0</v>
      </c>
      <c r="AF1380" s="16">
        <f>IFERROR(_xlfn.IFNA(VLOOKUP(Fullmath[[#This Row],[M5]],$H$2:$L1379,4,FALSE),VLOOKUP(Fullmath[[#This Row],[M5]],$H1381:$L$2227,4,FALSE)),0)</f>
        <v>0</v>
      </c>
      <c r="AI1380" s="15">
        <f>IFERROR(_xlfn.IFNA(VLOOKUP(Fullmath[[#This Row],[M6]],$H$2:$L1379,2,FALSE),VLOOKUP(Fullmath[[#This Row],[M6]],$H1381:$L$2227,2,FALSE)),0)</f>
        <v>0</v>
      </c>
      <c r="AJ1380" s="16">
        <f>IFERROR(_xlfn.IFNA(VLOOKUP(Fullmath[[#This Row],[M6]],$H$2:$L1379,4,FALSE),VLOOKUP(Fullmath[[#This Row],[M6]],$H1381:$L$2227,4,FALSE)),0)</f>
        <v>0</v>
      </c>
      <c r="AM1380" s="6">
        <f>(IFERROR(VLOOKUP(AK1380,Components[[Name]:[Price]],2,FALSE),0))</f>
        <v>0</v>
      </c>
      <c r="AP1380" s="6">
        <f>(IFERROR(VLOOKUP(AN1380,Components[[Name]:[Price]],2,FALSE),0))</f>
        <v>0</v>
      </c>
      <c r="AS1380" s="6">
        <f>(IFERROR(VLOOKUP(AQ1380,Components[[Name]:[Price]],2,FALSE),0))</f>
        <v>0</v>
      </c>
      <c r="AV1380" s="6">
        <f>(IFERROR(VLOOKUP(AT1380,Components[[Name]:[Price]],2,FALSE),0))</f>
        <v>0</v>
      </c>
      <c r="AY1380" s="6">
        <f>(IFERROR(VLOOKUP(AW1380,Components[[Name]:[Price]],2,FALSE),0))</f>
        <v>0</v>
      </c>
      <c r="BB1380" s="6">
        <f>(IFERROR(VLOOKUP(AZ1380,Components[[Name]:[Price]],2,FALSE),0))</f>
        <v>0</v>
      </c>
    </row>
    <row r="1381" spans="9:54" x14ac:dyDescent="0.2">
      <c r="I1381" s="7" t="e">
        <f>Fullmath[[#This Row],[Total CP]]/Fullmath[[#This Row],[Quantity]]</f>
        <v>#DIV/0!</v>
      </c>
      <c r="J13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1" s="6" t="e">
        <f>Fullmath[[#This Row],[Mat Cost]]/Fullmath[[#This Row],[Quantity]]</f>
        <v>#DIV/0!</v>
      </c>
      <c r="L13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1" s="14"/>
      <c r="O1381" s="15">
        <f>IFERROR(_xlfn.IFNA(VLOOKUP(Fullmath[[#This Row],[M1]],$H$2:$L1380,2,FALSE),VLOOKUP(Fullmath[[#This Row],[M1]],$H1382:$L$2227,2,FALSE)),0)</f>
        <v>0</v>
      </c>
      <c r="P1381" s="16">
        <f>IFERROR(_xlfn.IFNA(VLOOKUP(Fullmath[[#This Row],[M1]],$H$2:$L1380,4,FALSE),VLOOKUP(Fullmath[[#This Row],[M1]],$H1382:$L$2227,4,FALSE)),0)</f>
        <v>0</v>
      </c>
      <c r="S1381" s="15">
        <f>IFERROR(_xlfn.IFNA(VLOOKUP(Fullmath[[#This Row],[M2]],$H$2:$L1380,2,FALSE),VLOOKUP(Fullmath[[#This Row],[M2]],$H1382:$L$2227,2,FALSE)),0)</f>
        <v>0</v>
      </c>
      <c r="T1381" s="16">
        <f>IFERROR(_xlfn.IFNA(VLOOKUP(Fullmath[[#This Row],[M2]],$H$2:$L1380,4,FALSE),VLOOKUP(Fullmath[[#This Row],[M2]],$H1382:$L$2227,4,FALSE)),0)</f>
        <v>0</v>
      </c>
      <c r="W1381" s="15">
        <f>IFERROR(_xlfn.IFNA(VLOOKUP(Fullmath[[#This Row],[M3]],$H$2:$L1380,2,FALSE),VLOOKUP(Fullmath[[#This Row],[M3]],$H1382:$L$2227,2,FALSE)),0)</f>
        <v>0</v>
      </c>
      <c r="X1381" s="16">
        <f>IFERROR(_xlfn.IFNA(VLOOKUP(Fullmath[[#This Row],[M3]],$H$2:$L1380,4,FALSE),VLOOKUP(Fullmath[[#This Row],[M3]],$H1382:$L$2227,4,FALSE)),0)</f>
        <v>0</v>
      </c>
      <c r="AA1381" s="15">
        <f>IFERROR(_xlfn.IFNA(VLOOKUP(Fullmath[[#This Row],[M4]],$H$2:$L1380,2,FALSE),VLOOKUP(Fullmath[[#This Row],[M4]],$H1382:$L$2227,2,FALSE)),0)</f>
        <v>0</v>
      </c>
      <c r="AB1381" s="16">
        <f>IFERROR(_xlfn.IFNA(VLOOKUP(Fullmath[[#This Row],[M4]],$H$2:$L1380,4,FALSE),VLOOKUP(Fullmath[[#This Row],[M4]],$H1382:$L$2227,4,FALSE)),0)</f>
        <v>0</v>
      </c>
      <c r="AE1381" s="15">
        <f>IFERROR(_xlfn.IFNA(VLOOKUP(Fullmath[[#This Row],[M5]],$H$2:$L1380,2,FALSE),VLOOKUP(Fullmath[[#This Row],[M5]],$H1382:$L$2227,2,FALSE)),0)</f>
        <v>0</v>
      </c>
      <c r="AF1381" s="16">
        <f>IFERROR(_xlfn.IFNA(VLOOKUP(Fullmath[[#This Row],[M5]],$H$2:$L1380,4,FALSE),VLOOKUP(Fullmath[[#This Row],[M5]],$H1382:$L$2227,4,FALSE)),0)</f>
        <v>0</v>
      </c>
      <c r="AI1381" s="15">
        <f>IFERROR(_xlfn.IFNA(VLOOKUP(Fullmath[[#This Row],[M6]],$H$2:$L1380,2,FALSE),VLOOKUP(Fullmath[[#This Row],[M6]],$H1382:$L$2227,2,FALSE)),0)</f>
        <v>0</v>
      </c>
      <c r="AJ1381" s="16">
        <f>IFERROR(_xlfn.IFNA(VLOOKUP(Fullmath[[#This Row],[M6]],$H$2:$L1380,4,FALSE),VLOOKUP(Fullmath[[#This Row],[M6]],$H1382:$L$2227,4,FALSE)),0)</f>
        <v>0</v>
      </c>
      <c r="AM1381" s="6">
        <f>(IFERROR(VLOOKUP(AK1381,Components[[Name]:[Price]],2,FALSE),0))</f>
        <v>0</v>
      </c>
      <c r="AP1381" s="6">
        <f>(IFERROR(VLOOKUP(AN1381,Components[[Name]:[Price]],2,FALSE),0))</f>
        <v>0</v>
      </c>
      <c r="AS1381" s="6">
        <f>(IFERROR(VLOOKUP(AQ1381,Components[[Name]:[Price]],2,FALSE),0))</f>
        <v>0</v>
      </c>
      <c r="AV1381" s="6">
        <f>(IFERROR(VLOOKUP(AT1381,Components[[Name]:[Price]],2,FALSE),0))</f>
        <v>0</v>
      </c>
      <c r="AY1381" s="6">
        <f>(IFERROR(VLOOKUP(AW1381,Components[[Name]:[Price]],2,FALSE),0))</f>
        <v>0</v>
      </c>
      <c r="BB1381" s="6">
        <f>(IFERROR(VLOOKUP(AZ1381,Components[[Name]:[Price]],2,FALSE),0))</f>
        <v>0</v>
      </c>
    </row>
    <row r="1382" spans="9:54" x14ac:dyDescent="0.2">
      <c r="I1382" s="7" t="e">
        <f>Fullmath[[#This Row],[Total CP]]/Fullmath[[#This Row],[Quantity]]</f>
        <v>#DIV/0!</v>
      </c>
      <c r="J13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2" s="6" t="e">
        <f>Fullmath[[#This Row],[Mat Cost]]/Fullmath[[#This Row],[Quantity]]</f>
        <v>#DIV/0!</v>
      </c>
      <c r="L13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2" s="14"/>
      <c r="O1382" s="15">
        <f>IFERROR(_xlfn.IFNA(VLOOKUP(Fullmath[[#This Row],[M1]],$H$2:$L1381,2,FALSE),VLOOKUP(Fullmath[[#This Row],[M1]],$H1383:$L$2227,2,FALSE)),0)</f>
        <v>0</v>
      </c>
      <c r="P1382" s="16">
        <f>IFERROR(_xlfn.IFNA(VLOOKUP(Fullmath[[#This Row],[M1]],$H$2:$L1381,4,FALSE),VLOOKUP(Fullmath[[#This Row],[M1]],$H1383:$L$2227,4,FALSE)),0)</f>
        <v>0</v>
      </c>
      <c r="S1382" s="15">
        <f>IFERROR(_xlfn.IFNA(VLOOKUP(Fullmath[[#This Row],[M2]],$H$2:$L1381,2,FALSE),VLOOKUP(Fullmath[[#This Row],[M2]],$H1383:$L$2227,2,FALSE)),0)</f>
        <v>0</v>
      </c>
      <c r="T1382" s="16">
        <f>IFERROR(_xlfn.IFNA(VLOOKUP(Fullmath[[#This Row],[M2]],$H$2:$L1381,4,FALSE),VLOOKUP(Fullmath[[#This Row],[M2]],$H1383:$L$2227,4,FALSE)),0)</f>
        <v>0</v>
      </c>
      <c r="W1382" s="15">
        <f>IFERROR(_xlfn.IFNA(VLOOKUP(Fullmath[[#This Row],[M3]],$H$2:$L1381,2,FALSE),VLOOKUP(Fullmath[[#This Row],[M3]],$H1383:$L$2227,2,FALSE)),0)</f>
        <v>0</v>
      </c>
      <c r="X1382" s="16">
        <f>IFERROR(_xlfn.IFNA(VLOOKUP(Fullmath[[#This Row],[M3]],$H$2:$L1381,4,FALSE),VLOOKUP(Fullmath[[#This Row],[M3]],$H1383:$L$2227,4,FALSE)),0)</f>
        <v>0</v>
      </c>
      <c r="AA1382" s="15">
        <f>IFERROR(_xlfn.IFNA(VLOOKUP(Fullmath[[#This Row],[M4]],$H$2:$L1381,2,FALSE),VLOOKUP(Fullmath[[#This Row],[M4]],$H1383:$L$2227,2,FALSE)),0)</f>
        <v>0</v>
      </c>
      <c r="AB1382" s="16">
        <f>IFERROR(_xlfn.IFNA(VLOOKUP(Fullmath[[#This Row],[M4]],$H$2:$L1381,4,FALSE),VLOOKUP(Fullmath[[#This Row],[M4]],$H1383:$L$2227,4,FALSE)),0)</f>
        <v>0</v>
      </c>
      <c r="AE1382" s="15">
        <f>IFERROR(_xlfn.IFNA(VLOOKUP(Fullmath[[#This Row],[M5]],$H$2:$L1381,2,FALSE),VLOOKUP(Fullmath[[#This Row],[M5]],$H1383:$L$2227,2,FALSE)),0)</f>
        <v>0</v>
      </c>
      <c r="AF1382" s="16">
        <f>IFERROR(_xlfn.IFNA(VLOOKUP(Fullmath[[#This Row],[M5]],$H$2:$L1381,4,FALSE),VLOOKUP(Fullmath[[#This Row],[M5]],$H1383:$L$2227,4,FALSE)),0)</f>
        <v>0</v>
      </c>
      <c r="AI1382" s="15">
        <f>IFERROR(_xlfn.IFNA(VLOOKUP(Fullmath[[#This Row],[M6]],$H$2:$L1381,2,FALSE),VLOOKUP(Fullmath[[#This Row],[M6]],$H1383:$L$2227,2,FALSE)),0)</f>
        <v>0</v>
      </c>
      <c r="AJ1382" s="16">
        <f>IFERROR(_xlfn.IFNA(VLOOKUP(Fullmath[[#This Row],[M6]],$H$2:$L1381,4,FALSE),VLOOKUP(Fullmath[[#This Row],[M6]],$H1383:$L$2227,4,FALSE)),0)</f>
        <v>0</v>
      </c>
      <c r="AM1382" s="6">
        <f>(IFERROR(VLOOKUP(AK1382,Components[[Name]:[Price]],2,FALSE),0))</f>
        <v>0</v>
      </c>
      <c r="AP1382" s="6">
        <f>(IFERROR(VLOOKUP(AN1382,Components[[Name]:[Price]],2,FALSE),0))</f>
        <v>0</v>
      </c>
      <c r="AS1382" s="6">
        <f>(IFERROR(VLOOKUP(AQ1382,Components[[Name]:[Price]],2,FALSE),0))</f>
        <v>0</v>
      </c>
      <c r="AV1382" s="6">
        <f>(IFERROR(VLOOKUP(AT1382,Components[[Name]:[Price]],2,FALSE),0))</f>
        <v>0</v>
      </c>
      <c r="AY1382" s="6">
        <f>(IFERROR(VLOOKUP(AW1382,Components[[Name]:[Price]],2,FALSE),0))</f>
        <v>0</v>
      </c>
      <c r="BB1382" s="6">
        <f>(IFERROR(VLOOKUP(AZ1382,Components[[Name]:[Price]],2,FALSE),0))</f>
        <v>0</v>
      </c>
    </row>
    <row r="1383" spans="9:54" x14ac:dyDescent="0.2">
      <c r="I1383" s="7" t="e">
        <f>Fullmath[[#This Row],[Total CP]]/Fullmath[[#This Row],[Quantity]]</f>
        <v>#DIV/0!</v>
      </c>
      <c r="J13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3" s="6" t="e">
        <f>Fullmath[[#This Row],[Mat Cost]]/Fullmath[[#This Row],[Quantity]]</f>
        <v>#DIV/0!</v>
      </c>
      <c r="L13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3" s="14"/>
      <c r="O1383" s="15">
        <f>IFERROR(_xlfn.IFNA(VLOOKUP(Fullmath[[#This Row],[M1]],$H$2:$L1382,2,FALSE),VLOOKUP(Fullmath[[#This Row],[M1]],$H1384:$L$2227,2,FALSE)),0)</f>
        <v>0</v>
      </c>
      <c r="P1383" s="16">
        <f>IFERROR(_xlfn.IFNA(VLOOKUP(Fullmath[[#This Row],[M1]],$H$2:$L1382,4,FALSE),VLOOKUP(Fullmath[[#This Row],[M1]],$H1384:$L$2227,4,FALSE)),0)</f>
        <v>0</v>
      </c>
      <c r="S1383" s="15">
        <f>IFERROR(_xlfn.IFNA(VLOOKUP(Fullmath[[#This Row],[M2]],$H$2:$L1382,2,FALSE),VLOOKUP(Fullmath[[#This Row],[M2]],$H1384:$L$2227,2,FALSE)),0)</f>
        <v>0</v>
      </c>
      <c r="T1383" s="16">
        <f>IFERROR(_xlfn.IFNA(VLOOKUP(Fullmath[[#This Row],[M2]],$H$2:$L1382,4,FALSE),VLOOKUP(Fullmath[[#This Row],[M2]],$H1384:$L$2227,4,FALSE)),0)</f>
        <v>0</v>
      </c>
      <c r="W1383" s="15">
        <f>IFERROR(_xlfn.IFNA(VLOOKUP(Fullmath[[#This Row],[M3]],$H$2:$L1382,2,FALSE),VLOOKUP(Fullmath[[#This Row],[M3]],$H1384:$L$2227,2,FALSE)),0)</f>
        <v>0</v>
      </c>
      <c r="X1383" s="16">
        <f>IFERROR(_xlfn.IFNA(VLOOKUP(Fullmath[[#This Row],[M3]],$H$2:$L1382,4,FALSE),VLOOKUP(Fullmath[[#This Row],[M3]],$H1384:$L$2227,4,FALSE)),0)</f>
        <v>0</v>
      </c>
      <c r="AA1383" s="15">
        <f>IFERROR(_xlfn.IFNA(VLOOKUP(Fullmath[[#This Row],[M4]],$H$2:$L1382,2,FALSE),VLOOKUP(Fullmath[[#This Row],[M4]],$H1384:$L$2227,2,FALSE)),0)</f>
        <v>0</v>
      </c>
      <c r="AB1383" s="16">
        <f>IFERROR(_xlfn.IFNA(VLOOKUP(Fullmath[[#This Row],[M4]],$H$2:$L1382,4,FALSE),VLOOKUP(Fullmath[[#This Row],[M4]],$H1384:$L$2227,4,FALSE)),0)</f>
        <v>0</v>
      </c>
      <c r="AE1383" s="15">
        <f>IFERROR(_xlfn.IFNA(VLOOKUP(Fullmath[[#This Row],[M5]],$H$2:$L1382,2,FALSE),VLOOKUP(Fullmath[[#This Row],[M5]],$H1384:$L$2227,2,FALSE)),0)</f>
        <v>0</v>
      </c>
      <c r="AF1383" s="16">
        <f>IFERROR(_xlfn.IFNA(VLOOKUP(Fullmath[[#This Row],[M5]],$H$2:$L1382,4,FALSE),VLOOKUP(Fullmath[[#This Row],[M5]],$H1384:$L$2227,4,FALSE)),0)</f>
        <v>0</v>
      </c>
      <c r="AI1383" s="15">
        <f>IFERROR(_xlfn.IFNA(VLOOKUP(Fullmath[[#This Row],[M6]],$H$2:$L1382,2,FALSE),VLOOKUP(Fullmath[[#This Row],[M6]],$H1384:$L$2227,2,FALSE)),0)</f>
        <v>0</v>
      </c>
      <c r="AJ1383" s="16">
        <f>IFERROR(_xlfn.IFNA(VLOOKUP(Fullmath[[#This Row],[M6]],$H$2:$L1382,4,FALSE),VLOOKUP(Fullmath[[#This Row],[M6]],$H1384:$L$2227,4,FALSE)),0)</f>
        <v>0</v>
      </c>
      <c r="AM1383" s="6">
        <f>(IFERROR(VLOOKUP(AK1383,Components[[Name]:[Price]],2,FALSE),0))</f>
        <v>0</v>
      </c>
      <c r="AP1383" s="6">
        <f>(IFERROR(VLOOKUP(AN1383,Components[[Name]:[Price]],2,FALSE),0))</f>
        <v>0</v>
      </c>
      <c r="AS1383" s="6">
        <f>(IFERROR(VLOOKUP(AQ1383,Components[[Name]:[Price]],2,FALSE),0))</f>
        <v>0</v>
      </c>
      <c r="AV1383" s="6">
        <f>(IFERROR(VLOOKUP(AT1383,Components[[Name]:[Price]],2,FALSE),0))</f>
        <v>0</v>
      </c>
      <c r="AY1383" s="6">
        <f>(IFERROR(VLOOKUP(AW1383,Components[[Name]:[Price]],2,FALSE),0))</f>
        <v>0</v>
      </c>
      <c r="BB1383" s="6">
        <f>(IFERROR(VLOOKUP(AZ1383,Components[[Name]:[Price]],2,FALSE),0))</f>
        <v>0</v>
      </c>
    </row>
    <row r="1384" spans="9:54" x14ac:dyDescent="0.2">
      <c r="I1384" s="7" t="e">
        <f>Fullmath[[#This Row],[Total CP]]/Fullmath[[#This Row],[Quantity]]</f>
        <v>#DIV/0!</v>
      </c>
      <c r="J13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4" s="6" t="e">
        <f>Fullmath[[#This Row],[Mat Cost]]/Fullmath[[#This Row],[Quantity]]</f>
        <v>#DIV/0!</v>
      </c>
      <c r="L13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4" s="14"/>
      <c r="O1384" s="15">
        <f>IFERROR(_xlfn.IFNA(VLOOKUP(Fullmath[[#This Row],[M1]],$H$2:$L1383,2,FALSE),VLOOKUP(Fullmath[[#This Row],[M1]],$H1385:$L$2227,2,FALSE)),0)</f>
        <v>0</v>
      </c>
      <c r="P1384" s="16">
        <f>IFERROR(_xlfn.IFNA(VLOOKUP(Fullmath[[#This Row],[M1]],$H$2:$L1383,4,FALSE),VLOOKUP(Fullmath[[#This Row],[M1]],$H1385:$L$2227,4,FALSE)),0)</f>
        <v>0</v>
      </c>
      <c r="S1384" s="15">
        <f>IFERROR(_xlfn.IFNA(VLOOKUP(Fullmath[[#This Row],[M2]],$H$2:$L1383,2,FALSE),VLOOKUP(Fullmath[[#This Row],[M2]],$H1385:$L$2227,2,FALSE)),0)</f>
        <v>0</v>
      </c>
      <c r="T1384" s="16">
        <f>IFERROR(_xlfn.IFNA(VLOOKUP(Fullmath[[#This Row],[M2]],$H$2:$L1383,4,FALSE),VLOOKUP(Fullmath[[#This Row],[M2]],$H1385:$L$2227,4,FALSE)),0)</f>
        <v>0</v>
      </c>
      <c r="W1384" s="15">
        <f>IFERROR(_xlfn.IFNA(VLOOKUP(Fullmath[[#This Row],[M3]],$H$2:$L1383,2,FALSE),VLOOKUP(Fullmath[[#This Row],[M3]],$H1385:$L$2227,2,FALSE)),0)</f>
        <v>0</v>
      </c>
      <c r="X1384" s="16">
        <f>IFERROR(_xlfn.IFNA(VLOOKUP(Fullmath[[#This Row],[M3]],$H$2:$L1383,4,FALSE),VLOOKUP(Fullmath[[#This Row],[M3]],$H1385:$L$2227,4,FALSE)),0)</f>
        <v>0</v>
      </c>
      <c r="AA1384" s="15">
        <f>IFERROR(_xlfn.IFNA(VLOOKUP(Fullmath[[#This Row],[M4]],$H$2:$L1383,2,FALSE),VLOOKUP(Fullmath[[#This Row],[M4]],$H1385:$L$2227,2,FALSE)),0)</f>
        <v>0</v>
      </c>
      <c r="AB1384" s="16">
        <f>IFERROR(_xlfn.IFNA(VLOOKUP(Fullmath[[#This Row],[M4]],$H$2:$L1383,4,FALSE),VLOOKUP(Fullmath[[#This Row],[M4]],$H1385:$L$2227,4,FALSE)),0)</f>
        <v>0</v>
      </c>
      <c r="AE1384" s="15">
        <f>IFERROR(_xlfn.IFNA(VLOOKUP(Fullmath[[#This Row],[M5]],$H$2:$L1383,2,FALSE),VLOOKUP(Fullmath[[#This Row],[M5]],$H1385:$L$2227,2,FALSE)),0)</f>
        <v>0</v>
      </c>
      <c r="AF1384" s="16">
        <f>IFERROR(_xlfn.IFNA(VLOOKUP(Fullmath[[#This Row],[M5]],$H$2:$L1383,4,FALSE),VLOOKUP(Fullmath[[#This Row],[M5]],$H1385:$L$2227,4,FALSE)),0)</f>
        <v>0</v>
      </c>
      <c r="AI1384" s="15">
        <f>IFERROR(_xlfn.IFNA(VLOOKUP(Fullmath[[#This Row],[M6]],$H$2:$L1383,2,FALSE),VLOOKUP(Fullmath[[#This Row],[M6]],$H1385:$L$2227,2,FALSE)),0)</f>
        <v>0</v>
      </c>
      <c r="AJ1384" s="16">
        <f>IFERROR(_xlfn.IFNA(VLOOKUP(Fullmath[[#This Row],[M6]],$H$2:$L1383,4,FALSE),VLOOKUP(Fullmath[[#This Row],[M6]],$H1385:$L$2227,4,FALSE)),0)</f>
        <v>0</v>
      </c>
      <c r="AM1384" s="6">
        <f>(IFERROR(VLOOKUP(AK1384,Components[[Name]:[Price]],2,FALSE),0))</f>
        <v>0</v>
      </c>
      <c r="AP1384" s="6">
        <f>(IFERROR(VLOOKUP(AN1384,Components[[Name]:[Price]],2,FALSE),0))</f>
        <v>0</v>
      </c>
      <c r="AS1384" s="6">
        <f>(IFERROR(VLOOKUP(AQ1384,Components[[Name]:[Price]],2,FALSE),0))</f>
        <v>0</v>
      </c>
      <c r="AV1384" s="6">
        <f>(IFERROR(VLOOKUP(AT1384,Components[[Name]:[Price]],2,FALSE),0))</f>
        <v>0</v>
      </c>
      <c r="AY1384" s="6">
        <f>(IFERROR(VLOOKUP(AW1384,Components[[Name]:[Price]],2,FALSE),0))</f>
        <v>0</v>
      </c>
      <c r="BB1384" s="6">
        <f>(IFERROR(VLOOKUP(AZ1384,Components[[Name]:[Price]],2,FALSE),0))</f>
        <v>0</v>
      </c>
    </row>
    <row r="1385" spans="9:54" x14ac:dyDescent="0.2">
      <c r="I1385" s="7" t="e">
        <f>Fullmath[[#This Row],[Total CP]]/Fullmath[[#This Row],[Quantity]]</f>
        <v>#DIV/0!</v>
      </c>
      <c r="J13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5" s="6" t="e">
        <f>Fullmath[[#This Row],[Mat Cost]]/Fullmath[[#This Row],[Quantity]]</f>
        <v>#DIV/0!</v>
      </c>
      <c r="L13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5" s="14"/>
      <c r="O1385" s="15">
        <f>IFERROR(_xlfn.IFNA(VLOOKUP(Fullmath[[#This Row],[M1]],$H$2:$L1384,2,FALSE),VLOOKUP(Fullmath[[#This Row],[M1]],$H1386:$L$2227,2,FALSE)),0)</f>
        <v>0</v>
      </c>
      <c r="P1385" s="16">
        <f>IFERROR(_xlfn.IFNA(VLOOKUP(Fullmath[[#This Row],[M1]],$H$2:$L1384,4,FALSE),VLOOKUP(Fullmath[[#This Row],[M1]],$H1386:$L$2227,4,FALSE)),0)</f>
        <v>0</v>
      </c>
      <c r="S1385" s="15">
        <f>IFERROR(_xlfn.IFNA(VLOOKUP(Fullmath[[#This Row],[M2]],$H$2:$L1384,2,FALSE),VLOOKUP(Fullmath[[#This Row],[M2]],$H1386:$L$2227,2,FALSE)),0)</f>
        <v>0</v>
      </c>
      <c r="T1385" s="16">
        <f>IFERROR(_xlfn.IFNA(VLOOKUP(Fullmath[[#This Row],[M2]],$H$2:$L1384,4,FALSE),VLOOKUP(Fullmath[[#This Row],[M2]],$H1386:$L$2227,4,FALSE)),0)</f>
        <v>0</v>
      </c>
      <c r="W1385" s="15">
        <f>IFERROR(_xlfn.IFNA(VLOOKUP(Fullmath[[#This Row],[M3]],$H$2:$L1384,2,FALSE),VLOOKUP(Fullmath[[#This Row],[M3]],$H1386:$L$2227,2,FALSE)),0)</f>
        <v>0</v>
      </c>
      <c r="X1385" s="16">
        <f>IFERROR(_xlfn.IFNA(VLOOKUP(Fullmath[[#This Row],[M3]],$H$2:$L1384,4,FALSE),VLOOKUP(Fullmath[[#This Row],[M3]],$H1386:$L$2227,4,FALSE)),0)</f>
        <v>0</v>
      </c>
      <c r="AA1385" s="15">
        <f>IFERROR(_xlfn.IFNA(VLOOKUP(Fullmath[[#This Row],[M4]],$H$2:$L1384,2,FALSE),VLOOKUP(Fullmath[[#This Row],[M4]],$H1386:$L$2227,2,FALSE)),0)</f>
        <v>0</v>
      </c>
      <c r="AB1385" s="16">
        <f>IFERROR(_xlfn.IFNA(VLOOKUP(Fullmath[[#This Row],[M4]],$H$2:$L1384,4,FALSE),VLOOKUP(Fullmath[[#This Row],[M4]],$H1386:$L$2227,4,FALSE)),0)</f>
        <v>0</v>
      </c>
      <c r="AE1385" s="15">
        <f>IFERROR(_xlfn.IFNA(VLOOKUP(Fullmath[[#This Row],[M5]],$H$2:$L1384,2,FALSE),VLOOKUP(Fullmath[[#This Row],[M5]],$H1386:$L$2227,2,FALSE)),0)</f>
        <v>0</v>
      </c>
      <c r="AF1385" s="16">
        <f>IFERROR(_xlfn.IFNA(VLOOKUP(Fullmath[[#This Row],[M5]],$H$2:$L1384,4,FALSE),VLOOKUP(Fullmath[[#This Row],[M5]],$H1386:$L$2227,4,FALSE)),0)</f>
        <v>0</v>
      </c>
      <c r="AI1385" s="15">
        <f>IFERROR(_xlfn.IFNA(VLOOKUP(Fullmath[[#This Row],[M6]],$H$2:$L1384,2,FALSE),VLOOKUP(Fullmath[[#This Row],[M6]],$H1386:$L$2227,2,FALSE)),0)</f>
        <v>0</v>
      </c>
      <c r="AJ1385" s="16">
        <f>IFERROR(_xlfn.IFNA(VLOOKUP(Fullmath[[#This Row],[M6]],$H$2:$L1384,4,FALSE),VLOOKUP(Fullmath[[#This Row],[M6]],$H1386:$L$2227,4,FALSE)),0)</f>
        <v>0</v>
      </c>
      <c r="AM1385" s="6">
        <f>(IFERROR(VLOOKUP(AK1385,Components[[Name]:[Price]],2,FALSE),0))</f>
        <v>0</v>
      </c>
      <c r="AP1385" s="6">
        <f>(IFERROR(VLOOKUP(AN1385,Components[[Name]:[Price]],2,FALSE),0))</f>
        <v>0</v>
      </c>
      <c r="AS1385" s="6">
        <f>(IFERROR(VLOOKUP(AQ1385,Components[[Name]:[Price]],2,FALSE),0))</f>
        <v>0</v>
      </c>
      <c r="AV1385" s="6">
        <f>(IFERROR(VLOOKUP(AT1385,Components[[Name]:[Price]],2,FALSE),0))</f>
        <v>0</v>
      </c>
      <c r="AY1385" s="6">
        <f>(IFERROR(VLOOKUP(AW1385,Components[[Name]:[Price]],2,FALSE),0))</f>
        <v>0</v>
      </c>
      <c r="BB1385" s="6">
        <f>(IFERROR(VLOOKUP(AZ1385,Components[[Name]:[Price]],2,FALSE),0))</f>
        <v>0</v>
      </c>
    </row>
    <row r="1386" spans="9:54" x14ac:dyDescent="0.2">
      <c r="I1386" s="7" t="e">
        <f>Fullmath[[#This Row],[Total CP]]/Fullmath[[#This Row],[Quantity]]</f>
        <v>#DIV/0!</v>
      </c>
      <c r="J13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6" s="6" t="e">
        <f>Fullmath[[#This Row],[Mat Cost]]/Fullmath[[#This Row],[Quantity]]</f>
        <v>#DIV/0!</v>
      </c>
      <c r="L13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6" s="14"/>
      <c r="O1386" s="15">
        <f>IFERROR(_xlfn.IFNA(VLOOKUP(Fullmath[[#This Row],[M1]],$H$2:$L1385,2,FALSE),VLOOKUP(Fullmath[[#This Row],[M1]],$H1387:$L$2227,2,FALSE)),0)</f>
        <v>0</v>
      </c>
      <c r="P1386" s="16">
        <f>IFERROR(_xlfn.IFNA(VLOOKUP(Fullmath[[#This Row],[M1]],$H$2:$L1385,4,FALSE),VLOOKUP(Fullmath[[#This Row],[M1]],$H1387:$L$2227,4,FALSE)),0)</f>
        <v>0</v>
      </c>
      <c r="S1386" s="15">
        <f>IFERROR(_xlfn.IFNA(VLOOKUP(Fullmath[[#This Row],[M2]],$H$2:$L1385,2,FALSE),VLOOKUP(Fullmath[[#This Row],[M2]],$H1387:$L$2227,2,FALSE)),0)</f>
        <v>0</v>
      </c>
      <c r="T1386" s="16">
        <f>IFERROR(_xlfn.IFNA(VLOOKUP(Fullmath[[#This Row],[M2]],$H$2:$L1385,4,FALSE),VLOOKUP(Fullmath[[#This Row],[M2]],$H1387:$L$2227,4,FALSE)),0)</f>
        <v>0</v>
      </c>
      <c r="W1386" s="15">
        <f>IFERROR(_xlfn.IFNA(VLOOKUP(Fullmath[[#This Row],[M3]],$H$2:$L1385,2,FALSE),VLOOKUP(Fullmath[[#This Row],[M3]],$H1387:$L$2227,2,FALSE)),0)</f>
        <v>0</v>
      </c>
      <c r="X1386" s="16">
        <f>IFERROR(_xlfn.IFNA(VLOOKUP(Fullmath[[#This Row],[M3]],$H$2:$L1385,4,FALSE),VLOOKUP(Fullmath[[#This Row],[M3]],$H1387:$L$2227,4,FALSE)),0)</f>
        <v>0</v>
      </c>
      <c r="AA1386" s="15">
        <f>IFERROR(_xlfn.IFNA(VLOOKUP(Fullmath[[#This Row],[M4]],$H$2:$L1385,2,FALSE),VLOOKUP(Fullmath[[#This Row],[M4]],$H1387:$L$2227,2,FALSE)),0)</f>
        <v>0</v>
      </c>
      <c r="AB1386" s="16">
        <f>IFERROR(_xlfn.IFNA(VLOOKUP(Fullmath[[#This Row],[M4]],$H$2:$L1385,4,FALSE),VLOOKUP(Fullmath[[#This Row],[M4]],$H1387:$L$2227,4,FALSE)),0)</f>
        <v>0</v>
      </c>
      <c r="AE1386" s="15">
        <f>IFERROR(_xlfn.IFNA(VLOOKUP(Fullmath[[#This Row],[M5]],$H$2:$L1385,2,FALSE),VLOOKUP(Fullmath[[#This Row],[M5]],$H1387:$L$2227,2,FALSE)),0)</f>
        <v>0</v>
      </c>
      <c r="AF1386" s="16">
        <f>IFERROR(_xlfn.IFNA(VLOOKUP(Fullmath[[#This Row],[M5]],$H$2:$L1385,4,FALSE),VLOOKUP(Fullmath[[#This Row],[M5]],$H1387:$L$2227,4,FALSE)),0)</f>
        <v>0</v>
      </c>
      <c r="AI1386" s="15">
        <f>IFERROR(_xlfn.IFNA(VLOOKUP(Fullmath[[#This Row],[M6]],$H$2:$L1385,2,FALSE),VLOOKUP(Fullmath[[#This Row],[M6]],$H1387:$L$2227,2,FALSE)),0)</f>
        <v>0</v>
      </c>
      <c r="AJ1386" s="16">
        <f>IFERROR(_xlfn.IFNA(VLOOKUP(Fullmath[[#This Row],[M6]],$H$2:$L1385,4,FALSE),VLOOKUP(Fullmath[[#This Row],[M6]],$H1387:$L$2227,4,FALSE)),0)</f>
        <v>0</v>
      </c>
      <c r="AM1386" s="6">
        <f>(IFERROR(VLOOKUP(AK1386,Components[[Name]:[Price]],2,FALSE),0))</f>
        <v>0</v>
      </c>
      <c r="AP1386" s="6">
        <f>(IFERROR(VLOOKUP(AN1386,Components[[Name]:[Price]],2,FALSE),0))</f>
        <v>0</v>
      </c>
      <c r="AS1386" s="6">
        <f>(IFERROR(VLOOKUP(AQ1386,Components[[Name]:[Price]],2,FALSE),0))</f>
        <v>0</v>
      </c>
      <c r="AV1386" s="6">
        <f>(IFERROR(VLOOKUP(AT1386,Components[[Name]:[Price]],2,FALSE),0))</f>
        <v>0</v>
      </c>
      <c r="AY1386" s="6">
        <f>(IFERROR(VLOOKUP(AW1386,Components[[Name]:[Price]],2,FALSE),0))</f>
        <v>0</v>
      </c>
      <c r="BB1386" s="6">
        <f>(IFERROR(VLOOKUP(AZ1386,Components[[Name]:[Price]],2,FALSE),0))</f>
        <v>0</v>
      </c>
    </row>
    <row r="1387" spans="9:54" x14ac:dyDescent="0.2">
      <c r="I1387" s="7" t="e">
        <f>Fullmath[[#This Row],[Total CP]]/Fullmath[[#This Row],[Quantity]]</f>
        <v>#DIV/0!</v>
      </c>
      <c r="J13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7" s="6" t="e">
        <f>Fullmath[[#This Row],[Mat Cost]]/Fullmath[[#This Row],[Quantity]]</f>
        <v>#DIV/0!</v>
      </c>
      <c r="L13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7" s="14"/>
      <c r="O1387" s="15">
        <f>IFERROR(_xlfn.IFNA(VLOOKUP(Fullmath[[#This Row],[M1]],$H$2:$L1386,2,FALSE),VLOOKUP(Fullmath[[#This Row],[M1]],$H1388:$L$2227,2,FALSE)),0)</f>
        <v>0</v>
      </c>
      <c r="P1387" s="16">
        <f>IFERROR(_xlfn.IFNA(VLOOKUP(Fullmath[[#This Row],[M1]],$H$2:$L1386,4,FALSE),VLOOKUP(Fullmath[[#This Row],[M1]],$H1388:$L$2227,4,FALSE)),0)</f>
        <v>0</v>
      </c>
      <c r="S1387" s="15">
        <f>IFERROR(_xlfn.IFNA(VLOOKUP(Fullmath[[#This Row],[M2]],$H$2:$L1386,2,FALSE),VLOOKUP(Fullmath[[#This Row],[M2]],$H1388:$L$2227,2,FALSE)),0)</f>
        <v>0</v>
      </c>
      <c r="T1387" s="16">
        <f>IFERROR(_xlfn.IFNA(VLOOKUP(Fullmath[[#This Row],[M2]],$H$2:$L1386,4,FALSE),VLOOKUP(Fullmath[[#This Row],[M2]],$H1388:$L$2227,4,FALSE)),0)</f>
        <v>0</v>
      </c>
      <c r="W1387" s="15">
        <f>IFERROR(_xlfn.IFNA(VLOOKUP(Fullmath[[#This Row],[M3]],$H$2:$L1386,2,FALSE),VLOOKUP(Fullmath[[#This Row],[M3]],$H1388:$L$2227,2,FALSE)),0)</f>
        <v>0</v>
      </c>
      <c r="X1387" s="16">
        <f>IFERROR(_xlfn.IFNA(VLOOKUP(Fullmath[[#This Row],[M3]],$H$2:$L1386,4,FALSE),VLOOKUP(Fullmath[[#This Row],[M3]],$H1388:$L$2227,4,FALSE)),0)</f>
        <v>0</v>
      </c>
      <c r="AA1387" s="15">
        <f>IFERROR(_xlfn.IFNA(VLOOKUP(Fullmath[[#This Row],[M4]],$H$2:$L1386,2,FALSE),VLOOKUP(Fullmath[[#This Row],[M4]],$H1388:$L$2227,2,FALSE)),0)</f>
        <v>0</v>
      </c>
      <c r="AB1387" s="16">
        <f>IFERROR(_xlfn.IFNA(VLOOKUP(Fullmath[[#This Row],[M4]],$H$2:$L1386,4,FALSE),VLOOKUP(Fullmath[[#This Row],[M4]],$H1388:$L$2227,4,FALSE)),0)</f>
        <v>0</v>
      </c>
      <c r="AE1387" s="15">
        <f>IFERROR(_xlfn.IFNA(VLOOKUP(Fullmath[[#This Row],[M5]],$H$2:$L1386,2,FALSE),VLOOKUP(Fullmath[[#This Row],[M5]],$H1388:$L$2227,2,FALSE)),0)</f>
        <v>0</v>
      </c>
      <c r="AF1387" s="16">
        <f>IFERROR(_xlfn.IFNA(VLOOKUP(Fullmath[[#This Row],[M5]],$H$2:$L1386,4,FALSE),VLOOKUP(Fullmath[[#This Row],[M5]],$H1388:$L$2227,4,FALSE)),0)</f>
        <v>0</v>
      </c>
      <c r="AI1387" s="15">
        <f>IFERROR(_xlfn.IFNA(VLOOKUP(Fullmath[[#This Row],[M6]],$H$2:$L1386,2,FALSE),VLOOKUP(Fullmath[[#This Row],[M6]],$H1388:$L$2227,2,FALSE)),0)</f>
        <v>0</v>
      </c>
      <c r="AJ1387" s="16">
        <f>IFERROR(_xlfn.IFNA(VLOOKUP(Fullmath[[#This Row],[M6]],$H$2:$L1386,4,FALSE),VLOOKUP(Fullmath[[#This Row],[M6]],$H1388:$L$2227,4,FALSE)),0)</f>
        <v>0</v>
      </c>
      <c r="AM1387" s="6">
        <f>(IFERROR(VLOOKUP(AK1387,Components[[Name]:[Price]],2,FALSE),0))</f>
        <v>0</v>
      </c>
      <c r="AP1387" s="6">
        <f>(IFERROR(VLOOKUP(AN1387,Components[[Name]:[Price]],2,FALSE),0))</f>
        <v>0</v>
      </c>
      <c r="AS1387" s="6">
        <f>(IFERROR(VLOOKUP(AQ1387,Components[[Name]:[Price]],2,FALSE),0))</f>
        <v>0</v>
      </c>
      <c r="AV1387" s="6">
        <f>(IFERROR(VLOOKUP(AT1387,Components[[Name]:[Price]],2,FALSE),0))</f>
        <v>0</v>
      </c>
      <c r="AY1387" s="6">
        <f>(IFERROR(VLOOKUP(AW1387,Components[[Name]:[Price]],2,FALSE),0))</f>
        <v>0</v>
      </c>
      <c r="BB1387" s="6">
        <f>(IFERROR(VLOOKUP(AZ1387,Components[[Name]:[Price]],2,FALSE),0))</f>
        <v>0</v>
      </c>
    </row>
    <row r="1388" spans="9:54" x14ac:dyDescent="0.2">
      <c r="I1388" s="7" t="e">
        <f>Fullmath[[#This Row],[Total CP]]/Fullmath[[#This Row],[Quantity]]</f>
        <v>#DIV/0!</v>
      </c>
      <c r="J13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8" s="6" t="e">
        <f>Fullmath[[#This Row],[Mat Cost]]/Fullmath[[#This Row],[Quantity]]</f>
        <v>#DIV/0!</v>
      </c>
      <c r="L13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8" s="14"/>
      <c r="O1388" s="15">
        <f>IFERROR(_xlfn.IFNA(VLOOKUP(Fullmath[[#This Row],[M1]],$H$2:$L1387,2,FALSE),VLOOKUP(Fullmath[[#This Row],[M1]],$H1389:$L$2227,2,FALSE)),0)</f>
        <v>0</v>
      </c>
      <c r="P1388" s="16">
        <f>IFERROR(_xlfn.IFNA(VLOOKUP(Fullmath[[#This Row],[M1]],$H$2:$L1387,4,FALSE),VLOOKUP(Fullmath[[#This Row],[M1]],$H1389:$L$2227,4,FALSE)),0)</f>
        <v>0</v>
      </c>
      <c r="S1388" s="15">
        <f>IFERROR(_xlfn.IFNA(VLOOKUP(Fullmath[[#This Row],[M2]],$H$2:$L1387,2,FALSE),VLOOKUP(Fullmath[[#This Row],[M2]],$H1389:$L$2227,2,FALSE)),0)</f>
        <v>0</v>
      </c>
      <c r="T1388" s="16">
        <f>IFERROR(_xlfn.IFNA(VLOOKUP(Fullmath[[#This Row],[M2]],$H$2:$L1387,4,FALSE),VLOOKUP(Fullmath[[#This Row],[M2]],$H1389:$L$2227,4,FALSE)),0)</f>
        <v>0</v>
      </c>
      <c r="W1388" s="15">
        <f>IFERROR(_xlfn.IFNA(VLOOKUP(Fullmath[[#This Row],[M3]],$H$2:$L1387,2,FALSE),VLOOKUP(Fullmath[[#This Row],[M3]],$H1389:$L$2227,2,FALSE)),0)</f>
        <v>0</v>
      </c>
      <c r="X1388" s="16">
        <f>IFERROR(_xlfn.IFNA(VLOOKUP(Fullmath[[#This Row],[M3]],$H$2:$L1387,4,FALSE),VLOOKUP(Fullmath[[#This Row],[M3]],$H1389:$L$2227,4,FALSE)),0)</f>
        <v>0</v>
      </c>
      <c r="AA1388" s="15">
        <f>IFERROR(_xlfn.IFNA(VLOOKUP(Fullmath[[#This Row],[M4]],$H$2:$L1387,2,FALSE),VLOOKUP(Fullmath[[#This Row],[M4]],$H1389:$L$2227,2,FALSE)),0)</f>
        <v>0</v>
      </c>
      <c r="AB1388" s="16">
        <f>IFERROR(_xlfn.IFNA(VLOOKUP(Fullmath[[#This Row],[M4]],$H$2:$L1387,4,FALSE),VLOOKUP(Fullmath[[#This Row],[M4]],$H1389:$L$2227,4,FALSE)),0)</f>
        <v>0</v>
      </c>
      <c r="AE1388" s="15">
        <f>IFERROR(_xlfn.IFNA(VLOOKUP(Fullmath[[#This Row],[M5]],$H$2:$L1387,2,FALSE),VLOOKUP(Fullmath[[#This Row],[M5]],$H1389:$L$2227,2,FALSE)),0)</f>
        <v>0</v>
      </c>
      <c r="AF1388" s="16">
        <f>IFERROR(_xlfn.IFNA(VLOOKUP(Fullmath[[#This Row],[M5]],$H$2:$L1387,4,FALSE),VLOOKUP(Fullmath[[#This Row],[M5]],$H1389:$L$2227,4,FALSE)),0)</f>
        <v>0</v>
      </c>
      <c r="AI1388" s="15">
        <f>IFERROR(_xlfn.IFNA(VLOOKUP(Fullmath[[#This Row],[M6]],$H$2:$L1387,2,FALSE),VLOOKUP(Fullmath[[#This Row],[M6]],$H1389:$L$2227,2,FALSE)),0)</f>
        <v>0</v>
      </c>
      <c r="AJ1388" s="16">
        <f>IFERROR(_xlfn.IFNA(VLOOKUP(Fullmath[[#This Row],[M6]],$H$2:$L1387,4,FALSE),VLOOKUP(Fullmath[[#This Row],[M6]],$H1389:$L$2227,4,FALSE)),0)</f>
        <v>0</v>
      </c>
      <c r="AM1388" s="6">
        <f>(IFERROR(VLOOKUP(AK1388,Components[[Name]:[Price]],2,FALSE),0))</f>
        <v>0</v>
      </c>
      <c r="AP1388" s="6">
        <f>(IFERROR(VLOOKUP(AN1388,Components[[Name]:[Price]],2,FALSE),0))</f>
        <v>0</v>
      </c>
      <c r="AS1388" s="6">
        <f>(IFERROR(VLOOKUP(AQ1388,Components[[Name]:[Price]],2,FALSE),0))</f>
        <v>0</v>
      </c>
      <c r="AV1388" s="6">
        <f>(IFERROR(VLOOKUP(AT1388,Components[[Name]:[Price]],2,FALSE),0))</f>
        <v>0</v>
      </c>
      <c r="AY1388" s="6">
        <f>(IFERROR(VLOOKUP(AW1388,Components[[Name]:[Price]],2,FALSE),0))</f>
        <v>0</v>
      </c>
      <c r="BB1388" s="6">
        <f>(IFERROR(VLOOKUP(AZ1388,Components[[Name]:[Price]],2,FALSE),0))</f>
        <v>0</v>
      </c>
    </row>
    <row r="1389" spans="9:54" x14ac:dyDescent="0.2">
      <c r="I1389" s="7" t="e">
        <f>Fullmath[[#This Row],[Total CP]]/Fullmath[[#This Row],[Quantity]]</f>
        <v>#DIV/0!</v>
      </c>
      <c r="J13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89" s="6" t="e">
        <f>Fullmath[[#This Row],[Mat Cost]]/Fullmath[[#This Row],[Quantity]]</f>
        <v>#DIV/0!</v>
      </c>
      <c r="L13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89" s="14"/>
      <c r="O1389" s="15">
        <f>IFERROR(_xlfn.IFNA(VLOOKUP(Fullmath[[#This Row],[M1]],$H$2:$L1388,2,FALSE),VLOOKUP(Fullmath[[#This Row],[M1]],$H1390:$L$2227,2,FALSE)),0)</f>
        <v>0</v>
      </c>
      <c r="P1389" s="16">
        <f>IFERROR(_xlfn.IFNA(VLOOKUP(Fullmath[[#This Row],[M1]],$H$2:$L1388,4,FALSE),VLOOKUP(Fullmath[[#This Row],[M1]],$H1390:$L$2227,4,FALSE)),0)</f>
        <v>0</v>
      </c>
      <c r="S1389" s="15">
        <f>IFERROR(_xlfn.IFNA(VLOOKUP(Fullmath[[#This Row],[M2]],$H$2:$L1388,2,FALSE),VLOOKUP(Fullmath[[#This Row],[M2]],$H1390:$L$2227,2,FALSE)),0)</f>
        <v>0</v>
      </c>
      <c r="T1389" s="16">
        <f>IFERROR(_xlfn.IFNA(VLOOKUP(Fullmath[[#This Row],[M2]],$H$2:$L1388,4,FALSE),VLOOKUP(Fullmath[[#This Row],[M2]],$H1390:$L$2227,4,FALSE)),0)</f>
        <v>0</v>
      </c>
      <c r="W1389" s="15">
        <f>IFERROR(_xlfn.IFNA(VLOOKUP(Fullmath[[#This Row],[M3]],$H$2:$L1388,2,FALSE),VLOOKUP(Fullmath[[#This Row],[M3]],$H1390:$L$2227,2,FALSE)),0)</f>
        <v>0</v>
      </c>
      <c r="X1389" s="16">
        <f>IFERROR(_xlfn.IFNA(VLOOKUP(Fullmath[[#This Row],[M3]],$H$2:$L1388,4,FALSE),VLOOKUP(Fullmath[[#This Row],[M3]],$H1390:$L$2227,4,FALSE)),0)</f>
        <v>0</v>
      </c>
      <c r="AA1389" s="15">
        <f>IFERROR(_xlfn.IFNA(VLOOKUP(Fullmath[[#This Row],[M4]],$H$2:$L1388,2,FALSE),VLOOKUP(Fullmath[[#This Row],[M4]],$H1390:$L$2227,2,FALSE)),0)</f>
        <v>0</v>
      </c>
      <c r="AB1389" s="16">
        <f>IFERROR(_xlfn.IFNA(VLOOKUP(Fullmath[[#This Row],[M4]],$H$2:$L1388,4,FALSE),VLOOKUP(Fullmath[[#This Row],[M4]],$H1390:$L$2227,4,FALSE)),0)</f>
        <v>0</v>
      </c>
      <c r="AE1389" s="15">
        <f>IFERROR(_xlfn.IFNA(VLOOKUP(Fullmath[[#This Row],[M5]],$H$2:$L1388,2,FALSE),VLOOKUP(Fullmath[[#This Row],[M5]],$H1390:$L$2227,2,FALSE)),0)</f>
        <v>0</v>
      </c>
      <c r="AF1389" s="16">
        <f>IFERROR(_xlfn.IFNA(VLOOKUP(Fullmath[[#This Row],[M5]],$H$2:$L1388,4,FALSE),VLOOKUP(Fullmath[[#This Row],[M5]],$H1390:$L$2227,4,FALSE)),0)</f>
        <v>0</v>
      </c>
      <c r="AI1389" s="15">
        <f>IFERROR(_xlfn.IFNA(VLOOKUP(Fullmath[[#This Row],[M6]],$H$2:$L1388,2,FALSE),VLOOKUP(Fullmath[[#This Row],[M6]],$H1390:$L$2227,2,FALSE)),0)</f>
        <v>0</v>
      </c>
      <c r="AJ1389" s="16">
        <f>IFERROR(_xlfn.IFNA(VLOOKUP(Fullmath[[#This Row],[M6]],$H$2:$L1388,4,FALSE),VLOOKUP(Fullmath[[#This Row],[M6]],$H1390:$L$2227,4,FALSE)),0)</f>
        <v>0</v>
      </c>
      <c r="AM1389" s="6">
        <f>(IFERROR(VLOOKUP(AK1389,Components[[Name]:[Price]],2,FALSE),0))</f>
        <v>0</v>
      </c>
      <c r="AP1389" s="6">
        <f>(IFERROR(VLOOKUP(AN1389,Components[[Name]:[Price]],2,FALSE),0))</f>
        <v>0</v>
      </c>
      <c r="AS1389" s="6">
        <f>(IFERROR(VLOOKUP(AQ1389,Components[[Name]:[Price]],2,FALSE),0))</f>
        <v>0</v>
      </c>
      <c r="AV1389" s="6">
        <f>(IFERROR(VLOOKUP(AT1389,Components[[Name]:[Price]],2,FALSE),0))</f>
        <v>0</v>
      </c>
      <c r="AY1389" s="6">
        <f>(IFERROR(VLOOKUP(AW1389,Components[[Name]:[Price]],2,FALSE),0))</f>
        <v>0</v>
      </c>
      <c r="BB1389" s="6">
        <f>(IFERROR(VLOOKUP(AZ1389,Components[[Name]:[Price]],2,FALSE),0))</f>
        <v>0</v>
      </c>
    </row>
    <row r="1390" spans="9:54" x14ac:dyDescent="0.2">
      <c r="I1390" s="7" t="e">
        <f>Fullmath[[#This Row],[Total CP]]/Fullmath[[#This Row],[Quantity]]</f>
        <v>#DIV/0!</v>
      </c>
      <c r="J13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0" s="6" t="e">
        <f>Fullmath[[#This Row],[Mat Cost]]/Fullmath[[#This Row],[Quantity]]</f>
        <v>#DIV/0!</v>
      </c>
      <c r="L13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0" s="14"/>
      <c r="O1390" s="15">
        <f>IFERROR(_xlfn.IFNA(VLOOKUP(Fullmath[[#This Row],[M1]],$H$2:$L1389,2,FALSE),VLOOKUP(Fullmath[[#This Row],[M1]],$H1391:$L$2227,2,FALSE)),0)</f>
        <v>0</v>
      </c>
      <c r="P1390" s="16">
        <f>IFERROR(_xlfn.IFNA(VLOOKUP(Fullmath[[#This Row],[M1]],$H$2:$L1389,4,FALSE),VLOOKUP(Fullmath[[#This Row],[M1]],$H1391:$L$2227,4,FALSE)),0)</f>
        <v>0</v>
      </c>
      <c r="S1390" s="15">
        <f>IFERROR(_xlfn.IFNA(VLOOKUP(Fullmath[[#This Row],[M2]],$H$2:$L1389,2,FALSE),VLOOKUP(Fullmath[[#This Row],[M2]],$H1391:$L$2227,2,FALSE)),0)</f>
        <v>0</v>
      </c>
      <c r="T1390" s="16">
        <f>IFERROR(_xlfn.IFNA(VLOOKUP(Fullmath[[#This Row],[M2]],$H$2:$L1389,4,FALSE),VLOOKUP(Fullmath[[#This Row],[M2]],$H1391:$L$2227,4,FALSE)),0)</f>
        <v>0</v>
      </c>
      <c r="W1390" s="15">
        <f>IFERROR(_xlfn.IFNA(VLOOKUP(Fullmath[[#This Row],[M3]],$H$2:$L1389,2,FALSE),VLOOKUP(Fullmath[[#This Row],[M3]],$H1391:$L$2227,2,FALSE)),0)</f>
        <v>0</v>
      </c>
      <c r="X1390" s="16">
        <f>IFERROR(_xlfn.IFNA(VLOOKUP(Fullmath[[#This Row],[M3]],$H$2:$L1389,4,FALSE),VLOOKUP(Fullmath[[#This Row],[M3]],$H1391:$L$2227,4,FALSE)),0)</f>
        <v>0</v>
      </c>
      <c r="AA1390" s="15">
        <f>IFERROR(_xlfn.IFNA(VLOOKUP(Fullmath[[#This Row],[M4]],$H$2:$L1389,2,FALSE),VLOOKUP(Fullmath[[#This Row],[M4]],$H1391:$L$2227,2,FALSE)),0)</f>
        <v>0</v>
      </c>
      <c r="AB1390" s="16">
        <f>IFERROR(_xlfn.IFNA(VLOOKUP(Fullmath[[#This Row],[M4]],$H$2:$L1389,4,FALSE),VLOOKUP(Fullmath[[#This Row],[M4]],$H1391:$L$2227,4,FALSE)),0)</f>
        <v>0</v>
      </c>
      <c r="AE1390" s="15">
        <f>IFERROR(_xlfn.IFNA(VLOOKUP(Fullmath[[#This Row],[M5]],$H$2:$L1389,2,FALSE),VLOOKUP(Fullmath[[#This Row],[M5]],$H1391:$L$2227,2,FALSE)),0)</f>
        <v>0</v>
      </c>
      <c r="AF1390" s="16">
        <f>IFERROR(_xlfn.IFNA(VLOOKUP(Fullmath[[#This Row],[M5]],$H$2:$L1389,4,FALSE),VLOOKUP(Fullmath[[#This Row],[M5]],$H1391:$L$2227,4,FALSE)),0)</f>
        <v>0</v>
      </c>
      <c r="AI1390" s="15">
        <f>IFERROR(_xlfn.IFNA(VLOOKUP(Fullmath[[#This Row],[M6]],$H$2:$L1389,2,FALSE),VLOOKUP(Fullmath[[#This Row],[M6]],$H1391:$L$2227,2,FALSE)),0)</f>
        <v>0</v>
      </c>
      <c r="AJ1390" s="16">
        <f>IFERROR(_xlfn.IFNA(VLOOKUP(Fullmath[[#This Row],[M6]],$H$2:$L1389,4,FALSE),VLOOKUP(Fullmath[[#This Row],[M6]],$H1391:$L$2227,4,FALSE)),0)</f>
        <v>0</v>
      </c>
      <c r="AM1390" s="6">
        <f>(IFERROR(VLOOKUP(AK1390,Components[[Name]:[Price]],2,FALSE),0))</f>
        <v>0</v>
      </c>
      <c r="AP1390" s="6">
        <f>(IFERROR(VLOOKUP(AN1390,Components[[Name]:[Price]],2,FALSE),0))</f>
        <v>0</v>
      </c>
      <c r="AS1390" s="6">
        <f>(IFERROR(VLOOKUP(AQ1390,Components[[Name]:[Price]],2,FALSE),0))</f>
        <v>0</v>
      </c>
      <c r="AV1390" s="6">
        <f>(IFERROR(VLOOKUP(AT1390,Components[[Name]:[Price]],2,FALSE),0))</f>
        <v>0</v>
      </c>
      <c r="AY1390" s="6">
        <f>(IFERROR(VLOOKUP(AW1390,Components[[Name]:[Price]],2,FALSE),0))</f>
        <v>0</v>
      </c>
      <c r="BB1390" s="6">
        <f>(IFERROR(VLOOKUP(AZ1390,Components[[Name]:[Price]],2,FALSE),0))</f>
        <v>0</v>
      </c>
    </row>
    <row r="1391" spans="9:54" x14ac:dyDescent="0.2">
      <c r="I1391" s="7" t="e">
        <f>Fullmath[[#This Row],[Total CP]]/Fullmath[[#This Row],[Quantity]]</f>
        <v>#DIV/0!</v>
      </c>
      <c r="J13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1" s="6" t="e">
        <f>Fullmath[[#This Row],[Mat Cost]]/Fullmath[[#This Row],[Quantity]]</f>
        <v>#DIV/0!</v>
      </c>
      <c r="L13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1" s="14"/>
      <c r="O1391" s="15">
        <f>IFERROR(_xlfn.IFNA(VLOOKUP(Fullmath[[#This Row],[M1]],$H$2:$L1390,2,FALSE),VLOOKUP(Fullmath[[#This Row],[M1]],$H1392:$L$2227,2,FALSE)),0)</f>
        <v>0</v>
      </c>
      <c r="P1391" s="16">
        <f>IFERROR(_xlfn.IFNA(VLOOKUP(Fullmath[[#This Row],[M1]],$H$2:$L1390,4,FALSE),VLOOKUP(Fullmath[[#This Row],[M1]],$H1392:$L$2227,4,FALSE)),0)</f>
        <v>0</v>
      </c>
      <c r="S1391" s="15">
        <f>IFERROR(_xlfn.IFNA(VLOOKUP(Fullmath[[#This Row],[M2]],$H$2:$L1390,2,FALSE),VLOOKUP(Fullmath[[#This Row],[M2]],$H1392:$L$2227,2,FALSE)),0)</f>
        <v>0</v>
      </c>
      <c r="T1391" s="16">
        <f>IFERROR(_xlfn.IFNA(VLOOKUP(Fullmath[[#This Row],[M2]],$H$2:$L1390,4,FALSE),VLOOKUP(Fullmath[[#This Row],[M2]],$H1392:$L$2227,4,FALSE)),0)</f>
        <v>0</v>
      </c>
      <c r="W1391" s="15">
        <f>IFERROR(_xlfn.IFNA(VLOOKUP(Fullmath[[#This Row],[M3]],$H$2:$L1390,2,FALSE),VLOOKUP(Fullmath[[#This Row],[M3]],$H1392:$L$2227,2,FALSE)),0)</f>
        <v>0</v>
      </c>
      <c r="X1391" s="16">
        <f>IFERROR(_xlfn.IFNA(VLOOKUP(Fullmath[[#This Row],[M3]],$H$2:$L1390,4,FALSE),VLOOKUP(Fullmath[[#This Row],[M3]],$H1392:$L$2227,4,FALSE)),0)</f>
        <v>0</v>
      </c>
      <c r="AA1391" s="15">
        <f>IFERROR(_xlfn.IFNA(VLOOKUP(Fullmath[[#This Row],[M4]],$H$2:$L1390,2,FALSE),VLOOKUP(Fullmath[[#This Row],[M4]],$H1392:$L$2227,2,FALSE)),0)</f>
        <v>0</v>
      </c>
      <c r="AB1391" s="16">
        <f>IFERROR(_xlfn.IFNA(VLOOKUP(Fullmath[[#This Row],[M4]],$H$2:$L1390,4,FALSE),VLOOKUP(Fullmath[[#This Row],[M4]],$H1392:$L$2227,4,FALSE)),0)</f>
        <v>0</v>
      </c>
      <c r="AE1391" s="15">
        <f>IFERROR(_xlfn.IFNA(VLOOKUP(Fullmath[[#This Row],[M5]],$H$2:$L1390,2,FALSE),VLOOKUP(Fullmath[[#This Row],[M5]],$H1392:$L$2227,2,FALSE)),0)</f>
        <v>0</v>
      </c>
      <c r="AF1391" s="16">
        <f>IFERROR(_xlfn.IFNA(VLOOKUP(Fullmath[[#This Row],[M5]],$H$2:$L1390,4,FALSE),VLOOKUP(Fullmath[[#This Row],[M5]],$H1392:$L$2227,4,FALSE)),0)</f>
        <v>0</v>
      </c>
      <c r="AI1391" s="15">
        <f>IFERROR(_xlfn.IFNA(VLOOKUP(Fullmath[[#This Row],[M6]],$H$2:$L1390,2,FALSE),VLOOKUP(Fullmath[[#This Row],[M6]],$H1392:$L$2227,2,FALSE)),0)</f>
        <v>0</v>
      </c>
      <c r="AJ1391" s="16">
        <f>IFERROR(_xlfn.IFNA(VLOOKUP(Fullmath[[#This Row],[M6]],$H$2:$L1390,4,FALSE),VLOOKUP(Fullmath[[#This Row],[M6]],$H1392:$L$2227,4,FALSE)),0)</f>
        <v>0</v>
      </c>
      <c r="AM1391" s="6">
        <f>(IFERROR(VLOOKUP(AK1391,Components[[Name]:[Price]],2,FALSE),0))</f>
        <v>0</v>
      </c>
      <c r="AP1391" s="6">
        <f>(IFERROR(VLOOKUP(AN1391,Components[[Name]:[Price]],2,FALSE),0))</f>
        <v>0</v>
      </c>
      <c r="AS1391" s="6">
        <f>(IFERROR(VLOOKUP(AQ1391,Components[[Name]:[Price]],2,FALSE),0))</f>
        <v>0</v>
      </c>
      <c r="AV1391" s="6">
        <f>(IFERROR(VLOOKUP(AT1391,Components[[Name]:[Price]],2,FALSE),0))</f>
        <v>0</v>
      </c>
      <c r="AY1391" s="6">
        <f>(IFERROR(VLOOKUP(AW1391,Components[[Name]:[Price]],2,FALSE),0))</f>
        <v>0</v>
      </c>
      <c r="BB1391" s="6">
        <f>(IFERROR(VLOOKUP(AZ1391,Components[[Name]:[Price]],2,FALSE),0))</f>
        <v>0</v>
      </c>
    </row>
    <row r="1392" spans="9:54" x14ac:dyDescent="0.2">
      <c r="I1392" s="7" t="e">
        <f>Fullmath[[#This Row],[Total CP]]/Fullmath[[#This Row],[Quantity]]</f>
        <v>#DIV/0!</v>
      </c>
      <c r="J13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2" s="6" t="e">
        <f>Fullmath[[#This Row],[Mat Cost]]/Fullmath[[#This Row],[Quantity]]</f>
        <v>#DIV/0!</v>
      </c>
      <c r="L13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2" s="14"/>
      <c r="O1392" s="15">
        <f>IFERROR(_xlfn.IFNA(VLOOKUP(Fullmath[[#This Row],[M1]],$H$2:$L1391,2,FALSE),VLOOKUP(Fullmath[[#This Row],[M1]],$H1393:$L$2227,2,FALSE)),0)</f>
        <v>0</v>
      </c>
      <c r="P1392" s="16">
        <f>IFERROR(_xlfn.IFNA(VLOOKUP(Fullmath[[#This Row],[M1]],$H$2:$L1391,4,FALSE),VLOOKUP(Fullmath[[#This Row],[M1]],$H1393:$L$2227,4,FALSE)),0)</f>
        <v>0</v>
      </c>
      <c r="S1392" s="15">
        <f>IFERROR(_xlfn.IFNA(VLOOKUP(Fullmath[[#This Row],[M2]],$H$2:$L1391,2,FALSE),VLOOKUP(Fullmath[[#This Row],[M2]],$H1393:$L$2227,2,FALSE)),0)</f>
        <v>0</v>
      </c>
      <c r="T1392" s="16">
        <f>IFERROR(_xlfn.IFNA(VLOOKUP(Fullmath[[#This Row],[M2]],$H$2:$L1391,4,FALSE),VLOOKUP(Fullmath[[#This Row],[M2]],$H1393:$L$2227,4,FALSE)),0)</f>
        <v>0</v>
      </c>
      <c r="W1392" s="15">
        <f>IFERROR(_xlfn.IFNA(VLOOKUP(Fullmath[[#This Row],[M3]],$H$2:$L1391,2,FALSE),VLOOKUP(Fullmath[[#This Row],[M3]],$H1393:$L$2227,2,FALSE)),0)</f>
        <v>0</v>
      </c>
      <c r="X1392" s="16">
        <f>IFERROR(_xlfn.IFNA(VLOOKUP(Fullmath[[#This Row],[M3]],$H$2:$L1391,4,FALSE),VLOOKUP(Fullmath[[#This Row],[M3]],$H1393:$L$2227,4,FALSE)),0)</f>
        <v>0</v>
      </c>
      <c r="AA1392" s="15">
        <f>IFERROR(_xlfn.IFNA(VLOOKUP(Fullmath[[#This Row],[M4]],$H$2:$L1391,2,FALSE),VLOOKUP(Fullmath[[#This Row],[M4]],$H1393:$L$2227,2,FALSE)),0)</f>
        <v>0</v>
      </c>
      <c r="AB1392" s="16">
        <f>IFERROR(_xlfn.IFNA(VLOOKUP(Fullmath[[#This Row],[M4]],$H$2:$L1391,4,FALSE),VLOOKUP(Fullmath[[#This Row],[M4]],$H1393:$L$2227,4,FALSE)),0)</f>
        <v>0</v>
      </c>
      <c r="AE1392" s="15">
        <f>IFERROR(_xlfn.IFNA(VLOOKUP(Fullmath[[#This Row],[M5]],$H$2:$L1391,2,FALSE),VLOOKUP(Fullmath[[#This Row],[M5]],$H1393:$L$2227,2,FALSE)),0)</f>
        <v>0</v>
      </c>
      <c r="AF1392" s="16">
        <f>IFERROR(_xlfn.IFNA(VLOOKUP(Fullmath[[#This Row],[M5]],$H$2:$L1391,4,FALSE),VLOOKUP(Fullmath[[#This Row],[M5]],$H1393:$L$2227,4,FALSE)),0)</f>
        <v>0</v>
      </c>
      <c r="AI1392" s="15">
        <f>IFERROR(_xlfn.IFNA(VLOOKUP(Fullmath[[#This Row],[M6]],$H$2:$L1391,2,FALSE),VLOOKUP(Fullmath[[#This Row],[M6]],$H1393:$L$2227,2,FALSE)),0)</f>
        <v>0</v>
      </c>
      <c r="AJ1392" s="16">
        <f>IFERROR(_xlfn.IFNA(VLOOKUP(Fullmath[[#This Row],[M6]],$H$2:$L1391,4,FALSE),VLOOKUP(Fullmath[[#This Row],[M6]],$H1393:$L$2227,4,FALSE)),0)</f>
        <v>0</v>
      </c>
      <c r="AM1392" s="6">
        <f>(IFERROR(VLOOKUP(AK1392,Components[[Name]:[Price]],2,FALSE),0))</f>
        <v>0</v>
      </c>
      <c r="AP1392" s="6">
        <f>(IFERROR(VLOOKUP(AN1392,Components[[Name]:[Price]],2,FALSE),0))</f>
        <v>0</v>
      </c>
      <c r="AS1392" s="6">
        <f>(IFERROR(VLOOKUP(AQ1392,Components[[Name]:[Price]],2,FALSE),0))</f>
        <v>0</v>
      </c>
      <c r="AV1392" s="6">
        <f>(IFERROR(VLOOKUP(AT1392,Components[[Name]:[Price]],2,FALSE),0))</f>
        <v>0</v>
      </c>
      <c r="AY1392" s="6">
        <f>(IFERROR(VLOOKUP(AW1392,Components[[Name]:[Price]],2,FALSE),0))</f>
        <v>0</v>
      </c>
      <c r="BB1392" s="6">
        <f>(IFERROR(VLOOKUP(AZ1392,Components[[Name]:[Price]],2,FALSE),0))</f>
        <v>0</v>
      </c>
    </row>
    <row r="1393" spans="9:54" x14ac:dyDescent="0.2">
      <c r="I1393" s="7" t="e">
        <f>Fullmath[[#This Row],[Total CP]]/Fullmath[[#This Row],[Quantity]]</f>
        <v>#DIV/0!</v>
      </c>
      <c r="J13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3" s="6" t="e">
        <f>Fullmath[[#This Row],[Mat Cost]]/Fullmath[[#This Row],[Quantity]]</f>
        <v>#DIV/0!</v>
      </c>
      <c r="L13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3" s="14"/>
      <c r="O1393" s="15">
        <f>IFERROR(_xlfn.IFNA(VLOOKUP(Fullmath[[#This Row],[M1]],$H$2:$L1392,2,FALSE),VLOOKUP(Fullmath[[#This Row],[M1]],$H1394:$L$2227,2,FALSE)),0)</f>
        <v>0</v>
      </c>
      <c r="P1393" s="16">
        <f>IFERROR(_xlfn.IFNA(VLOOKUP(Fullmath[[#This Row],[M1]],$H$2:$L1392,4,FALSE),VLOOKUP(Fullmath[[#This Row],[M1]],$H1394:$L$2227,4,FALSE)),0)</f>
        <v>0</v>
      </c>
      <c r="S1393" s="15">
        <f>IFERROR(_xlfn.IFNA(VLOOKUP(Fullmath[[#This Row],[M2]],$H$2:$L1392,2,FALSE),VLOOKUP(Fullmath[[#This Row],[M2]],$H1394:$L$2227,2,FALSE)),0)</f>
        <v>0</v>
      </c>
      <c r="T1393" s="16">
        <f>IFERROR(_xlfn.IFNA(VLOOKUP(Fullmath[[#This Row],[M2]],$H$2:$L1392,4,FALSE),VLOOKUP(Fullmath[[#This Row],[M2]],$H1394:$L$2227,4,FALSE)),0)</f>
        <v>0</v>
      </c>
      <c r="W1393" s="15">
        <f>IFERROR(_xlfn.IFNA(VLOOKUP(Fullmath[[#This Row],[M3]],$H$2:$L1392,2,FALSE),VLOOKUP(Fullmath[[#This Row],[M3]],$H1394:$L$2227,2,FALSE)),0)</f>
        <v>0</v>
      </c>
      <c r="X1393" s="16">
        <f>IFERROR(_xlfn.IFNA(VLOOKUP(Fullmath[[#This Row],[M3]],$H$2:$L1392,4,FALSE),VLOOKUP(Fullmath[[#This Row],[M3]],$H1394:$L$2227,4,FALSE)),0)</f>
        <v>0</v>
      </c>
      <c r="AA1393" s="15">
        <f>IFERROR(_xlfn.IFNA(VLOOKUP(Fullmath[[#This Row],[M4]],$H$2:$L1392,2,FALSE),VLOOKUP(Fullmath[[#This Row],[M4]],$H1394:$L$2227,2,FALSE)),0)</f>
        <v>0</v>
      </c>
      <c r="AB1393" s="16">
        <f>IFERROR(_xlfn.IFNA(VLOOKUP(Fullmath[[#This Row],[M4]],$H$2:$L1392,4,FALSE),VLOOKUP(Fullmath[[#This Row],[M4]],$H1394:$L$2227,4,FALSE)),0)</f>
        <v>0</v>
      </c>
      <c r="AE1393" s="15">
        <f>IFERROR(_xlfn.IFNA(VLOOKUP(Fullmath[[#This Row],[M5]],$H$2:$L1392,2,FALSE),VLOOKUP(Fullmath[[#This Row],[M5]],$H1394:$L$2227,2,FALSE)),0)</f>
        <v>0</v>
      </c>
      <c r="AF1393" s="16">
        <f>IFERROR(_xlfn.IFNA(VLOOKUP(Fullmath[[#This Row],[M5]],$H$2:$L1392,4,FALSE),VLOOKUP(Fullmath[[#This Row],[M5]],$H1394:$L$2227,4,FALSE)),0)</f>
        <v>0</v>
      </c>
      <c r="AI1393" s="15">
        <f>IFERROR(_xlfn.IFNA(VLOOKUP(Fullmath[[#This Row],[M6]],$H$2:$L1392,2,FALSE),VLOOKUP(Fullmath[[#This Row],[M6]],$H1394:$L$2227,2,FALSE)),0)</f>
        <v>0</v>
      </c>
      <c r="AJ1393" s="16">
        <f>IFERROR(_xlfn.IFNA(VLOOKUP(Fullmath[[#This Row],[M6]],$H$2:$L1392,4,FALSE),VLOOKUP(Fullmath[[#This Row],[M6]],$H1394:$L$2227,4,FALSE)),0)</f>
        <v>0</v>
      </c>
      <c r="AM1393" s="6">
        <f>(IFERROR(VLOOKUP(AK1393,Components[[Name]:[Price]],2,FALSE),0))</f>
        <v>0</v>
      </c>
      <c r="AP1393" s="6">
        <f>(IFERROR(VLOOKUP(AN1393,Components[[Name]:[Price]],2,FALSE),0))</f>
        <v>0</v>
      </c>
      <c r="AS1393" s="6">
        <f>(IFERROR(VLOOKUP(AQ1393,Components[[Name]:[Price]],2,FALSE),0))</f>
        <v>0</v>
      </c>
      <c r="AV1393" s="6">
        <f>(IFERROR(VLOOKUP(AT1393,Components[[Name]:[Price]],2,FALSE),0))</f>
        <v>0</v>
      </c>
      <c r="AY1393" s="6">
        <f>(IFERROR(VLOOKUP(AW1393,Components[[Name]:[Price]],2,FALSE),0))</f>
        <v>0</v>
      </c>
      <c r="BB1393" s="6">
        <f>(IFERROR(VLOOKUP(AZ1393,Components[[Name]:[Price]],2,FALSE),0))</f>
        <v>0</v>
      </c>
    </row>
    <row r="1394" spans="9:54" x14ac:dyDescent="0.2">
      <c r="I1394" s="7" t="e">
        <f>Fullmath[[#This Row],[Total CP]]/Fullmath[[#This Row],[Quantity]]</f>
        <v>#DIV/0!</v>
      </c>
      <c r="J13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4" s="6" t="e">
        <f>Fullmath[[#This Row],[Mat Cost]]/Fullmath[[#This Row],[Quantity]]</f>
        <v>#DIV/0!</v>
      </c>
      <c r="L13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4" s="14"/>
      <c r="O1394" s="15">
        <f>IFERROR(_xlfn.IFNA(VLOOKUP(Fullmath[[#This Row],[M1]],$H$2:$L1393,2,FALSE),VLOOKUP(Fullmath[[#This Row],[M1]],$H1395:$L$2227,2,FALSE)),0)</f>
        <v>0</v>
      </c>
      <c r="P1394" s="16">
        <f>IFERROR(_xlfn.IFNA(VLOOKUP(Fullmath[[#This Row],[M1]],$H$2:$L1393,4,FALSE),VLOOKUP(Fullmath[[#This Row],[M1]],$H1395:$L$2227,4,FALSE)),0)</f>
        <v>0</v>
      </c>
      <c r="S1394" s="15">
        <f>IFERROR(_xlfn.IFNA(VLOOKUP(Fullmath[[#This Row],[M2]],$H$2:$L1393,2,FALSE),VLOOKUP(Fullmath[[#This Row],[M2]],$H1395:$L$2227,2,FALSE)),0)</f>
        <v>0</v>
      </c>
      <c r="T1394" s="16">
        <f>IFERROR(_xlfn.IFNA(VLOOKUP(Fullmath[[#This Row],[M2]],$H$2:$L1393,4,FALSE),VLOOKUP(Fullmath[[#This Row],[M2]],$H1395:$L$2227,4,FALSE)),0)</f>
        <v>0</v>
      </c>
      <c r="W1394" s="15">
        <f>IFERROR(_xlfn.IFNA(VLOOKUP(Fullmath[[#This Row],[M3]],$H$2:$L1393,2,FALSE),VLOOKUP(Fullmath[[#This Row],[M3]],$H1395:$L$2227,2,FALSE)),0)</f>
        <v>0</v>
      </c>
      <c r="X1394" s="16">
        <f>IFERROR(_xlfn.IFNA(VLOOKUP(Fullmath[[#This Row],[M3]],$H$2:$L1393,4,FALSE),VLOOKUP(Fullmath[[#This Row],[M3]],$H1395:$L$2227,4,FALSE)),0)</f>
        <v>0</v>
      </c>
      <c r="AA1394" s="15">
        <f>IFERROR(_xlfn.IFNA(VLOOKUP(Fullmath[[#This Row],[M4]],$H$2:$L1393,2,FALSE),VLOOKUP(Fullmath[[#This Row],[M4]],$H1395:$L$2227,2,FALSE)),0)</f>
        <v>0</v>
      </c>
      <c r="AB1394" s="16">
        <f>IFERROR(_xlfn.IFNA(VLOOKUP(Fullmath[[#This Row],[M4]],$H$2:$L1393,4,FALSE),VLOOKUP(Fullmath[[#This Row],[M4]],$H1395:$L$2227,4,FALSE)),0)</f>
        <v>0</v>
      </c>
      <c r="AE1394" s="15">
        <f>IFERROR(_xlfn.IFNA(VLOOKUP(Fullmath[[#This Row],[M5]],$H$2:$L1393,2,FALSE),VLOOKUP(Fullmath[[#This Row],[M5]],$H1395:$L$2227,2,FALSE)),0)</f>
        <v>0</v>
      </c>
      <c r="AF1394" s="16">
        <f>IFERROR(_xlfn.IFNA(VLOOKUP(Fullmath[[#This Row],[M5]],$H$2:$L1393,4,FALSE),VLOOKUP(Fullmath[[#This Row],[M5]],$H1395:$L$2227,4,FALSE)),0)</f>
        <v>0</v>
      </c>
      <c r="AI1394" s="15">
        <f>IFERROR(_xlfn.IFNA(VLOOKUP(Fullmath[[#This Row],[M6]],$H$2:$L1393,2,FALSE),VLOOKUP(Fullmath[[#This Row],[M6]],$H1395:$L$2227,2,FALSE)),0)</f>
        <v>0</v>
      </c>
      <c r="AJ1394" s="16">
        <f>IFERROR(_xlfn.IFNA(VLOOKUP(Fullmath[[#This Row],[M6]],$H$2:$L1393,4,FALSE),VLOOKUP(Fullmath[[#This Row],[M6]],$H1395:$L$2227,4,FALSE)),0)</f>
        <v>0</v>
      </c>
      <c r="AM1394" s="6">
        <f>(IFERROR(VLOOKUP(AK1394,Components[[Name]:[Price]],2,FALSE),0))</f>
        <v>0</v>
      </c>
      <c r="AP1394" s="6">
        <f>(IFERROR(VLOOKUP(AN1394,Components[[Name]:[Price]],2,FALSE),0))</f>
        <v>0</v>
      </c>
      <c r="AS1394" s="6">
        <f>(IFERROR(VLOOKUP(AQ1394,Components[[Name]:[Price]],2,FALSE),0))</f>
        <v>0</v>
      </c>
      <c r="AV1394" s="6">
        <f>(IFERROR(VLOOKUP(AT1394,Components[[Name]:[Price]],2,FALSE),0))</f>
        <v>0</v>
      </c>
      <c r="AY1394" s="6">
        <f>(IFERROR(VLOOKUP(AW1394,Components[[Name]:[Price]],2,FALSE),0))</f>
        <v>0</v>
      </c>
      <c r="BB1394" s="6">
        <f>(IFERROR(VLOOKUP(AZ1394,Components[[Name]:[Price]],2,FALSE),0))</f>
        <v>0</v>
      </c>
    </row>
    <row r="1395" spans="9:54" x14ac:dyDescent="0.2">
      <c r="I1395" s="7" t="e">
        <f>Fullmath[[#This Row],[Total CP]]/Fullmath[[#This Row],[Quantity]]</f>
        <v>#DIV/0!</v>
      </c>
      <c r="J13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5" s="6" t="e">
        <f>Fullmath[[#This Row],[Mat Cost]]/Fullmath[[#This Row],[Quantity]]</f>
        <v>#DIV/0!</v>
      </c>
      <c r="L13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5" s="14"/>
      <c r="O1395" s="15">
        <f>IFERROR(_xlfn.IFNA(VLOOKUP(Fullmath[[#This Row],[M1]],$H$2:$L1394,2,FALSE),VLOOKUP(Fullmath[[#This Row],[M1]],$H1396:$L$2227,2,FALSE)),0)</f>
        <v>0</v>
      </c>
      <c r="P1395" s="16">
        <f>IFERROR(_xlfn.IFNA(VLOOKUP(Fullmath[[#This Row],[M1]],$H$2:$L1394,4,FALSE),VLOOKUP(Fullmath[[#This Row],[M1]],$H1396:$L$2227,4,FALSE)),0)</f>
        <v>0</v>
      </c>
      <c r="S1395" s="15">
        <f>IFERROR(_xlfn.IFNA(VLOOKUP(Fullmath[[#This Row],[M2]],$H$2:$L1394,2,FALSE),VLOOKUP(Fullmath[[#This Row],[M2]],$H1396:$L$2227,2,FALSE)),0)</f>
        <v>0</v>
      </c>
      <c r="T1395" s="16">
        <f>IFERROR(_xlfn.IFNA(VLOOKUP(Fullmath[[#This Row],[M2]],$H$2:$L1394,4,FALSE),VLOOKUP(Fullmath[[#This Row],[M2]],$H1396:$L$2227,4,FALSE)),0)</f>
        <v>0</v>
      </c>
      <c r="W1395" s="15">
        <f>IFERROR(_xlfn.IFNA(VLOOKUP(Fullmath[[#This Row],[M3]],$H$2:$L1394,2,FALSE),VLOOKUP(Fullmath[[#This Row],[M3]],$H1396:$L$2227,2,FALSE)),0)</f>
        <v>0</v>
      </c>
      <c r="X1395" s="16">
        <f>IFERROR(_xlfn.IFNA(VLOOKUP(Fullmath[[#This Row],[M3]],$H$2:$L1394,4,FALSE),VLOOKUP(Fullmath[[#This Row],[M3]],$H1396:$L$2227,4,FALSE)),0)</f>
        <v>0</v>
      </c>
      <c r="AA1395" s="15">
        <f>IFERROR(_xlfn.IFNA(VLOOKUP(Fullmath[[#This Row],[M4]],$H$2:$L1394,2,FALSE),VLOOKUP(Fullmath[[#This Row],[M4]],$H1396:$L$2227,2,FALSE)),0)</f>
        <v>0</v>
      </c>
      <c r="AB1395" s="16">
        <f>IFERROR(_xlfn.IFNA(VLOOKUP(Fullmath[[#This Row],[M4]],$H$2:$L1394,4,FALSE),VLOOKUP(Fullmath[[#This Row],[M4]],$H1396:$L$2227,4,FALSE)),0)</f>
        <v>0</v>
      </c>
      <c r="AE1395" s="15">
        <f>IFERROR(_xlfn.IFNA(VLOOKUP(Fullmath[[#This Row],[M5]],$H$2:$L1394,2,FALSE),VLOOKUP(Fullmath[[#This Row],[M5]],$H1396:$L$2227,2,FALSE)),0)</f>
        <v>0</v>
      </c>
      <c r="AF1395" s="16">
        <f>IFERROR(_xlfn.IFNA(VLOOKUP(Fullmath[[#This Row],[M5]],$H$2:$L1394,4,FALSE),VLOOKUP(Fullmath[[#This Row],[M5]],$H1396:$L$2227,4,FALSE)),0)</f>
        <v>0</v>
      </c>
      <c r="AI1395" s="15">
        <f>IFERROR(_xlfn.IFNA(VLOOKUP(Fullmath[[#This Row],[M6]],$H$2:$L1394,2,FALSE),VLOOKUP(Fullmath[[#This Row],[M6]],$H1396:$L$2227,2,FALSE)),0)</f>
        <v>0</v>
      </c>
      <c r="AJ1395" s="16">
        <f>IFERROR(_xlfn.IFNA(VLOOKUP(Fullmath[[#This Row],[M6]],$H$2:$L1394,4,FALSE),VLOOKUP(Fullmath[[#This Row],[M6]],$H1396:$L$2227,4,FALSE)),0)</f>
        <v>0</v>
      </c>
      <c r="AM1395" s="6">
        <f>(IFERROR(VLOOKUP(AK1395,Components[[Name]:[Price]],2,FALSE),0))</f>
        <v>0</v>
      </c>
      <c r="AP1395" s="6">
        <f>(IFERROR(VLOOKUP(AN1395,Components[[Name]:[Price]],2,FALSE),0))</f>
        <v>0</v>
      </c>
      <c r="AS1395" s="6">
        <f>(IFERROR(VLOOKUP(AQ1395,Components[[Name]:[Price]],2,FALSE),0))</f>
        <v>0</v>
      </c>
      <c r="AV1395" s="6">
        <f>(IFERROR(VLOOKUP(AT1395,Components[[Name]:[Price]],2,FALSE),0))</f>
        <v>0</v>
      </c>
      <c r="AY1395" s="6">
        <f>(IFERROR(VLOOKUP(AW1395,Components[[Name]:[Price]],2,FALSE),0))</f>
        <v>0</v>
      </c>
      <c r="BB1395" s="6">
        <f>(IFERROR(VLOOKUP(AZ1395,Components[[Name]:[Price]],2,FALSE),0))</f>
        <v>0</v>
      </c>
    </row>
    <row r="1396" spans="9:54" x14ac:dyDescent="0.2">
      <c r="I1396" s="7" t="e">
        <f>Fullmath[[#This Row],[Total CP]]/Fullmath[[#This Row],[Quantity]]</f>
        <v>#DIV/0!</v>
      </c>
      <c r="J13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6" s="6" t="e">
        <f>Fullmath[[#This Row],[Mat Cost]]/Fullmath[[#This Row],[Quantity]]</f>
        <v>#DIV/0!</v>
      </c>
      <c r="L13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6" s="14"/>
      <c r="O1396" s="15">
        <f>IFERROR(_xlfn.IFNA(VLOOKUP(Fullmath[[#This Row],[M1]],$H$2:$L1395,2,FALSE),VLOOKUP(Fullmath[[#This Row],[M1]],$H1397:$L$2227,2,FALSE)),0)</f>
        <v>0</v>
      </c>
      <c r="P1396" s="16">
        <f>IFERROR(_xlfn.IFNA(VLOOKUP(Fullmath[[#This Row],[M1]],$H$2:$L1395,4,FALSE),VLOOKUP(Fullmath[[#This Row],[M1]],$H1397:$L$2227,4,FALSE)),0)</f>
        <v>0</v>
      </c>
      <c r="S1396" s="15">
        <f>IFERROR(_xlfn.IFNA(VLOOKUP(Fullmath[[#This Row],[M2]],$H$2:$L1395,2,FALSE),VLOOKUP(Fullmath[[#This Row],[M2]],$H1397:$L$2227,2,FALSE)),0)</f>
        <v>0</v>
      </c>
      <c r="T1396" s="16">
        <f>IFERROR(_xlfn.IFNA(VLOOKUP(Fullmath[[#This Row],[M2]],$H$2:$L1395,4,FALSE),VLOOKUP(Fullmath[[#This Row],[M2]],$H1397:$L$2227,4,FALSE)),0)</f>
        <v>0</v>
      </c>
      <c r="W1396" s="15">
        <f>IFERROR(_xlfn.IFNA(VLOOKUP(Fullmath[[#This Row],[M3]],$H$2:$L1395,2,FALSE),VLOOKUP(Fullmath[[#This Row],[M3]],$H1397:$L$2227,2,FALSE)),0)</f>
        <v>0</v>
      </c>
      <c r="X1396" s="16">
        <f>IFERROR(_xlfn.IFNA(VLOOKUP(Fullmath[[#This Row],[M3]],$H$2:$L1395,4,FALSE),VLOOKUP(Fullmath[[#This Row],[M3]],$H1397:$L$2227,4,FALSE)),0)</f>
        <v>0</v>
      </c>
      <c r="AA1396" s="15">
        <f>IFERROR(_xlfn.IFNA(VLOOKUP(Fullmath[[#This Row],[M4]],$H$2:$L1395,2,FALSE),VLOOKUP(Fullmath[[#This Row],[M4]],$H1397:$L$2227,2,FALSE)),0)</f>
        <v>0</v>
      </c>
      <c r="AB1396" s="16">
        <f>IFERROR(_xlfn.IFNA(VLOOKUP(Fullmath[[#This Row],[M4]],$H$2:$L1395,4,FALSE),VLOOKUP(Fullmath[[#This Row],[M4]],$H1397:$L$2227,4,FALSE)),0)</f>
        <v>0</v>
      </c>
      <c r="AE1396" s="15">
        <f>IFERROR(_xlfn.IFNA(VLOOKUP(Fullmath[[#This Row],[M5]],$H$2:$L1395,2,FALSE),VLOOKUP(Fullmath[[#This Row],[M5]],$H1397:$L$2227,2,FALSE)),0)</f>
        <v>0</v>
      </c>
      <c r="AF1396" s="16">
        <f>IFERROR(_xlfn.IFNA(VLOOKUP(Fullmath[[#This Row],[M5]],$H$2:$L1395,4,FALSE),VLOOKUP(Fullmath[[#This Row],[M5]],$H1397:$L$2227,4,FALSE)),0)</f>
        <v>0</v>
      </c>
      <c r="AI1396" s="15">
        <f>IFERROR(_xlfn.IFNA(VLOOKUP(Fullmath[[#This Row],[M6]],$H$2:$L1395,2,FALSE),VLOOKUP(Fullmath[[#This Row],[M6]],$H1397:$L$2227,2,FALSE)),0)</f>
        <v>0</v>
      </c>
      <c r="AJ1396" s="16">
        <f>IFERROR(_xlfn.IFNA(VLOOKUP(Fullmath[[#This Row],[M6]],$H$2:$L1395,4,FALSE),VLOOKUP(Fullmath[[#This Row],[M6]],$H1397:$L$2227,4,FALSE)),0)</f>
        <v>0</v>
      </c>
      <c r="AM1396" s="6">
        <f>(IFERROR(VLOOKUP(AK1396,Components[[Name]:[Price]],2,FALSE),0))</f>
        <v>0</v>
      </c>
      <c r="AP1396" s="6">
        <f>(IFERROR(VLOOKUP(AN1396,Components[[Name]:[Price]],2,FALSE),0))</f>
        <v>0</v>
      </c>
      <c r="AS1396" s="6">
        <f>(IFERROR(VLOOKUP(AQ1396,Components[[Name]:[Price]],2,FALSE),0))</f>
        <v>0</v>
      </c>
      <c r="AV1396" s="6">
        <f>(IFERROR(VLOOKUP(AT1396,Components[[Name]:[Price]],2,FALSE),0))</f>
        <v>0</v>
      </c>
      <c r="AY1396" s="6">
        <f>(IFERROR(VLOOKUP(AW1396,Components[[Name]:[Price]],2,FALSE),0))</f>
        <v>0</v>
      </c>
      <c r="BB1396" s="6">
        <f>(IFERROR(VLOOKUP(AZ1396,Components[[Name]:[Price]],2,FALSE),0))</f>
        <v>0</v>
      </c>
    </row>
    <row r="1397" spans="9:54" x14ac:dyDescent="0.2">
      <c r="I1397" s="7" t="e">
        <f>Fullmath[[#This Row],[Total CP]]/Fullmath[[#This Row],[Quantity]]</f>
        <v>#DIV/0!</v>
      </c>
      <c r="J13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7" s="6" t="e">
        <f>Fullmath[[#This Row],[Mat Cost]]/Fullmath[[#This Row],[Quantity]]</f>
        <v>#DIV/0!</v>
      </c>
      <c r="L13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7" s="14"/>
      <c r="O1397" s="15">
        <f>IFERROR(_xlfn.IFNA(VLOOKUP(Fullmath[[#This Row],[M1]],$H$2:$L1396,2,FALSE),VLOOKUP(Fullmath[[#This Row],[M1]],$H1398:$L$2227,2,FALSE)),0)</f>
        <v>0</v>
      </c>
      <c r="P1397" s="16">
        <f>IFERROR(_xlfn.IFNA(VLOOKUP(Fullmath[[#This Row],[M1]],$H$2:$L1396,4,FALSE),VLOOKUP(Fullmath[[#This Row],[M1]],$H1398:$L$2227,4,FALSE)),0)</f>
        <v>0</v>
      </c>
      <c r="S1397" s="15">
        <f>IFERROR(_xlfn.IFNA(VLOOKUP(Fullmath[[#This Row],[M2]],$H$2:$L1396,2,FALSE),VLOOKUP(Fullmath[[#This Row],[M2]],$H1398:$L$2227,2,FALSE)),0)</f>
        <v>0</v>
      </c>
      <c r="T1397" s="16">
        <f>IFERROR(_xlfn.IFNA(VLOOKUP(Fullmath[[#This Row],[M2]],$H$2:$L1396,4,FALSE),VLOOKUP(Fullmath[[#This Row],[M2]],$H1398:$L$2227,4,FALSE)),0)</f>
        <v>0</v>
      </c>
      <c r="W1397" s="15">
        <f>IFERROR(_xlfn.IFNA(VLOOKUP(Fullmath[[#This Row],[M3]],$H$2:$L1396,2,FALSE),VLOOKUP(Fullmath[[#This Row],[M3]],$H1398:$L$2227,2,FALSE)),0)</f>
        <v>0</v>
      </c>
      <c r="X1397" s="16">
        <f>IFERROR(_xlfn.IFNA(VLOOKUP(Fullmath[[#This Row],[M3]],$H$2:$L1396,4,FALSE),VLOOKUP(Fullmath[[#This Row],[M3]],$H1398:$L$2227,4,FALSE)),0)</f>
        <v>0</v>
      </c>
      <c r="AA1397" s="15">
        <f>IFERROR(_xlfn.IFNA(VLOOKUP(Fullmath[[#This Row],[M4]],$H$2:$L1396,2,FALSE),VLOOKUP(Fullmath[[#This Row],[M4]],$H1398:$L$2227,2,FALSE)),0)</f>
        <v>0</v>
      </c>
      <c r="AB1397" s="16">
        <f>IFERROR(_xlfn.IFNA(VLOOKUP(Fullmath[[#This Row],[M4]],$H$2:$L1396,4,FALSE),VLOOKUP(Fullmath[[#This Row],[M4]],$H1398:$L$2227,4,FALSE)),0)</f>
        <v>0</v>
      </c>
      <c r="AE1397" s="15">
        <f>IFERROR(_xlfn.IFNA(VLOOKUP(Fullmath[[#This Row],[M5]],$H$2:$L1396,2,FALSE),VLOOKUP(Fullmath[[#This Row],[M5]],$H1398:$L$2227,2,FALSE)),0)</f>
        <v>0</v>
      </c>
      <c r="AF1397" s="16">
        <f>IFERROR(_xlfn.IFNA(VLOOKUP(Fullmath[[#This Row],[M5]],$H$2:$L1396,4,FALSE),VLOOKUP(Fullmath[[#This Row],[M5]],$H1398:$L$2227,4,FALSE)),0)</f>
        <v>0</v>
      </c>
      <c r="AI1397" s="15">
        <f>IFERROR(_xlfn.IFNA(VLOOKUP(Fullmath[[#This Row],[M6]],$H$2:$L1396,2,FALSE),VLOOKUP(Fullmath[[#This Row],[M6]],$H1398:$L$2227,2,FALSE)),0)</f>
        <v>0</v>
      </c>
      <c r="AJ1397" s="16">
        <f>IFERROR(_xlfn.IFNA(VLOOKUP(Fullmath[[#This Row],[M6]],$H$2:$L1396,4,FALSE),VLOOKUP(Fullmath[[#This Row],[M6]],$H1398:$L$2227,4,FALSE)),0)</f>
        <v>0</v>
      </c>
      <c r="AM1397" s="6">
        <f>(IFERROR(VLOOKUP(AK1397,Components[[Name]:[Price]],2,FALSE),0))</f>
        <v>0</v>
      </c>
      <c r="AP1397" s="6">
        <f>(IFERROR(VLOOKUP(AN1397,Components[[Name]:[Price]],2,FALSE),0))</f>
        <v>0</v>
      </c>
      <c r="AS1397" s="6">
        <f>(IFERROR(VLOOKUP(AQ1397,Components[[Name]:[Price]],2,FALSE),0))</f>
        <v>0</v>
      </c>
      <c r="AV1397" s="6">
        <f>(IFERROR(VLOOKUP(AT1397,Components[[Name]:[Price]],2,FALSE),0))</f>
        <v>0</v>
      </c>
      <c r="AY1397" s="6">
        <f>(IFERROR(VLOOKUP(AW1397,Components[[Name]:[Price]],2,FALSE),0))</f>
        <v>0</v>
      </c>
      <c r="BB1397" s="6">
        <f>(IFERROR(VLOOKUP(AZ1397,Components[[Name]:[Price]],2,FALSE),0))</f>
        <v>0</v>
      </c>
    </row>
    <row r="1398" spans="9:54" x14ac:dyDescent="0.2">
      <c r="I1398" s="7" t="e">
        <f>Fullmath[[#This Row],[Total CP]]/Fullmath[[#This Row],[Quantity]]</f>
        <v>#DIV/0!</v>
      </c>
      <c r="J13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8" s="6" t="e">
        <f>Fullmath[[#This Row],[Mat Cost]]/Fullmath[[#This Row],[Quantity]]</f>
        <v>#DIV/0!</v>
      </c>
      <c r="L13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8" s="14"/>
      <c r="O1398" s="15">
        <f>IFERROR(_xlfn.IFNA(VLOOKUP(Fullmath[[#This Row],[M1]],$H$2:$L1397,2,FALSE),VLOOKUP(Fullmath[[#This Row],[M1]],$H1399:$L$2227,2,FALSE)),0)</f>
        <v>0</v>
      </c>
      <c r="P1398" s="16">
        <f>IFERROR(_xlfn.IFNA(VLOOKUP(Fullmath[[#This Row],[M1]],$H$2:$L1397,4,FALSE),VLOOKUP(Fullmath[[#This Row],[M1]],$H1399:$L$2227,4,FALSE)),0)</f>
        <v>0</v>
      </c>
      <c r="S1398" s="15">
        <f>IFERROR(_xlfn.IFNA(VLOOKUP(Fullmath[[#This Row],[M2]],$H$2:$L1397,2,FALSE),VLOOKUP(Fullmath[[#This Row],[M2]],$H1399:$L$2227,2,FALSE)),0)</f>
        <v>0</v>
      </c>
      <c r="T1398" s="16">
        <f>IFERROR(_xlfn.IFNA(VLOOKUP(Fullmath[[#This Row],[M2]],$H$2:$L1397,4,FALSE),VLOOKUP(Fullmath[[#This Row],[M2]],$H1399:$L$2227,4,FALSE)),0)</f>
        <v>0</v>
      </c>
      <c r="W1398" s="15">
        <f>IFERROR(_xlfn.IFNA(VLOOKUP(Fullmath[[#This Row],[M3]],$H$2:$L1397,2,FALSE),VLOOKUP(Fullmath[[#This Row],[M3]],$H1399:$L$2227,2,FALSE)),0)</f>
        <v>0</v>
      </c>
      <c r="X1398" s="16">
        <f>IFERROR(_xlfn.IFNA(VLOOKUP(Fullmath[[#This Row],[M3]],$H$2:$L1397,4,FALSE),VLOOKUP(Fullmath[[#This Row],[M3]],$H1399:$L$2227,4,FALSE)),0)</f>
        <v>0</v>
      </c>
      <c r="AA1398" s="15">
        <f>IFERROR(_xlfn.IFNA(VLOOKUP(Fullmath[[#This Row],[M4]],$H$2:$L1397,2,FALSE),VLOOKUP(Fullmath[[#This Row],[M4]],$H1399:$L$2227,2,FALSE)),0)</f>
        <v>0</v>
      </c>
      <c r="AB1398" s="16">
        <f>IFERROR(_xlfn.IFNA(VLOOKUP(Fullmath[[#This Row],[M4]],$H$2:$L1397,4,FALSE),VLOOKUP(Fullmath[[#This Row],[M4]],$H1399:$L$2227,4,FALSE)),0)</f>
        <v>0</v>
      </c>
      <c r="AE1398" s="15">
        <f>IFERROR(_xlfn.IFNA(VLOOKUP(Fullmath[[#This Row],[M5]],$H$2:$L1397,2,FALSE),VLOOKUP(Fullmath[[#This Row],[M5]],$H1399:$L$2227,2,FALSE)),0)</f>
        <v>0</v>
      </c>
      <c r="AF1398" s="16">
        <f>IFERROR(_xlfn.IFNA(VLOOKUP(Fullmath[[#This Row],[M5]],$H$2:$L1397,4,FALSE),VLOOKUP(Fullmath[[#This Row],[M5]],$H1399:$L$2227,4,FALSE)),0)</f>
        <v>0</v>
      </c>
      <c r="AI1398" s="15">
        <f>IFERROR(_xlfn.IFNA(VLOOKUP(Fullmath[[#This Row],[M6]],$H$2:$L1397,2,FALSE),VLOOKUP(Fullmath[[#This Row],[M6]],$H1399:$L$2227,2,FALSE)),0)</f>
        <v>0</v>
      </c>
      <c r="AJ1398" s="16">
        <f>IFERROR(_xlfn.IFNA(VLOOKUP(Fullmath[[#This Row],[M6]],$H$2:$L1397,4,FALSE),VLOOKUP(Fullmath[[#This Row],[M6]],$H1399:$L$2227,4,FALSE)),0)</f>
        <v>0</v>
      </c>
      <c r="AM1398" s="6">
        <f>(IFERROR(VLOOKUP(AK1398,Components[[Name]:[Price]],2,FALSE),0))</f>
        <v>0</v>
      </c>
      <c r="AP1398" s="6">
        <f>(IFERROR(VLOOKUP(AN1398,Components[[Name]:[Price]],2,FALSE),0))</f>
        <v>0</v>
      </c>
      <c r="AS1398" s="6">
        <f>(IFERROR(VLOOKUP(AQ1398,Components[[Name]:[Price]],2,FALSE),0))</f>
        <v>0</v>
      </c>
      <c r="AV1398" s="6">
        <f>(IFERROR(VLOOKUP(AT1398,Components[[Name]:[Price]],2,FALSE),0))</f>
        <v>0</v>
      </c>
      <c r="AY1398" s="6">
        <f>(IFERROR(VLOOKUP(AW1398,Components[[Name]:[Price]],2,FALSE),0))</f>
        <v>0</v>
      </c>
      <c r="BB1398" s="6">
        <f>(IFERROR(VLOOKUP(AZ1398,Components[[Name]:[Price]],2,FALSE),0))</f>
        <v>0</v>
      </c>
    </row>
    <row r="1399" spans="9:54" x14ac:dyDescent="0.2">
      <c r="I1399" s="7" t="e">
        <f>Fullmath[[#This Row],[Total CP]]/Fullmath[[#This Row],[Quantity]]</f>
        <v>#DIV/0!</v>
      </c>
      <c r="J13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399" s="6" t="e">
        <f>Fullmath[[#This Row],[Mat Cost]]/Fullmath[[#This Row],[Quantity]]</f>
        <v>#DIV/0!</v>
      </c>
      <c r="L13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399" s="14"/>
      <c r="O1399" s="15">
        <f>IFERROR(_xlfn.IFNA(VLOOKUP(Fullmath[[#This Row],[M1]],$H$2:$L1398,2,FALSE),VLOOKUP(Fullmath[[#This Row],[M1]],$H1400:$L$2227,2,FALSE)),0)</f>
        <v>0</v>
      </c>
      <c r="P1399" s="16">
        <f>IFERROR(_xlfn.IFNA(VLOOKUP(Fullmath[[#This Row],[M1]],$H$2:$L1398,4,FALSE),VLOOKUP(Fullmath[[#This Row],[M1]],$H1400:$L$2227,4,FALSE)),0)</f>
        <v>0</v>
      </c>
      <c r="S1399" s="15">
        <f>IFERROR(_xlfn.IFNA(VLOOKUP(Fullmath[[#This Row],[M2]],$H$2:$L1398,2,FALSE),VLOOKUP(Fullmath[[#This Row],[M2]],$H1400:$L$2227,2,FALSE)),0)</f>
        <v>0</v>
      </c>
      <c r="T1399" s="16">
        <f>IFERROR(_xlfn.IFNA(VLOOKUP(Fullmath[[#This Row],[M2]],$H$2:$L1398,4,FALSE),VLOOKUP(Fullmath[[#This Row],[M2]],$H1400:$L$2227,4,FALSE)),0)</f>
        <v>0</v>
      </c>
      <c r="W1399" s="15">
        <f>IFERROR(_xlfn.IFNA(VLOOKUP(Fullmath[[#This Row],[M3]],$H$2:$L1398,2,FALSE),VLOOKUP(Fullmath[[#This Row],[M3]],$H1400:$L$2227,2,FALSE)),0)</f>
        <v>0</v>
      </c>
      <c r="X1399" s="16">
        <f>IFERROR(_xlfn.IFNA(VLOOKUP(Fullmath[[#This Row],[M3]],$H$2:$L1398,4,FALSE),VLOOKUP(Fullmath[[#This Row],[M3]],$H1400:$L$2227,4,FALSE)),0)</f>
        <v>0</v>
      </c>
      <c r="AA1399" s="15">
        <f>IFERROR(_xlfn.IFNA(VLOOKUP(Fullmath[[#This Row],[M4]],$H$2:$L1398,2,FALSE),VLOOKUP(Fullmath[[#This Row],[M4]],$H1400:$L$2227,2,FALSE)),0)</f>
        <v>0</v>
      </c>
      <c r="AB1399" s="16">
        <f>IFERROR(_xlfn.IFNA(VLOOKUP(Fullmath[[#This Row],[M4]],$H$2:$L1398,4,FALSE),VLOOKUP(Fullmath[[#This Row],[M4]],$H1400:$L$2227,4,FALSE)),0)</f>
        <v>0</v>
      </c>
      <c r="AE1399" s="15">
        <f>IFERROR(_xlfn.IFNA(VLOOKUP(Fullmath[[#This Row],[M5]],$H$2:$L1398,2,FALSE),VLOOKUP(Fullmath[[#This Row],[M5]],$H1400:$L$2227,2,FALSE)),0)</f>
        <v>0</v>
      </c>
      <c r="AF1399" s="16">
        <f>IFERROR(_xlfn.IFNA(VLOOKUP(Fullmath[[#This Row],[M5]],$H$2:$L1398,4,FALSE),VLOOKUP(Fullmath[[#This Row],[M5]],$H1400:$L$2227,4,FALSE)),0)</f>
        <v>0</v>
      </c>
      <c r="AI1399" s="15">
        <f>IFERROR(_xlfn.IFNA(VLOOKUP(Fullmath[[#This Row],[M6]],$H$2:$L1398,2,FALSE),VLOOKUP(Fullmath[[#This Row],[M6]],$H1400:$L$2227,2,FALSE)),0)</f>
        <v>0</v>
      </c>
      <c r="AJ1399" s="16">
        <f>IFERROR(_xlfn.IFNA(VLOOKUP(Fullmath[[#This Row],[M6]],$H$2:$L1398,4,FALSE),VLOOKUP(Fullmath[[#This Row],[M6]],$H1400:$L$2227,4,FALSE)),0)</f>
        <v>0</v>
      </c>
      <c r="AM1399" s="6">
        <f>(IFERROR(VLOOKUP(AK1399,Components[[Name]:[Price]],2,FALSE),0))</f>
        <v>0</v>
      </c>
      <c r="AP1399" s="6">
        <f>(IFERROR(VLOOKUP(AN1399,Components[[Name]:[Price]],2,FALSE),0))</f>
        <v>0</v>
      </c>
      <c r="AS1399" s="6">
        <f>(IFERROR(VLOOKUP(AQ1399,Components[[Name]:[Price]],2,FALSE),0))</f>
        <v>0</v>
      </c>
      <c r="AV1399" s="6">
        <f>(IFERROR(VLOOKUP(AT1399,Components[[Name]:[Price]],2,FALSE),0))</f>
        <v>0</v>
      </c>
      <c r="AY1399" s="6">
        <f>(IFERROR(VLOOKUP(AW1399,Components[[Name]:[Price]],2,FALSE),0))</f>
        <v>0</v>
      </c>
      <c r="BB1399" s="6">
        <f>(IFERROR(VLOOKUP(AZ1399,Components[[Name]:[Price]],2,FALSE),0))</f>
        <v>0</v>
      </c>
    </row>
    <row r="1400" spans="9:54" x14ac:dyDescent="0.2">
      <c r="I1400" s="7" t="e">
        <f>Fullmath[[#This Row],[Total CP]]/Fullmath[[#This Row],[Quantity]]</f>
        <v>#DIV/0!</v>
      </c>
      <c r="J14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0" s="6" t="e">
        <f>Fullmath[[#This Row],[Mat Cost]]/Fullmath[[#This Row],[Quantity]]</f>
        <v>#DIV/0!</v>
      </c>
      <c r="L14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0" s="14"/>
      <c r="O1400" s="15">
        <f>IFERROR(_xlfn.IFNA(VLOOKUP(Fullmath[[#This Row],[M1]],$H$2:$L1399,2,FALSE),VLOOKUP(Fullmath[[#This Row],[M1]],$H1401:$L$2227,2,FALSE)),0)</f>
        <v>0</v>
      </c>
      <c r="P1400" s="16">
        <f>IFERROR(_xlfn.IFNA(VLOOKUP(Fullmath[[#This Row],[M1]],$H$2:$L1399,4,FALSE),VLOOKUP(Fullmath[[#This Row],[M1]],$H1401:$L$2227,4,FALSE)),0)</f>
        <v>0</v>
      </c>
      <c r="S1400" s="15">
        <f>IFERROR(_xlfn.IFNA(VLOOKUP(Fullmath[[#This Row],[M2]],$H$2:$L1399,2,FALSE),VLOOKUP(Fullmath[[#This Row],[M2]],$H1401:$L$2227,2,FALSE)),0)</f>
        <v>0</v>
      </c>
      <c r="T1400" s="16">
        <f>IFERROR(_xlfn.IFNA(VLOOKUP(Fullmath[[#This Row],[M2]],$H$2:$L1399,4,FALSE),VLOOKUP(Fullmath[[#This Row],[M2]],$H1401:$L$2227,4,FALSE)),0)</f>
        <v>0</v>
      </c>
      <c r="W1400" s="15">
        <f>IFERROR(_xlfn.IFNA(VLOOKUP(Fullmath[[#This Row],[M3]],$H$2:$L1399,2,FALSE),VLOOKUP(Fullmath[[#This Row],[M3]],$H1401:$L$2227,2,FALSE)),0)</f>
        <v>0</v>
      </c>
      <c r="X1400" s="16">
        <f>IFERROR(_xlfn.IFNA(VLOOKUP(Fullmath[[#This Row],[M3]],$H$2:$L1399,4,FALSE),VLOOKUP(Fullmath[[#This Row],[M3]],$H1401:$L$2227,4,FALSE)),0)</f>
        <v>0</v>
      </c>
      <c r="AA1400" s="15">
        <f>IFERROR(_xlfn.IFNA(VLOOKUP(Fullmath[[#This Row],[M4]],$H$2:$L1399,2,FALSE),VLOOKUP(Fullmath[[#This Row],[M4]],$H1401:$L$2227,2,FALSE)),0)</f>
        <v>0</v>
      </c>
      <c r="AB1400" s="16">
        <f>IFERROR(_xlfn.IFNA(VLOOKUP(Fullmath[[#This Row],[M4]],$H$2:$L1399,4,FALSE),VLOOKUP(Fullmath[[#This Row],[M4]],$H1401:$L$2227,4,FALSE)),0)</f>
        <v>0</v>
      </c>
      <c r="AE1400" s="15">
        <f>IFERROR(_xlfn.IFNA(VLOOKUP(Fullmath[[#This Row],[M5]],$H$2:$L1399,2,FALSE),VLOOKUP(Fullmath[[#This Row],[M5]],$H1401:$L$2227,2,FALSE)),0)</f>
        <v>0</v>
      </c>
      <c r="AF1400" s="16">
        <f>IFERROR(_xlfn.IFNA(VLOOKUP(Fullmath[[#This Row],[M5]],$H$2:$L1399,4,FALSE),VLOOKUP(Fullmath[[#This Row],[M5]],$H1401:$L$2227,4,FALSE)),0)</f>
        <v>0</v>
      </c>
      <c r="AI1400" s="15">
        <f>IFERROR(_xlfn.IFNA(VLOOKUP(Fullmath[[#This Row],[M6]],$H$2:$L1399,2,FALSE),VLOOKUP(Fullmath[[#This Row],[M6]],$H1401:$L$2227,2,FALSE)),0)</f>
        <v>0</v>
      </c>
      <c r="AJ1400" s="16">
        <f>IFERROR(_xlfn.IFNA(VLOOKUP(Fullmath[[#This Row],[M6]],$H$2:$L1399,4,FALSE),VLOOKUP(Fullmath[[#This Row],[M6]],$H1401:$L$2227,4,FALSE)),0)</f>
        <v>0</v>
      </c>
      <c r="AM1400" s="6">
        <f>(IFERROR(VLOOKUP(AK1400,Components[[Name]:[Price]],2,FALSE),0))</f>
        <v>0</v>
      </c>
      <c r="AP1400" s="6">
        <f>(IFERROR(VLOOKUP(AN1400,Components[[Name]:[Price]],2,FALSE),0))</f>
        <v>0</v>
      </c>
      <c r="AS1400" s="6">
        <f>(IFERROR(VLOOKUP(AQ1400,Components[[Name]:[Price]],2,FALSE),0))</f>
        <v>0</v>
      </c>
      <c r="AV1400" s="6">
        <f>(IFERROR(VLOOKUP(AT1400,Components[[Name]:[Price]],2,FALSE),0))</f>
        <v>0</v>
      </c>
      <c r="AY1400" s="6">
        <f>(IFERROR(VLOOKUP(AW1400,Components[[Name]:[Price]],2,FALSE),0))</f>
        <v>0</v>
      </c>
      <c r="BB1400" s="6">
        <f>(IFERROR(VLOOKUP(AZ1400,Components[[Name]:[Price]],2,FALSE),0))</f>
        <v>0</v>
      </c>
    </row>
    <row r="1401" spans="9:54" x14ac:dyDescent="0.2">
      <c r="I1401" s="7" t="e">
        <f>Fullmath[[#This Row],[Total CP]]/Fullmath[[#This Row],[Quantity]]</f>
        <v>#DIV/0!</v>
      </c>
      <c r="J14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1" s="6" t="e">
        <f>Fullmath[[#This Row],[Mat Cost]]/Fullmath[[#This Row],[Quantity]]</f>
        <v>#DIV/0!</v>
      </c>
      <c r="L14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1" s="14"/>
      <c r="O1401" s="15">
        <f>IFERROR(_xlfn.IFNA(VLOOKUP(Fullmath[[#This Row],[M1]],$H$2:$L1400,2,FALSE),VLOOKUP(Fullmath[[#This Row],[M1]],$H1402:$L$2227,2,FALSE)),0)</f>
        <v>0</v>
      </c>
      <c r="P1401" s="16">
        <f>IFERROR(_xlfn.IFNA(VLOOKUP(Fullmath[[#This Row],[M1]],$H$2:$L1400,4,FALSE),VLOOKUP(Fullmath[[#This Row],[M1]],$H1402:$L$2227,4,FALSE)),0)</f>
        <v>0</v>
      </c>
      <c r="S1401" s="15">
        <f>IFERROR(_xlfn.IFNA(VLOOKUP(Fullmath[[#This Row],[M2]],$H$2:$L1400,2,FALSE),VLOOKUP(Fullmath[[#This Row],[M2]],$H1402:$L$2227,2,FALSE)),0)</f>
        <v>0</v>
      </c>
      <c r="T1401" s="16">
        <f>IFERROR(_xlfn.IFNA(VLOOKUP(Fullmath[[#This Row],[M2]],$H$2:$L1400,4,FALSE),VLOOKUP(Fullmath[[#This Row],[M2]],$H1402:$L$2227,4,FALSE)),0)</f>
        <v>0</v>
      </c>
      <c r="W1401" s="15">
        <f>IFERROR(_xlfn.IFNA(VLOOKUP(Fullmath[[#This Row],[M3]],$H$2:$L1400,2,FALSE),VLOOKUP(Fullmath[[#This Row],[M3]],$H1402:$L$2227,2,FALSE)),0)</f>
        <v>0</v>
      </c>
      <c r="X1401" s="16">
        <f>IFERROR(_xlfn.IFNA(VLOOKUP(Fullmath[[#This Row],[M3]],$H$2:$L1400,4,FALSE),VLOOKUP(Fullmath[[#This Row],[M3]],$H1402:$L$2227,4,FALSE)),0)</f>
        <v>0</v>
      </c>
      <c r="AA1401" s="15">
        <f>IFERROR(_xlfn.IFNA(VLOOKUP(Fullmath[[#This Row],[M4]],$H$2:$L1400,2,FALSE),VLOOKUP(Fullmath[[#This Row],[M4]],$H1402:$L$2227,2,FALSE)),0)</f>
        <v>0</v>
      </c>
      <c r="AB1401" s="16">
        <f>IFERROR(_xlfn.IFNA(VLOOKUP(Fullmath[[#This Row],[M4]],$H$2:$L1400,4,FALSE),VLOOKUP(Fullmath[[#This Row],[M4]],$H1402:$L$2227,4,FALSE)),0)</f>
        <v>0</v>
      </c>
      <c r="AE1401" s="15">
        <f>IFERROR(_xlfn.IFNA(VLOOKUP(Fullmath[[#This Row],[M5]],$H$2:$L1400,2,FALSE),VLOOKUP(Fullmath[[#This Row],[M5]],$H1402:$L$2227,2,FALSE)),0)</f>
        <v>0</v>
      </c>
      <c r="AF1401" s="16">
        <f>IFERROR(_xlfn.IFNA(VLOOKUP(Fullmath[[#This Row],[M5]],$H$2:$L1400,4,FALSE),VLOOKUP(Fullmath[[#This Row],[M5]],$H1402:$L$2227,4,FALSE)),0)</f>
        <v>0</v>
      </c>
      <c r="AI1401" s="15">
        <f>IFERROR(_xlfn.IFNA(VLOOKUP(Fullmath[[#This Row],[M6]],$H$2:$L1400,2,FALSE),VLOOKUP(Fullmath[[#This Row],[M6]],$H1402:$L$2227,2,FALSE)),0)</f>
        <v>0</v>
      </c>
      <c r="AJ1401" s="16">
        <f>IFERROR(_xlfn.IFNA(VLOOKUP(Fullmath[[#This Row],[M6]],$H$2:$L1400,4,FALSE),VLOOKUP(Fullmath[[#This Row],[M6]],$H1402:$L$2227,4,FALSE)),0)</f>
        <v>0</v>
      </c>
      <c r="AM1401" s="6">
        <f>(IFERROR(VLOOKUP(AK1401,Components[[Name]:[Price]],2,FALSE),0))</f>
        <v>0</v>
      </c>
      <c r="AP1401" s="6">
        <f>(IFERROR(VLOOKUP(AN1401,Components[[Name]:[Price]],2,FALSE),0))</f>
        <v>0</v>
      </c>
      <c r="AS1401" s="6">
        <f>(IFERROR(VLOOKUP(AQ1401,Components[[Name]:[Price]],2,FALSE),0))</f>
        <v>0</v>
      </c>
      <c r="AV1401" s="6">
        <f>(IFERROR(VLOOKUP(AT1401,Components[[Name]:[Price]],2,FALSE),0))</f>
        <v>0</v>
      </c>
      <c r="AY1401" s="6">
        <f>(IFERROR(VLOOKUP(AW1401,Components[[Name]:[Price]],2,FALSE),0))</f>
        <v>0</v>
      </c>
      <c r="BB1401" s="6">
        <f>(IFERROR(VLOOKUP(AZ1401,Components[[Name]:[Price]],2,FALSE),0))</f>
        <v>0</v>
      </c>
    </row>
    <row r="1402" spans="9:54" x14ac:dyDescent="0.2">
      <c r="I1402" s="7" t="e">
        <f>Fullmath[[#This Row],[Total CP]]/Fullmath[[#This Row],[Quantity]]</f>
        <v>#DIV/0!</v>
      </c>
      <c r="J14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2" s="6" t="e">
        <f>Fullmath[[#This Row],[Mat Cost]]/Fullmath[[#This Row],[Quantity]]</f>
        <v>#DIV/0!</v>
      </c>
      <c r="L14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2" s="14"/>
      <c r="O1402" s="15">
        <f>IFERROR(_xlfn.IFNA(VLOOKUP(Fullmath[[#This Row],[M1]],$H$2:$L1401,2,FALSE),VLOOKUP(Fullmath[[#This Row],[M1]],$H1403:$L$2227,2,FALSE)),0)</f>
        <v>0</v>
      </c>
      <c r="P1402" s="16">
        <f>IFERROR(_xlfn.IFNA(VLOOKUP(Fullmath[[#This Row],[M1]],$H$2:$L1401,4,FALSE),VLOOKUP(Fullmath[[#This Row],[M1]],$H1403:$L$2227,4,FALSE)),0)</f>
        <v>0</v>
      </c>
      <c r="S1402" s="15">
        <f>IFERROR(_xlfn.IFNA(VLOOKUP(Fullmath[[#This Row],[M2]],$H$2:$L1401,2,FALSE),VLOOKUP(Fullmath[[#This Row],[M2]],$H1403:$L$2227,2,FALSE)),0)</f>
        <v>0</v>
      </c>
      <c r="T1402" s="16">
        <f>IFERROR(_xlfn.IFNA(VLOOKUP(Fullmath[[#This Row],[M2]],$H$2:$L1401,4,FALSE),VLOOKUP(Fullmath[[#This Row],[M2]],$H1403:$L$2227,4,FALSE)),0)</f>
        <v>0</v>
      </c>
      <c r="W1402" s="15">
        <f>IFERROR(_xlfn.IFNA(VLOOKUP(Fullmath[[#This Row],[M3]],$H$2:$L1401,2,FALSE),VLOOKUP(Fullmath[[#This Row],[M3]],$H1403:$L$2227,2,FALSE)),0)</f>
        <v>0</v>
      </c>
      <c r="X1402" s="16">
        <f>IFERROR(_xlfn.IFNA(VLOOKUP(Fullmath[[#This Row],[M3]],$H$2:$L1401,4,FALSE),VLOOKUP(Fullmath[[#This Row],[M3]],$H1403:$L$2227,4,FALSE)),0)</f>
        <v>0</v>
      </c>
      <c r="AA1402" s="15">
        <f>IFERROR(_xlfn.IFNA(VLOOKUP(Fullmath[[#This Row],[M4]],$H$2:$L1401,2,FALSE),VLOOKUP(Fullmath[[#This Row],[M4]],$H1403:$L$2227,2,FALSE)),0)</f>
        <v>0</v>
      </c>
      <c r="AB1402" s="16">
        <f>IFERROR(_xlfn.IFNA(VLOOKUP(Fullmath[[#This Row],[M4]],$H$2:$L1401,4,FALSE),VLOOKUP(Fullmath[[#This Row],[M4]],$H1403:$L$2227,4,FALSE)),0)</f>
        <v>0</v>
      </c>
      <c r="AE1402" s="15">
        <f>IFERROR(_xlfn.IFNA(VLOOKUP(Fullmath[[#This Row],[M5]],$H$2:$L1401,2,FALSE),VLOOKUP(Fullmath[[#This Row],[M5]],$H1403:$L$2227,2,FALSE)),0)</f>
        <v>0</v>
      </c>
      <c r="AF1402" s="16">
        <f>IFERROR(_xlfn.IFNA(VLOOKUP(Fullmath[[#This Row],[M5]],$H$2:$L1401,4,FALSE),VLOOKUP(Fullmath[[#This Row],[M5]],$H1403:$L$2227,4,FALSE)),0)</f>
        <v>0</v>
      </c>
      <c r="AI1402" s="15">
        <f>IFERROR(_xlfn.IFNA(VLOOKUP(Fullmath[[#This Row],[M6]],$H$2:$L1401,2,FALSE),VLOOKUP(Fullmath[[#This Row],[M6]],$H1403:$L$2227,2,FALSE)),0)</f>
        <v>0</v>
      </c>
      <c r="AJ1402" s="16">
        <f>IFERROR(_xlfn.IFNA(VLOOKUP(Fullmath[[#This Row],[M6]],$H$2:$L1401,4,FALSE),VLOOKUP(Fullmath[[#This Row],[M6]],$H1403:$L$2227,4,FALSE)),0)</f>
        <v>0</v>
      </c>
      <c r="AM1402" s="6">
        <f>(IFERROR(VLOOKUP(AK1402,Components[[Name]:[Price]],2,FALSE),0))</f>
        <v>0</v>
      </c>
      <c r="AP1402" s="6">
        <f>(IFERROR(VLOOKUP(AN1402,Components[[Name]:[Price]],2,FALSE),0))</f>
        <v>0</v>
      </c>
      <c r="AS1402" s="6">
        <f>(IFERROR(VLOOKUP(AQ1402,Components[[Name]:[Price]],2,FALSE),0))</f>
        <v>0</v>
      </c>
      <c r="AV1402" s="6">
        <f>(IFERROR(VLOOKUP(AT1402,Components[[Name]:[Price]],2,FALSE),0))</f>
        <v>0</v>
      </c>
      <c r="AY1402" s="6">
        <f>(IFERROR(VLOOKUP(AW1402,Components[[Name]:[Price]],2,FALSE),0))</f>
        <v>0</v>
      </c>
      <c r="BB1402" s="6">
        <f>(IFERROR(VLOOKUP(AZ1402,Components[[Name]:[Price]],2,FALSE),0))</f>
        <v>0</v>
      </c>
    </row>
    <row r="1403" spans="9:54" x14ac:dyDescent="0.2">
      <c r="I1403" s="7" t="e">
        <f>Fullmath[[#This Row],[Total CP]]/Fullmath[[#This Row],[Quantity]]</f>
        <v>#DIV/0!</v>
      </c>
      <c r="J14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3" s="6" t="e">
        <f>Fullmath[[#This Row],[Mat Cost]]/Fullmath[[#This Row],[Quantity]]</f>
        <v>#DIV/0!</v>
      </c>
      <c r="L14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3" s="14"/>
      <c r="O1403" s="15">
        <f>IFERROR(_xlfn.IFNA(VLOOKUP(Fullmath[[#This Row],[M1]],$H$2:$L1402,2,FALSE),VLOOKUP(Fullmath[[#This Row],[M1]],$H1404:$L$2227,2,FALSE)),0)</f>
        <v>0</v>
      </c>
      <c r="P1403" s="16">
        <f>IFERROR(_xlfn.IFNA(VLOOKUP(Fullmath[[#This Row],[M1]],$H$2:$L1402,4,FALSE),VLOOKUP(Fullmath[[#This Row],[M1]],$H1404:$L$2227,4,FALSE)),0)</f>
        <v>0</v>
      </c>
      <c r="S1403" s="15">
        <f>IFERROR(_xlfn.IFNA(VLOOKUP(Fullmath[[#This Row],[M2]],$H$2:$L1402,2,FALSE),VLOOKUP(Fullmath[[#This Row],[M2]],$H1404:$L$2227,2,FALSE)),0)</f>
        <v>0</v>
      </c>
      <c r="T1403" s="16">
        <f>IFERROR(_xlfn.IFNA(VLOOKUP(Fullmath[[#This Row],[M2]],$H$2:$L1402,4,FALSE),VLOOKUP(Fullmath[[#This Row],[M2]],$H1404:$L$2227,4,FALSE)),0)</f>
        <v>0</v>
      </c>
      <c r="W1403" s="15">
        <f>IFERROR(_xlfn.IFNA(VLOOKUP(Fullmath[[#This Row],[M3]],$H$2:$L1402,2,FALSE),VLOOKUP(Fullmath[[#This Row],[M3]],$H1404:$L$2227,2,FALSE)),0)</f>
        <v>0</v>
      </c>
      <c r="X1403" s="16">
        <f>IFERROR(_xlfn.IFNA(VLOOKUP(Fullmath[[#This Row],[M3]],$H$2:$L1402,4,FALSE),VLOOKUP(Fullmath[[#This Row],[M3]],$H1404:$L$2227,4,FALSE)),0)</f>
        <v>0</v>
      </c>
      <c r="AA1403" s="15">
        <f>IFERROR(_xlfn.IFNA(VLOOKUP(Fullmath[[#This Row],[M4]],$H$2:$L1402,2,FALSE),VLOOKUP(Fullmath[[#This Row],[M4]],$H1404:$L$2227,2,FALSE)),0)</f>
        <v>0</v>
      </c>
      <c r="AB1403" s="16">
        <f>IFERROR(_xlfn.IFNA(VLOOKUP(Fullmath[[#This Row],[M4]],$H$2:$L1402,4,FALSE),VLOOKUP(Fullmath[[#This Row],[M4]],$H1404:$L$2227,4,FALSE)),0)</f>
        <v>0</v>
      </c>
      <c r="AE1403" s="15">
        <f>IFERROR(_xlfn.IFNA(VLOOKUP(Fullmath[[#This Row],[M5]],$H$2:$L1402,2,FALSE),VLOOKUP(Fullmath[[#This Row],[M5]],$H1404:$L$2227,2,FALSE)),0)</f>
        <v>0</v>
      </c>
      <c r="AF1403" s="16">
        <f>IFERROR(_xlfn.IFNA(VLOOKUP(Fullmath[[#This Row],[M5]],$H$2:$L1402,4,FALSE),VLOOKUP(Fullmath[[#This Row],[M5]],$H1404:$L$2227,4,FALSE)),0)</f>
        <v>0</v>
      </c>
      <c r="AI1403" s="15">
        <f>IFERROR(_xlfn.IFNA(VLOOKUP(Fullmath[[#This Row],[M6]],$H$2:$L1402,2,FALSE),VLOOKUP(Fullmath[[#This Row],[M6]],$H1404:$L$2227,2,FALSE)),0)</f>
        <v>0</v>
      </c>
      <c r="AJ1403" s="16">
        <f>IFERROR(_xlfn.IFNA(VLOOKUP(Fullmath[[#This Row],[M6]],$H$2:$L1402,4,FALSE),VLOOKUP(Fullmath[[#This Row],[M6]],$H1404:$L$2227,4,FALSE)),0)</f>
        <v>0</v>
      </c>
      <c r="AM1403" s="6">
        <f>(IFERROR(VLOOKUP(AK1403,Components[[Name]:[Price]],2,FALSE),0))</f>
        <v>0</v>
      </c>
      <c r="AP1403" s="6">
        <f>(IFERROR(VLOOKUP(AN1403,Components[[Name]:[Price]],2,FALSE),0))</f>
        <v>0</v>
      </c>
      <c r="AS1403" s="6">
        <f>(IFERROR(VLOOKUP(AQ1403,Components[[Name]:[Price]],2,FALSE),0))</f>
        <v>0</v>
      </c>
      <c r="AV1403" s="6">
        <f>(IFERROR(VLOOKUP(AT1403,Components[[Name]:[Price]],2,FALSE),0))</f>
        <v>0</v>
      </c>
      <c r="AY1403" s="6">
        <f>(IFERROR(VLOOKUP(AW1403,Components[[Name]:[Price]],2,FALSE),0))</f>
        <v>0</v>
      </c>
      <c r="BB1403" s="6">
        <f>(IFERROR(VLOOKUP(AZ1403,Components[[Name]:[Price]],2,FALSE),0))</f>
        <v>0</v>
      </c>
    </row>
    <row r="1404" spans="9:54" x14ac:dyDescent="0.2">
      <c r="I1404" s="7" t="e">
        <f>Fullmath[[#This Row],[Total CP]]/Fullmath[[#This Row],[Quantity]]</f>
        <v>#DIV/0!</v>
      </c>
      <c r="J14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4" s="6" t="e">
        <f>Fullmath[[#This Row],[Mat Cost]]/Fullmath[[#This Row],[Quantity]]</f>
        <v>#DIV/0!</v>
      </c>
      <c r="L14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4" s="14"/>
      <c r="O1404" s="15">
        <f>IFERROR(_xlfn.IFNA(VLOOKUP(Fullmath[[#This Row],[M1]],$H$2:$L1403,2,FALSE),VLOOKUP(Fullmath[[#This Row],[M1]],$H1405:$L$2227,2,FALSE)),0)</f>
        <v>0</v>
      </c>
      <c r="P1404" s="16">
        <f>IFERROR(_xlfn.IFNA(VLOOKUP(Fullmath[[#This Row],[M1]],$H$2:$L1403,4,FALSE),VLOOKUP(Fullmath[[#This Row],[M1]],$H1405:$L$2227,4,FALSE)),0)</f>
        <v>0</v>
      </c>
      <c r="S1404" s="15">
        <f>IFERROR(_xlfn.IFNA(VLOOKUP(Fullmath[[#This Row],[M2]],$H$2:$L1403,2,FALSE),VLOOKUP(Fullmath[[#This Row],[M2]],$H1405:$L$2227,2,FALSE)),0)</f>
        <v>0</v>
      </c>
      <c r="T1404" s="16">
        <f>IFERROR(_xlfn.IFNA(VLOOKUP(Fullmath[[#This Row],[M2]],$H$2:$L1403,4,FALSE),VLOOKUP(Fullmath[[#This Row],[M2]],$H1405:$L$2227,4,FALSE)),0)</f>
        <v>0</v>
      </c>
      <c r="W1404" s="15">
        <f>IFERROR(_xlfn.IFNA(VLOOKUP(Fullmath[[#This Row],[M3]],$H$2:$L1403,2,FALSE),VLOOKUP(Fullmath[[#This Row],[M3]],$H1405:$L$2227,2,FALSE)),0)</f>
        <v>0</v>
      </c>
      <c r="X1404" s="16">
        <f>IFERROR(_xlfn.IFNA(VLOOKUP(Fullmath[[#This Row],[M3]],$H$2:$L1403,4,FALSE),VLOOKUP(Fullmath[[#This Row],[M3]],$H1405:$L$2227,4,FALSE)),0)</f>
        <v>0</v>
      </c>
      <c r="AA1404" s="15">
        <f>IFERROR(_xlfn.IFNA(VLOOKUP(Fullmath[[#This Row],[M4]],$H$2:$L1403,2,FALSE),VLOOKUP(Fullmath[[#This Row],[M4]],$H1405:$L$2227,2,FALSE)),0)</f>
        <v>0</v>
      </c>
      <c r="AB1404" s="16">
        <f>IFERROR(_xlfn.IFNA(VLOOKUP(Fullmath[[#This Row],[M4]],$H$2:$L1403,4,FALSE),VLOOKUP(Fullmath[[#This Row],[M4]],$H1405:$L$2227,4,FALSE)),0)</f>
        <v>0</v>
      </c>
      <c r="AE1404" s="15">
        <f>IFERROR(_xlfn.IFNA(VLOOKUP(Fullmath[[#This Row],[M5]],$H$2:$L1403,2,FALSE),VLOOKUP(Fullmath[[#This Row],[M5]],$H1405:$L$2227,2,FALSE)),0)</f>
        <v>0</v>
      </c>
      <c r="AF1404" s="16">
        <f>IFERROR(_xlfn.IFNA(VLOOKUP(Fullmath[[#This Row],[M5]],$H$2:$L1403,4,FALSE),VLOOKUP(Fullmath[[#This Row],[M5]],$H1405:$L$2227,4,FALSE)),0)</f>
        <v>0</v>
      </c>
      <c r="AI1404" s="15">
        <f>IFERROR(_xlfn.IFNA(VLOOKUP(Fullmath[[#This Row],[M6]],$H$2:$L1403,2,FALSE),VLOOKUP(Fullmath[[#This Row],[M6]],$H1405:$L$2227,2,FALSE)),0)</f>
        <v>0</v>
      </c>
      <c r="AJ1404" s="16">
        <f>IFERROR(_xlfn.IFNA(VLOOKUP(Fullmath[[#This Row],[M6]],$H$2:$L1403,4,FALSE),VLOOKUP(Fullmath[[#This Row],[M6]],$H1405:$L$2227,4,FALSE)),0)</f>
        <v>0</v>
      </c>
      <c r="AM1404" s="6">
        <f>(IFERROR(VLOOKUP(AK1404,Components[[Name]:[Price]],2,FALSE),0))</f>
        <v>0</v>
      </c>
      <c r="AP1404" s="6">
        <f>(IFERROR(VLOOKUP(AN1404,Components[[Name]:[Price]],2,FALSE),0))</f>
        <v>0</v>
      </c>
      <c r="AS1404" s="6">
        <f>(IFERROR(VLOOKUP(AQ1404,Components[[Name]:[Price]],2,FALSE),0))</f>
        <v>0</v>
      </c>
      <c r="AV1404" s="6">
        <f>(IFERROR(VLOOKUP(AT1404,Components[[Name]:[Price]],2,FALSE),0))</f>
        <v>0</v>
      </c>
      <c r="AY1404" s="6">
        <f>(IFERROR(VLOOKUP(AW1404,Components[[Name]:[Price]],2,FALSE),0))</f>
        <v>0</v>
      </c>
      <c r="BB1404" s="6">
        <f>(IFERROR(VLOOKUP(AZ1404,Components[[Name]:[Price]],2,FALSE),0))</f>
        <v>0</v>
      </c>
    </row>
    <row r="1405" spans="9:54" x14ac:dyDescent="0.2">
      <c r="I1405" s="7" t="e">
        <f>Fullmath[[#This Row],[Total CP]]/Fullmath[[#This Row],[Quantity]]</f>
        <v>#DIV/0!</v>
      </c>
      <c r="J14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5" s="6" t="e">
        <f>Fullmath[[#This Row],[Mat Cost]]/Fullmath[[#This Row],[Quantity]]</f>
        <v>#DIV/0!</v>
      </c>
      <c r="L14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5" s="14"/>
      <c r="O1405" s="15">
        <f>IFERROR(_xlfn.IFNA(VLOOKUP(Fullmath[[#This Row],[M1]],$H$2:$L1404,2,FALSE),VLOOKUP(Fullmath[[#This Row],[M1]],$H1406:$L$2227,2,FALSE)),0)</f>
        <v>0</v>
      </c>
      <c r="P1405" s="16">
        <f>IFERROR(_xlfn.IFNA(VLOOKUP(Fullmath[[#This Row],[M1]],$H$2:$L1404,4,FALSE),VLOOKUP(Fullmath[[#This Row],[M1]],$H1406:$L$2227,4,FALSE)),0)</f>
        <v>0</v>
      </c>
      <c r="S1405" s="15">
        <f>IFERROR(_xlfn.IFNA(VLOOKUP(Fullmath[[#This Row],[M2]],$H$2:$L1404,2,FALSE),VLOOKUP(Fullmath[[#This Row],[M2]],$H1406:$L$2227,2,FALSE)),0)</f>
        <v>0</v>
      </c>
      <c r="T1405" s="16">
        <f>IFERROR(_xlfn.IFNA(VLOOKUP(Fullmath[[#This Row],[M2]],$H$2:$L1404,4,FALSE),VLOOKUP(Fullmath[[#This Row],[M2]],$H1406:$L$2227,4,FALSE)),0)</f>
        <v>0</v>
      </c>
      <c r="W1405" s="15">
        <f>IFERROR(_xlfn.IFNA(VLOOKUP(Fullmath[[#This Row],[M3]],$H$2:$L1404,2,FALSE),VLOOKUP(Fullmath[[#This Row],[M3]],$H1406:$L$2227,2,FALSE)),0)</f>
        <v>0</v>
      </c>
      <c r="X1405" s="16">
        <f>IFERROR(_xlfn.IFNA(VLOOKUP(Fullmath[[#This Row],[M3]],$H$2:$L1404,4,FALSE),VLOOKUP(Fullmath[[#This Row],[M3]],$H1406:$L$2227,4,FALSE)),0)</f>
        <v>0</v>
      </c>
      <c r="AA1405" s="15">
        <f>IFERROR(_xlfn.IFNA(VLOOKUP(Fullmath[[#This Row],[M4]],$H$2:$L1404,2,FALSE),VLOOKUP(Fullmath[[#This Row],[M4]],$H1406:$L$2227,2,FALSE)),0)</f>
        <v>0</v>
      </c>
      <c r="AB1405" s="16">
        <f>IFERROR(_xlfn.IFNA(VLOOKUP(Fullmath[[#This Row],[M4]],$H$2:$L1404,4,FALSE),VLOOKUP(Fullmath[[#This Row],[M4]],$H1406:$L$2227,4,FALSE)),0)</f>
        <v>0</v>
      </c>
      <c r="AE1405" s="15">
        <f>IFERROR(_xlfn.IFNA(VLOOKUP(Fullmath[[#This Row],[M5]],$H$2:$L1404,2,FALSE),VLOOKUP(Fullmath[[#This Row],[M5]],$H1406:$L$2227,2,FALSE)),0)</f>
        <v>0</v>
      </c>
      <c r="AF1405" s="16">
        <f>IFERROR(_xlfn.IFNA(VLOOKUP(Fullmath[[#This Row],[M5]],$H$2:$L1404,4,FALSE),VLOOKUP(Fullmath[[#This Row],[M5]],$H1406:$L$2227,4,FALSE)),0)</f>
        <v>0</v>
      </c>
      <c r="AI1405" s="15">
        <f>IFERROR(_xlfn.IFNA(VLOOKUP(Fullmath[[#This Row],[M6]],$H$2:$L1404,2,FALSE),VLOOKUP(Fullmath[[#This Row],[M6]],$H1406:$L$2227,2,FALSE)),0)</f>
        <v>0</v>
      </c>
      <c r="AJ1405" s="16">
        <f>IFERROR(_xlfn.IFNA(VLOOKUP(Fullmath[[#This Row],[M6]],$H$2:$L1404,4,FALSE),VLOOKUP(Fullmath[[#This Row],[M6]],$H1406:$L$2227,4,FALSE)),0)</f>
        <v>0</v>
      </c>
      <c r="AM1405" s="6">
        <f>(IFERROR(VLOOKUP(AK1405,Components[[Name]:[Price]],2,FALSE),0))</f>
        <v>0</v>
      </c>
      <c r="AP1405" s="6">
        <f>(IFERROR(VLOOKUP(AN1405,Components[[Name]:[Price]],2,FALSE),0))</f>
        <v>0</v>
      </c>
      <c r="AS1405" s="6">
        <f>(IFERROR(VLOOKUP(AQ1405,Components[[Name]:[Price]],2,FALSE),0))</f>
        <v>0</v>
      </c>
      <c r="AV1405" s="6">
        <f>(IFERROR(VLOOKUP(AT1405,Components[[Name]:[Price]],2,FALSE),0))</f>
        <v>0</v>
      </c>
      <c r="AY1405" s="6">
        <f>(IFERROR(VLOOKUP(AW1405,Components[[Name]:[Price]],2,FALSE),0))</f>
        <v>0</v>
      </c>
      <c r="BB1405" s="6">
        <f>(IFERROR(VLOOKUP(AZ1405,Components[[Name]:[Price]],2,FALSE),0))</f>
        <v>0</v>
      </c>
    </row>
    <row r="1406" spans="9:54" x14ac:dyDescent="0.2">
      <c r="I1406" s="7" t="e">
        <f>Fullmath[[#This Row],[Total CP]]/Fullmath[[#This Row],[Quantity]]</f>
        <v>#DIV/0!</v>
      </c>
      <c r="J14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6" s="6" t="e">
        <f>Fullmath[[#This Row],[Mat Cost]]/Fullmath[[#This Row],[Quantity]]</f>
        <v>#DIV/0!</v>
      </c>
      <c r="L14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6" s="14"/>
      <c r="O1406" s="15">
        <f>IFERROR(_xlfn.IFNA(VLOOKUP(Fullmath[[#This Row],[M1]],$H$2:$L1405,2,FALSE),VLOOKUP(Fullmath[[#This Row],[M1]],$H1407:$L$2227,2,FALSE)),0)</f>
        <v>0</v>
      </c>
      <c r="P1406" s="16">
        <f>IFERROR(_xlfn.IFNA(VLOOKUP(Fullmath[[#This Row],[M1]],$H$2:$L1405,4,FALSE),VLOOKUP(Fullmath[[#This Row],[M1]],$H1407:$L$2227,4,FALSE)),0)</f>
        <v>0</v>
      </c>
      <c r="S1406" s="15">
        <f>IFERROR(_xlfn.IFNA(VLOOKUP(Fullmath[[#This Row],[M2]],$H$2:$L1405,2,FALSE),VLOOKUP(Fullmath[[#This Row],[M2]],$H1407:$L$2227,2,FALSE)),0)</f>
        <v>0</v>
      </c>
      <c r="T1406" s="16">
        <f>IFERROR(_xlfn.IFNA(VLOOKUP(Fullmath[[#This Row],[M2]],$H$2:$L1405,4,FALSE),VLOOKUP(Fullmath[[#This Row],[M2]],$H1407:$L$2227,4,FALSE)),0)</f>
        <v>0</v>
      </c>
      <c r="W1406" s="15">
        <f>IFERROR(_xlfn.IFNA(VLOOKUP(Fullmath[[#This Row],[M3]],$H$2:$L1405,2,FALSE),VLOOKUP(Fullmath[[#This Row],[M3]],$H1407:$L$2227,2,FALSE)),0)</f>
        <v>0</v>
      </c>
      <c r="X1406" s="16">
        <f>IFERROR(_xlfn.IFNA(VLOOKUP(Fullmath[[#This Row],[M3]],$H$2:$L1405,4,FALSE),VLOOKUP(Fullmath[[#This Row],[M3]],$H1407:$L$2227,4,FALSE)),0)</f>
        <v>0</v>
      </c>
      <c r="AA1406" s="15">
        <f>IFERROR(_xlfn.IFNA(VLOOKUP(Fullmath[[#This Row],[M4]],$H$2:$L1405,2,FALSE),VLOOKUP(Fullmath[[#This Row],[M4]],$H1407:$L$2227,2,FALSE)),0)</f>
        <v>0</v>
      </c>
      <c r="AB1406" s="16">
        <f>IFERROR(_xlfn.IFNA(VLOOKUP(Fullmath[[#This Row],[M4]],$H$2:$L1405,4,FALSE),VLOOKUP(Fullmath[[#This Row],[M4]],$H1407:$L$2227,4,FALSE)),0)</f>
        <v>0</v>
      </c>
      <c r="AE1406" s="15">
        <f>IFERROR(_xlfn.IFNA(VLOOKUP(Fullmath[[#This Row],[M5]],$H$2:$L1405,2,FALSE),VLOOKUP(Fullmath[[#This Row],[M5]],$H1407:$L$2227,2,FALSE)),0)</f>
        <v>0</v>
      </c>
      <c r="AF1406" s="16">
        <f>IFERROR(_xlfn.IFNA(VLOOKUP(Fullmath[[#This Row],[M5]],$H$2:$L1405,4,FALSE),VLOOKUP(Fullmath[[#This Row],[M5]],$H1407:$L$2227,4,FALSE)),0)</f>
        <v>0</v>
      </c>
      <c r="AI1406" s="15">
        <f>IFERROR(_xlfn.IFNA(VLOOKUP(Fullmath[[#This Row],[M6]],$H$2:$L1405,2,FALSE),VLOOKUP(Fullmath[[#This Row],[M6]],$H1407:$L$2227,2,FALSE)),0)</f>
        <v>0</v>
      </c>
      <c r="AJ1406" s="16">
        <f>IFERROR(_xlfn.IFNA(VLOOKUP(Fullmath[[#This Row],[M6]],$H$2:$L1405,4,FALSE),VLOOKUP(Fullmath[[#This Row],[M6]],$H1407:$L$2227,4,FALSE)),0)</f>
        <v>0</v>
      </c>
      <c r="AM1406" s="6">
        <f>(IFERROR(VLOOKUP(AK1406,Components[[Name]:[Price]],2,FALSE),0))</f>
        <v>0</v>
      </c>
      <c r="AP1406" s="6">
        <f>(IFERROR(VLOOKUP(AN1406,Components[[Name]:[Price]],2,FALSE),0))</f>
        <v>0</v>
      </c>
      <c r="AS1406" s="6">
        <f>(IFERROR(VLOOKUP(AQ1406,Components[[Name]:[Price]],2,FALSE),0))</f>
        <v>0</v>
      </c>
      <c r="AV1406" s="6">
        <f>(IFERROR(VLOOKUP(AT1406,Components[[Name]:[Price]],2,FALSE),0))</f>
        <v>0</v>
      </c>
      <c r="AY1406" s="6">
        <f>(IFERROR(VLOOKUP(AW1406,Components[[Name]:[Price]],2,FALSE),0))</f>
        <v>0</v>
      </c>
      <c r="BB1406" s="6">
        <f>(IFERROR(VLOOKUP(AZ1406,Components[[Name]:[Price]],2,FALSE),0))</f>
        <v>0</v>
      </c>
    </row>
    <row r="1407" spans="9:54" x14ac:dyDescent="0.2">
      <c r="I1407" s="7" t="e">
        <f>Fullmath[[#This Row],[Total CP]]/Fullmath[[#This Row],[Quantity]]</f>
        <v>#DIV/0!</v>
      </c>
      <c r="J14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7" s="6" t="e">
        <f>Fullmath[[#This Row],[Mat Cost]]/Fullmath[[#This Row],[Quantity]]</f>
        <v>#DIV/0!</v>
      </c>
      <c r="L14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7" s="14"/>
      <c r="O1407" s="15">
        <f>IFERROR(_xlfn.IFNA(VLOOKUP(Fullmath[[#This Row],[M1]],$H$2:$L1406,2,FALSE),VLOOKUP(Fullmath[[#This Row],[M1]],$H1408:$L$2227,2,FALSE)),0)</f>
        <v>0</v>
      </c>
      <c r="P1407" s="16">
        <f>IFERROR(_xlfn.IFNA(VLOOKUP(Fullmath[[#This Row],[M1]],$H$2:$L1406,4,FALSE),VLOOKUP(Fullmath[[#This Row],[M1]],$H1408:$L$2227,4,FALSE)),0)</f>
        <v>0</v>
      </c>
      <c r="S1407" s="15">
        <f>IFERROR(_xlfn.IFNA(VLOOKUP(Fullmath[[#This Row],[M2]],$H$2:$L1406,2,FALSE),VLOOKUP(Fullmath[[#This Row],[M2]],$H1408:$L$2227,2,FALSE)),0)</f>
        <v>0</v>
      </c>
      <c r="T1407" s="16">
        <f>IFERROR(_xlfn.IFNA(VLOOKUP(Fullmath[[#This Row],[M2]],$H$2:$L1406,4,FALSE),VLOOKUP(Fullmath[[#This Row],[M2]],$H1408:$L$2227,4,FALSE)),0)</f>
        <v>0</v>
      </c>
      <c r="W1407" s="15">
        <f>IFERROR(_xlfn.IFNA(VLOOKUP(Fullmath[[#This Row],[M3]],$H$2:$L1406,2,FALSE),VLOOKUP(Fullmath[[#This Row],[M3]],$H1408:$L$2227,2,FALSE)),0)</f>
        <v>0</v>
      </c>
      <c r="X1407" s="16">
        <f>IFERROR(_xlfn.IFNA(VLOOKUP(Fullmath[[#This Row],[M3]],$H$2:$L1406,4,FALSE),VLOOKUP(Fullmath[[#This Row],[M3]],$H1408:$L$2227,4,FALSE)),0)</f>
        <v>0</v>
      </c>
      <c r="AA1407" s="15">
        <f>IFERROR(_xlfn.IFNA(VLOOKUP(Fullmath[[#This Row],[M4]],$H$2:$L1406,2,FALSE),VLOOKUP(Fullmath[[#This Row],[M4]],$H1408:$L$2227,2,FALSE)),0)</f>
        <v>0</v>
      </c>
      <c r="AB1407" s="16">
        <f>IFERROR(_xlfn.IFNA(VLOOKUP(Fullmath[[#This Row],[M4]],$H$2:$L1406,4,FALSE),VLOOKUP(Fullmath[[#This Row],[M4]],$H1408:$L$2227,4,FALSE)),0)</f>
        <v>0</v>
      </c>
      <c r="AE1407" s="15">
        <f>IFERROR(_xlfn.IFNA(VLOOKUP(Fullmath[[#This Row],[M5]],$H$2:$L1406,2,FALSE),VLOOKUP(Fullmath[[#This Row],[M5]],$H1408:$L$2227,2,FALSE)),0)</f>
        <v>0</v>
      </c>
      <c r="AF1407" s="16">
        <f>IFERROR(_xlfn.IFNA(VLOOKUP(Fullmath[[#This Row],[M5]],$H$2:$L1406,4,FALSE),VLOOKUP(Fullmath[[#This Row],[M5]],$H1408:$L$2227,4,FALSE)),0)</f>
        <v>0</v>
      </c>
      <c r="AI1407" s="15">
        <f>IFERROR(_xlfn.IFNA(VLOOKUP(Fullmath[[#This Row],[M6]],$H$2:$L1406,2,FALSE),VLOOKUP(Fullmath[[#This Row],[M6]],$H1408:$L$2227,2,FALSE)),0)</f>
        <v>0</v>
      </c>
      <c r="AJ1407" s="16">
        <f>IFERROR(_xlfn.IFNA(VLOOKUP(Fullmath[[#This Row],[M6]],$H$2:$L1406,4,FALSE),VLOOKUP(Fullmath[[#This Row],[M6]],$H1408:$L$2227,4,FALSE)),0)</f>
        <v>0</v>
      </c>
      <c r="AM1407" s="6">
        <f>(IFERROR(VLOOKUP(AK1407,Components[[Name]:[Price]],2,FALSE),0))</f>
        <v>0</v>
      </c>
      <c r="AP1407" s="6">
        <f>(IFERROR(VLOOKUP(AN1407,Components[[Name]:[Price]],2,FALSE),0))</f>
        <v>0</v>
      </c>
      <c r="AS1407" s="6">
        <f>(IFERROR(VLOOKUP(AQ1407,Components[[Name]:[Price]],2,FALSE),0))</f>
        <v>0</v>
      </c>
      <c r="AV1407" s="6">
        <f>(IFERROR(VLOOKUP(AT1407,Components[[Name]:[Price]],2,FALSE),0))</f>
        <v>0</v>
      </c>
      <c r="AY1407" s="6">
        <f>(IFERROR(VLOOKUP(AW1407,Components[[Name]:[Price]],2,FALSE),0))</f>
        <v>0</v>
      </c>
      <c r="BB1407" s="6">
        <f>(IFERROR(VLOOKUP(AZ1407,Components[[Name]:[Price]],2,FALSE),0))</f>
        <v>0</v>
      </c>
    </row>
    <row r="1408" spans="9:54" x14ac:dyDescent="0.2">
      <c r="I1408" s="7" t="e">
        <f>Fullmath[[#This Row],[Total CP]]/Fullmath[[#This Row],[Quantity]]</f>
        <v>#DIV/0!</v>
      </c>
      <c r="J14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8" s="6" t="e">
        <f>Fullmath[[#This Row],[Mat Cost]]/Fullmath[[#This Row],[Quantity]]</f>
        <v>#DIV/0!</v>
      </c>
      <c r="L14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8" s="14"/>
      <c r="O1408" s="15">
        <f>IFERROR(_xlfn.IFNA(VLOOKUP(Fullmath[[#This Row],[M1]],$H$2:$L1407,2,FALSE),VLOOKUP(Fullmath[[#This Row],[M1]],$H1409:$L$2227,2,FALSE)),0)</f>
        <v>0</v>
      </c>
      <c r="P1408" s="16">
        <f>IFERROR(_xlfn.IFNA(VLOOKUP(Fullmath[[#This Row],[M1]],$H$2:$L1407,4,FALSE),VLOOKUP(Fullmath[[#This Row],[M1]],$H1409:$L$2227,4,FALSE)),0)</f>
        <v>0</v>
      </c>
      <c r="S1408" s="15">
        <f>IFERROR(_xlfn.IFNA(VLOOKUP(Fullmath[[#This Row],[M2]],$H$2:$L1407,2,FALSE),VLOOKUP(Fullmath[[#This Row],[M2]],$H1409:$L$2227,2,FALSE)),0)</f>
        <v>0</v>
      </c>
      <c r="T1408" s="16">
        <f>IFERROR(_xlfn.IFNA(VLOOKUP(Fullmath[[#This Row],[M2]],$H$2:$L1407,4,FALSE),VLOOKUP(Fullmath[[#This Row],[M2]],$H1409:$L$2227,4,FALSE)),0)</f>
        <v>0</v>
      </c>
      <c r="W1408" s="15">
        <f>IFERROR(_xlfn.IFNA(VLOOKUP(Fullmath[[#This Row],[M3]],$H$2:$L1407,2,FALSE),VLOOKUP(Fullmath[[#This Row],[M3]],$H1409:$L$2227,2,FALSE)),0)</f>
        <v>0</v>
      </c>
      <c r="X1408" s="16">
        <f>IFERROR(_xlfn.IFNA(VLOOKUP(Fullmath[[#This Row],[M3]],$H$2:$L1407,4,FALSE),VLOOKUP(Fullmath[[#This Row],[M3]],$H1409:$L$2227,4,FALSE)),0)</f>
        <v>0</v>
      </c>
      <c r="AA1408" s="15">
        <f>IFERROR(_xlfn.IFNA(VLOOKUP(Fullmath[[#This Row],[M4]],$H$2:$L1407,2,FALSE),VLOOKUP(Fullmath[[#This Row],[M4]],$H1409:$L$2227,2,FALSE)),0)</f>
        <v>0</v>
      </c>
      <c r="AB1408" s="16">
        <f>IFERROR(_xlfn.IFNA(VLOOKUP(Fullmath[[#This Row],[M4]],$H$2:$L1407,4,FALSE),VLOOKUP(Fullmath[[#This Row],[M4]],$H1409:$L$2227,4,FALSE)),0)</f>
        <v>0</v>
      </c>
      <c r="AE1408" s="15">
        <f>IFERROR(_xlfn.IFNA(VLOOKUP(Fullmath[[#This Row],[M5]],$H$2:$L1407,2,FALSE),VLOOKUP(Fullmath[[#This Row],[M5]],$H1409:$L$2227,2,FALSE)),0)</f>
        <v>0</v>
      </c>
      <c r="AF1408" s="16">
        <f>IFERROR(_xlfn.IFNA(VLOOKUP(Fullmath[[#This Row],[M5]],$H$2:$L1407,4,FALSE),VLOOKUP(Fullmath[[#This Row],[M5]],$H1409:$L$2227,4,FALSE)),0)</f>
        <v>0</v>
      </c>
      <c r="AI1408" s="15">
        <f>IFERROR(_xlfn.IFNA(VLOOKUP(Fullmath[[#This Row],[M6]],$H$2:$L1407,2,FALSE),VLOOKUP(Fullmath[[#This Row],[M6]],$H1409:$L$2227,2,FALSE)),0)</f>
        <v>0</v>
      </c>
      <c r="AJ1408" s="16">
        <f>IFERROR(_xlfn.IFNA(VLOOKUP(Fullmath[[#This Row],[M6]],$H$2:$L1407,4,FALSE),VLOOKUP(Fullmath[[#This Row],[M6]],$H1409:$L$2227,4,FALSE)),0)</f>
        <v>0</v>
      </c>
      <c r="AM1408" s="6">
        <f>(IFERROR(VLOOKUP(AK1408,Components[[Name]:[Price]],2,FALSE),0))</f>
        <v>0</v>
      </c>
      <c r="AP1408" s="6">
        <f>(IFERROR(VLOOKUP(AN1408,Components[[Name]:[Price]],2,FALSE),0))</f>
        <v>0</v>
      </c>
      <c r="AS1408" s="6">
        <f>(IFERROR(VLOOKUP(AQ1408,Components[[Name]:[Price]],2,FALSE),0))</f>
        <v>0</v>
      </c>
      <c r="AV1408" s="6">
        <f>(IFERROR(VLOOKUP(AT1408,Components[[Name]:[Price]],2,FALSE),0))</f>
        <v>0</v>
      </c>
      <c r="AY1408" s="6">
        <f>(IFERROR(VLOOKUP(AW1408,Components[[Name]:[Price]],2,FALSE),0))</f>
        <v>0</v>
      </c>
      <c r="BB1408" s="6">
        <f>(IFERROR(VLOOKUP(AZ1408,Components[[Name]:[Price]],2,FALSE),0))</f>
        <v>0</v>
      </c>
    </row>
    <row r="1409" spans="9:54" x14ac:dyDescent="0.2">
      <c r="I1409" s="7" t="e">
        <f>Fullmath[[#This Row],[Total CP]]/Fullmath[[#This Row],[Quantity]]</f>
        <v>#DIV/0!</v>
      </c>
      <c r="J14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09" s="6" t="e">
        <f>Fullmath[[#This Row],[Mat Cost]]/Fullmath[[#This Row],[Quantity]]</f>
        <v>#DIV/0!</v>
      </c>
      <c r="L14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09" s="14"/>
      <c r="O1409" s="15">
        <f>IFERROR(_xlfn.IFNA(VLOOKUP(Fullmath[[#This Row],[M1]],$H$2:$L1408,2,FALSE),VLOOKUP(Fullmath[[#This Row],[M1]],$H1410:$L$2227,2,FALSE)),0)</f>
        <v>0</v>
      </c>
      <c r="P1409" s="16">
        <f>IFERROR(_xlfn.IFNA(VLOOKUP(Fullmath[[#This Row],[M1]],$H$2:$L1408,4,FALSE),VLOOKUP(Fullmath[[#This Row],[M1]],$H1410:$L$2227,4,FALSE)),0)</f>
        <v>0</v>
      </c>
      <c r="S1409" s="15">
        <f>IFERROR(_xlfn.IFNA(VLOOKUP(Fullmath[[#This Row],[M2]],$H$2:$L1408,2,FALSE),VLOOKUP(Fullmath[[#This Row],[M2]],$H1410:$L$2227,2,FALSE)),0)</f>
        <v>0</v>
      </c>
      <c r="T1409" s="16">
        <f>IFERROR(_xlfn.IFNA(VLOOKUP(Fullmath[[#This Row],[M2]],$H$2:$L1408,4,FALSE),VLOOKUP(Fullmath[[#This Row],[M2]],$H1410:$L$2227,4,FALSE)),0)</f>
        <v>0</v>
      </c>
      <c r="W1409" s="15">
        <f>IFERROR(_xlfn.IFNA(VLOOKUP(Fullmath[[#This Row],[M3]],$H$2:$L1408,2,FALSE),VLOOKUP(Fullmath[[#This Row],[M3]],$H1410:$L$2227,2,FALSE)),0)</f>
        <v>0</v>
      </c>
      <c r="X1409" s="16">
        <f>IFERROR(_xlfn.IFNA(VLOOKUP(Fullmath[[#This Row],[M3]],$H$2:$L1408,4,FALSE),VLOOKUP(Fullmath[[#This Row],[M3]],$H1410:$L$2227,4,FALSE)),0)</f>
        <v>0</v>
      </c>
      <c r="AA1409" s="15">
        <f>IFERROR(_xlfn.IFNA(VLOOKUP(Fullmath[[#This Row],[M4]],$H$2:$L1408,2,FALSE),VLOOKUP(Fullmath[[#This Row],[M4]],$H1410:$L$2227,2,FALSE)),0)</f>
        <v>0</v>
      </c>
      <c r="AB1409" s="16">
        <f>IFERROR(_xlfn.IFNA(VLOOKUP(Fullmath[[#This Row],[M4]],$H$2:$L1408,4,FALSE),VLOOKUP(Fullmath[[#This Row],[M4]],$H1410:$L$2227,4,FALSE)),0)</f>
        <v>0</v>
      </c>
      <c r="AE1409" s="15">
        <f>IFERROR(_xlfn.IFNA(VLOOKUP(Fullmath[[#This Row],[M5]],$H$2:$L1408,2,FALSE),VLOOKUP(Fullmath[[#This Row],[M5]],$H1410:$L$2227,2,FALSE)),0)</f>
        <v>0</v>
      </c>
      <c r="AF1409" s="16">
        <f>IFERROR(_xlfn.IFNA(VLOOKUP(Fullmath[[#This Row],[M5]],$H$2:$L1408,4,FALSE),VLOOKUP(Fullmath[[#This Row],[M5]],$H1410:$L$2227,4,FALSE)),0)</f>
        <v>0</v>
      </c>
      <c r="AI1409" s="15">
        <f>IFERROR(_xlfn.IFNA(VLOOKUP(Fullmath[[#This Row],[M6]],$H$2:$L1408,2,FALSE),VLOOKUP(Fullmath[[#This Row],[M6]],$H1410:$L$2227,2,FALSE)),0)</f>
        <v>0</v>
      </c>
      <c r="AJ1409" s="16">
        <f>IFERROR(_xlfn.IFNA(VLOOKUP(Fullmath[[#This Row],[M6]],$H$2:$L1408,4,FALSE),VLOOKUP(Fullmath[[#This Row],[M6]],$H1410:$L$2227,4,FALSE)),0)</f>
        <v>0</v>
      </c>
      <c r="AM1409" s="6">
        <f>(IFERROR(VLOOKUP(AK1409,Components[[Name]:[Price]],2,FALSE),0))</f>
        <v>0</v>
      </c>
      <c r="AP1409" s="6">
        <f>(IFERROR(VLOOKUP(AN1409,Components[[Name]:[Price]],2,FALSE),0))</f>
        <v>0</v>
      </c>
      <c r="AS1409" s="6">
        <f>(IFERROR(VLOOKUP(AQ1409,Components[[Name]:[Price]],2,FALSE),0))</f>
        <v>0</v>
      </c>
      <c r="AV1409" s="6">
        <f>(IFERROR(VLOOKUP(AT1409,Components[[Name]:[Price]],2,FALSE),0))</f>
        <v>0</v>
      </c>
      <c r="AY1409" s="6">
        <f>(IFERROR(VLOOKUP(AW1409,Components[[Name]:[Price]],2,FALSE),0))</f>
        <v>0</v>
      </c>
      <c r="BB1409" s="6">
        <f>(IFERROR(VLOOKUP(AZ1409,Components[[Name]:[Price]],2,FALSE),0))</f>
        <v>0</v>
      </c>
    </row>
    <row r="1410" spans="9:54" x14ac:dyDescent="0.2">
      <c r="I1410" s="7" t="e">
        <f>Fullmath[[#This Row],[Total CP]]/Fullmath[[#This Row],[Quantity]]</f>
        <v>#DIV/0!</v>
      </c>
      <c r="J14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0" s="6" t="e">
        <f>Fullmath[[#This Row],[Mat Cost]]/Fullmath[[#This Row],[Quantity]]</f>
        <v>#DIV/0!</v>
      </c>
      <c r="L14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0" s="14"/>
      <c r="O1410" s="15">
        <f>IFERROR(_xlfn.IFNA(VLOOKUP(Fullmath[[#This Row],[M1]],$H$2:$L1409,2,FALSE),VLOOKUP(Fullmath[[#This Row],[M1]],$H1411:$L$2227,2,FALSE)),0)</f>
        <v>0</v>
      </c>
      <c r="P1410" s="16">
        <f>IFERROR(_xlfn.IFNA(VLOOKUP(Fullmath[[#This Row],[M1]],$H$2:$L1409,4,FALSE),VLOOKUP(Fullmath[[#This Row],[M1]],$H1411:$L$2227,4,FALSE)),0)</f>
        <v>0</v>
      </c>
      <c r="S1410" s="15">
        <f>IFERROR(_xlfn.IFNA(VLOOKUP(Fullmath[[#This Row],[M2]],$H$2:$L1409,2,FALSE),VLOOKUP(Fullmath[[#This Row],[M2]],$H1411:$L$2227,2,FALSE)),0)</f>
        <v>0</v>
      </c>
      <c r="T1410" s="16">
        <f>IFERROR(_xlfn.IFNA(VLOOKUP(Fullmath[[#This Row],[M2]],$H$2:$L1409,4,FALSE),VLOOKUP(Fullmath[[#This Row],[M2]],$H1411:$L$2227,4,FALSE)),0)</f>
        <v>0</v>
      </c>
      <c r="W1410" s="15">
        <f>IFERROR(_xlfn.IFNA(VLOOKUP(Fullmath[[#This Row],[M3]],$H$2:$L1409,2,FALSE),VLOOKUP(Fullmath[[#This Row],[M3]],$H1411:$L$2227,2,FALSE)),0)</f>
        <v>0</v>
      </c>
      <c r="X1410" s="16">
        <f>IFERROR(_xlfn.IFNA(VLOOKUP(Fullmath[[#This Row],[M3]],$H$2:$L1409,4,FALSE),VLOOKUP(Fullmath[[#This Row],[M3]],$H1411:$L$2227,4,FALSE)),0)</f>
        <v>0</v>
      </c>
      <c r="AA1410" s="15">
        <f>IFERROR(_xlfn.IFNA(VLOOKUP(Fullmath[[#This Row],[M4]],$H$2:$L1409,2,FALSE),VLOOKUP(Fullmath[[#This Row],[M4]],$H1411:$L$2227,2,FALSE)),0)</f>
        <v>0</v>
      </c>
      <c r="AB1410" s="16">
        <f>IFERROR(_xlfn.IFNA(VLOOKUP(Fullmath[[#This Row],[M4]],$H$2:$L1409,4,FALSE),VLOOKUP(Fullmath[[#This Row],[M4]],$H1411:$L$2227,4,FALSE)),0)</f>
        <v>0</v>
      </c>
      <c r="AE1410" s="15">
        <f>IFERROR(_xlfn.IFNA(VLOOKUP(Fullmath[[#This Row],[M5]],$H$2:$L1409,2,FALSE),VLOOKUP(Fullmath[[#This Row],[M5]],$H1411:$L$2227,2,FALSE)),0)</f>
        <v>0</v>
      </c>
      <c r="AF1410" s="16">
        <f>IFERROR(_xlfn.IFNA(VLOOKUP(Fullmath[[#This Row],[M5]],$H$2:$L1409,4,FALSE),VLOOKUP(Fullmath[[#This Row],[M5]],$H1411:$L$2227,4,FALSE)),0)</f>
        <v>0</v>
      </c>
      <c r="AI1410" s="15">
        <f>IFERROR(_xlfn.IFNA(VLOOKUP(Fullmath[[#This Row],[M6]],$H$2:$L1409,2,FALSE),VLOOKUP(Fullmath[[#This Row],[M6]],$H1411:$L$2227,2,FALSE)),0)</f>
        <v>0</v>
      </c>
      <c r="AJ1410" s="16">
        <f>IFERROR(_xlfn.IFNA(VLOOKUP(Fullmath[[#This Row],[M6]],$H$2:$L1409,4,FALSE),VLOOKUP(Fullmath[[#This Row],[M6]],$H1411:$L$2227,4,FALSE)),0)</f>
        <v>0</v>
      </c>
      <c r="AM1410" s="6">
        <f>(IFERROR(VLOOKUP(AK1410,Components[[Name]:[Price]],2,FALSE),0))</f>
        <v>0</v>
      </c>
      <c r="AP1410" s="6">
        <f>(IFERROR(VLOOKUP(AN1410,Components[[Name]:[Price]],2,FALSE),0))</f>
        <v>0</v>
      </c>
      <c r="AS1410" s="6">
        <f>(IFERROR(VLOOKUP(AQ1410,Components[[Name]:[Price]],2,FALSE),0))</f>
        <v>0</v>
      </c>
      <c r="AV1410" s="6">
        <f>(IFERROR(VLOOKUP(AT1410,Components[[Name]:[Price]],2,FALSE),0))</f>
        <v>0</v>
      </c>
      <c r="AY1410" s="6">
        <f>(IFERROR(VLOOKUP(AW1410,Components[[Name]:[Price]],2,FALSE),0))</f>
        <v>0</v>
      </c>
      <c r="BB1410" s="6">
        <f>(IFERROR(VLOOKUP(AZ1410,Components[[Name]:[Price]],2,FALSE),0))</f>
        <v>0</v>
      </c>
    </row>
    <row r="1411" spans="9:54" x14ac:dyDescent="0.2">
      <c r="I1411" s="7" t="e">
        <f>Fullmath[[#This Row],[Total CP]]/Fullmath[[#This Row],[Quantity]]</f>
        <v>#DIV/0!</v>
      </c>
      <c r="J14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1" s="6" t="e">
        <f>Fullmath[[#This Row],[Mat Cost]]/Fullmath[[#This Row],[Quantity]]</f>
        <v>#DIV/0!</v>
      </c>
      <c r="L14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1" s="14"/>
      <c r="O1411" s="15">
        <f>IFERROR(_xlfn.IFNA(VLOOKUP(Fullmath[[#This Row],[M1]],$H$2:$L1410,2,FALSE),VLOOKUP(Fullmath[[#This Row],[M1]],$H1412:$L$2227,2,FALSE)),0)</f>
        <v>0</v>
      </c>
      <c r="P1411" s="16">
        <f>IFERROR(_xlfn.IFNA(VLOOKUP(Fullmath[[#This Row],[M1]],$H$2:$L1410,4,FALSE),VLOOKUP(Fullmath[[#This Row],[M1]],$H1412:$L$2227,4,FALSE)),0)</f>
        <v>0</v>
      </c>
      <c r="S1411" s="15">
        <f>IFERROR(_xlfn.IFNA(VLOOKUP(Fullmath[[#This Row],[M2]],$H$2:$L1410,2,FALSE),VLOOKUP(Fullmath[[#This Row],[M2]],$H1412:$L$2227,2,FALSE)),0)</f>
        <v>0</v>
      </c>
      <c r="T1411" s="16">
        <f>IFERROR(_xlfn.IFNA(VLOOKUP(Fullmath[[#This Row],[M2]],$H$2:$L1410,4,FALSE),VLOOKUP(Fullmath[[#This Row],[M2]],$H1412:$L$2227,4,FALSE)),0)</f>
        <v>0</v>
      </c>
      <c r="W1411" s="15">
        <f>IFERROR(_xlfn.IFNA(VLOOKUP(Fullmath[[#This Row],[M3]],$H$2:$L1410,2,FALSE),VLOOKUP(Fullmath[[#This Row],[M3]],$H1412:$L$2227,2,FALSE)),0)</f>
        <v>0</v>
      </c>
      <c r="X1411" s="16">
        <f>IFERROR(_xlfn.IFNA(VLOOKUP(Fullmath[[#This Row],[M3]],$H$2:$L1410,4,FALSE),VLOOKUP(Fullmath[[#This Row],[M3]],$H1412:$L$2227,4,FALSE)),0)</f>
        <v>0</v>
      </c>
      <c r="AA1411" s="15">
        <f>IFERROR(_xlfn.IFNA(VLOOKUP(Fullmath[[#This Row],[M4]],$H$2:$L1410,2,FALSE),VLOOKUP(Fullmath[[#This Row],[M4]],$H1412:$L$2227,2,FALSE)),0)</f>
        <v>0</v>
      </c>
      <c r="AB1411" s="16">
        <f>IFERROR(_xlfn.IFNA(VLOOKUP(Fullmath[[#This Row],[M4]],$H$2:$L1410,4,FALSE),VLOOKUP(Fullmath[[#This Row],[M4]],$H1412:$L$2227,4,FALSE)),0)</f>
        <v>0</v>
      </c>
      <c r="AE1411" s="15">
        <f>IFERROR(_xlfn.IFNA(VLOOKUP(Fullmath[[#This Row],[M5]],$H$2:$L1410,2,FALSE),VLOOKUP(Fullmath[[#This Row],[M5]],$H1412:$L$2227,2,FALSE)),0)</f>
        <v>0</v>
      </c>
      <c r="AF1411" s="16">
        <f>IFERROR(_xlfn.IFNA(VLOOKUP(Fullmath[[#This Row],[M5]],$H$2:$L1410,4,FALSE),VLOOKUP(Fullmath[[#This Row],[M5]],$H1412:$L$2227,4,FALSE)),0)</f>
        <v>0</v>
      </c>
      <c r="AI1411" s="15">
        <f>IFERROR(_xlfn.IFNA(VLOOKUP(Fullmath[[#This Row],[M6]],$H$2:$L1410,2,FALSE),VLOOKUP(Fullmath[[#This Row],[M6]],$H1412:$L$2227,2,FALSE)),0)</f>
        <v>0</v>
      </c>
      <c r="AJ1411" s="16">
        <f>IFERROR(_xlfn.IFNA(VLOOKUP(Fullmath[[#This Row],[M6]],$H$2:$L1410,4,FALSE),VLOOKUP(Fullmath[[#This Row],[M6]],$H1412:$L$2227,4,FALSE)),0)</f>
        <v>0</v>
      </c>
      <c r="AM1411" s="6">
        <f>(IFERROR(VLOOKUP(AK1411,Components[[Name]:[Price]],2,FALSE),0))</f>
        <v>0</v>
      </c>
      <c r="AP1411" s="6">
        <f>(IFERROR(VLOOKUP(AN1411,Components[[Name]:[Price]],2,FALSE),0))</f>
        <v>0</v>
      </c>
      <c r="AS1411" s="6">
        <f>(IFERROR(VLOOKUP(AQ1411,Components[[Name]:[Price]],2,FALSE),0))</f>
        <v>0</v>
      </c>
      <c r="AV1411" s="6">
        <f>(IFERROR(VLOOKUP(AT1411,Components[[Name]:[Price]],2,FALSE),0))</f>
        <v>0</v>
      </c>
      <c r="AY1411" s="6">
        <f>(IFERROR(VLOOKUP(AW1411,Components[[Name]:[Price]],2,FALSE),0))</f>
        <v>0</v>
      </c>
      <c r="BB1411" s="6">
        <f>(IFERROR(VLOOKUP(AZ1411,Components[[Name]:[Price]],2,FALSE),0))</f>
        <v>0</v>
      </c>
    </row>
    <row r="1412" spans="9:54" x14ac:dyDescent="0.2">
      <c r="I1412" s="7" t="e">
        <f>Fullmath[[#This Row],[Total CP]]/Fullmath[[#This Row],[Quantity]]</f>
        <v>#DIV/0!</v>
      </c>
      <c r="J14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2" s="6" t="e">
        <f>Fullmath[[#This Row],[Mat Cost]]/Fullmath[[#This Row],[Quantity]]</f>
        <v>#DIV/0!</v>
      </c>
      <c r="L14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2" s="14"/>
      <c r="O1412" s="15">
        <f>IFERROR(_xlfn.IFNA(VLOOKUP(Fullmath[[#This Row],[M1]],$H$2:$L1411,2,FALSE),VLOOKUP(Fullmath[[#This Row],[M1]],$H1413:$L$2227,2,FALSE)),0)</f>
        <v>0</v>
      </c>
      <c r="P1412" s="16">
        <f>IFERROR(_xlfn.IFNA(VLOOKUP(Fullmath[[#This Row],[M1]],$H$2:$L1411,4,FALSE),VLOOKUP(Fullmath[[#This Row],[M1]],$H1413:$L$2227,4,FALSE)),0)</f>
        <v>0</v>
      </c>
      <c r="S1412" s="15">
        <f>IFERROR(_xlfn.IFNA(VLOOKUP(Fullmath[[#This Row],[M2]],$H$2:$L1411,2,FALSE),VLOOKUP(Fullmath[[#This Row],[M2]],$H1413:$L$2227,2,FALSE)),0)</f>
        <v>0</v>
      </c>
      <c r="T1412" s="16">
        <f>IFERROR(_xlfn.IFNA(VLOOKUP(Fullmath[[#This Row],[M2]],$H$2:$L1411,4,FALSE),VLOOKUP(Fullmath[[#This Row],[M2]],$H1413:$L$2227,4,FALSE)),0)</f>
        <v>0</v>
      </c>
      <c r="W1412" s="15">
        <f>IFERROR(_xlfn.IFNA(VLOOKUP(Fullmath[[#This Row],[M3]],$H$2:$L1411,2,FALSE),VLOOKUP(Fullmath[[#This Row],[M3]],$H1413:$L$2227,2,FALSE)),0)</f>
        <v>0</v>
      </c>
      <c r="X1412" s="16">
        <f>IFERROR(_xlfn.IFNA(VLOOKUP(Fullmath[[#This Row],[M3]],$H$2:$L1411,4,FALSE),VLOOKUP(Fullmath[[#This Row],[M3]],$H1413:$L$2227,4,FALSE)),0)</f>
        <v>0</v>
      </c>
      <c r="AA1412" s="15">
        <f>IFERROR(_xlfn.IFNA(VLOOKUP(Fullmath[[#This Row],[M4]],$H$2:$L1411,2,FALSE),VLOOKUP(Fullmath[[#This Row],[M4]],$H1413:$L$2227,2,FALSE)),0)</f>
        <v>0</v>
      </c>
      <c r="AB1412" s="16">
        <f>IFERROR(_xlfn.IFNA(VLOOKUP(Fullmath[[#This Row],[M4]],$H$2:$L1411,4,FALSE),VLOOKUP(Fullmath[[#This Row],[M4]],$H1413:$L$2227,4,FALSE)),0)</f>
        <v>0</v>
      </c>
      <c r="AE1412" s="15">
        <f>IFERROR(_xlfn.IFNA(VLOOKUP(Fullmath[[#This Row],[M5]],$H$2:$L1411,2,FALSE),VLOOKUP(Fullmath[[#This Row],[M5]],$H1413:$L$2227,2,FALSE)),0)</f>
        <v>0</v>
      </c>
      <c r="AF1412" s="16">
        <f>IFERROR(_xlfn.IFNA(VLOOKUP(Fullmath[[#This Row],[M5]],$H$2:$L1411,4,FALSE),VLOOKUP(Fullmath[[#This Row],[M5]],$H1413:$L$2227,4,FALSE)),0)</f>
        <v>0</v>
      </c>
      <c r="AI1412" s="15">
        <f>IFERROR(_xlfn.IFNA(VLOOKUP(Fullmath[[#This Row],[M6]],$H$2:$L1411,2,FALSE),VLOOKUP(Fullmath[[#This Row],[M6]],$H1413:$L$2227,2,FALSE)),0)</f>
        <v>0</v>
      </c>
      <c r="AJ1412" s="16">
        <f>IFERROR(_xlfn.IFNA(VLOOKUP(Fullmath[[#This Row],[M6]],$H$2:$L1411,4,FALSE),VLOOKUP(Fullmath[[#This Row],[M6]],$H1413:$L$2227,4,FALSE)),0)</f>
        <v>0</v>
      </c>
      <c r="AM1412" s="6">
        <f>(IFERROR(VLOOKUP(AK1412,Components[[Name]:[Price]],2,FALSE),0))</f>
        <v>0</v>
      </c>
      <c r="AP1412" s="6">
        <f>(IFERROR(VLOOKUP(AN1412,Components[[Name]:[Price]],2,FALSE),0))</f>
        <v>0</v>
      </c>
      <c r="AS1412" s="6">
        <f>(IFERROR(VLOOKUP(AQ1412,Components[[Name]:[Price]],2,FALSE),0))</f>
        <v>0</v>
      </c>
      <c r="AV1412" s="6">
        <f>(IFERROR(VLOOKUP(AT1412,Components[[Name]:[Price]],2,FALSE),0))</f>
        <v>0</v>
      </c>
      <c r="AY1412" s="6">
        <f>(IFERROR(VLOOKUP(AW1412,Components[[Name]:[Price]],2,FALSE),0))</f>
        <v>0</v>
      </c>
      <c r="BB1412" s="6">
        <f>(IFERROR(VLOOKUP(AZ1412,Components[[Name]:[Price]],2,FALSE),0))</f>
        <v>0</v>
      </c>
    </row>
    <row r="1413" spans="9:54" x14ac:dyDescent="0.2">
      <c r="I1413" s="7" t="e">
        <f>Fullmath[[#This Row],[Total CP]]/Fullmath[[#This Row],[Quantity]]</f>
        <v>#DIV/0!</v>
      </c>
      <c r="J14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3" s="6" t="e">
        <f>Fullmath[[#This Row],[Mat Cost]]/Fullmath[[#This Row],[Quantity]]</f>
        <v>#DIV/0!</v>
      </c>
      <c r="L14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3" s="14"/>
      <c r="O1413" s="15">
        <f>IFERROR(_xlfn.IFNA(VLOOKUP(Fullmath[[#This Row],[M1]],$H$2:$L1412,2,FALSE),VLOOKUP(Fullmath[[#This Row],[M1]],$H1414:$L$2227,2,FALSE)),0)</f>
        <v>0</v>
      </c>
      <c r="P1413" s="16">
        <f>IFERROR(_xlfn.IFNA(VLOOKUP(Fullmath[[#This Row],[M1]],$H$2:$L1412,4,FALSE),VLOOKUP(Fullmath[[#This Row],[M1]],$H1414:$L$2227,4,FALSE)),0)</f>
        <v>0</v>
      </c>
      <c r="S1413" s="15">
        <f>IFERROR(_xlfn.IFNA(VLOOKUP(Fullmath[[#This Row],[M2]],$H$2:$L1412,2,FALSE),VLOOKUP(Fullmath[[#This Row],[M2]],$H1414:$L$2227,2,FALSE)),0)</f>
        <v>0</v>
      </c>
      <c r="T1413" s="16">
        <f>IFERROR(_xlfn.IFNA(VLOOKUP(Fullmath[[#This Row],[M2]],$H$2:$L1412,4,FALSE),VLOOKUP(Fullmath[[#This Row],[M2]],$H1414:$L$2227,4,FALSE)),0)</f>
        <v>0</v>
      </c>
      <c r="W1413" s="15">
        <f>IFERROR(_xlfn.IFNA(VLOOKUP(Fullmath[[#This Row],[M3]],$H$2:$L1412,2,FALSE),VLOOKUP(Fullmath[[#This Row],[M3]],$H1414:$L$2227,2,FALSE)),0)</f>
        <v>0</v>
      </c>
      <c r="X1413" s="16">
        <f>IFERROR(_xlfn.IFNA(VLOOKUP(Fullmath[[#This Row],[M3]],$H$2:$L1412,4,FALSE),VLOOKUP(Fullmath[[#This Row],[M3]],$H1414:$L$2227,4,FALSE)),0)</f>
        <v>0</v>
      </c>
      <c r="AA1413" s="15">
        <f>IFERROR(_xlfn.IFNA(VLOOKUP(Fullmath[[#This Row],[M4]],$H$2:$L1412,2,FALSE),VLOOKUP(Fullmath[[#This Row],[M4]],$H1414:$L$2227,2,FALSE)),0)</f>
        <v>0</v>
      </c>
      <c r="AB1413" s="16">
        <f>IFERROR(_xlfn.IFNA(VLOOKUP(Fullmath[[#This Row],[M4]],$H$2:$L1412,4,FALSE),VLOOKUP(Fullmath[[#This Row],[M4]],$H1414:$L$2227,4,FALSE)),0)</f>
        <v>0</v>
      </c>
      <c r="AE1413" s="15">
        <f>IFERROR(_xlfn.IFNA(VLOOKUP(Fullmath[[#This Row],[M5]],$H$2:$L1412,2,FALSE),VLOOKUP(Fullmath[[#This Row],[M5]],$H1414:$L$2227,2,FALSE)),0)</f>
        <v>0</v>
      </c>
      <c r="AF1413" s="16">
        <f>IFERROR(_xlfn.IFNA(VLOOKUP(Fullmath[[#This Row],[M5]],$H$2:$L1412,4,FALSE),VLOOKUP(Fullmath[[#This Row],[M5]],$H1414:$L$2227,4,FALSE)),0)</f>
        <v>0</v>
      </c>
      <c r="AI1413" s="15">
        <f>IFERROR(_xlfn.IFNA(VLOOKUP(Fullmath[[#This Row],[M6]],$H$2:$L1412,2,FALSE),VLOOKUP(Fullmath[[#This Row],[M6]],$H1414:$L$2227,2,FALSE)),0)</f>
        <v>0</v>
      </c>
      <c r="AJ1413" s="16">
        <f>IFERROR(_xlfn.IFNA(VLOOKUP(Fullmath[[#This Row],[M6]],$H$2:$L1412,4,FALSE),VLOOKUP(Fullmath[[#This Row],[M6]],$H1414:$L$2227,4,FALSE)),0)</f>
        <v>0</v>
      </c>
      <c r="AM1413" s="6">
        <f>(IFERROR(VLOOKUP(AK1413,Components[[Name]:[Price]],2,FALSE),0))</f>
        <v>0</v>
      </c>
      <c r="AP1413" s="6">
        <f>(IFERROR(VLOOKUP(AN1413,Components[[Name]:[Price]],2,FALSE),0))</f>
        <v>0</v>
      </c>
      <c r="AS1413" s="6">
        <f>(IFERROR(VLOOKUP(AQ1413,Components[[Name]:[Price]],2,FALSE),0))</f>
        <v>0</v>
      </c>
      <c r="AV1413" s="6">
        <f>(IFERROR(VLOOKUP(AT1413,Components[[Name]:[Price]],2,FALSE),0))</f>
        <v>0</v>
      </c>
      <c r="AY1413" s="6">
        <f>(IFERROR(VLOOKUP(AW1413,Components[[Name]:[Price]],2,FALSE),0))</f>
        <v>0</v>
      </c>
      <c r="BB1413" s="6">
        <f>(IFERROR(VLOOKUP(AZ1413,Components[[Name]:[Price]],2,FALSE),0))</f>
        <v>0</v>
      </c>
    </row>
    <row r="1414" spans="9:54" x14ac:dyDescent="0.2">
      <c r="I1414" s="7" t="e">
        <f>Fullmath[[#This Row],[Total CP]]/Fullmath[[#This Row],[Quantity]]</f>
        <v>#DIV/0!</v>
      </c>
      <c r="J14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4" s="6" t="e">
        <f>Fullmath[[#This Row],[Mat Cost]]/Fullmath[[#This Row],[Quantity]]</f>
        <v>#DIV/0!</v>
      </c>
      <c r="L14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4" s="14"/>
      <c r="O1414" s="15">
        <f>IFERROR(_xlfn.IFNA(VLOOKUP(Fullmath[[#This Row],[M1]],$H$2:$L1413,2,FALSE),VLOOKUP(Fullmath[[#This Row],[M1]],$H1415:$L$2227,2,FALSE)),0)</f>
        <v>0</v>
      </c>
      <c r="P1414" s="16">
        <f>IFERROR(_xlfn.IFNA(VLOOKUP(Fullmath[[#This Row],[M1]],$H$2:$L1413,4,FALSE),VLOOKUP(Fullmath[[#This Row],[M1]],$H1415:$L$2227,4,FALSE)),0)</f>
        <v>0</v>
      </c>
      <c r="S1414" s="15">
        <f>IFERROR(_xlfn.IFNA(VLOOKUP(Fullmath[[#This Row],[M2]],$H$2:$L1413,2,FALSE),VLOOKUP(Fullmath[[#This Row],[M2]],$H1415:$L$2227,2,FALSE)),0)</f>
        <v>0</v>
      </c>
      <c r="T1414" s="16">
        <f>IFERROR(_xlfn.IFNA(VLOOKUP(Fullmath[[#This Row],[M2]],$H$2:$L1413,4,FALSE),VLOOKUP(Fullmath[[#This Row],[M2]],$H1415:$L$2227,4,FALSE)),0)</f>
        <v>0</v>
      </c>
      <c r="W1414" s="15">
        <f>IFERROR(_xlfn.IFNA(VLOOKUP(Fullmath[[#This Row],[M3]],$H$2:$L1413,2,FALSE),VLOOKUP(Fullmath[[#This Row],[M3]],$H1415:$L$2227,2,FALSE)),0)</f>
        <v>0</v>
      </c>
      <c r="X1414" s="16">
        <f>IFERROR(_xlfn.IFNA(VLOOKUP(Fullmath[[#This Row],[M3]],$H$2:$L1413,4,FALSE),VLOOKUP(Fullmath[[#This Row],[M3]],$H1415:$L$2227,4,FALSE)),0)</f>
        <v>0</v>
      </c>
      <c r="AA1414" s="15">
        <f>IFERROR(_xlfn.IFNA(VLOOKUP(Fullmath[[#This Row],[M4]],$H$2:$L1413,2,FALSE),VLOOKUP(Fullmath[[#This Row],[M4]],$H1415:$L$2227,2,FALSE)),0)</f>
        <v>0</v>
      </c>
      <c r="AB1414" s="16">
        <f>IFERROR(_xlfn.IFNA(VLOOKUP(Fullmath[[#This Row],[M4]],$H$2:$L1413,4,FALSE),VLOOKUP(Fullmath[[#This Row],[M4]],$H1415:$L$2227,4,FALSE)),0)</f>
        <v>0</v>
      </c>
      <c r="AE1414" s="15">
        <f>IFERROR(_xlfn.IFNA(VLOOKUP(Fullmath[[#This Row],[M5]],$H$2:$L1413,2,FALSE),VLOOKUP(Fullmath[[#This Row],[M5]],$H1415:$L$2227,2,FALSE)),0)</f>
        <v>0</v>
      </c>
      <c r="AF1414" s="16">
        <f>IFERROR(_xlfn.IFNA(VLOOKUP(Fullmath[[#This Row],[M5]],$H$2:$L1413,4,FALSE),VLOOKUP(Fullmath[[#This Row],[M5]],$H1415:$L$2227,4,FALSE)),0)</f>
        <v>0</v>
      </c>
      <c r="AI1414" s="15">
        <f>IFERROR(_xlfn.IFNA(VLOOKUP(Fullmath[[#This Row],[M6]],$H$2:$L1413,2,FALSE),VLOOKUP(Fullmath[[#This Row],[M6]],$H1415:$L$2227,2,FALSE)),0)</f>
        <v>0</v>
      </c>
      <c r="AJ1414" s="16">
        <f>IFERROR(_xlfn.IFNA(VLOOKUP(Fullmath[[#This Row],[M6]],$H$2:$L1413,4,FALSE),VLOOKUP(Fullmath[[#This Row],[M6]],$H1415:$L$2227,4,FALSE)),0)</f>
        <v>0</v>
      </c>
      <c r="AM1414" s="6">
        <f>(IFERROR(VLOOKUP(AK1414,Components[[Name]:[Price]],2,FALSE),0))</f>
        <v>0</v>
      </c>
      <c r="AP1414" s="6">
        <f>(IFERROR(VLOOKUP(AN1414,Components[[Name]:[Price]],2,FALSE),0))</f>
        <v>0</v>
      </c>
      <c r="AS1414" s="6">
        <f>(IFERROR(VLOOKUP(AQ1414,Components[[Name]:[Price]],2,FALSE),0))</f>
        <v>0</v>
      </c>
      <c r="AV1414" s="6">
        <f>(IFERROR(VLOOKUP(AT1414,Components[[Name]:[Price]],2,FALSE),0))</f>
        <v>0</v>
      </c>
      <c r="AY1414" s="6">
        <f>(IFERROR(VLOOKUP(AW1414,Components[[Name]:[Price]],2,FALSE),0))</f>
        <v>0</v>
      </c>
      <c r="BB1414" s="6">
        <f>(IFERROR(VLOOKUP(AZ1414,Components[[Name]:[Price]],2,FALSE),0))</f>
        <v>0</v>
      </c>
    </row>
    <row r="1415" spans="9:54" x14ac:dyDescent="0.2">
      <c r="I1415" s="7" t="e">
        <f>Fullmath[[#This Row],[Total CP]]/Fullmath[[#This Row],[Quantity]]</f>
        <v>#DIV/0!</v>
      </c>
      <c r="J14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5" s="6" t="e">
        <f>Fullmath[[#This Row],[Mat Cost]]/Fullmath[[#This Row],[Quantity]]</f>
        <v>#DIV/0!</v>
      </c>
      <c r="L14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5" s="14"/>
      <c r="O1415" s="15">
        <f>IFERROR(_xlfn.IFNA(VLOOKUP(Fullmath[[#This Row],[M1]],$H$2:$L1414,2,FALSE),VLOOKUP(Fullmath[[#This Row],[M1]],$H1416:$L$2227,2,FALSE)),0)</f>
        <v>0</v>
      </c>
      <c r="P1415" s="16">
        <f>IFERROR(_xlfn.IFNA(VLOOKUP(Fullmath[[#This Row],[M1]],$H$2:$L1414,4,FALSE),VLOOKUP(Fullmath[[#This Row],[M1]],$H1416:$L$2227,4,FALSE)),0)</f>
        <v>0</v>
      </c>
      <c r="S1415" s="15">
        <f>IFERROR(_xlfn.IFNA(VLOOKUP(Fullmath[[#This Row],[M2]],$H$2:$L1414,2,FALSE),VLOOKUP(Fullmath[[#This Row],[M2]],$H1416:$L$2227,2,FALSE)),0)</f>
        <v>0</v>
      </c>
      <c r="T1415" s="16">
        <f>IFERROR(_xlfn.IFNA(VLOOKUP(Fullmath[[#This Row],[M2]],$H$2:$L1414,4,FALSE),VLOOKUP(Fullmath[[#This Row],[M2]],$H1416:$L$2227,4,FALSE)),0)</f>
        <v>0</v>
      </c>
      <c r="W1415" s="15">
        <f>IFERROR(_xlfn.IFNA(VLOOKUP(Fullmath[[#This Row],[M3]],$H$2:$L1414,2,FALSE),VLOOKUP(Fullmath[[#This Row],[M3]],$H1416:$L$2227,2,FALSE)),0)</f>
        <v>0</v>
      </c>
      <c r="X1415" s="16">
        <f>IFERROR(_xlfn.IFNA(VLOOKUP(Fullmath[[#This Row],[M3]],$H$2:$L1414,4,FALSE),VLOOKUP(Fullmath[[#This Row],[M3]],$H1416:$L$2227,4,FALSE)),0)</f>
        <v>0</v>
      </c>
      <c r="AA1415" s="15">
        <f>IFERROR(_xlfn.IFNA(VLOOKUP(Fullmath[[#This Row],[M4]],$H$2:$L1414,2,FALSE),VLOOKUP(Fullmath[[#This Row],[M4]],$H1416:$L$2227,2,FALSE)),0)</f>
        <v>0</v>
      </c>
      <c r="AB1415" s="16">
        <f>IFERROR(_xlfn.IFNA(VLOOKUP(Fullmath[[#This Row],[M4]],$H$2:$L1414,4,FALSE),VLOOKUP(Fullmath[[#This Row],[M4]],$H1416:$L$2227,4,FALSE)),0)</f>
        <v>0</v>
      </c>
      <c r="AE1415" s="15">
        <f>IFERROR(_xlfn.IFNA(VLOOKUP(Fullmath[[#This Row],[M5]],$H$2:$L1414,2,FALSE),VLOOKUP(Fullmath[[#This Row],[M5]],$H1416:$L$2227,2,FALSE)),0)</f>
        <v>0</v>
      </c>
      <c r="AF1415" s="16">
        <f>IFERROR(_xlfn.IFNA(VLOOKUP(Fullmath[[#This Row],[M5]],$H$2:$L1414,4,FALSE),VLOOKUP(Fullmath[[#This Row],[M5]],$H1416:$L$2227,4,FALSE)),0)</f>
        <v>0</v>
      </c>
      <c r="AI1415" s="15">
        <f>IFERROR(_xlfn.IFNA(VLOOKUP(Fullmath[[#This Row],[M6]],$H$2:$L1414,2,FALSE),VLOOKUP(Fullmath[[#This Row],[M6]],$H1416:$L$2227,2,FALSE)),0)</f>
        <v>0</v>
      </c>
      <c r="AJ1415" s="16">
        <f>IFERROR(_xlfn.IFNA(VLOOKUP(Fullmath[[#This Row],[M6]],$H$2:$L1414,4,FALSE),VLOOKUP(Fullmath[[#This Row],[M6]],$H1416:$L$2227,4,FALSE)),0)</f>
        <v>0</v>
      </c>
      <c r="AM1415" s="6">
        <f>(IFERROR(VLOOKUP(AK1415,Components[[Name]:[Price]],2,FALSE),0))</f>
        <v>0</v>
      </c>
      <c r="AP1415" s="6">
        <f>(IFERROR(VLOOKUP(AN1415,Components[[Name]:[Price]],2,FALSE),0))</f>
        <v>0</v>
      </c>
      <c r="AS1415" s="6">
        <f>(IFERROR(VLOOKUP(AQ1415,Components[[Name]:[Price]],2,FALSE),0))</f>
        <v>0</v>
      </c>
      <c r="AV1415" s="6">
        <f>(IFERROR(VLOOKUP(AT1415,Components[[Name]:[Price]],2,FALSE),0))</f>
        <v>0</v>
      </c>
      <c r="AY1415" s="6">
        <f>(IFERROR(VLOOKUP(AW1415,Components[[Name]:[Price]],2,FALSE),0))</f>
        <v>0</v>
      </c>
      <c r="BB1415" s="6">
        <f>(IFERROR(VLOOKUP(AZ1415,Components[[Name]:[Price]],2,FALSE),0))</f>
        <v>0</v>
      </c>
    </row>
    <row r="1416" spans="9:54" x14ac:dyDescent="0.2">
      <c r="I1416" s="7" t="e">
        <f>Fullmath[[#This Row],[Total CP]]/Fullmath[[#This Row],[Quantity]]</f>
        <v>#DIV/0!</v>
      </c>
      <c r="J14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6" s="6" t="e">
        <f>Fullmath[[#This Row],[Mat Cost]]/Fullmath[[#This Row],[Quantity]]</f>
        <v>#DIV/0!</v>
      </c>
      <c r="L14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6" s="14"/>
      <c r="O1416" s="15">
        <f>IFERROR(_xlfn.IFNA(VLOOKUP(Fullmath[[#This Row],[M1]],$H$2:$L1415,2,FALSE),VLOOKUP(Fullmath[[#This Row],[M1]],$H1417:$L$2227,2,FALSE)),0)</f>
        <v>0</v>
      </c>
      <c r="P1416" s="16">
        <f>IFERROR(_xlfn.IFNA(VLOOKUP(Fullmath[[#This Row],[M1]],$H$2:$L1415,4,FALSE),VLOOKUP(Fullmath[[#This Row],[M1]],$H1417:$L$2227,4,FALSE)),0)</f>
        <v>0</v>
      </c>
      <c r="S1416" s="15">
        <f>IFERROR(_xlfn.IFNA(VLOOKUP(Fullmath[[#This Row],[M2]],$H$2:$L1415,2,FALSE),VLOOKUP(Fullmath[[#This Row],[M2]],$H1417:$L$2227,2,FALSE)),0)</f>
        <v>0</v>
      </c>
      <c r="T1416" s="16">
        <f>IFERROR(_xlfn.IFNA(VLOOKUP(Fullmath[[#This Row],[M2]],$H$2:$L1415,4,FALSE),VLOOKUP(Fullmath[[#This Row],[M2]],$H1417:$L$2227,4,FALSE)),0)</f>
        <v>0</v>
      </c>
      <c r="W1416" s="15">
        <f>IFERROR(_xlfn.IFNA(VLOOKUP(Fullmath[[#This Row],[M3]],$H$2:$L1415,2,FALSE),VLOOKUP(Fullmath[[#This Row],[M3]],$H1417:$L$2227,2,FALSE)),0)</f>
        <v>0</v>
      </c>
      <c r="X1416" s="16">
        <f>IFERROR(_xlfn.IFNA(VLOOKUP(Fullmath[[#This Row],[M3]],$H$2:$L1415,4,FALSE),VLOOKUP(Fullmath[[#This Row],[M3]],$H1417:$L$2227,4,FALSE)),0)</f>
        <v>0</v>
      </c>
      <c r="AA1416" s="15">
        <f>IFERROR(_xlfn.IFNA(VLOOKUP(Fullmath[[#This Row],[M4]],$H$2:$L1415,2,FALSE),VLOOKUP(Fullmath[[#This Row],[M4]],$H1417:$L$2227,2,FALSE)),0)</f>
        <v>0</v>
      </c>
      <c r="AB1416" s="16">
        <f>IFERROR(_xlfn.IFNA(VLOOKUP(Fullmath[[#This Row],[M4]],$H$2:$L1415,4,FALSE),VLOOKUP(Fullmath[[#This Row],[M4]],$H1417:$L$2227,4,FALSE)),0)</f>
        <v>0</v>
      </c>
      <c r="AE1416" s="15">
        <f>IFERROR(_xlfn.IFNA(VLOOKUP(Fullmath[[#This Row],[M5]],$H$2:$L1415,2,FALSE),VLOOKUP(Fullmath[[#This Row],[M5]],$H1417:$L$2227,2,FALSE)),0)</f>
        <v>0</v>
      </c>
      <c r="AF1416" s="16">
        <f>IFERROR(_xlfn.IFNA(VLOOKUP(Fullmath[[#This Row],[M5]],$H$2:$L1415,4,FALSE),VLOOKUP(Fullmath[[#This Row],[M5]],$H1417:$L$2227,4,FALSE)),0)</f>
        <v>0</v>
      </c>
      <c r="AI1416" s="15">
        <f>IFERROR(_xlfn.IFNA(VLOOKUP(Fullmath[[#This Row],[M6]],$H$2:$L1415,2,FALSE),VLOOKUP(Fullmath[[#This Row],[M6]],$H1417:$L$2227,2,FALSE)),0)</f>
        <v>0</v>
      </c>
      <c r="AJ1416" s="16">
        <f>IFERROR(_xlfn.IFNA(VLOOKUP(Fullmath[[#This Row],[M6]],$H$2:$L1415,4,FALSE),VLOOKUP(Fullmath[[#This Row],[M6]],$H1417:$L$2227,4,FALSE)),0)</f>
        <v>0</v>
      </c>
      <c r="AM1416" s="6">
        <f>(IFERROR(VLOOKUP(AK1416,Components[[Name]:[Price]],2,FALSE),0))</f>
        <v>0</v>
      </c>
      <c r="AP1416" s="6">
        <f>(IFERROR(VLOOKUP(AN1416,Components[[Name]:[Price]],2,FALSE),0))</f>
        <v>0</v>
      </c>
      <c r="AS1416" s="6">
        <f>(IFERROR(VLOOKUP(AQ1416,Components[[Name]:[Price]],2,FALSE),0))</f>
        <v>0</v>
      </c>
      <c r="AV1416" s="6">
        <f>(IFERROR(VLOOKUP(AT1416,Components[[Name]:[Price]],2,FALSE),0))</f>
        <v>0</v>
      </c>
      <c r="AY1416" s="6">
        <f>(IFERROR(VLOOKUP(AW1416,Components[[Name]:[Price]],2,FALSE),0))</f>
        <v>0</v>
      </c>
      <c r="BB1416" s="6">
        <f>(IFERROR(VLOOKUP(AZ1416,Components[[Name]:[Price]],2,FALSE),0))</f>
        <v>0</v>
      </c>
    </row>
    <row r="1417" spans="9:54" x14ac:dyDescent="0.2">
      <c r="I1417" s="7" t="e">
        <f>Fullmath[[#This Row],[Total CP]]/Fullmath[[#This Row],[Quantity]]</f>
        <v>#DIV/0!</v>
      </c>
      <c r="J14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7" s="6" t="e">
        <f>Fullmath[[#This Row],[Mat Cost]]/Fullmath[[#This Row],[Quantity]]</f>
        <v>#DIV/0!</v>
      </c>
      <c r="L14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7" s="14"/>
      <c r="O1417" s="15">
        <f>IFERROR(_xlfn.IFNA(VLOOKUP(Fullmath[[#This Row],[M1]],$H$2:$L1416,2,FALSE),VLOOKUP(Fullmath[[#This Row],[M1]],$H1418:$L$2227,2,FALSE)),0)</f>
        <v>0</v>
      </c>
      <c r="P1417" s="16">
        <f>IFERROR(_xlfn.IFNA(VLOOKUP(Fullmath[[#This Row],[M1]],$H$2:$L1416,4,FALSE),VLOOKUP(Fullmath[[#This Row],[M1]],$H1418:$L$2227,4,FALSE)),0)</f>
        <v>0</v>
      </c>
      <c r="S1417" s="15">
        <f>IFERROR(_xlfn.IFNA(VLOOKUP(Fullmath[[#This Row],[M2]],$H$2:$L1416,2,FALSE),VLOOKUP(Fullmath[[#This Row],[M2]],$H1418:$L$2227,2,FALSE)),0)</f>
        <v>0</v>
      </c>
      <c r="T1417" s="16">
        <f>IFERROR(_xlfn.IFNA(VLOOKUP(Fullmath[[#This Row],[M2]],$H$2:$L1416,4,FALSE),VLOOKUP(Fullmath[[#This Row],[M2]],$H1418:$L$2227,4,FALSE)),0)</f>
        <v>0</v>
      </c>
      <c r="W1417" s="15">
        <f>IFERROR(_xlfn.IFNA(VLOOKUP(Fullmath[[#This Row],[M3]],$H$2:$L1416,2,FALSE),VLOOKUP(Fullmath[[#This Row],[M3]],$H1418:$L$2227,2,FALSE)),0)</f>
        <v>0</v>
      </c>
      <c r="X1417" s="16">
        <f>IFERROR(_xlfn.IFNA(VLOOKUP(Fullmath[[#This Row],[M3]],$H$2:$L1416,4,FALSE),VLOOKUP(Fullmath[[#This Row],[M3]],$H1418:$L$2227,4,FALSE)),0)</f>
        <v>0</v>
      </c>
      <c r="AA1417" s="15">
        <f>IFERROR(_xlfn.IFNA(VLOOKUP(Fullmath[[#This Row],[M4]],$H$2:$L1416,2,FALSE),VLOOKUP(Fullmath[[#This Row],[M4]],$H1418:$L$2227,2,FALSE)),0)</f>
        <v>0</v>
      </c>
      <c r="AB1417" s="16">
        <f>IFERROR(_xlfn.IFNA(VLOOKUP(Fullmath[[#This Row],[M4]],$H$2:$L1416,4,FALSE),VLOOKUP(Fullmath[[#This Row],[M4]],$H1418:$L$2227,4,FALSE)),0)</f>
        <v>0</v>
      </c>
      <c r="AE1417" s="15">
        <f>IFERROR(_xlfn.IFNA(VLOOKUP(Fullmath[[#This Row],[M5]],$H$2:$L1416,2,FALSE),VLOOKUP(Fullmath[[#This Row],[M5]],$H1418:$L$2227,2,FALSE)),0)</f>
        <v>0</v>
      </c>
      <c r="AF1417" s="16">
        <f>IFERROR(_xlfn.IFNA(VLOOKUP(Fullmath[[#This Row],[M5]],$H$2:$L1416,4,FALSE),VLOOKUP(Fullmath[[#This Row],[M5]],$H1418:$L$2227,4,FALSE)),0)</f>
        <v>0</v>
      </c>
      <c r="AI1417" s="15">
        <f>IFERROR(_xlfn.IFNA(VLOOKUP(Fullmath[[#This Row],[M6]],$H$2:$L1416,2,FALSE),VLOOKUP(Fullmath[[#This Row],[M6]],$H1418:$L$2227,2,FALSE)),0)</f>
        <v>0</v>
      </c>
      <c r="AJ1417" s="16">
        <f>IFERROR(_xlfn.IFNA(VLOOKUP(Fullmath[[#This Row],[M6]],$H$2:$L1416,4,FALSE),VLOOKUP(Fullmath[[#This Row],[M6]],$H1418:$L$2227,4,FALSE)),0)</f>
        <v>0</v>
      </c>
      <c r="AM1417" s="6">
        <f>(IFERROR(VLOOKUP(AK1417,Components[[Name]:[Price]],2,FALSE),0))</f>
        <v>0</v>
      </c>
      <c r="AP1417" s="6">
        <f>(IFERROR(VLOOKUP(AN1417,Components[[Name]:[Price]],2,FALSE),0))</f>
        <v>0</v>
      </c>
      <c r="AS1417" s="6">
        <f>(IFERROR(VLOOKUP(AQ1417,Components[[Name]:[Price]],2,FALSE),0))</f>
        <v>0</v>
      </c>
      <c r="AV1417" s="6">
        <f>(IFERROR(VLOOKUP(AT1417,Components[[Name]:[Price]],2,FALSE),0))</f>
        <v>0</v>
      </c>
      <c r="AY1417" s="6">
        <f>(IFERROR(VLOOKUP(AW1417,Components[[Name]:[Price]],2,FALSE),0))</f>
        <v>0</v>
      </c>
      <c r="BB1417" s="6">
        <f>(IFERROR(VLOOKUP(AZ1417,Components[[Name]:[Price]],2,FALSE),0))</f>
        <v>0</v>
      </c>
    </row>
    <row r="1418" spans="9:54" x14ac:dyDescent="0.2">
      <c r="I1418" s="7" t="e">
        <f>Fullmath[[#This Row],[Total CP]]/Fullmath[[#This Row],[Quantity]]</f>
        <v>#DIV/0!</v>
      </c>
      <c r="J14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8" s="6" t="e">
        <f>Fullmath[[#This Row],[Mat Cost]]/Fullmath[[#This Row],[Quantity]]</f>
        <v>#DIV/0!</v>
      </c>
      <c r="L14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8" s="14"/>
      <c r="O1418" s="15">
        <f>IFERROR(_xlfn.IFNA(VLOOKUP(Fullmath[[#This Row],[M1]],$H$2:$L1417,2,FALSE),VLOOKUP(Fullmath[[#This Row],[M1]],$H1419:$L$2227,2,FALSE)),0)</f>
        <v>0</v>
      </c>
      <c r="P1418" s="16">
        <f>IFERROR(_xlfn.IFNA(VLOOKUP(Fullmath[[#This Row],[M1]],$H$2:$L1417,4,FALSE),VLOOKUP(Fullmath[[#This Row],[M1]],$H1419:$L$2227,4,FALSE)),0)</f>
        <v>0</v>
      </c>
      <c r="S1418" s="15">
        <f>IFERROR(_xlfn.IFNA(VLOOKUP(Fullmath[[#This Row],[M2]],$H$2:$L1417,2,FALSE),VLOOKUP(Fullmath[[#This Row],[M2]],$H1419:$L$2227,2,FALSE)),0)</f>
        <v>0</v>
      </c>
      <c r="T1418" s="16">
        <f>IFERROR(_xlfn.IFNA(VLOOKUP(Fullmath[[#This Row],[M2]],$H$2:$L1417,4,FALSE),VLOOKUP(Fullmath[[#This Row],[M2]],$H1419:$L$2227,4,FALSE)),0)</f>
        <v>0</v>
      </c>
      <c r="W1418" s="15">
        <f>IFERROR(_xlfn.IFNA(VLOOKUP(Fullmath[[#This Row],[M3]],$H$2:$L1417,2,FALSE),VLOOKUP(Fullmath[[#This Row],[M3]],$H1419:$L$2227,2,FALSE)),0)</f>
        <v>0</v>
      </c>
      <c r="X1418" s="16">
        <f>IFERROR(_xlfn.IFNA(VLOOKUP(Fullmath[[#This Row],[M3]],$H$2:$L1417,4,FALSE),VLOOKUP(Fullmath[[#This Row],[M3]],$H1419:$L$2227,4,FALSE)),0)</f>
        <v>0</v>
      </c>
      <c r="AA1418" s="15">
        <f>IFERROR(_xlfn.IFNA(VLOOKUP(Fullmath[[#This Row],[M4]],$H$2:$L1417,2,FALSE),VLOOKUP(Fullmath[[#This Row],[M4]],$H1419:$L$2227,2,FALSE)),0)</f>
        <v>0</v>
      </c>
      <c r="AB1418" s="16">
        <f>IFERROR(_xlfn.IFNA(VLOOKUP(Fullmath[[#This Row],[M4]],$H$2:$L1417,4,FALSE),VLOOKUP(Fullmath[[#This Row],[M4]],$H1419:$L$2227,4,FALSE)),0)</f>
        <v>0</v>
      </c>
      <c r="AE1418" s="15">
        <f>IFERROR(_xlfn.IFNA(VLOOKUP(Fullmath[[#This Row],[M5]],$H$2:$L1417,2,FALSE),VLOOKUP(Fullmath[[#This Row],[M5]],$H1419:$L$2227,2,FALSE)),0)</f>
        <v>0</v>
      </c>
      <c r="AF1418" s="16">
        <f>IFERROR(_xlfn.IFNA(VLOOKUP(Fullmath[[#This Row],[M5]],$H$2:$L1417,4,FALSE),VLOOKUP(Fullmath[[#This Row],[M5]],$H1419:$L$2227,4,FALSE)),0)</f>
        <v>0</v>
      </c>
      <c r="AI1418" s="15">
        <f>IFERROR(_xlfn.IFNA(VLOOKUP(Fullmath[[#This Row],[M6]],$H$2:$L1417,2,FALSE),VLOOKUP(Fullmath[[#This Row],[M6]],$H1419:$L$2227,2,FALSE)),0)</f>
        <v>0</v>
      </c>
      <c r="AJ1418" s="16">
        <f>IFERROR(_xlfn.IFNA(VLOOKUP(Fullmath[[#This Row],[M6]],$H$2:$L1417,4,FALSE),VLOOKUP(Fullmath[[#This Row],[M6]],$H1419:$L$2227,4,FALSE)),0)</f>
        <v>0</v>
      </c>
      <c r="AM1418" s="6">
        <f>(IFERROR(VLOOKUP(AK1418,Components[[Name]:[Price]],2,FALSE),0))</f>
        <v>0</v>
      </c>
      <c r="AP1418" s="6">
        <f>(IFERROR(VLOOKUP(AN1418,Components[[Name]:[Price]],2,FALSE),0))</f>
        <v>0</v>
      </c>
      <c r="AS1418" s="6">
        <f>(IFERROR(VLOOKUP(AQ1418,Components[[Name]:[Price]],2,FALSE),0))</f>
        <v>0</v>
      </c>
      <c r="AV1418" s="6">
        <f>(IFERROR(VLOOKUP(AT1418,Components[[Name]:[Price]],2,FALSE),0))</f>
        <v>0</v>
      </c>
      <c r="AY1418" s="6">
        <f>(IFERROR(VLOOKUP(AW1418,Components[[Name]:[Price]],2,FALSE),0))</f>
        <v>0</v>
      </c>
      <c r="BB1418" s="6">
        <f>(IFERROR(VLOOKUP(AZ1418,Components[[Name]:[Price]],2,FALSE),0))</f>
        <v>0</v>
      </c>
    </row>
    <row r="1419" spans="9:54" x14ac:dyDescent="0.2">
      <c r="I1419" s="7" t="e">
        <f>Fullmath[[#This Row],[Total CP]]/Fullmath[[#This Row],[Quantity]]</f>
        <v>#DIV/0!</v>
      </c>
      <c r="J14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19" s="6" t="e">
        <f>Fullmath[[#This Row],[Mat Cost]]/Fullmath[[#This Row],[Quantity]]</f>
        <v>#DIV/0!</v>
      </c>
      <c r="L14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19" s="14"/>
      <c r="O1419" s="15">
        <f>IFERROR(_xlfn.IFNA(VLOOKUP(Fullmath[[#This Row],[M1]],$H$2:$L1418,2,FALSE),VLOOKUP(Fullmath[[#This Row],[M1]],$H1420:$L$2227,2,FALSE)),0)</f>
        <v>0</v>
      </c>
      <c r="P1419" s="16">
        <f>IFERROR(_xlfn.IFNA(VLOOKUP(Fullmath[[#This Row],[M1]],$H$2:$L1418,4,FALSE),VLOOKUP(Fullmath[[#This Row],[M1]],$H1420:$L$2227,4,FALSE)),0)</f>
        <v>0</v>
      </c>
      <c r="S1419" s="15">
        <f>IFERROR(_xlfn.IFNA(VLOOKUP(Fullmath[[#This Row],[M2]],$H$2:$L1418,2,FALSE),VLOOKUP(Fullmath[[#This Row],[M2]],$H1420:$L$2227,2,FALSE)),0)</f>
        <v>0</v>
      </c>
      <c r="T1419" s="16">
        <f>IFERROR(_xlfn.IFNA(VLOOKUP(Fullmath[[#This Row],[M2]],$H$2:$L1418,4,FALSE),VLOOKUP(Fullmath[[#This Row],[M2]],$H1420:$L$2227,4,FALSE)),0)</f>
        <v>0</v>
      </c>
      <c r="W1419" s="15">
        <f>IFERROR(_xlfn.IFNA(VLOOKUP(Fullmath[[#This Row],[M3]],$H$2:$L1418,2,FALSE),VLOOKUP(Fullmath[[#This Row],[M3]],$H1420:$L$2227,2,FALSE)),0)</f>
        <v>0</v>
      </c>
      <c r="X1419" s="16">
        <f>IFERROR(_xlfn.IFNA(VLOOKUP(Fullmath[[#This Row],[M3]],$H$2:$L1418,4,FALSE),VLOOKUP(Fullmath[[#This Row],[M3]],$H1420:$L$2227,4,FALSE)),0)</f>
        <v>0</v>
      </c>
      <c r="AA1419" s="15">
        <f>IFERROR(_xlfn.IFNA(VLOOKUP(Fullmath[[#This Row],[M4]],$H$2:$L1418,2,FALSE),VLOOKUP(Fullmath[[#This Row],[M4]],$H1420:$L$2227,2,FALSE)),0)</f>
        <v>0</v>
      </c>
      <c r="AB1419" s="16">
        <f>IFERROR(_xlfn.IFNA(VLOOKUP(Fullmath[[#This Row],[M4]],$H$2:$L1418,4,FALSE),VLOOKUP(Fullmath[[#This Row],[M4]],$H1420:$L$2227,4,FALSE)),0)</f>
        <v>0</v>
      </c>
      <c r="AE1419" s="15">
        <f>IFERROR(_xlfn.IFNA(VLOOKUP(Fullmath[[#This Row],[M5]],$H$2:$L1418,2,FALSE),VLOOKUP(Fullmath[[#This Row],[M5]],$H1420:$L$2227,2,FALSE)),0)</f>
        <v>0</v>
      </c>
      <c r="AF1419" s="16">
        <f>IFERROR(_xlfn.IFNA(VLOOKUP(Fullmath[[#This Row],[M5]],$H$2:$L1418,4,FALSE),VLOOKUP(Fullmath[[#This Row],[M5]],$H1420:$L$2227,4,FALSE)),0)</f>
        <v>0</v>
      </c>
      <c r="AI1419" s="15">
        <f>IFERROR(_xlfn.IFNA(VLOOKUP(Fullmath[[#This Row],[M6]],$H$2:$L1418,2,FALSE),VLOOKUP(Fullmath[[#This Row],[M6]],$H1420:$L$2227,2,FALSE)),0)</f>
        <v>0</v>
      </c>
      <c r="AJ1419" s="16">
        <f>IFERROR(_xlfn.IFNA(VLOOKUP(Fullmath[[#This Row],[M6]],$H$2:$L1418,4,FALSE),VLOOKUP(Fullmath[[#This Row],[M6]],$H1420:$L$2227,4,FALSE)),0)</f>
        <v>0</v>
      </c>
      <c r="AM1419" s="6">
        <f>(IFERROR(VLOOKUP(AK1419,Components[[Name]:[Price]],2,FALSE),0))</f>
        <v>0</v>
      </c>
      <c r="AP1419" s="6">
        <f>(IFERROR(VLOOKUP(AN1419,Components[[Name]:[Price]],2,FALSE),0))</f>
        <v>0</v>
      </c>
      <c r="AS1419" s="6">
        <f>(IFERROR(VLOOKUP(AQ1419,Components[[Name]:[Price]],2,FALSE),0))</f>
        <v>0</v>
      </c>
      <c r="AV1419" s="6">
        <f>(IFERROR(VLOOKUP(AT1419,Components[[Name]:[Price]],2,FALSE),0))</f>
        <v>0</v>
      </c>
      <c r="AY1419" s="6">
        <f>(IFERROR(VLOOKUP(AW1419,Components[[Name]:[Price]],2,FALSE),0))</f>
        <v>0</v>
      </c>
      <c r="BB1419" s="6">
        <f>(IFERROR(VLOOKUP(AZ1419,Components[[Name]:[Price]],2,FALSE),0))</f>
        <v>0</v>
      </c>
    </row>
    <row r="1420" spans="9:54" x14ac:dyDescent="0.2">
      <c r="I1420" s="7" t="e">
        <f>Fullmath[[#This Row],[Total CP]]/Fullmath[[#This Row],[Quantity]]</f>
        <v>#DIV/0!</v>
      </c>
      <c r="J14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0" s="6" t="e">
        <f>Fullmath[[#This Row],[Mat Cost]]/Fullmath[[#This Row],[Quantity]]</f>
        <v>#DIV/0!</v>
      </c>
      <c r="L14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0" s="14"/>
      <c r="O1420" s="15">
        <f>IFERROR(_xlfn.IFNA(VLOOKUP(Fullmath[[#This Row],[M1]],$H$2:$L1419,2,FALSE),VLOOKUP(Fullmath[[#This Row],[M1]],$H1421:$L$2227,2,FALSE)),0)</f>
        <v>0</v>
      </c>
      <c r="P1420" s="16">
        <f>IFERROR(_xlfn.IFNA(VLOOKUP(Fullmath[[#This Row],[M1]],$H$2:$L1419,4,FALSE),VLOOKUP(Fullmath[[#This Row],[M1]],$H1421:$L$2227,4,FALSE)),0)</f>
        <v>0</v>
      </c>
      <c r="S1420" s="15">
        <f>IFERROR(_xlfn.IFNA(VLOOKUP(Fullmath[[#This Row],[M2]],$H$2:$L1419,2,FALSE),VLOOKUP(Fullmath[[#This Row],[M2]],$H1421:$L$2227,2,FALSE)),0)</f>
        <v>0</v>
      </c>
      <c r="T1420" s="16">
        <f>IFERROR(_xlfn.IFNA(VLOOKUP(Fullmath[[#This Row],[M2]],$H$2:$L1419,4,FALSE),VLOOKUP(Fullmath[[#This Row],[M2]],$H1421:$L$2227,4,FALSE)),0)</f>
        <v>0</v>
      </c>
      <c r="W1420" s="15">
        <f>IFERROR(_xlfn.IFNA(VLOOKUP(Fullmath[[#This Row],[M3]],$H$2:$L1419,2,FALSE),VLOOKUP(Fullmath[[#This Row],[M3]],$H1421:$L$2227,2,FALSE)),0)</f>
        <v>0</v>
      </c>
      <c r="X1420" s="16">
        <f>IFERROR(_xlfn.IFNA(VLOOKUP(Fullmath[[#This Row],[M3]],$H$2:$L1419,4,FALSE),VLOOKUP(Fullmath[[#This Row],[M3]],$H1421:$L$2227,4,FALSE)),0)</f>
        <v>0</v>
      </c>
      <c r="AA1420" s="15">
        <f>IFERROR(_xlfn.IFNA(VLOOKUP(Fullmath[[#This Row],[M4]],$H$2:$L1419,2,FALSE),VLOOKUP(Fullmath[[#This Row],[M4]],$H1421:$L$2227,2,FALSE)),0)</f>
        <v>0</v>
      </c>
      <c r="AB1420" s="16">
        <f>IFERROR(_xlfn.IFNA(VLOOKUP(Fullmath[[#This Row],[M4]],$H$2:$L1419,4,FALSE),VLOOKUP(Fullmath[[#This Row],[M4]],$H1421:$L$2227,4,FALSE)),0)</f>
        <v>0</v>
      </c>
      <c r="AE1420" s="15">
        <f>IFERROR(_xlfn.IFNA(VLOOKUP(Fullmath[[#This Row],[M5]],$H$2:$L1419,2,FALSE),VLOOKUP(Fullmath[[#This Row],[M5]],$H1421:$L$2227,2,FALSE)),0)</f>
        <v>0</v>
      </c>
      <c r="AF1420" s="16">
        <f>IFERROR(_xlfn.IFNA(VLOOKUP(Fullmath[[#This Row],[M5]],$H$2:$L1419,4,FALSE),VLOOKUP(Fullmath[[#This Row],[M5]],$H1421:$L$2227,4,FALSE)),0)</f>
        <v>0</v>
      </c>
      <c r="AI1420" s="15">
        <f>IFERROR(_xlfn.IFNA(VLOOKUP(Fullmath[[#This Row],[M6]],$H$2:$L1419,2,FALSE),VLOOKUP(Fullmath[[#This Row],[M6]],$H1421:$L$2227,2,FALSE)),0)</f>
        <v>0</v>
      </c>
      <c r="AJ1420" s="16">
        <f>IFERROR(_xlfn.IFNA(VLOOKUP(Fullmath[[#This Row],[M6]],$H$2:$L1419,4,FALSE),VLOOKUP(Fullmath[[#This Row],[M6]],$H1421:$L$2227,4,FALSE)),0)</f>
        <v>0</v>
      </c>
      <c r="AM1420" s="6">
        <f>(IFERROR(VLOOKUP(AK1420,Components[[Name]:[Price]],2,FALSE),0))</f>
        <v>0</v>
      </c>
      <c r="AP1420" s="6">
        <f>(IFERROR(VLOOKUP(AN1420,Components[[Name]:[Price]],2,FALSE),0))</f>
        <v>0</v>
      </c>
      <c r="AS1420" s="6">
        <f>(IFERROR(VLOOKUP(AQ1420,Components[[Name]:[Price]],2,FALSE),0))</f>
        <v>0</v>
      </c>
      <c r="AV1420" s="6">
        <f>(IFERROR(VLOOKUP(AT1420,Components[[Name]:[Price]],2,FALSE),0))</f>
        <v>0</v>
      </c>
      <c r="AY1420" s="6">
        <f>(IFERROR(VLOOKUP(AW1420,Components[[Name]:[Price]],2,FALSE),0))</f>
        <v>0</v>
      </c>
      <c r="BB1420" s="6">
        <f>(IFERROR(VLOOKUP(AZ1420,Components[[Name]:[Price]],2,FALSE),0))</f>
        <v>0</v>
      </c>
    </row>
    <row r="1421" spans="9:54" x14ac:dyDescent="0.2">
      <c r="I1421" s="7" t="e">
        <f>Fullmath[[#This Row],[Total CP]]/Fullmath[[#This Row],[Quantity]]</f>
        <v>#DIV/0!</v>
      </c>
      <c r="J14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1" s="6" t="e">
        <f>Fullmath[[#This Row],[Mat Cost]]/Fullmath[[#This Row],[Quantity]]</f>
        <v>#DIV/0!</v>
      </c>
      <c r="L14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1" s="14"/>
      <c r="O1421" s="15">
        <f>IFERROR(_xlfn.IFNA(VLOOKUP(Fullmath[[#This Row],[M1]],$H$2:$L1420,2,FALSE),VLOOKUP(Fullmath[[#This Row],[M1]],$H1422:$L$2227,2,FALSE)),0)</f>
        <v>0</v>
      </c>
      <c r="P1421" s="16">
        <f>IFERROR(_xlfn.IFNA(VLOOKUP(Fullmath[[#This Row],[M1]],$H$2:$L1420,4,FALSE),VLOOKUP(Fullmath[[#This Row],[M1]],$H1422:$L$2227,4,FALSE)),0)</f>
        <v>0</v>
      </c>
      <c r="S1421" s="15">
        <f>IFERROR(_xlfn.IFNA(VLOOKUP(Fullmath[[#This Row],[M2]],$H$2:$L1420,2,FALSE),VLOOKUP(Fullmath[[#This Row],[M2]],$H1422:$L$2227,2,FALSE)),0)</f>
        <v>0</v>
      </c>
      <c r="T1421" s="16">
        <f>IFERROR(_xlfn.IFNA(VLOOKUP(Fullmath[[#This Row],[M2]],$H$2:$L1420,4,FALSE),VLOOKUP(Fullmath[[#This Row],[M2]],$H1422:$L$2227,4,FALSE)),0)</f>
        <v>0</v>
      </c>
      <c r="W1421" s="15">
        <f>IFERROR(_xlfn.IFNA(VLOOKUP(Fullmath[[#This Row],[M3]],$H$2:$L1420,2,FALSE),VLOOKUP(Fullmath[[#This Row],[M3]],$H1422:$L$2227,2,FALSE)),0)</f>
        <v>0</v>
      </c>
      <c r="X1421" s="16">
        <f>IFERROR(_xlfn.IFNA(VLOOKUP(Fullmath[[#This Row],[M3]],$H$2:$L1420,4,FALSE),VLOOKUP(Fullmath[[#This Row],[M3]],$H1422:$L$2227,4,FALSE)),0)</f>
        <v>0</v>
      </c>
      <c r="AA1421" s="15">
        <f>IFERROR(_xlfn.IFNA(VLOOKUP(Fullmath[[#This Row],[M4]],$H$2:$L1420,2,FALSE),VLOOKUP(Fullmath[[#This Row],[M4]],$H1422:$L$2227,2,FALSE)),0)</f>
        <v>0</v>
      </c>
      <c r="AB1421" s="16">
        <f>IFERROR(_xlfn.IFNA(VLOOKUP(Fullmath[[#This Row],[M4]],$H$2:$L1420,4,FALSE),VLOOKUP(Fullmath[[#This Row],[M4]],$H1422:$L$2227,4,FALSE)),0)</f>
        <v>0</v>
      </c>
      <c r="AE1421" s="15">
        <f>IFERROR(_xlfn.IFNA(VLOOKUP(Fullmath[[#This Row],[M5]],$H$2:$L1420,2,FALSE),VLOOKUP(Fullmath[[#This Row],[M5]],$H1422:$L$2227,2,FALSE)),0)</f>
        <v>0</v>
      </c>
      <c r="AF1421" s="16">
        <f>IFERROR(_xlfn.IFNA(VLOOKUP(Fullmath[[#This Row],[M5]],$H$2:$L1420,4,FALSE),VLOOKUP(Fullmath[[#This Row],[M5]],$H1422:$L$2227,4,FALSE)),0)</f>
        <v>0</v>
      </c>
      <c r="AI1421" s="15">
        <f>IFERROR(_xlfn.IFNA(VLOOKUP(Fullmath[[#This Row],[M6]],$H$2:$L1420,2,FALSE),VLOOKUP(Fullmath[[#This Row],[M6]],$H1422:$L$2227,2,FALSE)),0)</f>
        <v>0</v>
      </c>
      <c r="AJ1421" s="16">
        <f>IFERROR(_xlfn.IFNA(VLOOKUP(Fullmath[[#This Row],[M6]],$H$2:$L1420,4,FALSE),VLOOKUP(Fullmath[[#This Row],[M6]],$H1422:$L$2227,4,FALSE)),0)</f>
        <v>0</v>
      </c>
      <c r="AM1421" s="6">
        <f>(IFERROR(VLOOKUP(AK1421,Components[[Name]:[Price]],2,FALSE),0))</f>
        <v>0</v>
      </c>
      <c r="AP1421" s="6">
        <f>(IFERROR(VLOOKUP(AN1421,Components[[Name]:[Price]],2,FALSE),0))</f>
        <v>0</v>
      </c>
      <c r="AS1421" s="6">
        <f>(IFERROR(VLOOKUP(AQ1421,Components[[Name]:[Price]],2,FALSE),0))</f>
        <v>0</v>
      </c>
      <c r="AV1421" s="6">
        <f>(IFERROR(VLOOKUP(AT1421,Components[[Name]:[Price]],2,FALSE),0))</f>
        <v>0</v>
      </c>
      <c r="AY1421" s="6">
        <f>(IFERROR(VLOOKUP(AW1421,Components[[Name]:[Price]],2,FALSE),0))</f>
        <v>0</v>
      </c>
      <c r="BB1421" s="6">
        <f>(IFERROR(VLOOKUP(AZ1421,Components[[Name]:[Price]],2,FALSE),0))</f>
        <v>0</v>
      </c>
    </row>
    <row r="1422" spans="9:54" x14ac:dyDescent="0.2">
      <c r="I1422" s="7" t="e">
        <f>Fullmath[[#This Row],[Total CP]]/Fullmath[[#This Row],[Quantity]]</f>
        <v>#DIV/0!</v>
      </c>
      <c r="J14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2" s="6" t="e">
        <f>Fullmath[[#This Row],[Mat Cost]]/Fullmath[[#This Row],[Quantity]]</f>
        <v>#DIV/0!</v>
      </c>
      <c r="L14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2" s="14"/>
      <c r="O1422" s="15">
        <f>IFERROR(_xlfn.IFNA(VLOOKUP(Fullmath[[#This Row],[M1]],$H$2:$L1421,2,FALSE),VLOOKUP(Fullmath[[#This Row],[M1]],$H1423:$L$2227,2,FALSE)),0)</f>
        <v>0</v>
      </c>
      <c r="P1422" s="16">
        <f>IFERROR(_xlfn.IFNA(VLOOKUP(Fullmath[[#This Row],[M1]],$H$2:$L1421,4,FALSE),VLOOKUP(Fullmath[[#This Row],[M1]],$H1423:$L$2227,4,FALSE)),0)</f>
        <v>0</v>
      </c>
      <c r="S1422" s="15">
        <f>IFERROR(_xlfn.IFNA(VLOOKUP(Fullmath[[#This Row],[M2]],$H$2:$L1421,2,FALSE),VLOOKUP(Fullmath[[#This Row],[M2]],$H1423:$L$2227,2,FALSE)),0)</f>
        <v>0</v>
      </c>
      <c r="T1422" s="16">
        <f>IFERROR(_xlfn.IFNA(VLOOKUP(Fullmath[[#This Row],[M2]],$H$2:$L1421,4,FALSE),VLOOKUP(Fullmath[[#This Row],[M2]],$H1423:$L$2227,4,FALSE)),0)</f>
        <v>0</v>
      </c>
      <c r="W1422" s="15">
        <f>IFERROR(_xlfn.IFNA(VLOOKUP(Fullmath[[#This Row],[M3]],$H$2:$L1421,2,FALSE),VLOOKUP(Fullmath[[#This Row],[M3]],$H1423:$L$2227,2,FALSE)),0)</f>
        <v>0</v>
      </c>
      <c r="X1422" s="16">
        <f>IFERROR(_xlfn.IFNA(VLOOKUP(Fullmath[[#This Row],[M3]],$H$2:$L1421,4,FALSE),VLOOKUP(Fullmath[[#This Row],[M3]],$H1423:$L$2227,4,FALSE)),0)</f>
        <v>0</v>
      </c>
      <c r="AA1422" s="15">
        <f>IFERROR(_xlfn.IFNA(VLOOKUP(Fullmath[[#This Row],[M4]],$H$2:$L1421,2,FALSE),VLOOKUP(Fullmath[[#This Row],[M4]],$H1423:$L$2227,2,FALSE)),0)</f>
        <v>0</v>
      </c>
      <c r="AB1422" s="16">
        <f>IFERROR(_xlfn.IFNA(VLOOKUP(Fullmath[[#This Row],[M4]],$H$2:$L1421,4,FALSE),VLOOKUP(Fullmath[[#This Row],[M4]],$H1423:$L$2227,4,FALSE)),0)</f>
        <v>0</v>
      </c>
      <c r="AE1422" s="15">
        <f>IFERROR(_xlfn.IFNA(VLOOKUP(Fullmath[[#This Row],[M5]],$H$2:$L1421,2,FALSE),VLOOKUP(Fullmath[[#This Row],[M5]],$H1423:$L$2227,2,FALSE)),0)</f>
        <v>0</v>
      </c>
      <c r="AF1422" s="16">
        <f>IFERROR(_xlfn.IFNA(VLOOKUP(Fullmath[[#This Row],[M5]],$H$2:$L1421,4,FALSE),VLOOKUP(Fullmath[[#This Row],[M5]],$H1423:$L$2227,4,FALSE)),0)</f>
        <v>0</v>
      </c>
      <c r="AI1422" s="15">
        <f>IFERROR(_xlfn.IFNA(VLOOKUP(Fullmath[[#This Row],[M6]],$H$2:$L1421,2,FALSE),VLOOKUP(Fullmath[[#This Row],[M6]],$H1423:$L$2227,2,FALSE)),0)</f>
        <v>0</v>
      </c>
      <c r="AJ1422" s="16">
        <f>IFERROR(_xlfn.IFNA(VLOOKUP(Fullmath[[#This Row],[M6]],$H$2:$L1421,4,FALSE),VLOOKUP(Fullmath[[#This Row],[M6]],$H1423:$L$2227,4,FALSE)),0)</f>
        <v>0</v>
      </c>
      <c r="AM1422" s="6">
        <f>(IFERROR(VLOOKUP(AK1422,Components[[Name]:[Price]],2,FALSE),0))</f>
        <v>0</v>
      </c>
      <c r="AP1422" s="6">
        <f>(IFERROR(VLOOKUP(AN1422,Components[[Name]:[Price]],2,FALSE),0))</f>
        <v>0</v>
      </c>
      <c r="AS1422" s="6">
        <f>(IFERROR(VLOOKUP(AQ1422,Components[[Name]:[Price]],2,FALSE),0))</f>
        <v>0</v>
      </c>
      <c r="AV1422" s="6">
        <f>(IFERROR(VLOOKUP(AT1422,Components[[Name]:[Price]],2,FALSE),0))</f>
        <v>0</v>
      </c>
      <c r="AY1422" s="6">
        <f>(IFERROR(VLOOKUP(AW1422,Components[[Name]:[Price]],2,FALSE),0))</f>
        <v>0</v>
      </c>
      <c r="BB1422" s="6">
        <f>(IFERROR(VLOOKUP(AZ1422,Components[[Name]:[Price]],2,FALSE),0))</f>
        <v>0</v>
      </c>
    </row>
    <row r="1423" spans="9:54" x14ac:dyDescent="0.2">
      <c r="I1423" s="7" t="e">
        <f>Fullmath[[#This Row],[Total CP]]/Fullmath[[#This Row],[Quantity]]</f>
        <v>#DIV/0!</v>
      </c>
      <c r="J14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3" s="6" t="e">
        <f>Fullmath[[#This Row],[Mat Cost]]/Fullmath[[#This Row],[Quantity]]</f>
        <v>#DIV/0!</v>
      </c>
      <c r="L14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3" s="14"/>
      <c r="O1423" s="15">
        <f>IFERROR(_xlfn.IFNA(VLOOKUP(Fullmath[[#This Row],[M1]],$H$2:$L1422,2,FALSE),VLOOKUP(Fullmath[[#This Row],[M1]],$H1424:$L$2227,2,FALSE)),0)</f>
        <v>0</v>
      </c>
      <c r="P1423" s="16">
        <f>IFERROR(_xlfn.IFNA(VLOOKUP(Fullmath[[#This Row],[M1]],$H$2:$L1422,4,FALSE),VLOOKUP(Fullmath[[#This Row],[M1]],$H1424:$L$2227,4,FALSE)),0)</f>
        <v>0</v>
      </c>
      <c r="S1423" s="15">
        <f>IFERROR(_xlfn.IFNA(VLOOKUP(Fullmath[[#This Row],[M2]],$H$2:$L1422,2,FALSE),VLOOKUP(Fullmath[[#This Row],[M2]],$H1424:$L$2227,2,FALSE)),0)</f>
        <v>0</v>
      </c>
      <c r="T1423" s="16">
        <f>IFERROR(_xlfn.IFNA(VLOOKUP(Fullmath[[#This Row],[M2]],$H$2:$L1422,4,FALSE),VLOOKUP(Fullmath[[#This Row],[M2]],$H1424:$L$2227,4,FALSE)),0)</f>
        <v>0</v>
      </c>
      <c r="W1423" s="15">
        <f>IFERROR(_xlfn.IFNA(VLOOKUP(Fullmath[[#This Row],[M3]],$H$2:$L1422,2,FALSE),VLOOKUP(Fullmath[[#This Row],[M3]],$H1424:$L$2227,2,FALSE)),0)</f>
        <v>0</v>
      </c>
      <c r="X1423" s="16">
        <f>IFERROR(_xlfn.IFNA(VLOOKUP(Fullmath[[#This Row],[M3]],$H$2:$L1422,4,FALSE),VLOOKUP(Fullmath[[#This Row],[M3]],$H1424:$L$2227,4,FALSE)),0)</f>
        <v>0</v>
      </c>
      <c r="AA1423" s="15">
        <f>IFERROR(_xlfn.IFNA(VLOOKUP(Fullmath[[#This Row],[M4]],$H$2:$L1422,2,FALSE),VLOOKUP(Fullmath[[#This Row],[M4]],$H1424:$L$2227,2,FALSE)),0)</f>
        <v>0</v>
      </c>
      <c r="AB1423" s="16">
        <f>IFERROR(_xlfn.IFNA(VLOOKUP(Fullmath[[#This Row],[M4]],$H$2:$L1422,4,FALSE),VLOOKUP(Fullmath[[#This Row],[M4]],$H1424:$L$2227,4,FALSE)),0)</f>
        <v>0</v>
      </c>
      <c r="AE1423" s="15">
        <f>IFERROR(_xlfn.IFNA(VLOOKUP(Fullmath[[#This Row],[M5]],$H$2:$L1422,2,FALSE),VLOOKUP(Fullmath[[#This Row],[M5]],$H1424:$L$2227,2,FALSE)),0)</f>
        <v>0</v>
      </c>
      <c r="AF1423" s="16">
        <f>IFERROR(_xlfn.IFNA(VLOOKUP(Fullmath[[#This Row],[M5]],$H$2:$L1422,4,FALSE),VLOOKUP(Fullmath[[#This Row],[M5]],$H1424:$L$2227,4,FALSE)),0)</f>
        <v>0</v>
      </c>
      <c r="AI1423" s="15">
        <f>IFERROR(_xlfn.IFNA(VLOOKUP(Fullmath[[#This Row],[M6]],$H$2:$L1422,2,FALSE),VLOOKUP(Fullmath[[#This Row],[M6]],$H1424:$L$2227,2,FALSE)),0)</f>
        <v>0</v>
      </c>
      <c r="AJ1423" s="16">
        <f>IFERROR(_xlfn.IFNA(VLOOKUP(Fullmath[[#This Row],[M6]],$H$2:$L1422,4,FALSE),VLOOKUP(Fullmath[[#This Row],[M6]],$H1424:$L$2227,4,FALSE)),0)</f>
        <v>0</v>
      </c>
      <c r="AM1423" s="6">
        <f>(IFERROR(VLOOKUP(AK1423,Components[[Name]:[Price]],2,FALSE),0))</f>
        <v>0</v>
      </c>
      <c r="AP1423" s="6">
        <f>(IFERROR(VLOOKUP(AN1423,Components[[Name]:[Price]],2,FALSE),0))</f>
        <v>0</v>
      </c>
      <c r="AS1423" s="6">
        <f>(IFERROR(VLOOKUP(AQ1423,Components[[Name]:[Price]],2,FALSE),0))</f>
        <v>0</v>
      </c>
      <c r="AV1423" s="6">
        <f>(IFERROR(VLOOKUP(AT1423,Components[[Name]:[Price]],2,FALSE),0))</f>
        <v>0</v>
      </c>
      <c r="AY1423" s="6">
        <f>(IFERROR(VLOOKUP(AW1423,Components[[Name]:[Price]],2,FALSE),0))</f>
        <v>0</v>
      </c>
      <c r="BB1423" s="6">
        <f>(IFERROR(VLOOKUP(AZ1423,Components[[Name]:[Price]],2,FALSE),0))</f>
        <v>0</v>
      </c>
    </row>
    <row r="1424" spans="9:54" x14ac:dyDescent="0.2">
      <c r="I1424" s="7" t="e">
        <f>Fullmath[[#This Row],[Total CP]]/Fullmath[[#This Row],[Quantity]]</f>
        <v>#DIV/0!</v>
      </c>
      <c r="J14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4" s="6" t="e">
        <f>Fullmath[[#This Row],[Mat Cost]]/Fullmath[[#This Row],[Quantity]]</f>
        <v>#DIV/0!</v>
      </c>
      <c r="L14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4" s="14"/>
      <c r="O1424" s="15">
        <f>IFERROR(_xlfn.IFNA(VLOOKUP(Fullmath[[#This Row],[M1]],$H$2:$L1423,2,FALSE),VLOOKUP(Fullmath[[#This Row],[M1]],$H1425:$L$2227,2,FALSE)),0)</f>
        <v>0</v>
      </c>
      <c r="P1424" s="16">
        <f>IFERROR(_xlfn.IFNA(VLOOKUP(Fullmath[[#This Row],[M1]],$H$2:$L1423,4,FALSE),VLOOKUP(Fullmath[[#This Row],[M1]],$H1425:$L$2227,4,FALSE)),0)</f>
        <v>0</v>
      </c>
      <c r="S1424" s="15">
        <f>IFERROR(_xlfn.IFNA(VLOOKUP(Fullmath[[#This Row],[M2]],$H$2:$L1423,2,FALSE),VLOOKUP(Fullmath[[#This Row],[M2]],$H1425:$L$2227,2,FALSE)),0)</f>
        <v>0</v>
      </c>
      <c r="T1424" s="16">
        <f>IFERROR(_xlfn.IFNA(VLOOKUP(Fullmath[[#This Row],[M2]],$H$2:$L1423,4,FALSE),VLOOKUP(Fullmath[[#This Row],[M2]],$H1425:$L$2227,4,FALSE)),0)</f>
        <v>0</v>
      </c>
      <c r="W1424" s="15">
        <f>IFERROR(_xlfn.IFNA(VLOOKUP(Fullmath[[#This Row],[M3]],$H$2:$L1423,2,FALSE),VLOOKUP(Fullmath[[#This Row],[M3]],$H1425:$L$2227,2,FALSE)),0)</f>
        <v>0</v>
      </c>
      <c r="X1424" s="16">
        <f>IFERROR(_xlfn.IFNA(VLOOKUP(Fullmath[[#This Row],[M3]],$H$2:$L1423,4,FALSE),VLOOKUP(Fullmath[[#This Row],[M3]],$H1425:$L$2227,4,FALSE)),0)</f>
        <v>0</v>
      </c>
      <c r="AA1424" s="15">
        <f>IFERROR(_xlfn.IFNA(VLOOKUP(Fullmath[[#This Row],[M4]],$H$2:$L1423,2,FALSE),VLOOKUP(Fullmath[[#This Row],[M4]],$H1425:$L$2227,2,FALSE)),0)</f>
        <v>0</v>
      </c>
      <c r="AB1424" s="16">
        <f>IFERROR(_xlfn.IFNA(VLOOKUP(Fullmath[[#This Row],[M4]],$H$2:$L1423,4,FALSE),VLOOKUP(Fullmath[[#This Row],[M4]],$H1425:$L$2227,4,FALSE)),0)</f>
        <v>0</v>
      </c>
      <c r="AE1424" s="15">
        <f>IFERROR(_xlfn.IFNA(VLOOKUP(Fullmath[[#This Row],[M5]],$H$2:$L1423,2,FALSE),VLOOKUP(Fullmath[[#This Row],[M5]],$H1425:$L$2227,2,FALSE)),0)</f>
        <v>0</v>
      </c>
      <c r="AF1424" s="16">
        <f>IFERROR(_xlfn.IFNA(VLOOKUP(Fullmath[[#This Row],[M5]],$H$2:$L1423,4,FALSE),VLOOKUP(Fullmath[[#This Row],[M5]],$H1425:$L$2227,4,FALSE)),0)</f>
        <v>0</v>
      </c>
      <c r="AI1424" s="15">
        <f>IFERROR(_xlfn.IFNA(VLOOKUP(Fullmath[[#This Row],[M6]],$H$2:$L1423,2,FALSE),VLOOKUP(Fullmath[[#This Row],[M6]],$H1425:$L$2227,2,FALSE)),0)</f>
        <v>0</v>
      </c>
      <c r="AJ1424" s="16">
        <f>IFERROR(_xlfn.IFNA(VLOOKUP(Fullmath[[#This Row],[M6]],$H$2:$L1423,4,FALSE),VLOOKUP(Fullmath[[#This Row],[M6]],$H1425:$L$2227,4,FALSE)),0)</f>
        <v>0</v>
      </c>
      <c r="AM1424" s="6">
        <f>(IFERROR(VLOOKUP(AK1424,Components[[Name]:[Price]],2,FALSE),0))</f>
        <v>0</v>
      </c>
      <c r="AP1424" s="6">
        <f>(IFERROR(VLOOKUP(AN1424,Components[[Name]:[Price]],2,FALSE),0))</f>
        <v>0</v>
      </c>
      <c r="AS1424" s="6">
        <f>(IFERROR(VLOOKUP(AQ1424,Components[[Name]:[Price]],2,FALSE),0))</f>
        <v>0</v>
      </c>
      <c r="AV1424" s="6">
        <f>(IFERROR(VLOOKUP(AT1424,Components[[Name]:[Price]],2,FALSE),0))</f>
        <v>0</v>
      </c>
      <c r="AY1424" s="6">
        <f>(IFERROR(VLOOKUP(AW1424,Components[[Name]:[Price]],2,FALSE),0))</f>
        <v>0</v>
      </c>
      <c r="BB1424" s="6">
        <f>(IFERROR(VLOOKUP(AZ1424,Components[[Name]:[Price]],2,FALSE),0))</f>
        <v>0</v>
      </c>
    </row>
    <row r="1425" spans="9:54" x14ac:dyDescent="0.2">
      <c r="I1425" s="7" t="e">
        <f>Fullmath[[#This Row],[Total CP]]/Fullmath[[#This Row],[Quantity]]</f>
        <v>#DIV/0!</v>
      </c>
      <c r="J14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5" s="6" t="e">
        <f>Fullmath[[#This Row],[Mat Cost]]/Fullmath[[#This Row],[Quantity]]</f>
        <v>#DIV/0!</v>
      </c>
      <c r="L14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5" s="14"/>
      <c r="O1425" s="15">
        <f>IFERROR(_xlfn.IFNA(VLOOKUP(Fullmath[[#This Row],[M1]],$H$2:$L1424,2,FALSE),VLOOKUP(Fullmath[[#This Row],[M1]],$H1426:$L$2227,2,FALSE)),0)</f>
        <v>0</v>
      </c>
      <c r="P1425" s="16">
        <f>IFERROR(_xlfn.IFNA(VLOOKUP(Fullmath[[#This Row],[M1]],$H$2:$L1424,4,FALSE),VLOOKUP(Fullmath[[#This Row],[M1]],$H1426:$L$2227,4,FALSE)),0)</f>
        <v>0</v>
      </c>
      <c r="S1425" s="15">
        <f>IFERROR(_xlfn.IFNA(VLOOKUP(Fullmath[[#This Row],[M2]],$H$2:$L1424,2,FALSE),VLOOKUP(Fullmath[[#This Row],[M2]],$H1426:$L$2227,2,FALSE)),0)</f>
        <v>0</v>
      </c>
      <c r="T1425" s="16">
        <f>IFERROR(_xlfn.IFNA(VLOOKUP(Fullmath[[#This Row],[M2]],$H$2:$L1424,4,FALSE),VLOOKUP(Fullmath[[#This Row],[M2]],$H1426:$L$2227,4,FALSE)),0)</f>
        <v>0</v>
      </c>
      <c r="W1425" s="15">
        <f>IFERROR(_xlfn.IFNA(VLOOKUP(Fullmath[[#This Row],[M3]],$H$2:$L1424,2,FALSE),VLOOKUP(Fullmath[[#This Row],[M3]],$H1426:$L$2227,2,FALSE)),0)</f>
        <v>0</v>
      </c>
      <c r="X1425" s="16">
        <f>IFERROR(_xlfn.IFNA(VLOOKUP(Fullmath[[#This Row],[M3]],$H$2:$L1424,4,FALSE),VLOOKUP(Fullmath[[#This Row],[M3]],$H1426:$L$2227,4,FALSE)),0)</f>
        <v>0</v>
      </c>
      <c r="AA1425" s="15">
        <f>IFERROR(_xlfn.IFNA(VLOOKUP(Fullmath[[#This Row],[M4]],$H$2:$L1424,2,FALSE),VLOOKUP(Fullmath[[#This Row],[M4]],$H1426:$L$2227,2,FALSE)),0)</f>
        <v>0</v>
      </c>
      <c r="AB1425" s="16">
        <f>IFERROR(_xlfn.IFNA(VLOOKUP(Fullmath[[#This Row],[M4]],$H$2:$L1424,4,FALSE),VLOOKUP(Fullmath[[#This Row],[M4]],$H1426:$L$2227,4,FALSE)),0)</f>
        <v>0</v>
      </c>
      <c r="AE1425" s="15">
        <f>IFERROR(_xlfn.IFNA(VLOOKUP(Fullmath[[#This Row],[M5]],$H$2:$L1424,2,FALSE),VLOOKUP(Fullmath[[#This Row],[M5]],$H1426:$L$2227,2,FALSE)),0)</f>
        <v>0</v>
      </c>
      <c r="AF1425" s="16">
        <f>IFERROR(_xlfn.IFNA(VLOOKUP(Fullmath[[#This Row],[M5]],$H$2:$L1424,4,FALSE),VLOOKUP(Fullmath[[#This Row],[M5]],$H1426:$L$2227,4,FALSE)),0)</f>
        <v>0</v>
      </c>
      <c r="AI1425" s="15">
        <f>IFERROR(_xlfn.IFNA(VLOOKUP(Fullmath[[#This Row],[M6]],$H$2:$L1424,2,FALSE),VLOOKUP(Fullmath[[#This Row],[M6]],$H1426:$L$2227,2,FALSE)),0)</f>
        <v>0</v>
      </c>
      <c r="AJ1425" s="16">
        <f>IFERROR(_xlfn.IFNA(VLOOKUP(Fullmath[[#This Row],[M6]],$H$2:$L1424,4,FALSE),VLOOKUP(Fullmath[[#This Row],[M6]],$H1426:$L$2227,4,FALSE)),0)</f>
        <v>0</v>
      </c>
      <c r="AM1425" s="6">
        <f>(IFERROR(VLOOKUP(AK1425,Components[[Name]:[Price]],2,FALSE),0))</f>
        <v>0</v>
      </c>
      <c r="AP1425" s="6">
        <f>(IFERROR(VLOOKUP(AN1425,Components[[Name]:[Price]],2,FALSE),0))</f>
        <v>0</v>
      </c>
      <c r="AS1425" s="6">
        <f>(IFERROR(VLOOKUP(AQ1425,Components[[Name]:[Price]],2,FALSE),0))</f>
        <v>0</v>
      </c>
      <c r="AV1425" s="6">
        <f>(IFERROR(VLOOKUP(AT1425,Components[[Name]:[Price]],2,FALSE),0))</f>
        <v>0</v>
      </c>
      <c r="AY1425" s="6">
        <f>(IFERROR(VLOOKUP(AW1425,Components[[Name]:[Price]],2,FALSE),0))</f>
        <v>0</v>
      </c>
      <c r="BB1425" s="6">
        <f>(IFERROR(VLOOKUP(AZ1425,Components[[Name]:[Price]],2,FALSE),0))</f>
        <v>0</v>
      </c>
    </row>
    <row r="1426" spans="9:54" x14ac:dyDescent="0.2">
      <c r="I1426" s="7" t="e">
        <f>Fullmath[[#This Row],[Total CP]]/Fullmath[[#This Row],[Quantity]]</f>
        <v>#DIV/0!</v>
      </c>
      <c r="J14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6" s="6" t="e">
        <f>Fullmath[[#This Row],[Mat Cost]]/Fullmath[[#This Row],[Quantity]]</f>
        <v>#DIV/0!</v>
      </c>
      <c r="L14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6" s="14"/>
      <c r="O1426" s="15">
        <f>IFERROR(_xlfn.IFNA(VLOOKUP(Fullmath[[#This Row],[M1]],$H$2:$L1425,2,FALSE),VLOOKUP(Fullmath[[#This Row],[M1]],$H1427:$L$2227,2,FALSE)),0)</f>
        <v>0</v>
      </c>
      <c r="P1426" s="16">
        <f>IFERROR(_xlfn.IFNA(VLOOKUP(Fullmath[[#This Row],[M1]],$H$2:$L1425,4,FALSE),VLOOKUP(Fullmath[[#This Row],[M1]],$H1427:$L$2227,4,FALSE)),0)</f>
        <v>0</v>
      </c>
      <c r="S1426" s="15">
        <f>IFERROR(_xlfn.IFNA(VLOOKUP(Fullmath[[#This Row],[M2]],$H$2:$L1425,2,FALSE),VLOOKUP(Fullmath[[#This Row],[M2]],$H1427:$L$2227,2,FALSE)),0)</f>
        <v>0</v>
      </c>
      <c r="T1426" s="16">
        <f>IFERROR(_xlfn.IFNA(VLOOKUP(Fullmath[[#This Row],[M2]],$H$2:$L1425,4,FALSE),VLOOKUP(Fullmath[[#This Row],[M2]],$H1427:$L$2227,4,FALSE)),0)</f>
        <v>0</v>
      </c>
      <c r="W1426" s="15">
        <f>IFERROR(_xlfn.IFNA(VLOOKUP(Fullmath[[#This Row],[M3]],$H$2:$L1425,2,FALSE),VLOOKUP(Fullmath[[#This Row],[M3]],$H1427:$L$2227,2,FALSE)),0)</f>
        <v>0</v>
      </c>
      <c r="X1426" s="16">
        <f>IFERROR(_xlfn.IFNA(VLOOKUP(Fullmath[[#This Row],[M3]],$H$2:$L1425,4,FALSE),VLOOKUP(Fullmath[[#This Row],[M3]],$H1427:$L$2227,4,FALSE)),0)</f>
        <v>0</v>
      </c>
      <c r="AA1426" s="15">
        <f>IFERROR(_xlfn.IFNA(VLOOKUP(Fullmath[[#This Row],[M4]],$H$2:$L1425,2,FALSE),VLOOKUP(Fullmath[[#This Row],[M4]],$H1427:$L$2227,2,FALSE)),0)</f>
        <v>0</v>
      </c>
      <c r="AB1426" s="16">
        <f>IFERROR(_xlfn.IFNA(VLOOKUP(Fullmath[[#This Row],[M4]],$H$2:$L1425,4,FALSE),VLOOKUP(Fullmath[[#This Row],[M4]],$H1427:$L$2227,4,FALSE)),0)</f>
        <v>0</v>
      </c>
      <c r="AE1426" s="15">
        <f>IFERROR(_xlfn.IFNA(VLOOKUP(Fullmath[[#This Row],[M5]],$H$2:$L1425,2,FALSE),VLOOKUP(Fullmath[[#This Row],[M5]],$H1427:$L$2227,2,FALSE)),0)</f>
        <v>0</v>
      </c>
      <c r="AF1426" s="16">
        <f>IFERROR(_xlfn.IFNA(VLOOKUP(Fullmath[[#This Row],[M5]],$H$2:$L1425,4,FALSE),VLOOKUP(Fullmath[[#This Row],[M5]],$H1427:$L$2227,4,FALSE)),0)</f>
        <v>0</v>
      </c>
      <c r="AI1426" s="15">
        <f>IFERROR(_xlfn.IFNA(VLOOKUP(Fullmath[[#This Row],[M6]],$H$2:$L1425,2,FALSE),VLOOKUP(Fullmath[[#This Row],[M6]],$H1427:$L$2227,2,FALSE)),0)</f>
        <v>0</v>
      </c>
      <c r="AJ1426" s="16">
        <f>IFERROR(_xlfn.IFNA(VLOOKUP(Fullmath[[#This Row],[M6]],$H$2:$L1425,4,FALSE),VLOOKUP(Fullmath[[#This Row],[M6]],$H1427:$L$2227,4,FALSE)),0)</f>
        <v>0</v>
      </c>
      <c r="AM1426" s="6">
        <f>(IFERROR(VLOOKUP(AK1426,Components[[Name]:[Price]],2,FALSE),0))</f>
        <v>0</v>
      </c>
      <c r="AP1426" s="6">
        <f>(IFERROR(VLOOKUP(AN1426,Components[[Name]:[Price]],2,FALSE),0))</f>
        <v>0</v>
      </c>
      <c r="AS1426" s="6">
        <f>(IFERROR(VLOOKUP(AQ1426,Components[[Name]:[Price]],2,FALSE),0))</f>
        <v>0</v>
      </c>
      <c r="AV1426" s="6">
        <f>(IFERROR(VLOOKUP(AT1426,Components[[Name]:[Price]],2,FALSE),0))</f>
        <v>0</v>
      </c>
      <c r="AY1426" s="6">
        <f>(IFERROR(VLOOKUP(AW1426,Components[[Name]:[Price]],2,FALSE),0))</f>
        <v>0</v>
      </c>
      <c r="BB1426" s="6">
        <f>(IFERROR(VLOOKUP(AZ1426,Components[[Name]:[Price]],2,FALSE),0))</f>
        <v>0</v>
      </c>
    </row>
    <row r="1427" spans="9:54" x14ac:dyDescent="0.2">
      <c r="I1427" s="7" t="e">
        <f>Fullmath[[#This Row],[Total CP]]/Fullmath[[#This Row],[Quantity]]</f>
        <v>#DIV/0!</v>
      </c>
      <c r="J14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7" s="6" t="e">
        <f>Fullmath[[#This Row],[Mat Cost]]/Fullmath[[#This Row],[Quantity]]</f>
        <v>#DIV/0!</v>
      </c>
      <c r="L14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7" s="14"/>
      <c r="O1427" s="15">
        <f>IFERROR(_xlfn.IFNA(VLOOKUP(Fullmath[[#This Row],[M1]],$H$2:$L1426,2,FALSE),VLOOKUP(Fullmath[[#This Row],[M1]],$H1428:$L$2227,2,FALSE)),0)</f>
        <v>0</v>
      </c>
      <c r="P1427" s="16">
        <f>IFERROR(_xlfn.IFNA(VLOOKUP(Fullmath[[#This Row],[M1]],$H$2:$L1426,4,FALSE),VLOOKUP(Fullmath[[#This Row],[M1]],$H1428:$L$2227,4,FALSE)),0)</f>
        <v>0</v>
      </c>
      <c r="S1427" s="15">
        <f>IFERROR(_xlfn.IFNA(VLOOKUP(Fullmath[[#This Row],[M2]],$H$2:$L1426,2,FALSE),VLOOKUP(Fullmath[[#This Row],[M2]],$H1428:$L$2227,2,FALSE)),0)</f>
        <v>0</v>
      </c>
      <c r="T1427" s="16">
        <f>IFERROR(_xlfn.IFNA(VLOOKUP(Fullmath[[#This Row],[M2]],$H$2:$L1426,4,FALSE),VLOOKUP(Fullmath[[#This Row],[M2]],$H1428:$L$2227,4,FALSE)),0)</f>
        <v>0</v>
      </c>
      <c r="W1427" s="15">
        <f>IFERROR(_xlfn.IFNA(VLOOKUP(Fullmath[[#This Row],[M3]],$H$2:$L1426,2,FALSE),VLOOKUP(Fullmath[[#This Row],[M3]],$H1428:$L$2227,2,FALSE)),0)</f>
        <v>0</v>
      </c>
      <c r="X1427" s="16">
        <f>IFERROR(_xlfn.IFNA(VLOOKUP(Fullmath[[#This Row],[M3]],$H$2:$L1426,4,FALSE),VLOOKUP(Fullmath[[#This Row],[M3]],$H1428:$L$2227,4,FALSE)),0)</f>
        <v>0</v>
      </c>
      <c r="AA1427" s="15">
        <f>IFERROR(_xlfn.IFNA(VLOOKUP(Fullmath[[#This Row],[M4]],$H$2:$L1426,2,FALSE),VLOOKUP(Fullmath[[#This Row],[M4]],$H1428:$L$2227,2,FALSE)),0)</f>
        <v>0</v>
      </c>
      <c r="AB1427" s="16">
        <f>IFERROR(_xlfn.IFNA(VLOOKUP(Fullmath[[#This Row],[M4]],$H$2:$L1426,4,FALSE),VLOOKUP(Fullmath[[#This Row],[M4]],$H1428:$L$2227,4,FALSE)),0)</f>
        <v>0</v>
      </c>
      <c r="AE1427" s="15">
        <f>IFERROR(_xlfn.IFNA(VLOOKUP(Fullmath[[#This Row],[M5]],$H$2:$L1426,2,FALSE),VLOOKUP(Fullmath[[#This Row],[M5]],$H1428:$L$2227,2,FALSE)),0)</f>
        <v>0</v>
      </c>
      <c r="AF1427" s="16">
        <f>IFERROR(_xlfn.IFNA(VLOOKUP(Fullmath[[#This Row],[M5]],$H$2:$L1426,4,FALSE),VLOOKUP(Fullmath[[#This Row],[M5]],$H1428:$L$2227,4,FALSE)),0)</f>
        <v>0</v>
      </c>
      <c r="AI1427" s="15">
        <f>IFERROR(_xlfn.IFNA(VLOOKUP(Fullmath[[#This Row],[M6]],$H$2:$L1426,2,FALSE),VLOOKUP(Fullmath[[#This Row],[M6]],$H1428:$L$2227,2,FALSE)),0)</f>
        <v>0</v>
      </c>
      <c r="AJ1427" s="16">
        <f>IFERROR(_xlfn.IFNA(VLOOKUP(Fullmath[[#This Row],[M6]],$H$2:$L1426,4,FALSE),VLOOKUP(Fullmath[[#This Row],[M6]],$H1428:$L$2227,4,FALSE)),0)</f>
        <v>0</v>
      </c>
      <c r="AM1427" s="6">
        <f>(IFERROR(VLOOKUP(AK1427,Components[[Name]:[Price]],2,FALSE),0))</f>
        <v>0</v>
      </c>
      <c r="AP1427" s="6">
        <f>(IFERROR(VLOOKUP(AN1427,Components[[Name]:[Price]],2,FALSE),0))</f>
        <v>0</v>
      </c>
      <c r="AS1427" s="6">
        <f>(IFERROR(VLOOKUP(AQ1427,Components[[Name]:[Price]],2,FALSE),0))</f>
        <v>0</v>
      </c>
      <c r="AV1427" s="6">
        <f>(IFERROR(VLOOKUP(AT1427,Components[[Name]:[Price]],2,FALSE),0))</f>
        <v>0</v>
      </c>
      <c r="AY1427" s="6">
        <f>(IFERROR(VLOOKUP(AW1427,Components[[Name]:[Price]],2,FALSE),0))</f>
        <v>0</v>
      </c>
      <c r="BB1427" s="6">
        <f>(IFERROR(VLOOKUP(AZ1427,Components[[Name]:[Price]],2,FALSE),0))</f>
        <v>0</v>
      </c>
    </row>
    <row r="1428" spans="9:54" x14ac:dyDescent="0.2">
      <c r="I1428" s="7" t="e">
        <f>Fullmath[[#This Row],[Total CP]]/Fullmath[[#This Row],[Quantity]]</f>
        <v>#DIV/0!</v>
      </c>
      <c r="J14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8" s="6" t="e">
        <f>Fullmath[[#This Row],[Mat Cost]]/Fullmath[[#This Row],[Quantity]]</f>
        <v>#DIV/0!</v>
      </c>
      <c r="L14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8" s="14"/>
      <c r="O1428" s="15">
        <f>IFERROR(_xlfn.IFNA(VLOOKUP(Fullmath[[#This Row],[M1]],$H$2:$L1427,2,FALSE),VLOOKUP(Fullmath[[#This Row],[M1]],$H1429:$L$2227,2,FALSE)),0)</f>
        <v>0</v>
      </c>
      <c r="P1428" s="16">
        <f>IFERROR(_xlfn.IFNA(VLOOKUP(Fullmath[[#This Row],[M1]],$H$2:$L1427,4,FALSE),VLOOKUP(Fullmath[[#This Row],[M1]],$H1429:$L$2227,4,FALSE)),0)</f>
        <v>0</v>
      </c>
      <c r="S1428" s="15">
        <f>IFERROR(_xlfn.IFNA(VLOOKUP(Fullmath[[#This Row],[M2]],$H$2:$L1427,2,FALSE),VLOOKUP(Fullmath[[#This Row],[M2]],$H1429:$L$2227,2,FALSE)),0)</f>
        <v>0</v>
      </c>
      <c r="T1428" s="16">
        <f>IFERROR(_xlfn.IFNA(VLOOKUP(Fullmath[[#This Row],[M2]],$H$2:$L1427,4,FALSE),VLOOKUP(Fullmath[[#This Row],[M2]],$H1429:$L$2227,4,FALSE)),0)</f>
        <v>0</v>
      </c>
      <c r="W1428" s="15">
        <f>IFERROR(_xlfn.IFNA(VLOOKUP(Fullmath[[#This Row],[M3]],$H$2:$L1427,2,FALSE),VLOOKUP(Fullmath[[#This Row],[M3]],$H1429:$L$2227,2,FALSE)),0)</f>
        <v>0</v>
      </c>
      <c r="X1428" s="16">
        <f>IFERROR(_xlfn.IFNA(VLOOKUP(Fullmath[[#This Row],[M3]],$H$2:$L1427,4,FALSE),VLOOKUP(Fullmath[[#This Row],[M3]],$H1429:$L$2227,4,FALSE)),0)</f>
        <v>0</v>
      </c>
      <c r="AA1428" s="15">
        <f>IFERROR(_xlfn.IFNA(VLOOKUP(Fullmath[[#This Row],[M4]],$H$2:$L1427,2,FALSE),VLOOKUP(Fullmath[[#This Row],[M4]],$H1429:$L$2227,2,FALSE)),0)</f>
        <v>0</v>
      </c>
      <c r="AB1428" s="16">
        <f>IFERROR(_xlfn.IFNA(VLOOKUP(Fullmath[[#This Row],[M4]],$H$2:$L1427,4,FALSE),VLOOKUP(Fullmath[[#This Row],[M4]],$H1429:$L$2227,4,FALSE)),0)</f>
        <v>0</v>
      </c>
      <c r="AE1428" s="15">
        <f>IFERROR(_xlfn.IFNA(VLOOKUP(Fullmath[[#This Row],[M5]],$H$2:$L1427,2,FALSE),VLOOKUP(Fullmath[[#This Row],[M5]],$H1429:$L$2227,2,FALSE)),0)</f>
        <v>0</v>
      </c>
      <c r="AF1428" s="16">
        <f>IFERROR(_xlfn.IFNA(VLOOKUP(Fullmath[[#This Row],[M5]],$H$2:$L1427,4,FALSE),VLOOKUP(Fullmath[[#This Row],[M5]],$H1429:$L$2227,4,FALSE)),0)</f>
        <v>0</v>
      </c>
      <c r="AI1428" s="15">
        <f>IFERROR(_xlfn.IFNA(VLOOKUP(Fullmath[[#This Row],[M6]],$H$2:$L1427,2,FALSE),VLOOKUP(Fullmath[[#This Row],[M6]],$H1429:$L$2227,2,FALSE)),0)</f>
        <v>0</v>
      </c>
      <c r="AJ1428" s="16">
        <f>IFERROR(_xlfn.IFNA(VLOOKUP(Fullmath[[#This Row],[M6]],$H$2:$L1427,4,FALSE),VLOOKUP(Fullmath[[#This Row],[M6]],$H1429:$L$2227,4,FALSE)),0)</f>
        <v>0</v>
      </c>
      <c r="AM1428" s="6">
        <f>(IFERROR(VLOOKUP(AK1428,Components[[Name]:[Price]],2,FALSE),0))</f>
        <v>0</v>
      </c>
      <c r="AP1428" s="6">
        <f>(IFERROR(VLOOKUP(AN1428,Components[[Name]:[Price]],2,FALSE),0))</f>
        <v>0</v>
      </c>
      <c r="AS1428" s="6">
        <f>(IFERROR(VLOOKUP(AQ1428,Components[[Name]:[Price]],2,FALSE),0))</f>
        <v>0</v>
      </c>
      <c r="AV1428" s="6">
        <f>(IFERROR(VLOOKUP(AT1428,Components[[Name]:[Price]],2,FALSE),0))</f>
        <v>0</v>
      </c>
      <c r="AY1428" s="6">
        <f>(IFERROR(VLOOKUP(AW1428,Components[[Name]:[Price]],2,FALSE),0))</f>
        <v>0</v>
      </c>
      <c r="BB1428" s="6">
        <f>(IFERROR(VLOOKUP(AZ1428,Components[[Name]:[Price]],2,FALSE),0))</f>
        <v>0</v>
      </c>
    </row>
    <row r="1429" spans="9:54" x14ac:dyDescent="0.2">
      <c r="I1429" s="7" t="e">
        <f>Fullmath[[#This Row],[Total CP]]/Fullmath[[#This Row],[Quantity]]</f>
        <v>#DIV/0!</v>
      </c>
      <c r="J14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29" s="6" t="e">
        <f>Fullmath[[#This Row],[Mat Cost]]/Fullmath[[#This Row],[Quantity]]</f>
        <v>#DIV/0!</v>
      </c>
      <c r="L14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29" s="14"/>
      <c r="O1429" s="15">
        <f>IFERROR(_xlfn.IFNA(VLOOKUP(Fullmath[[#This Row],[M1]],$H$2:$L1428,2,FALSE),VLOOKUP(Fullmath[[#This Row],[M1]],$H1430:$L$2227,2,FALSE)),0)</f>
        <v>0</v>
      </c>
      <c r="P1429" s="16">
        <f>IFERROR(_xlfn.IFNA(VLOOKUP(Fullmath[[#This Row],[M1]],$H$2:$L1428,4,FALSE),VLOOKUP(Fullmath[[#This Row],[M1]],$H1430:$L$2227,4,FALSE)),0)</f>
        <v>0</v>
      </c>
      <c r="S1429" s="15">
        <f>IFERROR(_xlfn.IFNA(VLOOKUP(Fullmath[[#This Row],[M2]],$H$2:$L1428,2,FALSE),VLOOKUP(Fullmath[[#This Row],[M2]],$H1430:$L$2227,2,FALSE)),0)</f>
        <v>0</v>
      </c>
      <c r="T1429" s="16">
        <f>IFERROR(_xlfn.IFNA(VLOOKUP(Fullmath[[#This Row],[M2]],$H$2:$L1428,4,FALSE),VLOOKUP(Fullmath[[#This Row],[M2]],$H1430:$L$2227,4,FALSE)),0)</f>
        <v>0</v>
      </c>
      <c r="W1429" s="15">
        <f>IFERROR(_xlfn.IFNA(VLOOKUP(Fullmath[[#This Row],[M3]],$H$2:$L1428,2,FALSE),VLOOKUP(Fullmath[[#This Row],[M3]],$H1430:$L$2227,2,FALSE)),0)</f>
        <v>0</v>
      </c>
      <c r="X1429" s="16">
        <f>IFERROR(_xlfn.IFNA(VLOOKUP(Fullmath[[#This Row],[M3]],$H$2:$L1428,4,FALSE),VLOOKUP(Fullmath[[#This Row],[M3]],$H1430:$L$2227,4,FALSE)),0)</f>
        <v>0</v>
      </c>
      <c r="AA1429" s="15">
        <f>IFERROR(_xlfn.IFNA(VLOOKUP(Fullmath[[#This Row],[M4]],$H$2:$L1428,2,FALSE),VLOOKUP(Fullmath[[#This Row],[M4]],$H1430:$L$2227,2,FALSE)),0)</f>
        <v>0</v>
      </c>
      <c r="AB1429" s="16">
        <f>IFERROR(_xlfn.IFNA(VLOOKUP(Fullmath[[#This Row],[M4]],$H$2:$L1428,4,FALSE),VLOOKUP(Fullmath[[#This Row],[M4]],$H1430:$L$2227,4,FALSE)),0)</f>
        <v>0</v>
      </c>
      <c r="AE1429" s="15">
        <f>IFERROR(_xlfn.IFNA(VLOOKUP(Fullmath[[#This Row],[M5]],$H$2:$L1428,2,FALSE),VLOOKUP(Fullmath[[#This Row],[M5]],$H1430:$L$2227,2,FALSE)),0)</f>
        <v>0</v>
      </c>
      <c r="AF1429" s="16">
        <f>IFERROR(_xlfn.IFNA(VLOOKUP(Fullmath[[#This Row],[M5]],$H$2:$L1428,4,FALSE),VLOOKUP(Fullmath[[#This Row],[M5]],$H1430:$L$2227,4,FALSE)),0)</f>
        <v>0</v>
      </c>
      <c r="AI1429" s="15">
        <f>IFERROR(_xlfn.IFNA(VLOOKUP(Fullmath[[#This Row],[M6]],$H$2:$L1428,2,FALSE),VLOOKUP(Fullmath[[#This Row],[M6]],$H1430:$L$2227,2,FALSE)),0)</f>
        <v>0</v>
      </c>
      <c r="AJ1429" s="16">
        <f>IFERROR(_xlfn.IFNA(VLOOKUP(Fullmath[[#This Row],[M6]],$H$2:$L1428,4,FALSE),VLOOKUP(Fullmath[[#This Row],[M6]],$H1430:$L$2227,4,FALSE)),0)</f>
        <v>0</v>
      </c>
      <c r="AM1429" s="6">
        <f>(IFERROR(VLOOKUP(AK1429,Components[[Name]:[Price]],2,FALSE),0))</f>
        <v>0</v>
      </c>
      <c r="AP1429" s="6">
        <f>(IFERROR(VLOOKUP(AN1429,Components[[Name]:[Price]],2,FALSE),0))</f>
        <v>0</v>
      </c>
      <c r="AS1429" s="6">
        <f>(IFERROR(VLOOKUP(AQ1429,Components[[Name]:[Price]],2,FALSE),0))</f>
        <v>0</v>
      </c>
      <c r="AV1429" s="6">
        <f>(IFERROR(VLOOKUP(AT1429,Components[[Name]:[Price]],2,FALSE),0))</f>
        <v>0</v>
      </c>
      <c r="AY1429" s="6">
        <f>(IFERROR(VLOOKUP(AW1429,Components[[Name]:[Price]],2,FALSE),0))</f>
        <v>0</v>
      </c>
      <c r="BB1429" s="6">
        <f>(IFERROR(VLOOKUP(AZ1429,Components[[Name]:[Price]],2,FALSE),0))</f>
        <v>0</v>
      </c>
    </row>
    <row r="1430" spans="9:54" x14ac:dyDescent="0.2">
      <c r="I1430" s="7" t="e">
        <f>Fullmath[[#This Row],[Total CP]]/Fullmath[[#This Row],[Quantity]]</f>
        <v>#DIV/0!</v>
      </c>
      <c r="J14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0" s="6" t="e">
        <f>Fullmath[[#This Row],[Mat Cost]]/Fullmath[[#This Row],[Quantity]]</f>
        <v>#DIV/0!</v>
      </c>
      <c r="L14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0" s="14"/>
      <c r="O1430" s="15">
        <f>IFERROR(_xlfn.IFNA(VLOOKUP(Fullmath[[#This Row],[M1]],$H$2:$L1429,2,FALSE),VLOOKUP(Fullmath[[#This Row],[M1]],$H1431:$L$2227,2,FALSE)),0)</f>
        <v>0</v>
      </c>
      <c r="P1430" s="16">
        <f>IFERROR(_xlfn.IFNA(VLOOKUP(Fullmath[[#This Row],[M1]],$H$2:$L1429,4,FALSE),VLOOKUP(Fullmath[[#This Row],[M1]],$H1431:$L$2227,4,FALSE)),0)</f>
        <v>0</v>
      </c>
      <c r="S1430" s="15">
        <f>IFERROR(_xlfn.IFNA(VLOOKUP(Fullmath[[#This Row],[M2]],$H$2:$L1429,2,FALSE),VLOOKUP(Fullmath[[#This Row],[M2]],$H1431:$L$2227,2,FALSE)),0)</f>
        <v>0</v>
      </c>
      <c r="T1430" s="16">
        <f>IFERROR(_xlfn.IFNA(VLOOKUP(Fullmath[[#This Row],[M2]],$H$2:$L1429,4,FALSE),VLOOKUP(Fullmath[[#This Row],[M2]],$H1431:$L$2227,4,FALSE)),0)</f>
        <v>0</v>
      </c>
      <c r="W1430" s="15">
        <f>IFERROR(_xlfn.IFNA(VLOOKUP(Fullmath[[#This Row],[M3]],$H$2:$L1429,2,FALSE),VLOOKUP(Fullmath[[#This Row],[M3]],$H1431:$L$2227,2,FALSE)),0)</f>
        <v>0</v>
      </c>
      <c r="X1430" s="16">
        <f>IFERROR(_xlfn.IFNA(VLOOKUP(Fullmath[[#This Row],[M3]],$H$2:$L1429,4,FALSE),VLOOKUP(Fullmath[[#This Row],[M3]],$H1431:$L$2227,4,FALSE)),0)</f>
        <v>0</v>
      </c>
      <c r="AA1430" s="15">
        <f>IFERROR(_xlfn.IFNA(VLOOKUP(Fullmath[[#This Row],[M4]],$H$2:$L1429,2,FALSE),VLOOKUP(Fullmath[[#This Row],[M4]],$H1431:$L$2227,2,FALSE)),0)</f>
        <v>0</v>
      </c>
      <c r="AB1430" s="16">
        <f>IFERROR(_xlfn.IFNA(VLOOKUP(Fullmath[[#This Row],[M4]],$H$2:$L1429,4,FALSE),VLOOKUP(Fullmath[[#This Row],[M4]],$H1431:$L$2227,4,FALSE)),0)</f>
        <v>0</v>
      </c>
      <c r="AE1430" s="15">
        <f>IFERROR(_xlfn.IFNA(VLOOKUP(Fullmath[[#This Row],[M5]],$H$2:$L1429,2,FALSE),VLOOKUP(Fullmath[[#This Row],[M5]],$H1431:$L$2227,2,FALSE)),0)</f>
        <v>0</v>
      </c>
      <c r="AF1430" s="16">
        <f>IFERROR(_xlfn.IFNA(VLOOKUP(Fullmath[[#This Row],[M5]],$H$2:$L1429,4,FALSE),VLOOKUP(Fullmath[[#This Row],[M5]],$H1431:$L$2227,4,FALSE)),0)</f>
        <v>0</v>
      </c>
      <c r="AI1430" s="15">
        <f>IFERROR(_xlfn.IFNA(VLOOKUP(Fullmath[[#This Row],[M6]],$H$2:$L1429,2,FALSE),VLOOKUP(Fullmath[[#This Row],[M6]],$H1431:$L$2227,2,FALSE)),0)</f>
        <v>0</v>
      </c>
      <c r="AJ1430" s="16">
        <f>IFERROR(_xlfn.IFNA(VLOOKUP(Fullmath[[#This Row],[M6]],$H$2:$L1429,4,FALSE),VLOOKUP(Fullmath[[#This Row],[M6]],$H1431:$L$2227,4,FALSE)),0)</f>
        <v>0</v>
      </c>
      <c r="AM1430" s="6">
        <f>(IFERROR(VLOOKUP(AK1430,Components[[Name]:[Price]],2,FALSE),0))</f>
        <v>0</v>
      </c>
      <c r="AP1430" s="6">
        <f>(IFERROR(VLOOKUP(AN1430,Components[[Name]:[Price]],2,FALSE),0))</f>
        <v>0</v>
      </c>
      <c r="AS1430" s="6">
        <f>(IFERROR(VLOOKUP(AQ1430,Components[[Name]:[Price]],2,FALSE),0))</f>
        <v>0</v>
      </c>
      <c r="AV1430" s="6">
        <f>(IFERROR(VLOOKUP(AT1430,Components[[Name]:[Price]],2,FALSE),0))</f>
        <v>0</v>
      </c>
      <c r="AY1430" s="6">
        <f>(IFERROR(VLOOKUP(AW1430,Components[[Name]:[Price]],2,FALSE),0))</f>
        <v>0</v>
      </c>
      <c r="BB1430" s="6">
        <f>(IFERROR(VLOOKUP(AZ1430,Components[[Name]:[Price]],2,FALSE),0))</f>
        <v>0</v>
      </c>
    </row>
    <row r="1431" spans="9:54" x14ac:dyDescent="0.2">
      <c r="I1431" s="7" t="e">
        <f>Fullmath[[#This Row],[Total CP]]/Fullmath[[#This Row],[Quantity]]</f>
        <v>#DIV/0!</v>
      </c>
      <c r="J14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1" s="6" t="e">
        <f>Fullmath[[#This Row],[Mat Cost]]/Fullmath[[#This Row],[Quantity]]</f>
        <v>#DIV/0!</v>
      </c>
      <c r="L14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1" s="14"/>
      <c r="O1431" s="15">
        <f>IFERROR(_xlfn.IFNA(VLOOKUP(Fullmath[[#This Row],[M1]],$H$2:$L1430,2,FALSE),VLOOKUP(Fullmath[[#This Row],[M1]],$H1432:$L$2227,2,FALSE)),0)</f>
        <v>0</v>
      </c>
      <c r="P1431" s="16">
        <f>IFERROR(_xlfn.IFNA(VLOOKUP(Fullmath[[#This Row],[M1]],$H$2:$L1430,4,FALSE),VLOOKUP(Fullmath[[#This Row],[M1]],$H1432:$L$2227,4,FALSE)),0)</f>
        <v>0</v>
      </c>
      <c r="S1431" s="15">
        <f>IFERROR(_xlfn.IFNA(VLOOKUP(Fullmath[[#This Row],[M2]],$H$2:$L1430,2,FALSE),VLOOKUP(Fullmath[[#This Row],[M2]],$H1432:$L$2227,2,FALSE)),0)</f>
        <v>0</v>
      </c>
      <c r="T1431" s="16">
        <f>IFERROR(_xlfn.IFNA(VLOOKUP(Fullmath[[#This Row],[M2]],$H$2:$L1430,4,FALSE),VLOOKUP(Fullmath[[#This Row],[M2]],$H1432:$L$2227,4,FALSE)),0)</f>
        <v>0</v>
      </c>
      <c r="W1431" s="15">
        <f>IFERROR(_xlfn.IFNA(VLOOKUP(Fullmath[[#This Row],[M3]],$H$2:$L1430,2,FALSE),VLOOKUP(Fullmath[[#This Row],[M3]],$H1432:$L$2227,2,FALSE)),0)</f>
        <v>0</v>
      </c>
      <c r="X1431" s="16">
        <f>IFERROR(_xlfn.IFNA(VLOOKUP(Fullmath[[#This Row],[M3]],$H$2:$L1430,4,FALSE),VLOOKUP(Fullmath[[#This Row],[M3]],$H1432:$L$2227,4,FALSE)),0)</f>
        <v>0</v>
      </c>
      <c r="AA1431" s="15">
        <f>IFERROR(_xlfn.IFNA(VLOOKUP(Fullmath[[#This Row],[M4]],$H$2:$L1430,2,FALSE),VLOOKUP(Fullmath[[#This Row],[M4]],$H1432:$L$2227,2,FALSE)),0)</f>
        <v>0</v>
      </c>
      <c r="AB1431" s="16">
        <f>IFERROR(_xlfn.IFNA(VLOOKUP(Fullmath[[#This Row],[M4]],$H$2:$L1430,4,FALSE),VLOOKUP(Fullmath[[#This Row],[M4]],$H1432:$L$2227,4,FALSE)),0)</f>
        <v>0</v>
      </c>
      <c r="AE1431" s="15">
        <f>IFERROR(_xlfn.IFNA(VLOOKUP(Fullmath[[#This Row],[M5]],$H$2:$L1430,2,FALSE),VLOOKUP(Fullmath[[#This Row],[M5]],$H1432:$L$2227,2,FALSE)),0)</f>
        <v>0</v>
      </c>
      <c r="AF1431" s="16">
        <f>IFERROR(_xlfn.IFNA(VLOOKUP(Fullmath[[#This Row],[M5]],$H$2:$L1430,4,FALSE),VLOOKUP(Fullmath[[#This Row],[M5]],$H1432:$L$2227,4,FALSE)),0)</f>
        <v>0</v>
      </c>
      <c r="AI1431" s="15">
        <f>IFERROR(_xlfn.IFNA(VLOOKUP(Fullmath[[#This Row],[M6]],$H$2:$L1430,2,FALSE),VLOOKUP(Fullmath[[#This Row],[M6]],$H1432:$L$2227,2,FALSE)),0)</f>
        <v>0</v>
      </c>
      <c r="AJ1431" s="16">
        <f>IFERROR(_xlfn.IFNA(VLOOKUP(Fullmath[[#This Row],[M6]],$H$2:$L1430,4,FALSE),VLOOKUP(Fullmath[[#This Row],[M6]],$H1432:$L$2227,4,FALSE)),0)</f>
        <v>0</v>
      </c>
      <c r="AM1431" s="6">
        <f>(IFERROR(VLOOKUP(AK1431,Components[[Name]:[Price]],2,FALSE),0))</f>
        <v>0</v>
      </c>
      <c r="AP1431" s="6">
        <f>(IFERROR(VLOOKUP(AN1431,Components[[Name]:[Price]],2,FALSE),0))</f>
        <v>0</v>
      </c>
      <c r="AS1431" s="6">
        <f>(IFERROR(VLOOKUP(AQ1431,Components[[Name]:[Price]],2,FALSE),0))</f>
        <v>0</v>
      </c>
      <c r="AV1431" s="6">
        <f>(IFERROR(VLOOKUP(AT1431,Components[[Name]:[Price]],2,FALSE),0))</f>
        <v>0</v>
      </c>
      <c r="AY1431" s="6">
        <f>(IFERROR(VLOOKUP(AW1431,Components[[Name]:[Price]],2,FALSE),0))</f>
        <v>0</v>
      </c>
      <c r="BB1431" s="6">
        <f>(IFERROR(VLOOKUP(AZ1431,Components[[Name]:[Price]],2,FALSE),0))</f>
        <v>0</v>
      </c>
    </row>
    <row r="1432" spans="9:54" x14ac:dyDescent="0.2">
      <c r="I1432" s="7" t="e">
        <f>Fullmath[[#This Row],[Total CP]]/Fullmath[[#This Row],[Quantity]]</f>
        <v>#DIV/0!</v>
      </c>
      <c r="J14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2" s="6" t="e">
        <f>Fullmath[[#This Row],[Mat Cost]]/Fullmath[[#This Row],[Quantity]]</f>
        <v>#DIV/0!</v>
      </c>
      <c r="L14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2" s="14"/>
      <c r="O1432" s="15">
        <f>IFERROR(_xlfn.IFNA(VLOOKUP(Fullmath[[#This Row],[M1]],$H$2:$L1431,2,FALSE),VLOOKUP(Fullmath[[#This Row],[M1]],$H1433:$L$2227,2,FALSE)),0)</f>
        <v>0</v>
      </c>
      <c r="P1432" s="16">
        <f>IFERROR(_xlfn.IFNA(VLOOKUP(Fullmath[[#This Row],[M1]],$H$2:$L1431,4,FALSE),VLOOKUP(Fullmath[[#This Row],[M1]],$H1433:$L$2227,4,FALSE)),0)</f>
        <v>0</v>
      </c>
      <c r="S1432" s="15">
        <f>IFERROR(_xlfn.IFNA(VLOOKUP(Fullmath[[#This Row],[M2]],$H$2:$L1431,2,FALSE),VLOOKUP(Fullmath[[#This Row],[M2]],$H1433:$L$2227,2,FALSE)),0)</f>
        <v>0</v>
      </c>
      <c r="T1432" s="16">
        <f>IFERROR(_xlfn.IFNA(VLOOKUP(Fullmath[[#This Row],[M2]],$H$2:$L1431,4,FALSE),VLOOKUP(Fullmath[[#This Row],[M2]],$H1433:$L$2227,4,FALSE)),0)</f>
        <v>0</v>
      </c>
      <c r="W1432" s="15">
        <f>IFERROR(_xlfn.IFNA(VLOOKUP(Fullmath[[#This Row],[M3]],$H$2:$L1431,2,FALSE),VLOOKUP(Fullmath[[#This Row],[M3]],$H1433:$L$2227,2,FALSE)),0)</f>
        <v>0</v>
      </c>
      <c r="X1432" s="16">
        <f>IFERROR(_xlfn.IFNA(VLOOKUP(Fullmath[[#This Row],[M3]],$H$2:$L1431,4,FALSE),VLOOKUP(Fullmath[[#This Row],[M3]],$H1433:$L$2227,4,FALSE)),0)</f>
        <v>0</v>
      </c>
      <c r="AA1432" s="15">
        <f>IFERROR(_xlfn.IFNA(VLOOKUP(Fullmath[[#This Row],[M4]],$H$2:$L1431,2,FALSE),VLOOKUP(Fullmath[[#This Row],[M4]],$H1433:$L$2227,2,FALSE)),0)</f>
        <v>0</v>
      </c>
      <c r="AB1432" s="16">
        <f>IFERROR(_xlfn.IFNA(VLOOKUP(Fullmath[[#This Row],[M4]],$H$2:$L1431,4,FALSE),VLOOKUP(Fullmath[[#This Row],[M4]],$H1433:$L$2227,4,FALSE)),0)</f>
        <v>0</v>
      </c>
      <c r="AE1432" s="15">
        <f>IFERROR(_xlfn.IFNA(VLOOKUP(Fullmath[[#This Row],[M5]],$H$2:$L1431,2,FALSE),VLOOKUP(Fullmath[[#This Row],[M5]],$H1433:$L$2227,2,FALSE)),0)</f>
        <v>0</v>
      </c>
      <c r="AF1432" s="16">
        <f>IFERROR(_xlfn.IFNA(VLOOKUP(Fullmath[[#This Row],[M5]],$H$2:$L1431,4,FALSE),VLOOKUP(Fullmath[[#This Row],[M5]],$H1433:$L$2227,4,FALSE)),0)</f>
        <v>0</v>
      </c>
      <c r="AI1432" s="15">
        <f>IFERROR(_xlfn.IFNA(VLOOKUP(Fullmath[[#This Row],[M6]],$H$2:$L1431,2,FALSE),VLOOKUP(Fullmath[[#This Row],[M6]],$H1433:$L$2227,2,FALSE)),0)</f>
        <v>0</v>
      </c>
      <c r="AJ1432" s="16">
        <f>IFERROR(_xlfn.IFNA(VLOOKUP(Fullmath[[#This Row],[M6]],$H$2:$L1431,4,FALSE),VLOOKUP(Fullmath[[#This Row],[M6]],$H1433:$L$2227,4,FALSE)),0)</f>
        <v>0</v>
      </c>
      <c r="AM1432" s="6">
        <f>(IFERROR(VLOOKUP(AK1432,Components[[Name]:[Price]],2,FALSE),0))</f>
        <v>0</v>
      </c>
      <c r="AP1432" s="6">
        <f>(IFERROR(VLOOKUP(AN1432,Components[[Name]:[Price]],2,FALSE),0))</f>
        <v>0</v>
      </c>
      <c r="AS1432" s="6">
        <f>(IFERROR(VLOOKUP(AQ1432,Components[[Name]:[Price]],2,FALSE),0))</f>
        <v>0</v>
      </c>
      <c r="AV1432" s="6">
        <f>(IFERROR(VLOOKUP(AT1432,Components[[Name]:[Price]],2,FALSE),0))</f>
        <v>0</v>
      </c>
      <c r="AY1432" s="6">
        <f>(IFERROR(VLOOKUP(AW1432,Components[[Name]:[Price]],2,FALSE),0))</f>
        <v>0</v>
      </c>
      <c r="BB1432" s="6">
        <f>(IFERROR(VLOOKUP(AZ1432,Components[[Name]:[Price]],2,FALSE),0))</f>
        <v>0</v>
      </c>
    </row>
    <row r="1433" spans="9:54" x14ac:dyDescent="0.2">
      <c r="I1433" s="7" t="e">
        <f>Fullmath[[#This Row],[Total CP]]/Fullmath[[#This Row],[Quantity]]</f>
        <v>#DIV/0!</v>
      </c>
      <c r="J14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3" s="6" t="e">
        <f>Fullmath[[#This Row],[Mat Cost]]/Fullmath[[#This Row],[Quantity]]</f>
        <v>#DIV/0!</v>
      </c>
      <c r="L14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3" s="14"/>
      <c r="O1433" s="15">
        <f>IFERROR(_xlfn.IFNA(VLOOKUP(Fullmath[[#This Row],[M1]],$H$2:$L1432,2,FALSE),VLOOKUP(Fullmath[[#This Row],[M1]],$H1434:$L$2227,2,FALSE)),0)</f>
        <v>0</v>
      </c>
      <c r="P1433" s="16">
        <f>IFERROR(_xlfn.IFNA(VLOOKUP(Fullmath[[#This Row],[M1]],$H$2:$L1432,4,FALSE),VLOOKUP(Fullmath[[#This Row],[M1]],$H1434:$L$2227,4,FALSE)),0)</f>
        <v>0</v>
      </c>
      <c r="S1433" s="15">
        <f>IFERROR(_xlfn.IFNA(VLOOKUP(Fullmath[[#This Row],[M2]],$H$2:$L1432,2,FALSE),VLOOKUP(Fullmath[[#This Row],[M2]],$H1434:$L$2227,2,FALSE)),0)</f>
        <v>0</v>
      </c>
      <c r="T1433" s="16">
        <f>IFERROR(_xlfn.IFNA(VLOOKUP(Fullmath[[#This Row],[M2]],$H$2:$L1432,4,FALSE),VLOOKUP(Fullmath[[#This Row],[M2]],$H1434:$L$2227,4,FALSE)),0)</f>
        <v>0</v>
      </c>
      <c r="W1433" s="15">
        <f>IFERROR(_xlfn.IFNA(VLOOKUP(Fullmath[[#This Row],[M3]],$H$2:$L1432,2,FALSE),VLOOKUP(Fullmath[[#This Row],[M3]],$H1434:$L$2227,2,FALSE)),0)</f>
        <v>0</v>
      </c>
      <c r="X1433" s="16">
        <f>IFERROR(_xlfn.IFNA(VLOOKUP(Fullmath[[#This Row],[M3]],$H$2:$L1432,4,FALSE),VLOOKUP(Fullmath[[#This Row],[M3]],$H1434:$L$2227,4,FALSE)),0)</f>
        <v>0</v>
      </c>
      <c r="AA1433" s="15">
        <f>IFERROR(_xlfn.IFNA(VLOOKUP(Fullmath[[#This Row],[M4]],$H$2:$L1432,2,FALSE),VLOOKUP(Fullmath[[#This Row],[M4]],$H1434:$L$2227,2,FALSE)),0)</f>
        <v>0</v>
      </c>
      <c r="AB1433" s="16">
        <f>IFERROR(_xlfn.IFNA(VLOOKUP(Fullmath[[#This Row],[M4]],$H$2:$L1432,4,FALSE),VLOOKUP(Fullmath[[#This Row],[M4]],$H1434:$L$2227,4,FALSE)),0)</f>
        <v>0</v>
      </c>
      <c r="AE1433" s="15">
        <f>IFERROR(_xlfn.IFNA(VLOOKUP(Fullmath[[#This Row],[M5]],$H$2:$L1432,2,FALSE),VLOOKUP(Fullmath[[#This Row],[M5]],$H1434:$L$2227,2,FALSE)),0)</f>
        <v>0</v>
      </c>
      <c r="AF1433" s="16">
        <f>IFERROR(_xlfn.IFNA(VLOOKUP(Fullmath[[#This Row],[M5]],$H$2:$L1432,4,FALSE),VLOOKUP(Fullmath[[#This Row],[M5]],$H1434:$L$2227,4,FALSE)),0)</f>
        <v>0</v>
      </c>
      <c r="AI1433" s="15">
        <f>IFERROR(_xlfn.IFNA(VLOOKUP(Fullmath[[#This Row],[M6]],$H$2:$L1432,2,FALSE),VLOOKUP(Fullmath[[#This Row],[M6]],$H1434:$L$2227,2,FALSE)),0)</f>
        <v>0</v>
      </c>
      <c r="AJ1433" s="16">
        <f>IFERROR(_xlfn.IFNA(VLOOKUP(Fullmath[[#This Row],[M6]],$H$2:$L1432,4,FALSE),VLOOKUP(Fullmath[[#This Row],[M6]],$H1434:$L$2227,4,FALSE)),0)</f>
        <v>0</v>
      </c>
      <c r="AM1433" s="6">
        <f>(IFERROR(VLOOKUP(AK1433,Components[[Name]:[Price]],2,FALSE),0))</f>
        <v>0</v>
      </c>
      <c r="AP1433" s="6">
        <f>(IFERROR(VLOOKUP(AN1433,Components[[Name]:[Price]],2,FALSE),0))</f>
        <v>0</v>
      </c>
      <c r="AS1433" s="6">
        <f>(IFERROR(VLOOKUP(AQ1433,Components[[Name]:[Price]],2,FALSE),0))</f>
        <v>0</v>
      </c>
      <c r="AV1433" s="6">
        <f>(IFERROR(VLOOKUP(AT1433,Components[[Name]:[Price]],2,FALSE),0))</f>
        <v>0</v>
      </c>
      <c r="AY1433" s="6">
        <f>(IFERROR(VLOOKUP(AW1433,Components[[Name]:[Price]],2,FALSE),0))</f>
        <v>0</v>
      </c>
      <c r="BB1433" s="6">
        <f>(IFERROR(VLOOKUP(AZ1433,Components[[Name]:[Price]],2,FALSE),0))</f>
        <v>0</v>
      </c>
    </row>
    <row r="1434" spans="9:54" x14ac:dyDescent="0.2">
      <c r="I1434" s="7" t="e">
        <f>Fullmath[[#This Row],[Total CP]]/Fullmath[[#This Row],[Quantity]]</f>
        <v>#DIV/0!</v>
      </c>
      <c r="J14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4" s="6" t="e">
        <f>Fullmath[[#This Row],[Mat Cost]]/Fullmath[[#This Row],[Quantity]]</f>
        <v>#DIV/0!</v>
      </c>
      <c r="L14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4" s="14"/>
      <c r="O1434" s="15">
        <f>IFERROR(_xlfn.IFNA(VLOOKUP(Fullmath[[#This Row],[M1]],$H$2:$L1433,2,FALSE),VLOOKUP(Fullmath[[#This Row],[M1]],$H1435:$L$2227,2,FALSE)),0)</f>
        <v>0</v>
      </c>
      <c r="P1434" s="16">
        <f>IFERROR(_xlfn.IFNA(VLOOKUP(Fullmath[[#This Row],[M1]],$H$2:$L1433,4,FALSE),VLOOKUP(Fullmath[[#This Row],[M1]],$H1435:$L$2227,4,FALSE)),0)</f>
        <v>0</v>
      </c>
      <c r="S1434" s="15">
        <f>IFERROR(_xlfn.IFNA(VLOOKUP(Fullmath[[#This Row],[M2]],$H$2:$L1433,2,FALSE),VLOOKUP(Fullmath[[#This Row],[M2]],$H1435:$L$2227,2,FALSE)),0)</f>
        <v>0</v>
      </c>
      <c r="T1434" s="16">
        <f>IFERROR(_xlfn.IFNA(VLOOKUP(Fullmath[[#This Row],[M2]],$H$2:$L1433,4,FALSE),VLOOKUP(Fullmath[[#This Row],[M2]],$H1435:$L$2227,4,FALSE)),0)</f>
        <v>0</v>
      </c>
      <c r="W1434" s="15">
        <f>IFERROR(_xlfn.IFNA(VLOOKUP(Fullmath[[#This Row],[M3]],$H$2:$L1433,2,FALSE),VLOOKUP(Fullmath[[#This Row],[M3]],$H1435:$L$2227,2,FALSE)),0)</f>
        <v>0</v>
      </c>
      <c r="X1434" s="16">
        <f>IFERROR(_xlfn.IFNA(VLOOKUP(Fullmath[[#This Row],[M3]],$H$2:$L1433,4,FALSE),VLOOKUP(Fullmath[[#This Row],[M3]],$H1435:$L$2227,4,FALSE)),0)</f>
        <v>0</v>
      </c>
      <c r="AA1434" s="15">
        <f>IFERROR(_xlfn.IFNA(VLOOKUP(Fullmath[[#This Row],[M4]],$H$2:$L1433,2,FALSE),VLOOKUP(Fullmath[[#This Row],[M4]],$H1435:$L$2227,2,FALSE)),0)</f>
        <v>0</v>
      </c>
      <c r="AB1434" s="16">
        <f>IFERROR(_xlfn.IFNA(VLOOKUP(Fullmath[[#This Row],[M4]],$H$2:$L1433,4,FALSE),VLOOKUP(Fullmath[[#This Row],[M4]],$H1435:$L$2227,4,FALSE)),0)</f>
        <v>0</v>
      </c>
      <c r="AE1434" s="15">
        <f>IFERROR(_xlfn.IFNA(VLOOKUP(Fullmath[[#This Row],[M5]],$H$2:$L1433,2,FALSE),VLOOKUP(Fullmath[[#This Row],[M5]],$H1435:$L$2227,2,FALSE)),0)</f>
        <v>0</v>
      </c>
      <c r="AF1434" s="16">
        <f>IFERROR(_xlfn.IFNA(VLOOKUP(Fullmath[[#This Row],[M5]],$H$2:$L1433,4,FALSE),VLOOKUP(Fullmath[[#This Row],[M5]],$H1435:$L$2227,4,FALSE)),0)</f>
        <v>0</v>
      </c>
      <c r="AI1434" s="15">
        <f>IFERROR(_xlfn.IFNA(VLOOKUP(Fullmath[[#This Row],[M6]],$H$2:$L1433,2,FALSE),VLOOKUP(Fullmath[[#This Row],[M6]],$H1435:$L$2227,2,FALSE)),0)</f>
        <v>0</v>
      </c>
      <c r="AJ1434" s="16">
        <f>IFERROR(_xlfn.IFNA(VLOOKUP(Fullmath[[#This Row],[M6]],$H$2:$L1433,4,FALSE),VLOOKUP(Fullmath[[#This Row],[M6]],$H1435:$L$2227,4,FALSE)),0)</f>
        <v>0</v>
      </c>
      <c r="AM1434" s="6">
        <f>(IFERROR(VLOOKUP(AK1434,Components[[Name]:[Price]],2,FALSE),0))</f>
        <v>0</v>
      </c>
      <c r="AP1434" s="6">
        <f>(IFERROR(VLOOKUP(AN1434,Components[[Name]:[Price]],2,FALSE),0))</f>
        <v>0</v>
      </c>
      <c r="AS1434" s="6">
        <f>(IFERROR(VLOOKUP(AQ1434,Components[[Name]:[Price]],2,FALSE),0))</f>
        <v>0</v>
      </c>
      <c r="AV1434" s="6">
        <f>(IFERROR(VLOOKUP(AT1434,Components[[Name]:[Price]],2,FALSE),0))</f>
        <v>0</v>
      </c>
      <c r="AY1434" s="6">
        <f>(IFERROR(VLOOKUP(AW1434,Components[[Name]:[Price]],2,FALSE),0))</f>
        <v>0</v>
      </c>
      <c r="BB1434" s="6">
        <f>(IFERROR(VLOOKUP(AZ1434,Components[[Name]:[Price]],2,FALSE),0))</f>
        <v>0</v>
      </c>
    </row>
    <row r="1435" spans="9:54" x14ac:dyDescent="0.2">
      <c r="I1435" s="7" t="e">
        <f>Fullmath[[#This Row],[Total CP]]/Fullmath[[#This Row],[Quantity]]</f>
        <v>#DIV/0!</v>
      </c>
      <c r="J14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5" s="6" t="e">
        <f>Fullmath[[#This Row],[Mat Cost]]/Fullmath[[#This Row],[Quantity]]</f>
        <v>#DIV/0!</v>
      </c>
      <c r="L14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5" s="14"/>
      <c r="O1435" s="15">
        <f>IFERROR(_xlfn.IFNA(VLOOKUP(Fullmath[[#This Row],[M1]],$H$2:$L1434,2,FALSE),VLOOKUP(Fullmath[[#This Row],[M1]],$H1436:$L$2227,2,FALSE)),0)</f>
        <v>0</v>
      </c>
      <c r="P1435" s="16">
        <f>IFERROR(_xlfn.IFNA(VLOOKUP(Fullmath[[#This Row],[M1]],$H$2:$L1434,4,FALSE),VLOOKUP(Fullmath[[#This Row],[M1]],$H1436:$L$2227,4,FALSE)),0)</f>
        <v>0</v>
      </c>
      <c r="S1435" s="15">
        <f>IFERROR(_xlfn.IFNA(VLOOKUP(Fullmath[[#This Row],[M2]],$H$2:$L1434,2,FALSE),VLOOKUP(Fullmath[[#This Row],[M2]],$H1436:$L$2227,2,FALSE)),0)</f>
        <v>0</v>
      </c>
      <c r="T1435" s="16">
        <f>IFERROR(_xlfn.IFNA(VLOOKUP(Fullmath[[#This Row],[M2]],$H$2:$L1434,4,FALSE),VLOOKUP(Fullmath[[#This Row],[M2]],$H1436:$L$2227,4,FALSE)),0)</f>
        <v>0</v>
      </c>
      <c r="W1435" s="15">
        <f>IFERROR(_xlfn.IFNA(VLOOKUP(Fullmath[[#This Row],[M3]],$H$2:$L1434,2,FALSE),VLOOKUP(Fullmath[[#This Row],[M3]],$H1436:$L$2227,2,FALSE)),0)</f>
        <v>0</v>
      </c>
      <c r="X1435" s="16">
        <f>IFERROR(_xlfn.IFNA(VLOOKUP(Fullmath[[#This Row],[M3]],$H$2:$L1434,4,FALSE),VLOOKUP(Fullmath[[#This Row],[M3]],$H1436:$L$2227,4,FALSE)),0)</f>
        <v>0</v>
      </c>
      <c r="AA1435" s="15">
        <f>IFERROR(_xlfn.IFNA(VLOOKUP(Fullmath[[#This Row],[M4]],$H$2:$L1434,2,FALSE),VLOOKUP(Fullmath[[#This Row],[M4]],$H1436:$L$2227,2,FALSE)),0)</f>
        <v>0</v>
      </c>
      <c r="AB1435" s="16">
        <f>IFERROR(_xlfn.IFNA(VLOOKUP(Fullmath[[#This Row],[M4]],$H$2:$L1434,4,FALSE),VLOOKUP(Fullmath[[#This Row],[M4]],$H1436:$L$2227,4,FALSE)),0)</f>
        <v>0</v>
      </c>
      <c r="AE1435" s="15">
        <f>IFERROR(_xlfn.IFNA(VLOOKUP(Fullmath[[#This Row],[M5]],$H$2:$L1434,2,FALSE),VLOOKUP(Fullmath[[#This Row],[M5]],$H1436:$L$2227,2,FALSE)),0)</f>
        <v>0</v>
      </c>
      <c r="AF1435" s="16">
        <f>IFERROR(_xlfn.IFNA(VLOOKUP(Fullmath[[#This Row],[M5]],$H$2:$L1434,4,FALSE),VLOOKUP(Fullmath[[#This Row],[M5]],$H1436:$L$2227,4,FALSE)),0)</f>
        <v>0</v>
      </c>
      <c r="AI1435" s="15">
        <f>IFERROR(_xlfn.IFNA(VLOOKUP(Fullmath[[#This Row],[M6]],$H$2:$L1434,2,FALSE),VLOOKUP(Fullmath[[#This Row],[M6]],$H1436:$L$2227,2,FALSE)),0)</f>
        <v>0</v>
      </c>
      <c r="AJ1435" s="16">
        <f>IFERROR(_xlfn.IFNA(VLOOKUP(Fullmath[[#This Row],[M6]],$H$2:$L1434,4,FALSE),VLOOKUP(Fullmath[[#This Row],[M6]],$H1436:$L$2227,4,FALSE)),0)</f>
        <v>0</v>
      </c>
      <c r="AM1435" s="6">
        <f>(IFERROR(VLOOKUP(AK1435,Components[[Name]:[Price]],2,FALSE),0))</f>
        <v>0</v>
      </c>
      <c r="AP1435" s="6">
        <f>(IFERROR(VLOOKUP(AN1435,Components[[Name]:[Price]],2,FALSE),0))</f>
        <v>0</v>
      </c>
      <c r="AS1435" s="6">
        <f>(IFERROR(VLOOKUP(AQ1435,Components[[Name]:[Price]],2,FALSE),0))</f>
        <v>0</v>
      </c>
      <c r="AV1435" s="6">
        <f>(IFERROR(VLOOKUP(AT1435,Components[[Name]:[Price]],2,FALSE),0))</f>
        <v>0</v>
      </c>
      <c r="AY1435" s="6">
        <f>(IFERROR(VLOOKUP(AW1435,Components[[Name]:[Price]],2,FALSE),0))</f>
        <v>0</v>
      </c>
      <c r="BB1435" s="6">
        <f>(IFERROR(VLOOKUP(AZ1435,Components[[Name]:[Price]],2,FALSE),0))</f>
        <v>0</v>
      </c>
    </row>
    <row r="1436" spans="9:54" x14ac:dyDescent="0.2">
      <c r="I1436" s="7" t="e">
        <f>Fullmath[[#This Row],[Total CP]]/Fullmath[[#This Row],[Quantity]]</f>
        <v>#DIV/0!</v>
      </c>
      <c r="J14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6" s="6" t="e">
        <f>Fullmath[[#This Row],[Mat Cost]]/Fullmath[[#This Row],[Quantity]]</f>
        <v>#DIV/0!</v>
      </c>
      <c r="L14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6" s="14"/>
      <c r="O1436" s="15">
        <f>IFERROR(_xlfn.IFNA(VLOOKUP(Fullmath[[#This Row],[M1]],$H$2:$L1435,2,FALSE),VLOOKUP(Fullmath[[#This Row],[M1]],$H1437:$L$2227,2,FALSE)),0)</f>
        <v>0</v>
      </c>
      <c r="P1436" s="16">
        <f>IFERROR(_xlfn.IFNA(VLOOKUP(Fullmath[[#This Row],[M1]],$H$2:$L1435,4,FALSE),VLOOKUP(Fullmath[[#This Row],[M1]],$H1437:$L$2227,4,FALSE)),0)</f>
        <v>0</v>
      </c>
      <c r="S1436" s="15">
        <f>IFERROR(_xlfn.IFNA(VLOOKUP(Fullmath[[#This Row],[M2]],$H$2:$L1435,2,FALSE),VLOOKUP(Fullmath[[#This Row],[M2]],$H1437:$L$2227,2,FALSE)),0)</f>
        <v>0</v>
      </c>
      <c r="T1436" s="16">
        <f>IFERROR(_xlfn.IFNA(VLOOKUP(Fullmath[[#This Row],[M2]],$H$2:$L1435,4,FALSE),VLOOKUP(Fullmath[[#This Row],[M2]],$H1437:$L$2227,4,FALSE)),0)</f>
        <v>0</v>
      </c>
      <c r="W1436" s="15">
        <f>IFERROR(_xlfn.IFNA(VLOOKUP(Fullmath[[#This Row],[M3]],$H$2:$L1435,2,FALSE),VLOOKUP(Fullmath[[#This Row],[M3]],$H1437:$L$2227,2,FALSE)),0)</f>
        <v>0</v>
      </c>
      <c r="X1436" s="16">
        <f>IFERROR(_xlfn.IFNA(VLOOKUP(Fullmath[[#This Row],[M3]],$H$2:$L1435,4,FALSE),VLOOKUP(Fullmath[[#This Row],[M3]],$H1437:$L$2227,4,FALSE)),0)</f>
        <v>0</v>
      </c>
      <c r="AA1436" s="15">
        <f>IFERROR(_xlfn.IFNA(VLOOKUP(Fullmath[[#This Row],[M4]],$H$2:$L1435,2,FALSE),VLOOKUP(Fullmath[[#This Row],[M4]],$H1437:$L$2227,2,FALSE)),0)</f>
        <v>0</v>
      </c>
      <c r="AB1436" s="16">
        <f>IFERROR(_xlfn.IFNA(VLOOKUP(Fullmath[[#This Row],[M4]],$H$2:$L1435,4,FALSE),VLOOKUP(Fullmath[[#This Row],[M4]],$H1437:$L$2227,4,FALSE)),0)</f>
        <v>0</v>
      </c>
      <c r="AE1436" s="15">
        <f>IFERROR(_xlfn.IFNA(VLOOKUP(Fullmath[[#This Row],[M5]],$H$2:$L1435,2,FALSE),VLOOKUP(Fullmath[[#This Row],[M5]],$H1437:$L$2227,2,FALSE)),0)</f>
        <v>0</v>
      </c>
      <c r="AF1436" s="16">
        <f>IFERROR(_xlfn.IFNA(VLOOKUP(Fullmath[[#This Row],[M5]],$H$2:$L1435,4,FALSE),VLOOKUP(Fullmath[[#This Row],[M5]],$H1437:$L$2227,4,FALSE)),0)</f>
        <v>0</v>
      </c>
      <c r="AI1436" s="15">
        <f>IFERROR(_xlfn.IFNA(VLOOKUP(Fullmath[[#This Row],[M6]],$H$2:$L1435,2,FALSE),VLOOKUP(Fullmath[[#This Row],[M6]],$H1437:$L$2227,2,FALSE)),0)</f>
        <v>0</v>
      </c>
      <c r="AJ1436" s="16">
        <f>IFERROR(_xlfn.IFNA(VLOOKUP(Fullmath[[#This Row],[M6]],$H$2:$L1435,4,FALSE),VLOOKUP(Fullmath[[#This Row],[M6]],$H1437:$L$2227,4,FALSE)),0)</f>
        <v>0</v>
      </c>
      <c r="AM1436" s="6">
        <f>(IFERROR(VLOOKUP(AK1436,Components[[Name]:[Price]],2,FALSE),0))</f>
        <v>0</v>
      </c>
      <c r="AP1436" s="6">
        <f>(IFERROR(VLOOKUP(AN1436,Components[[Name]:[Price]],2,FALSE),0))</f>
        <v>0</v>
      </c>
      <c r="AS1436" s="6">
        <f>(IFERROR(VLOOKUP(AQ1436,Components[[Name]:[Price]],2,FALSE),0))</f>
        <v>0</v>
      </c>
      <c r="AV1436" s="6">
        <f>(IFERROR(VLOOKUP(AT1436,Components[[Name]:[Price]],2,FALSE),0))</f>
        <v>0</v>
      </c>
      <c r="AY1436" s="6">
        <f>(IFERROR(VLOOKUP(AW1436,Components[[Name]:[Price]],2,FALSE),0))</f>
        <v>0</v>
      </c>
      <c r="BB1436" s="6">
        <f>(IFERROR(VLOOKUP(AZ1436,Components[[Name]:[Price]],2,FALSE),0))</f>
        <v>0</v>
      </c>
    </row>
    <row r="1437" spans="9:54" x14ac:dyDescent="0.2">
      <c r="I1437" s="7" t="e">
        <f>Fullmath[[#This Row],[Total CP]]/Fullmath[[#This Row],[Quantity]]</f>
        <v>#DIV/0!</v>
      </c>
      <c r="J14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7" s="6" t="e">
        <f>Fullmath[[#This Row],[Mat Cost]]/Fullmath[[#This Row],[Quantity]]</f>
        <v>#DIV/0!</v>
      </c>
      <c r="L14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7" s="14"/>
      <c r="O1437" s="15">
        <f>IFERROR(_xlfn.IFNA(VLOOKUP(Fullmath[[#This Row],[M1]],$H$2:$L1436,2,FALSE),VLOOKUP(Fullmath[[#This Row],[M1]],$H1438:$L$2227,2,FALSE)),0)</f>
        <v>0</v>
      </c>
      <c r="P1437" s="16">
        <f>IFERROR(_xlfn.IFNA(VLOOKUP(Fullmath[[#This Row],[M1]],$H$2:$L1436,4,FALSE),VLOOKUP(Fullmath[[#This Row],[M1]],$H1438:$L$2227,4,FALSE)),0)</f>
        <v>0</v>
      </c>
      <c r="S1437" s="15">
        <f>IFERROR(_xlfn.IFNA(VLOOKUP(Fullmath[[#This Row],[M2]],$H$2:$L1436,2,FALSE),VLOOKUP(Fullmath[[#This Row],[M2]],$H1438:$L$2227,2,FALSE)),0)</f>
        <v>0</v>
      </c>
      <c r="T1437" s="16">
        <f>IFERROR(_xlfn.IFNA(VLOOKUP(Fullmath[[#This Row],[M2]],$H$2:$L1436,4,FALSE),VLOOKUP(Fullmath[[#This Row],[M2]],$H1438:$L$2227,4,FALSE)),0)</f>
        <v>0</v>
      </c>
      <c r="W1437" s="15">
        <f>IFERROR(_xlfn.IFNA(VLOOKUP(Fullmath[[#This Row],[M3]],$H$2:$L1436,2,FALSE),VLOOKUP(Fullmath[[#This Row],[M3]],$H1438:$L$2227,2,FALSE)),0)</f>
        <v>0</v>
      </c>
      <c r="X1437" s="16">
        <f>IFERROR(_xlfn.IFNA(VLOOKUP(Fullmath[[#This Row],[M3]],$H$2:$L1436,4,FALSE),VLOOKUP(Fullmath[[#This Row],[M3]],$H1438:$L$2227,4,FALSE)),0)</f>
        <v>0</v>
      </c>
      <c r="AA1437" s="15">
        <f>IFERROR(_xlfn.IFNA(VLOOKUP(Fullmath[[#This Row],[M4]],$H$2:$L1436,2,FALSE),VLOOKUP(Fullmath[[#This Row],[M4]],$H1438:$L$2227,2,FALSE)),0)</f>
        <v>0</v>
      </c>
      <c r="AB1437" s="16">
        <f>IFERROR(_xlfn.IFNA(VLOOKUP(Fullmath[[#This Row],[M4]],$H$2:$L1436,4,FALSE),VLOOKUP(Fullmath[[#This Row],[M4]],$H1438:$L$2227,4,FALSE)),0)</f>
        <v>0</v>
      </c>
      <c r="AE1437" s="15">
        <f>IFERROR(_xlfn.IFNA(VLOOKUP(Fullmath[[#This Row],[M5]],$H$2:$L1436,2,FALSE),VLOOKUP(Fullmath[[#This Row],[M5]],$H1438:$L$2227,2,FALSE)),0)</f>
        <v>0</v>
      </c>
      <c r="AF1437" s="16">
        <f>IFERROR(_xlfn.IFNA(VLOOKUP(Fullmath[[#This Row],[M5]],$H$2:$L1436,4,FALSE),VLOOKUP(Fullmath[[#This Row],[M5]],$H1438:$L$2227,4,FALSE)),0)</f>
        <v>0</v>
      </c>
      <c r="AI1437" s="15">
        <f>IFERROR(_xlfn.IFNA(VLOOKUP(Fullmath[[#This Row],[M6]],$H$2:$L1436,2,FALSE),VLOOKUP(Fullmath[[#This Row],[M6]],$H1438:$L$2227,2,FALSE)),0)</f>
        <v>0</v>
      </c>
      <c r="AJ1437" s="16">
        <f>IFERROR(_xlfn.IFNA(VLOOKUP(Fullmath[[#This Row],[M6]],$H$2:$L1436,4,FALSE),VLOOKUP(Fullmath[[#This Row],[M6]],$H1438:$L$2227,4,FALSE)),0)</f>
        <v>0</v>
      </c>
      <c r="AM1437" s="6">
        <f>(IFERROR(VLOOKUP(AK1437,Components[[Name]:[Price]],2,FALSE),0))</f>
        <v>0</v>
      </c>
      <c r="AP1437" s="6">
        <f>(IFERROR(VLOOKUP(AN1437,Components[[Name]:[Price]],2,FALSE),0))</f>
        <v>0</v>
      </c>
      <c r="AS1437" s="6">
        <f>(IFERROR(VLOOKUP(AQ1437,Components[[Name]:[Price]],2,FALSE),0))</f>
        <v>0</v>
      </c>
      <c r="AV1437" s="6">
        <f>(IFERROR(VLOOKUP(AT1437,Components[[Name]:[Price]],2,FALSE),0))</f>
        <v>0</v>
      </c>
      <c r="AY1437" s="6">
        <f>(IFERROR(VLOOKUP(AW1437,Components[[Name]:[Price]],2,FALSE),0))</f>
        <v>0</v>
      </c>
      <c r="BB1437" s="6">
        <f>(IFERROR(VLOOKUP(AZ1437,Components[[Name]:[Price]],2,FALSE),0))</f>
        <v>0</v>
      </c>
    </row>
    <row r="1438" spans="9:54" x14ac:dyDescent="0.2">
      <c r="I1438" s="7" t="e">
        <f>Fullmath[[#This Row],[Total CP]]/Fullmath[[#This Row],[Quantity]]</f>
        <v>#DIV/0!</v>
      </c>
      <c r="J14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8" s="6" t="e">
        <f>Fullmath[[#This Row],[Mat Cost]]/Fullmath[[#This Row],[Quantity]]</f>
        <v>#DIV/0!</v>
      </c>
      <c r="L14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8" s="14"/>
      <c r="O1438" s="15">
        <f>IFERROR(_xlfn.IFNA(VLOOKUP(Fullmath[[#This Row],[M1]],$H$2:$L1437,2,FALSE),VLOOKUP(Fullmath[[#This Row],[M1]],$H1439:$L$2227,2,FALSE)),0)</f>
        <v>0</v>
      </c>
      <c r="P1438" s="16">
        <f>IFERROR(_xlfn.IFNA(VLOOKUP(Fullmath[[#This Row],[M1]],$H$2:$L1437,4,FALSE),VLOOKUP(Fullmath[[#This Row],[M1]],$H1439:$L$2227,4,FALSE)),0)</f>
        <v>0</v>
      </c>
      <c r="S1438" s="15">
        <f>IFERROR(_xlfn.IFNA(VLOOKUP(Fullmath[[#This Row],[M2]],$H$2:$L1437,2,FALSE),VLOOKUP(Fullmath[[#This Row],[M2]],$H1439:$L$2227,2,FALSE)),0)</f>
        <v>0</v>
      </c>
      <c r="T1438" s="16">
        <f>IFERROR(_xlfn.IFNA(VLOOKUP(Fullmath[[#This Row],[M2]],$H$2:$L1437,4,FALSE),VLOOKUP(Fullmath[[#This Row],[M2]],$H1439:$L$2227,4,FALSE)),0)</f>
        <v>0</v>
      </c>
      <c r="W1438" s="15">
        <f>IFERROR(_xlfn.IFNA(VLOOKUP(Fullmath[[#This Row],[M3]],$H$2:$L1437,2,FALSE),VLOOKUP(Fullmath[[#This Row],[M3]],$H1439:$L$2227,2,FALSE)),0)</f>
        <v>0</v>
      </c>
      <c r="X1438" s="16">
        <f>IFERROR(_xlfn.IFNA(VLOOKUP(Fullmath[[#This Row],[M3]],$H$2:$L1437,4,FALSE),VLOOKUP(Fullmath[[#This Row],[M3]],$H1439:$L$2227,4,FALSE)),0)</f>
        <v>0</v>
      </c>
      <c r="AA1438" s="15">
        <f>IFERROR(_xlfn.IFNA(VLOOKUP(Fullmath[[#This Row],[M4]],$H$2:$L1437,2,FALSE),VLOOKUP(Fullmath[[#This Row],[M4]],$H1439:$L$2227,2,FALSE)),0)</f>
        <v>0</v>
      </c>
      <c r="AB1438" s="16">
        <f>IFERROR(_xlfn.IFNA(VLOOKUP(Fullmath[[#This Row],[M4]],$H$2:$L1437,4,FALSE),VLOOKUP(Fullmath[[#This Row],[M4]],$H1439:$L$2227,4,FALSE)),0)</f>
        <v>0</v>
      </c>
      <c r="AE1438" s="15">
        <f>IFERROR(_xlfn.IFNA(VLOOKUP(Fullmath[[#This Row],[M5]],$H$2:$L1437,2,FALSE),VLOOKUP(Fullmath[[#This Row],[M5]],$H1439:$L$2227,2,FALSE)),0)</f>
        <v>0</v>
      </c>
      <c r="AF1438" s="16">
        <f>IFERROR(_xlfn.IFNA(VLOOKUP(Fullmath[[#This Row],[M5]],$H$2:$L1437,4,FALSE),VLOOKUP(Fullmath[[#This Row],[M5]],$H1439:$L$2227,4,FALSE)),0)</f>
        <v>0</v>
      </c>
      <c r="AI1438" s="15">
        <f>IFERROR(_xlfn.IFNA(VLOOKUP(Fullmath[[#This Row],[M6]],$H$2:$L1437,2,FALSE),VLOOKUP(Fullmath[[#This Row],[M6]],$H1439:$L$2227,2,FALSE)),0)</f>
        <v>0</v>
      </c>
      <c r="AJ1438" s="16">
        <f>IFERROR(_xlfn.IFNA(VLOOKUP(Fullmath[[#This Row],[M6]],$H$2:$L1437,4,FALSE),VLOOKUP(Fullmath[[#This Row],[M6]],$H1439:$L$2227,4,FALSE)),0)</f>
        <v>0</v>
      </c>
      <c r="AM1438" s="6">
        <f>(IFERROR(VLOOKUP(AK1438,Components[[Name]:[Price]],2,FALSE),0))</f>
        <v>0</v>
      </c>
      <c r="AP1438" s="6">
        <f>(IFERROR(VLOOKUP(AN1438,Components[[Name]:[Price]],2,FALSE),0))</f>
        <v>0</v>
      </c>
      <c r="AS1438" s="6">
        <f>(IFERROR(VLOOKUP(AQ1438,Components[[Name]:[Price]],2,FALSE),0))</f>
        <v>0</v>
      </c>
      <c r="AV1438" s="6">
        <f>(IFERROR(VLOOKUP(AT1438,Components[[Name]:[Price]],2,FALSE),0))</f>
        <v>0</v>
      </c>
      <c r="AY1438" s="6">
        <f>(IFERROR(VLOOKUP(AW1438,Components[[Name]:[Price]],2,FALSE),0))</f>
        <v>0</v>
      </c>
      <c r="BB1438" s="6">
        <f>(IFERROR(VLOOKUP(AZ1438,Components[[Name]:[Price]],2,FALSE),0))</f>
        <v>0</v>
      </c>
    </row>
    <row r="1439" spans="9:54" x14ac:dyDescent="0.2">
      <c r="I1439" s="7" t="e">
        <f>Fullmath[[#This Row],[Total CP]]/Fullmath[[#This Row],[Quantity]]</f>
        <v>#DIV/0!</v>
      </c>
      <c r="J14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39" s="6" t="e">
        <f>Fullmath[[#This Row],[Mat Cost]]/Fullmath[[#This Row],[Quantity]]</f>
        <v>#DIV/0!</v>
      </c>
      <c r="L14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39" s="14"/>
      <c r="O1439" s="15">
        <f>IFERROR(_xlfn.IFNA(VLOOKUP(Fullmath[[#This Row],[M1]],$H$2:$L1438,2,FALSE),VLOOKUP(Fullmath[[#This Row],[M1]],$H1440:$L$2227,2,FALSE)),0)</f>
        <v>0</v>
      </c>
      <c r="P1439" s="16">
        <f>IFERROR(_xlfn.IFNA(VLOOKUP(Fullmath[[#This Row],[M1]],$H$2:$L1438,4,FALSE),VLOOKUP(Fullmath[[#This Row],[M1]],$H1440:$L$2227,4,FALSE)),0)</f>
        <v>0</v>
      </c>
      <c r="S1439" s="15">
        <f>IFERROR(_xlfn.IFNA(VLOOKUP(Fullmath[[#This Row],[M2]],$H$2:$L1438,2,FALSE),VLOOKUP(Fullmath[[#This Row],[M2]],$H1440:$L$2227,2,FALSE)),0)</f>
        <v>0</v>
      </c>
      <c r="T1439" s="16">
        <f>IFERROR(_xlfn.IFNA(VLOOKUP(Fullmath[[#This Row],[M2]],$H$2:$L1438,4,FALSE),VLOOKUP(Fullmath[[#This Row],[M2]],$H1440:$L$2227,4,FALSE)),0)</f>
        <v>0</v>
      </c>
      <c r="W1439" s="15">
        <f>IFERROR(_xlfn.IFNA(VLOOKUP(Fullmath[[#This Row],[M3]],$H$2:$L1438,2,FALSE),VLOOKUP(Fullmath[[#This Row],[M3]],$H1440:$L$2227,2,FALSE)),0)</f>
        <v>0</v>
      </c>
      <c r="X1439" s="16">
        <f>IFERROR(_xlfn.IFNA(VLOOKUP(Fullmath[[#This Row],[M3]],$H$2:$L1438,4,FALSE),VLOOKUP(Fullmath[[#This Row],[M3]],$H1440:$L$2227,4,FALSE)),0)</f>
        <v>0</v>
      </c>
      <c r="AA1439" s="15">
        <f>IFERROR(_xlfn.IFNA(VLOOKUP(Fullmath[[#This Row],[M4]],$H$2:$L1438,2,FALSE),VLOOKUP(Fullmath[[#This Row],[M4]],$H1440:$L$2227,2,FALSE)),0)</f>
        <v>0</v>
      </c>
      <c r="AB1439" s="16">
        <f>IFERROR(_xlfn.IFNA(VLOOKUP(Fullmath[[#This Row],[M4]],$H$2:$L1438,4,FALSE),VLOOKUP(Fullmath[[#This Row],[M4]],$H1440:$L$2227,4,FALSE)),0)</f>
        <v>0</v>
      </c>
      <c r="AE1439" s="15">
        <f>IFERROR(_xlfn.IFNA(VLOOKUP(Fullmath[[#This Row],[M5]],$H$2:$L1438,2,FALSE),VLOOKUP(Fullmath[[#This Row],[M5]],$H1440:$L$2227,2,FALSE)),0)</f>
        <v>0</v>
      </c>
      <c r="AF1439" s="16">
        <f>IFERROR(_xlfn.IFNA(VLOOKUP(Fullmath[[#This Row],[M5]],$H$2:$L1438,4,FALSE),VLOOKUP(Fullmath[[#This Row],[M5]],$H1440:$L$2227,4,FALSE)),0)</f>
        <v>0</v>
      </c>
      <c r="AI1439" s="15">
        <f>IFERROR(_xlfn.IFNA(VLOOKUP(Fullmath[[#This Row],[M6]],$H$2:$L1438,2,FALSE),VLOOKUP(Fullmath[[#This Row],[M6]],$H1440:$L$2227,2,FALSE)),0)</f>
        <v>0</v>
      </c>
      <c r="AJ1439" s="16">
        <f>IFERROR(_xlfn.IFNA(VLOOKUP(Fullmath[[#This Row],[M6]],$H$2:$L1438,4,FALSE),VLOOKUP(Fullmath[[#This Row],[M6]],$H1440:$L$2227,4,FALSE)),0)</f>
        <v>0</v>
      </c>
      <c r="AM1439" s="6">
        <f>(IFERROR(VLOOKUP(AK1439,Components[[Name]:[Price]],2,FALSE),0))</f>
        <v>0</v>
      </c>
      <c r="AP1439" s="6">
        <f>(IFERROR(VLOOKUP(AN1439,Components[[Name]:[Price]],2,FALSE),0))</f>
        <v>0</v>
      </c>
      <c r="AS1439" s="6">
        <f>(IFERROR(VLOOKUP(AQ1439,Components[[Name]:[Price]],2,FALSE),0))</f>
        <v>0</v>
      </c>
      <c r="AV1439" s="6">
        <f>(IFERROR(VLOOKUP(AT1439,Components[[Name]:[Price]],2,FALSE),0))</f>
        <v>0</v>
      </c>
      <c r="AY1439" s="6">
        <f>(IFERROR(VLOOKUP(AW1439,Components[[Name]:[Price]],2,FALSE),0))</f>
        <v>0</v>
      </c>
      <c r="BB1439" s="6">
        <f>(IFERROR(VLOOKUP(AZ1439,Components[[Name]:[Price]],2,FALSE),0))</f>
        <v>0</v>
      </c>
    </row>
    <row r="1440" spans="9:54" x14ac:dyDescent="0.2">
      <c r="I1440" s="7" t="e">
        <f>Fullmath[[#This Row],[Total CP]]/Fullmath[[#This Row],[Quantity]]</f>
        <v>#DIV/0!</v>
      </c>
      <c r="J14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0" s="6" t="e">
        <f>Fullmath[[#This Row],[Mat Cost]]/Fullmath[[#This Row],[Quantity]]</f>
        <v>#DIV/0!</v>
      </c>
      <c r="L14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0" s="14"/>
      <c r="O1440" s="15">
        <f>IFERROR(_xlfn.IFNA(VLOOKUP(Fullmath[[#This Row],[M1]],$H$2:$L1439,2,FALSE),VLOOKUP(Fullmath[[#This Row],[M1]],$H1441:$L$2227,2,FALSE)),0)</f>
        <v>0</v>
      </c>
      <c r="P1440" s="16">
        <f>IFERROR(_xlfn.IFNA(VLOOKUP(Fullmath[[#This Row],[M1]],$H$2:$L1439,4,FALSE),VLOOKUP(Fullmath[[#This Row],[M1]],$H1441:$L$2227,4,FALSE)),0)</f>
        <v>0</v>
      </c>
      <c r="S1440" s="15">
        <f>IFERROR(_xlfn.IFNA(VLOOKUP(Fullmath[[#This Row],[M2]],$H$2:$L1439,2,FALSE),VLOOKUP(Fullmath[[#This Row],[M2]],$H1441:$L$2227,2,FALSE)),0)</f>
        <v>0</v>
      </c>
      <c r="T1440" s="16">
        <f>IFERROR(_xlfn.IFNA(VLOOKUP(Fullmath[[#This Row],[M2]],$H$2:$L1439,4,FALSE),VLOOKUP(Fullmath[[#This Row],[M2]],$H1441:$L$2227,4,FALSE)),0)</f>
        <v>0</v>
      </c>
      <c r="W1440" s="15">
        <f>IFERROR(_xlfn.IFNA(VLOOKUP(Fullmath[[#This Row],[M3]],$H$2:$L1439,2,FALSE),VLOOKUP(Fullmath[[#This Row],[M3]],$H1441:$L$2227,2,FALSE)),0)</f>
        <v>0</v>
      </c>
      <c r="X1440" s="16">
        <f>IFERROR(_xlfn.IFNA(VLOOKUP(Fullmath[[#This Row],[M3]],$H$2:$L1439,4,FALSE),VLOOKUP(Fullmath[[#This Row],[M3]],$H1441:$L$2227,4,FALSE)),0)</f>
        <v>0</v>
      </c>
      <c r="AA1440" s="15">
        <f>IFERROR(_xlfn.IFNA(VLOOKUP(Fullmath[[#This Row],[M4]],$H$2:$L1439,2,FALSE),VLOOKUP(Fullmath[[#This Row],[M4]],$H1441:$L$2227,2,FALSE)),0)</f>
        <v>0</v>
      </c>
      <c r="AB1440" s="16">
        <f>IFERROR(_xlfn.IFNA(VLOOKUP(Fullmath[[#This Row],[M4]],$H$2:$L1439,4,FALSE),VLOOKUP(Fullmath[[#This Row],[M4]],$H1441:$L$2227,4,FALSE)),0)</f>
        <v>0</v>
      </c>
      <c r="AE1440" s="15">
        <f>IFERROR(_xlfn.IFNA(VLOOKUP(Fullmath[[#This Row],[M5]],$H$2:$L1439,2,FALSE),VLOOKUP(Fullmath[[#This Row],[M5]],$H1441:$L$2227,2,FALSE)),0)</f>
        <v>0</v>
      </c>
      <c r="AF1440" s="16">
        <f>IFERROR(_xlfn.IFNA(VLOOKUP(Fullmath[[#This Row],[M5]],$H$2:$L1439,4,FALSE),VLOOKUP(Fullmath[[#This Row],[M5]],$H1441:$L$2227,4,FALSE)),0)</f>
        <v>0</v>
      </c>
      <c r="AI1440" s="15">
        <f>IFERROR(_xlfn.IFNA(VLOOKUP(Fullmath[[#This Row],[M6]],$H$2:$L1439,2,FALSE),VLOOKUP(Fullmath[[#This Row],[M6]],$H1441:$L$2227,2,FALSE)),0)</f>
        <v>0</v>
      </c>
      <c r="AJ1440" s="16">
        <f>IFERROR(_xlfn.IFNA(VLOOKUP(Fullmath[[#This Row],[M6]],$H$2:$L1439,4,FALSE),VLOOKUP(Fullmath[[#This Row],[M6]],$H1441:$L$2227,4,FALSE)),0)</f>
        <v>0</v>
      </c>
      <c r="AM1440" s="6">
        <f>(IFERROR(VLOOKUP(AK1440,Components[[Name]:[Price]],2,FALSE),0))</f>
        <v>0</v>
      </c>
      <c r="AP1440" s="6">
        <f>(IFERROR(VLOOKUP(AN1440,Components[[Name]:[Price]],2,FALSE),0))</f>
        <v>0</v>
      </c>
      <c r="AS1440" s="6">
        <f>(IFERROR(VLOOKUP(AQ1440,Components[[Name]:[Price]],2,FALSE),0))</f>
        <v>0</v>
      </c>
      <c r="AV1440" s="6">
        <f>(IFERROR(VLOOKUP(AT1440,Components[[Name]:[Price]],2,FALSE),0))</f>
        <v>0</v>
      </c>
      <c r="AY1440" s="6">
        <f>(IFERROR(VLOOKUP(AW1440,Components[[Name]:[Price]],2,FALSE),0))</f>
        <v>0</v>
      </c>
      <c r="BB1440" s="6">
        <f>(IFERROR(VLOOKUP(AZ1440,Components[[Name]:[Price]],2,FALSE),0))</f>
        <v>0</v>
      </c>
    </row>
    <row r="1441" spans="9:54" x14ac:dyDescent="0.2">
      <c r="I1441" s="7" t="e">
        <f>Fullmath[[#This Row],[Total CP]]/Fullmath[[#This Row],[Quantity]]</f>
        <v>#DIV/0!</v>
      </c>
      <c r="J14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1" s="6" t="e">
        <f>Fullmath[[#This Row],[Mat Cost]]/Fullmath[[#This Row],[Quantity]]</f>
        <v>#DIV/0!</v>
      </c>
      <c r="L14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1" s="14"/>
      <c r="O1441" s="15">
        <f>IFERROR(_xlfn.IFNA(VLOOKUP(Fullmath[[#This Row],[M1]],$H$2:$L1440,2,FALSE),VLOOKUP(Fullmath[[#This Row],[M1]],$H1442:$L$2227,2,FALSE)),0)</f>
        <v>0</v>
      </c>
      <c r="P1441" s="16">
        <f>IFERROR(_xlfn.IFNA(VLOOKUP(Fullmath[[#This Row],[M1]],$H$2:$L1440,4,FALSE),VLOOKUP(Fullmath[[#This Row],[M1]],$H1442:$L$2227,4,FALSE)),0)</f>
        <v>0</v>
      </c>
      <c r="S1441" s="15">
        <f>IFERROR(_xlfn.IFNA(VLOOKUP(Fullmath[[#This Row],[M2]],$H$2:$L1440,2,FALSE),VLOOKUP(Fullmath[[#This Row],[M2]],$H1442:$L$2227,2,FALSE)),0)</f>
        <v>0</v>
      </c>
      <c r="T1441" s="16">
        <f>IFERROR(_xlfn.IFNA(VLOOKUP(Fullmath[[#This Row],[M2]],$H$2:$L1440,4,FALSE),VLOOKUP(Fullmath[[#This Row],[M2]],$H1442:$L$2227,4,FALSE)),0)</f>
        <v>0</v>
      </c>
      <c r="W1441" s="15">
        <f>IFERROR(_xlfn.IFNA(VLOOKUP(Fullmath[[#This Row],[M3]],$H$2:$L1440,2,FALSE),VLOOKUP(Fullmath[[#This Row],[M3]],$H1442:$L$2227,2,FALSE)),0)</f>
        <v>0</v>
      </c>
      <c r="X1441" s="16">
        <f>IFERROR(_xlfn.IFNA(VLOOKUP(Fullmath[[#This Row],[M3]],$H$2:$L1440,4,FALSE),VLOOKUP(Fullmath[[#This Row],[M3]],$H1442:$L$2227,4,FALSE)),0)</f>
        <v>0</v>
      </c>
      <c r="AA1441" s="15">
        <f>IFERROR(_xlfn.IFNA(VLOOKUP(Fullmath[[#This Row],[M4]],$H$2:$L1440,2,FALSE),VLOOKUP(Fullmath[[#This Row],[M4]],$H1442:$L$2227,2,FALSE)),0)</f>
        <v>0</v>
      </c>
      <c r="AB1441" s="16">
        <f>IFERROR(_xlfn.IFNA(VLOOKUP(Fullmath[[#This Row],[M4]],$H$2:$L1440,4,FALSE),VLOOKUP(Fullmath[[#This Row],[M4]],$H1442:$L$2227,4,FALSE)),0)</f>
        <v>0</v>
      </c>
      <c r="AE1441" s="15">
        <f>IFERROR(_xlfn.IFNA(VLOOKUP(Fullmath[[#This Row],[M5]],$H$2:$L1440,2,FALSE),VLOOKUP(Fullmath[[#This Row],[M5]],$H1442:$L$2227,2,FALSE)),0)</f>
        <v>0</v>
      </c>
      <c r="AF1441" s="16">
        <f>IFERROR(_xlfn.IFNA(VLOOKUP(Fullmath[[#This Row],[M5]],$H$2:$L1440,4,FALSE),VLOOKUP(Fullmath[[#This Row],[M5]],$H1442:$L$2227,4,FALSE)),0)</f>
        <v>0</v>
      </c>
      <c r="AI1441" s="15">
        <f>IFERROR(_xlfn.IFNA(VLOOKUP(Fullmath[[#This Row],[M6]],$H$2:$L1440,2,FALSE),VLOOKUP(Fullmath[[#This Row],[M6]],$H1442:$L$2227,2,FALSE)),0)</f>
        <v>0</v>
      </c>
      <c r="AJ1441" s="16">
        <f>IFERROR(_xlfn.IFNA(VLOOKUP(Fullmath[[#This Row],[M6]],$H$2:$L1440,4,FALSE),VLOOKUP(Fullmath[[#This Row],[M6]],$H1442:$L$2227,4,FALSE)),0)</f>
        <v>0</v>
      </c>
      <c r="AM1441" s="6">
        <f>(IFERROR(VLOOKUP(AK1441,Components[[Name]:[Price]],2,FALSE),0))</f>
        <v>0</v>
      </c>
      <c r="AP1441" s="6">
        <f>(IFERROR(VLOOKUP(AN1441,Components[[Name]:[Price]],2,FALSE),0))</f>
        <v>0</v>
      </c>
      <c r="AS1441" s="6">
        <f>(IFERROR(VLOOKUP(AQ1441,Components[[Name]:[Price]],2,FALSE),0))</f>
        <v>0</v>
      </c>
      <c r="AV1441" s="6">
        <f>(IFERROR(VLOOKUP(AT1441,Components[[Name]:[Price]],2,FALSE),0))</f>
        <v>0</v>
      </c>
      <c r="AY1441" s="6">
        <f>(IFERROR(VLOOKUP(AW1441,Components[[Name]:[Price]],2,FALSE),0))</f>
        <v>0</v>
      </c>
      <c r="BB1441" s="6">
        <f>(IFERROR(VLOOKUP(AZ1441,Components[[Name]:[Price]],2,FALSE),0))</f>
        <v>0</v>
      </c>
    </row>
    <row r="1442" spans="9:54" x14ac:dyDescent="0.2">
      <c r="I1442" s="7" t="e">
        <f>Fullmath[[#This Row],[Total CP]]/Fullmath[[#This Row],[Quantity]]</f>
        <v>#DIV/0!</v>
      </c>
      <c r="J14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2" s="6" t="e">
        <f>Fullmath[[#This Row],[Mat Cost]]/Fullmath[[#This Row],[Quantity]]</f>
        <v>#DIV/0!</v>
      </c>
      <c r="L14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2" s="14"/>
      <c r="O1442" s="15">
        <f>IFERROR(_xlfn.IFNA(VLOOKUP(Fullmath[[#This Row],[M1]],$H$2:$L1441,2,FALSE),VLOOKUP(Fullmath[[#This Row],[M1]],$H1443:$L$2227,2,FALSE)),0)</f>
        <v>0</v>
      </c>
      <c r="P1442" s="16">
        <f>IFERROR(_xlfn.IFNA(VLOOKUP(Fullmath[[#This Row],[M1]],$H$2:$L1441,4,FALSE),VLOOKUP(Fullmath[[#This Row],[M1]],$H1443:$L$2227,4,FALSE)),0)</f>
        <v>0</v>
      </c>
      <c r="S1442" s="15">
        <f>IFERROR(_xlfn.IFNA(VLOOKUP(Fullmath[[#This Row],[M2]],$H$2:$L1441,2,FALSE),VLOOKUP(Fullmath[[#This Row],[M2]],$H1443:$L$2227,2,FALSE)),0)</f>
        <v>0</v>
      </c>
      <c r="T1442" s="16">
        <f>IFERROR(_xlfn.IFNA(VLOOKUP(Fullmath[[#This Row],[M2]],$H$2:$L1441,4,FALSE),VLOOKUP(Fullmath[[#This Row],[M2]],$H1443:$L$2227,4,FALSE)),0)</f>
        <v>0</v>
      </c>
      <c r="W1442" s="15">
        <f>IFERROR(_xlfn.IFNA(VLOOKUP(Fullmath[[#This Row],[M3]],$H$2:$L1441,2,FALSE),VLOOKUP(Fullmath[[#This Row],[M3]],$H1443:$L$2227,2,FALSE)),0)</f>
        <v>0</v>
      </c>
      <c r="X1442" s="16">
        <f>IFERROR(_xlfn.IFNA(VLOOKUP(Fullmath[[#This Row],[M3]],$H$2:$L1441,4,FALSE),VLOOKUP(Fullmath[[#This Row],[M3]],$H1443:$L$2227,4,FALSE)),0)</f>
        <v>0</v>
      </c>
      <c r="AA1442" s="15">
        <f>IFERROR(_xlfn.IFNA(VLOOKUP(Fullmath[[#This Row],[M4]],$H$2:$L1441,2,FALSE),VLOOKUP(Fullmath[[#This Row],[M4]],$H1443:$L$2227,2,FALSE)),0)</f>
        <v>0</v>
      </c>
      <c r="AB1442" s="16">
        <f>IFERROR(_xlfn.IFNA(VLOOKUP(Fullmath[[#This Row],[M4]],$H$2:$L1441,4,FALSE),VLOOKUP(Fullmath[[#This Row],[M4]],$H1443:$L$2227,4,FALSE)),0)</f>
        <v>0</v>
      </c>
      <c r="AE1442" s="15">
        <f>IFERROR(_xlfn.IFNA(VLOOKUP(Fullmath[[#This Row],[M5]],$H$2:$L1441,2,FALSE),VLOOKUP(Fullmath[[#This Row],[M5]],$H1443:$L$2227,2,FALSE)),0)</f>
        <v>0</v>
      </c>
      <c r="AF1442" s="16">
        <f>IFERROR(_xlfn.IFNA(VLOOKUP(Fullmath[[#This Row],[M5]],$H$2:$L1441,4,FALSE),VLOOKUP(Fullmath[[#This Row],[M5]],$H1443:$L$2227,4,FALSE)),0)</f>
        <v>0</v>
      </c>
      <c r="AI1442" s="15">
        <f>IFERROR(_xlfn.IFNA(VLOOKUP(Fullmath[[#This Row],[M6]],$H$2:$L1441,2,FALSE),VLOOKUP(Fullmath[[#This Row],[M6]],$H1443:$L$2227,2,FALSE)),0)</f>
        <v>0</v>
      </c>
      <c r="AJ1442" s="16">
        <f>IFERROR(_xlfn.IFNA(VLOOKUP(Fullmath[[#This Row],[M6]],$H$2:$L1441,4,FALSE),VLOOKUP(Fullmath[[#This Row],[M6]],$H1443:$L$2227,4,FALSE)),0)</f>
        <v>0</v>
      </c>
      <c r="AM1442" s="6">
        <f>(IFERROR(VLOOKUP(AK1442,Components[[Name]:[Price]],2,FALSE),0))</f>
        <v>0</v>
      </c>
      <c r="AP1442" s="6">
        <f>(IFERROR(VLOOKUP(AN1442,Components[[Name]:[Price]],2,FALSE),0))</f>
        <v>0</v>
      </c>
      <c r="AS1442" s="6">
        <f>(IFERROR(VLOOKUP(AQ1442,Components[[Name]:[Price]],2,FALSE),0))</f>
        <v>0</v>
      </c>
      <c r="AV1442" s="6">
        <f>(IFERROR(VLOOKUP(AT1442,Components[[Name]:[Price]],2,FALSE),0))</f>
        <v>0</v>
      </c>
      <c r="AY1442" s="6">
        <f>(IFERROR(VLOOKUP(AW1442,Components[[Name]:[Price]],2,FALSE),0))</f>
        <v>0</v>
      </c>
      <c r="BB1442" s="6">
        <f>(IFERROR(VLOOKUP(AZ1442,Components[[Name]:[Price]],2,FALSE),0))</f>
        <v>0</v>
      </c>
    </row>
    <row r="1443" spans="9:54" x14ac:dyDescent="0.2">
      <c r="I1443" s="7" t="e">
        <f>Fullmath[[#This Row],[Total CP]]/Fullmath[[#This Row],[Quantity]]</f>
        <v>#DIV/0!</v>
      </c>
      <c r="J14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3" s="6" t="e">
        <f>Fullmath[[#This Row],[Mat Cost]]/Fullmath[[#This Row],[Quantity]]</f>
        <v>#DIV/0!</v>
      </c>
      <c r="L14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3" s="14"/>
      <c r="O1443" s="15">
        <f>IFERROR(_xlfn.IFNA(VLOOKUP(Fullmath[[#This Row],[M1]],$H$2:$L1442,2,FALSE),VLOOKUP(Fullmath[[#This Row],[M1]],$H1444:$L$2227,2,FALSE)),0)</f>
        <v>0</v>
      </c>
      <c r="P1443" s="16">
        <f>IFERROR(_xlfn.IFNA(VLOOKUP(Fullmath[[#This Row],[M1]],$H$2:$L1442,4,FALSE),VLOOKUP(Fullmath[[#This Row],[M1]],$H1444:$L$2227,4,FALSE)),0)</f>
        <v>0</v>
      </c>
      <c r="S1443" s="15">
        <f>IFERROR(_xlfn.IFNA(VLOOKUP(Fullmath[[#This Row],[M2]],$H$2:$L1442,2,FALSE),VLOOKUP(Fullmath[[#This Row],[M2]],$H1444:$L$2227,2,FALSE)),0)</f>
        <v>0</v>
      </c>
      <c r="T1443" s="16">
        <f>IFERROR(_xlfn.IFNA(VLOOKUP(Fullmath[[#This Row],[M2]],$H$2:$L1442,4,FALSE),VLOOKUP(Fullmath[[#This Row],[M2]],$H1444:$L$2227,4,FALSE)),0)</f>
        <v>0</v>
      </c>
      <c r="W1443" s="15">
        <f>IFERROR(_xlfn.IFNA(VLOOKUP(Fullmath[[#This Row],[M3]],$H$2:$L1442,2,FALSE),VLOOKUP(Fullmath[[#This Row],[M3]],$H1444:$L$2227,2,FALSE)),0)</f>
        <v>0</v>
      </c>
      <c r="X1443" s="16">
        <f>IFERROR(_xlfn.IFNA(VLOOKUP(Fullmath[[#This Row],[M3]],$H$2:$L1442,4,FALSE),VLOOKUP(Fullmath[[#This Row],[M3]],$H1444:$L$2227,4,FALSE)),0)</f>
        <v>0</v>
      </c>
      <c r="AA1443" s="15">
        <f>IFERROR(_xlfn.IFNA(VLOOKUP(Fullmath[[#This Row],[M4]],$H$2:$L1442,2,FALSE),VLOOKUP(Fullmath[[#This Row],[M4]],$H1444:$L$2227,2,FALSE)),0)</f>
        <v>0</v>
      </c>
      <c r="AB1443" s="16">
        <f>IFERROR(_xlfn.IFNA(VLOOKUP(Fullmath[[#This Row],[M4]],$H$2:$L1442,4,FALSE),VLOOKUP(Fullmath[[#This Row],[M4]],$H1444:$L$2227,4,FALSE)),0)</f>
        <v>0</v>
      </c>
      <c r="AE1443" s="15">
        <f>IFERROR(_xlfn.IFNA(VLOOKUP(Fullmath[[#This Row],[M5]],$H$2:$L1442,2,FALSE),VLOOKUP(Fullmath[[#This Row],[M5]],$H1444:$L$2227,2,FALSE)),0)</f>
        <v>0</v>
      </c>
      <c r="AF1443" s="16">
        <f>IFERROR(_xlfn.IFNA(VLOOKUP(Fullmath[[#This Row],[M5]],$H$2:$L1442,4,FALSE),VLOOKUP(Fullmath[[#This Row],[M5]],$H1444:$L$2227,4,FALSE)),0)</f>
        <v>0</v>
      </c>
      <c r="AI1443" s="15">
        <f>IFERROR(_xlfn.IFNA(VLOOKUP(Fullmath[[#This Row],[M6]],$H$2:$L1442,2,FALSE),VLOOKUP(Fullmath[[#This Row],[M6]],$H1444:$L$2227,2,FALSE)),0)</f>
        <v>0</v>
      </c>
      <c r="AJ1443" s="16">
        <f>IFERROR(_xlfn.IFNA(VLOOKUP(Fullmath[[#This Row],[M6]],$H$2:$L1442,4,FALSE),VLOOKUP(Fullmath[[#This Row],[M6]],$H1444:$L$2227,4,FALSE)),0)</f>
        <v>0</v>
      </c>
      <c r="AM1443" s="6">
        <f>(IFERROR(VLOOKUP(AK1443,Components[[Name]:[Price]],2,FALSE),0))</f>
        <v>0</v>
      </c>
      <c r="AP1443" s="6">
        <f>(IFERROR(VLOOKUP(AN1443,Components[[Name]:[Price]],2,FALSE),0))</f>
        <v>0</v>
      </c>
      <c r="AS1443" s="6">
        <f>(IFERROR(VLOOKUP(AQ1443,Components[[Name]:[Price]],2,FALSE),0))</f>
        <v>0</v>
      </c>
      <c r="AV1443" s="6">
        <f>(IFERROR(VLOOKUP(AT1443,Components[[Name]:[Price]],2,FALSE),0))</f>
        <v>0</v>
      </c>
      <c r="AY1443" s="6">
        <f>(IFERROR(VLOOKUP(AW1443,Components[[Name]:[Price]],2,FALSE),0))</f>
        <v>0</v>
      </c>
      <c r="BB1443" s="6">
        <f>(IFERROR(VLOOKUP(AZ1443,Components[[Name]:[Price]],2,FALSE),0))</f>
        <v>0</v>
      </c>
    </row>
    <row r="1444" spans="9:54" x14ac:dyDescent="0.2">
      <c r="I1444" s="7" t="e">
        <f>Fullmath[[#This Row],[Total CP]]/Fullmath[[#This Row],[Quantity]]</f>
        <v>#DIV/0!</v>
      </c>
      <c r="J14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4" s="6" t="e">
        <f>Fullmath[[#This Row],[Mat Cost]]/Fullmath[[#This Row],[Quantity]]</f>
        <v>#DIV/0!</v>
      </c>
      <c r="L14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4" s="14"/>
      <c r="O1444" s="15">
        <f>IFERROR(_xlfn.IFNA(VLOOKUP(Fullmath[[#This Row],[M1]],$H$2:$L1443,2,FALSE),VLOOKUP(Fullmath[[#This Row],[M1]],$H1445:$L$2227,2,FALSE)),0)</f>
        <v>0</v>
      </c>
      <c r="P1444" s="16">
        <f>IFERROR(_xlfn.IFNA(VLOOKUP(Fullmath[[#This Row],[M1]],$H$2:$L1443,4,FALSE),VLOOKUP(Fullmath[[#This Row],[M1]],$H1445:$L$2227,4,FALSE)),0)</f>
        <v>0</v>
      </c>
      <c r="S1444" s="15">
        <f>IFERROR(_xlfn.IFNA(VLOOKUP(Fullmath[[#This Row],[M2]],$H$2:$L1443,2,FALSE),VLOOKUP(Fullmath[[#This Row],[M2]],$H1445:$L$2227,2,FALSE)),0)</f>
        <v>0</v>
      </c>
      <c r="T1444" s="16">
        <f>IFERROR(_xlfn.IFNA(VLOOKUP(Fullmath[[#This Row],[M2]],$H$2:$L1443,4,FALSE),VLOOKUP(Fullmath[[#This Row],[M2]],$H1445:$L$2227,4,FALSE)),0)</f>
        <v>0</v>
      </c>
      <c r="W1444" s="15">
        <f>IFERROR(_xlfn.IFNA(VLOOKUP(Fullmath[[#This Row],[M3]],$H$2:$L1443,2,FALSE),VLOOKUP(Fullmath[[#This Row],[M3]],$H1445:$L$2227,2,FALSE)),0)</f>
        <v>0</v>
      </c>
      <c r="X1444" s="16">
        <f>IFERROR(_xlfn.IFNA(VLOOKUP(Fullmath[[#This Row],[M3]],$H$2:$L1443,4,FALSE),VLOOKUP(Fullmath[[#This Row],[M3]],$H1445:$L$2227,4,FALSE)),0)</f>
        <v>0</v>
      </c>
      <c r="AA1444" s="15">
        <f>IFERROR(_xlfn.IFNA(VLOOKUP(Fullmath[[#This Row],[M4]],$H$2:$L1443,2,FALSE),VLOOKUP(Fullmath[[#This Row],[M4]],$H1445:$L$2227,2,FALSE)),0)</f>
        <v>0</v>
      </c>
      <c r="AB1444" s="16">
        <f>IFERROR(_xlfn.IFNA(VLOOKUP(Fullmath[[#This Row],[M4]],$H$2:$L1443,4,FALSE),VLOOKUP(Fullmath[[#This Row],[M4]],$H1445:$L$2227,4,FALSE)),0)</f>
        <v>0</v>
      </c>
      <c r="AE1444" s="15">
        <f>IFERROR(_xlfn.IFNA(VLOOKUP(Fullmath[[#This Row],[M5]],$H$2:$L1443,2,FALSE),VLOOKUP(Fullmath[[#This Row],[M5]],$H1445:$L$2227,2,FALSE)),0)</f>
        <v>0</v>
      </c>
      <c r="AF1444" s="16">
        <f>IFERROR(_xlfn.IFNA(VLOOKUP(Fullmath[[#This Row],[M5]],$H$2:$L1443,4,FALSE),VLOOKUP(Fullmath[[#This Row],[M5]],$H1445:$L$2227,4,FALSE)),0)</f>
        <v>0</v>
      </c>
      <c r="AI1444" s="15">
        <f>IFERROR(_xlfn.IFNA(VLOOKUP(Fullmath[[#This Row],[M6]],$H$2:$L1443,2,FALSE),VLOOKUP(Fullmath[[#This Row],[M6]],$H1445:$L$2227,2,FALSE)),0)</f>
        <v>0</v>
      </c>
      <c r="AJ1444" s="16">
        <f>IFERROR(_xlfn.IFNA(VLOOKUP(Fullmath[[#This Row],[M6]],$H$2:$L1443,4,FALSE),VLOOKUP(Fullmath[[#This Row],[M6]],$H1445:$L$2227,4,FALSE)),0)</f>
        <v>0</v>
      </c>
      <c r="AM1444" s="6">
        <f>(IFERROR(VLOOKUP(AK1444,Components[[Name]:[Price]],2,FALSE),0))</f>
        <v>0</v>
      </c>
      <c r="AP1444" s="6">
        <f>(IFERROR(VLOOKUP(AN1444,Components[[Name]:[Price]],2,FALSE),0))</f>
        <v>0</v>
      </c>
      <c r="AS1444" s="6">
        <f>(IFERROR(VLOOKUP(AQ1444,Components[[Name]:[Price]],2,FALSE),0))</f>
        <v>0</v>
      </c>
      <c r="AV1444" s="6">
        <f>(IFERROR(VLOOKUP(AT1444,Components[[Name]:[Price]],2,FALSE),0))</f>
        <v>0</v>
      </c>
      <c r="AY1444" s="6">
        <f>(IFERROR(VLOOKUP(AW1444,Components[[Name]:[Price]],2,FALSE),0))</f>
        <v>0</v>
      </c>
      <c r="BB1444" s="6">
        <f>(IFERROR(VLOOKUP(AZ1444,Components[[Name]:[Price]],2,FALSE),0))</f>
        <v>0</v>
      </c>
    </row>
    <row r="1445" spans="9:54" x14ac:dyDescent="0.2">
      <c r="I1445" s="7" t="e">
        <f>Fullmath[[#This Row],[Total CP]]/Fullmath[[#This Row],[Quantity]]</f>
        <v>#DIV/0!</v>
      </c>
      <c r="J14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5" s="6" t="e">
        <f>Fullmath[[#This Row],[Mat Cost]]/Fullmath[[#This Row],[Quantity]]</f>
        <v>#DIV/0!</v>
      </c>
      <c r="L14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5" s="14"/>
      <c r="O1445" s="15">
        <f>IFERROR(_xlfn.IFNA(VLOOKUP(Fullmath[[#This Row],[M1]],$H$2:$L1444,2,FALSE),VLOOKUP(Fullmath[[#This Row],[M1]],$H1446:$L$2227,2,FALSE)),0)</f>
        <v>0</v>
      </c>
      <c r="P1445" s="16">
        <f>IFERROR(_xlfn.IFNA(VLOOKUP(Fullmath[[#This Row],[M1]],$H$2:$L1444,4,FALSE),VLOOKUP(Fullmath[[#This Row],[M1]],$H1446:$L$2227,4,FALSE)),0)</f>
        <v>0</v>
      </c>
      <c r="S1445" s="15">
        <f>IFERROR(_xlfn.IFNA(VLOOKUP(Fullmath[[#This Row],[M2]],$H$2:$L1444,2,FALSE),VLOOKUP(Fullmath[[#This Row],[M2]],$H1446:$L$2227,2,FALSE)),0)</f>
        <v>0</v>
      </c>
      <c r="T1445" s="16">
        <f>IFERROR(_xlfn.IFNA(VLOOKUP(Fullmath[[#This Row],[M2]],$H$2:$L1444,4,FALSE),VLOOKUP(Fullmath[[#This Row],[M2]],$H1446:$L$2227,4,FALSE)),0)</f>
        <v>0</v>
      </c>
      <c r="W1445" s="15">
        <f>IFERROR(_xlfn.IFNA(VLOOKUP(Fullmath[[#This Row],[M3]],$H$2:$L1444,2,FALSE),VLOOKUP(Fullmath[[#This Row],[M3]],$H1446:$L$2227,2,FALSE)),0)</f>
        <v>0</v>
      </c>
      <c r="X1445" s="16">
        <f>IFERROR(_xlfn.IFNA(VLOOKUP(Fullmath[[#This Row],[M3]],$H$2:$L1444,4,FALSE),VLOOKUP(Fullmath[[#This Row],[M3]],$H1446:$L$2227,4,FALSE)),0)</f>
        <v>0</v>
      </c>
      <c r="AA1445" s="15">
        <f>IFERROR(_xlfn.IFNA(VLOOKUP(Fullmath[[#This Row],[M4]],$H$2:$L1444,2,FALSE),VLOOKUP(Fullmath[[#This Row],[M4]],$H1446:$L$2227,2,FALSE)),0)</f>
        <v>0</v>
      </c>
      <c r="AB1445" s="16">
        <f>IFERROR(_xlfn.IFNA(VLOOKUP(Fullmath[[#This Row],[M4]],$H$2:$L1444,4,FALSE),VLOOKUP(Fullmath[[#This Row],[M4]],$H1446:$L$2227,4,FALSE)),0)</f>
        <v>0</v>
      </c>
      <c r="AE1445" s="15">
        <f>IFERROR(_xlfn.IFNA(VLOOKUP(Fullmath[[#This Row],[M5]],$H$2:$L1444,2,FALSE),VLOOKUP(Fullmath[[#This Row],[M5]],$H1446:$L$2227,2,FALSE)),0)</f>
        <v>0</v>
      </c>
      <c r="AF1445" s="16">
        <f>IFERROR(_xlfn.IFNA(VLOOKUP(Fullmath[[#This Row],[M5]],$H$2:$L1444,4,FALSE),VLOOKUP(Fullmath[[#This Row],[M5]],$H1446:$L$2227,4,FALSE)),0)</f>
        <v>0</v>
      </c>
      <c r="AI1445" s="15">
        <f>IFERROR(_xlfn.IFNA(VLOOKUP(Fullmath[[#This Row],[M6]],$H$2:$L1444,2,FALSE),VLOOKUP(Fullmath[[#This Row],[M6]],$H1446:$L$2227,2,FALSE)),0)</f>
        <v>0</v>
      </c>
      <c r="AJ1445" s="16">
        <f>IFERROR(_xlfn.IFNA(VLOOKUP(Fullmath[[#This Row],[M6]],$H$2:$L1444,4,FALSE),VLOOKUP(Fullmath[[#This Row],[M6]],$H1446:$L$2227,4,FALSE)),0)</f>
        <v>0</v>
      </c>
      <c r="AM1445" s="6">
        <f>(IFERROR(VLOOKUP(AK1445,Components[[Name]:[Price]],2,FALSE),0))</f>
        <v>0</v>
      </c>
      <c r="AP1445" s="6">
        <f>(IFERROR(VLOOKUP(AN1445,Components[[Name]:[Price]],2,FALSE),0))</f>
        <v>0</v>
      </c>
      <c r="AS1445" s="6">
        <f>(IFERROR(VLOOKUP(AQ1445,Components[[Name]:[Price]],2,FALSE),0))</f>
        <v>0</v>
      </c>
      <c r="AV1445" s="6">
        <f>(IFERROR(VLOOKUP(AT1445,Components[[Name]:[Price]],2,FALSE),0))</f>
        <v>0</v>
      </c>
      <c r="AY1445" s="6">
        <f>(IFERROR(VLOOKUP(AW1445,Components[[Name]:[Price]],2,FALSE),0))</f>
        <v>0</v>
      </c>
      <c r="BB1445" s="6">
        <f>(IFERROR(VLOOKUP(AZ1445,Components[[Name]:[Price]],2,FALSE),0))</f>
        <v>0</v>
      </c>
    </row>
    <row r="1446" spans="9:54" x14ac:dyDescent="0.2">
      <c r="I1446" s="7" t="e">
        <f>Fullmath[[#This Row],[Total CP]]/Fullmath[[#This Row],[Quantity]]</f>
        <v>#DIV/0!</v>
      </c>
      <c r="J14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6" s="6" t="e">
        <f>Fullmath[[#This Row],[Mat Cost]]/Fullmath[[#This Row],[Quantity]]</f>
        <v>#DIV/0!</v>
      </c>
      <c r="L14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6" s="14"/>
      <c r="O1446" s="15">
        <f>IFERROR(_xlfn.IFNA(VLOOKUP(Fullmath[[#This Row],[M1]],$H$2:$L1445,2,FALSE),VLOOKUP(Fullmath[[#This Row],[M1]],$H1447:$L$2227,2,FALSE)),0)</f>
        <v>0</v>
      </c>
      <c r="P1446" s="16">
        <f>IFERROR(_xlfn.IFNA(VLOOKUP(Fullmath[[#This Row],[M1]],$H$2:$L1445,4,FALSE),VLOOKUP(Fullmath[[#This Row],[M1]],$H1447:$L$2227,4,FALSE)),0)</f>
        <v>0</v>
      </c>
      <c r="S1446" s="15">
        <f>IFERROR(_xlfn.IFNA(VLOOKUP(Fullmath[[#This Row],[M2]],$H$2:$L1445,2,FALSE),VLOOKUP(Fullmath[[#This Row],[M2]],$H1447:$L$2227,2,FALSE)),0)</f>
        <v>0</v>
      </c>
      <c r="T1446" s="16">
        <f>IFERROR(_xlfn.IFNA(VLOOKUP(Fullmath[[#This Row],[M2]],$H$2:$L1445,4,FALSE),VLOOKUP(Fullmath[[#This Row],[M2]],$H1447:$L$2227,4,FALSE)),0)</f>
        <v>0</v>
      </c>
      <c r="W1446" s="15">
        <f>IFERROR(_xlfn.IFNA(VLOOKUP(Fullmath[[#This Row],[M3]],$H$2:$L1445,2,FALSE),VLOOKUP(Fullmath[[#This Row],[M3]],$H1447:$L$2227,2,FALSE)),0)</f>
        <v>0</v>
      </c>
      <c r="X1446" s="16">
        <f>IFERROR(_xlfn.IFNA(VLOOKUP(Fullmath[[#This Row],[M3]],$H$2:$L1445,4,FALSE),VLOOKUP(Fullmath[[#This Row],[M3]],$H1447:$L$2227,4,FALSE)),0)</f>
        <v>0</v>
      </c>
      <c r="AA1446" s="15">
        <f>IFERROR(_xlfn.IFNA(VLOOKUP(Fullmath[[#This Row],[M4]],$H$2:$L1445,2,FALSE),VLOOKUP(Fullmath[[#This Row],[M4]],$H1447:$L$2227,2,FALSE)),0)</f>
        <v>0</v>
      </c>
      <c r="AB1446" s="16">
        <f>IFERROR(_xlfn.IFNA(VLOOKUP(Fullmath[[#This Row],[M4]],$H$2:$L1445,4,FALSE),VLOOKUP(Fullmath[[#This Row],[M4]],$H1447:$L$2227,4,FALSE)),0)</f>
        <v>0</v>
      </c>
      <c r="AE1446" s="15">
        <f>IFERROR(_xlfn.IFNA(VLOOKUP(Fullmath[[#This Row],[M5]],$H$2:$L1445,2,FALSE),VLOOKUP(Fullmath[[#This Row],[M5]],$H1447:$L$2227,2,FALSE)),0)</f>
        <v>0</v>
      </c>
      <c r="AF1446" s="16">
        <f>IFERROR(_xlfn.IFNA(VLOOKUP(Fullmath[[#This Row],[M5]],$H$2:$L1445,4,FALSE),VLOOKUP(Fullmath[[#This Row],[M5]],$H1447:$L$2227,4,FALSE)),0)</f>
        <v>0</v>
      </c>
      <c r="AI1446" s="15">
        <f>IFERROR(_xlfn.IFNA(VLOOKUP(Fullmath[[#This Row],[M6]],$H$2:$L1445,2,FALSE),VLOOKUP(Fullmath[[#This Row],[M6]],$H1447:$L$2227,2,FALSE)),0)</f>
        <v>0</v>
      </c>
      <c r="AJ1446" s="16">
        <f>IFERROR(_xlfn.IFNA(VLOOKUP(Fullmath[[#This Row],[M6]],$H$2:$L1445,4,FALSE),VLOOKUP(Fullmath[[#This Row],[M6]],$H1447:$L$2227,4,FALSE)),0)</f>
        <v>0</v>
      </c>
      <c r="AM1446" s="6">
        <f>(IFERROR(VLOOKUP(AK1446,Components[[Name]:[Price]],2,FALSE),0))</f>
        <v>0</v>
      </c>
      <c r="AP1446" s="6">
        <f>(IFERROR(VLOOKUP(AN1446,Components[[Name]:[Price]],2,FALSE),0))</f>
        <v>0</v>
      </c>
      <c r="AS1446" s="6">
        <f>(IFERROR(VLOOKUP(AQ1446,Components[[Name]:[Price]],2,FALSE),0))</f>
        <v>0</v>
      </c>
      <c r="AV1446" s="6">
        <f>(IFERROR(VLOOKUP(AT1446,Components[[Name]:[Price]],2,FALSE),0))</f>
        <v>0</v>
      </c>
      <c r="AY1446" s="6">
        <f>(IFERROR(VLOOKUP(AW1446,Components[[Name]:[Price]],2,FALSE),0))</f>
        <v>0</v>
      </c>
      <c r="BB1446" s="6">
        <f>(IFERROR(VLOOKUP(AZ1446,Components[[Name]:[Price]],2,FALSE),0))</f>
        <v>0</v>
      </c>
    </row>
    <row r="1447" spans="9:54" x14ac:dyDescent="0.2">
      <c r="I1447" s="7" t="e">
        <f>Fullmath[[#This Row],[Total CP]]/Fullmath[[#This Row],[Quantity]]</f>
        <v>#DIV/0!</v>
      </c>
      <c r="J14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7" s="6" t="e">
        <f>Fullmath[[#This Row],[Mat Cost]]/Fullmath[[#This Row],[Quantity]]</f>
        <v>#DIV/0!</v>
      </c>
      <c r="L14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7" s="14"/>
      <c r="O1447" s="15">
        <f>IFERROR(_xlfn.IFNA(VLOOKUP(Fullmath[[#This Row],[M1]],$H$2:$L1446,2,FALSE),VLOOKUP(Fullmath[[#This Row],[M1]],$H1448:$L$2227,2,FALSE)),0)</f>
        <v>0</v>
      </c>
      <c r="P1447" s="16">
        <f>IFERROR(_xlfn.IFNA(VLOOKUP(Fullmath[[#This Row],[M1]],$H$2:$L1446,4,FALSE),VLOOKUP(Fullmath[[#This Row],[M1]],$H1448:$L$2227,4,FALSE)),0)</f>
        <v>0</v>
      </c>
      <c r="S1447" s="15">
        <f>IFERROR(_xlfn.IFNA(VLOOKUP(Fullmath[[#This Row],[M2]],$H$2:$L1446,2,FALSE),VLOOKUP(Fullmath[[#This Row],[M2]],$H1448:$L$2227,2,FALSE)),0)</f>
        <v>0</v>
      </c>
      <c r="T1447" s="16">
        <f>IFERROR(_xlfn.IFNA(VLOOKUP(Fullmath[[#This Row],[M2]],$H$2:$L1446,4,FALSE),VLOOKUP(Fullmath[[#This Row],[M2]],$H1448:$L$2227,4,FALSE)),0)</f>
        <v>0</v>
      </c>
      <c r="W1447" s="15">
        <f>IFERROR(_xlfn.IFNA(VLOOKUP(Fullmath[[#This Row],[M3]],$H$2:$L1446,2,FALSE),VLOOKUP(Fullmath[[#This Row],[M3]],$H1448:$L$2227,2,FALSE)),0)</f>
        <v>0</v>
      </c>
      <c r="X1447" s="16">
        <f>IFERROR(_xlfn.IFNA(VLOOKUP(Fullmath[[#This Row],[M3]],$H$2:$L1446,4,FALSE),VLOOKUP(Fullmath[[#This Row],[M3]],$H1448:$L$2227,4,FALSE)),0)</f>
        <v>0</v>
      </c>
      <c r="AA1447" s="15">
        <f>IFERROR(_xlfn.IFNA(VLOOKUP(Fullmath[[#This Row],[M4]],$H$2:$L1446,2,FALSE),VLOOKUP(Fullmath[[#This Row],[M4]],$H1448:$L$2227,2,FALSE)),0)</f>
        <v>0</v>
      </c>
      <c r="AB1447" s="16">
        <f>IFERROR(_xlfn.IFNA(VLOOKUP(Fullmath[[#This Row],[M4]],$H$2:$L1446,4,FALSE),VLOOKUP(Fullmath[[#This Row],[M4]],$H1448:$L$2227,4,FALSE)),0)</f>
        <v>0</v>
      </c>
      <c r="AE1447" s="15">
        <f>IFERROR(_xlfn.IFNA(VLOOKUP(Fullmath[[#This Row],[M5]],$H$2:$L1446,2,FALSE),VLOOKUP(Fullmath[[#This Row],[M5]],$H1448:$L$2227,2,FALSE)),0)</f>
        <v>0</v>
      </c>
      <c r="AF1447" s="16">
        <f>IFERROR(_xlfn.IFNA(VLOOKUP(Fullmath[[#This Row],[M5]],$H$2:$L1446,4,FALSE),VLOOKUP(Fullmath[[#This Row],[M5]],$H1448:$L$2227,4,FALSE)),0)</f>
        <v>0</v>
      </c>
      <c r="AI1447" s="15">
        <f>IFERROR(_xlfn.IFNA(VLOOKUP(Fullmath[[#This Row],[M6]],$H$2:$L1446,2,FALSE),VLOOKUP(Fullmath[[#This Row],[M6]],$H1448:$L$2227,2,FALSE)),0)</f>
        <v>0</v>
      </c>
      <c r="AJ1447" s="16">
        <f>IFERROR(_xlfn.IFNA(VLOOKUP(Fullmath[[#This Row],[M6]],$H$2:$L1446,4,FALSE),VLOOKUP(Fullmath[[#This Row],[M6]],$H1448:$L$2227,4,FALSE)),0)</f>
        <v>0</v>
      </c>
      <c r="AM1447" s="6">
        <f>(IFERROR(VLOOKUP(AK1447,Components[[Name]:[Price]],2,FALSE),0))</f>
        <v>0</v>
      </c>
      <c r="AP1447" s="6">
        <f>(IFERROR(VLOOKUP(AN1447,Components[[Name]:[Price]],2,FALSE),0))</f>
        <v>0</v>
      </c>
      <c r="AS1447" s="6">
        <f>(IFERROR(VLOOKUP(AQ1447,Components[[Name]:[Price]],2,FALSE),0))</f>
        <v>0</v>
      </c>
      <c r="AV1447" s="6">
        <f>(IFERROR(VLOOKUP(AT1447,Components[[Name]:[Price]],2,FALSE),0))</f>
        <v>0</v>
      </c>
      <c r="AY1447" s="6">
        <f>(IFERROR(VLOOKUP(AW1447,Components[[Name]:[Price]],2,FALSE),0))</f>
        <v>0</v>
      </c>
      <c r="BB1447" s="6">
        <f>(IFERROR(VLOOKUP(AZ1447,Components[[Name]:[Price]],2,FALSE),0))</f>
        <v>0</v>
      </c>
    </row>
    <row r="1448" spans="9:54" x14ac:dyDescent="0.2">
      <c r="I1448" s="7" t="e">
        <f>Fullmath[[#This Row],[Total CP]]/Fullmath[[#This Row],[Quantity]]</f>
        <v>#DIV/0!</v>
      </c>
      <c r="J14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8" s="6" t="e">
        <f>Fullmath[[#This Row],[Mat Cost]]/Fullmath[[#This Row],[Quantity]]</f>
        <v>#DIV/0!</v>
      </c>
      <c r="L14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8" s="14"/>
      <c r="O1448" s="15">
        <f>IFERROR(_xlfn.IFNA(VLOOKUP(Fullmath[[#This Row],[M1]],$H$2:$L1447,2,FALSE),VLOOKUP(Fullmath[[#This Row],[M1]],$H1449:$L$2227,2,FALSE)),0)</f>
        <v>0</v>
      </c>
      <c r="P1448" s="16">
        <f>IFERROR(_xlfn.IFNA(VLOOKUP(Fullmath[[#This Row],[M1]],$H$2:$L1447,4,FALSE),VLOOKUP(Fullmath[[#This Row],[M1]],$H1449:$L$2227,4,FALSE)),0)</f>
        <v>0</v>
      </c>
      <c r="S1448" s="15">
        <f>IFERROR(_xlfn.IFNA(VLOOKUP(Fullmath[[#This Row],[M2]],$H$2:$L1447,2,FALSE),VLOOKUP(Fullmath[[#This Row],[M2]],$H1449:$L$2227,2,FALSE)),0)</f>
        <v>0</v>
      </c>
      <c r="T1448" s="16">
        <f>IFERROR(_xlfn.IFNA(VLOOKUP(Fullmath[[#This Row],[M2]],$H$2:$L1447,4,FALSE),VLOOKUP(Fullmath[[#This Row],[M2]],$H1449:$L$2227,4,FALSE)),0)</f>
        <v>0</v>
      </c>
      <c r="W1448" s="15">
        <f>IFERROR(_xlfn.IFNA(VLOOKUP(Fullmath[[#This Row],[M3]],$H$2:$L1447,2,FALSE),VLOOKUP(Fullmath[[#This Row],[M3]],$H1449:$L$2227,2,FALSE)),0)</f>
        <v>0</v>
      </c>
      <c r="X1448" s="16">
        <f>IFERROR(_xlfn.IFNA(VLOOKUP(Fullmath[[#This Row],[M3]],$H$2:$L1447,4,FALSE),VLOOKUP(Fullmath[[#This Row],[M3]],$H1449:$L$2227,4,FALSE)),0)</f>
        <v>0</v>
      </c>
      <c r="AA1448" s="15">
        <f>IFERROR(_xlfn.IFNA(VLOOKUP(Fullmath[[#This Row],[M4]],$H$2:$L1447,2,FALSE),VLOOKUP(Fullmath[[#This Row],[M4]],$H1449:$L$2227,2,FALSE)),0)</f>
        <v>0</v>
      </c>
      <c r="AB1448" s="16">
        <f>IFERROR(_xlfn.IFNA(VLOOKUP(Fullmath[[#This Row],[M4]],$H$2:$L1447,4,FALSE),VLOOKUP(Fullmath[[#This Row],[M4]],$H1449:$L$2227,4,FALSE)),0)</f>
        <v>0</v>
      </c>
      <c r="AE1448" s="15">
        <f>IFERROR(_xlfn.IFNA(VLOOKUP(Fullmath[[#This Row],[M5]],$H$2:$L1447,2,FALSE),VLOOKUP(Fullmath[[#This Row],[M5]],$H1449:$L$2227,2,FALSE)),0)</f>
        <v>0</v>
      </c>
      <c r="AF1448" s="16">
        <f>IFERROR(_xlfn.IFNA(VLOOKUP(Fullmath[[#This Row],[M5]],$H$2:$L1447,4,FALSE),VLOOKUP(Fullmath[[#This Row],[M5]],$H1449:$L$2227,4,FALSE)),0)</f>
        <v>0</v>
      </c>
      <c r="AI1448" s="15">
        <f>IFERROR(_xlfn.IFNA(VLOOKUP(Fullmath[[#This Row],[M6]],$H$2:$L1447,2,FALSE),VLOOKUP(Fullmath[[#This Row],[M6]],$H1449:$L$2227,2,FALSE)),0)</f>
        <v>0</v>
      </c>
      <c r="AJ1448" s="16">
        <f>IFERROR(_xlfn.IFNA(VLOOKUP(Fullmath[[#This Row],[M6]],$H$2:$L1447,4,FALSE),VLOOKUP(Fullmath[[#This Row],[M6]],$H1449:$L$2227,4,FALSE)),0)</f>
        <v>0</v>
      </c>
      <c r="AM1448" s="6">
        <f>(IFERROR(VLOOKUP(AK1448,Components[[Name]:[Price]],2,FALSE),0))</f>
        <v>0</v>
      </c>
      <c r="AP1448" s="6">
        <f>(IFERROR(VLOOKUP(AN1448,Components[[Name]:[Price]],2,FALSE),0))</f>
        <v>0</v>
      </c>
      <c r="AS1448" s="6">
        <f>(IFERROR(VLOOKUP(AQ1448,Components[[Name]:[Price]],2,FALSE),0))</f>
        <v>0</v>
      </c>
      <c r="AV1448" s="6">
        <f>(IFERROR(VLOOKUP(AT1448,Components[[Name]:[Price]],2,FALSE),0))</f>
        <v>0</v>
      </c>
      <c r="AY1448" s="6">
        <f>(IFERROR(VLOOKUP(AW1448,Components[[Name]:[Price]],2,FALSE),0))</f>
        <v>0</v>
      </c>
      <c r="BB1448" s="6">
        <f>(IFERROR(VLOOKUP(AZ1448,Components[[Name]:[Price]],2,FALSE),0))</f>
        <v>0</v>
      </c>
    </row>
    <row r="1449" spans="9:54" x14ac:dyDescent="0.2">
      <c r="I1449" s="7" t="e">
        <f>Fullmath[[#This Row],[Total CP]]/Fullmath[[#This Row],[Quantity]]</f>
        <v>#DIV/0!</v>
      </c>
      <c r="J14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49" s="6" t="e">
        <f>Fullmath[[#This Row],[Mat Cost]]/Fullmath[[#This Row],[Quantity]]</f>
        <v>#DIV/0!</v>
      </c>
      <c r="L14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49" s="14"/>
      <c r="O1449" s="15">
        <f>IFERROR(_xlfn.IFNA(VLOOKUP(Fullmath[[#This Row],[M1]],$H$2:$L1448,2,FALSE),VLOOKUP(Fullmath[[#This Row],[M1]],$H1450:$L$2227,2,FALSE)),0)</f>
        <v>0</v>
      </c>
      <c r="P1449" s="16">
        <f>IFERROR(_xlfn.IFNA(VLOOKUP(Fullmath[[#This Row],[M1]],$H$2:$L1448,4,FALSE),VLOOKUP(Fullmath[[#This Row],[M1]],$H1450:$L$2227,4,FALSE)),0)</f>
        <v>0</v>
      </c>
      <c r="S1449" s="15">
        <f>IFERROR(_xlfn.IFNA(VLOOKUP(Fullmath[[#This Row],[M2]],$H$2:$L1448,2,FALSE),VLOOKUP(Fullmath[[#This Row],[M2]],$H1450:$L$2227,2,FALSE)),0)</f>
        <v>0</v>
      </c>
      <c r="T1449" s="16">
        <f>IFERROR(_xlfn.IFNA(VLOOKUP(Fullmath[[#This Row],[M2]],$H$2:$L1448,4,FALSE),VLOOKUP(Fullmath[[#This Row],[M2]],$H1450:$L$2227,4,FALSE)),0)</f>
        <v>0</v>
      </c>
      <c r="W1449" s="15">
        <f>IFERROR(_xlfn.IFNA(VLOOKUP(Fullmath[[#This Row],[M3]],$H$2:$L1448,2,FALSE),VLOOKUP(Fullmath[[#This Row],[M3]],$H1450:$L$2227,2,FALSE)),0)</f>
        <v>0</v>
      </c>
      <c r="X1449" s="16">
        <f>IFERROR(_xlfn.IFNA(VLOOKUP(Fullmath[[#This Row],[M3]],$H$2:$L1448,4,FALSE),VLOOKUP(Fullmath[[#This Row],[M3]],$H1450:$L$2227,4,FALSE)),0)</f>
        <v>0</v>
      </c>
      <c r="AA1449" s="15">
        <f>IFERROR(_xlfn.IFNA(VLOOKUP(Fullmath[[#This Row],[M4]],$H$2:$L1448,2,FALSE),VLOOKUP(Fullmath[[#This Row],[M4]],$H1450:$L$2227,2,FALSE)),0)</f>
        <v>0</v>
      </c>
      <c r="AB1449" s="16">
        <f>IFERROR(_xlfn.IFNA(VLOOKUP(Fullmath[[#This Row],[M4]],$H$2:$L1448,4,FALSE),VLOOKUP(Fullmath[[#This Row],[M4]],$H1450:$L$2227,4,FALSE)),0)</f>
        <v>0</v>
      </c>
      <c r="AE1449" s="15">
        <f>IFERROR(_xlfn.IFNA(VLOOKUP(Fullmath[[#This Row],[M5]],$H$2:$L1448,2,FALSE),VLOOKUP(Fullmath[[#This Row],[M5]],$H1450:$L$2227,2,FALSE)),0)</f>
        <v>0</v>
      </c>
      <c r="AF1449" s="16">
        <f>IFERROR(_xlfn.IFNA(VLOOKUP(Fullmath[[#This Row],[M5]],$H$2:$L1448,4,FALSE),VLOOKUP(Fullmath[[#This Row],[M5]],$H1450:$L$2227,4,FALSE)),0)</f>
        <v>0</v>
      </c>
      <c r="AI1449" s="15">
        <f>IFERROR(_xlfn.IFNA(VLOOKUP(Fullmath[[#This Row],[M6]],$H$2:$L1448,2,FALSE),VLOOKUP(Fullmath[[#This Row],[M6]],$H1450:$L$2227,2,FALSE)),0)</f>
        <v>0</v>
      </c>
      <c r="AJ1449" s="16">
        <f>IFERROR(_xlfn.IFNA(VLOOKUP(Fullmath[[#This Row],[M6]],$H$2:$L1448,4,FALSE),VLOOKUP(Fullmath[[#This Row],[M6]],$H1450:$L$2227,4,FALSE)),0)</f>
        <v>0</v>
      </c>
      <c r="AM1449" s="6">
        <f>(IFERROR(VLOOKUP(AK1449,Components[[Name]:[Price]],2,FALSE),0))</f>
        <v>0</v>
      </c>
      <c r="AP1449" s="6">
        <f>(IFERROR(VLOOKUP(AN1449,Components[[Name]:[Price]],2,FALSE),0))</f>
        <v>0</v>
      </c>
      <c r="AS1449" s="6">
        <f>(IFERROR(VLOOKUP(AQ1449,Components[[Name]:[Price]],2,FALSE),0))</f>
        <v>0</v>
      </c>
      <c r="AV1449" s="6">
        <f>(IFERROR(VLOOKUP(AT1449,Components[[Name]:[Price]],2,FALSE),0))</f>
        <v>0</v>
      </c>
      <c r="AY1449" s="6">
        <f>(IFERROR(VLOOKUP(AW1449,Components[[Name]:[Price]],2,FALSE),0))</f>
        <v>0</v>
      </c>
      <c r="BB1449" s="6">
        <f>(IFERROR(VLOOKUP(AZ1449,Components[[Name]:[Price]],2,FALSE),0))</f>
        <v>0</v>
      </c>
    </row>
    <row r="1450" spans="9:54" x14ac:dyDescent="0.2">
      <c r="I1450" s="7" t="e">
        <f>Fullmath[[#This Row],[Total CP]]/Fullmath[[#This Row],[Quantity]]</f>
        <v>#DIV/0!</v>
      </c>
      <c r="J14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0" s="6" t="e">
        <f>Fullmath[[#This Row],[Mat Cost]]/Fullmath[[#This Row],[Quantity]]</f>
        <v>#DIV/0!</v>
      </c>
      <c r="L14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0" s="14"/>
      <c r="O1450" s="15">
        <f>IFERROR(_xlfn.IFNA(VLOOKUP(Fullmath[[#This Row],[M1]],$H$2:$L1449,2,FALSE),VLOOKUP(Fullmath[[#This Row],[M1]],$H1451:$L$2227,2,FALSE)),0)</f>
        <v>0</v>
      </c>
      <c r="P1450" s="16">
        <f>IFERROR(_xlfn.IFNA(VLOOKUP(Fullmath[[#This Row],[M1]],$H$2:$L1449,4,FALSE),VLOOKUP(Fullmath[[#This Row],[M1]],$H1451:$L$2227,4,FALSE)),0)</f>
        <v>0</v>
      </c>
      <c r="S1450" s="15">
        <f>IFERROR(_xlfn.IFNA(VLOOKUP(Fullmath[[#This Row],[M2]],$H$2:$L1449,2,FALSE),VLOOKUP(Fullmath[[#This Row],[M2]],$H1451:$L$2227,2,FALSE)),0)</f>
        <v>0</v>
      </c>
      <c r="T1450" s="16">
        <f>IFERROR(_xlfn.IFNA(VLOOKUP(Fullmath[[#This Row],[M2]],$H$2:$L1449,4,FALSE),VLOOKUP(Fullmath[[#This Row],[M2]],$H1451:$L$2227,4,FALSE)),0)</f>
        <v>0</v>
      </c>
      <c r="W1450" s="15">
        <f>IFERROR(_xlfn.IFNA(VLOOKUP(Fullmath[[#This Row],[M3]],$H$2:$L1449,2,FALSE),VLOOKUP(Fullmath[[#This Row],[M3]],$H1451:$L$2227,2,FALSE)),0)</f>
        <v>0</v>
      </c>
      <c r="X1450" s="16">
        <f>IFERROR(_xlfn.IFNA(VLOOKUP(Fullmath[[#This Row],[M3]],$H$2:$L1449,4,FALSE),VLOOKUP(Fullmath[[#This Row],[M3]],$H1451:$L$2227,4,FALSE)),0)</f>
        <v>0</v>
      </c>
      <c r="AA1450" s="15">
        <f>IFERROR(_xlfn.IFNA(VLOOKUP(Fullmath[[#This Row],[M4]],$H$2:$L1449,2,FALSE),VLOOKUP(Fullmath[[#This Row],[M4]],$H1451:$L$2227,2,FALSE)),0)</f>
        <v>0</v>
      </c>
      <c r="AB1450" s="16">
        <f>IFERROR(_xlfn.IFNA(VLOOKUP(Fullmath[[#This Row],[M4]],$H$2:$L1449,4,FALSE),VLOOKUP(Fullmath[[#This Row],[M4]],$H1451:$L$2227,4,FALSE)),0)</f>
        <v>0</v>
      </c>
      <c r="AE1450" s="15">
        <f>IFERROR(_xlfn.IFNA(VLOOKUP(Fullmath[[#This Row],[M5]],$H$2:$L1449,2,FALSE),VLOOKUP(Fullmath[[#This Row],[M5]],$H1451:$L$2227,2,FALSE)),0)</f>
        <v>0</v>
      </c>
      <c r="AF1450" s="16">
        <f>IFERROR(_xlfn.IFNA(VLOOKUP(Fullmath[[#This Row],[M5]],$H$2:$L1449,4,FALSE),VLOOKUP(Fullmath[[#This Row],[M5]],$H1451:$L$2227,4,FALSE)),0)</f>
        <v>0</v>
      </c>
      <c r="AI1450" s="15">
        <f>IFERROR(_xlfn.IFNA(VLOOKUP(Fullmath[[#This Row],[M6]],$H$2:$L1449,2,FALSE),VLOOKUP(Fullmath[[#This Row],[M6]],$H1451:$L$2227,2,FALSE)),0)</f>
        <v>0</v>
      </c>
      <c r="AJ1450" s="16">
        <f>IFERROR(_xlfn.IFNA(VLOOKUP(Fullmath[[#This Row],[M6]],$H$2:$L1449,4,FALSE),VLOOKUP(Fullmath[[#This Row],[M6]],$H1451:$L$2227,4,FALSE)),0)</f>
        <v>0</v>
      </c>
      <c r="AM1450" s="6">
        <f>(IFERROR(VLOOKUP(AK1450,Components[[Name]:[Price]],2,FALSE),0))</f>
        <v>0</v>
      </c>
      <c r="AP1450" s="6">
        <f>(IFERROR(VLOOKUP(AN1450,Components[[Name]:[Price]],2,FALSE),0))</f>
        <v>0</v>
      </c>
      <c r="AS1450" s="6">
        <f>(IFERROR(VLOOKUP(AQ1450,Components[[Name]:[Price]],2,FALSE),0))</f>
        <v>0</v>
      </c>
      <c r="AV1450" s="6">
        <f>(IFERROR(VLOOKUP(AT1450,Components[[Name]:[Price]],2,FALSE),0))</f>
        <v>0</v>
      </c>
      <c r="AY1450" s="6">
        <f>(IFERROR(VLOOKUP(AW1450,Components[[Name]:[Price]],2,FALSE),0))</f>
        <v>0</v>
      </c>
      <c r="BB1450" s="6">
        <f>(IFERROR(VLOOKUP(AZ1450,Components[[Name]:[Price]],2,FALSE),0))</f>
        <v>0</v>
      </c>
    </row>
    <row r="1451" spans="9:54" x14ac:dyDescent="0.2">
      <c r="I1451" s="7" t="e">
        <f>Fullmath[[#This Row],[Total CP]]/Fullmath[[#This Row],[Quantity]]</f>
        <v>#DIV/0!</v>
      </c>
      <c r="J14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1" s="6" t="e">
        <f>Fullmath[[#This Row],[Mat Cost]]/Fullmath[[#This Row],[Quantity]]</f>
        <v>#DIV/0!</v>
      </c>
      <c r="L14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1" s="14"/>
      <c r="O1451" s="15">
        <f>IFERROR(_xlfn.IFNA(VLOOKUP(Fullmath[[#This Row],[M1]],$H$2:$L1450,2,FALSE),VLOOKUP(Fullmath[[#This Row],[M1]],$H1452:$L$2227,2,FALSE)),0)</f>
        <v>0</v>
      </c>
      <c r="P1451" s="16">
        <f>IFERROR(_xlfn.IFNA(VLOOKUP(Fullmath[[#This Row],[M1]],$H$2:$L1450,4,FALSE),VLOOKUP(Fullmath[[#This Row],[M1]],$H1452:$L$2227,4,FALSE)),0)</f>
        <v>0</v>
      </c>
      <c r="S1451" s="15">
        <f>IFERROR(_xlfn.IFNA(VLOOKUP(Fullmath[[#This Row],[M2]],$H$2:$L1450,2,FALSE),VLOOKUP(Fullmath[[#This Row],[M2]],$H1452:$L$2227,2,FALSE)),0)</f>
        <v>0</v>
      </c>
      <c r="T1451" s="16">
        <f>IFERROR(_xlfn.IFNA(VLOOKUP(Fullmath[[#This Row],[M2]],$H$2:$L1450,4,FALSE),VLOOKUP(Fullmath[[#This Row],[M2]],$H1452:$L$2227,4,FALSE)),0)</f>
        <v>0</v>
      </c>
      <c r="W1451" s="15">
        <f>IFERROR(_xlfn.IFNA(VLOOKUP(Fullmath[[#This Row],[M3]],$H$2:$L1450,2,FALSE),VLOOKUP(Fullmath[[#This Row],[M3]],$H1452:$L$2227,2,FALSE)),0)</f>
        <v>0</v>
      </c>
      <c r="X1451" s="16">
        <f>IFERROR(_xlfn.IFNA(VLOOKUP(Fullmath[[#This Row],[M3]],$H$2:$L1450,4,FALSE),VLOOKUP(Fullmath[[#This Row],[M3]],$H1452:$L$2227,4,FALSE)),0)</f>
        <v>0</v>
      </c>
      <c r="AA1451" s="15">
        <f>IFERROR(_xlfn.IFNA(VLOOKUP(Fullmath[[#This Row],[M4]],$H$2:$L1450,2,FALSE),VLOOKUP(Fullmath[[#This Row],[M4]],$H1452:$L$2227,2,FALSE)),0)</f>
        <v>0</v>
      </c>
      <c r="AB1451" s="16">
        <f>IFERROR(_xlfn.IFNA(VLOOKUP(Fullmath[[#This Row],[M4]],$H$2:$L1450,4,FALSE),VLOOKUP(Fullmath[[#This Row],[M4]],$H1452:$L$2227,4,FALSE)),0)</f>
        <v>0</v>
      </c>
      <c r="AE1451" s="15">
        <f>IFERROR(_xlfn.IFNA(VLOOKUP(Fullmath[[#This Row],[M5]],$H$2:$L1450,2,FALSE),VLOOKUP(Fullmath[[#This Row],[M5]],$H1452:$L$2227,2,FALSE)),0)</f>
        <v>0</v>
      </c>
      <c r="AF1451" s="16">
        <f>IFERROR(_xlfn.IFNA(VLOOKUP(Fullmath[[#This Row],[M5]],$H$2:$L1450,4,FALSE),VLOOKUP(Fullmath[[#This Row],[M5]],$H1452:$L$2227,4,FALSE)),0)</f>
        <v>0</v>
      </c>
      <c r="AI1451" s="15">
        <f>IFERROR(_xlfn.IFNA(VLOOKUP(Fullmath[[#This Row],[M6]],$H$2:$L1450,2,FALSE),VLOOKUP(Fullmath[[#This Row],[M6]],$H1452:$L$2227,2,FALSE)),0)</f>
        <v>0</v>
      </c>
      <c r="AJ1451" s="16">
        <f>IFERROR(_xlfn.IFNA(VLOOKUP(Fullmath[[#This Row],[M6]],$H$2:$L1450,4,FALSE),VLOOKUP(Fullmath[[#This Row],[M6]],$H1452:$L$2227,4,FALSE)),0)</f>
        <v>0</v>
      </c>
      <c r="AM1451" s="6">
        <f>(IFERROR(VLOOKUP(AK1451,Components[[Name]:[Price]],2,FALSE),0))</f>
        <v>0</v>
      </c>
      <c r="AP1451" s="6">
        <f>(IFERROR(VLOOKUP(AN1451,Components[[Name]:[Price]],2,FALSE),0))</f>
        <v>0</v>
      </c>
      <c r="AS1451" s="6">
        <f>(IFERROR(VLOOKUP(AQ1451,Components[[Name]:[Price]],2,FALSE),0))</f>
        <v>0</v>
      </c>
      <c r="AV1451" s="6">
        <f>(IFERROR(VLOOKUP(AT1451,Components[[Name]:[Price]],2,FALSE),0))</f>
        <v>0</v>
      </c>
      <c r="AY1451" s="6">
        <f>(IFERROR(VLOOKUP(AW1451,Components[[Name]:[Price]],2,FALSE),0))</f>
        <v>0</v>
      </c>
      <c r="BB1451" s="6">
        <f>(IFERROR(VLOOKUP(AZ1451,Components[[Name]:[Price]],2,FALSE),0))</f>
        <v>0</v>
      </c>
    </row>
    <row r="1452" spans="9:54" x14ac:dyDescent="0.2">
      <c r="I1452" s="7" t="e">
        <f>Fullmath[[#This Row],[Total CP]]/Fullmath[[#This Row],[Quantity]]</f>
        <v>#DIV/0!</v>
      </c>
      <c r="J14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2" s="6" t="e">
        <f>Fullmath[[#This Row],[Mat Cost]]/Fullmath[[#This Row],[Quantity]]</f>
        <v>#DIV/0!</v>
      </c>
      <c r="L14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2" s="14"/>
      <c r="O1452" s="15">
        <f>IFERROR(_xlfn.IFNA(VLOOKUP(Fullmath[[#This Row],[M1]],$H$2:$L1451,2,FALSE),VLOOKUP(Fullmath[[#This Row],[M1]],$H1453:$L$2227,2,FALSE)),0)</f>
        <v>0</v>
      </c>
      <c r="P1452" s="16">
        <f>IFERROR(_xlfn.IFNA(VLOOKUP(Fullmath[[#This Row],[M1]],$H$2:$L1451,4,FALSE),VLOOKUP(Fullmath[[#This Row],[M1]],$H1453:$L$2227,4,FALSE)),0)</f>
        <v>0</v>
      </c>
      <c r="S1452" s="15">
        <f>IFERROR(_xlfn.IFNA(VLOOKUP(Fullmath[[#This Row],[M2]],$H$2:$L1451,2,FALSE),VLOOKUP(Fullmath[[#This Row],[M2]],$H1453:$L$2227,2,FALSE)),0)</f>
        <v>0</v>
      </c>
      <c r="T1452" s="16">
        <f>IFERROR(_xlfn.IFNA(VLOOKUP(Fullmath[[#This Row],[M2]],$H$2:$L1451,4,FALSE),VLOOKUP(Fullmath[[#This Row],[M2]],$H1453:$L$2227,4,FALSE)),0)</f>
        <v>0</v>
      </c>
      <c r="W1452" s="15">
        <f>IFERROR(_xlfn.IFNA(VLOOKUP(Fullmath[[#This Row],[M3]],$H$2:$L1451,2,FALSE),VLOOKUP(Fullmath[[#This Row],[M3]],$H1453:$L$2227,2,FALSE)),0)</f>
        <v>0</v>
      </c>
      <c r="X1452" s="16">
        <f>IFERROR(_xlfn.IFNA(VLOOKUP(Fullmath[[#This Row],[M3]],$H$2:$L1451,4,FALSE),VLOOKUP(Fullmath[[#This Row],[M3]],$H1453:$L$2227,4,FALSE)),0)</f>
        <v>0</v>
      </c>
      <c r="AA1452" s="15">
        <f>IFERROR(_xlfn.IFNA(VLOOKUP(Fullmath[[#This Row],[M4]],$H$2:$L1451,2,FALSE),VLOOKUP(Fullmath[[#This Row],[M4]],$H1453:$L$2227,2,FALSE)),0)</f>
        <v>0</v>
      </c>
      <c r="AB1452" s="16">
        <f>IFERROR(_xlfn.IFNA(VLOOKUP(Fullmath[[#This Row],[M4]],$H$2:$L1451,4,FALSE),VLOOKUP(Fullmath[[#This Row],[M4]],$H1453:$L$2227,4,FALSE)),0)</f>
        <v>0</v>
      </c>
      <c r="AE1452" s="15">
        <f>IFERROR(_xlfn.IFNA(VLOOKUP(Fullmath[[#This Row],[M5]],$H$2:$L1451,2,FALSE),VLOOKUP(Fullmath[[#This Row],[M5]],$H1453:$L$2227,2,FALSE)),0)</f>
        <v>0</v>
      </c>
      <c r="AF1452" s="16">
        <f>IFERROR(_xlfn.IFNA(VLOOKUP(Fullmath[[#This Row],[M5]],$H$2:$L1451,4,FALSE),VLOOKUP(Fullmath[[#This Row],[M5]],$H1453:$L$2227,4,FALSE)),0)</f>
        <v>0</v>
      </c>
      <c r="AI1452" s="15">
        <f>IFERROR(_xlfn.IFNA(VLOOKUP(Fullmath[[#This Row],[M6]],$H$2:$L1451,2,FALSE),VLOOKUP(Fullmath[[#This Row],[M6]],$H1453:$L$2227,2,FALSE)),0)</f>
        <v>0</v>
      </c>
      <c r="AJ1452" s="16">
        <f>IFERROR(_xlfn.IFNA(VLOOKUP(Fullmath[[#This Row],[M6]],$H$2:$L1451,4,FALSE),VLOOKUP(Fullmath[[#This Row],[M6]],$H1453:$L$2227,4,FALSE)),0)</f>
        <v>0</v>
      </c>
      <c r="AM1452" s="6">
        <f>(IFERROR(VLOOKUP(AK1452,Components[[Name]:[Price]],2,FALSE),0))</f>
        <v>0</v>
      </c>
      <c r="AP1452" s="6">
        <f>(IFERROR(VLOOKUP(AN1452,Components[[Name]:[Price]],2,FALSE),0))</f>
        <v>0</v>
      </c>
      <c r="AS1452" s="6">
        <f>(IFERROR(VLOOKUP(AQ1452,Components[[Name]:[Price]],2,FALSE),0))</f>
        <v>0</v>
      </c>
      <c r="AV1452" s="6">
        <f>(IFERROR(VLOOKUP(AT1452,Components[[Name]:[Price]],2,FALSE),0))</f>
        <v>0</v>
      </c>
      <c r="AY1452" s="6">
        <f>(IFERROR(VLOOKUP(AW1452,Components[[Name]:[Price]],2,FALSE),0))</f>
        <v>0</v>
      </c>
      <c r="BB1452" s="6">
        <f>(IFERROR(VLOOKUP(AZ1452,Components[[Name]:[Price]],2,FALSE),0))</f>
        <v>0</v>
      </c>
    </row>
    <row r="1453" spans="9:54" x14ac:dyDescent="0.2">
      <c r="I1453" s="7" t="e">
        <f>Fullmath[[#This Row],[Total CP]]/Fullmath[[#This Row],[Quantity]]</f>
        <v>#DIV/0!</v>
      </c>
      <c r="J14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3" s="6" t="e">
        <f>Fullmath[[#This Row],[Mat Cost]]/Fullmath[[#This Row],[Quantity]]</f>
        <v>#DIV/0!</v>
      </c>
      <c r="L14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3" s="14"/>
      <c r="O1453" s="15">
        <f>IFERROR(_xlfn.IFNA(VLOOKUP(Fullmath[[#This Row],[M1]],$H$2:$L1452,2,FALSE),VLOOKUP(Fullmath[[#This Row],[M1]],$H1454:$L$2227,2,FALSE)),0)</f>
        <v>0</v>
      </c>
      <c r="P1453" s="16">
        <f>IFERROR(_xlfn.IFNA(VLOOKUP(Fullmath[[#This Row],[M1]],$H$2:$L1452,4,FALSE),VLOOKUP(Fullmath[[#This Row],[M1]],$H1454:$L$2227,4,FALSE)),0)</f>
        <v>0</v>
      </c>
      <c r="S1453" s="15">
        <f>IFERROR(_xlfn.IFNA(VLOOKUP(Fullmath[[#This Row],[M2]],$H$2:$L1452,2,FALSE),VLOOKUP(Fullmath[[#This Row],[M2]],$H1454:$L$2227,2,FALSE)),0)</f>
        <v>0</v>
      </c>
      <c r="T1453" s="16">
        <f>IFERROR(_xlfn.IFNA(VLOOKUP(Fullmath[[#This Row],[M2]],$H$2:$L1452,4,FALSE),VLOOKUP(Fullmath[[#This Row],[M2]],$H1454:$L$2227,4,FALSE)),0)</f>
        <v>0</v>
      </c>
      <c r="W1453" s="15">
        <f>IFERROR(_xlfn.IFNA(VLOOKUP(Fullmath[[#This Row],[M3]],$H$2:$L1452,2,FALSE),VLOOKUP(Fullmath[[#This Row],[M3]],$H1454:$L$2227,2,FALSE)),0)</f>
        <v>0</v>
      </c>
      <c r="X1453" s="16">
        <f>IFERROR(_xlfn.IFNA(VLOOKUP(Fullmath[[#This Row],[M3]],$H$2:$L1452,4,FALSE),VLOOKUP(Fullmath[[#This Row],[M3]],$H1454:$L$2227,4,FALSE)),0)</f>
        <v>0</v>
      </c>
      <c r="AA1453" s="15">
        <f>IFERROR(_xlfn.IFNA(VLOOKUP(Fullmath[[#This Row],[M4]],$H$2:$L1452,2,FALSE),VLOOKUP(Fullmath[[#This Row],[M4]],$H1454:$L$2227,2,FALSE)),0)</f>
        <v>0</v>
      </c>
      <c r="AB1453" s="16">
        <f>IFERROR(_xlfn.IFNA(VLOOKUP(Fullmath[[#This Row],[M4]],$H$2:$L1452,4,FALSE),VLOOKUP(Fullmath[[#This Row],[M4]],$H1454:$L$2227,4,FALSE)),0)</f>
        <v>0</v>
      </c>
      <c r="AE1453" s="15">
        <f>IFERROR(_xlfn.IFNA(VLOOKUP(Fullmath[[#This Row],[M5]],$H$2:$L1452,2,FALSE),VLOOKUP(Fullmath[[#This Row],[M5]],$H1454:$L$2227,2,FALSE)),0)</f>
        <v>0</v>
      </c>
      <c r="AF1453" s="16">
        <f>IFERROR(_xlfn.IFNA(VLOOKUP(Fullmath[[#This Row],[M5]],$H$2:$L1452,4,FALSE),VLOOKUP(Fullmath[[#This Row],[M5]],$H1454:$L$2227,4,FALSE)),0)</f>
        <v>0</v>
      </c>
      <c r="AI1453" s="15">
        <f>IFERROR(_xlfn.IFNA(VLOOKUP(Fullmath[[#This Row],[M6]],$H$2:$L1452,2,FALSE),VLOOKUP(Fullmath[[#This Row],[M6]],$H1454:$L$2227,2,FALSE)),0)</f>
        <v>0</v>
      </c>
      <c r="AJ1453" s="16">
        <f>IFERROR(_xlfn.IFNA(VLOOKUP(Fullmath[[#This Row],[M6]],$H$2:$L1452,4,FALSE),VLOOKUP(Fullmath[[#This Row],[M6]],$H1454:$L$2227,4,FALSE)),0)</f>
        <v>0</v>
      </c>
      <c r="AM1453" s="6">
        <f>(IFERROR(VLOOKUP(AK1453,Components[[Name]:[Price]],2,FALSE),0))</f>
        <v>0</v>
      </c>
      <c r="AP1453" s="6">
        <f>(IFERROR(VLOOKUP(AN1453,Components[[Name]:[Price]],2,FALSE),0))</f>
        <v>0</v>
      </c>
      <c r="AS1453" s="6">
        <f>(IFERROR(VLOOKUP(AQ1453,Components[[Name]:[Price]],2,FALSE),0))</f>
        <v>0</v>
      </c>
      <c r="AV1453" s="6">
        <f>(IFERROR(VLOOKUP(AT1453,Components[[Name]:[Price]],2,FALSE),0))</f>
        <v>0</v>
      </c>
      <c r="AY1453" s="6">
        <f>(IFERROR(VLOOKUP(AW1453,Components[[Name]:[Price]],2,FALSE),0))</f>
        <v>0</v>
      </c>
      <c r="BB1453" s="6">
        <f>(IFERROR(VLOOKUP(AZ1453,Components[[Name]:[Price]],2,FALSE),0))</f>
        <v>0</v>
      </c>
    </row>
    <row r="1454" spans="9:54" x14ac:dyDescent="0.2">
      <c r="I1454" s="7" t="e">
        <f>Fullmath[[#This Row],[Total CP]]/Fullmath[[#This Row],[Quantity]]</f>
        <v>#DIV/0!</v>
      </c>
      <c r="J14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4" s="6" t="e">
        <f>Fullmath[[#This Row],[Mat Cost]]/Fullmath[[#This Row],[Quantity]]</f>
        <v>#DIV/0!</v>
      </c>
      <c r="L14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4" s="14"/>
      <c r="O1454" s="15">
        <f>IFERROR(_xlfn.IFNA(VLOOKUP(Fullmath[[#This Row],[M1]],$H$2:$L1453,2,FALSE),VLOOKUP(Fullmath[[#This Row],[M1]],$H1455:$L$2227,2,FALSE)),0)</f>
        <v>0</v>
      </c>
      <c r="P1454" s="16">
        <f>IFERROR(_xlfn.IFNA(VLOOKUP(Fullmath[[#This Row],[M1]],$H$2:$L1453,4,FALSE),VLOOKUP(Fullmath[[#This Row],[M1]],$H1455:$L$2227,4,FALSE)),0)</f>
        <v>0</v>
      </c>
      <c r="S1454" s="15">
        <f>IFERROR(_xlfn.IFNA(VLOOKUP(Fullmath[[#This Row],[M2]],$H$2:$L1453,2,FALSE),VLOOKUP(Fullmath[[#This Row],[M2]],$H1455:$L$2227,2,FALSE)),0)</f>
        <v>0</v>
      </c>
      <c r="T1454" s="16">
        <f>IFERROR(_xlfn.IFNA(VLOOKUP(Fullmath[[#This Row],[M2]],$H$2:$L1453,4,FALSE),VLOOKUP(Fullmath[[#This Row],[M2]],$H1455:$L$2227,4,FALSE)),0)</f>
        <v>0</v>
      </c>
      <c r="W1454" s="15">
        <f>IFERROR(_xlfn.IFNA(VLOOKUP(Fullmath[[#This Row],[M3]],$H$2:$L1453,2,FALSE),VLOOKUP(Fullmath[[#This Row],[M3]],$H1455:$L$2227,2,FALSE)),0)</f>
        <v>0</v>
      </c>
      <c r="X1454" s="16">
        <f>IFERROR(_xlfn.IFNA(VLOOKUP(Fullmath[[#This Row],[M3]],$H$2:$L1453,4,FALSE),VLOOKUP(Fullmath[[#This Row],[M3]],$H1455:$L$2227,4,FALSE)),0)</f>
        <v>0</v>
      </c>
      <c r="AA1454" s="15">
        <f>IFERROR(_xlfn.IFNA(VLOOKUP(Fullmath[[#This Row],[M4]],$H$2:$L1453,2,FALSE),VLOOKUP(Fullmath[[#This Row],[M4]],$H1455:$L$2227,2,FALSE)),0)</f>
        <v>0</v>
      </c>
      <c r="AB1454" s="16">
        <f>IFERROR(_xlfn.IFNA(VLOOKUP(Fullmath[[#This Row],[M4]],$H$2:$L1453,4,FALSE),VLOOKUP(Fullmath[[#This Row],[M4]],$H1455:$L$2227,4,FALSE)),0)</f>
        <v>0</v>
      </c>
      <c r="AE1454" s="15">
        <f>IFERROR(_xlfn.IFNA(VLOOKUP(Fullmath[[#This Row],[M5]],$H$2:$L1453,2,FALSE),VLOOKUP(Fullmath[[#This Row],[M5]],$H1455:$L$2227,2,FALSE)),0)</f>
        <v>0</v>
      </c>
      <c r="AF1454" s="16">
        <f>IFERROR(_xlfn.IFNA(VLOOKUP(Fullmath[[#This Row],[M5]],$H$2:$L1453,4,FALSE),VLOOKUP(Fullmath[[#This Row],[M5]],$H1455:$L$2227,4,FALSE)),0)</f>
        <v>0</v>
      </c>
      <c r="AI1454" s="15">
        <f>IFERROR(_xlfn.IFNA(VLOOKUP(Fullmath[[#This Row],[M6]],$H$2:$L1453,2,FALSE),VLOOKUP(Fullmath[[#This Row],[M6]],$H1455:$L$2227,2,FALSE)),0)</f>
        <v>0</v>
      </c>
      <c r="AJ1454" s="16">
        <f>IFERROR(_xlfn.IFNA(VLOOKUP(Fullmath[[#This Row],[M6]],$H$2:$L1453,4,FALSE),VLOOKUP(Fullmath[[#This Row],[M6]],$H1455:$L$2227,4,FALSE)),0)</f>
        <v>0</v>
      </c>
      <c r="AM1454" s="6">
        <f>(IFERROR(VLOOKUP(AK1454,Components[[Name]:[Price]],2,FALSE),0))</f>
        <v>0</v>
      </c>
      <c r="AP1454" s="6">
        <f>(IFERROR(VLOOKUP(AN1454,Components[[Name]:[Price]],2,FALSE),0))</f>
        <v>0</v>
      </c>
      <c r="AS1454" s="6">
        <f>(IFERROR(VLOOKUP(AQ1454,Components[[Name]:[Price]],2,FALSE),0))</f>
        <v>0</v>
      </c>
      <c r="AV1454" s="6">
        <f>(IFERROR(VLOOKUP(AT1454,Components[[Name]:[Price]],2,FALSE),0))</f>
        <v>0</v>
      </c>
      <c r="AY1454" s="6">
        <f>(IFERROR(VLOOKUP(AW1454,Components[[Name]:[Price]],2,FALSE),0))</f>
        <v>0</v>
      </c>
      <c r="BB1454" s="6">
        <f>(IFERROR(VLOOKUP(AZ1454,Components[[Name]:[Price]],2,FALSE),0))</f>
        <v>0</v>
      </c>
    </row>
    <row r="1455" spans="9:54" x14ac:dyDescent="0.2">
      <c r="I1455" s="7" t="e">
        <f>Fullmath[[#This Row],[Total CP]]/Fullmath[[#This Row],[Quantity]]</f>
        <v>#DIV/0!</v>
      </c>
      <c r="J14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5" s="6" t="e">
        <f>Fullmath[[#This Row],[Mat Cost]]/Fullmath[[#This Row],[Quantity]]</f>
        <v>#DIV/0!</v>
      </c>
      <c r="L14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5" s="14"/>
      <c r="O1455" s="15">
        <f>IFERROR(_xlfn.IFNA(VLOOKUP(Fullmath[[#This Row],[M1]],$H$2:$L1454,2,FALSE),VLOOKUP(Fullmath[[#This Row],[M1]],$H1456:$L$2227,2,FALSE)),0)</f>
        <v>0</v>
      </c>
      <c r="P1455" s="16">
        <f>IFERROR(_xlfn.IFNA(VLOOKUP(Fullmath[[#This Row],[M1]],$H$2:$L1454,4,FALSE),VLOOKUP(Fullmath[[#This Row],[M1]],$H1456:$L$2227,4,FALSE)),0)</f>
        <v>0</v>
      </c>
      <c r="S1455" s="15">
        <f>IFERROR(_xlfn.IFNA(VLOOKUP(Fullmath[[#This Row],[M2]],$H$2:$L1454,2,FALSE),VLOOKUP(Fullmath[[#This Row],[M2]],$H1456:$L$2227,2,FALSE)),0)</f>
        <v>0</v>
      </c>
      <c r="T1455" s="16">
        <f>IFERROR(_xlfn.IFNA(VLOOKUP(Fullmath[[#This Row],[M2]],$H$2:$L1454,4,FALSE),VLOOKUP(Fullmath[[#This Row],[M2]],$H1456:$L$2227,4,FALSE)),0)</f>
        <v>0</v>
      </c>
      <c r="W1455" s="15">
        <f>IFERROR(_xlfn.IFNA(VLOOKUP(Fullmath[[#This Row],[M3]],$H$2:$L1454,2,FALSE),VLOOKUP(Fullmath[[#This Row],[M3]],$H1456:$L$2227,2,FALSE)),0)</f>
        <v>0</v>
      </c>
      <c r="X1455" s="16">
        <f>IFERROR(_xlfn.IFNA(VLOOKUP(Fullmath[[#This Row],[M3]],$H$2:$L1454,4,FALSE),VLOOKUP(Fullmath[[#This Row],[M3]],$H1456:$L$2227,4,FALSE)),0)</f>
        <v>0</v>
      </c>
      <c r="AA1455" s="15">
        <f>IFERROR(_xlfn.IFNA(VLOOKUP(Fullmath[[#This Row],[M4]],$H$2:$L1454,2,FALSE),VLOOKUP(Fullmath[[#This Row],[M4]],$H1456:$L$2227,2,FALSE)),0)</f>
        <v>0</v>
      </c>
      <c r="AB1455" s="16">
        <f>IFERROR(_xlfn.IFNA(VLOOKUP(Fullmath[[#This Row],[M4]],$H$2:$L1454,4,FALSE),VLOOKUP(Fullmath[[#This Row],[M4]],$H1456:$L$2227,4,FALSE)),0)</f>
        <v>0</v>
      </c>
      <c r="AE1455" s="15">
        <f>IFERROR(_xlfn.IFNA(VLOOKUP(Fullmath[[#This Row],[M5]],$H$2:$L1454,2,FALSE),VLOOKUP(Fullmath[[#This Row],[M5]],$H1456:$L$2227,2,FALSE)),0)</f>
        <v>0</v>
      </c>
      <c r="AF1455" s="16">
        <f>IFERROR(_xlfn.IFNA(VLOOKUP(Fullmath[[#This Row],[M5]],$H$2:$L1454,4,FALSE),VLOOKUP(Fullmath[[#This Row],[M5]],$H1456:$L$2227,4,FALSE)),0)</f>
        <v>0</v>
      </c>
      <c r="AI1455" s="15">
        <f>IFERROR(_xlfn.IFNA(VLOOKUP(Fullmath[[#This Row],[M6]],$H$2:$L1454,2,FALSE),VLOOKUP(Fullmath[[#This Row],[M6]],$H1456:$L$2227,2,FALSE)),0)</f>
        <v>0</v>
      </c>
      <c r="AJ1455" s="16">
        <f>IFERROR(_xlfn.IFNA(VLOOKUP(Fullmath[[#This Row],[M6]],$H$2:$L1454,4,FALSE),VLOOKUP(Fullmath[[#This Row],[M6]],$H1456:$L$2227,4,FALSE)),0)</f>
        <v>0</v>
      </c>
      <c r="AM1455" s="6">
        <f>(IFERROR(VLOOKUP(AK1455,Components[[Name]:[Price]],2,FALSE),0))</f>
        <v>0</v>
      </c>
      <c r="AP1455" s="6">
        <f>(IFERROR(VLOOKUP(AN1455,Components[[Name]:[Price]],2,FALSE),0))</f>
        <v>0</v>
      </c>
      <c r="AS1455" s="6">
        <f>(IFERROR(VLOOKUP(AQ1455,Components[[Name]:[Price]],2,FALSE),0))</f>
        <v>0</v>
      </c>
      <c r="AV1455" s="6">
        <f>(IFERROR(VLOOKUP(AT1455,Components[[Name]:[Price]],2,FALSE),0))</f>
        <v>0</v>
      </c>
      <c r="AY1455" s="6">
        <f>(IFERROR(VLOOKUP(AW1455,Components[[Name]:[Price]],2,FALSE),0))</f>
        <v>0</v>
      </c>
      <c r="BB1455" s="6">
        <f>(IFERROR(VLOOKUP(AZ1455,Components[[Name]:[Price]],2,FALSE),0))</f>
        <v>0</v>
      </c>
    </row>
    <row r="1456" spans="9:54" x14ac:dyDescent="0.2">
      <c r="I1456" s="7" t="e">
        <f>Fullmath[[#This Row],[Total CP]]/Fullmath[[#This Row],[Quantity]]</f>
        <v>#DIV/0!</v>
      </c>
      <c r="J14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6" s="6" t="e">
        <f>Fullmath[[#This Row],[Mat Cost]]/Fullmath[[#This Row],[Quantity]]</f>
        <v>#DIV/0!</v>
      </c>
      <c r="L14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6" s="14"/>
      <c r="O1456" s="15">
        <f>IFERROR(_xlfn.IFNA(VLOOKUP(Fullmath[[#This Row],[M1]],$H$2:$L1455,2,FALSE),VLOOKUP(Fullmath[[#This Row],[M1]],$H1457:$L$2227,2,FALSE)),0)</f>
        <v>0</v>
      </c>
      <c r="P1456" s="16">
        <f>IFERROR(_xlfn.IFNA(VLOOKUP(Fullmath[[#This Row],[M1]],$H$2:$L1455,4,FALSE),VLOOKUP(Fullmath[[#This Row],[M1]],$H1457:$L$2227,4,FALSE)),0)</f>
        <v>0</v>
      </c>
      <c r="S1456" s="15">
        <f>IFERROR(_xlfn.IFNA(VLOOKUP(Fullmath[[#This Row],[M2]],$H$2:$L1455,2,FALSE),VLOOKUP(Fullmath[[#This Row],[M2]],$H1457:$L$2227,2,FALSE)),0)</f>
        <v>0</v>
      </c>
      <c r="T1456" s="16">
        <f>IFERROR(_xlfn.IFNA(VLOOKUP(Fullmath[[#This Row],[M2]],$H$2:$L1455,4,FALSE),VLOOKUP(Fullmath[[#This Row],[M2]],$H1457:$L$2227,4,FALSE)),0)</f>
        <v>0</v>
      </c>
      <c r="W1456" s="15">
        <f>IFERROR(_xlfn.IFNA(VLOOKUP(Fullmath[[#This Row],[M3]],$H$2:$L1455,2,FALSE),VLOOKUP(Fullmath[[#This Row],[M3]],$H1457:$L$2227,2,FALSE)),0)</f>
        <v>0</v>
      </c>
      <c r="X1456" s="16">
        <f>IFERROR(_xlfn.IFNA(VLOOKUP(Fullmath[[#This Row],[M3]],$H$2:$L1455,4,FALSE),VLOOKUP(Fullmath[[#This Row],[M3]],$H1457:$L$2227,4,FALSE)),0)</f>
        <v>0</v>
      </c>
      <c r="AA1456" s="15">
        <f>IFERROR(_xlfn.IFNA(VLOOKUP(Fullmath[[#This Row],[M4]],$H$2:$L1455,2,FALSE),VLOOKUP(Fullmath[[#This Row],[M4]],$H1457:$L$2227,2,FALSE)),0)</f>
        <v>0</v>
      </c>
      <c r="AB1456" s="16">
        <f>IFERROR(_xlfn.IFNA(VLOOKUP(Fullmath[[#This Row],[M4]],$H$2:$L1455,4,FALSE),VLOOKUP(Fullmath[[#This Row],[M4]],$H1457:$L$2227,4,FALSE)),0)</f>
        <v>0</v>
      </c>
      <c r="AE1456" s="15">
        <f>IFERROR(_xlfn.IFNA(VLOOKUP(Fullmath[[#This Row],[M5]],$H$2:$L1455,2,FALSE),VLOOKUP(Fullmath[[#This Row],[M5]],$H1457:$L$2227,2,FALSE)),0)</f>
        <v>0</v>
      </c>
      <c r="AF1456" s="16">
        <f>IFERROR(_xlfn.IFNA(VLOOKUP(Fullmath[[#This Row],[M5]],$H$2:$L1455,4,FALSE),VLOOKUP(Fullmath[[#This Row],[M5]],$H1457:$L$2227,4,FALSE)),0)</f>
        <v>0</v>
      </c>
      <c r="AI1456" s="15">
        <f>IFERROR(_xlfn.IFNA(VLOOKUP(Fullmath[[#This Row],[M6]],$H$2:$L1455,2,FALSE),VLOOKUP(Fullmath[[#This Row],[M6]],$H1457:$L$2227,2,FALSE)),0)</f>
        <v>0</v>
      </c>
      <c r="AJ1456" s="16">
        <f>IFERROR(_xlfn.IFNA(VLOOKUP(Fullmath[[#This Row],[M6]],$H$2:$L1455,4,FALSE),VLOOKUP(Fullmath[[#This Row],[M6]],$H1457:$L$2227,4,FALSE)),0)</f>
        <v>0</v>
      </c>
      <c r="AM1456" s="6">
        <f>(IFERROR(VLOOKUP(AK1456,Components[[Name]:[Price]],2,FALSE),0))</f>
        <v>0</v>
      </c>
      <c r="AP1456" s="6">
        <f>(IFERROR(VLOOKUP(AN1456,Components[[Name]:[Price]],2,FALSE),0))</f>
        <v>0</v>
      </c>
      <c r="AS1456" s="6">
        <f>(IFERROR(VLOOKUP(AQ1456,Components[[Name]:[Price]],2,FALSE),0))</f>
        <v>0</v>
      </c>
      <c r="AV1456" s="6">
        <f>(IFERROR(VLOOKUP(AT1456,Components[[Name]:[Price]],2,FALSE),0))</f>
        <v>0</v>
      </c>
      <c r="AY1456" s="6">
        <f>(IFERROR(VLOOKUP(AW1456,Components[[Name]:[Price]],2,FALSE),0))</f>
        <v>0</v>
      </c>
      <c r="BB1456" s="6">
        <f>(IFERROR(VLOOKUP(AZ1456,Components[[Name]:[Price]],2,FALSE),0))</f>
        <v>0</v>
      </c>
    </row>
    <row r="1457" spans="9:54" x14ac:dyDescent="0.2">
      <c r="I1457" s="7" t="e">
        <f>Fullmath[[#This Row],[Total CP]]/Fullmath[[#This Row],[Quantity]]</f>
        <v>#DIV/0!</v>
      </c>
      <c r="J14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7" s="6" t="e">
        <f>Fullmath[[#This Row],[Mat Cost]]/Fullmath[[#This Row],[Quantity]]</f>
        <v>#DIV/0!</v>
      </c>
      <c r="L14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7" s="14"/>
      <c r="O1457" s="15">
        <f>IFERROR(_xlfn.IFNA(VLOOKUP(Fullmath[[#This Row],[M1]],$H$2:$L1456,2,FALSE),VLOOKUP(Fullmath[[#This Row],[M1]],$H1458:$L$2227,2,FALSE)),0)</f>
        <v>0</v>
      </c>
      <c r="P1457" s="16">
        <f>IFERROR(_xlfn.IFNA(VLOOKUP(Fullmath[[#This Row],[M1]],$H$2:$L1456,4,FALSE),VLOOKUP(Fullmath[[#This Row],[M1]],$H1458:$L$2227,4,FALSE)),0)</f>
        <v>0</v>
      </c>
      <c r="S1457" s="15">
        <f>IFERROR(_xlfn.IFNA(VLOOKUP(Fullmath[[#This Row],[M2]],$H$2:$L1456,2,FALSE),VLOOKUP(Fullmath[[#This Row],[M2]],$H1458:$L$2227,2,FALSE)),0)</f>
        <v>0</v>
      </c>
      <c r="T1457" s="16">
        <f>IFERROR(_xlfn.IFNA(VLOOKUP(Fullmath[[#This Row],[M2]],$H$2:$L1456,4,FALSE),VLOOKUP(Fullmath[[#This Row],[M2]],$H1458:$L$2227,4,FALSE)),0)</f>
        <v>0</v>
      </c>
      <c r="W1457" s="15">
        <f>IFERROR(_xlfn.IFNA(VLOOKUP(Fullmath[[#This Row],[M3]],$H$2:$L1456,2,FALSE),VLOOKUP(Fullmath[[#This Row],[M3]],$H1458:$L$2227,2,FALSE)),0)</f>
        <v>0</v>
      </c>
      <c r="X1457" s="16">
        <f>IFERROR(_xlfn.IFNA(VLOOKUP(Fullmath[[#This Row],[M3]],$H$2:$L1456,4,FALSE),VLOOKUP(Fullmath[[#This Row],[M3]],$H1458:$L$2227,4,FALSE)),0)</f>
        <v>0</v>
      </c>
      <c r="AA1457" s="15">
        <f>IFERROR(_xlfn.IFNA(VLOOKUP(Fullmath[[#This Row],[M4]],$H$2:$L1456,2,FALSE),VLOOKUP(Fullmath[[#This Row],[M4]],$H1458:$L$2227,2,FALSE)),0)</f>
        <v>0</v>
      </c>
      <c r="AB1457" s="16">
        <f>IFERROR(_xlfn.IFNA(VLOOKUP(Fullmath[[#This Row],[M4]],$H$2:$L1456,4,FALSE),VLOOKUP(Fullmath[[#This Row],[M4]],$H1458:$L$2227,4,FALSE)),0)</f>
        <v>0</v>
      </c>
      <c r="AE1457" s="15">
        <f>IFERROR(_xlfn.IFNA(VLOOKUP(Fullmath[[#This Row],[M5]],$H$2:$L1456,2,FALSE),VLOOKUP(Fullmath[[#This Row],[M5]],$H1458:$L$2227,2,FALSE)),0)</f>
        <v>0</v>
      </c>
      <c r="AF1457" s="16">
        <f>IFERROR(_xlfn.IFNA(VLOOKUP(Fullmath[[#This Row],[M5]],$H$2:$L1456,4,FALSE),VLOOKUP(Fullmath[[#This Row],[M5]],$H1458:$L$2227,4,FALSE)),0)</f>
        <v>0</v>
      </c>
      <c r="AI1457" s="15">
        <f>IFERROR(_xlfn.IFNA(VLOOKUP(Fullmath[[#This Row],[M6]],$H$2:$L1456,2,FALSE),VLOOKUP(Fullmath[[#This Row],[M6]],$H1458:$L$2227,2,FALSE)),0)</f>
        <v>0</v>
      </c>
      <c r="AJ1457" s="16">
        <f>IFERROR(_xlfn.IFNA(VLOOKUP(Fullmath[[#This Row],[M6]],$H$2:$L1456,4,FALSE),VLOOKUP(Fullmath[[#This Row],[M6]],$H1458:$L$2227,4,FALSE)),0)</f>
        <v>0</v>
      </c>
      <c r="AM1457" s="6">
        <f>(IFERROR(VLOOKUP(AK1457,Components[[Name]:[Price]],2,FALSE),0))</f>
        <v>0</v>
      </c>
      <c r="AP1457" s="6">
        <f>(IFERROR(VLOOKUP(AN1457,Components[[Name]:[Price]],2,FALSE),0))</f>
        <v>0</v>
      </c>
      <c r="AS1457" s="6">
        <f>(IFERROR(VLOOKUP(AQ1457,Components[[Name]:[Price]],2,FALSE),0))</f>
        <v>0</v>
      </c>
      <c r="AV1457" s="6">
        <f>(IFERROR(VLOOKUP(AT1457,Components[[Name]:[Price]],2,FALSE),0))</f>
        <v>0</v>
      </c>
      <c r="AY1457" s="6">
        <f>(IFERROR(VLOOKUP(AW1457,Components[[Name]:[Price]],2,FALSE),0))</f>
        <v>0</v>
      </c>
      <c r="BB1457" s="6">
        <f>(IFERROR(VLOOKUP(AZ1457,Components[[Name]:[Price]],2,FALSE),0))</f>
        <v>0</v>
      </c>
    </row>
    <row r="1458" spans="9:54" x14ac:dyDescent="0.2">
      <c r="I1458" s="7" t="e">
        <f>Fullmath[[#This Row],[Total CP]]/Fullmath[[#This Row],[Quantity]]</f>
        <v>#DIV/0!</v>
      </c>
      <c r="J14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8" s="6" t="e">
        <f>Fullmath[[#This Row],[Mat Cost]]/Fullmath[[#This Row],[Quantity]]</f>
        <v>#DIV/0!</v>
      </c>
      <c r="L14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8" s="14"/>
      <c r="O1458" s="15">
        <f>IFERROR(_xlfn.IFNA(VLOOKUP(Fullmath[[#This Row],[M1]],$H$2:$L1457,2,FALSE),VLOOKUP(Fullmath[[#This Row],[M1]],$H1459:$L$2227,2,FALSE)),0)</f>
        <v>0</v>
      </c>
      <c r="P1458" s="16">
        <f>IFERROR(_xlfn.IFNA(VLOOKUP(Fullmath[[#This Row],[M1]],$H$2:$L1457,4,FALSE),VLOOKUP(Fullmath[[#This Row],[M1]],$H1459:$L$2227,4,FALSE)),0)</f>
        <v>0</v>
      </c>
      <c r="S1458" s="15">
        <f>IFERROR(_xlfn.IFNA(VLOOKUP(Fullmath[[#This Row],[M2]],$H$2:$L1457,2,FALSE),VLOOKUP(Fullmath[[#This Row],[M2]],$H1459:$L$2227,2,FALSE)),0)</f>
        <v>0</v>
      </c>
      <c r="T1458" s="16">
        <f>IFERROR(_xlfn.IFNA(VLOOKUP(Fullmath[[#This Row],[M2]],$H$2:$L1457,4,FALSE),VLOOKUP(Fullmath[[#This Row],[M2]],$H1459:$L$2227,4,FALSE)),0)</f>
        <v>0</v>
      </c>
      <c r="W1458" s="15">
        <f>IFERROR(_xlfn.IFNA(VLOOKUP(Fullmath[[#This Row],[M3]],$H$2:$L1457,2,FALSE),VLOOKUP(Fullmath[[#This Row],[M3]],$H1459:$L$2227,2,FALSE)),0)</f>
        <v>0</v>
      </c>
      <c r="X1458" s="16">
        <f>IFERROR(_xlfn.IFNA(VLOOKUP(Fullmath[[#This Row],[M3]],$H$2:$L1457,4,FALSE),VLOOKUP(Fullmath[[#This Row],[M3]],$H1459:$L$2227,4,FALSE)),0)</f>
        <v>0</v>
      </c>
      <c r="AA1458" s="15">
        <f>IFERROR(_xlfn.IFNA(VLOOKUP(Fullmath[[#This Row],[M4]],$H$2:$L1457,2,FALSE),VLOOKUP(Fullmath[[#This Row],[M4]],$H1459:$L$2227,2,FALSE)),0)</f>
        <v>0</v>
      </c>
      <c r="AB1458" s="16">
        <f>IFERROR(_xlfn.IFNA(VLOOKUP(Fullmath[[#This Row],[M4]],$H$2:$L1457,4,FALSE),VLOOKUP(Fullmath[[#This Row],[M4]],$H1459:$L$2227,4,FALSE)),0)</f>
        <v>0</v>
      </c>
      <c r="AE1458" s="15">
        <f>IFERROR(_xlfn.IFNA(VLOOKUP(Fullmath[[#This Row],[M5]],$H$2:$L1457,2,FALSE),VLOOKUP(Fullmath[[#This Row],[M5]],$H1459:$L$2227,2,FALSE)),0)</f>
        <v>0</v>
      </c>
      <c r="AF1458" s="16">
        <f>IFERROR(_xlfn.IFNA(VLOOKUP(Fullmath[[#This Row],[M5]],$H$2:$L1457,4,FALSE),VLOOKUP(Fullmath[[#This Row],[M5]],$H1459:$L$2227,4,FALSE)),0)</f>
        <v>0</v>
      </c>
      <c r="AI1458" s="15">
        <f>IFERROR(_xlfn.IFNA(VLOOKUP(Fullmath[[#This Row],[M6]],$H$2:$L1457,2,FALSE),VLOOKUP(Fullmath[[#This Row],[M6]],$H1459:$L$2227,2,FALSE)),0)</f>
        <v>0</v>
      </c>
      <c r="AJ1458" s="16">
        <f>IFERROR(_xlfn.IFNA(VLOOKUP(Fullmath[[#This Row],[M6]],$H$2:$L1457,4,FALSE),VLOOKUP(Fullmath[[#This Row],[M6]],$H1459:$L$2227,4,FALSE)),0)</f>
        <v>0</v>
      </c>
      <c r="AM1458" s="6">
        <f>(IFERROR(VLOOKUP(AK1458,Components[[Name]:[Price]],2,FALSE),0))</f>
        <v>0</v>
      </c>
      <c r="AP1458" s="6">
        <f>(IFERROR(VLOOKUP(AN1458,Components[[Name]:[Price]],2,FALSE),0))</f>
        <v>0</v>
      </c>
      <c r="AS1458" s="6">
        <f>(IFERROR(VLOOKUP(AQ1458,Components[[Name]:[Price]],2,FALSE),0))</f>
        <v>0</v>
      </c>
      <c r="AV1458" s="6">
        <f>(IFERROR(VLOOKUP(AT1458,Components[[Name]:[Price]],2,FALSE),0))</f>
        <v>0</v>
      </c>
      <c r="AY1458" s="6">
        <f>(IFERROR(VLOOKUP(AW1458,Components[[Name]:[Price]],2,FALSE),0))</f>
        <v>0</v>
      </c>
      <c r="BB1458" s="6">
        <f>(IFERROR(VLOOKUP(AZ1458,Components[[Name]:[Price]],2,FALSE),0))</f>
        <v>0</v>
      </c>
    </row>
    <row r="1459" spans="9:54" x14ac:dyDescent="0.2">
      <c r="I1459" s="7" t="e">
        <f>Fullmath[[#This Row],[Total CP]]/Fullmath[[#This Row],[Quantity]]</f>
        <v>#DIV/0!</v>
      </c>
      <c r="J14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59" s="6" t="e">
        <f>Fullmath[[#This Row],[Mat Cost]]/Fullmath[[#This Row],[Quantity]]</f>
        <v>#DIV/0!</v>
      </c>
      <c r="L14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59" s="14"/>
      <c r="O1459" s="15">
        <f>IFERROR(_xlfn.IFNA(VLOOKUP(Fullmath[[#This Row],[M1]],$H$2:$L1458,2,FALSE),VLOOKUP(Fullmath[[#This Row],[M1]],$H1460:$L$2227,2,FALSE)),0)</f>
        <v>0</v>
      </c>
      <c r="P1459" s="16">
        <f>IFERROR(_xlfn.IFNA(VLOOKUP(Fullmath[[#This Row],[M1]],$H$2:$L1458,4,FALSE),VLOOKUP(Fullmath[[#This Row],[M1]],$H1460:$L$2227,4,FALSE)),0)</f>
        <v>0</v>
      </c>
      <c r="S1459" s="15">
        <f>IFERROR(_xlfn.IFNA(VLOOKUP(Fullmath[[#This Row],[M2]],$H$2:$L1458,2,FALSE),VLOOKUP(Fullmath[[#This Row],[M2]],$H1460:$L$2227,2,FALSE)),0)</f>
        <v>0</v>
      </c>
      <c r="T1459" s="16">
        <f>IFERROR(_xlfn.IFNA(VLOOKUP(Fullmath[[#This Row],[M2]],$H$2:$L1458,4,FALSE),VLOOKUP(Fullmath[[#This Row],[M2]],$H1460:$L$2227,4,FALSE)),0)</f>
        <v>0</v>
      </c>
      <c r="W1459" s="15">
        <f>IFERROR(_xlfn.IFNA(VLOOKUP(Fullmath[[#This Row],[M3]],$H$2:$L1458,2,FALSE),VLOOKUP(Fullmath[[#This Row],[M3]],$H1460:$L$2227,2,FALSE)),0)</f>
        <v>0</v>
      </c>
      <c r="X1459" s="16">
        <f>IFERROR(_xlfn.IFNA(VLOOKUP(Fullmath[[#This Row],[M3]],$H$2:$L1458,4,FALSE),VLOOKUP(Fullmath[[#This Row],[M3]],$H1460:$L$2227,4,FALSE)),0)</f>
        <v>0</v>
      </c>
      <c r="AA1459" s="15">
        <f>IFERROR(_xlfn.IFNA(VLOOKUP(Fullmath[[#This Row],[M4]],$H$2:$L1458,2,FALSE),VLOOKUP(Fullmath[[#This Row],[M4]],$H1460:$L$2227,2,FALSE)),0)</f>
        <v>0</v>
      </c>
      <c r="AB1459" s="16">
        <f>IFERROR(_xlfn.IFNA(VLOOKUP(Fullmath[[#This Row],[M4]],$H$2:$L1458,4,FALSE),VLOOKUP(Fullmath[[#This Row],[M4]],$H1460:$L$2227,4,FALSE)),0)</f>
        <v>0</v>
      </c>
      <c r="AE1459" s="15">
        <f>IFERROR(_xlfn.IFNA(VLOOKUP(Fullmath[[#This Row],[M5]],$H$2:$L1458,2,FALSE),VLOOKUP(Fullmath[[#This Row],[M5]],$H1460:$L$2227,2,FALSE)),0)</f>
        <v>0</v>
      </c>
      <c r="AF1459" s="16">
        <f>IFERROR(_xlfn.IFNA(VLOOKUP(Fullmath[[#This Row],[M5]],$H$2:$L1458,4,FALSE),VLOOKUP(Fullmath[[#This Row],[M5]],$H1460:$L$2227,4,FALSE)),0)</f>
        <v>0</v>
      </c>
      <c r="AI1459" s="15">
        <f>IFERROR(_xlfn.IFNA(VLOOKUP(Fullmath[[#This Row],[M6]],$H$2:$L1458,2,FALSE),VLOOKUP(Fullmath[[#This Row],[M6]],$H1460:$L$2227,2,FALSE)),0)</f>
        <v>0</v>
      </c>
      <c r="AJ1459" s="16">
        <f>IFERROR(_xlfn.IFNA(VLOOKUP(Fullmath[[#This Row],[M6]],$H$2:$L1458,4,FALSE),VLOOKUP(Fullmath[[#This Row],[M6]],$H1460:$L$2227,4,FALSE)),0)</f>
        <v>0</v>
      </c>
      <c r="AM1459" s="6">
        <f>(IFERROR(VLOOKUP(AK1459,Components[[Name]:[Price]],2,FALSE),0))</f>
        <v>0</v>
      </c>
      <c r="AP1459" s="6">
        <f>(IFERROR(VLOOKUP(AN1459,Components[[Name]:[Price]],2,FALSE),0))</f>
        <v>0</v>
      </c>
      <c r="AS1459" s="6">
        <f>(IFERROR(VLOOKUP(AQ1459,Components[[Name]:[Price]],2,FALSE),0))</f>
        <v>0</v>
      </c>
      <c r="AV1459" s="6">
        <f>(IFERROR(VLOOKUP(AT1459,Components[[Name]:[Price]],2,FALSE),0))</f>
        <v>0</v>
      </c>
      <c r="AY1459" s="6">
        <f>(IFERROR(VLOOKUP(AW1459,Components[[Name]:[Price]],2,FALSE),0))</f>
        <v>0</v>
      </c>
      <c r="BB1459" s="6">
        <f>(IFERROR(VLOOKUP(AZ1459,Components[[Name]:[Price]],2,FALSE),0))</f>
        <v>0</v>
      </c>
    </row>
    <row r="1460" spans="9:54" x14ac:dyDescent="0.2">
      <c r="I1460" s="7" t="e">
        <f>Fullmath[[#This Row],[Total CP]]/Fullmath[[#This Row],[Quantity]]</f>
        <v>#DIV/0!</v>
      </c>
      <c r="J14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0" s="6" t="e">
        <f>Fullmath[[#This Row],[Mat Cost]]/Fullmath[[#This Row],[Quantity]]</f>
        <v>#DIV/0!</v>
      </c>
      <c r="L14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0" s="14"/>
      <c r="O1460" s="15">
        <f>IFERROR(_xlfn.IFNA(VLOOKUP(Fullmath[[#This Row],[M1]],$H$2:$L1459,2,FALSE),VLOOKUP(Fullmath[[#This Row],[M1]],$H1461:$L$2227,2,FALSE)),0)</f>
        <v>0</v>
      </c>
      <c r="P1460" s="16">
        <f>IFERROR(_xlfn.IFNA(VLOOKUP(Fullmath[[#This Row],[M1]],$H$2:$L1459,4,FALSE),VLOOKUP(Fullmath[[#This Row],[M1]],$H1461:$L$2227,4,FALSE)),0)</f>
        <v>0</v>
      </c>
      <c r="S1460" s="15">
        <f>IFERROR(_xlfn.IFNA(VLOOKUP(Fullmath[[#This Row],[M2]],$H$2:$L1459,2,FALSE),VLOOKUP(Fullmath[[#This Row],[M2]],$H1461:$L$2227,2,FALSE)),0)</f>
        <v>0</v>
      </c>
      <c r="T1460" s="16">
        <f>IFERROR(_xlfn.IFNA(VLOOKUP(Fullmath[[#This Row],[M2]],$H$2:$L1459,4,FALSE),VLOOKUP(Fullmath[[#This Row],[M2]],$H1461:$L$2227,4,FALSE)),0)</f>
        <v>0</v>
      </c>
      <c r="W1460" s="15">
        <f>IFERROR(_xlfn.IFNA(VLOOKUP(Fullmath[[#This Row],[M3]],$H$2:$L1459,2,FALSE),VLOOKUP(Fullmath[[#This Row],[M3]],$H1461:$L$2227,2,FALSE)),0)</f>
        <v>0</v>
      </c>
      <c r="X1460" s="16">
        <f>IFERROR(_xlfn.IFNA(VLOOKUP(Fullmath[[#This Row],[M3]],$H$2:$L1459,4,FALSE),VLOOKUP(Fullmath[[#This Row],[M3]],$H1461:$L$2227,4,FALSE)),0)</f>
        <v>0</v>
      </c>
      <c r="AA1460" s="15">
        <f>IFERROR(_xlfn.IFNA(VLOOKUP(Fullmath[[#This Row],[M4]],$H$2:$L1459,2,FALSE),VLOOKUP(Fullmath[[#This Row],[M4]],$H1461:$L$2227,2,FALSE)),0)</f>
        <v>0</v>
      </c>
      <c r="AB1460" s="16">
        <f>IFERROR(_xlfn.IFNA(VLOOKUP(Fullmath[[#This Row],[M4]],$H$2:$L1459,4,FALSE),VLOOKUP(Fullmath[[#This Row],[M4]],$H1461:$L$2227,4,FALSE)),0)</f>
        <v>0</v>
      </c>
      <c r="AE1460" s="15">
        <f>IFERROR(_xlfn.IFNA(VLOOKUP(Fullmath[[#This Row],[M5]],$H$2:$L1459,2,FALSE),VLOOKUP(Fullmath[[#This Row],[M5]],$H1461:$L$2227,2,FALSE)),0)</f>
        <v>0</v>
      </c>
      <c r="AF1460" s="16">
        <f>IFERROR(_xlfn.IFNA(VLOOKUP(Fullmath[[#This Row],[M5]],$H$2:$L1459,4,FALSE),VLOOKUP(Fullmath[[#This Row],[M5]],$H1461:$L$2227,4,FALSE)),0)</f>
        <v>0</v>
      </c>
      <c r="AI1460" s="15">
        <f>IFERROR(_xlfn.IFNA(VLOOKUP(Fullmath[[#This Row],[M6]],$H$2:$L1459,2,FALSE),VLOOKUP(Fullmath[[#This Row],[M6]],$H1461:$L$2227,2,FALSE)),0)</f>
        <v>0</v>
      </c>
      <c r="AJ1460" s="16">
        <f>IFERROR(_xlfn.IFNA(VLOOKUP(Fullmath[[#This Row],[M6]],$H$2:$L1459,4,FALSE),VLOOKUP(Fullmath[[#This Row],[M6]],$H1461:$L$2227,4,FALSE)),0)</f>
        <v>0</v>
      </c>
      <c r="AM1460" s="6">
        <f>(IFERROR(VLOOKUP(AK1460,Components[[Name]:[Price]],2,FALSE),0))</f>
        <v>0</v>
      </c>
      <c r="AP1460" s="6">
        <f>(IFERROR(VLOOKUP(AN1460,Components[[Name]:[Price]],2,FALSE),0))</f>
        <v>0</v>
      </c>
      <c r="AS1460" s="6">
        <f>(IFERROR(VLOOKUP(AQ1460,Components[[Name]:[Price]],2,FALSE),0))</f>
        <v>0</v>
      </c>
      <c r="AV1460" s="6">
        <f>(IFERROR(VLOOKUP(AT1460,Components[[Name]:[Price]],2,FALSE),0))</f>
        <v>0</v>
      </c>
      <c r="AY1460" s="6">
        <f>(IFERROR(VLOOKUP(AW1460,Components[[Name]:[Price]],2,FALSE),0))</f>
        <v>0</v>
      </c>
      <c r="BB1460" s="6">
        <f>(IFERROR(VLOOKUP(AZ1460,Components[[Name]:[Price]],2,FALSE),0))</f>
        <v>0</v>
      </c>
    </row>
    <row r="1461" spans="9:54" x14ac:dyDescent="0.2">
      <c r="I1461" s="7" t="e">
        <f>Fullmath[[#This Row],[Total CP]]/Fullmath[[#This Row],[Quantity]]</f>
        <v>#DIV/0!</v>
      </c>
      <c r="J14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1" s="6" t="e">
        <f>Fullmath[[#This Row],[Mat Cost]]/Fullmath[[#This Row],[Quantity]]</f>
        <v>#DIV/0!</v>
      </c>
      <c r="L14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1" s="14"/>
      <c r="O1461" s="15">
        <f>IFERROR(_xlfn.IFNA(VLOOKUP(Fullmath[[#This Row],[M1]],$H$2:$L1460,2,FALSE),VLOOKUP(Fullmath[[#This Row],[M1]],$H1462:$L$2227,2,FALSE)),0)</f>
        <v>0</v>
      </c>
      <c r="P1461" s="16">
        <f>IFERROR(_xlfn.IFNA(VLOOKUP(Fullmath[[#This Row],[M1]],$H$2:$L1460,4,FALSE),VLOOKUP(Fullmath[[#This Row],[M1]],$H1462:$L$2227,4,FALSE)),0)</f>
        <v>0</v>
      </c>
      <c r="S1461" s="15">
        <f>IFERROR(_xlfn.IFNA(VLOOKUP(Fullmath[[#This Row],[M2]],$H$2:$L1460,2,FALSE),VLOOKUP(Fullmath[[#This Row],[M2]],$H1462:$L$2227,2,FALSE)),0)</f>
        <v>0</v>
      </c>
      <c r="T1461" s="16">
        <f>IFERROR(_xlfn.IFNA(VLOOKUP(Fullmath[[#This Row],[M2]],$H$2:$L1460,4,FALSE),VLOOKUP(Fullmath[[#This Row],[M2]],$H1462:$L$2227,4,FALSE)),0)</f>
        <v>0</v>
      </c>
      <c r="W1461" s="15">
        <f>IFERROR(_xlfn.IFNA(VLOOKUP(Fullmath[[#This Row],[M3]],$H$2:$L1460,2,FALSE),VLOOKUP(Fullmath[[#This Row],[M3]],$H1462:$L$2227,2,FALSE)),0)</f>
        <v>0</v>
      </c>
      <c r="X1461" s="16">
        <f>IFERROR(_xlfn.IFNA(VLOOKUP(Fullmath[[#This Row],[M3]],$H$2:$L1460,4,FALSE),VLOOKUP(Fullmath[[#This Row],[M3]],$H1462:$L$2227,4,FALSE)),0)</f>
        <v>0</v>
      </c>
      <c r="AA1461" s="15">
        <f>IFERROR(_xlfn.IFNA(VLOOKUP(Fullmath[[#This Row],[M4]],$H$2:$L1460,2,FALSE),VLOOKUP(Fullmath[[#This Row],[M4]],$H1462:$L$2227,2,FALSE)),0)</f>
        <v>0</v>
      </c>
      <c r="AB1461" s="16">
        <f>IFERROR(_xlfn.IFNA(VLOOKUP(Fullmath[[#This Row],[M4]],$H$2:$L1460,4,FALSE),VLOOKUP(Fullmath[[#This Row],[M4]],$H1462:$L$2227,4,FALSE)),0)</f>
        <v>0</v>
      </c>
      <c r="AE1461" s="15">
        <f>IFERROR(_xlfn.IFNA(VLOOKUP(Fullmath[[#This Row],[M5]],$H$2:$L1460,2,FALSE),VLOOKUP(Fullmath[[#This Row],[M5]],$H1462:$L$2227,2,FALSE)),0)</f>
        <v>0</v>
      </c>
      <c r="AF1461" s="16">
        <f>IFERROR(_xlfn.IFNA(VLOOKUP(Fullmath[[#This Row],[M5]],$H$2:$L1460,4,FALSE),VLOOKUP(Fullmath[[#This Row],[M5]],$H1462:$L$2227,4,FALSE)),0)</f>
        <v>0</v>
      </c>
      <c r="AI1461" s="15">
        <f>IFERROR(_xlfn.IFNA(VLOOKUP(Fullmath[[#This Row],[M6]],$H$2:$L1460,2,FALSE),VLOOKUP(Fullmath[[#This Row],[M6]],$H1462:$L$2227,2,FALSE)),0)</f>
        <v>0</v>
      </c>
      <c r="AJ1461" s="16">
        <f>IFERROR(_xlfn.IFNA(VLOOKUP(Fullmath[[#This Row],[M6]],$H$2:$L1460,4,FALSE),VLOOKUP(Fullmath[[#This Row],[M6]],$H1462:$L$2227,4,FALSE)),0)</f>
        <v>0</v>
      </c>
      <c r="AM1461" s="6">
        <f>(IFERROR(VLOOKUP(AK1461,Components[[Name]:[Price]],2,FALSE),0))</f>
        <v>0</v>
      </c>
      <c r="AP1461" s="6">
        <f>(IFERROR(VLOOKUP(AN1461,Components[[Name]:[Price]],2,FALSE),0))</f>
        <v>0</v>
      </c>
      <c r="AS1461" s="6">
        <f>(IFERROR(VLOOKUP(AQ1461,Components[[Name]:[Price]],2,FALSE),0))</f>
        <v>0</v>
      </c>
      <c r="AV1461" s="6">
        <f>(IFERROR(VLOOKUP(AT1461,Components[[Name]:[Price]],2,FALSE),0))</f>
        <v>0</v>
      </c>
      <c r="AY1461" s="6">
        <f>(IFERROR(VLOOKUP(AW1461,Components[[Name]:[Price]],2,FALSE),0))</f>
        <v>0</v>
      </c>
      <c r="BB1461" s="6">
        <f>(IFERROR(VLOOKUP(AZ1461,Components[[Name]:[Price]],2,FALSE),0))</f>
        <v>0</v>
      </c>
    </row>
    <row r="1462" spans="9:54" x14ac:dyDescent="0.2">
      <c r="I1462" s="7" t="e">
        <f>Fullmath[[#This Row],[Total CP]]/Fullmath[[#This Row],[Quantity]]</f>
        <v>#DIV/0!</v>
      </c>
      <c r="J14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2" s="6" t="e">
        <f>Fullmath[[#This Row],[Mat Cost]]/Fullmath[[#This Row],[Quantity]]</f>
        <v>#DIV/0!</v>
      </c>
      <c r="L14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2" s="14"/>
      <c r="O1462" s="15">
        <f>IFERROR(_xlfn.IFNA(VLOOKUP(Fullmath[[#This Row],[M1]],$H$2:$L1461,2,FALSE),VLOOKUP(Fullmath[[#This Row],[M1]],$H1463:$L$2227,2,FALSE)),0)</f>
        <v>0</v>
      </c>
      <c r="P1462" s="16">
        <f>IFERROR(_xlfn.IFNA(VLOOKUP(Fullmath[[#This Row],[M1]],$H$2:$L1461,4,FALSE),VLOOKUP(Fullmath[[#This Row],[M1]],$H1463:$L$2227,4,FALSE)),0)</f>
        <v>0</v>
      </c>
      <c r="S1462" s="15">
        <f>IFERROR(_xlfn.IFNA(VLOOKUP(Fullmath[[#This Row],[M2]],$H$2:$L1461,2,FALSE),VLOOKUP(Fullmath[[#This Row],[M2]],$H1463:$L$2227,2,FALSE)),0)</f>
        <v>0</v>
      </c>
      <c r="T1462" s="16">
        <f>IFERROR(_xlfn.IFNA(VLOOKUP(Fullmath[[#This Row],[M2]],$H$2:$L1461,4,FALSE),VLOOKUP(Fullmath[[#This Row],[M2]],$H1463:$L$2227,4,FALSE)),0)</f>
        <v>0</v>
      </c>
      <c r="W1462" s="15">
        <f>IFERROR(_xlfn.IFNA(VLOOKUP(Fullmath[[#This Row],[M3]],$H$2:$L1461,2,FALSE),VLOOKUP(Fullmath[[#This Row],[M3]],$H1463:$L$2227,2,FALSE)),0)</f>
        <v>0</v>
      </c>
      <c r="X1462" s="16">
        <f>IFERROR(_xlfn.IFNA(VLOOKUP(Fullmath[[#This Row],[M3]],$H$2:$L1461,4,FALSE),VLOOKUP(Fullmath[[#This Row],[M3]],$H1463:$L$2227,4,FALSE)),0)</f>
        <v>0</v>
      </c>
      <c r="AA1462" s="15">
        <f>IFERROR(_xlfn.IFNA(VLOOKUP(Fullmath[[#This Row],[M4]],$H$2:$L1461,2,FALSE),VLOOKUP(Fullmath[[#This Row],[M4]],$H1463:$L$2227,2,FALSE)),0)</f>
        <v>0</v>
      </c>
      <c r="AB1462" s="16">
        <f>IFERROR(_xlfn.IFNA(VLOOKUP(Fullmath[[#This Row],[M4]],$H$2:$L1461,4,FALSE),VLOOKUP(Fullmath[[#This Row],[M4]],$H1463:$L$2227,4,FALSE)),0)</f>
        <v>0</v>
      </c>
      <c r="AE1462" s="15">
        <f>IFERROR(_xlfn.IFNA(VLOOKUP(Fullmath[[#This Row],[M5]],$H$2:$L1461,2,FALSE),VLOOKUP(Fullmath[[#This Row],[M5]],$H1463:$L$2227,2,FALSE)),0)</f>
        <v>0</v>
      </c>
      <c r="AF1462" s="16">
        <f>IFERROR(_xlfn.IFNA(VLOOKUP(Fullmath[[#This Row],[M5]],$H$2:$L1461,4,FALSE),VLOOKUP(Fullmath[[#This Row],[M5]],$H1463:$L$2227,4,FALSE)),0)</f>
        <v>0</v>
      </c>
      <c r="AI1462" s="15">
        <f>IFERROR(_xlfn.IFNA(VLOOKUP(Fullmath[[#This Row],[M6]],$H$2:$L1461,2,FALSE),VLOOKUP(Fullmath[[#This Row],[M6]],$H1463:$L$2227,2,FALSE)),0)</f>
        <v>0</v>
      </c>
      <c r="AJ1462" s="16">
        <f>IFERROR(_xlfn.IFNA(VLOOKUP(Fullmath[[#This Row],[M6]],$H$2:$L1461,4,FALSE),VLOOKUP(Fullmath[[#This Row],[M6]],$H1463:$L$2227,4,FALSE)),0)</f>
        <v>0</v>
      </c>
      <c r="AM1462" s="6">
        <f>(IFERROR(VLOOKUP(AK1462,Components[[Name]:[Price]],2,FALSE),0))</f>
        <v>0</v>
      </c>
      <c r="AP1462" s="6">
        <f>(IFERROR(VLOOKUP(AN1462,Components[[Name]:[Price]],2,FALSE),0))</f>
        <v>0</v>
      </c>
      <c r="AS1462" s="6">
        <f>(IFERROR(VLOOKUP(AQ1462,Components[[Name]:[Price]],2,FALSE),0))</f>
        <v>0</v>
      </c>
      <c r="AV1462" s="6">
        <f>(IFERROR(VLOOKUP(AT1462,Components[[Name]:[Price]],2,FALSE),0))</f>
        <v>0</v>
      </c>
      <c r="AY1462" s="6">
        <f>(IFERROR(VLOOKUP(AW1462,Components[[Name]:[Price]],2,FALSE),0))</f>
        <v>0</v>
      </c>
      <c r="BB1462" s="6">
        <f>(IFERROR(VLOOKUP(AZ1462,Components[[Name]:[Price]],2,FALSE),0))</f>
        <v>0</v>
      </c>
    </row>
    <row r="1463" spans="9:54" x14ac:dyDescent="0.2">
      <c r="I1463" s="7" t="e">
        <f>Fullmath[[#This Row],[Total CP]]/Fullmath[[#This Row],[Quantity]]</f>
        <v>#DIV/0!</v>
      </c>
      <c r="J14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3" s="6" t="e">
        <f>Fullmath[[#This Row],[Mat Cost]]/Fullmath[[#This Row],[Quantity]]</f>
        <v>#DIV/0!</v>
      </c>
      <c r="L14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3" s="14"/>
      <c r="O1463" s="15">
        <f>IFERROR(_xlfn.IFNA(VLOOKUP(Fullmath[[#This Row],[M1]],$H$2:$L1462,2,FALSE),VLOOKUP(Fullmath[[#This Row],[M1]],$H1464:$L$2227,2,FALSE)),0)</f>
        <v>0</v>
      </c>
      <c r="P1463" s="16">
        <f>IFERROR(_xlfn.IFNA(VLOOKUP(Fullmath[[#This Row],[M1]],$H$2:$L1462,4,FALSE),VLOOKUP(Fullmath[[#This Row],[M1]],$H1464:$L$2227,4,FALSE)),0)</f>
        <v>0</v>
      </c>
      <c r="S1463" s="15">
        <f>IFERROR(_xlfn.IFNA(VLOOKUP(Fullmath[[#This Row],[M2]],$H$2:$L1462,2,FALSE),VLOOKUP(Fullmath[[#This Row],[M2]],$H1464:$L$2227,2,FALSE)),0)</f>
        <v>0</v>
      </c>
      <c r="T1463" s="16">
        <f>IFERROR(_xlfn.IFNA(VLOOKUP(Fullmath[[#This Row],[M2]],$H$2:$L1462,4,FALSE),VLOOKUP(Fullmath[[#This Row],[M2]],$H1464:$L$2227,4,FALSE)),0)</f>
        <v>0</v>
      </c>
      <c r="W1463" s="15">
        <f>IFERROR(_xlfn.IFNA(VLOOKUP(Fullmath[[#This Row],[M3]],$H$2:$L1462,2,FALSE),VLOOKUP(Fullmath[[#This Row],[M3]],$H1464:$L$2227,2,FALSE)),0)</f>
        <v>0</v>
      </c>
      <c r="X1463" s="16">
        <f>IFERROR(_xlfn.IFNA(VLOOKUP(Fullmath[[#This Row],[M3]],$H$2:$L1462,4,FALSE),VLOOKUP(Fullmath[[#This Row],[M3]],$H1464:$L$2227,4,FALSE)),0)</f>
        <v>0</v>
      </c>
      <c r="AA1463" s="15">
        <f>IFERROR(_xlfn.IFNA(VLOOKUP(Fullmath[[#This Row],[M4]],$H$2:$L1462,2,FALSE),VLOOKUP(Fullmath[[#This Row],[M4]],$H1464:$L$2227,2,FALSE)),0)</f>
        <v>0</v>
      </c>
      <c r="AB1463" s="16">
        <f>IFERROR(_xlfn.IFNA(VLOOKUP(Fullmath[[#This Row],[M4]],$H$2:$L1462,4,FALSE),VLOOKUP(Fullmath[[#This Row],[M4]],$H1464:$L$2227,4,FALSE)),0)</f>
        <v>0</v>
      </c>
      <c r="AE1463" s="15">
        <f>IFERROR(_xlfn.IFNA(VLOOKUP(Fullmath[[#This Row],[M5]],$H$2:$L1462,2,FALSE),VLOOKUP(Fullmath[[#This Row],[M5]],$H1464:$L$2227,2,FALSE)),0)</f>
        <v>0</v>
      </c>
      <c r="AF1463" s="16">
        <f>IFERROR(_xlfn.IFNA(VLOOKUP(Fullmath[[#This Row],[M5]],$H$2:$L1462,4,FALSE),VLOOKUP(Fullmath[[#This Row],[M5]],$H1464:$L$2227,4,FALSE)),0)</f>
        <v>0</v>
      </c>
      <c r="AI1463" s="15">
        <f>IFERROR(_xlfn.IFNA(VLOOKUP(Fullmath[[#This Row],[M6]],$H$2:$L1462,2,FALSE),VLOOKUP(Fullmath[[#This Row],[M6]],$H1464:$L$2227,2,FALSE)),0)</f>
        <v>0</v>
      </c>
      <c r="AJ1463" s="16">
        <f>IFERROR(_xlfn.IFNA(VLOOKUP(Fullmath[[#This Row],[M6]],$H$2:$L1462,4,FALSE),VLOOKUP(Fullmath[[#This Row],[M6]],$H1464:$L$2227,4,FALSE)),0)</f>
        <v>0</v>
      </c>
      <c r="AM1463" s="6">
        <f>(IFERROR(VLOOKUP(AK1463,Components[[Name]:[Price]],2,FALSE),0))</f>
        <v>0</v>
      </c>
      <c r="AP1463" s="6">
        <f>(IFERROR(VLOOKUP(AN1463,Components[[Name]:[Price]],2,FALSE),0))</f>
        <v>0</v>
      </c>
      <c r="AS1463" s="6">
        <f>(IFERROR(VLOOKUP(AQ1463,Components[[Name]:[Price]],2,FALSE),0))</f>
        <v>0</v>
      </c>
      <c r="AV1463" s="6">
        <f>(IFERROR(VLOOKUP(AT1463,Components[[Name]:[Price]],2,FALSE),0))</f>
        <v>0</v>
      </c>
      <c r="AY1463" s="6">
        <f>(IFERROR(VLOOKUP(AW1463,Components[[Name]:[Price]],2,FALSE),0))</f>
        <v>0</v>
      </c>
      <c r="BB1463" s="6">
        <f>(IFERROR(VLOOKUP(AZ1463,Components[[Name]:[Price]],2,FALSE),0))</f>
        <v>0</v>
      </c>
    </row>
    <row r="1464" spans="9:54" x14ac:dyDescent="0.2">
      <c r="I1464" s="7" t="e">
        <f>Fullmath[[#This Row],[Total CP]]/Fullmath[[#This Row],[Quantity]]</f>
        <v>#DIV/0!</v>
      </c>
      <c r="J14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4" s="6" t="e">
        <f>Fullmath[[#This Row],[Mat Cost]]/Fullmath[[#This Row],[Quantity]]</f>
        <v>#DIV/0!</v>
      </c>
      <c r="L14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4" s="14"/>
      <c r="O1464" s="15">
        <f>IFERROR(_xlfn.IFNA(VLOOKUP(Fullmath[[#This Row],[M1]],$H$2:$L1463,2,FALSE),VLOOKUP(Fullmath[[#This Row],[M1]],$H1465:$L$2227,2,FALSE)),0)</f>
        <v>0</v>
      </c>
      <c r="P1464" s="16">
        <f>IFERROR(_xlfn.IFNA(VLOOKUP(Fullmath[[#This Row],[M1]],$H$2:$L1463,4,FALSE),VLOOKUP(Fullmath[[#This Row],[M1]],$H1465:$L$2227,4,FALSE)),0)</f>
        <v>0</v>
      </c>
      <c r="S1464" s="15">
        <f>IFERROR(_xlfn.IFNA(VLOOKUP(Fullmath[[#This Row],[M2]],$H$2:$L1463,2,FALSE),VLOOKUP(Fullmath[[#This Row],[M2]],$H1465:$L$2227,2,FALSE)),0)</f>
        <v>0</v>
      </c>
      <c r="T1464" s="16">
        <f>IFERROR(_xlfn.IFNA(VLOOKUP(Fullmath[[#This Row],[M2]],$H$2:$L1463,4,FALSE),VLOOKUP(Fullmath[[#This Row],[M2]],$H1465:$L$2227,4,FALSE)),0)</f>
        <v>0</v>
      </c>
      <c r="W1464" s="15">
        <f>IFERROR(_xlfn.IFNA(VLOOKUP(Fullmath[[#This Row],[M3]],$H$2:$L1463,2,FALSE),VLOOKUP(Fullmath[[#This Row],[M3]],$H1465:$L$2227,2,FALSE)),0)</f>
        <v>0</v>
      </c>
      <c r="X1464" s="16">
        <f>IFERROR(_xlfn.IFNA(VLOOKUP(Fullmath[[#This Row],[M3]],$H$2:$L1463,4,FALSE),VLOOKUP(Fullmath[[#This Row],[M3]],$H1465:$L$2227,4,FALSE)),0)</f>
        <v>0</v>
      </c>
      <c r="AA1464" s="15">
        <f>IFERROR(_xlfn.IFNA(VLOOKUP(Fullmath[[#This Row],[M4]],$H$2:$L1463,2,FALSE),VLOOKUP(Fullmath[[#This Row],[M4]],$H1465:$L$2227,2,FALSE)),0)</f>
        <v>0</v>
      </c>
      <c r="AB1464" s="16">
        <f>IFERROR(_xlfn.IFNA(VLOOKUP(Fullmath[[#This Row],[M4]],$H$2:$L1463,4,FALSE),VLOOKUP(Fullmath[[#This Row],[M4]],$H1465:$L$2227,4,FALSE)),0)</f>
        <v>0</v>
      </c>
      <c r="AE1464" s="15">
        <f>IFERROR(_xlfn.IFNA(VLOOKUP(Fullmath[[#This Row],[M5]],$H$2:$L1463,2,FALSE),VLOOKUP(Fullmath[[#This Row],[M5]],$H1465:$L$2227,2,FALSE)),0)</f>
        <v>0</v>
      </c>
      <c r="AF1464" s="16">
        <f>IFERROR(_xlfn.IFNA(VLOOKUP(Fullmath[[#This Row],[M5]],$H$2:$L1463,4,FALSE),VLOOKUP(Fullmath[[#This Row],[M5]],$H1465:$L$2227,4,FALSE)),0)</f>
        <v>0</v>
      </c>
      <c r="AI1464" s="15">
        <f>IFERROR(_xlfn.IFNA(VLOOKUP(Fullmath[[#This Row],[M6]],$H$2:$L1463,2,FALSE),VLOOKUP(Fullmath[[#This Row],[M6]],$H1465:$L$2227,2,FALSE)),0)</f>
        <v>0</v>
      </c>
      <c r="AJ1464" s="16">
        <f>IFERROR(_xlfn.IFNA(VLOOKUP(Fullmath[[#This Row],[M6]],$H$2:$L1463,4,FALSE),VLOOKUP(Fullmath[[#This Row],[M6]],$H1465:$L$2227,4,FALSE)),0)</f>
        <v>0</v>
      </c>
      <c r="AM1464" s="6">
        <f>(IFERROR(VLOOKUP(AK1464,Components[[Name]:[Price]],2,FALSE),0))</f>
        <v>0</v>
      </c>
      <c r="AP1464" s="6">
        <f>(IFERROR(VLOOKUP(AN1464,Components[[Name]:[Price]],2,FALSE),0))</f>
        <v>0</v>
      </c>
      <c r="AS1464" s="6">
        <f>(IFERROR(VLOOKUP(AQ1464,Components[[Name]:[Price]],2,FALSE),0))</f>
        <v>0</v>
      </c>
      <c r="AV1464" s="6">
        <f>(IFERROR(VLOOKUP(AT1464,Components[[Name]:[Price]],2,FALSE),0))</f>
        <v>0</v>
      </c>
      <c r="AY1464" s="6">
        <f>(IFERROR(VLOOKUP(AW1464,Components[[Name]:[Price]],2,FALSE),0))</f>
        <v>0</v>
      </c>
      <c r="BB1464" s="6">
        <f>(IFERROR(VLOOKUP(AZ1464,Components[[Name]:[Price]],2,FALSE),0))</f>
        <v>0</v>
      </c>
    </row>
    <row r="1465" spans="9:54" x14ac:dyDescent="0.2">
      <c r="I1465" s="7" t="e">
        <f>Fullmath[[#This Row],[Total CP]]/Fullmath[[#This Row],[Quantity]]</f>
        <v>#DIV/0!</v>
      </c>
      <c r="J14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5" s="6" t="e">
        <f>Fullmath[[#This Row],[Mat Cost]]/Fullmath[[#This Row],[Quantity]]</f>
        <v>#DIV/0!</v>
      </c>
      <c r="L14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5" s="14"/>
      <c r="O1465" s="15">
        <f>IFERROR(_xlfn.IFNA(VLOOKUP(Fullmath[[#This Row],[M1]],$H$2:$L1464,2,FALSE),VLOOKUP(Fullmath[[#This Row],[M1]],$H1466:$L$2227,2,FALSE)),0)</f>
        <v>0</v>
      </c>
      <c r="P1465" s="16">
        <f>IFERROR(_xlfn.IFNA(VLOOKUP(Fullmath[[#This Row],[M1]],$H$2:$L1464,4,FALSE),VLOOKUP(Fullmath[[#This Row],[M1]],$H1466:$L$2227,4,FALSE)),0)</f>
        <v>0</v>
      </c>
      <c r="S1465" s="15">
        <f>IFERROR(_xlfn.IFNA(VLOOKUP(Fullmath[[#This Row],[M2]],$H$2:$L1464,2,FALSE),VLOOKUP(Fullmath[[#This Row],[M2]],$H1466:$L$2227,2,FALSE)),0)</f>
        <v>0</v>
      </c>
      <c r="T1465" s="16">
        <f>IFERROR(_xlfn.IFNA(VLOOKUP(Fullmath[[#This Row],[M2]],$H$2:$L1464,4,FALSE),VLOOKUP(Fullmath[[#This Row],[M2]],$H1466:$L$2227,4,FALSE)),0)</f>
        <v>0</v>
      </c>
      <c r="W1465" s="15">
        <f>IFERROR(_xlfn.IFNA(VLOOKUP(Fullmath[[#This Row],[M3]],$H$2:$L1464,2,FALSE),VLOOKUP(Fullmath[[#This Row],[M3]],$H1466:$L$2227,2,FALSE)),0)</f>
        <v>0</v>
      </c>
      <c r="X1465" s="16">
        <f>IFERROR(_xlfn.IFNA(VLOOKUP(Fullmath[[#This Row],[M3]],$H$2:$L1464,4,FALSE),VLOOKUP(Fullmath[[#This Row],[M3]],$H1466:$L$2227,4,FALSE)),0)</f>
        <v>0</v>
      </c>
      <c r="AA1465" s="15">
        <f>IFERROR(_xlfn.IFNA(VLOOKUP(Fullmath[[#This Row],[M4]],$H$2:$L1464,2,FALSE),VLOOKUP(Fullmath[[#This Row],[M4]],$H1466:$L$2227,2,FALSE)),0)</f>
        <v>0</v>
      </c>
      <c r="AB1465" s="16">
        <f>IFERROR(_xlfn.IFNA(VLOOKUP(Fullmath[[#This Row],[M4]],$H$2:$L1464,4,FALSE),VLOOKUP(Fullmath[[#This Row],[M4]],$H1466:$L$2227,4,FALSE)),0)</f>
        <v>0</v>
      </c>
      <c r="AE1465" s="15">
        <f>IFERROR(_xlfn.IFNA(VLOOKUP(Fullmath[[#This Row],[M5]],$H$2:$L1464,2,FALSE),VLOOKUP(Fullmath[[#This Row],[M5]],$H1466:$L$2227,2,FALSE)),0)</f>
        <v>0</v>
      </c>
      <c r="AF1465" s="16">
        <f>IFERROR(_xlfn.IFNA(VLOOKUP(Fullmath[[#This Row],[M5]],$H$2:$L1464,4,FALSE),VLOOKUP(Fullmath[[#This Row],[M5]],$H1466:$L$2227,4,FALSE)),0)</f>
        <v>0</v>
      </c>
      <c r="AI1465" s="15">
        <f>IFERROR(_xlfn.IFNA(VLOOKUP(Fullmath[[#This Row],[M6]],$H$2:$L1464,2,FALSE),VLOOKUP(Fullmath[[#This Row],[M6]],$H1466:$L$2227,2,FALSE)),0)</f>
        <v>0</v>
      </c>
      <c r="AJ1465" s="16">
        <f>IFERROR(_xlfn.IFNA(VLOOKUP(Fullmath[[#This Row],[M6]],$H$2:$L1464,4,FALSE),VLOOKUP(Fullmath[[#This Row],[M6]],$H1466:$L$2227,4,FALSE)),0)</f>
        <v>0</v>
      </c>
      <c r="AM1465" s="6">
        <f>(IFERROR(VLOOKUP(AK1465,Components[[Name]:[Price]],2,FALSE),0))</f>
        <v>0</v>
      </c>
      <c r="AP1465" s="6">
        <f>(IFERROR(VLOOKUP(AN1465,Components[[Name]:[Price]],2,FALSE),0))</f>
        <v>0</v>
      </c>
      <c r="AS1465" s="6">
        <f>(IFERROR(VLOOKUP(AQ1465,Components[[Name]:[Price]],2,FALSE),0))</f>
        <v>0</v>
      </c>
      <c r="AV1465" s="6">
        <f>(IFERROR(VLOOKUP(AT1465,Components[[Name]:[Price]],2,FALSE),0))</f>
        <v>0</v>
      </c>
      <c r="AY1465" s="6">
        <f>(IFERROR(VLOOKUP(AW1465,Components[[Name]:[Price]],2,FALSE),0))</f>
        <v>0</v>
      </c>
      <c r="BB1465" s="6">
        <f>(IFERROR(VLOOKUP(AZ1465,Components[[Name]:[Price]],2,FALSE),0))</f>
        <v>0</v>
      </c>
    </row>
    <row r="1466" spans="9:54" x14ac:dyDescent="0.2">
      <c r="I1466" s="7" t="e">
        <f>Fullmath[[#This Row],[Total CP]]/Fullmath[[#This Row],[Quantity]]</f>
        <v>#DIV/0!</v>
      </c>
      <c r="J14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6" s="6" t="e">
        <f>Fullmath[[#This Row],[Mat Cost]]/Fullmath[[#This Row],[Quantity]]</f>
        <v>#DIV/0!</v>
      </c>
      <c r="L14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6" s="14"/>
      <c r="O1466" s="15">
        <f>IFERROR(_xlfn.IFNA(VLOOKUP(Fullmath[[#This Row],[M1]],$H$2:$L1465,2,FALSE),VLOOKUP(Fullmath[[#This Row],[M1]],$H1467:$L$2227,2,FALSE)),0)</f>
        <v>0</v>
      </c>
      <c r="P1466" s="16">
        <f>IFERROR(_xlfn.IFNA(VLOOKUP(Fullmath[[#This Row],[M1]],$H$2:$L1465,4,FALSE),VLOOKUP(Fullmath[[#This Row],[M1]],$H1467:$L$2227,4,FALSE)),0)</f>
        <v>0</v>
      </c>
      <c r="S1466" s="15">
        <f>IFERROR(_xlfn.IFNA(VLOOKUP(Fullmath[[#This Row],[M2]],$H$2:$L1465,2,FALSE),VLOOKUP(Fullmath[[#This Row],[M2]],$H1467:$L$2227,2,FALSE)),0)</f>
        <v>0</v>
      </c>
      <c r="T1466" s="16">
        <f>IFERROR(_xlfn.IFNA(VLOOKUP(Fullmath[[#This Row],[M2]],$H$2:$L1465,4,FALSE),VLOOKUP(Fullmath[[#This Row],[M2]],$H1467:$L$2227,4,FALSE)),0)</f>
        <v>0</v>
      </c>
      <c r="W1466" s="15">
        <f>IFERROR(_xlfn.IFNA(VLOOKUP(Fullmath[[#This Row],[M3]],$H$2:$L1465,2,FALSE),VLOOKUP(Fullmath[[#This Row],[M3]],$H1467:$L$2227,2,FALSE)),0)</f>
        <v>0</v>
      </c>
      <c r="X1466" s="16">
        <f>IFERROR(_xlfn.IFNA(VLOOKUP(Fullmath[[#This Row],[M3]],$H$2:$L1465,4,FALSE),VLOOKUP(Fullmath[[#This Row],[M3]],$H1467:$L$2227,4,FALSE)),0)</f>
        <v>0</v>
      </c>
      <c r="AA1466" s="15">
        <f>IFERROR(_xlfn.IFNA(VLOOKUP(Fullmath[[#This Row],[M4]],$H$2:$L1465,2,FALSE),VLOOKUP(Fullmath[[#This Row],[M4]],$H1467:$L$2227,2,FALSE)),0)</f>
        <v>0</v>
      </c>
      <c r="AB1466" s="16">
        <f>IFERROR(_xlfn.IFNA(VLOOKUP(Fullmath[[#This Row],[M4]],$H$2:$L1465,4,FALSE),VLOOKUP(Fullmath[[#This Row],[M4]],$H1467:$L$2227,4,FALSE)),0)</f>
        <v>0</v>
      </c>
      <c r="AE1466" s="15">
        <f>IFERROR(_xlfn.IFNA(VLOOKUP(Fullmath[[#This Row],[M5]],$H$2:$L1465,2,FALSE),VLOOKUP(Fullmath[[#This Row],[M5]],$H1467:$L$2227,2,FALSE)),0)</f>
        <v>0</v>
      </c>
      <c r="AF1466" s="16">
        <f>IFERROR(_xlfn.IFNA(VLOOKUP(Fullmath[[#This Row],[M5]],$H$2:$L1465,4,FALSE),VLOOKUP(Fullmath[[#This Row],[M5]],$H1467:$L$2227,4,FALSE)),0)</f>
        <v>0</v>
      </c>
      <c r="AI1466" s="15">
        <f>IFERROR(_xlfn.IFNA(VLOOKUP(Fullmath[[#This Row],[M6]],$H$2:$L1465,2,FALSE),VLOOKUP(Fullmath[[#This Row],[M6]],$H1467:$L$2227,2,FALSE)),0)</f>
        <v>0</v>
      </c>
      <c r="AJ1466" s="16">
        <f>IFERROR(_xlfn.IFNA(VLOOKUP(Fullmath[[#This Row],[M6]],$H$2:$L1465,4,FALSE),VLOOKUP(Fullmath[[#This Row],[M6]],$H1467:$L$2227,4,FALSE)),0)</f>
        <v>0</v>
      </c>
      <c r="AM1466" s="6">
        <f>(IFERROR(VLOOKUP(AK1466,Components[[Name]:[Price]],2,FALSE),0))</f>
        <v>0</v>
      </c>
      <c r="AP1466" s="6">
        <f>(IFERROR(VLOOKUP(AN1466,Components[[Name]:[Price]],2,FALSE),0))</f>
        <v>0</v>
      </c>
      <c r="AS1466" s="6">
        <f>(IFERROR(VLOOKUP(AQ1466,Components[[Name]:[Price]],2,FALSE),0))</f>
        <v>0</v>
      </c>
      <c r="AV1466" s="6">
        <f>(IFERROR(VLOOKUP(AT1466,Components[[Name]:[Price]],2,FALSE),0))</f>
        <v>0</v>
      </c>
      <c r="AY1466" s="6">
        <f>(IFERROR(VLOOKUP(AW1466,Components[[Name]:[Price]],2,FALSE),0))</f>
        <v>0</v>
      </c>
      <c r="BB1466" s="6">
        <f>(IFERROR(VLOOKUP(AZ1466,Components[[Name]:[Price]],2,FALSE),0))</f>
        <v>0</v>
      </c>
    </row>
    <row r="1467" spans="9:54" x14ac:dyDescent="0.2">
      <c r="I1467" s="7" t="e">
        <f>Fullmath[[#This Row],[Total CP]]/Fullmath[[#This Row],[Quantity]]</f>
        <v>#DIV/0!</v>
      </c>
      <c r="J14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7" s="6" t="e">
        <f>Fullmath[[#This Row],[Mat Cost]]/Fullmath[[#This Row],[Quantity]]</f>
        <v>#DIV/0!</v>
      </c>
      <c r="L14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7" s="14"/>
      <c r="O1467" s="15">
        <f>IFERROR(_xlfn.IFNA(VLOOKUP(Fullmath[[#This Row],[M1]],$H$2:$L1466,2,FALSE),VLOOKUP(Fullmath[[#This Row],[M1]],$H1468:$L$2227,2,FALSE)),0)</f>
        <v>0</v>
      </c>
      <c r="P1467" s="16">
        <f>IFERROR(_xlfn.IFNA(VLOOKUP(Fullmath[[#This Row],[M1]],$H$2:$L1466,4,FALSE),VLOOKUP(Fullmath[[#This Row],[M1]],$H1468:$L$2227,4,FALSE)),0)</f>
        <v>0</v>
      </c>
      <c r="S1467" s="15">
        <f>IFERROR(_xlfn.IFNA(VLOOKUP(Fullmath[[#This Row],[M2]],$H$2:$L1466,2,FALSE),VLOOKUP(Fullmath[[#This Row],[M2]],$H1468:$L$2227,2,FALSE)),0)</f>
        <v>0</v>
      </c>
      <c r="T1467" s="16">
        <f>IFERROR(_xlfn.IFNA(VLOOKUP(Fullmath[[#This Row],[M2]],$H$2:$L1466,4,FALSE),VLOOKUP(Fullmath[[#This Row],[M2]],$H1468:$L$2227,4,FALSE)),0)</f>
        <v>0</v>
      </c>
      <c r="W1467" s="15">
        <f>IFERROR(_xlfn.IFNA(VLOOKUP(Fullmath[[#This Row],[M3]],$H$2:$L1466,2,FALSE),VLOOKUP(Fullmath[[#This Row],[M3]],$H1468:$L$2227,2,FALSE)),0)</f>
        <v>0</v>
      </c>
      <c r="X1467" s="16">
        <f>IFERROR(_xlfn.IFNA(VLOOKUP(Fullmath[[#This Row],[M3]],$H$2:$L1466,4,FALSE),VLOOKUP(Fullmath[[#This Row],[M3]],$H1468:$L$2227,4,FALSE)),0)</f>
        <v>0</v>
      </c>
      <c r="AA1467" s="15">
        <f>IFERROR(_xlfn.IFNA(VLOOKUP(Fullmath[[#This Row],[M4]],$H$2:$L1466,2,FALSE),VLOOKUP(Fullmath[[#This Row],[M4]],$H1468:$L$2227,2,FALSE)),0)</f>
        <v>0</v>
      </c>
      <c r="AB1467" s="16">
        <f>IFERROR(_xlfn.IFNA(VLOOKUP(Fullmath[[#This Row],[M4]],$H$2:$L1466,4,FALSE),VLOOKUP(Fullmath[[#This Row],[M4]],$H1468:$L$2227,4,FALSE)),0)</f>
        <v>0</v>
      </c>
      <c r="AE1467" s="15">
        <f>IFERROR(_xlfn.IFNA(VLOOKUP(Fullmath[[#This Row],[M5]],$H$2:$L1466,2,FALSE),VLOOKUP(Fullmath[[#This Row],[M5]],$H1468:$L$2227,2,FALSE)),0)</f>
        <v>0</v>
      </c>
      <c r="AF1467" s="16">
        <f>IFERROR(_xlfn.IFNA(VLOOKUP(Fullmath[[#This Row],[M5]],$H$2:$L1466,4,FALSE),VLOOKUP(Fullmath[[#This Row],[M5]],$H1468:$L$2227,4,FALSE)),0)</f>
        <v>0</v>
      </c>
      <c r="AI1467" s="15">
        <f>IFERROR(_xlfn.IFNA(VLOOKUP(Fullmath[[#This Row],[M6]],$H$2:$L1466,2,FALSE),VLOOKUP(Fullmath[[#This Row],[M6]],$H1468:$L$2227,2,FALSE)),0)</f>
        <v>0</v>
      </c>
      <c r="AJ1467" s="16">
        <f>IFERROR(_xlfn.IFNA(VLOOKUP(Fullmath[[#This Row],[M6]],$H$2:$L1466,4,FALSE),VLOOKUP(Fullmath[[#This Row],[M6]],$H1468:$L$2227,4,FALSE)),0)</f>
        <v>0</v>
      </c>
      <c r="AM1467" s="6">
        <f>(IFERROR(VLOOKUP(AK1467,Components[[Name]:[Price]],2,FALSE),0))</f>
        <v>0</v>
      </c>
      <c r="AP1467" s="6">
        <f>(IFERROR(VLOOKUP(AN1467,Components[[Name]:[Price]],2,FALSE),0))</f>
        <v>0</v>
      </c>
      <c r="AS1467" s="6">
        <f>(IFERROR(VLOOKUP(AQ1467,Components[[Name]:[Price]],2,FALSE),0))</f>
        <v>0</v>
      </c>
      <c r="AV1467" s="6">
        <f>(IFERROR(VLOOKUP(AT1467,Components[[Name]:[Price]],2,FALSE),0))</f>
        <v>0</v>
      </c>
      <c r="AY1467" s="6">
        <f>(IFERROR(VLOOKUP(AW1467,Components[[Name]:[Price]],2,FALSE),0))</f>
        <v>0</v>
      </c>
      <c r="BB1467" s="6">
        <f>(IFERROR(VLOOKUP(AZ1467,Components[[Name]:[Price]],2,FALSE),0))</f>
        <v>0</v>
      </c>
    </row>
    <row r="1468" spans="9:54" x14ac:dyDescent="0.2">
      <c r="I1468" s="7" t="e">
        <f>Fullmath[[#This Row],[Total CP]]/Fullmath[[#This Row],[Quantity]]</f>
        <v>#DIV/0!</v>
      </c>
      <c r="J14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8" s="6" t="e">
        <f>Fullmath[[#This Row],[Mat Cost]]/Fullmath[[#This Row],[Quantity]]</f>
        <v>#DIV/0!</v>
      </c>
      <c r="L14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8" s="14"/>
      <c r="O1468" s="15">
        <f>IFERROR(_xlfn.IFNA(VLOOKUP(Fullmath[[#This Row],[M1]],$H$2:$L1467,2,FALSE),VLOOKUP(Fullmath[[#This Row],[M1]],$H1469:$L$2227,2,FALSE)),0)</f>
        <v>0</v>
      </c>
      <c r="P1468" s="16">
        <f>IFERROR(_xlfn.IFNA(VLOOKUP(Fullmath[[#This Row],[M1]],$H$2:$L1467,4,FALSE),VLOOKUP(Fullmath[[#This Row],[M1]],$H1469:$L$2227,4,FALSE)),0)</f>
        <v>0</v>
      </c>
      <c r="S1468" s="15">
        <f>IFERROR(_xlfn.IFNA(VLOOKUP(Fullmath[[#This Row],[M2]],$H$2:$L1467,2,FALSE),VLOOKUP(Fullmath[[#This Row],[M2]],$H1469:$L$2227,2,FALSE)),0)</f>
        <v>0</v>
      </c>
      <c r="T1468" s="16">
        <f>IFERROR(_xlfn.IFNA(VLOOKUP(Fullmath[[#This Row],[M2]],$H$2:$L1467,4,FALSE),VLOOKUP(Fullmath[[#This Row],[M2]],$H1469:$L$2227,4,FALSE)),0)</f>
        <v>0</v>
      </c>
      <c r="W1468" s="15">
        <f>IFERROR(_xlfn.IFNA(VLOOKUP(Fullmath[[#This Row],[M3]],$H$2:$L1467,2,FALSE),VLOOKUP(Fullmath[[#This Row],[M3]],$H1469:$L$2227,2,FALSE)),0)</f>
        <v>0</v>
      </c>
      <c r="X1468" s="16">
        <f>IFERROR(_xlfn.IFNA(VLOOKUP(Fullmath[[#This Row],[M3]],$H$2:$L1467,4,FALSE),VLOOKUP(Fullmath[[#This Row],[M3]],$H1469:$L$2227,4,FALSE)),0)</f>
        <v>0</v>
      </c>
      <c r="AA1468" s="15">
        <f>IFERROR(_xlfn.IFNA(VLOOKUP(Fullmath[[#This Row],[M4]],$H$2:$L1467,2,FALSE),VLOOKUP(Fullmath[[#This Row],[M4]],$H1469:$L$2227,2,FALSE)),0)</f>
        <v>0</v>
      </c>
      <c r="AB1468" s="16">
        <f>IFERROR(_xlfn.IFNA(VLOOKUP(Fullmath[[#This Row],[M4]],$H$2:$L1467,4,FALSE),VLOOKUP(Fullmath[[#This Row],[M4]],$H1469:$L$2227,4,FALSE)),0)</f>
        <v>0</v>
      </c>
      <c r="AE1468" s="15">
        <f>IFERROR(_xlfn.IFNA(VLOOKUP(Fullmath[[#This Row],[M5]],$H$2:$L1467,2,FALSE),VLOOKUP(Fullmath[[#This Row],[M5]],$H1469:$L$2227,2,FALSE)),0)</f>
        <v>0</v>
      </c>
      <c r="AF1468" s="16">
        <f>IFERROR(_xlfn.IFNA(VLOOKUP(Fullmath[[#This Row],[M5]],$H$2:$L1467,4,FALSE),VLOOKUP(Fullmath[[#This Row],[M5]],$H1469:$L$2227,4,FALSE)),0)</f>
        <v>0</v>
      </c>
      <c r="AI1468" s="15">
        <f>IFERROR(_xlfn.IFNA(VLOOKUP(Fullmath[[#This Row],[M6]],$H$2:$L1467,2,FALSE),VLOOKUP(Fullmath[[#This Row],[M6]],$H1469:$L$2227,2,FALSE)),0)</f>
        <v>0</v>
      </c>
      <c r="AJ1468" s="16">
        <f>IFERROR(_xlfn.IFNA(VLOOKUP(Fullmath[[#This Row],[M6]],$H$2:$L1467,4,FALSE),VLOOKUP(Fullmath[[#This Row],[M6]],$H1469:$L$2227,4,FALSE)),0)</f>
        <v>0</v>
      </c>
      <c r="AM1468" s="6">
        <f>(IFERROR(VLOOKUP(AK1468,Components[[Name]:[Price]],2,FALSE),0))</f>
        <v>0</v>
      </c>
      <c r="AP1468" s="6">
        <f>(IFERROR(VLOOKUP(AN1468,Components[[Name]:[Price]],2,FALSE),0))</f>
        <v>0</v>
      </c>
      <c r="AS1468" s="6">
        <f>(IFERROR(VLOOKUP(AQ1468,Components[[Name]:[Price]],2,FALSE),0))</f>
        <v>0</v>
      </c>
      <c r="AV1468" s="6">
        <f>(IFERROR(VLOOKUP(AT1468,Components[[Name]:[Price]],2,FALSE),0))</f>
        <v>0</v>
      </c>
      <c r="AY1468" s="6">
        <f>(IFERROR(VLOOKUP(AW1468,Components[[Name]:[Price]],2,FALSE),0))</f>
        <v>0</v>
      </c>
      <c r="BB1468" s="6">
        <f>(IFERROR(VLOOKUP(AZ1468,Components[[Name]:[Price]],2,FALSE),0))</f>
        <v>0</v>
      </c>
    </row>
    <row r="1469" spans="9:54" x14ac:dyDescent="0.2">
      <c r="I1469" s="7" t="e">
        <f>Fullmath[[#This Row],[Total CP]]/Fullmath[[#This Row],[Quantity]]</f>
        <v>#DIV/0!</v>
      </c>
      <c r="J14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69" s="6" t="e">
        <f>Fullmath[[#This Row],[Mat Cost]]/Fullmath[[#This Row],[Quantity]]</f>
        <v>#DIV/0!</v>
      </c>
      <c r="L14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69" s="14"/>
      <c r="O1469" s="15">
        <f>IFERROR(_xlfn.IFNA(VLOOKUP(Fullmath[[#This Row],[M1]],$H$2:$L1468,2,FALSE),VLOOKUP(Fullmath[[#This Row],[M1]],$H1470:$L$2227,2,FALSE)),0)</f>
        <v>0</v>
      </c>
      <c r="P1469" s="16">
        <f>IFERROR(_xlfn.IFNA(VLOOKUP(Fullmath[[#This Row],[M1]],$H$2:$L1468,4,FALSE),VLOOKUP(Fullmath[[#This Row],[M1]],$H1470:$L$2227,4,FALSE)),0)</f>
        <v>0</v>
      </c>
      <c r="S1469" s="15">
        <f>IFERROR(_xlfn.IFNA(VLOOKUP(Fullmath[[#This Row],[M2]],$H$2:$L1468,2,FALSE),VLOOKUP(Fullmath[[#This Row],[M2]],$H1470:$L$2227,2,FALSE)),0)</f>
        <v>0</v>
      </c>
      <c r="T1469" s="16">
        <f>IFERROR(_xlfn.IFNA(VLOOKUP(Fullmath[[#This Row],[M2]],$H$2:$L1468,4,FALSE),VLOOKUP(Fullmath[[#This Row],[M2]],$H1470:$L$2227,4,FALSE)),0)</f>
        <v>0</v>
      </c>
      <c r="W1469" s="15">
        <f>IFERROR(_xlfn.IFNA(VLOOKUP(Fullmath[[#This Row],[M3]],$H$2:$L1468,2,FALSE),VLOOKUP(Fullmath[[#This Row],[M3]],$H1470:$L$2227,2,FALSE)),0)</f>
        <v>0</v>
      </c>
      <c r="X1469" s="16">
        <f>IFERROR(_xlfn.IFNA(VLOOKUP(Fullmath[[#This Row],[M3]],$H$2:$L1468,4,FALSE),VLOOKUP(Fullmath[[#This Row],[M3]],$H1470:$L$2227,4,FALSE)),0)</f>
        <v>0</v>
      </c>
      <c r="AA1469" s="15">
        <f>IFERROR(_xlfn.IFNA(VLOOKUP(Fullmath[[#This Row],[M4]],$H$2:$L1468,2,FALSE),VLOOKUP(Fullmath[[#This Row],[M4]],$H1470:$L$2227,2,FALSE)),0)</f>
        <v>0</v>
      </c>
      <c r="AB1469" s="16">
        <f>IFERROR(_xlfn.IFNA(VLOOKUP(Fullmath[[#This Row],[M4]],$H$2:$L1468,4,FALSE),VLOOKUP(Fullmath[[#This Row],[M4]],$H1470:$L$2227,4,FALSE)),0)</f>
        <v>0</v>
      </c>
      <c r="AE1469" s="15">
        <f>IFERROR(_xlfn.IFNA(VLOOKUP(Fullmath[[#This Row],[M5]],$H$2:$L1468,2,FALSE),VLOOKUP(Fullmath[[#This Row],[M5]],$H1470:$L$2227,2,FALSE)),0)</f>
        <v>0</v>
      </c>
      <c r="AF1469" s="16">
        <f>IFERROR(_xlfn.IFNA(VLOOKUP(Fullmath[[#This Row],[M5]],$H$2:$L1468,4,FALSE),VLOOKUP(Fullmath[[#This Row],[M5]],$H1470:$L$2227,4,FALSE)),0)</f>
        <v>0</v>
      </c>
      <c r="AI1469" s="15">
        <f>IFERROR(_xlfn.IFNA(VLOOKUP(Fullmath[[#This Row],[M6]],$H$2:$L1468,2,FALSE),VLOOKUP(Fullmath[[#This Row],[M6]],$H1470:$L$2227,2,FALSE)),0)</f>
        <v>0</v>
      </c>
      <c r="AJ1469" s="16">
        <f>IFERROR(_xlfn.IFNA(VLOOKUP(Fullmath[[#This Row],[M6]],$H$2:$L1468,4,FALSE),VLOOKUP(Fullmath[[#This Row],[M6]],$H1470:$L$2227,4,FALSE)),0)</f>
        <v>0</v>
      </c>
      <c r="AM1469" s="6">
        <f>(IFERROR(VLOOKUP(AK1469,Components[[Name]:[Price]],2,FALSE),0))</f>
        <v>0</v>
      </c>
      <c r="AP1469" s="6">
        <f>(IFERROR(VLOOKUP(AN1469,Components[[Name]:[Price]],2,FALSE),0))</f>
        <v>0</v>
      </c>
      <c r="AS1469" s="6">
        <f>(IFERROR(VLOOKUP(AQ1469,Components[[Name]:[Price]],2,FALSE),0))</f>
        <v>0</v>
      </c>
      <c r="AV1469" s="6">
        <f>(IFERROR(VLOOKUP(AT1469,Components[[Name]:[Price]],2,FALSE),0))</f>
        <v>0</v>
      </c>
      <c r="AY1469" s="6">
        <f>(IFERROR(VLOOKUP(AW1469,Components[[Name]:[Price]],2,FALSE),0))</f>
        <v>0</v>
      </c>
      <c r="BB1469" s="6">
        <f>(IFERROR(VLOOKUP(AZ1469,Components[[Name]:[Price]],2,FALSE),0))</f>
        <v>0</v>
      </c>
    </row>
    <row r="1470" spans="9:54" x14ac:dyDescent="0.2">
      <c r="I1470" s="7" t="e">
        <f>Fullmath[[#This Row],[Total CP]]/Fullmath[[#This Row],[Quantity]]</f>
        <v>#DIV/0!</v>
      </c>
      <c r="J14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0" s="6" t="e">
        <f>Fullmath[[#This Row],[Mat Cost]]/Fullmath[[#This Row],[Quantity]]</f>
        <v>#DIV/0!</v>
      </c>
      <c r="L14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0" s="14"/>
      <c r="O1470" s="15">
        <f>IFERROR(_xlfn.IFNA(VLOOKUP(Fullmath[[#This Row],[M1]],$H$2:$L1469,2,FALSE),VLOOKUP(Fullmath[[#This Row],[M1]],$H1471:$L$2227,2,FALSE)),0)</f>
        <v>0</v>
      </c>
      <c r="P1470" s="16">
        <f>IFERROR(_xlfn.IFNA(VLOOKUP(Fullmath[[#This Row],[M1]],$H$2:$L1469,4,FALSE),VLOOKUP(Fullmath[[#This Row],[M1]],$H1471:$L$2227,4,FALSE)),0)</f>
        <v>0</v>
      </c>
      <c r="S1470" s="15">
        <f>IFERROR(_xlfn.IFNA(VLOOKUP(Fullmath[[#This Row],[M2]],$H$2:$L1469,2,FALSE),VLOOKUP(Fullmath[[#This Row],[M2]],$H1471:$L$2227,2,FALSE)),0)</f>
        <v>0</v>
      </c>
      <c r="T1470" s="16">
        <f>IFERROR(_xlfn.IFNA(VLOOKUP(Fullmath[[#This Row],[M2]],$H$2:$L1469,4,FALSE),VLOOKUP(Fullmath[[#This Row],[M2]],$H1471:$L$2227,4,FALSE)),0)</f>
        <v>0</v>
      </c>
      <c r="W1470" s="15">
        <f>IFERROR(_xlfn.IFNA(VLOOKUP(Fullmath[[#This Row],[M3]],$H$2:$L1469,2,FALSE),VLOOKUP(Fullmath[[#This Row],[M3]],$H1471:$L$2227,2,FALSE)),0)</f>
        <v>0</v>
      </c>
      <c r="X1470" s="16">
        <f>IFERROR(_xlfn.IFNA(VLOOKUP(Fullmath[[#This Row],[M3]],$H$2:$L1469,4,FALSE),VLOOKUP(Fullmath[[#This Row],[M3]],$H1471:$L$2227,4,FALSE)),0)</f>
        <v>0</v>
      </c>
      <c r="AA1470" s="15">
        <f>IFERROR(_xlfn.IFNA(VLOOKUP(Fullmath[[#This Row],[M4]],$H$2:$L1469,2,FALSE),VLOOKUP(Fullmath[[#This Row],[M4]],$H1471:$L$2227,2,FALSE)),0)</f>
        <v>0</v>
      </c>
      <c r="AB1470" s="16">
        <f>IFERROR(_xlfn.IFNA(VLOOKUP(Fullmath[[#This Row],[M4]],$H$2:$L1469,4,FALSE),VLOOKUP(Fullmath[[#This Row],[M4]],$H1471:$L$2227,4,FALSE)),0)</f>
        <v>0</v>
      </c>
      <c r="AE1470" s="15">
        <f>IFERROR(_xlfn.IFNA(VLOOKUP(Fullmath[[#This Row],[M5]],$H$2:$L1469,2,FALSE),VLOOKUP(Fullmath[[#This Row],[M5]],$H1471:$L$2227,2,FALSE)),0)</f>
        <v>0</v>
      </c>
      <c r="AF1470" s="16">
        <f>IFERROR(_xlfn.IFNA(VLOOKUP(Fullmath[[#This Row],[M5]],$H$2:$L1469,4,FALSE),VLOOKUP(Fullmath[[#This Row],[M5]],$H1471:$L$2227,4,FALSE)),0)</f>
        <v>0</v>
      </c>
      <c r="AI1470" s="15">
        <f>IFERROR(_xlfn.IFNA(VLOOKUP(Fullmath[[#This Row],[M6]],$H$2:$L1469,2,FALSE),VLOOKUP(Fullmath[[#This Row],[M6]],$H1471:$L$2227,2,FALSE)),0)</f>
        <v>0</v>
      </c>
      <c r="AJ1470" s="16">
        <f>IFERROR(_xlfn.IFNA(VLOOKUP(Fullmath[[#This Row],[M6]],$H$2:$L1469,4,FALSE),VLOOKUP(Fullmath[[#This Row],[M6]],$H1471:$L$2227,4,FALSE)),0)</f>
        <v>0</v>
      </c>
      <c r="AM1470" s="6">
        <f>(IFERROR(VLOOKUP(AK1470,Components[[Name]:[Price]],2,FALSE),0))</f>
        <v>0</v>
      </c>
      <c r="AP1470" s="6">
        <f>(IFERROR(VLOOKUP(AN1470,Components[[Name]:[Price]],2,FALSE),0))</f>
        <v>0</v>
      </c>
      <c r="AS1470" s="6">
        <f>(IFERROR(VLOOKUP(AQ1470,Components[[Name]:[Price]],2,FALSE),0))</f>
        <v>0</v>
      </c>
      <c r="AV1470" s="6">
        <f>(IFERROR(VLOOKUP(AT1470,Components[[Name]:[Price]],2,FALSE),0))</f>
        <v>0</v>
      </c>
      <c r="AY1470" s="6">
        <f>(IFERROR(VLOOKUP(AW1470,Components[[Name]:[Price]],2,FALSE),0))</f>
        <v>0</v>
      </c>
      <c r="BB1470" s="6">
        <f>(IFERROR(VLOOKUP(AZ1470,Components[[Name]:[Price]],2,FALSE),0))</f>
        <v>0</v>
      </c>
    </row>
    <row r="1471" spans="9:54" x14ac:dyDescent="0.2">
      <c r="I1471" s="7" t="e">
        <f>Fullmath[[#This Row],[Total CP]]/Fullmath[[#This Row],[Quantity]]</f>
        <v>#DIV/0!</v>
      </c>
      <c r="J14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1" s="6" t="e">
        <f>Fullmath[[#This Row],[Mat Cost]]/Fullmath[[#This Row],[Quantity]]</f>
        <v>#DIV/0!</v>
      </c>
      <c r="L14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1" s="14"/>
      <c r="O1471" s="15">
        <f>IFERROR(_xlfn.IFNA(VLOOKUP(Fullmath[[#This Row],[M1]],$H$2:$L1470,2,FALSE),VLOOKUP(Fullmath[[#This Row],[M1]],$H1472:$L$2227,2,FALSE)),0)</f>
        <v>0</v>
      </c>
      <c r="P1471" s="16">
        <f>IFERROR(_xlfn.IFNA(VLOOKUP(Fullmath[[#This Row],[M1]],$H$2:$L1470,4,FALSE),VLOOKUP(Fullmath[[#This Row],[M1]],$H1472:$L$2227,4,FALSE)),0)</f>
        <v>0</v>
      </c>
      <c r="S1471" s="15">
        <f>IFERROR(_xlfn.IFNA(VLOOKUP(Fullmath[[#This Row],[M2]],$H$2:$L1470,2,FALSE),VLOOKUP(Fullmath[[#This Row],[M2]],$H1472:$L$2227,2,FALSE)),0)</f>
        <v>0</v>
      </c>
      <c r="T1471" s="16">
        <f>IFERROR(_xlfn.IFNA(VLOOKUP(Fullmath[[#This Row],[M2]],$H$2:$L1470,4,FALSE),VLOOKUP(Fullmath[[#This Row],[M2]],$H1472:$L$2227,4,FALSE)),0)</f>
        <v>0</v>
      </c>
      <c r="W1471" s="15">
        <f>IFERROR(_xlfn.IFNA(VLOOKUP(Fullmath[[#This Row],[M3]],$H$2:$L1470,2,FALSE),VLOOKUP(Fullmath[[#This Row],[M3]],$H1472:$L$2227,2,FALSE)),0)</f>
        <v>0</v>
      </c>
      <c r="X1471" s="16">
        <f>IFERROR(_xlfn.IFNA(VLOOKUP(Fullmath[[#This Row],[M3]],$H$2:$L1470,4,FALSE),VLOOKUP(Fullmath[[#This Row],[M3]],$H1472:$L$2227,4,FALSE)),0)</f>
        <v>0</v>
      </c>
      <c r="AA1471" s="15">
        <f>IFERROR(_xlfn.IFNA(VLOOKUP(Fullmath[[#This Row],[M4]],$H$2:$L1470,2,FALSE),VLOOKUP(Fullmath[[#This Row],[M4]],$H1472:$L$2227,2,FALSE)),0)</f>
        <v>0</v>
      </c>
      <c r="AB1471" s="16">
        <f>IFERROR(_xlfn.IFNA(VLOOKUP(Fullmath[[#This Row],[M4]],$H$2:$L1470,4,FALSE),VLOOKUP(Fullmath[[#This Row],[M4]],$H1472:$L$2227,4,FALSE)),0)</f>
        <v>0</v>
      </c>
      <c r="AE1471" s="15">
        <f>IFERROR(_xlfn.IFNA(VLOOKUP(Fullmath[[#This Row],[M5]],$H$2:$L1470,2,FALSE),VLOOKUP(Fullmath[[#This Row],[M5]],$H1472:$L$2227,2,FALSE)),0)</f>
        <v>0</v>
      </c>
      <c r="AF1471" s="16">
        <f>IFERROR(_xlfn.IFNA(VLOOKUP(Fullmath[[#This Row],[M5]],$H$2:$L1470,4,FALSE),VLOOKUP(Fullmath[[#This Row],[M5]],$H1472:$L$2227,4,FALSE)),0)</f>
        <v>0</v>
      </c>
      <c r="AI1471" s="15">
        <f>IFERROR(_xlfn.IFNA(VLOOKUP(Fullmath[[#This Row],[M6]],$H$2:$L1470,2,FALSE),VLOOKUP(Fullmath[[#This Row],[M6]],$H1472:$L$2227,2,FALSE)),0)</f>
        <v>0</v>
      </c>
      <c r="AJ1471" s="16">
        <f>IFERROR(_xlfn.IFNA(VLOOKUP(Fullmath[[#This Row],[M6]],$H$2:$L1470,4,FALSE),VLOOKUP(Fullmath[[#This Row],[M6]],$H1472:$L$2227,4,FALSE)),0)</f>
        <v>0</v>
      </c>
      <c r="AM1471" s="6">
        <f>(IFERROR(VLOOKUP(AK1471,Components[[Name]:[Price]],2,FALSE),0))</f>
        <v>0</v>
      </c>
      <c r="AP1471" s="6">
        <f>(IFERROR(VLOOKUP(AN1471,Components[[Name]:[Price]],2,FALSE),0))</f>
        <v>0</v>
      </c>
      <c r="AS1471" s="6">
        <f>(IFERROR(VLOOKUP(AQ1471,Components[[Name]:[Price]],2,FALSE),0))</f>
        <v>0</v>
      </c>
      <c r="AV1471" s="6">
        <f>(IFERROR(VLOOKUP(AT1471,Components[[Name]:[Price]],2,FALSE),0))</f>
        <v>0</v>
      </c>
      <c r="AY1471" s="6">
        <f>(IFERROR(VLOOKUP(AW1471,Components[[Name]:[Price]],2,FALSE),0))</f>
        <v>0</v>
      </c>
      <c r="BB1471" s="6">
        <f>(IFERROR(VLOOKUP(AZ1471,Components[[Name]:[Price]],2,FALSE),0))</f>
        <v>0</v>
      </c>
    </row>
    <row r="1472" spans="9:54" x14ac:dyDescent="0.2">
      <c r="I1472" s="7" t="e">
        <f>Fullmath[[#This Row],[Total CP]]/Fullmath[[#This Row],[Quantity]]</f>
        <v>#DIV/0!</v>
      </c>
      <c r="J14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2" s="6" t="e">
        <f>Fullmath[[#This Row],[Mat Cost]]/Fullmath[[#This Row],[Quantity]]</f>
        <v>#DIV/0!</v>
      </c>
      <c r="L14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2" s="14"/>
      <c r="O1472" s="15">
        <f>IFERROR(_xlfn.IFNA(VLOOKUP(Fullmath[[#This Row],[M1]],$H$2:$L1471,2,FALSE),VLOOKUP(Fullmath[[#This Row],[M1]],$H1473:$L$2227,2,FALSE)),0)</f>
        <v>0</v>
      </c>
      <c r="P1472" s="16">
        <f>IFERROR(_xlfn.IFNA(VLOOKUP(Fullmath[[#This Row],[M1]],$H$2:$L1471,4,FALSE),VLOOKUP(Fullmath[[#This Row],[M1]],$H1473:$L$2227,4,FALSE)),0)</f>
        <v>0</v>
      </c>
      <c r="S1472" s="15">
        <f>IFERROR(_xlfn.IFNA(VLOOKUP(Fullmath[[#This Row],[M2]],$H$2:$L1471,2,FALSE),VLOOKUP(Fullmath[[#This Row],[M2]],$H1473:$L$2227,2,FALSE)),0)</f>
        <v>0</v>
      </c>
      <c r="T1472" s="16">
        <f>IFERROR(_xlfn.IFNA(VLOOKUP(Fullmath[[#This Row],[M2]],$H$2:$L1471,4,FALSE),VLOOKUP(Fullmath[[#This Row],[M2]],$H1473:$L$2227,4,FALSE)),0)</f>
        <v>0</v>
      </c>
      <c r="W1472" s="15">
        <f>IFERROR(_xlfn.IFNA(VLOOKUP(Fullmath[[#This Row],[M3]],$H$2:$L1471,2,FALSE),VLOOKUP(Fullmath[[#This Row],[M3]],$H1473:$L$2227,2,FALSE)),0)</f>
        <v>0</v>
      </c>
      <c r="X1472" s="16">
        <f>IFERROR(_xlfn.IFNA(VLOOKUP(Fullmath[[#This Row],[M3]],$H$2:$L1471,4,FALSE),VLOOKUP(Fullmath[[#This Row],[M3]],$H1473:$L$2227,4,FALSE)),0)</f>
        <v>0</v>
      </c>
      <c r="AA1472" s="15">
        <f>IFERROR(_xlfn.IFNA(VLOOKUP(Fullmath[[#This Row],[M4]],$H$2:$L1471,2,FALSE),VLOOKUP(Fullmath[[#This Row],[M4]],$H1473:$L$2227,2,FALSE)),0)</f>
        <v>0</v>
      </c>
      <c r="AB1472" s="16">
        <f>IFERROR(_xlfn.IFNA(VLOOKUP(Fullmath[[#This Row],[M4]],$H$2:$L1471,4,FALSE),VLOOKUP(Fullmath[[#This Row],[M4]],$H1473:$L$2227,4,FALSE)),0)</f>
        <v>0</v>
      </c>
      <c r="AE1472" s="15">
        <f>IFERROR(_xlfn.IFNA(VLOOKUP(Fullmath[[#This Row],[M5]],$H$2:$L1471,2,FALSE),VLOOKUP(Fullmath[[#This Row],[M5]],$H1473:$L$2227,2,FALSE)),0)</f>
        <v>0</v>
      </c>
      <c r="AF1472" s="16">
        <f>IFERROR(_xlfn.IFNA(VLOOKUP(Fullmath[[#This Row],[M5]],$H$2:$L1471,4,FALSE),VLOOKUP(Fullmath[[#This Row],[M5]],$H1473:$L$2227,4,FALSE)),0)</f>
        <v>0</v>
      </c>
      <c r="AI1472" s="15">
        <f>IFERROR(_xlfn.IFNA(VLOOKUP(Fullmath[[#This Row],[M6]],$H$2:$L1471,2,FALSE),VLOOKUP(Fullmath[[#This Row],[M6]],$H1473:$L$2227,2,FALSE)),0)</f>
        <v>0</v>
      </c>
      <c r="AJ1472" s="16">
        <f>IFERROR(_xlfn.IFNA(VLOOKUP(Fullmath[[#This Row],[M6]],$H$2:$L1471,4,FALSE),VLOOKUP(Fullmath[[#This Row],[M6]],$H1473:$L$2227,4,FALSE)),0)</f>
        <v>0</v>
      </c>
      <c r="AM1472" s="6">
        <f>(IFERROR(VLOOKUP(AK1472,Components[[Name]:[Price]],2,FALSE),0))</f>
        <v>0</v>
      </c>
      <c r="AP1472" s="6">
        <f>(IFERROR(VLOOKUP(AN1472,Components[[Name]:[Price]],2,FALSE),0))</f>
        <v>0</v>
      </c>
      <c r="AS1472" s="6">
        <f>(IFERROR(VLOOKUP(AQ1472,Components[[Name]:[Price]],2,FALSE),0))</f>
        <v>0</v>
      </c>
      <c r="AV1472" s="6">
        <f>(IFERROR(VLOOKUP(AT1472,Components[[Name]:[Price]],2,FALSE),0))</f>
        <v>0</v>
      </c>
      <c r="AY1472" s="6">
        <f>(IFERROR(VLOOKUP(AW1472,Components[[Name]:[Price]],2,FALSE),0))</f>
        <v>0</v>
      </c>
      <c r="BB1472" s="6">
        <f>(IFERROR(VLOOKUP(AZ1472,Components[[Name]:[Price]],2,FALSE),0))</f>
        <v>0</v>
      </c>
    </row>
    <row r="1473" spans="9:54" x14ac:dyDescent="0.2">
      <c r="I1473" s="7" t="e">
        <f>Fullmath[[#This Row],[Total CP]]/Fullmath[[#This Row],[Quantity]]</f>
        <v>#DIV/0!</v>
      </c>
      <c r="J14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3" s="6" t="e">
        <f>Fullmath[[#This Row],[Mat Cost]]/Fullmath[[#This Row],[Quantity]]</f>
        <v>#DIV/0!</v>
      </c>
      <c r="L14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3" s="14"/>
      <c r="O1473" s="15">
        <f>IFERROR(_xlfn.IFNA(VLOOKUP(Fullmath[[#This Row],[M1]],$H$2:$L1472,2,FALSE),VLOOKUP(Fullmath[[#This Row],[M1]],$H1474:$L$2227,2,FALSE)),0)</f>
        <v>0</v>
      </c>
      <c r="P1473" s="16">
        <f>IFERROR(_xlfn.IFNA(VLOOKUP(Fullmath[[#This Row],[M1]],$H$2:$L1472,4,FALSE),VLOOKUP(Fullmath[[#This Row],[M1]],$H1474:$L$2227,4,FALSE)),0)</f>
        <v>0</v>
      </c>
      <c r="S1473" s="15">
        <f>IFERROR(_xlfn.IFNA(VLOOKUP(Fullmath[[#This Row],[M2]],$H$2:$L1472,2,FALSE),VLOOKUP(Fullmath[[#This Row],[M2]],$H1474:$L$2227,2,FALSE)),0)</f>
        <v>0</v>
      </c>
      <c r="T1473" s="16">
        <f>IFERROR(_xlfn.IFNA(VLOOKUP(Fullmath[[#This Row],[M2]],$H$2:$L1472,4,FALSE),VLOOKUP(Fullmath[[#This Row],[M2]],$H1474:$L$2227,4,FALSE)),0)</f>
        <v>0</v>
      </c>
      <c r="W1473" s="15">
        <f>IFERROR(_xlfn.IFNA(VLOOKUP(Fullmath[[#This Row],[M3]],$H$2:$L1472,2,FALSE),VLOOKUP(Fullmath[[#This Row],[M3]],$H1474:$L$2227,2,FALSE)),0)</f>
        <v>0</v>
      </c>
      <c r="X1473" s="16">
        <f>IFERROR(_xlfn.IFNA(VLOOKUP(Fullmath[[#This Row],[M3]],$H$2:$L1472,4,FALSE),VLOOKUP(Fullmath[[#This Row],[M3]],$H1474:$L$2227,4,FALSE)),0)</f>
        <v>0</v>
      </c>
      <c r="AA1473" s="15">
        <f>IFERROR(_xlfn.IFNA(VLOOKUP(Fullmath[[#This Row],[M4]],$H$2:$L1472,2,FALSE),VLOOKUP(Fullmath[[#This Row],[M4]],$H1474:$L$2227,2,FALSE)),0)</f>
        <v>0</v>
      </c>
      <c r="AB1473" s="16">
        <f>IFERROR(_xlfn.IFNA(VLOOKUP(Fullmath[[#This Row],[M4]],$H$2:$L1472,4,FALSE),VLOOKUP(Fullmath[[#This Row],[M4]],$H1474:$L$2227,4,FALSE)),0)</f>
        <v>0</v>
      </c>
      <c r="AE1473" s="15">
        <f>IFERROR(_xlfn.IFNA(VLOOKUP(Fullmath[[#This Row],[M5]],$H$2:$L1472,2,FALSE),VLOOKUP(Fullmath[[#This Row],[M5]],$H1474:$L$2227,2,FALSE)),0)</f>
        <v>0</v>
      </c>
      <c r="AF1473" s="16">
        <f>IFERROR(_xlfn.IFNA(VLOOKUP(Fullmath[[#This Row],[M5]],$H$2:$L1472,4,FALSE),VLOOKUP(Fullmath[[#This Row],[M5]],$H1474:$L$2227,4,FALSE)),0)</f>
        <v>0</v>
      </c>
      <c r="AI1473" s="15">
        <f>IFERROR(_xlfn.IFNA(VLOOKUP(Fullmath[[#This Row],[M6]],$H$2:$L1472,2,FALSE),VLOOKUP(Fullmath[[#This Row],[M6]],$H1474:$L$2227,2,FALSE)),0)</f>
        <v>0</v>
      </c>
      <c r="AJ1473" s="16">
        <f>IFERROR(_xlfn.IFNA(VLOOKUP(Fullmath[[#This Row],[M6]],$H$2:$L1472,4,FALSE),VLOOKUP(Fullmath[[#This Row],[M6]],$H1474:$L$2227,4,FALSE)),0)</f>
        <v>0</v>
      </c>
      <c r="AM1473" s="6">
        <f>(IFERROR(VLOOKUP(AK1473,Components[[Name]:[Price]],2,FALSE),0))</f>
        <v>0</v>
      </c>
      <c r="AP1473" s="6">
        <f>(IFERROR(VLOOKUP(AN1473,Components[[Name]:[Price]],2,FALSE),0))</f>
        <v>0</v>
      </c>
      <c r="AS1473" s="6">
        <f>(IFERROR(VLOOKUP(AQ1473,Components[[Name]:[Price]],2,FALSE),0))</f>
        <v>0</v>
      </c>
      <c r="AV1473" s="6">
        <f>(IFERROR(VLOOKUP(AT1473,Components[[Name]:[Price]],2,FALSE),0))</f>
        <v>0</v>
      </c>
      <c r="AY1473" s="6">
        <f>(IFERROR(VLOOKUP(AW1473,Components[[Name]:[Price]],2,FALSE),0))</f>
        <v>0</v>
      </c>
      <c r="BB1473" s="6">
        <f>(IFERROR(VLOOKUP(AZ1473,Components[[Name]:[Price]],2,FALSE),0))</f>
        <v>0</v>
      </c>
    </row>
    <row r="1474" spans="9:54" x14ac:dyDescent="0.2">
      <c r="I1474" s="7" t="e">
        <f>Fullmath[[#This Row],[Total CP]]/Fullmath[[#This Row],[Quantity]]</f>
        <v>#DIV/0!</v>
      </c>
      <c r="J14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4" s="6" t="e">
        <f>Fullmath[[#This Row],[Mat Cost]]/Fullmath[[#This Row],[Quantity]]</f>
        <v>#DIV/0!</v>
      </c>
      <c r="L14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4" s="14"/>
      <c r="O1474" s="15">
        <f>IFERROR(_xlfn.IFNA(VLOOKUP(Fullmath[[#This Row],[M1]],$H$2:$L1473,2,FALSE),VLOOKUP(Fullmath[[#This Row],[M1]],$H1475:$L$2227,2,FALSE)),0)</f>
        <v>0</v>
      </c>
      <c r="P1474" s="16">
        <f>IFERROR(_xlfn.IFNA(VLOOKUP(Fullmath[[#This Row],[M1]],$H$2:$L1473,4,FALSE),VLOOKUP(Fullmath[[#This Row],[M1]],$H1475:$L$2227,4,FALSE)),0)</f>
        <v>0</v>
      </c>
      <c r="S1474" s="15">
        <f>IFERROR(_xlfn.IFNA(VLOOKUP(Fullmath[[#This Row],[M2]],$H$2:$L1473,2,FALSE),VLOOKUP(Fullmath[[#This Row],[M2]],$H1475:$L$2227,2,FALSE)),0)</f>
        <v>0</v>
      </c>
      <c r="T1474" s="16">
        <f>IFERROR(_xlfn.IFNA(VLOOKUP(Fullmath[[#This Row],[M2]],$H$2:$L1473,4,FALSE),VLOOKUP(Fullmath[[#This Row],[M2]],$H1475:$L$2227,4,FALSE)),0)</f>
        <v>0</v>
      </c>
      <c r="W1474" s="15">
        <f>IFERROR(_xlfn.IFNA(VLOOKUP(Fullmath[[#This Row],[M3]],$H$2:$L1473,2,FALSE),VLOOKUP(Fullmath[[#This Row],[M3]],$H1475:$L$2227,2,FALSE)),0)</f>
        <v>0</v>
      </c>
      <c r="X1474" s="16">
        <f>IFERROR(_xlfn.IFNA(VLOOKUP(Fullmath[[#This Row],[M3]],$H$2:$L1473,4,FALSE),VLOOKUP(Fullmath[[#This Row],[M3]],$H1475:$L$2227,4,FALSE)),0)</f>
        <v>0</v>
      </c>
      <c r="AA1474" s="15">
        <f>IFERROR(_xlfn.IFNA(VLOOKUP(Fullmath[[#This Row],[M4]],$H$2:$L1473,2,FALSE),VLOOKUP(Fullmath[[#This Row],[M4]],$H1475:$L$2227,2,FALSE)),0)</f>
        <v>0</v>
      </c>
      <c r="AB1474" s="16">
        <f>IFERROR(_xlfn.IFNA(VLOOKUP(Fullmath[[#This Row],[M4]],$H$2:$L1473,4,FALSE),VLOOKUP(Fullmath[[#This Row],[M4]],$H1475:$L$2227,4,FALSE)),0)</f>
        <v>0</v>
      </c>
      <c r="AE1474" s="15">
        <f>IFERROR(_xlfn.IFNA(VLOOKUP(Fullmath[[#This Row],[M5]],$H$2:$L1473,2,FALSE),VLOOKUP(Fullmath[[#This Row],[M5]],$H1475:$L$2227,2,FALSE)),0)</f>
        <v>0</v>
      </c>
      <c r="AF1474" s="16">
        <f>IFERROR(_xlfn.IFNA(VLOOKUP(Fullmath[[#This Row],[M5]],$H$2:$L1473,4,FALSE),VLOOKUP(Fullmath[[#This Row],[M5]],$H1475:$L$2227,4,FALSE)),0)</f>
        <v>0</v>
      </c>
      <c r="AI1474" s="15">
        <f>IFERROR(_xlfn.IFNA(VLOOKUP(Fullmath[[#This Row],[M6]],$H$2:$L1473,2,FALSE),VLOOKUP(Fullmath[[#This Row],[M6]],$H1475:$L$2227,2,FALSE)),0)</f>
        <v>0</v>
      </c>
      <c r="AJ1474" s="16">
        <f>IFERROR(_xlfn.IFNA(VLOOKUP(Fullmath[[#This Row],[M6]],$H$2:$L1473,4,FALSE),VLOOKUP(Fullmath[[#This Row],[M6]],$H1475:$L$2227,4,FALSE)),0)</f>
        <v>0</v>
      </c>
      <c r="AM1474" s="6">
        <f>(IFERROR(VLOOKUP(AK1474,Components[[Name]:[Price]],2,FALSE),0))</f>
        <v>0</v>
      </c>
      <c r="AP1474" s="6">
        <f>(IFERROR(VLOOKUP(AN1474,Components[[Name]:[Price]],2,FALSE),0))</f>
        <v>0</v>
      </c>
      <c r="AS1474" s="6">
        <f>(IFERROR(VLOOKUP(AQ1474,Components[[Name]:[Price]],2,FALSE),0))</f>
        <v>0</v>
      </c>
      <c r="AV1474" s="6">
        <f>(IFERROR(VLOOKUP(AT1474,Components[[Name]:[Price]],2,FALSE),0))</f>
        <v>0</v>
      </c>
      <c r="AY1474" s="6">
        <f>(IFERROR(VLOOKUP(AW1474,Components[[Name]:[Price]],2,FALSE),0))</f>
        <v>0</v>
      </c>
      <c r="BB1474" s="6">
        <f>(IFERROR(VLOOKUP(AZ1474,Components[[Name]:[Price]],2,FALSE),0))</f>
        <v>0</v>
      </c>
    </row>
    <row r="1475" spans="9:54" x14ac:dyDescent="0.2">
      <c r="I1475" s="7" t="e">
        <f>Fullmath[[#This Row],[Total CP]]/Fullmath[[#This Row],[Quantity]]</f>
        <v>#DIV/0!</v>
      </c>
      <c r="J14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5" s="6" t="e">
        <f>Fullmath[[#This Row],[Mat Cost]]/Fullmath[[#This Row],[Quantity]]</f>
        <v>#DIV/0!</v>
      </c>
      <c r="L14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5" s="14"/>
      <c r="O1475" s="15">
        <f>IFERROR(_xlfn.IFNA(VLOOKUP(Fullmath[[#This Row],[M1]],$H$2:$L1474,2,FALSE),VLOOKUP(Fullmath[[#This Row],[M1]],$H1476:$L$2227,2,FALSE)),0)</f>
        <v>0</v>
      </c>
      <c r="P1475" s="16">
        <f>IFERROR(_xlfn.IFNA(VLOOKUP(Fullmath[[#This Row],[M1]],$H$2:$L1474,4,FALSE),VLOOKUP(Fullmath[[#This Row],[M1]],$H1476:$L$2227,4,FALSE)),0)</f>
        <v>0</v>
      </c>
      <c r="S1475" s="15">
        <f>IFERROR(_xlfn.IFNA(VLOOKUP(Fullmath[[#This Row],[M2]],$H$2:$L1474,2,FALSE),VLOOKUP(Fullmath[[#This Row],[M2]],$H1476:$L$2227,2,FALSE)),0)</f>
        <v>0</v>
      </c>
      <c r="T1475" s="16">
        <f>IFERROR(_xlfn.IFNA(VLOOKUP(Fullmath[[#This Row],[M2]],$H$2:$L1474,4,FALSE),VLOOKUP(Fullmath[[#This Row],[M2]],$H1476:$L$2227,4,FALSE)),0)</f>
        <v>0</v>
      </c>
      <c r="W1475" s="15">
        <f>IFERROR(_xlfn.IFNA(VLOOKUP(Fullmath[[#This Row],[M3]],$H$2:$L1474,2,FALSE),VLOOKUP(Fullmath[[#This Row],[M3]],$H1476:$L$2227,2,FALSE)),0)</f>
        <v>0</v>
      </c>
      <c r="X1475" s="16">
        <f>IFERROR(_xlfn.IFNA(VLOOKUP(Fullmath[[#This Row],[M3]],$H$2:$L1474,4,FALSE),VLOOKUP(Fullmath[[#This Row],[M3]],$H1476:$L$2227,4,FALSE)),0)</f>
        <v>0</v>
      </c>
      <c r="AA1475" s="15">
        <f>IFERROR(_xlfn.IFNA(VLOOKUP(Fullmath[[#This Row],[M4]],$H$2:$L1474,2,FALSE),VLOOKUP(Fullmath[[#This Row],[M4]],$H1476:$L$2227,2,FALSE)),0)</f>
        <v>0</v>
      </c>
      <c r="AB1475" s="16">
        <f>IFERROR(_xlfn.IFNA(VLOOKUP(Fullmath[[#This Row],[M4]],$H$2:$L1474,4,FALSE),VLOOKUP(Fullmath[[#This Row],[M4]],$H1476:$L$2227,4,FALSE)),0)</f>
        <v>0</v>
      </c>
      <c r="AE1475" s="15">
        <f>IFERROR(_xlfn.IFNA(VLOOKUP(Fullmath[[#This Row],[M5]],$H$2:$L1474,2,FALSE),VLOOKUP(Fullmath[[#This Row],[M5]],$H1476:$L$2227,2,FALSE)),0)</f>
        <v>0</v>
      </c>
      <c r="AF1475" s="16">
        <f>IFERROR(_xlfn.IFNA(VLOOKUP(Fullmath[[#This Row],[M5]],$H$2:$L1474,4,FALSE),VLOOKUP(Fullmath[[#This Row],[M5]],$H1476:$L$2227,4,FALSE)),0)</f>
        <v>0</v>
      </c>
      <c r="AI1475" s="15">
        <f>IFERROR(_xlfn.IFNA(VLOOKUP(Fullmath[[#This Row],[M6]],$H$2:$L1474,2,FALSE),VLOOKUP(Fullmath[[#This Row],[M6]],$H1476:$L$2227,2,FALSE)),0)</f>
        <v>0</v>
      </c>
      <c r="AJ1475" s="16">
        <f>IFERROR(_xlfn.IFNA(VLOOKUP(Fullmath[[#This Row],[M6]],$H$2:$L1474,4,FALSE),VLOOKUP(Fullmath[[#This Row],[M6]],$H1476:$L$2227,4,FALSE)),0)</f>
        <v>0</v>
      </c>
      <c r="AM1475" s="6">
        <f>(IFERROR(VLOOKUP(AK1475,Components[[Name]:[Price]],2,FALSE),0))</f>
        <v>0</v>
      </c>
      <c r="AP1475" s="6">
        <f>(IFERROR(VLOOKUP(AN1475,Components[[Name]:[Price]],2,FALSE),0))</f>
        <v>0</v>
      </c>
      <c r="AS1475" s="6">
        <f>(IFERROR(VLOOKUP(AQ1475,Components[[Name]:[Price]],2,FALSE),0))</f>
        <v>0</v>
      </c>
      <c r="AV1475" s="6">
        <f>(IFERROR(VLOOKUP(AT1475,Components[[Name]:[Price]],2,FALSE),0))</f>
        <v>0</v>
      </c>
      <c r="AY1475" s="6">
        <f>(IFERROR(VLOOKUP(AW1475,Components[[Name]:[Price]],2,FALSE),0))</f>
        <v>0</v>
      </c>
      <c r="BB1475" s="6">
        <f>(IFERROR(VLOOKUP(AZ1475,Components[[Name]:[Price]],2,FALSE),0))</f>
        <v>0</v>
      </c>
    </row>
    <row r="1476" spans="9:54" x14ac:dyDescent="0.2">
      <c r="I1476" s="7" t="e">
        <f>Fullmath[[#This Row],[Total CP]]/Fullmath[[#This Row],[Quantity]]</f>
        <v>#DIV/0!</v>
      </c>
      <c r="J14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6" s="6" t="e">
        <f>Fullmath[[#This Row],[Mat Cost]]/Fullmath[[#This Row],[Quantity]]</f>
        <v>#DIV/0!</v>
      </c>
      <c r="L14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6" s="14"/>
      <c r="O1476" s="15">
        <f>IFERROR(_xlfn.IFNA(VLOOKUP(Fullmath[[#This Row],[M1]],$H$2:$L1475,2,FALSE),VLOOKUP(Fullmath[[#This Row],[M1]],$H1477:$L$2227,2,FALSE)),0)</f>
        <v>0</v>
      </c>
      <c r="P1476" s="16">
        <f>IFERROR(_xlfn.IFNA(VLOOKUP(Fullmath[[#This Row],[M1]],$H$2:$L1475,4,FALSE),VLOOKUP(Fullmath[[#This Row],[M1]],$H1477:$L$2227,4,FALSE)),0)</f>
        <v>0</v>
      </c>
      <c r="S1476" s="15">
        <f>IFERROR(_xlfn.IFNA(VLOOKUP(Fullmath[[#This Row],[M2]],$H$2:$L1475,2,FALSE),VLOOKUP(Fullmath[[#This Row],[M2]],$H1477:$L$2227,2,FALSE)),0)</f>
        <v>0</v>
      </c>
      <c r="T1476" s="16">
        <f>IFERROR(_xlfn.IFNA(VLOOKUP(Fullmath[[#This Row],[M2]],$H$2:$L1475,4,FALSE),VLOOKUP(Fullmath[[#This Row],[M2]],$H1477:$L$2227,4,FALSE)),0)</f>
        <v>0</v>
      </c>
      <c r="W1476" s="15">
        <f>IFERROR(_xlfn.IFNA(VLOOKUP(Fullmath[[#This Row],[M3]],$H$2:$L1475,2,FALSE),VLOOKUP(Fullmath[[#This Row],[M3]],$H1477:$L$2227,2,FALSE)),0)</f>
        <v>0</v>
      </c>
      <c r="X1476" s="16">
        <f>IFERROR(_xlfn.IFNA(VLOOKUP(Fullmath[[#This Row],[M3]],$H$2:$L1475,4,FALSE),VLOOKUP(Fullmath[[#This Row],[M3]],$H1477:$L$2227,4,FALSE)),0)</f>
        <v>0</v>
      </c>
      <c r="AA1476" s="15">
        <f>IFERROR(_xlfn.IFNA(VLOOKUP(Fullmath[[#This Row],[M4]],$H$2:$L1475,2,FALSE),VLOOKUP(Fullmath[[#This Row],[M4]],$H1477:$L$2227,2,FALSE)),0)</f>
        <v>0</v>
      </c>
      <c r="AB1476" s="16">
        <f>IFERROR(_xlfn.IFNA(VLOOKUP(Fullmath[[#This Row],[M4]],$H$2:$L1475,4,FALSE),VLOOKUP(Fullmath[[#This Row],[M4]],$H1477:$L$2227,4,FALSE)),0)</f>
        <v>0</v>
      </c>
      <c r="AE1476" s="15">
        <f>IFERROR(_xlfn.IFNA(VLOOKUP(Fullmath[[#This Row],[M5]],$H$2:$L1475,2,FALSE),VLOOKUP(Fullmath[[#This Row],[M5]],$H1477:$L$2227,2,FALSE)),0)</f>
        <v>0</v>
      </c>
      <c r="AF1476" s="16">
        <f>IFERROR(_xlfn.IFNA(VLOOKUP(Fullmath[[#This Row],[M5]],$H$2:$L1475,4,FALSE),VLOOKUP(Fullmath[[#This Row],[M5]],$H1477:$L$2227,4,FALSE)),0)</f>
        <v>0</v>
      </c>
      <c r="AI1476" s="15">
        <f>IFERROR(_xlfn.IFNA(VLOOKUP(Fullmath[[#This Row],[M6]],$H$2:$L1475,2,FALSE),VLOOKUP(Fullmath[[#This Row],[M6]],$H1477:$L$2227,2,FALSE)),0)</f>
        <v>0</v>
      </c>
      <c r="AJ1476" s="16">
        <f>IFERROR(_xlfn.IFNA(VLOOKUP(Fullmath[[#This Row],[M6]],$H$2:$L1475,4,FALSE),VLOOKUP(Fullmath[[#This Row],[M6]],$H1477:$L$2227,4,FALSE)),0)</f>
        <v>0</v>
      </c>
      <c r="AM1476" s="6">
        <f>(IFERROR(VLOOKUP(AK1476,Components[[Name]:[Price]],2,FALSE),0))</f>
        <v>0</v>
      </c>
      <c r="AP1476" s="6">
        <f>(IFERROR(VLOOKUP(AN1476,Components[[Name]:[Price]],2,FALSE),0))</f>
        <v>0</v>
      </c>
      <c r="AS1476" s="6">
        <f>(IFERROR(VLOOKUP(AQ1476,Components[[Name]:[Price]],2,FALSE),0))</f>
        <v>0</v>
      </c>
      <c r="AV1476" s="6">
        <f>(IFERROR(VLOOKUP(AT1476,Components[[Name]:[Price]],2,FALSE),0))</f>
        <v>0</v>
      </c>
      <c r="AY1476" s="6">
        <f>(IFERROR(VLOOKUP(AW1476,Components[[Name]:[Price]],2,FALSE),0))</f>
        <v>0</v>
      </c>
      <c r="BB1476" s="6">
        <f>(IFERROR(VLOOKUP(AZ1476,Components[[Name]:[Price]],2,FALSE),0))</f>
        <v>0</v>
      </c>
    </row>
    <row r="1477" spans="9:54" x14ac:dyDescent="0.2">
      <c r="I1477" s="7" t="e">
        <f>Fullmath[[#This Row],[Total CP]]/Fullmath[[#This Row],[Quantity]]</f>
        <v>#DIV/0!</v>
      </c>
      <c r="J14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7" s="6" t="e">
        <f>Fullmath[[#This Row],[Mat Cost]]/Fullmath[[#This Row],[Quantity]]</f>
        <v>#DIV/0!</v>
      </c>
      <c r="L14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7" s="14"/>
      <c r="O1477" s="15">
        <f>IFERROR(_xlfn.IFNA(VLOOKUP(Fullmath[[#This Row],[M1]],$H$2:$L1476,2,FALSE),VLOOKUP(Fullmath[[#This Row],[M1]],$H1478:$L$2227,2,FALSE)),0)</f>
        <v>0</v>
      </c>
      <c r="P1477" s="16">
        <f>IFERROR(_xlfn.IFNA(VLOOKUP(Fullmath[[#This Row],[M1]],$H$2:$L1476,4,FALSE),VLOOKUP(Fullmath[[#This Row],[M1]],$H1478:$L$2227,4,FALSE)),0)</f>
        <v>0</v>
      </c>
      <c r="S1477" s="15">
        <f>IFERROR(_xlfn.IFNA(VLOOKUP(Fullmath[[#This Row],[M2]],$H$2:$L1476,2,FALSE),VLOOKUP(Fullmath[[#This Row],[M2]],$H1478:$L$2227,2,FALSE)),0)</f>
        <v>0</v>
      </c>
      <c r="T1477" s="16">
        <f>IFERROR(_xlfn.IFNA(VLOOKUP(Fullmath[[#This Row],[M2]],$H$2:$L1476,4,FALSE),VLOOKUP(Fullmath[[#This Row],[M2]],$H1478:$L$2227,4,FALSE)),0)</f>
        <v>0</v>
      </c>
      <c r="W1477" s="15">
        <f>IFERROR(_xlfn.IFNA(VLOOKUP(Fullmath[[#This Row],[M3]],$H$2:$L1476,2,FALSE),VLOOKUP(Fullmath[[#This Row],[M3]],$H1478:$L$2227,2,FALSE)),0)</f>
        <v>0</v>
      </c>
      <c r="X1477" s="16">
        <f>IFERROR(_xlfn.IFNA(VLOOKUP(Fullmath[[#This Row],[M3]],$H$2:$L1476,4,FALSE),VLOOKUP(Fullmath[[#This Row],[M3]],$H1478:$L$2227,4,FALSE)),0)</f>
        <v>0</v>
      </c>
      <c r="AA1477" s="15">
        <f>IFERROR(_xlfn.IFNA(VLOOKUP(Fullmath[[#This Row],[M4]],$H$2:$L1476,2,FALSE),VLOOKUP(Fullmath[[#This Row],[M4]],$H1478:$L$2227,2,FALSE)),0)</f>
        <v>0</v>
      </c>
      <c r="AB1477" s="16">
        <f>IFERROR(_xlfn.IFNA(VLOOKUP(Fullmath[[#This Row],[M4]],$H$2:$L1476,4,FALSE),VLOOKUP(Fullmath[[#This Row],[M4]],$H1478:$L$2227,4,FALSE)),0)</f>
        <v>0</v>
      </c>
      <c r="AE1477" s="15">
        <f>IFERROR(_xlfn.IFNA(VLOOKUP(Fullmath[[#This Row],[M5]],$H$2:$L1476,2,FALSE),VLOOKUP(Fullmath[[#This Row],[M5]],$H1478:$L$2227,2,FALSE)),0)</f>
        <v>0</v>
      </c>
      <c r="AF1477" s="16">
        <f>IFERROR(_xlfn.IFNA(VLOOKUP(Fullmath[[#This Row],[M5]],$H$2:$L1476,4,FALSE),VLOOKUP(Fullmath[[#This Row],[M5]],$H1478:$L$2227,4,FALSE)),0)</f>
        <v>0</v>
      </c>
      <c r="AI1477" s="15">
        <f>IFERROR(_xlfn.IFNA(VLOOKUP(Fullmath[[#This Row],[M6]],$H$2:$L1476,2,FALSE),VLOOKUP(Fullmath[[#This Row],[M6]],$H1478:$L$2227,2,FALSE)),0)</f>
        <v>0</v>
      </c>
      <c r="AJ1477" s="16">
        <f>IFERROR(_xlfn.IFNA(VLOOKUP(Fullmath[[#This Row],[M6]],$H$2:$L1476,4,FALSE),VLOOKUP(Fullmath[[#This Row],[M6]],$H1478:$L$2227,4,FALSE)),0)</f>
        <v>0</v>
      </c>
      <c r="AM1477" s="6">
        <f>(IFERROR(VLOOKUP(AK1477,Components[[Name]:[Price]],2,FALSE),0))</f>
        <v>0</v>
      </c>
      <c r="AP1477" s="6">
        <f>(IFERROR(VLOOKUP(AN1477,Components[[Name]:[Price]],2,FALSE),0))</f>
        <v>0</v>
      </c>
      <c r="AS1477" s="6">
        <f>(IFERROR(VLOOKUP(AQ1477,Components[[Name]:[Price]],2,FALSE),0))</f>
        <v>0</v>
      </c>
      <c r="AV1477" s="6">
        <f>(IFERROR(VLOOKUP(AT1477,Components[[Name]:[Price]],2,FALSE),0))</f>
        <v>0</v>
      </c>
      <c r="AY1477" s="6">
        <f>(IFERROR(VLOOKUP(AW1477,Components[[Name]:[Price]],2,FALSE),0))</f>
        <v>0</v>
      </c>
      <c r="BB1477" s="6">
        <f>(IFERROR(VLOOKUP(AZ1477,Components[[Name]:[Price]],2,FALSE),0))</f>
        <v>0</v>
      </c>
    </row>
    <row r="1478" spans="9:54" x14ac:dyDescent="0.2">
      <c r="I1478" s="7" t="e">
        <f>Fullmath[[#This Row],[Total CP]]/Fullmath[[#This Row],[Quantity]]</f>
        <v>#DIV/0!</v>
      </c>
      <c r="J14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8" s="6" t="e">
        <f>Fullmath[[#This Row],[Mat Cost]]/Fullmath[[#This Row],[Quantity]]</f>
        <v>#DIV/0!</v>
      </c>
      <c r="L14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8" s="14"/>
      <c r="O1478" s="15">
        <f>IFERROR(_xlfn.IFNA(VLOOKUP(Fullmath[[#This Row],[M1]],$H$2:$L1477,2,FALSE),VLOOKUP(Fullmath[[#This Row],[M1]],$H1479:$L$2227,2,FALSE)),0)</f>
        <v>0</v>
      </c>
      <c r="P1478" s="16">
        <f>IFERROR(_xlfn.IFNA(VLOOKUP(Fullmath[[#This Row],[M1]],$H$2:$L1477,4,FALSE),VLOOKUP(Fullmath[[#This Row],[M1]],$H1479:$L$2227,4,FALSE)),0)</f>
        <v>0</v>
      </c>
      <c r="S1478" s="15">
        <f>IFERROR(_xlfn.IFNA(VLOOKUP(Fullmath[[#This Row],[M2]],$H$2:$L1477,2,FALSE),VLOOKUP(Fullmath[[#This Row],[M2]],$H1479:$L$2227,2,FALSE)),0)</f>
        <v>0</v>
      </c>
      <c r="T1478" s="16">
        <f>IFERROR(_xlfn.IFNA(VLOOKUP(Fullmath[[#This Row],[M2]],$H$2:$L1477,4,FALSE),VLOOKUP(Fullmath[[#This Row],[M2]],$H1479:$L$2227,4,FALSE)),0)</f>
        <v>0</v>
      </c>
      <c r="W1478" s="15">
        <f>IFERROR(_xlfn.IFNA(VLOOKUP(Fullmath[[#This Row],[M3]],$H$2:$L1477,2,FALSE),VLOOKUP(Fullmath[[#This Row],[M3]],$H1479:$L$2227,2,FALSE)),0)</f>
        <v>0</v>
      </c>
      <c r="X1478" s="16">
        <f>IFERROR(_xlfn.IFNA(VLOOKUP(Fullmath[[#This Row],[M3]],$H$2:$L1477,4,FALSE),VLOOKUP(Fullmath[[#This Row],[M3]],$H1479:$L$2227,4,FALSE)),0)</f>
        <v>0</v>
      </c>
      <c r="AA1478" s="15">
        <f>IFERROR(_xlfn.IFNA(VLOOKUP(Fullmath[[#This Row],[M4]],$H$2:$L1477,2,FALSE),VLOOKUP(Fullmath[[#This Row],[M4]],$H1479:$L$2227,2,FALSE)),0)</f>
        <v>0</v>
      </c>
      <c r="AB1478" s="16">
        <f>IFERROR(_xlfn.IFNA(VLOOKUP(Fullmath[[#This Row],[M4]],$H$2:$L1477,4,FALSE),VLOOKUP(Fullmath[[#This Row],[M4]],$H1479:$L$2227,4,FALSE)),0)</f>
        <v>0</v>
      </c>
      <c r="AE1478" s="15">
        <f>IFERROR(_xlfn.IFNA(VLOOKUP(Fullmath[[#This Row],[M5]],$H$2:$L1477,2,FALSE),VLOOKUP(Fullmath[[#This Row],[M5]],$H1479:$L$2227,2,FALSE)),0)</f>
        <v>0</v>
      </c>
      <c r="AF1478" s="16">
        <f>IFERROR(_xlfn.IFNA(VLOOKUP(Fullmath[[#This Row],[M5]],$H$2:$L1477,4,FALSE),VLOOKUP(Fullmath[[#This Row],[M5]],$H1479:$L$2227,4,FALSE)),0)</f>
        <v>0</v>
      </c>
      <c r="AI1478" s="15">
        <f>IFERROR(_xlfn.IFNA(VLOOKUP(Fullmath[[#This Row],[M6]],$H$2:$L1477,2,FALSE),VLOOKUP(Fullmath[[#This Row],[M6]],$H1479:$L$2227,2,FALSE)),0)</f>
        <v>0</v>
      </c>
      <c r="AJ1478" s="16">
        <f>IFERROR(_xlfn.IFNA(VLOOKUP(Fullmath[[#This Row],[M6]],$H$2:$L1477,4,FALSE),VLOOKUP(Fullmath[[#This Row],[M6]],$H1479:$L$2227,4,FALSE)),0)</f>
        <v>0</v>
      </c>
      <c r="AM1478" s="6">
        <f>(IFERROR(VLOOKUP(AK1478,Components[[Name]:[Price]],2,FALSE),0))</f>
        <v>0</v>
      </c>
      <c r="AP1478" s="6">
        <f>(IFERROR(VLOOKUP(AN1478,Components[[Name]:[Price]],2,FALSE),0))</f>
        <v>0</v>
      </c>
      <c r="AS1478" s="6">
        <f>(IFERROR(VLOOKUP(AQ1478,Components[[Name]:[Price]],2,FALSE),0))</f>
        <v>0</v>
      </c>
      <c r="AV1478" s="6">
        <f>(IFERROR(VLOOKUP(AT1478,Components[[Name]:[Price]],2,FALSE),0))</f>
        <v>0</v>
      </c>
      <c r="AY1478" s="6">
        <f>(IFERROR(VLOOKUP(AW1478,Components[[Name]:[Price]],2,FALSE),0))</f>
        <v>0</v>
      </c>
      <c r="BB1478" s="6">
        <f>(IFERROR(VLOOKUP(AZ1478,Components[[Name]:[Price]],2,FALSE),0))</f>
        <v>0</v>
      </c>
    </row>
    <row r="1479" spans="9:54" x14ac:dyDescent="0.2">
      <c r="I1479" s="7" t="e">
        <f>Fullmath[[#This Row],[Total CP]]/Fullmath[[#This Row],[Quantity]]</f>
        <v>#DIV/0!</v>
      </c>
      <c r="J14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79" s="6" t="e">
        <f>Fullmath[[#This Row],[Mat Cost]]/Fullmath[[#This Row],[Quantity]]</f>
        <v>#DIV/0!</v>
      </c>
      <c r="L14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79" s="14"/>
      <c r="O1479" s="15">
        <f>IFERROR(_xlfn.IFNA(VLOOKUP(Fullmath[[#This Row],[M1]],$H$2:$L1478,2,FALSE),VLOOKUP(Fullmath[[#This Row],[M1]],$H1480:$L$2227,2,FALSE)),0)</f>
        <v>0</v>
      </c>
      <c r="P1479" s="16">
        <f>IFERROR(_xlfn.IFNA(VLOOKUP(Fullmath[[#This Row],[M1]],$H$2:$L1478,4,FALSE),VLOOKUP(Fullmath[[#This Row],[M1]],$H1480:$L$2227,4,FALSE)),0)</f>
        <v>0</v>
      </c>
      <c r="S1479" s="15">
        <f>IFERROR(_xlfn.IFNA(VLOOKUP(Fullmath[[#This Row],[M2]],$H$2:$L1478,2,FALSE),VLOOKUP(Fullmath[[#This Row],[M2]],$H1480:$L$2227,2,FALSE)),0)</f>
        <v>0</v>
      </c>
      <c r="T1479" s="16">
        <f>IFERROR(_xlfn.IFNA(VLOOKUP(Fullmath[[#This Row],[M2]],$H$2:$L1478,4,FALSE),VLOOKUP(Fullmath[[#This Row],[M2]],$H1480:$L$2227,4,FALSE)),0)</f>
        <v>0</v>
      </c>
      <c r="W1479" s="15">
        <f>IFERROR(_xlfn.IFNA(VLOOKUP(Fullmath[[#This Row],[M3]],$H$2:$L1478,2,FALSE),VLOOKUP(Fullmath[[#This Row],[M3]],$H1480:$L$2227,2,FALSE)),0)</f>
        <v>0</v>
      </c>
      <c r="X1479" s="16">
        <f>IFERROR(_xlfn.IFNA(VLOOKUP(Fullmath[[#This Row],[M3]],$H$2:$L1478,4,FALSE),VLOOKUP(Fullmath[[#This Row],[M3]],$H1480:$L$2227,4,FALSE)),0)</f>
        <v>0</v>
      </c>
      <c r="AA1479" s="15">
        <f>IFERROR(_xlfn.IFNA(VLOOKUP(Fullmath[[#This Row],[M4]],$H$2:$L1478,2,FALSE),VLOOKUP(Fullmath[[#This Row],[M4]],$H1480:$L$2227,2,FALSE)),0)</f>
        <v>0</v>
      </c>
      <c r="AB1479" s="16">
        <f>IFERROR(_xlfn.IFNA(VLOOKUP(Fullmath[[#This Row],[M4]],$H$2:$L1478,4,FALSE),VLOOKUP(Fullmath[[#This Row],[M4]],$H1480:$L$2227,4,FALSE)),0)</f>
        <v>0</v>
      </c>
      <c r="AE1479" s="15">
        <f>IFERROR(_xlfn.IFNA(VLOOKUP(Fullmath[[#This Row],[M5]],$H$2:$L1478,2,FALSE),VLOOKUP(Fullmath[[#This Row],[M5]],$H1480:$L$2227,2,FALSE)),0)</f>
        <v>0</v>
      </c>
      <c r="AF1479" s="16">
        <f>IFERROR(_xlfn.IFNA(VLOOKUP(Fullmath[[#This Row],[M5]],$H$2:$L1478,4,FALSE),VLOOKUP(Fullmath[[#This Row],[M5]],$H1480:$L$2227,4,FALSE)),0)</f>
        <v>0</v>
      </c>
      <c r="AI1479" s="15">
        <f>IFERROR(_xlfn.IFNA(VLOOKUP(Fullmath[[#This Row],[M6]],$H$2:$L1478,2,FALSE),VLOOKUP(Fullmath[[#This Row],[M6]],$H1480:$L$2227,2,FALSE)),0)</f>
        <v>0</v>
      </c>
      <c r="AJ1479" s="16">
        <f>IFERROR(_xlfn.IFNA(VLOOKUP(Fullmath[[#This Row],[M6]],$H$2:$L1478,4,FALSE),VLOOKUP(Fullmath[[#This Row],[M6]],$H1480:$L$2227,4,FALSE)),0)</f>
        <v>0</v>
      </c>
      <c r="AM1479" s="6">
        <f>(IFERROR(VLOOKUP(AK1479,Components[[Name]:[Price]],2,FALSE),0))</f>
        <v>0</v>
      </c>
      <c r="AP1479" s="6">
        <f>(IFERROR(VLOOKUP(AN1479,Components[[Name]:[Price]],2,FALSE),0))</f>
        <v>0</v>
      </c>
      <c r="AS1479" s="6">
        <f>(IFERROR(VLOOKUP(AQ1479,Components[[Name]:[Price]],2,FALSE),0))</f>
        <v>0</v>
      </c>
      <c r="AV1479" s="6">
        <f>(IFERROR(VLOOKUP(AT1479,Components[[Name]:[Price]],2,FALSE),0))</f>
        <v>0</v>
      </c>
      <c r="AY1479" s="6">
        <f>(IFERROR(VLOOKUP(AW1479,Components[[Name]:[Price]],2,FALSE),0))</f>
        <v>0</v>
      </c>
      <c r="BB1479" s="6">
        <f>(IFERROR(VLOOKUP(AZ1479,Components[[Name]:[Price]],2,FALSE),0))</f>
        <v>0</v>
      </c>
    </row>
    <row r="1480" spans="9:54" x14ac:dyDescent="0.2">
      <c r="I1480" s="7" t="e">
        <f>Fullmath[[#This Row],[Total CP]]/Fullmath[[#This Row],[Quantity]]</f>
        <v>#DIV/0!</v>
      </c>
      <c r="J14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0" s="6" t="e">
        <f>Fullmath[[#This Row],[Mat Cost]]/Fullmath[[#This Row],[Quantity]]</f>
        <v>#DIV/0!</v>
      </c>
      <c r="L14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0" s="14"/>
      <c r="O1480" s="15">
        <f>IFERROR(_xlfn.IFNA(VLOOKUP(Fullmath[[#This Row],[M1]],$H$2:$L1479,2,FALSE),VLOOKUP(Fullmath[[#This Row],[M1]],$H1481:$L$2227,2,FALSE)),0)</f>
        <v>0</v>
      </c>
      <c r="P1480" s="16">
        <f>IFERROR(_xlfn.IFNA(VLOOKUP(Fullmath[[#This Row],[M1]],$H$2:$L1479,4,FALSE),VLOOKUP(Fullmath[[#This Row],[M1]],$H1481:$L$2227,4,FALSE)),0)</f>
        <v>0</v>
      </c>
      <c r="S1480" s="15">
        <f>IFERROR(_xlfn.IFNA(VLOOKUP(Fullmath[[#This Row],[M2]],$H$2:$L1479,2,FALSE),VLOOKUP(Fullmath[[#This Row],[M2]],$H1481:$L$2227,2,FALSE)),0)</f>
        <v>0</v>
      </c>
      <c r="T1480" s="16">
        <f>IFERROR(_xlfn.IFNA(VLOOKUP(Fullmath[[#This Row],[M2]],$H$2:$L1479,4,FALSE),VLOOKUP(Fullmath[[#This Row],[M2]],$H1481:$L$2227,4,FALSE)),0)</f>
        <v>0</v>
      </c>
      <c r="W1480" s="15">
        <f>IFERROR(_xlfn.IFNA(VLOOKUP(Fullmath[[#This Row],[M3]],$H$2:$L1479,2,FALSE),VLOOKUP(Fullmath[[#This Row],[M3]],$H1481:$L$2227,2,FALSE)),0)</f>
        <v>0</v>
      </c>
      <c r="X1480" s="16">
        <f>IFERROR(_xlfn.IFNA(VLOOKUP(Fullmath[[#This Row],[M3]],$H$2:$L1479,4,FALSE),VLOOKUP(Fullmath[[#This Row],[M3]],$H1481:$L$2227,4,FALSE)),0)</f>
        <v>0</v>
      </c>
      <c r="AA1480" s="15">
        <f>IFERROR(_xlfn.IFNA(VLOOKUP(Fullmath[[#This Row],[M4]],$H$2:$L1479,2,FALSE),VLOOKUP(Fullmath[[#This Row],[M4]],$H1481:$L$2227,2,FALSE)),0)</f>
        <v>0</v>
      </c>
      <c r="AB1480" s="16">
        <f>IFERROR(_xlfn.IFNA(VLOOKUP(Fullmath[[#This Row],[M4]],$H$2:$L1479,4,FALSE),VLOOKUP(Fullmath[[#This Row],[M4]],$H1481:$L$2227,4,FALSE)),0)</f>
        <v>0</v>
      </c>
      <c r="AE1480" s="15">
        <f>IFERROR(_xlfn.IFNA(VLOOKUP(Fullmath[[#This Row],[M5]],$H$2:$L1479,2,FALSE),VLOOKUP(Fullmath[[#This Row],[M5]],$H1481:$L$2227,2,FALSE)),0)</f>
        <v>0</v>
      </c>
      <c r="AF1480" s="16">
        <f>IFERROR(_xlfn.IFNA(VLOOKUP(Fullmath[[#This Row],[M5]],$H$2:$L1479,4,FALSE),VLOOKUP(Fullmath[[#This Row],[M5]],$H1481:$L$2227,4,FALSE)),0)</f>
        <v>0</v>
      </c>
      <c r="AI1480" s="15">
        <f>IFERROR(_xlfn.IFNA(VLOOKUP(Fullmath[[#This Row],[M6]],$H$2:$L1479,2,FALSE),VLOOKUP(Fullmath[[#This Row],[M6]],$H1481:$L$2227,2,FALSE)),0)</f>
        <v>0</v>
      </c>
      <c r="AJ1480" s="16">
        <f>IFERROR(_xlfn.IFNA(VLOOKUP(Fullmath[[#This Row],[M6]],$H$2:$L1479,4,FALSE),VLOOKUP(Fullmath[[#This Row],[M6]],$H1481:$L$2227,4,FALSE)),0)</f>
        <v>0</v>
      </c>
      <c r="AM1480" s="6">
        <f>(IFERROR(VLOOKUP(AK1480,Components[[Name]:[Price]],2,FALSE),0))</f>
        <v>0</v>
      </c>
      <c r="AP1480" s="6">
        <f>(IFERROR(VLOOKUP(AN1480,Components[[Name]:[Price]],2,FALSE),0))</f>
        <v>0</v>
      </c>
      <c r="AS1480" s="6">
        <f>(IFERROR(VLOOKUP(AQ1480,Components[[Name]:[Price]],2,FALSE),0))</f>
        <v>0</v>
      </c>
      <c r="AV1480" s="6">
        <f>(IFERROR(VLOOKUP(AT1480,Components[[Name]:[Price]],2,FALSE),0))</f>
        <v>0</v>
      </c>
      <c r="AY1480" s="6">
        <f>(IFERROR(VLOOKUP(AW1480,Components[[Name]:[Price]],2,FALSE),0))</f>
        <v>0</v>
      </c>
      <c r="BB1480" s="6">
        <f>(IFERROR(VLOOKUP(AZ1480,Components[[Name]:[Price]],2,FALSE),0))</f>
        <v>0</v>
      </c>
    </row>
    <row r="1481" spans="9:54" x14ac:dyDescent="0.2">
      <c r="I1481" s="7" t="e">
        <f>Fullmath[[#This Row],[Total CP]]/Fullmath[[#This Row],[Quantity]]</f>
        <v>#DIV/0!</v>
      </c>
      <c r="J14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1" s="6" t="e">
        <f>Fullmath[[#This Row],[Mat Cost]]/Fullmath[[#This Row],[Quantity]]</f>
        <v>#DIV/0!</v>
      </c>
      <c r="L14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1" s="14"/>
      <c r="O1481" s="15">
        <f>IFERROR(_xlfn.IFNA(VLOOKUP(Fullmath[[#This Row],[M1]],$H$2:$L1480,2,FALSE),VLOOKUP(Fullmath[[#This Row],[M1]],$H1482:$L$2227,2,FALSE)),0)</f>
        <v>0</v>
      </c>
      <c r="P1481" s="16">
        <f>IFERROR(_xlfn.IFNA(VLOOKUP(Fullmath[[#This Row],[M1]],$H$2:$L1480,4,FALSE),VLOOKUP(Fullmath[[#This Row],[M1]],$H1482:$L$2227,4,FALSE)),0)</f>
        <v>0</v>
      </c>
      <c r="S1481" s="15">
        <f>IFERROR(_xlfn.IFNA(VLOOKUP(Fullmath[[#This Row],[M2]],$H$2:$L1480,2,FALSE),VLOOKUP(Fullmath[[#This Row],[M2]],$H1482:$L$2227,2,FALSE)),0)</f>
        <v>0</v>
      </c>
      <c r="T1481" s="16">
        <f>IFERROR(_xlfn.IFNA(VLOOKUP(Fullmath[[#This Row],[M2]],$H$2:$L1480,4,FALSE),VLOOKUP(Fullmath[[#This Row],[M2]],$H1482:$L$2227,4,FALSE)),0)</f>
        <v>0</v>
      </c>
      <c r="W1481" s="15">
        <f>IFERROR(_xlfn.IFNA(VLOOKUP(Fullmath[[#This Row],[M3]],$H$2:$L1480,2,FALSE),VLOOKUP(Fullmath[[#This Row],[M3]],$H1482:$L$2227,2,FALSE)),0)</f>
        <v>0</v>
      </c>
      <c r="X1481" s="16">
        <f>IFERROR(_xlfn.IFNA(VLOOKUP(Fullmath[[#This Row],[M3]],$H$2:$L1480,4,FALSE),VLOOKUP(Fullmath[[#This Row],[M3]],$H1482:$L$2227,4,FALSE)),0)</f>
        <v>0</v>
      </c>
      <c r="AA1481" s="15">
        <f>IFERROR(_xlfn.IFNA(VLOOKUP(Fullmath[[#This Row],[M4]],$H$2:$L1480,2,FALSE),VLOOKUP(Fullmath[[#This Row],[M4]],$H1482:$L$2227,2,FALSE)),0)</f>
        <v>0</v>
      </c>
      <c r="AB1481" s="16">
        <f>IFERROR(_xlfn.IFNA(VLOOKUP(Fullmath[[#This Row],[M4]],$H$2:$L1480,4,FALSE),VLOOKUP(Fullmath[[#This Row],[M4]],$H1482:$L$2227,4,FALSE)),0)</f>
        <v>0</v>
      </c>
      <c r="AE1481" s="15">
        <f>IFERROR(_xlfn.IFNA(VLOOKUP(Fullmath[[#This Row],[M5]],$H$2:$L1480,2,FALSE),VLOOKUP(Fullmath[[#This Row],[M5]],$H1482:$L$2227,2,FALSE)),0)</f>
        <v>0</v>
      </c>
      <c r="AF1481" s="16">
        <f>IFERROR(_xlfn.IFNA(VLOOKUP(Fullmath[[#This Row],[M5]],$H$2:$L1480,4,FALSE),VLOOKUP(Fullmath[[#This Row],[M5]],$H1482:$L$2227,4,FALSE)),0)</f>
        <v>0</v>
      </c>
      <c r="AI1481" s="15">
        <f>IFERROR(_xlfn.IFNA(VLOOKUP(Fullmath[[#This Row],[M6]],$H$2:$L1480,2,FALSE),VLOOKUP(Fullmath[[#This Row],[M6]],$H1482:$L$2227,2,FALSE)),0)</f>
        <v>0</v>
      </c>
      <c r="AJ1481" s="16">
        <f>IFERROR(_xlfn.IFNA(VLOOKUP(Fullmath[[#This Row],[M6]],$H$2:$L1480,4,FALSE),VLOOKUP(Fullmath[[#This Row],[M6]],$H1482:$L$2227,4,FALSE)),0)</f>
        <v>0</v>
      </c>
      <c r="AM1481" s="6">
        <f>(IFERROR(VLOOKUP(AK1481,Components[[Name]:[Price]],2,FALSE),0))</f>
        <v>0</v>
      </c>
      <c r="AP1481" s="6">
        <f>(IFERROR(VLOOKUP(AN1481,Components[[Name]:[Price]],2,FALSE),0))</f>
        <v>0</v>
      </c>
      <c r="AS1481" s="6">
        <f>(IFERROR(VLOOKUP(AQ1481,Components[[Name]:[Price]],2,FALSE),0))</f>
        <v>0</v>
      </c>
      <c r="AV1481" s="6">
        <f>(IFERROR(VLOOKUP(AT1481,Components[[Name]:[Price]],2,FALSE),0))</f>
        <v>0</v>
      </c>
      <c r="AY1481" s="6">
        <f>(IFERROR(VLOOKUP(AW1481,Components[[Name]:[Price]],2,FALSE),0))</f>
        <v>0</v>
      </c>
      <c r="BB1481" s="6">
        <f>(IFERROR(VLOOKUP(AZ1481,Components[[Name]:[Price]],2,FALSE),0))</f>
        <v>0</v>
      </c>
    </row>
    <row r="1482" spans="9:54" x14ac:dyDescent="0.2">
      <c r="I1482" s="7" t="e">
        <f>Fullmath[[#This Row],[Total CP]]/Fullmath[[#This Row],[Quantity]]</f>
        <v>#DIV/0!</v>
      </c>
      <c r="J14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2" s="6" t="e">
        <f>Fullmath[[#This Row],[Mat Cost]]/Fullmath[[#This Row],[Quantity]]</f>
        <v>#DIV/0!</v>
      </c>
      <c r="L14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2" s="14"/>
      <c r="O1482" s="15">
        <f>IFERROR(_xlfn.IFNA(VLOOKUP(Fullmath[[#This Row],[M1]],$H$2:$L1481,2,FALSE),VLOOKUP(Fullmath[[#This Row],[M1]],$H1483:$L$2227,2,FALSE)),0)</f>
        <v>0</v>
      </c>
      <c r="P1482" s="16">
        <f>IFERROR(_xlfn.IFNA(VLOOKUP(Fullmath[[#This Row],[M1]],$H$2:$L1481,4,FALSE),VLOOKUP(Fullmath[[#This Row],[M1]],$H1483:$L$2227,4,FALSE)),0)</f>
        <v>0</v>
      </c>
      <c r="S1482" s="15">
        <f>IFERROR(_xlfn.IFNA(VLOOKUP(Fullmath[[#This Row],[M2]],$H$2:$L1481,2,FALSE),VLOOKUP(Fullmath[[#This Row],[M2]],$H1483:$L$2227,2,FALSE)),0)</f>
        <v>0</v>
      </c>
      <c r="T1482" s="16">
        <f>IFERROR(_xlfn.IFNA(VLOOKUP(Fullmath[[#This Row],[M2]],$H$2:$L1481,4,FALSE),VLOOKUP(Fullmath[[#This Row],[M2]],$H1483:$L$2227,4,FALSE)),0)</f>
        <v>0</v>
      </c>
      <c r="W1482" s="15">
        <f>IFERROR(_xlfn.IFNA(VLOOKUP(Fullmath[[#This Row],[M3]],$H$2:$L1481,2,FALSE),VLOOKUP(Fullmath[[#This Row],[M3]],$H1483:$L$2227,2,FALSE)),0)</f>
        <v>0</v>
      </c>
      <c r="X1482" s="16">
        <f>IFERROR(_xlfn.IFNA(VLOOKUP(Fullmath[[#This Row],[M3]],$H$2:$L1481,4,FALSE),VLOOKUP(Fullmath[[#This Row],[M3]],$H1483:$L$2227,4,FALSE)),0)</f>
        <v>0</v>
      </c>
      <c r="AA1482" s="15">
        <f>IFERROR(_xlfn.IFNA(VLOOKUP(Fullmath[[#This Row],[M4]],$H$2:$L1481,2,FALSE),VLOOKUP(Fullmath[[#This Row],[M4]],$H1483:$L$2227,2,FALSE)),0)</f>
        <v>0</v>
      </c>
      <c r="AB1482" s="16">
        <f>IFERROR(_xlfn.IFNA(VLOOKUP(Fullmath[[#This Row],[M4]],$H$2:$L1481,4,FALSE),VLOOKUP(Fullmath[[#This Row],[M4]],$H1483:$L$2227,4,FALSE)),0)</f>
        <v>0</v>
      </c>
      <c r="AE1482" s="15">
        <f>IFERROR(_xlfn.IFNA(VLOOKUP(Fullmath[[#This Row],[M5]],$H$2:$L1481,2,FALSE),VLOOKUP(Fullmath[[#This Row],[M5]],$H1483:$L$2227,2,FALSE)),0)</f>
        <v>0</v>
      </c>
      <c r="AF1482" s="16">
        <f>IFERROR(_xlfn.IFNA(VLOOKUP(Fullmath[[#This Row],[M5]],$H$2:$L1481,4,FALSE),VLOOKUP(Fullmath[[#This Row],[M5]],$H1483:$L$2227,4,FALSE)),0)</f>
        <v>0</v>
      </c>
      <c r="AI1482" s="15">
        <f>IFERROR(_xlfn.IFNA(VLOOKUP(Fullmath[[#This Row],[M6]],$H$2:$L1481,2,FALSE),VLOOKUP(Fullmath[[#This Row],[M6]],$H1483:$L$2227,2,FALSE)),0)</f>
        <v>0</v>
      </c>
      <c r="AJ1482" s="16">
        <f>IFERROR(_xlfn.IFNA(VLOOKUP(Fullmath[[#This Row],[M6]],$H$2:$L1481,4,FALSE),VLOOKUP(Fullmath[[#This Row],[M6]],$H1483:$L$2227,4,FALSE)),0)</f>
        <v>0</v>
      </c>
      <c r="AM1482" s="6">
        <f>(IFERROR(VLOOKUP(AK1482,Components[[Name]:[Price]],2,FALSE),0))</f>
        <v>0</v>
      </c>
      <c r="AP1482" s="6">
        <f>(IFERROR(VLOOKUP(AN1482,Components[[Name]:[Price]],2,FALSE),0))</f>
        <v>0</v>
      </c>
      <c r="AS1482" s="6">
        <f>(IFERROR(VLOOKUP(AQ1482,Components[[Name]:[Price]],2,FALSE),0))</f>
        <v>0</v>
      </c>
      <c r="AV1482" s="6">
        <f>(IFERROR(VLOOKUP(AT1482,Components[[Name]:[Price]],2,FALSE),0))</f>
        <v>0</v>
      </c>
      <c r="AY1482" s="6">
        <f>(IFERROR(VLOOKUP(AW1482,Components[[Name]:[Price]],2,FALSE),0))</f>
        <v>0</v>
      </c>
      <c r="BB1482" s="6">
        <f>(IFERROR(VLOOKUP(AZ1482,Components[[Name]:[Price]],2,FALSE),0))</f>
        <v>0</v>
      </c>
    </row>
    <row r="1483" spans="9:54" x14ac:dyDescent="0.2">
      <c r="I1483" s="7" t="e">
        <f>Fullmath[[#This Row],[Total CP]]/Fullmath[[#This Row],[Quantity]]</f>
        <v>#DIV/0!</v>
      </c>
      <c r="J14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3" s="6" t="e">
        <f>Fullmath[[#This Row],[Mat Cost]]/Fullmath[[#This Row],[Quantity]]</f>
        <v>#DIV/0!</v>
      </c>
      <c r="L14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3" s="14"/>
      <c r="O1483" s="15">
        <f>IFERROR(_xlfn.IFNA(VLOOKUP(Fullmath[[#This Row],[M1]],$H$2:$L1482,2,FALSE),VLOOKUP(Fullmath[[#This Row],[M1]],$H1484:$L$2227,2,FALSE)),0)</f>
        <v>0</v>
      </c>
      <c r="P1483" s="16">
        <f>IFERROR(_xlfn.IFNA(VLOOKUP(Fullmath[[#This Row],[M1]],$H$2:$L1482,4,FALSE),VLOOKUP(Fullmath[[#This Row],[M1]],$H1484:$L$2227,4,FALSE)),0)</f>
        <v>0</v>
      </c>
      <c r="S1483" s="15">
        <f>IFERROR(_xlfn.IFNA(VLOOKUP(Fullmath[[#This Row],[M2]],$H$2:$L1482,2,FALSE),VLOOKUP(Fullmath[[#This Row],[M2]],$H1484:$L$2227,2,FALSE)),0)</f>
        <v>0</v>
      </c>
      <c r="T1483" s="16">
        <f>IFERROR(_xlfn.IFNA(VLOOKUP(Fullmath[[#This Row],[M2]],$H$2:$L1482,4,FALSE),VLOOKUP(Fullmath[[#This Row],[M2]],$H1484:$L$2227,4,FALSE)),0)</f>
        <v>0</v>
      </c>
      <c r="W1483" s="15">
        <f>IFERROR(_xlfn.IFNA(VLOOKUP(Fullmath[[#This Row],[M3]],$H$2:$L1482,2,FALSE),VLOOKUP(Fullmath[[#This Row],[M3]],$H1484:$L$2227,2,FALSE)),0)</f>
        <v>0</v>
      </c>
      <c r="X1483" s="16">
        <f>IFERROR(_xlfn.IFNA(VLOOKUP(Fullmath[[#This Row],[M3]],$H$2:$L1482,4,FALSE),VLOOKUP(Fullmath[[#This Row],[M3]],$H1484:$L$2227,4,FALSE)),0)</f>
        <v>0</v>
      </c>
      <c r="AA1483" s="15">
        <f>IFERROR(_xlfn.IFNA(VLOOKUP(Fullmath[[#This Row],[M4]],$H$2:$L1482,2,FALSE),VLOOKUP(Fullmath[[#This Row],[M4]],$H1484:$L$2227,2,FALSE)),0)</f>
        <v>0</v>
      </c>
      <c r="AB1483" s="16">
        <f>IFERROR(_xlfn.IFNA(VLOOKUP(Fullmath[[#This Row],[M4]],$H$2:$L1482,4,FALSE),VLOOKUP(Fullmath[[#This Row],[M4]],$H1484:$L$2227,4,FALSE)),0)</f>
        <v>0</v>
      </c>
      <c r="AE1483" s="15">
        <f>IFERROR(_xlfn.IFNA(VLOOKUP(Fullmath[[#This Row],[M5]],$H$2:$L1482,2,FALSE),VLOOKUP(Fullmath[[#This Row],[M5]],$H1484:$L$2227,2,FALSE)),0)</f>
        <v>0</v>
      </c>
      <c r="AF1483" s="16">
        <f>IFERROR(_xlfn.IFNA(VLOOKUP(Fullmath[[#This Row],[M5]],$H$2:$L1482,4,FALSE),VLOOKUP(Fullmath[[#This Row],[M5]],$H1484:$L$2227,4,FALSE)),0)</f>
        <v>0</v>
      </c>
      <c r="AI1483" s="15">
        <f>IFERROR(_xlfn.IFNA(VLOOKUP(Fullmath[[#This Row],[M6]],$H$2:$L1482,2,FALSE),VLOOKUP(Fullmath[[#This Row],[M6]],$H1484:$L$2227,2,FALSE)),0)</f>
        <v>0</v>
      </c>
      <c r="AJ1483" s="16">
        <f>IFERROR(_xlfn.IFNA(VLOOKUP(Fullmath[[#This Row],[M6]],$H$2:$L1482,4,FALSE),VLOOKUP(Fullmath[[#This Row],[M6]],$H1484:$L$2227,4,FALSE)),0)</f>
        <v>0</v>
      </c>
      <c r="AM1483" s="6">
        <f>(IFERROR(VLOOKUP(AK1483,Components[[Name]:[Price]],2,FALSE),0))</f>
        <v>0</v>
      </c>
      <c r="AP1483" s="6">
        <f>(IFERROR(VLOOKUP(AN1483,Components[[Name]:[Price]],2,FALSE),0))</f>
        <v>0</v>
      </c>
      <c r="AS1483" s="6">
        <f>(IFERROR(VLOOKUP(AQ1483,Components[[Name]:[Price]],2,FALSE),0))</f>
        <v>0</v>
      </c>
      <c r="AV1483" s="6">
        <f>(IFERROR(VLOOKUP(AT1483,Components[[Name]:[Price]],2,FALSE),0))</f>
        <v>0</v>
      </c>
      <c r="AY1483" s="6">
        <f>(IFERROR(VLOOKUP(AW1483,Components[[Name]:[Price]],2,FALSE),0))</f>
        <v>0</v>
      </c>
      <c r="BB1483" s="6">
        <f>(IFERROR(VLOOKUP(AZ1483,Components[[Name]:[Price]],2,FALSE),0))</f>
        <v>0</v>
      </c>
    </row>
    <row r="1484" spans="9:54" x14ac:dyDescent="0.2">
      <c r="I1484" s="7" t="e">
        <f>Fullmath[[#This Row],[Total CP]]/Fullmath[[#This Row],[Quantity]]</f>
        <v>#DIV/0!</v>
      </c>
      <c r="J14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4" s="6" t="e">
        <f>Fullmath[[#This Row],[Mat Cost]]/Fullmath[[#This Row],[Quantity]]</f>
        <v>#DIV/0!</v>
      </c>
      <c r="L14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4" s="14"/>
      <c r="O1484" s="15">
        <f>IFERROR(_xlfn.IFNA(VLOOKUP(Fullmath[[#This Row],[M1]],$H$2:$L1483,2,FALSE),VLOOKUP(Fullmath[[#This Row],[M1]],$H1485:$L$2227,2,FALSE)),0)</f>
        <v>0</v>
      </c>
      <c r="P1484" s="16">
        <f>IFERROR(_xlfn.IFNA(VLOOKUP(Fullmath[[#This Row],[M1]],$H$2:$L1483,4,FALSE),VLOOKUP(Fullmath[[#This Row],[M1]],$H1485:$L$2227,4,FALSE)),0)</f>
        <v>0</v>
      </c>
      <c r="S1484" s="15">
        <f>IFERROR(_xlfn.IFNA(VLOOKUP(Fullmath[[#This Row],[M2]],$H$2:$L1483,2,FALSE),VLOOKUP(Fullmath[[#This Row],[M2]],$H1485:$L$2227,2,FALSE)),0)</f>
        <v>0</v>
      </c>
      <c r="T1484" s="16">
        <f>IFERROR(_xlfn.IFNA(VLOOKUP(Fullmath[[#This Row],[M2]],$H$2:$L1483,4,FALSE),VLOOKUP(Fullmath[[#This Row],[M2]],$H1485:$L$2227,4,FALSE)),0)</f>
        <v>0</v>
      </c>
      <c r="W1484" s="15">
        <f>IFERROR(_xlfn.IFNA(VLOOKUP(Fullmath[[#This Row],[M3]],$H$2:$L1483,2,FALSE),VLOOKUP(Fullmath[[#This Row],[M3]],$H1485:$L$2227,2,FALSE)),0)</f>
        <v>0</v>
      </c>
      <c r="X1484" s="16">
        <f>IFERROR(_xlfn.IFNA(VLOOKUP(Fullmath[[#This Row],[M3]],$H$2:$L1483,4,FALSE),VLOOKUP(Fullmath[[#This Row],[M3]],$H1485:$L$2227,4,FALSE)),0)</f>
        <v>0</v>
      </c>
      <c r="AA1484" s="15">
        <f>IFERROR(_xlfn.IFNA(VLOOKUP(Fullmath[[#This Row],[M4]],$H$2:$L1483,2,FALSE),VLOOKUP(Fullmath[[#This Row],[M4]],$H1485:$L$2227,2,FALSE)),0)</f>
        <v>0</v>
      </c>
      <c r="AB1484" s="16">
        <f>IFERROR(_xlfn.IFNA(VLOOKUP(Fullmath[[#This Row],[M4]],$H$2:$L1483,4,FALSE),VLOOKUP(Fullmath[[#This Row],[M4]],$H1485:$L$2227,4,FALSE)),0)</f>
        <v>0</v>
      </c>
      <c r="AE1484" s="15">
        <f>IFERROR(_xlfn.IFNA(VLOOKUP(Fullmath[[#This Row],[M5]],$H$2:$L1483,2,FALSE),VLOOKUP(Fullmath[[#This Row],[M5]],$H1485:$L$2227,2,FALSE)),0)</f>
        <v>0</v>
      </c>
      <c r="AF1484" s="16">
        <f>IFERROR(_xlfn.IFNA(VLOOKUP(Fullmath[[#This Row],[M5]],$H$2:$L1483,4,FALSE),VLOOKUP(Fullmath[[#This Row],[M5]],$H1485:$L$2227,4,FALSE)),0)</f>
        <v>0</v>
      </c>
      <c r="AI1484" s="15">
        <f>IFERROR(_xlfn.IFNA(VLOOKUP(Fullmath[[#This Row],[M6]],$H$2:$L1483,2,FALSE),VLOOKUP(Fullmath[[#This Row],[M6]],$H1485:$L$2227,2,FALSE)),0)</f>
        <v>0</v>
      </c>
      <c r="AJ1484" s="16">
        <f>IFERROR(_xlfn.IFNA(VLOOKUP(Fullmath[[#This Row],[M6]],$H$2:$L1483,4,FALSE),VLOOKUP(Fullmath[[#This Row],[M6]],$H1485:$L$2227,4,FALSE)),0)</f>
        <v>0</v>
      </c>
      <c r="AM1484" s="6">
        <f>(IFERROR(VLOOKUP(AK1484,Components[[Name]:[Price]],2,FALSE),0))</f>
        <v>0</v>
      </c>
      <c r="AP1484" s="6">
        <f>(IFERROR(VLOOKUP(AN1484,Components[[Name]:[Price]],2,FALSE),0))</f>
        <v>0</v>
      </c>
      <c r="AS1484" s="6">
        <f>(IFERROR(VLOOKUP(AQ1484,Components[[Name]:[Price]],2,FALSE),0))</f>
        <v>0</v>
      </c>
      <c r="AV1484" s="6">
        <f>(IFERROR(VLOOKUP(AT1484,Components[[Name]:[Price]],2,FALSE),0))</f>
        <v>0</v>
      </c>
      <c r="AY1484" s="6">
        <f>(IFERROR(VLOOKUP(AW1484,Components[[Name]:[Price]],2,FALSE),0))</f>
        <v>0</v>
      </c>
      <c r="BB1484" s="6">
        <f>(IFERROR(VLOOKUP(AZ1484,Components[[Name]:[Price]],2,FALSE),0))</f>
        <v>0</v>
      </c>
    </row>
    <row r="1485" spans="9:54" x14ac:dyDescent="0.2">
      <c r="I1485" s="7" t="e">
        <f>Fullmath[[#This Row],[Total CP]]/Fullmath[[#This Row],[Quantity]]</f>
        <v>#DIV/0!</v>
      </c>
      <c r="J14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5" s="6" t="e">
        <f>Fullmath[[#This Row],[Mat Cost]]/Fullmath[[#This Row],[Quantity]]</f>
        <v>#DIV/0!</v>
      </c>
      <c r="L14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5" s="14"/>
      <c r="O1485" s="15">
        <f>IFERROR(_xlfn.IFNA(VLOOKUP(Fullmath[[#This Row],[M1]],$H$2:$L1484,2,FALSE),VLOOKUP(Fullmath[[#This Row],[M1]],$H1486:$L$2227,2,FALSE)),0)</f>
        <v>0</v>
      </c>
      <c r="P1485" s="16">
        <f>IFERROR(_xlfn.IFNA(VLOOKUP(Fullmath[[#This Row],[M1]],$H$2:$L1484,4,FALSE),VLOOKUP(Fullmath[[#This Row],[M1]],$H1486:$L$2227,4,FALSE)),0)</f>
        <v>0</v>
      </c>
      <c r="S1485" s="15">
        <f>IFERROR(_xlfn.IFNA(VLOOKUP(Fullmath[[#This Row],[M2]],$H$2:$L1484,2,FALSE),VLOOKUP(Fullmath[[#This Row],[M2]],$H1486:$L$2227,2,FALSE)),0)</f>
        <v>0</v>
      </c>
      <c r="T1485" s="16">
        <f>IFERROR(_xlfn.IFNA(VLOOKUP(Fullmath[[#This Row],[M2]],$H$2:$L1484,4,FALSE),VLOOKUP(Fullmath[[#This Row],[M2]],$H1486:$L$2227,4,FALSE)),0)</f>
        <v>0</v>
      </c>
      <c r="W1485" s="15">
        <f>IFERROR(_xlfn.IFNA(VLOOKUP(Fullmath[[#This Row],[M3]],$H$2:$L1484,2,FALSE),VLOOKUP(Fullmath[[#This Row],[M3]],$H1486:$L$2227,2,FALSE)),0)</f>
        <v>0</v>
      </c>
      <c r="X1485" s="16">
        <f>IFERROR(_xlfn.IFNA(VLOOKUP(Fullmath[[#This Row],[M3]],$H$2:$L1484,4,FALSE),VLOOKUP(Fullmath[[#This Row],[M3]],$H1486:$L$2227,4,FALSE)),0)</f>
        <v>0</v>
      </c>
      <c r="AA1485" s="15">
        <f>IFERROR(_xlfn.IFNA(VLOOKUP(Fullmath[[#This Row],[M4]],$H$2:$L1484,2,FALSE),VLOOKUP(Fullmath[[#This Row],[M4]],$H1486:$L$2227,2,FALSE)),0)</f>
        <v>0</v>
      </c>
      <c r="AB1485" s="16">
        <f>IFERROR(_xlfn.IFNA(VLOOKUP(Fullmath[[#This Row],[M4]],$H$2:$L1484,4,FALSE),VLOOKUP(Fullmath[[#This Row],[M4]],$H1486:$L$2227,4,FALSE)),0)</f>
        <v>0</v>
      </c>
      <c r="AE1485" s="15">
        <f>IFERROR(_xlfn.IFNA(VLOOKUP(Fullmath[[#This Row],[M5]],$H$2:$L1484,2,FALSE),VLOOKUP(Fullmath[[#This Row],[M5]],$H1486:$L$2227,2,FALSE)),0)</f>
        <v>0</v>
      </c>
      <c r="AF1485" s="16">
        <f>IFERROR(_xlfn.IFNA(VLOOKUP(Fullmath[[#This Row],[M5]],$H$2:$L1484,4,FALSE),VLOOKUP(Fullmath[[#This Row],[M5]],$H1486:$L$2227,4,FALSE)),0)</f>
        <v>0</v>
      </c>
      <c r="AI1485" s="15">
        <f>IFERROR(_xlfn.IFNA(VLOOKUP(Fullmath[[#This Row],[M6]],$H$2:$L1484,2,FALSE),VLOOKUP(Fullmath[[#This Row],[M6]],$H1486:$L$2227,2,FALSE)),0)</f>
        <v>0</v>
      </c>
      <c r="AJ1485" s="16">
        <f>IFERROR(_xlfn.IFNA(VLOOKUP(Fullmath[[#This Row],[M6]],$H$2:$L1484,4,FALSE),VLOOKUP(Fullmath[[#This Row],[M6]],$H1486:$L$2227,4,FALSE)),0)</f>
        <v>0</v>
      </c>
      <c r="AM1485" s="6">
        <f>(IFERROR(VLOOKUP(AK1485,Components[[Name]:[Price]],2,FALSE),0))</f>
        <v>0</v>
      </c>
      <c r="AP1485" s="6">
        <f>(IFERROR(VLOOKUP(AN1485,Components[[Name]:[Price]],2,FALSE),0))</f>
        <v>0</v>
      </c>
      <c r="AS1485" s="6">
        <f>(IFERROR(VLOOKUP(AQ1485,Components[[Name]:[Price]],2,FALSE),0))</f>
        <v>0</v>
      </c>
      <c r="AV1485" s="6">
        <f>(IFERROR(VLOOKUP(AT1485,Components[[Name]:[Price]],2,FALSE),0))</f>
        <v>0</v>
      </c>
      <c r="AY1485" s="6">
        <f>(IFERROR(VLOOKUP(AW1485,Components[[Name]:[Price]],2,FALSE),0))</f>
        <v>0</v>
      </c>
      <c r="BB1485" s="6">
        <f>(IFERROR(VLOOKUP(AZ1485,Components[[Name]:[Price]],2,FALSE),0))</f>
        <v>0</v>
      </c>
    </row>
    <row r="1486" spans="9:54" x14ac:dyDescent="0.2">
      <c r="I1486" s="7" t="e">
        <f>Fullmath[[#This Row],[Total CP]]/Fullmath[[#This Row],[Quantity]]</f>
        <v>#DIV/0!</v>
      </c>
      <c r="J14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6" s="6" t="e">
        <f>Fullmath[[#This Row],[Mat Cost]]/Fullmath[[#This Row],[Quantity]]</f>
        <v>#DIV/0!</v>
      </c>
      <c r="L14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6" s="14"/>
      <c r="O1486" s="15">
        <f>IFERROR(_xlfn.IFNA(VLOOKUP(Fullmath[[#This Row],[M1]],$H$2:$L1485,2,FALSE),VLOOKUP(Fullmath[[#This Row],[M1]],$H1487:$L$2227,2,FALSE)),0)</f>
        <v>0</v>
      </c>
      <c r="P1486" s="16">
        <f>IFERROR(_xlfn.IFNA(VLOOKUP(Fullmath[[#This Row],[M1]],$H$2:$L1485,4,FALSE),VLOOKUP(Fullmath[[#This Row],[M1]],$H1487:$L$2227,4,FALSE)),0)</f>
        <v>0</v>
      </c>
      <c r="S1486" s="15">
        <f>IFERROR(_xlfn.IFNA(VLOOKUP(Fullmath[[#This Row],[M2]],$H$2:$L1485,2,FALSE),VLOOKUP(Fullmath[[#This Row],[M2]],$H1487:$L$2227,2,FALSE)),0)</f>
        <v>0</v>
      </c>
      <c r="T1486" s="16">
        <f>IFERROR(_xlfn.IFNA(VLOOKUP(Fullmath[[#This Row],[M2]],$H$2:$L1485,4,FALSE),VLOOKUP(Fullmath[[#This Row],[M2]],$H1487:$L$2227,4,FALSE)),0)</f>
        <v>0</v>
      </c>
      <c r="W1486" s="15">
        <f>IFERROR(_xlfn.IFNA(VLOOKUP(Fullmath[[#This Row],[M3]],$H$2:$L1485,2,FALSE),VLOOKUP(Fullmath[[#This Row],[M3]],$H1487:$L$2227,2,FALSE)),0)</f>
        <v>0</v>
      </c>
      <c r="X1486" s="16">
        <f>IFERROR(_xlfn.IFNA(VLOOKUP(Fullmath[[#This Row],[M3]],$H$2:$L1485,4,FALSE),VLOOKUP(Fullmath[[#This Row],[M3]],$H1487:$L$2227,4,FALSE)),0)</f>
        <v>0</v>
      </c>
      <c r="AA1486" s="15">
        <f>IFERROR(_xlfn.IFNA(VLOOKUP(Fullmath[[#This Row],[M4]],$H$2:$L1485,2,FALSE),VLOOKUP(Fullmath[[#This Row],[M4]],$H1487:$L$2227,2,FALSE)),0)</f>
        <v>0</v>
      </c>
      <c r="AB1486" s="16">
        <f>IFERROR(_xlfn.IFNA(VLOOKUP(Fullmath[[#This Row],[M4]],$H$2:$L1485,4,FALSE),VLOOKUP(Fullmath[[#This Row],[M4]],$H1487:$L$2227,4,FALSE)),0)</f>
        <v>0</v>
      </c>
      <c r="AE1486" s="15">
        <f>IFERROR(_xlfn.IFNA(VLOOKUP(Fullmath[[#This Row],[M5]],$H$2:$L1485,2,FALSE),VLOOKUP(Fullmath[[#This Row],[M5]],$H1487:$L$2227,2,FALSE)),0)</f>
        <v>0</v>
      </c>
      <c r="AF1486" s="16">
        <f>IFERROR(_xlfn.IFNA(VLOOKUP(Fullmath[[#This Row],[M5]],$H$2:$L1485,4,FALSE),VLOOKUP(Fullmath[[#This Row],[M5]],$H1487:$L$2227,4,FALSE)),0)</f>
        <v>0</v>
      </c>
      <c r="AI1486" s="15">
        <f>IFERROR(_xlfn.IFNA(VLOOKUP(Fullmath[[#This Row],[M6]],$H$2:$L1485,2,FALSE),VLOOKUP(Fullmath[[#This Row],[M6]],$H1487:$L$2227,2,FALSE)),0)</f>
        <v>0</v>
      </c>
      <c r="AJ1486" s="16">
        <f>IFERROR(_xlfn.IFNA(VLOOKUP(Fullmath[[#This Row],[M6]],$H$2:$L1485,4,FALSE),VLOOKUP(Fullmath[[#This Row],[M6]],$H1487:$L$2227,4,FALSE)),0)</f>
        <v>0</v>
      </c>
      <c r="AM1486" s="6">
        <f>(IFERROR(VLOOKUP(AK1486,Components[[Name]:[Price]],2,FALSE),0))</f>
        <v>0</v>
      </c>
      <c r="AP1486" s="6">
        <f>(IFERROR(VLOOKUP(AN1486,Components[[Name]:[Price]],2,FALSE),0))</f>
        <v>0</v>
      </c>
      <c r="AS1486" s="6">
        <f>(IFERROR(VLOOKUP(AQ1486,Components[[Name]:[Price]],2,FALSE),0))</f>
        <v>0</v>
      </c>
      <c r="AV1486" s="6">
        <f>(IFERROR(VLOOKUP(AT1486,Components[[Name]:[Price]],2,FALSE),0))</f>
        <v>0</v>
      </c>
      <c r="AY1486" s="6">
        <f>(IFERROR(VLOOKUP(AW1486,Components[[Name]:[Price]],2,FALSE),0))</f>
        <v>0</v>
      </c>
      <c r="BB1486" s="6">
        <f>(IFERROR(VLOOKUP(AZ1486,Components[[Name]:[Price]],2,FALSE),0))</f>
        <v>0</v>
      </c>
    </row>
    <row r="1487" spans="9:54" x14ac:dyDescent="0.2">
      <c r="I1487" s="7" t="e">
        <f>Fullmath[[#This Row],[Total CP]]/Fullmath[[#This Row],[Quantity]]</f>
        <v>#DIV/0!</v>
      </c>
      <c r="J14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7" s="6" t="e">
        <f>Fullmath[[#This Row],[Mat Cost]]/Fullmath[[#This Row],[Quantity]]</f>
        <v>#DIV/0!</v>
      </c>
      <c r="L14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7" s="14"/>
      <c r="O1487" s="15">
        <f>IFERROR(_xlfn.IFNA(VLOOKUP(Fullmath[[#This Row],[M1]],$H$2:$L1486,2,FALSE),VLOOKUP(Fullmath[[#This Row],[M1]],$H1488:$L$2227,2,FALSE)),0)</f>
        <v>0</v>
      </c>
      <c r="P1487" s="16">
        <f>IFERROR(_xlfn.IFNA(VLOOKUP(Fullmath[[#This Row],[M1]],$H$2:$L1486,4,FALSE),VLOOKUP(Fullmath[[#This Row],[M1]],$H1488:$L$2227,4,FALSE)),0)</f>
        <v>0</v>
      </c>
      <c r="S1487" s="15">
        <f>IFERROR(_xlfn.IFNA(VLOOKUP(Fullmath[[#This Row],[M2]],$H$2:$L1486,2,FALSE),VLOOKUP(Fullmath[[#This Row],[M2]],$H1488:$L$2227,2,FALSE)),0)</f>
        <v>0</v>
      </c>
      <c r="T1487" s="16">
        <f>IFERROR(_xlfn.IFNA(VLOOKUP(Fullmath[[#This Row],[M2]],$H$2:$L1486,4,FALSE),VLOOKUP(Fullmath[[#This Row],[M2]],$H1488:$L$2227,4,FALSE)),0)</f>
        <v>0</v>
      </c>
      <c r="W1487" s="15">
        <f>IFERROR(_xlfn.IFNA(VLOOKUP(Fullmath[[#This Row],[M3]],$H$2:$L1486,2,FALSE),VLOOKUP(Fullmath[[#This Row],[M3]],$H1488:$L$2227,2,FALSE)),0)</f>
        <v>0</v>
      </c>
      <c r="X1487" s="16">
        <f>IFERROR(_xlfn.IFNA(VLOOKUP(Fullmath[[#This Row],[M3]],$H$2:$L1486,4,FALSE),VLOOKUP(Fullmath[[#This Row],[M3]],$H1488:$L$2227,4,FALSE)),0)</f>
        <v>0</v>
      </c>
      <c r="AA1487" s="15">
        <f>IFERROR(_xlfn.IFNA(VLOOKUP(Fullmath[[#This Row],[M4]],$H$2:$L1486,2,FALSE),VLOOKUP(Fullmath[[#This Row],[M4]],$H1488:$L$2227,2,FALSE)),0)</f>
        <v>0</v>
      </c>
      <c r="AB1487" s="16">
        <f>IFERROR(_xlfn.IFNA(VLOOKUP(Fullmath[[#This Row],[M4]],$H$2:$L1486,4,FALSE),VLOOKUP(Fullmath[[#This Row],[M4]],$H1488:$L$2227,4,FALSE)),0)</f>
        <v>0</v>
      </c>
      <c r="AE1487" s="15">
        <f>IFERROR(_xlfn.IFNA(VLOOKUP(Fullmath[[#This Row],[M5]],$H$2:$L1486,2,FALSE),VLOOKUP(Fullmath[[#This Row],[M5]],$H1488:$L$2227,2,FALSE)),0)</f>
        <v>0</v>
      </c>
      <c r="AF1487" s="16">
        <f>IFERROR(_xlfn.IFNA(VLOOKUP(Fullmath[[#This Row],[M5]],$H$2:$L1486,4,FALSE),VLOOKUP(Fullmath[[#This Row],[M5]],$H1488:$L$2227,4,FALSE)),0)</f>
        <v>0</v>
      </c>
      <c r="AI1487" s="15">
        <f>IFERROR(_xlfn.IFNA(VLOOKUP(Fullmath[[#This Row],[M6]],$H$2:$L1486,2,FALSE),VLOOKUP(Fullmath[[#This Row],[M6]],$H1488:$L$2227,2,FALSE)),0)</f>
        <v>0</v>
      </c>
      <c r="AJ1487" s="16">
        <f>IFERROR(_xlfn.IFNA(VLOOKUP(Fullmath[[#This Row],[M6]],$H$2:$L1486,4,FALSE),VLOOKUP(Fullmath[[#This Row],[M6]],$H1488:$L$2227,4,FALSE)),0)</f>
        <v>0</v>
      </c>
      <c r="AM1487" s="6">
        <f>(IFERROR(VLOOKUP(AK1487,Components[[Name]:[Price]],2,FALSE),0))</f>
        <v>0</v>
      </c>
      <c r="AP1487" s="6">
        <f>(IFERROR(VLOOKUP(AN1487,Components[[Name]:[Price]],2,FALSE),0))</f>
        <v>0</v>
      </c>
      <c r="AS1487" s="6">
        <f>(IFERROR(VLOOKUP(AQ1487,Components[[Name]:[Price]],2,FALSE),0))</f>
        <v>0</v>
      </c>
      <c r="AV1487" s="6">
        <f>(IFERROR(VLOOKUP(AT1487,Components[[Name]:[Price]],2,FALSE),0))</f>
        <v>0</v>
      </c>
      <c r="AY1487" s="6">
        <f>(IFERROR(VLOOKUP(AW1487,Components[[Name]:[Price]],2,FALSE),0))</f>
        <v>0</v>
      </c>
      <c r="BB1487" s="6">
        <f>(IFERROR(VLOOKUP(AZ1487,Components[[Name]:[Price]],2,FALSE),0))</f>
        <v>0</v>
      </c>
    </row>
    <row r="1488" spans="9:54" x14ac:dyDescent="0.2">
      <c r="I1488" s="7" t="e">
        <f>Fullmath[[#This Row],[Total CP]]/Fullmath[[#This Row],[Quantity]]</f>
        <v>#DIV/0!</v>
      </c>
      <c r="J14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8" s="6" t="e">
        <f>Fullmath[[#This Row],[Mat Cost]]/Fullmath[[#This Row],[Quantity]]</f>
        <v>#DIV/0!</v>
      </c>
      <c r="L14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8" s="14"/>
      <c r="O1488" s="15">
        <f>IFERROR(_xlfn.IFNA(VLOOKUP(Fullmath[[#This Row],[M1]],$H$2:$L1487,2,FALSE),VLOOKUP(Fullmath[[#This Row],[M1]],$H1489:$L$2227,2,FALSE)),0)</f>
        <v>0</v>
      </c>
      <c r="P1488" s="16">
        <f>IFERROR(_xlfn.IFNA(VLOOKUP(Fullmath[[#This Row],[M1]],$H$2:$L1487,4,FALSE),VLOOKUP(Fullmath[[#This Row],[M1]],$H1489:$L$2227,4,FALSE)),0)</f>
        <v>0</v>
      </c>
      <c r="S1488" s="15">
        <f>IFERROR(_xlfn.IFNA(VLOOKUP(Fullmath[[#This Row],[M2]],$H$2:$L1487,2,FALSE),VLOOKUP(Fullmath[[#This Row],[M2]],$H1489:$L$2227,2,FALSE)),0)</f>
        <v>0</v>
      </c>
      <c r="T1488" s="16">
        <f>IFERROR(_xlfn.IFNA(VLOOKUP(Fullmath[[#This Row],[M2]],$H$2:$L1487,4,FALSE),VLOOKUP(Fullmath[[#This Row],[M2]],$H1489:$L$2227,4,FALSE)),0)</f>
        <v>0</v>
      </c>
      <c r="W1488" s="15">
        <f>IFERROR(_xlfn.IFNA(VLOOKUP(Fullmath[[#This Row],[M3]],$H$2:$L1487,2,FALSE),VLOOKUP(Fullmath[[#This Row],[M3]],$H1489:$L$2227,2,FALSE)),0)</f>
        <v>0</v>
      </c>
      <c r="X1488" s="16">
        <f>IFERROR(_xlfn.IFNA(VLOOKUP(Fullmath[[#This Row],[M3]],$H$2:$L1487,4,FALSE),VLOOKUP(Fullmath[[#This Row],[M3]],$H1489:$L$2227,4,FALSE)),0)</f>
        <v>0</v>
      </c>
      <c r="AA1488" s="15">
        <f>IFERROR(_xlfn.IFNA(VLOOKUP(Fullmath[[#This Row],[M4]],$H$2:$L1487,2,FALSE),VLOOKUP(Fullmath[[#This Row],[M4]],$H1489:$L$2227,2,FALSE)),0)</f>
        <v>0</v>
      </c>
      <c r="AB1488" s="16">
        <f>IFERROR(_xlfn.IFNA(VLOOKUP(Fullmath[[#This Row],[M4]],$H$2:$L1487,4,FALSE),VLOOKUP(Fullmath[[#This Row],[M4]],$H1489:$L$2227,4,FALSE)),0)</f>
        <v>0</v>
      </c>
      <c r="AE1488" s="15">
        <f>IFERROR(_xlfn.IFNA(VLOOKUP(Fullmath[[#This Row],[M5]],$H$2:$L1487,2,FALSE),VLOOKUP(Fullmath[[#This Row],[M5]],$H1489:$L$2227,2,FALSE)),0)</f>
        <v>0</v>
      </c>
      <c r="AF1488" s="16">
        <f>IFERROR(_xlfn.IFNA(VLOOKUP(Fullmath[[#This Row],[M5]],$H$2:$L1487,4,FALSE),VLOOKUP(Fullmath[[#This Row],[M5]],$H1489:$L$2227,4,FALSE)),0)</f>
        <v>0</v>
      </c>
      <c r="AI1488" s="15">
        <f>IFERROR(_xlfn.IFNA(VLOOKUP(Fullmath[[#This Row],[M6]],$H$2:$L1487,2,FALSE),VLOOKUP(Fullmath[[#This Row],[M6]],$H1489:$L$2227,2,FALSE)),0)</f>
        <v>0</v>
      </c>
      <c r="AJ1488" s="16">
        <f>IFERROR(_xlfn.IFNA(VLOOKUP(Fullmath[[#This Row],[M6]],$H$2:$L1487,4,FALSE),VLOOKUP(Fullmath[[#This Row],[M6]],$H1489:$L$2227,4,FALSE)),0)</f>
        <v>0</v>
      </c>
      <c r="AM1488" s="6">
        <f>(IFERROR(VLOOKUP(AK1488,Components[[Name]:[Price]],2,FALSE),0))</f>
        <v>0</v>
      </c>
      <c r="AP1488" s="6">
        <f>(IFERROR(VLOOKUP(AN1488,Components[[Name]:[Price]],2,FALSE),0))</f>
        <v>0</v>
      </c>
      <c r="AS1488" s="6">
        <f>(IFERROR(VLOOKUP(AQ1488,Components[[Name]:[Price]],2,FALSE),0))</f>
        <v>0</v>
      </c>
      <c r="AV1488" s="6">
        <f>(IFERROR(VLOOKUP(AT1488,Components[[Name]:[Price]],2,FALSE),0))</f>
        <v>0</v>
      </c>
      <c r="AY1488" s="6">
        <f>(IFERROR(VLOOKUP(AW1488,Components[[Name]:[Price]],2,FALSE),0))</f>
        <v>0</v>
      </c>
      <c r="BB1488" s="6">
        <f>(IFERROR(VLOOKUP(AZ1488,Components[[Name]:[Price]],2,FALSE),0))</f>
        <v>0</v>
      </c>
    </row>
    <row r="1489" spans="9:54" x14ac:dyDescent="0.2">
      <c r="I1489" s="7" t="e">
        <f>Fullmath[[#This Row],[Total CP]]/Fullmath[[#This Row],[Quantity]]</f>
        <v>#DIV/0!</v>
      </c>
      <c r="J14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89" s="6" t="e">
        <f>Fullmath[[#This Row],[Mat Cost]]/Fullmath[[#This Row],[Quantity]]</f>
        <v>#DIV/0!</v>
      </c>
      <c r="L14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89" s="14"/>
      <c r="O1489" s="15">
        <f>IFERROR(_xlfn.IFNA(VLOOKUP(Fullmath[[#This Row],[M1]],$H$2:$L1488,2,FALSE),VLOOKUP(Fullmath[[#This Row],[M1]],$H1490:$L$2227,2,FALSE)),0)</f>
        <v>0</v>
      </c>
      <c r="P1489" s="16">
        <f>IFERROR(_xlfn.IFNA(VLOOKUP(Fullmath[[#This Row],[M1]],$H$2:$L1488,4,FALSE),VLOOKUP(Fullmath[[#This Row],[M1]],$H1490:$L$2227,4,FALSE)),0)</f>
        <v>0</v>
      </c>
      <c r="S1489" s="15">
        <f>IFERROR(_xlfn.IFNA(VLOOKUP(Fullmath[[#This Row],[M2]],$H$2:$L1488,2,FALSE),VLOOKUP(Fullmath[[#This Row],[M2]],$H1490:$L$2227,2,FALSE)),0)</f>
        <v>0</v>
      </c>
      <c r="T1489" s="16">
        <f>IFERROR(_xlfn.IFNA(VLOOKUP(Fullmath[[#This Row],[M2]],$H$2:$L1488,4,FALSE),VLOOKUP(Fullmath[[#This Row],[M2]],$H1490:$L$2227,4,FALSE)),0)</f>
        <v>0</v>
      </c>
      <c r="W1489" s="15">
        <f>IFERROR(_xlfn.IFNA(VLOOKUP(Fullmath[[#This Row],[M3]],$H$2:$L1488,2,FALSE),VLOOKUP(Fullmath[[#This Row],[M3]],$H1490:$L$2227,2,FALSE)),0)</f>
        <v>0</v>
      </c>
      <c r="X1489" s="16">
        <f>IFERROR(_xlfn.IFNA(VLOOKUP(Fullmath[[#This Row],[M3]],$H$2:$L1488,4,FALSE),VLOOKUP(Fullmath[[#This Row],[M3]],$H1490:$L$2227,4,FALSE)),0)</f>
        <v>0</v>
      </c>
      <c r="AA1489" s="15">
        <f>IFERROR(_xlfn.IFNA(VLOOKUP(Fullmath[[#This Row],[M4]],$H$2:$L1488,2,FALSE),VLOOKUP(Fullmath[[#This Row],[M4]],$H1490:$L$2227,2,FALSE)),0)</f>
        <v>0</v>
      </c>
      <c r="AB1489" s="16">
        <f>IFERROR(_xlfn.IFNA(VLOOKUP(Fullmath[[#This Row],[M4]],$H$2:$L1488,4,FALSE),VLOOKUP(Fullmath[[#This Row],[M4]],$H1490:$L$2227,4,FALSE)),0)</f>
        <v>0</v>
      </c>
      <c r="AE1489" s="15">
        <f>IFERROR(_xlfn.IFNA(VLOOKUP(Fullmath[[#This Row],[M5]],$H$2:$L1488,2,FALSE),VLOOKUP(Fullmath[[#This Row],[M5]],$H1490:$L$2227,2,FALSE)),0)</f>
        <v>0</v>
      </c>
      <c r="AF1489" s="16">
        <f>IFERROR(_xlfn.IFNA(VLOOKUP(Fullmath[[#This Row],[M5]],$H$2:$L1488,4,FALSE),VLOOKUP(Fullmath[[#This Row],[M5]],$H1490:$L$2227,4,FALSE)),0)</f>
        <v>0</v>
      </c>
      <c r="AI1489" s="15">
        <f>IFERROR(_xlfn.IFNA(VLOOKUP(Fullmath[[#This Row],[M6]],$H$2:$L1488,2,FALSE),VLOOKUP(Fullmath[[#This Row],[M6]],$H1490:$L$2227,2,FALSE)),0)</f>
        <v>0</v>
      </c>
      <c r="AJ1489" s="16">
        <f>IFERROR(_xlfn.IFNA(VLOOKUP(Fullmath[[#This Row],[M6]],$H$2:$L1488,4,FALSE),VLOOKUP(Fullmath[[#This Row],[M6]],$H1490:$L$2227,4,FALSE)),0)</f>
        <v>0</v>
      </c>
      <c r="AM1489" s="6">
        <f>(IFERROR(VLOOKUP(AK1489,Components[[Name]:[Price]],2,FALSE),0))</f>
        <v>0</v>
      </c>
      <c r="AP1489" s="6">
        <f>(IFERROR(VLOOKUP(AN1489,Components[[Name]:[Price]],2,FALSE),0))</f>
        <v>0</v>
      </c>
      <c r="AS1489" s="6">
        <f>(IFERROR(VLOOKUP(AQ1489,Components[[Name]:[Price]],2,FALSE),0))</f>
        <v>0</v>
      </c>
      <c r="AV1489" s="6">
        <f>(IFERROR(VLOOKUP(AT1489,Components[[Name]:[Price]],2,FALSE),0))</f>
        <v>0</v>
      </c>
      <c r="AY1489" s="6">
        <f>(IFERROR(VLOOKUP(AW1489,Components[[Name]:[Price]],2,FALSE),0))</f>
        <v>0</v>
      </c>
      <c r="BB1489" s="6">
        <f>(IFERROR(VLOOKUP(AZ1489,Components[[Name]:[Price]],2,FALSE),0))</f>
        <v>0</v>
      </c>
    </row>
    <row r="1490" spans="9:54" x14ac:dyDescent="0.2">
      <c r="I1490" s="7" t="e">
        <f>Fullmath[[#This Row],[Total CP]]/Fullmath[[#This Row],[Quantity]]</f>
        <v>#DIV/0!</v>
      </c>
      <c r="J14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0" s="6" t="e">
        <f>Fullmath[[#This Row],[Mat Cost]]/Fullmath[[#This Row],[Quantity]]</f>
        <v>#DIV/0!</v>
      </c>
      <c r="L14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0" s="14"/>
      <c r="O1490" s="15">
        <f>IFERROR(_xlfn.IFNA(VLOOKUP(Fullmath[[#This Row],[M1]],$H$2:$L1489,2,FALSE),VLOOKUP(Fullmath[[#This Row],[M1]],$H1491:$L$2227,2,FALSE)),0)</f>
        <v>0</v>
      </c>
      <c r="P1490" s="16">
        <f>IFERROR(_xlfn.IFNA(VLOOKUP(Fullmath[[#This Row],[M1]],$H$2:$L1489,4,FALSE),VLOOKUP(Fullmath[[#This Row],[M1]],$H1491:$L$2227,4,FALSE)),0)</f>
        <v>0</v>
      </c>
      <c r="S1490" s="15">
        <f>IFERROR(_xlfn.IFNA(VLOOKUP(Fullmath[[#This Row],[M2]],$H$2:$L1489,2,FALSE),VLOOKUP(Fullmath[[#This Row],[M2]],$H1491:$L$2227,2,FALSE)),0)</f>
        <v>0</v>
      </c>
      <c r="T1490" s="16">
        <f>IFERROR(_xlfn.IFNA(VLOOKUP(Fullmath[[#This Row],[M2]],$H$2:$L1489,4,FALSE),VLOOKUP(Fullmath[[#This Row],[M2]],$H1491:$L$2227,4,FALSE)),0)</f>
        <v>0</v>
      </c>
      <c r="W1490" s="15">
        <f>IFERROR(_xlfn.IFNA(VLOOKUP(Fullmath[[#This Row],[M3]],$H$2:$L1489,2,FALSE),VLOOKUP(Fullmath[[#This Row],[M3]],$H1491:$L$2227,2,FALSE)),0)</f>
        <v>0</v>
      </c>
      <c r="X1490" s="16">
        <f>IFERROR(_xlfn.IFNA(VLOOKUP(Fullmath[[#This Row],[M3]],$H$2:$L1489,4,FALSE),VLOOKUP(Fullmath[[#This Row],[M3]],$H1491:$L$2227,4,FALSE)),0)</f>
        <v>0</v>
      </c>
      <c r="AA1490" s="15">
        <f>IFERROR(_xlfn.IFNA(VLOOKUP(Fullmath[[#This Row],[M4]],$H$2:$L1489,2,FALSE),VLOOKUP(Fullmath[[#This Row],[M4]],$H1491:$L$2227,2,FALSE)),0)</f>
        <v>0</v>
      </c>
      <c r="AB1490" s="16">
        <f>IFERROR(_xlfn.IFNA(VLOOKUP(Fullmath[[#This Row],[M4]],$H$2:$L1489,4,FALSE),VLOOKUP(Fullmath[[#This Row],[M4]],$H1491:$L$2227,4,FALSE)),0)</f>
        <v>0</v>
      </c>
      <c r="AE1490" s="15">
        <f>IFERROR(_xlfn.IFNA(VLOOKUP(Fullmath[[#This Row],[M5]],$H$2:$L1489,2,FALSE),VLOOKUP(Fullmath[[#This Row],[M5]],$H1491:$L$2227,2,FALSE)),0)</f>
        <v>0</v>
      </c>
      <c r="AF1490" s="16">
        <f>IFERROR(_xlfn.IFNA(VLOOKUP(Fullmath[[#This Row],[M5]],$H$2:$L1489,4,FALSE),VLOOKUP(Fullmath[[#This Row],[M5]],$H1491:$L$2227,4,FALSE)),0)</f>
        <v>0</v>
      </c>
      <c r="AI1490" s="15">
        <f>IFERROR(_xlfn.IFNA(VLOOKUP(Fullmath[[#This Row],[M6]],$H$2:$L1489,2,FALSE),VLOOKUP(Fullmath[[#This Row],[M6]],$H1491:$L$2227,2,FALSE)),0)</f>
        <v>0</v>
      </c>
      <c r="AJ1490" s="16">
        <f>IFERROR(_xlfn.IFNA(VLOOKUP(Fullmath[[#This Row],[M6]],$H$2:$L1489,4,FALSE),VLOOKUP(Fullmath[[#This Row],[M6]],$H1491:$L$2227,4,FALSE)),0)</f>
        <v>0</v>
      </c>
      <c r="AM1490" s="6">
        <f>(IFERROR(VLOOKUP(AK1490,Components[[Name]:[Price]],2,FALSE),0))</f>
        <v>0</v>
      </c>
      <c r="AP1490" s="6">
        <f>(IFERROR(VLOOKUP(AN1490,Components[[Name]:[Price]],2,FALSE),0))</f>
        <v>0</v>
      </c>
      <c r="AS1490" s="6">
        <f>(IFERROR(VLOOKUP(AQ1490,Components[[Name]:[Price]],2,FALSE),0))</f>
        <v>0</v>
      </c>
      <c r="AV1490" s="6">
        <f>(IFERROR(VLOOKUP(AT1490,Components[[Name]:[Price]],2,FALSE),0))</f>
        <v>0</v>
      </c>
      <c r="AY1490" s="6">
        <f>(IFERROR(VLOOKUP(AW1490,Components[[Name]:[Price]],2,FALSE),0))</f>
        <v>0</v>
      </c>
      <c r="BB1490" s="6">
        <f>(IFERROR(VLOOKUP(AZ1490,Components[[Name]:[Price]],2,FALSE),0))</f>
        <v>0</v>
      </c>
    </row>
    <row r="1491" spans="9:54" x14ac:dyDescent="0.2">
      <c r="I1491" s="7" t="e">
        <f>Fullmath[[#This Row],[Total CP]]/Fullmath[[#This Row],[Quantity]]</f>
        <v>#DIV/0!</v>
      </c>
      <c r="J14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1" s="6" t="e">
        <f>Fullmath[[#This Row],[Mat Cost]]/Fullmath[[#This Row],[Quantity]]</f>
        <v>#DIV/0!</v>
      </c>
      <c r="L14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1" s="14"/>
      <c r="O1491" s="15">
        <f>IFERROR(_xlfn.IFNA(VLOOKUP(Fullmath[[#This Row],[M1]],$H$2:$L1490,2,FALSE),VLOOKUP(Fullmath[[#This Row],[M1]],$H1492:$L$2227,2,FALSE)),0)</f>
        <v>0</v>
      </c>
      <c r="P1491" s="16">
        <f>IFERROR(_xlfn.IFNA(VLOOKUP(Fullmath[[#This Row],[M1]],$H$2:$L1490,4,FALSE),VLOOKUP(Fullmath[[#This Row],[M1]],$H1492:$L$2227,4,FALSE)),0)</f>
        <v>0</v>
      </c>
      <c r="S1491" s="15">
        <f>IFERROR(_xlfn.IFNA(VLOOKUP(Fullmath[[#This Row],[M2]],$H$2:$L1490,2,FALSE),VLOOKUP(Fullmath[[#This Row],[M2]],$H1492:$L$2227,2,FALSE)),0)</f>
        <v>0</v>
      </c>
      <c r="T1491" s="16">
        <f>IFERROR(_xlfn.IFNA(VLOOKUP(Fullmath[[#This Row],[M2]],$H$2:$L1490,4,FALSE),VLOOKUP(Fullmath[[#This Row],[M2]],$H1492:$L$2227,4,FALSE)),0)</f>
        <v>0</v>
      </c>
      <c r="W1491" s="15">
        <f>IFERROR(_xlfn.IFNA(VLOOKUP(Fullmath[[#This Row],[M3]],$H$2:$L1490,2,FALSE),VLOOKUP(Fullmath[[#This Row],[M3]],$H1492:$L$2227,2,FALSE)),0)</f>
        <v>0</v>
      </c>
      <c r="X1491" s="16">
        <f>IFERROR(_xlfn.IFNA(VLOOKUP(Fullmath[[#This Row],[M3]],$H$2:$L1490,4,FALSE),VLOOKUP(Fullmath[[#This Row],[M3]],$H1492:$L$2227,4,FALSE)),0)</f>
        <v>0</v>
      </c>
      <c r="AA1491" s="15">
        <f>IFERROR(_xlfn.IFNA(VLOOKUP(Fullmath[[#This Row],[M4]],$H$2:$L1490,2,FALSE),VLOOKUP(Fullmath[[#This Row],[M4]],$H1492:$L$2227,2,FALSE)),0)</f>
        <v>0</v>
      </c>
      <c r="AB1491" s="16">
        <f>IFERROR(_xlfn.IFNA(VLOOKUP(Fullmath[[#This Row],[M4]],$H$2:$L1490,4,FALSE),VLOOKUP(Fullmath[[#This Row],[M4]],$H1492:$L$2227,4,FALSE)),0)</f>
        <v>0</v>
      </c>
      <c r="AE1491" s="15">
        <f>IFERROR(_xlfn.IFNA(VLOOKUP(Fullmath[[#This Row],[M5]],$H$2:$L1490,2,FALSE),VLOOKUP(Fullmath[[#This Row],[M5]],$H1492:$L$2227,2,FALSE)),0)</f>
        <v>0</v>
      </c>
      <c r="AF1491" s="16">
        <f>IFERROR(_xlfn.IFNA(VLOOKUP(Fullmath[[#This Row],[M5]],$H$2:$L1490,4,FALSE),VLOOKUP(Fullmath[[#This Row],[M5]],$H1492:$L$2227,4,FALSE)),0)</f>
        <v>0</v>
      </c>
      <c r="AI1491" s="15">
        <f>IFERROR(_xlfn.IFNA(VLOOKUP(Fullmath[[#This Row],[M6]],$H$2:$L1490,2,FALSE),VLOOKUP(Fullmath[[#This Row],[M6]],$H1492:$L$2227,2,FALSE)),0)</f>
        <v>0</v>
      </c>
      <c r="AJ1491" s="16">
        <f>IFERROR(_xlfn.IFNA(VLOOKUP(Fullmath[[#This Row],[M6]],$H$2:$L1490,4,FALSE),VLOOKUP(Fullmath[[#This Row],[M6]],$H1492:$L$2227,4,FALSE)),0)</f>
        <v>0</v>
      </c>
      <c r="AM1491" s="6">
        <f>(IFERROR(VLOOKUP(AK1491,Components[[Name]:[Price]],2,FALSE),0))</f>
        <v>0</v>
      </c>
      <c r="AP1491" s="6">
        <f>(IFERROR(VLOOKUP(AN1491,Components[[Name]:[Price]],2,FALSE),0))</f>
        <v>0</v>
      </c>
      <c r="AS1491" s="6">
        <f>(IFERROR(VLOOKUP(AQ1491,Components[[Name]:[Price]],2,FALSE),0))</f>
        <v>0</v>
      </c>
      <c r="AV1491" s="6">
        <f>(IFERROR(VLOOKUP(AT1491,Components[[Name]:[Price]],2,FALSE),0))</f>
        <v>0</v>
      </c>
      <c r="AY1491" s="6">
        <f>(IFERROR(VLOOKUP(AW1491,Components[[Name]:[Price]],2,FALSE),0))</f>
        <v>0</v>
      </c>
      <c r="BB1491" s="6">
        <f>(IFERROR(VLOOKUP(AZ1491,Components[[Name]:[Price]],2,FALSE),0))</f>
        <v>0</v>
      </c>
    </row>
    <row r="1492" spans="9:54" x14ac:dyDescent="0.2">
      <c r="I1492" s="7" t="e">
        <f>Fullmath[[#This Row],[Total CP]]/Fullmath[[#This Row],[Quantity]]</f>
        <v>#DIV/0!</v>
      </c>
      <c r="J14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2" s="6" t="e">
        <f>Fullmath[[#This Row],[Mat Cost]]/Fullmath[[#This Row],[Quantity]]</f>
        <v>#DIV/0!</v>
      </c>
      <c r="L14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2" s="14"/>
      <c r="O1492" s="15">
        <f>IFERROR(_xlfn.IFNA(VLOOKUP(Fullmath[[#This Row],[M1]],$H$2:$L1491,2,FALSE),VLOOKUP(Fullmath[[#This Row],[M1]],$H1493:$L$2227,2,FALSE)),0)</f>
        <v>0</v>
      </c>
      <c r="P1492" s="16">
        <f>IFERROR(_xlfn.IFNA(VLOOKUP(Fullmath[[#This Row],[M1]],$H$2:$L1491,4,FALSE),VLOOKUP(Fullmath[[#This Row],[M1]],$H1493:$L$2227,4,FALSE)),0)</f>
        <v>0</v>
      </c>
      <c r="S1492" s="15">
        <f>IFERROR(_xlfn.IFNA(VLOOKUP(Fullmath[[#This Row],[M2]],$H$2:$L1491,2,FALSE),VLOOKUP(Fullmath[[#This Row],[M2]],$H1493:$L$2227,2,FALSE)),0)</f>
        <v>0</v>
      </c>
      <c r="T1492" s="16">
        <f>IFERROR(_xlfn.IFNA(VLOOKUP(Fullmath[[#This Row],[M2]],$H$2:$L1491,4,FALSE),VLOOKUP(Fullmath[[#This Row],[M2]],$H1493:$L$2227,4,FALSE)),0)</f>
        <v>0</v>
      </c>
      <c r="W1492" s="15">
        <f>IFERROR(_xlfn.IFNA(VLOOKUP(Fullmath[[#This Row],[M3]],$H$2:$L1491,2,FALSE),VLOOKUP(Fullmath[[#This Row],[M3]],$H1493:$L$2227,2,FALSE)),0)</f>
        <v>0</v>
      </c>
      <c r="X1492" s="16">
        <f>IFERROR(_xlfn.IFNA(VLOOKUP(Fullmath[[#This Row],[M3]],$H$2:$L1491,4,FALSE),VLOOKUP(Fullmath[[#This Row],[M3]],$H1493:$L$2227,4,FALSE)),0)</f>
        <v>0</v>
      </c>
      <c r="AA1492" s="15">
        <f>IFERROR(_xlfn.IFNA(VLOOKUP(Fullmath[[#This Row],[M4]],$H$2:$L1491,2,FALSE),VLOOKUP(Fullmath[[#This Row],[M4]],$H1493:$L$2227,2,FALSE)),0)</f>
        <v>0</v>
      </c>
      <c r="AB1492" s="16">
        <f>IFERROR(_xlfn.IFNA(VLOOKUP(Fullmath[[#This Row],[M4]],$H$2:$L1491,4,FALSE),VLOOKUP(Fullmath[[#This Row],[M4]],$H1493:$L$2227,4,FALSE)),0)</f>
        <v>0</v>
      </c>
      <c r="AE1492" s="15">
        <f>IFERROR(_xlfn.IFNA(VLOOKUP(Fullmath[[#This Row],[M5]],$H$2:$L1491,2,FALSE),VLOOKUP(Fullmath[[#This Row],[M5]],$H1493:$L$2227,2,FALSE)),0)</f>
        <v>0</v>
      </c>
      <c r="AF1492" s="16">
        <f>IFERROR(_xlfn.IFNA(VLOOKUP(Fullmath[[#This Row],[M5]],$H$2:$L1491,4,FALSE),VLOOKUP(Fullmath[[#This Row],[M5]],$H1493:$L$2227,4,FALSE)),0)</f>
        <v>0</v>
      </c>
      <c r="AI1492" s="15">
        <f>IFERROR(_xlfn.IFNA(VLOOKUP(Fullmath[[#This Row],[M6]],$H$2:$L1491,2,FALSE),VLOOKUP(Fullmath[[#This Row],[M6]],$H1493:$L$2227,2,FALSE)),0)</f>
        <v>0</v>
      </c>
      <c r="AJ1492" s="16">
        <f>IFERROR(_xlfn.IFNA(VLOOKUP(Fullmath[[#This Row],[M6]],$H$2:$L1491,4,FALSE),VLOOKUP(Fullmath[[#This Row],[M6]],$H1493:$L$2227,4,FALSE)),0)</f>
        <v>0</v>
      </c>
      <c r="AM1492" s="6">
        <f>(IFERROR(VLOOKUP(AK1492,Components[[Name]:[Price]],2,FALSE),0))</f>
        <v>0</v>
      </c>
      <c r="AP1492" s="6">
        <f>(IFERROR(VLOOKUP(AN1492,Components[[Name]:[Price]],2,FALSE),0))</f>
        <v>0</v>
      </c>
      <c r="AS1492" s="6">
        <f>(IFERROR(VLOOKUP(AQ1492,Components[[Name]:[Price]],2,FALSE),0))</f>
        <v>0</v>
      </c>
      <c r="AV1492" s="6">
        <f>(IFERROR(VLOOKUP(AT1492,Components[[Name]:[Price]],2,FALSE),0))</f>
        <v>0</v>
      </c>
      <c r="AY1492" s="6">
        <f>(IFERROR(VLOOKUP(AW1492,Components[[Name]:[Price]],2,FALSE),0))</f>
        <v>0</v>
      </c>
      <c r="BB1492" s="6">
        <f>(IFERROR(VLOOKUP(AZ1492,Components[[Name]:[Price]],2,FALSE),0))</f>
        <v>0</v>
      </c>
    </row>
    <row r="1493" spans="9:54" x14ac:dyDescent="0.2">
      <c r="I1493" s="7" t="e">
        <f>Fullmath[[#This Row],[Total CP]]/Fullmath[[#This Row],[Quantity]]</f>
        <v>#DIV/0!</v>
      </c>
      <c r="J14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3" s="6" t="e">
        <f>Fullmath[[#This Row],[Mat Cost]]/Fullmath[[#This Row],[Quantity]]</f>
        <v>#DIV/0!</v>
      </c>
      <c r="L14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3" s="14"/>
      <c r="O1493" s="15">
        <f>IFERROR(_xlfn.IFNA(VLOOKUP(Fullmath[[#This Row],[M1]],$H$2:$L1492,2,FALSE),VLOOKUP(Fullmath[[#This Row],[M1]],$H1494:$L$2227,2,FALSE)),0)</f>
        <v>0</v>
      </c>
      <c r="P1493" s="16">
        <f>IFERROR(_xlfn.IFNA(VLOOKUP(Fullmath[[#This Row],[M1]],$H$2:$L1492,4,FALSE),VLOOKUP(Fullmath[[#This Row],[M1]],$H1494:$L$2227,4,FALSE)),0)</f>
        <v>0</v>
      </c>
      <c r="S1493" s="15">
        <f>IFERROR(_xlfn.IFNA(VLOOKUP(Fullmath[[#This Row],[M2]],$H$2:$L1492,2,FALSE),VLOOKUP(Fullmath[[#This Row],[M2]],$H1494:$L$2227,2,FALSE)),0)</f>
        <v>0</v>
      </c>
      <c r="T1493" s="16">
        <f>IFERROR(_xlfn.IFNA(VLOOKUP(Fullmath[[#This Row],[M2]],$H$2:$L1492,4,FALSE),VLOOKUP(Fullmath[[#This Row],[M2]],$H1494:$L$2227,4,FALSE)),0)</f>
        <v>0</v>
      </c>
      <c r="W1493" s="15">
        <f>IFERROR(_xlfn.IFNA(VLOOKUP(Fullmath[[#This Row],[M3]],$H$2:$L1492,2,FALSE),VLOOKUP(Fullmath[[#This Row],[M3]],$H1494:$L$2227,2,FALSE)),0)</f>
        <v>0</v>
      </c>
      <c r="X1493" s="16">
        <f>IFERROR(_xlfn.IFNA(VLOOKUP(Fullmath[[#This Row],[M3]],$H$2:$L1492,4,FALSE),VLOOKUP(Fullmath[[#This Row],[M3]],$H1494:$L$2227,4,FALSE)),0)</f>
        <v>0</v>
      </c>
      <c r="AA1493" s="15">
        <f>IFERROR(_xlfn.IFNA(VLOOKUP(Fullmath[[#This Row],[M4]],$H$2:$L1492,2,FALSE),VLOOKUP(Fullmath[[#This Row],[M4]],$H1494:$L$2227,2,FALSE)),0)</f>
        <v>0</v>
      </c>
      <c r="AB1493" s="16">
        <f>IFERROR(_xlfn.IFNA(VLOOKUP(Fullmath[[#This Row],[M4]],$H$2:$L1492,4,FALSE),VLOOKUP(Fullmath[[#This Row],[M4]],$H1494:$L$2227,4,FALSE)),0)</f>
        <v>0</v>
      </c>
      <c r="AE1493" s="15">
        <f>IFERROR(_xlfn.IFNA(VLOOKUP(Fullmath[[#This Row],[M5]],$H$2:$L1492,2,FALSE),VLOOKUP(Fullmath[[#This Row],[M5]],$H1494:$L$2227,2,FALSE)),0)</f>
        <v>0</v>
      </c>
      <c r="AF1493" s="16">
        <f>IFERROR(_xlfn.IFNA(VLOOKUP(Fullmath[[#This Row],[M5]],$H$2:$L1492,4,FALSE),VLOOKUP(Fullmath[[#This Row],[M5]],$H1494:$L$2227,4,FALSE)),0)</f>
        <v>0</v>
      </c>
      <c r="AI1493" s="15">
        <f>IFERROR(_xlfn.IFNA(VLOOKUP(Fullmath[[#This Row],[M6]],$H$2:$L1492,2,FALSE),VLOOKUP(Fullmath[[#This Row],[M6]],$H1494:$L$2227,2,FALSE)),0)</f>
        <v>0</v>
      </c>
      <c r="AJ1493" s="16">
        <f>IFERROR(_xlfn.IFNA(VLOOKUP(Fullmath[[#This Row],[M6]],$H$2:$L1492,4,FALSE),VLOOKUP(Fullmath[[#This Row],[M6]],$H1494:$L$2227,4,FALSE)),0)</f>
        <v>0</v>
      </c>
      <c r="AM1493" s="6">
        <f>(IFERROR(VLOOKUP(AK1493,Components[[Name]:[Price]],2,FALSE),0))</f>
        <v>0</v>
      </c>
      <c r="AP1493" s="6">
        <f>(IFERROR(VLOOKUP(AN1493,Components[[Name]:[Price]],2,FALSE),0))</f>
        <v>0</v>
      </c>
      <c r="AS1493" s="6">
        <f>(IFERROR(VLOOKUP(AQ1493,Components[[Name]:[Price]],2,FALSE),0))</f>
        <v>0</v>
      </c>
      <c r="AV1493" s="6">
        <f>(IFERROR(VLOOKUP(AT1493,Components[[Name]:[Price]],2,FALSE),0))</f>
        <v>0</v>
      </c>
      <c r="AY1493" s="6">
        <f>(IFERROR(VLOOKUP(AW1493,Components[[Name]:[Price]],2,FALSE),0))</f>
        <v>0</v>
      </c>
      <c r="BB1493" s="6">
        <f>(IFERROR(VLOOKUP(AZ1493,Components[[Name]:[Price]],2,FALSE),0))</f>
        <v>0</v>
      </c>
    </row>
    <row r="1494" spans="9:54" x14ac:dyDescent="0.2">
      <c r="I1494" s="7" t="e">
        <f>Fullmath[[#This Row],[Total CP]]/Fullmath[[#This Row],[Quantity]]</f>
        <v>#DIV/0!</v>
      </c>
      <c r="J14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4" s="6" t="e">
        <f>Fullmath[[#This Row],[Mat Cost]]/Fullmath[[#This Row],[Quantity]]</f>
        <v>#DIV/0!</v>
      </c>
      <c r="L14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4" s="14"/>
      <c r="O1494" s="15">
        <f>IFERROR(_xlfn.IFNA(VLOOKUP(Fullmath[[#This Row],[M1]],$H$2:$L1493,2,FALSE),VLOOKUP(Fullmath[[#This Row],[M1]],$H1495:$L$2227,2,FALSE)),0)</f>
        <v>0</v>
      </c>
      <c r="P1494" s="16">
        <f>IFERROR(_xlfn.IFNA(VLOOKUP(Fullmath[[#This Row],[M1]],$H$2:$L1493,4,FALSE),VLOOKUP(Fullmath[[#This Row],[M1]],$H1495:$L$2227,4,FALSE)),0)</f>
        <v>0</v>
      </c>
      <c r="S1494" s="15">
        <f>IFERROR(_xlfn.IFNA(VLOOKUP(Fullmath[[#This Row],[M2]],$H$2:$L1493,2,FALSE),VLOOKUP(Fullmath[[#This Row],[M2]],$H1495:$L$2227,2,FALSE)),0)</f>
        <v>0</v>
      </c>
      <c r="T1494" s="16">
        <f>IFERROR(_xlfn.IFNA(VLOOKUP(Fullmath[[#This Row],[M2]],$H$2:$L1493,4,FALSE),VLOOKUP(Fullmath[[#This Row],[M2]],$H1495:$L$2227,4,FALSE)),0)</f>
        <v>0</v>
      </c>
      <c r="W1494" s="15">
        <f>IFERROR(_xlfn.IFNA(VLOOKUP(Fullmath[[#This Row],[M3]],$H$2:$L1493,2,FALSE),VLOOKUP(Fullmath[[#This Row],[M3]],$H1495:$L$2227,2,FALSE)),0)</f>
        <v>0</v>
      </c>
      <c r="X1494" s="16">
        <f>IFERROR(_xlfn.IFNA(VLOOKUP(Fullmath[[#This Row],[M3]],$H$2:$L1493,4,FALSE),VLOOKUP(Fullmath[[#This Row],[M3]],$H1495:$L$2227,4,FALSE)),0)</f>
        <v>0</v>
      </c>
      <c r="AA1494" s="15">
        <f>IFERROR(_xlfn.IFNA(VLOOKUP(Fullmath[[#This Row],[M4]],$H$2:$L1493,2,FALSE),VLOOKUP(Fullmath[[#This Row],[M4]],$H1495:$L$2227,2,FALSE)),0)</f>
        <v>0</v>
      </c>
      <c r="AB1494" s="16">
        <f>IFERROR(_xlfn.IFNA(VLOOKUP(Fullmath[[#This Row],[M4]],$H$2:$L1493,4,FALSE),VLOOKUP(Fullmath[[#This Row],[M4]],$H1495:$L$2227,4,FALSE)),0)</f>
        <v>0</v>
      </c>
      <c r="AE1494" s="15">
        <f>IFERROR(_xlfn.IFNA(VLOOKUP(Fullmath[[#This Row],[M5]],$H$2:$L1493,2,FALSE),VLOOKUP(Fullmath[[#This Row],[M5]],$H1495:$L$2227,2,FALSE)),0)</f>
        <v>0</v>
      </c>
      <c r="AF1494" s="16">
        <f>IFERROR(_xlfn.IFNA(VLOOKUP(Fullmath[[#This Row],[M5]],$H$2:$L1493,4,FALSE),VLOOKUP(Fullmath[[#This Row],[M5]],$H1495:$L$2227,4,FALSE)),0)</f>
        <v>0</v>
      </c>
      <c r="AI1494" s="15">
        <f>IFERROR(_xlfn.IFNA(VLOOKUP(Fullmath[[#This Row],[M6]],$H$2:$L1493,2,FALSE),VLOOKUP(Fullmath[[#This Row],[M6]],$H1495:$L$2227,2,FALSE)),0)</f>
        <v>0</v>
      </c>
      <c r="AJ1494" s="16">
        <f>IFERROR(_xlfn.IFNA(VLOOKUP(Fullmath[[#This Row],[M6]],$H$2:$L1493,4,FALSE),VLOOKUP(Fullmath[[#This Row],[M6]],$H1495:$L$2227,4,FALSE)),0)</f>
        <v>0</v>
      </c>
      <c r="AM1494" s="6">
        <f>(IFERROR(VLOOKUP(AK1494,Components[[Name]:[Price]],2,FALSE),0))</f>
        <v>0</v>
      </c>
      <c r="AP1494" s="6">
        <f>(IFERROR(VLOOKUP(AN1494,Components[[Name]:[Price]],2,FALSE),0))</f>
        <v>0</v>
      </c>
      <c r="AS1494" s="6">
        <f>(IFERROR(VLOOKUP(AQ1494,Components[[Name]:[Price]],2,FALSE),0))</f>
        <v>0</v>
      </c>
      <c r="AV1494" s="6">
        <f>(IFERROR(VLOOKUP(AT1494,Components[[Name]:[Price]],2,FALSE),0))</f>
        <v>0</v>
      </c>
      <c r="AY1494" s="6">
        <f>(IFERROR(VLOOKUP(AW1494,Components[[Name]:[Price]],2,FALSE),0))</f>
        <v>0</v>
      </c>
      <c r="BB1494" s="6">
        <f>(IFERROR(VLOOKUP(AZ1494,Components[[Name]:[Price]],2,FALSE),0))</f>
        <v>0</v>
      </c>
    </row>
    <row r="1495" spans="9:54" x14ac:dyDescent="0.2">
      <c r="I1495" s="7" t="e">
        <f>Fullmath[[#This Row],[Total CP]]/Fullmath[[#This Row],[Quantity]]</f>
        <v>#DIV/0!</v>
      </c>
      <c r="J14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5" s="6" t="e">
        <f>Fullmath[[#This Row],[Mat Cost]]/Fullmath[[#This Row],[Quantity]]</f>
        <v>#DIV/0!</v>
      </c>
      <c r="L14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5" s="14"/>
      <c r="O1495" s="15">
        <f>IFERROR(_xlfn.IFNA(VLOOKUP(Fullmath[[#This Row],[M1]],$H$2:$L1494,2,FALSE),VLOOKUP(Fullmath[[#This Row],[M1]],$H1496:$L$2227,2,FALSE)),0)</f>
        <v>0</v>
      </c>
      <c r="P1495" s="16">
        <f>IFERROR(_xlfn.IFNA(VLOOKUP(Fullmath[[#This Row],[M1]],$H$2:$L1494,4,FALSE),VLOOKUP(Fullmath[[#This Row],[M1]],$H1496:$L$2227,4,FALSE)),0)</f>
        <v>0</v>
      </c>
      <c r="S1495" s="15">
        <f>IFERROR(_xlfn.IFNA(VLOOKUP(Fullmath[[#This Row],[M2]],$H$2:$L1494,2,FALSE),VLOOKUP(Fullmath[[#This Row],[M2]],$H1496:$L$2227,2,FALSE)),0)</f>
        <v>0</v>
      </c>
      <c r="T1495" s="16">
        <f>IFERROR(_xlfn.IFNA(VLOOKUP(Fullmath[[#This Row],[M2]],$H$2:$L1494,4,FALSE),VLOOKUP(Fullmath[[#This Row],[M2]],$H1496:$L$2227,4,FALSE)),0)</f>
        <v>0</v>
      </c>
      <c r="W1495" s="15">
        <f>IFERROR(_xlfn.IFNA(VLOOKUP(Fullmath[[#This Row],[M3]],$H$2:$L1494,2,FALSE),VLOOKUP(Fullmath[[#This Row],[M3]],$H1496:$L$2227,2,FALSE)),0)</f>
        <v>0</v>
      </c>
      <c r="X1495" s="16">
        <f>IFERROR(_xlfn.IFNA(VLOOKUP(Fullmath[[#This Row],[M3]],$H$2:$L1494,4,FALSE),VLOOKUP(Fullmath[[#This Row],[M3]],$H1496:$L$2227,4,FALSE)),0)</f>
        <v>0</v>
      </c>
      <c r="AA1495" s="15">
        <f>IFERROR(_xlfn.IFNA(VLOOKUP(Fullmath[[#This Row],[M4]],$H$2:$L1494,2,FALSE),VLOOKUP(Fullmath[[#This Row],[M4]],$H1496:$L$2227,2,FALSE)),0)</f>
        <v>0</v>
      </c>
      <c r="AB1495" s="16">
        <f>IFERROR(_xlfn.IFNA(VLOOKUP(Fullmath[[#This Row],[M4]],$H$2:$L1494,4,FALSE),VLOOKUP(Fullmath[[#This Row],[M4]],$H1496:$L$2227,4,FALSE)),0)</f>
        <v>0</v>
      </c>
      <c r="AE1495" s="15">
        <f>IFERROR(_xlfn.IFNA(VLOOKUP(Fullmath[[#This Row],[M5]],$H$2:$L1494,2,FALSE),VLOOKUP(Fullmath[[#This Row],[M5]],$H1496:$L$2227,2,FALSE)),0)</f>
        <v>0</v>
      </c>
      <c r="AF1495" s="16">
        <f>IFERROR(_xlfn.IFNA(VLOOKUP(Fullmath[[#This Row],[M5]],$H$2:$L1494,4,FALSE),VLOOKUP(Fullmath[[#This Row],[M5]],$H1496:$L$2227,4,FALSE)),0)</f>
        <v>0</v>
      </c>
      <c r="AI1495" s="15">
        <f>IFERROR(_xlfn.IFNA(VLOOKUP(Fullmath[[#This Row],[M6]],$H$2:$L1494,2,FALSE),VLOOKUP(Fullmath[[#This Row],[M6]],$H1496:$L$2227,2,FALSE)),0)</f>
        <v>0</v>
      </c>
      <c r="AJ1495" s="16">
        <f>IFERROR(_xlfn.IFNA(VLOOKUP(Fullmath[[#This Row],[M6]],$H$2:$L1494,4,FALSE),VLOOKUP(Fullmath[[#This Row],[M6]],$H1496:$L$2227,4,FALSE)),0)</f>
        <v>0</v>
      </c>
      <c r="AM1495" s="6">
        <f>(IFERROR(VLOOKUP(AK1495,Components[[Name]:[Price]],2,FALSE),0))</f>
        <v>0</v>
      </c>
      <c r="AP1495" s="6">
        <f>(IFERROR(VLOOKUP(AN1495,Components[[Name]:[Price]],2,FALSE),0))</f>
        <v>0</v>
      </c>
      <c r="AS1495" s="6">
        <f>(IFERROR(VLOOKUP(AQ1495,Components[[Name]:[Price]],2,FALSE),0))</f>
        <v>0</v>
      </c>
      <c r="AV1495" s="6">
        <f>(IFERROR(VLOOKUP(AT1495,Components[[Name]:[Price]],2,FALSE),0))</f>
        <v>0</v>
      </c>
      <c r="AY1495" s="6">
        <f>(IFERROR(VLOOKUP(AW1495,Components[[Name]:[Price]],2,FALSE),0))</f>
        <v>0</v>
      </c>
      <c r="BB1495" s="6">
        <f>(IFERROR(VLOOKUP(AZ1495,Components[[Name]:[Price]],2,FALSE),0))</f>
        <v>0</v>
      </c>
    </row>
    <row r="1496" spans="9:54" x14ac:dyDescent="0.2">
      <c r="I1496" s="7" t="e">
        <f>Fullmath[[#This Row],[Total CP]]/Fullmath[[#This Row],[Quantity]]</f>
        <v>#DIV/0!</v>
      </c>
      <c r="J14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6" s="6" t="e">
        <f>Fullmath[[#This Row],[Mat Cost]]/Fullmath[[#This Row],[Quantity]]</f>
        <v>#DIV/0!</v>
      </c>
      <c r="L14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6" s="14"/>
      <c r="O1496" s="15">
        <f>IFERROR(_xlfn.IFNA(VLOOKUP(Fullmath[[#This Row],[M1]],$H$2:$L1495,2,FALSE),VLOOKUP(Fullmath[[#This Row],[M1]],$H1497:$L$2227,2,FALSE)),0)</f>
        <v>0</v>
      </c>
      <c r="P1496" s="16">
        <f>IFERROR(_xlfn.IFNA(VLOOKUP(Fullmath[[#This Row],[M1]],$H$2:$L1495,4,FALSE),VLOOKUP(Fullmath[[#This Row],[M1]],$H1497:$L$2227,4,FALSE)),0)</f>
        <v>0</v>
      </c>
      <c r="S1496" s="15">
        <f>IFERROR(_xlfn.IFNA(VLOOKUP(Fullmath[[#This Row],[M2]],$H$2:$L1495,2,FALSE),VLOOKUP(Fullmath[[#This Row],[M2]],$H1497:$L$2227,2,FALSE)),0)</f>
        <v>0</v>
      </c>
      <c r="T1496" s="16">
        <f>IFERROR(_xlfn.IFNA(VLOOKUP(Fullmath[[#This Row],[M2]],$H$2:$L1495,4,FALSE),VLOOKUP(Fullmath[[#This Row],[M2]],$H1497:$L$2227,4,FALSE)),0)</f>
        <v>0</v>
      </c>
      <c r="W1496" s="15">
        <f>IFERROR(_xlfn.IFNA(VLOOKUP(Fullmath[[#This Row],[M3]],$H$2:$L1495,2,FALSE),VLOOKUP(Fullmath[[#This Row],[M3]],$H1497:$L$2227,2,FALSE)),0)</f>
        <v>0</v>
      </c>
      <c r="X1496" s="16">
        <f>IFERROR(_xlfn.IFNA(VLOOKUP(Fullmath[[#This Row],[M3]],$H$2:$L1495,4,FALSE),VLOOKUP(Fullmath[[#This Row],[M3]],$H1497:$L$2227,4,FALSE)),0)</f>
        <v>0</v>
      </c>
      <c r="AA1496" s="15">
        <f>IFERROR(_xlfn.IFNA(VLOOKUP(Fullmath[[#This Row],[M4]],$H$2:$L1495,2,FALSE),VLOOKUP(Fullmath[[#This Row],[M4]],$H1497:$L$2227,2,FALSE)),0)</f>
        <v>0</v>
      </c>
      <c r="AB1496" s="16">
        <f>IFERROR(_xlfn.IFNA(VLOOKUP(Fullmath[[#This Row],[M4]],$H$2:$L1495,4,FALSE),VLOOKUP(Fullmath[[#This Row],[M4]],$H1497:$L$2227,4,FALSE)),0)</f>
        <v>0</v>
      </c>
      <c r="AE1496" s="15">
        <f>IFERROR(_xlfn.IFNA(VLOOKUP(Fullmath[[#This Row],[M5]],$H$2:$L1495,2,FALSE),VLOOKUP(Fullmath[[#This Row],[M5]],$H1497:$L$2227,2,FALSE)),0)</f>
        <v>0</v>
      </c>
      <c r="AF1496" s="16">
        <f>IFERROR(_xlfn.IFNA(VLOOKUP(Fullmath[[#This Row],[M5]],$H$2:$L1495,4,FALSE),VLOOKUP(Fullmath[[#This Row],[M5]],$H1497:$L$2227,4,FALSE)),0)</f>
        <v>0</v>
      </c>
      <c r="AI1496" s="15">
        <f>IFERROR(_xlfn.IFNA(VLOOKUP(Fullmath[[#This Row],[M6]],$H$2:$L1495,2,FALSE),VLOOKUP(Fullmath[[#This Row],[M6]],$H1497:$L$2227,2,FALSE)),0)</f>
        <v>0</v>
      </c>
      <c r="AJ1496" s="16">
        <f>IFERROR(_xlfn.IFNA(VLOOKUP(Fullmath[[#This Row],[M6]],$H$2:$L1495,4,FALSE),VLOOKUP(Fullmath[[#This Row],[M6]],$H1497:$L$2227,4,FALSE)),0)</f>
        <v>0</v>
      </c>
      <c r="AM1496" s="6">
        <f>(IFERROR(VLOOKUP(AK1496,Components[[Name]:[Price]],2,FALSE),0))</f>
        <v>0</v>
      </c>
      <c r="AP1496" s="6">
        <f>(IFERROR(VLOOKUP(AN1496,Components[[Name]:[Price]],2,FALSE),0))</f>
        <v>0</v>
      </c>
      <c r="AS1496" s="6">
        <f>(IFERROR(VLOOKUP(AQ1496,Components[[Name]:[Price]],2,FALSE),0))</f>
        <v>0</v>
      </c>
      <c r="AV1496" s="6">
        <f>(IFERROR(VLOOKUP(AT1496,Components[[Name]:[Price]],2,FALSE),0))</f>
        <v>0</v>
      </c>
      <c r="AY1496" s="6">
        <f>(IFERROR(VLOOKUP(AW1496,Components[[Name]:[Price]],2,FALSE),0))</f>
        <v>0</v>
      </c>
      <c r="BB1496" s="6">
        <f>(IFERROR(VLOOKUP(AZ1496,Components[[Name]:[Price]],2,FALSE),0))</f>
        <v>0</v>
      </c>
    </row>
    <row r="1497" spans="9:54" x14ac:dyDescent="0.2">
      <c r="I1497" s="7" t="e">
        <f>Fullmath[[#This Row],[Total CP]]/Fullmath[[#This Row],[Quantity]]</f>
        <v>#DIV/0!</v>
      </c>
      <c r="J14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7" s="6" t="e">
        <f>Fullmath[[#This Row],[Mat Cost]]/Fullmath[[#This Row],[Quantity]]</f>
        <v>#DIV/0!</v>
      </c>
      <c r="L14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7" s="14"/>
      <c r="O1497" s="15">
        <f>IFERROR(_xlfn.IFNA(VLOOKUP(Fullmath[[#This Row],[M1]],$H$2:$L1496,2,FALSE),VLOOKUP(Fullmath[[#This Row],[M1]],$H1498:$L$2227,2,FALSE)),0)</f>
        <v>0</v>
      </c>
      <c r="P1497" s="16">
        <f>IFERROR(_xlfn.IFNA(VLOOKUP(Fullmath[[#This Row],[M1]],$H$2:$L1496,4,FALSE),VLOOKUP(Fullmath[[#This Row],[M1]],$H1498:$L$2227,4,FALSE)),0)</f>
        <v>0</v>
      </c>
      <c r="S1497" s="15">
        <f>IFERROR(_xlfn.IFNA(VLOOKUP(Fullmath[[#This Row],[M2]],$H$2:$L1496,2,FALSE),VLOOKUP(Fullmath[[#This Row],[M2]],$H1498:$L$2227,2,FALSE)),0)</f>
        <v>0</v>
      </c>
      <c r="T1497" s="16">
        <f>IFERROR(_xlfn.IFNA(VLOOKUP(Fullmath[[#This Row],[M2]],$H$2:$L1496,4,FALSE),VLOOKUP(Fullmath[[#This Row],[M2]],$H1498:$L$2227,4,FALSE)),0)</f>
        <v>0</v>
      </c>
      <c r="W1497" s="15">
        <f>IFERROR(_xlfn.IFNA(VLOOKUP(Fullmath[[#This Row],[M3]],$H$2:$L1496,2,FALSE),VLOOKUP(Fullmath[[#This Row],[M3]],$H1498:$L$2227,2,FALSE)),0)</f>
        <v>0</v>
      </c>
      <c r="X1497" s="16">
        <f>IFERROR(_xlfn.IFNA(VLOOKUP(Fullmath[[#This Row],[M3]],$H$2:$L1496,4,FALSE),VLOOKUP(Fullmath[[#This Row],[M3]],$H1498:$L$2227,4,FALSE)),0)</f>
        <v>0</v>
      </c>
      <c r="AA1497" s="15">
        <f>IFERROR(_xlfn.IFNA(VLOOKUP(Fullmath[[#This Row],[M4]],$H$2:$L1496,2,FALSE),VLOOKUP(Fullmath[[#This Row],[M4]],$H1498:$L$2227,2,FALSE)),0)</f>
        <v>0</v>
      </c>
      <c r="AB1497" s="16">
        <f>IFERROR(_xlfn.IFNA(VLOOKUP(Fullmath[[#This Row],[M4]],$H$2:$L1496,4,FALSE),VLOOKUP(Fullmath[[#This Row],[M4]],$H1498:$L$2227,4,FALSE)),0)</f>
        <v>0</v>
      </c>
      <c r="AE1497" s="15">
        <f>IFERROR(_xlfn.IFNA(VLOOKUP(Fullmath[[#This Row],[M5]],$H$2:$L1496,2,FALSE),VLOOKUP(Fullmath[[#This Row],[M5]],$H1498:$L$2227,2,FALSE)),0)</f>
        <v>0</v>
      </c>
      <c r="AF1497" s="16">
        <f>IFERROR(_xlfn.IFNA(VLOOKUP(Fullmath[[#This Row],[M5]],$H$2:$L1496,4,FALSE),VLOOKUP(Fullmath[[#This Row],[M5]],$H1498:$L$2227,4,FALSE)),0)</f>
        <v>0</v>
      </c>
      <c r="AI1497" s="15">
        <f>IFERROR(_xlfn.IFNA(VLOOKUP(Fullmath[[#This Row],[M6]],$H$2:$L1496,2,FALSE),VLOOKUP(Fullmath[[#This Row],[M6]],$H1498:$L$2227,2,FALSE)),0)</f>
        <v>0</v>
      </c>
      <c r="AJ1497" s="16">
        <f>IFERROR(_xlfn.IFNA(VLOOKUP(Fullmath[[#This Row],[M6]],$H$2:$L1496,4,FALSE),VLOOKUP(Fullmath[[#This Row],[M6]],$H1498:$L$2227,4,FALSE)),0)</f>
        <v>0</v>
      </c>
      <c r="AM1497" s="6">
        <f>(IFERROR(VLOOKUP(AK1497,Components[[Name]:[Price]],2,FALSE),0))</f>
        <v>0</v>
      </c>
      <c r="AP1497" s="6">
        <f>(IFERROR(VLOOKUP(AN1497,Components[[Name]:[Price]],2,FALSE),0))</f>
        <v>0</v>
      </c>
      <c r="AS1497" s="6">
        <f>(IFERROR(VLOOKUP(AQ1497,Components[[Name]:[Price]],2,FALSE),0))</f>
        <v>0</v>
      </c>
      <c r="AV1497" s="6">
        <f>(IFERROR(VLOOKUP(AT1497,Components[[Name]:[Price]],2,FALSE),0))</f>
        <v>0</v>
      </c>
      <c r="AY1497" s="6">
        <f>(IFERROR(VLOOKUP(AW1497,Components[[Name]:[Price]],2,FALSE),0))</f>
        <v>0</v>
      </c>
      <c r="BB1497" s="6">
        <f>(IFERROR(VLOOKUP(AZ1497,Components[[Name]:[Price]],2,FALSE),0))</f>
        <v>0</v>
      </c>
    </row>
    <row r="1498" spans="9:54" x14ac:dyDescent="0.2">
      <c r="I1498" s="7" t="e">
        <f>Fullmath[[#This Row],[Total CP]]/Fullmath[[#This Row],[Quantity]]</f>
        <v>#DIV/0!</v>
      </c>
      <c r="J14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8" s="6" t="e">
        <f>Fullmath[[#This Row],[Mat Cost]]/Fullmath[[#This Row],[Quantity]]</f>
        <v>#DIV/0!</v>
      </c>
      <c r="L14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8" s="14"/>
      <c r="O1498" s="15">
        <f>IFERROR(_xlfn.IFNA(VLOOKUP(Fullmath[[#This Row],[M1]],$H$2:$L1497,2,FALSE),VLOOKUP(Fullmath[[#This Row],[M1]],$H1499:$L$2227,2,FALSE)),0)</f>
        <v>0</v>
      </c>
      <c r="P1498" s="16">
        <f>IFERROR(_xlfn.IFNA(VLOOKUP(Fullmath[[#This Row],[M1]],$H$2:$L1497,4,FALSE),VLOOKUP(Fullmath[[#This Row],[M1]],$H1499:$L$2227,4,FALSE)),0)</f>
        <v>0</v>
      </c>
      <c r="S1498" s="15">
        <f>IFERROR(_xlfn.IFNA(VLOOKUP(Fullmath[[#This Row],[M2]],$H$2:$L1497,2,FALSE),VLOOKUP(Fullmath[[#This Row],[M2]],$H1499:$L$2227,2,FALSE)),0)</f>
        <v>0</v>
      </c>
      <c r="T1498" s="16">
        <f>IFERROR(_xlfn.IFNA(VLOOKUP(Fullmath[[#This Row],[M2]],$H$2:$L1497,4,FALSE),VLOOKUP(Fullmath[[#This Row],[M2]],$H1499:$L$2227,4,FALSE)),0)</f>
        <v>0</v>
      </c>
      <c r="W1498" s="15">
        <f>IFERROR(_xlfn.IFNA(VLOOKUP(Fullmath[[#This Row],[M3]],$H$2:$L1497,2,FALSE),VLOOKUP(Fullmath[[#This Row],[M3]],$H1499:$L$2227,2,FALSE)),0)</f>
        <v>0</v>
      </c>
      <c r="X1498" s="16">
        <f>IFERROR(_xlfn.IFNA(VLOOKUP(Fullmath[[#This Row],[M3]],$H$2:$L1497,4,FALSE),VLOOKUP(Fullmath[[#This Row],[M3]],$H1499:$L$2227,4,FALSE)),0)</f>
        <v>0</v>
      </c>
      <c r="AA1498" s="15">
        <f>IFERROR(_xlfn.IFNA(VLOOKUP(Fullmath[[#This Row],[M4]],$H$2:$L1497,2,FALSE),VLOOKUP(Fullmath[[#This Row],[M4]],$H1499:$L$2227,2,FALSE)),0)</f>
        <v>0</v>
      </c>
      <c r="AB1498" s="16">
        <f>IFERROR(_xlfn.IFNA(VLOOKUP(Fullmath[[#This Row],[M4]],$H$2:$L1497,4,FALSE),VLOOKUP(Fullmath[[#This Row],[M4]],$H1499:$L$2227,4,FALSE)),0)</f>
        <v>0</v>
      </c>
      <c r="AE1498" s="15">
        <f>IFERROR(_xlfn.IFNA(VLOOKUP(Fullmath[[#This Row],[M5]],$H$2:$L1497,2,FALSE),VLOOKUP(Fullmath[[#This Row],[M5]],$H1499:$L$2227,2,FALSE)),0)</f>
        <v>0</v>
      </c>
      <c r="AF1498" s="16">
        <f>IFERROR(_xlfn.IFNA(VLOOKUP(Fullmath[[#This Row],[M5]],$H$2:$L1497,4,FALSE),VLOOKUP(Fullmath[[#This Row],[M5]],$H1499:$L$2227,4,FALSE)),0)</f>
        <v>0</v>
      </c>
      <c r="AI1498" s="15">
        <f>IFERROR(_xlfn.IFNA(VLOOKUP(Fullmath[[#This Row],[M6]],$H$2:$L1497,2,FALSE),VLOOKUP(Fullmath[[#This Row],[M6]],$H1499:$L$2227,2,FALSE)),0)</f>
        <v>0</v>
      </c>
      <c r="AJ1498" s="16">
        <f>IFERROR(_xlfn.IFNA(VLOOKUP(Fullmath[[#This Row],[M6]],$H$2:$L1497,4,FALSE),VLOOKUP(Fullmath[[#This Row],[M6]],$H1499:$L$2227,4,FALSE)),0)</f>
        <v>0</v>
      </c>
      <c r="AM1498" s="6">
        <f>(IFERROR(VLOOKUP(AK1498,Components[[Name]:[Price]],2,FALSE),0))</f>
        <v>0</v>
      </c>
      <c r="AP1498" s="6">
        <f>(IFERROR(VLOOKUP(AN1498,Components[[Name]:[Price]],2,FALSE),0))</f>
        <v>0</v>
      </c>
      <c r="AS1498" s="6">
        <f>(IFERROR(VLOOKUP(AQ1498,Components[[Name]:[Price]],2,FALSE),0))</f>
        <v>0</v>
      </c>
      <c r="AV1498" s="6">
        <f>(IFERROR(VLOOKUP(AT1498,Components[[Name]:[Price]],2,FALSE),0))</f>
        <v>0</v>
      </c>
      <c r="AY1498" s="6">
        <f>(IFERROR(VLOOKUP(AW1498,Components[[Name]:[Price]],2,FALSE),0))</f>
        <v>0</v>
      </c>
      <c r="BB1498" s="6">
        <f>(IFERROR(VLOOKUP(AZ1498,Components[[Name]:[Price]],2,FALSE),0))</f>
        <v>0</v>
      </c>
    </row>
    <row r="1499" spans="9:54" x14ac:dyDescent="0.2">
      <c r="I1499" s="7" t="e">
        <f>Fullmath[[#This Row],[Total CP]]/Fullmath[[#This Row],[Quantity]]</f>
        <v>#DIV/0!</v>
      </c>
      <c r="J14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499" s="6" t="e">
        <f>Fullmath[[#This Row],[Mat Cost]]/Fullmath[[#This Row],[Quantity]]</f>
        <v>#DIV/0!</v>
      </c>
      <c r="L14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499" s="14"/>
      <c r="O1499" s="15">
        <f>IFERROR(_xlfn.IFNA(VLOOKUP(Fullmath[[#This Row],[M1]],$H$2:$L1498,2,FALSE),VLOOKUP(Fullmath[[#This Row],[M1]],$H1500:$L$2227,2,FALSE)),0)</f>
        <v>0</v>
      </c>
      <c r="P1499" s="16">
        <f>IFERROR(_xlfn.IFNA(VLOOKUP(Fullmath[[#This Row],[M1]],$H$2:$L1498,4,FALSE),VLOOKUP(Fullmath[[#This Row],[M1]],$H1500:$L$2227,4,FALSE)),0)</f>
        <v>0</v>
      </c>
      <c r="S1499" s="15">
        <f>IFERROR(_xlfn.IFNA(VLOOKUP(Fullmath[[#This Row],[M2]],$H$2:$L1498,2,FALSE),VLOOKUP(Fullmath[[#This Row],[M2]],$H1500:$L$2227,2,FALSE)),0)</f>
        <v>0</v>
      </c>
      <c r="T1499" s="16">
        <f>IFERROR(_xlfn.IFNA(VLOOKUP(Fullmath[[#This Row],[M2]],$H$2:$L1498,4,FALSE),VLOOKUP(Fullmath[[#This Row],[M2]],$H1500:$L$2227,4,FALSE)),0)</f>
        <v>0</v>
      </c>
      <c r="W1499" s="15">
        <f>IFERROR(_xlfn.IFNA(VLOOKUP(Fullmath[[#This Row],[M3]],$H$2:$L1498,2,FALSE),VLOOKUP(Fullmath[[#This Row],[M3]],$H1500:$L$2227,2,FALSE)),0)</f>
        <v>0</v>
      </c>
      <c r="X1499" s="16">
        <f>IFERROR(_xlfn.IFNA(VLOOKUP(Fullmath[[#This Row],[M3]],$H$2:$L1498,4,FALSE),VLOOKUP(Fullmath[[#This Row],[M3]],$H1500:$L$2227,4,FALSE)),0)</f>
        <v>0</v>
      </c>
      <c r="AA1499" s="15">
        <f>IFERROR(_xlfn.IFNA(VLOOKUP(Fullmath[[#This Row],[M4]],$H$2:$L1498,2,FALSE),VLOOKUP(Fullmath[[#This Row],[M4]],$H1500:$L$2227,2,FALSE)),0)</f>
        <v>0</v>
      </c>
      <c r="AB1499" s="16">
        <f>IFERROR(_xlfn.IFNA(VLOOKUP(Fullmath[[#This Row],[M4]],$H$2:$L1498,4,FALSE),VLOOKUP(Fullmath[[#This Row],[M4]],$H1500:$L$2227,4,FALSE)),0)</f>
        <v>0</v>
      </c>
      <c r="AE1499" s="15">
        <f>IFERROR(_xlfn.IFNA(VLOOKUP(Fullmath[[#This Row],[M5]],$H$2:$L1498,2,FALSE),VLOOKUP(Fullmath[[#This Row],[M5]],$H1500:$L$2227,2,FALSE)),0)</f>
        <v>0</v>
      </c>
      <c r="AF1499" s="16">
        <f>IFERROR(_xlfn.IFNA(VLOOKUP(Fullmath[[#This Row],[M5]],$H$2:$L1498,4,FALSE),VLOOKUP(Fullmath[[#This Row],[M5]],$H1500:$L$2227,4,FALSE)),0)</f>
        <v>0</v>
      </c>
      <c r="AI1499" s="15">
        <f>IFERROR(_xlfn.IFNA(VLOOKUP(Fullmath[[#This Row],[M6]],$H$2:$L1498,2,FALSE),VLOOKUP(Fullmath[[#This Row],[M6]],$H1500:$L$2227,2,FALSE)),0)</f>
        <v>0</v>
      </c>
      <c r="AJ1499" s="16">
        <f>IFERROR(_xlfn.IFNA(VLOOKUP(Fullmath[[#This Row],[M6]],$H$2:$L1498,4,FALSE),VLOOKUP(Fullmath[[#This Row],[M6]],$H1500:$L$2227,4,FALSE)),0)</f>
        <v>0</v>
      </c>
      <c r="AM1499" s="6">
        <f>(IFERROR(VLOOKUP(AK1499,Components[[Name]:[Price]],2,FALSE),0))</f>
        <v>0</v>
      </c>
      <c r="AP1499" s="6">
        <f>(IFERROR(VLOOKUP(AN1499,Components[[Name]:[Price]],2,FALSE),0))</f>
        <v>0</v>
      </c>
      <c r="AS1499" s="6">
        <f>(IFERROR(VLOOKUP(AQ1499,Components[[Name]:[Price]],2,FALSE),0))</f>
        <v>0</v>
      </c>
      <c r="AV1499" s="6">
        <f>(IFERROR(VLOOKUP(AT1499,Components[[Name]:[Price]],2,FALSE),0))</f>
        <v>0</v>
      </c>
      <c r="AY1499" s="6">
        <f>(IFERROR(VLOOKUP(AW1499,Components[[Name]:[Price]],2,FALSE),0))</f>
        <v>0</v>
      </c>
      <c r="BB1499" s="6">
        <f>(IFERROR(VLOOKUP(AZ1499,Components[[Name]:[Price]],2,FALSE),0))</f>
        <v>0</v>
      </c>
    </row>
    <row r="1500" spans="9:54" x14ac:dyDescent="0.2">
      <c r="I1500" s="7" t="e">
        <f>Fullmath[[#This Row],[Total CP]]/Fullmath[[#This Row],[Quantity]]</f>
        <v>#DIV/0!</v>
      </c>
      <c r="J15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0" s="6" t="e">
        <f>Fullmath[[#This Row],[Mat Cost]]/Fullmath[[#This Row],[Quantity]]</f>
        <v>#DIV/0!</v>
      </c>
      <c r="L15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0" s="14"/>
      <c r="O1500" s="15">
        <f>IFERROR(_xlfn.IFNA(VLOOKUP(Fullmath[[#This Row],[M1]],$H$2:$L1499,2,FALSE),VLOOKUP(Fullmath[[#This Row],[M1]],$H1501:$L$2227,2,FALSE)),0)</f>
        <v>0</v>
      </c>
      <c r="P1500" s="16">
        <f>IFERROR(_xlfn.IFNA(VLOOKUP(Fullmath[[#This Row],[M1]],$H$2:$L1499,4,FALSE),VLOOKUP(Fullmath[[#This Row],[M1]],$H1501:$L$2227,4,FALSE)),0)</f>
        <v>0</v>
      </c>
      <c r="S1500" s="15">
        <f>IFERROR(_xlfn.IFNA(VLOOKUP(Fullmath[[#This Row],[M2]],$H$2:$L1499,2,FALSE),VLOOKUP(Fullmath[[#This Row],[M2]],$H1501:$L$2227,2,FALSE)),0)</f>
        <v>0</v>
      </c>
      <c r="T1500" s="16">
        <f>IFERROR(_xlfn.IFNA(VLOOKUP(Fullmath[[#This Row],[M2]],$H$2:$L1499,4,FALSE),VLOOKUP(Fullmath[[#This Row],[M2]],$H1501:$L$2227,4,FALSE)),0)</f>
        <v>0</v>
      </c>
      <c r="W1500" s="15">
        <f>IFERROR(_xlfn.IFNA(VLOOKUP(Fullmath[[#This Row],[M3]],$H$2:$L1499,2,FALSE),VLOOKUP(Fullmath[[#This Row],[M3]],$H1501:$L$2227,2,FALSE)),0)</f>
        <v>0</v>
      </c>
      <c r="X1500" s="16">
        <f>IFERROR(_xlfn.IFNA(VLOOKUP(Fullmath[[#This Row],[M3]],$H$2:$L1499,4,FALSE),VLOOKUP(Fullmath[[#This Row],[M3]],$H1501:$L$2227,4,FALSE)),0)</f>
        <v>0</v>
      </c>
      <c r="AA1500" s="15">
        <f>IFERROR(_xlfn.IFNA(VLOOKUP(Fullmath[[#This Row],[M4]],$H$2:$L1499,2,FALSE),VLOOKUP(Fullmath[[#This Row],[M4]],$H1501:$L$2227,2,FALSE)),0)</f>
        <v>0</v>
      </c>
      <c r="AB1500" s="16">
        <f>IFERROR(_xlfn.IFNA(VLOOKUP(Fullmath[[#This Row],[M4]],$H$2:$L1499,4,FALSE),VLOOKUP(Fullmath[[#This Row],[M4]],$H1501:$L$2227,4,FALSE)),0)</f>
        <v>0</v>
      </c>
      <c r="AE1500" s="15">
        <f>IFERROR(_xlfn.IFNA(VLOOKUP(Fullmath[[#This Row],[M5]],$H$2:$L1499,2,FALSE),VLOOKUP(Fullmath[[#This Row],[M5]],$H1501:$L$2227,2,FALSE)),0)</f>
        <v>0</v>
      </c>
      <c r="AF1500" s="16">
        <f>IFERROR(_xlfn.IFNA(VLOOKUP(Fullmath[[#This Row],[M5]],$H$2:$L1499,4,FALSE),VLOOKUP(Fullmath[[#This Row],[M5]],$H1501:$L$2227,4,FALSE)),0)</f>
        <v>0</v>
      </c>
      <c r="AI1500" s="15">
        <f>IFERROR(_xlfn.IFNA(VLOOKUP(Fullmath[[#This Row],[M6]],$H$2:$L1499,2,FALSE),VLOOKUP(Fullmath[[#This Row],[M6]],$H1501:$L$2227,2,FALSE)),0)</f>
        <v>0</v>
      </c>
      <c r="AJ1500" s="16">
        <f>IFERROR(_xlfn.IFNA(VLOOKUP(Fullmath[[#This Row],[M6]],$H$2:$L1499,4,FALSE),VLOOKUP(Fullmath[[#This Row],[M6]],$H1501:$L$2227,4,FALSE)),0)</f>
        <v>0</v>
      </c>
      <c r="AM1500" s="6">
        <f>(IFERROR(VLOOKUP(AK1500,Components[[Name]:[Price]],2,FALSE),0))</f>
        <v>0</v>
      </c>
      <c r="AP1500" s="6">
        <f>(IFERROR(VLOOKUP(AN1500,Components[[Name]:[Price]],2,FALSE),0))</f>
        <v>0</v>
      </c>
      <c r="AS1500" s="6">
        <f>(IFERROR(VLOOKUP(AQ1500,Components[[Name]:[Price]],2,FALSE),0))</f>
        <v>0</v>
      </c>
      <c r="AV1500" s="6">
        <f>(IFERROR(VLOOKUP(AT1500,Components[[Name]:[Price]],2,FALSE),0))</f>
        <v>0</v>
      </c>
      <c r="AY1500" s="6">
        <f>(IFERROR(VLOOKUP(AW1500,Components[[Name]:[Price]],2,FALSE),0))</f>
        <v>0</v>
      </c>
      <c r="BB1500" s="6">
        <f>(IFERROR(VLOOKUP(AZ1500,Components[[Name]:[Price]],2,FALSE),0))</f>
        <v>0</v>
      </c>
    </row>
    <row r="1501" spans="9:54" x14ac:dyDescent="0.2">
      <c r="I1501" s="7" t="e">
        <f>Fullmath[[#This Row],[Total CP]]/Fullmath[[#This Row],[Quantity]]</f>
        <v>#DIV/0!</v>
      </c>
      <c r="J15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1" s="6" t="e">
        <f>Fullmath[[#This Row],[Mat Cost]]/Fullmath[[#This Row],[Quantity]]</f>
        <v>#DIV/0!</v>
      </c>
      <c r="L15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1" s="14"/>
      <c r="O1501" s="15">
        <f>IFERROR(_xlfn.IFNA(VLOOKUP(Fullmath[[#This Row],[M1]],$H$2:$L1500,2,FALSE),VLOOKUP(Fullmath[[#This Row],[M1]],$H1502:$L$2227,2,FALSE)),0)</f>
        <v>0</v>
      </c>
      <c r="P1501" s="16">
        <f>IFERROR(_xlfn.IFNA(VLOOKUP(Fullmath[[#This Row],[M1]],$H$2:$L1500,4,FALSE),VLOOKUP(Fullmath[[#This Row],[M1]],$H1502:$L$2227,4,FALSE)),0)</f>
        <v>0</v>
      </c>
      <c r="S1501" s="15">
        <f>IFERROR(_xlfn.IFNA(VLOOKUP(Fullmath[[#This Row],[M2]],$H$2:$L1500,2,FALSE),VLOOKUP(Fullmath[[#This Row],[M2]],$H1502:$L$2227,2,FALSE)),0)</f>
        <v>0</v>
      </c>
      <c r="T1501" s="16">
        <f>IFERROR(_xlfn.IFNA(VLOOKUP(Fullmath[[#This Row],[M2]],$H$2:$L1500,4,FALSE),VLOOKUP(Fullmath[[#This Row],[M2]],$H1502:$L$2227,4,FALSE)),0)</f>
        <v>0</v>
      </c>
      <c r="W1501" s="15">
        <f>IFERROR(_xlfn.IFNA(VLOOKUP(Fullmath[[#This Row],[M3]],$H$2:$L1500,2,FALSE),VLOOKUP(Fullmath[[#This Row],[M3]],$H1502:$L$2227,2,FALSE)),0)</f>
        <v>0</v>
      </c>
      <c r="X1501" s="16">
        <f>IFERROR(_xlfn.IFNA(VLOOKUP(Fullmath[[#This Row],[M3]],$H$2:$L1500,4,FALSE),VLOOKUP(Fullmath[[#This Row],[M3]],$H1502:$L$2227,4,FALSE)),0)</f>
        <v>0</v>
      </c>
      <c r="AA1501" s="15">
        <f>IFERROR(_xlfn.IFNA(VLOOKUP(Fullmath[[#This Row],[M4]],$H$2:$L1500,2,FALSE),VLOOKUP(Fullmath[[#This Row],[M4]],$H1502:$L$2227,2,FALSE)),0)</f>
        <v>0</v>
      </c>
      <c r="AB1501" s="16">
        <f>IFERROR(_xlfn.IFNA(VLOOKUP(Fullmath[[#This Row],[M4]],$H$2:$L1500,4,FALSE),VLOOKUP(Fullmath[[#This Row],[M4]],$H1502:$L$2227,4,FALSE)),0)</f>
        <v>0</v>
      </c>
      <c r="AE1501" s="15">
        <f>IFERROR(_xlfn.IFNA(VLOOKUP(Fullmath[[#This Row],[M5]],$H$2:$L1500,2,FALSE),VLOOKUP(Fullmath[[#This Row],[M5]],$H1502:$L$2227,2,FALSE)),0)</f>
        <v>0</v>
      </c>
      <c r="AF1501" s="16">
        <f>IFERROR(_xlfn.IFNA(VLOOKUP(Fullmath[[#This Row],[M5]],$H$2:$L1500,4,FALSE),VLOOKUP(Fullmath[[#This Row],[M5]],$H1502:$L$2227,4,FALSE)),0)</f>
        <v>0</v>
      </c>
      <c r="AI1501" s="15">
        <f>IFERROR(_xlfn.IFNA(VLOOKUP(Fullmath[[#This Row],[M6]],$H$2:$L1500,2,FALSE),VLOOKUP(Fullmath[[#This Row],[M6]],$H1502:$L$2227,2,FALSE)),0)</f>
        <v>0</v>
      </c>
      <c r="AJ1501" s="16">
        <f>IFERROR(_xlfn.IFNA(VLOOKUP(Fullmath[[#This Row],[M6]],$H$2:$L1500,4,FALSE),VLOOKUP(Fullmath[[#This Row],[M6]],$H1502:$L$2227,4,FALSE)),0)</f>
        <v>0</v>
      </c>
      <c r="AM1501" s="6">
        <f>(IFERROR(VLOOKUP(AK1501,Components[[Name]:[Price]],2,FALSE),0))</f>
        <v>0</v>
      </c>
      <c r="AP1501" s="6">
        <f>(IFERROR(VLOOKUP(AN1501,Components[[Name]:[Price]],2,FALSE),0))</f>
        <v>0</v>
      </c>
      <c r="AS1501" s="6">
        <f>(IFERROR(VLOOKUP(AQ1501,Components[[Name]:[Price]],2,FALSE),0))</f>
        <v>0</v>
      </c>
      <c r="AV1501" s="6">
        <f>(IFERROR(VLOOKUP(AT1501,Components[[Name]:[Price]],2,FALSE),0))</f>
        <v>0</v>
      </c>
      <c r="AY1501" s="6">
        <f>(IFERROR(VLOOKUP(AW1501,Components[[Name]:[Price]],2,FALSE),0))</f>
        <v>0</v>
      </c>
      <c r="BB1501" s="6">
        <f>(IFERROR(VLOOKUP(AZ1501,Components[[Name]:[Price]],2,FALSE),0))</f>
        <v>0</v>
      </c>
    </row>
    <row r="1502" spans="9:54" x14ac:dyDescent="0.2">
      <c r="I1502" s="7" t="e">
        <f>Fullmath[[#This Row],[Total CP]]/Fullmath[[#This Row],[Quantity]]</f>
        <v>#DIV/0!</v>
      </c>
      <c r="J15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2" s="6" t="e">
        <f>Fullmath[[#This Row],[Mat Cost]]/Fullmath[[#This Row],[Quantity]]</f>
        <v>#DIV/0!</v>
      </c>
      <c r="L15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2" s="14"/>
      <c r="O1502" s="15">
        <f>IFERROR(_xlfn.IFNA(VLOOKUP(Fullmath[[#This Row],[M1]],$H$2:$L1501,2,FALSE),VLOOKUP(Fullmath[[#This Row],[M1]],$H1503:$L$2227,2,FALSE)),0)</f>
        <v>0</v>
      </c>
      <c r="P1502" s="16">
        <f>IFERROR(_xlfn.IFNA(VLOOKUP(Fullmath[[#This Row],[M1]],$H$2:$L1501,4,FALSE),VLOOKUP(Fullmath[[#This Row],[M1]],$H1503:$L$2227,4,FALSE)),0)</f>
        <v>0</v>
      </c>
      <c r="S1502" s="15">
        <f>IFERROR(_xlfn.IFNA(VLOOKUP(Fullmath[[#This Row],[M2]],$H$2:$L1501,2,FALSE),VLOOKUP(Fullmath[[#This Row],[M2]],$H1503:$L$2227,2,FALSE)),0)</f>
        <v>0</v>
      </c>
      <c r="T1502" s="16">
        <f>IFERROR(_xlfn.IFNA(VLOOKUP(Fullmath[[#This Row],[M2]],$H$2:$L1501,4,FALSE),VLOOKUP(Fullmath[[#This Row],[M2]],$H1503:$L$2227,4,FALSE)),0)</f>
        <v>0</v>
      </c>
      <c r="W1502" s="15">
        <f>IFERROR(_xlfn.IFNA(VLOOKUP(Fullmath[[#This Row],[M3]],$H$2:$L1501,2,FALSE),VLOOKUP(Fullmath[[#This Row],[M3]],$H1503:$L$2227,2,FALSE)),0)</f>
        <v>0</v>
      </c>
      <c r="X1502" s="16">
        <f>IFERROR(_xlfn.IFNA(VLOOKUP(Fullmath[[#This Row],[M3]],$H$2:$L1501,4,FALSE),VLOOKUP(Fullmath[[#This Row],[M3]],$H1503:$L$2227,4,FALSE)),0)</f>
        <v>0</v>
      </c>
      <c r="AA1502" s="15">
        <f>IFERROR(_xlfn.IFNA(VLOOKUP(Fullmath[[#This Row],[M4]],$H$2:$L1501,2,FALSE),VLOOKUP(Fullmath[[#This Row],[M4]],$H1503:$L$2227,2,FALSE)),0)</f>
        <v>0</v>
      </c>
      <c r="AB1502" s="16">
        <f>IFERROR(_xlfn.IFNA(VLOOKUP(Fullmath[[#This Row],[M4]],$H$2:$L1501,4,FALSE),VLOOKUP(Fullmath[[#This Row],[M4]],$H1503:$L$2227,4,FALSE)),0)</f>
        <v>0</v>
      </c>
      <c r="AE1502" s="15">
        <f>IFERROR(_xlfn.IFNA(VLOOKUP(Fullmath[[#This Row],[M5]],$H$2:$L1501,2,FALSE),VLOOKUP(Fullmath[[#This Row],[M5]],$H1503:$L$2227,2,FALSE)),0)</f>
        <v>0</v>
      </c>
      <c r="AF1502" s="16">
        <f>IFERROR(_xlfn.IFNA(VLOOKUP(Fullmath[[#This Row],[M5]],$H$2:$L1501,4,FALSE),VLOOKUP(Fullmath[[#This Row],[M5]],$H1503:$L$2227,4,FALSE)),0)</f>
        <v>0</v>
      </c>
      <c r="AI1502" s="15">
        <f>IFERROR(_xlfn.IFNA(VLOOKUP(Fullmath[[#This Row],[M6]],$H$2:$L1501,2,FALSE),VLOOKUP(Fullmath[[#This Row],[M6]],$H1503:$L$2227,2,FALSE)),0)</f>
        <v>0</v>
      </c>
      <c r="AJ1502" s="16">
        <f>IFERROR(_xlfn.IFNA(VLOOKUP(Fullmath[[#This Row],[M6]],$H$2:$L1501,4,FALSE),VLOOKUP(Fullmath[[#This Row],[M6]],$H1503:$L$2227,4,FALSE)),0)</f>
        <v>0</v>
      </c>
      <c r="AM1502" s="6">
        <f>(IFERROR(VLOOKUP(AK1502,Components[[Name]:[Price]],2,FALSE),0))</f>
        <v>0</v>
      </c>
      <c r="AP1502" s="6">
        <f>(IFERROR(VLOOKUP(AN1502,Components[[Name]:[Price]],2,FALSE),0))</f>
        <v>0</v>
      </c>
      <c r="AS1502" s="6">
        <f>(IFERROR(VLOOKUP(AQ1502,Components[[Name]:[Price]],2,FALSE),0))</f>
        <v>0</v>
      </c>
      <c r="AV1502" s="6">
        <f>(IFERROR(VLOOKUP(AT1502,Components[[Name]:[Price]],2,FALSE),0))</f>
        <v>0</v>
      </c>
      <c r="AY1502" s="6">
        <f>(IFERROR(VLOOKUP(AW1502,Components[[Name]:[Price]],2,FALSE),0))</f>
        <v>0</v>
      </c>
      <c r="BB1502" s="6">
        <f>(IFERROR(VLOOKUP(AZ1502,Components[[Name]:[Price]],2,FALSE),0))</f>
        <v>0</v>
      </c>
    </row>
    <row r="1503" spans="9:54" x14ac:dyDescent="0.2">
      <c r="I1503" s="7" t="e">
        <f>Fullmath[[#This Row],[Total CP]]/Fullmath[[#This Row],[Quantity]]</f>
        <v>#DIV/0!</v>
      </c>
      <c r="J15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3" s="6" t="e">
        <f>Fullmath[[#This Row],[Mat Cost]]/Fullmath[[#This Row],[Quantity]]</f>
        <v>#DIV/0!</v>
      </c>
      <c r="L15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3" s="14"/>
      <c r="O1503" s="15">
        <f>IFERROR(_xlfn.IFNA(VLOOKUP(Fullmath[[#This Row],[M1]],$H$2:$L1502,2,FALSE),VLOOKUP(Fullmath[[#This Row],[M1]],$H1504:$L$2227,2,FALSE)),0)</f>
        <v>0</v>
      </c>
      <c r="P1503" s="16">
        <f>IFERROR(_xlfn.IFNA(VLOOKUP(Fullmath[[#This Row],[M1]],$H$2:$L1502,4,FALSE),VLOOKUP(Fullmath[[#This Row],[M1]],$H1504:$L$2227,4,FALSE)),0)</f>
        <v>0</v>
      </c>
      <c r="S1503" s="15">
        <f>IFERROR(_xlfn.IFNA(VLOOKUP(Fullmath[[#This Row],[M2]],$H$2:$L1502,2,FALSE),VLOOKUP(Fullmath[[#This Row],[M2]],$H1504:$L$2227,2,FALSE)),0)</f>
        <v>0</v>
      </c>
      <c r="T1503" s="16">
        <f>IFERROR(_xlfn.IFNA(VLOOKUP(Fullmath[[#This Row],[M2]],$H$2:$L1502,4,FALSE),VLOOKUP(Fullmath[[#This Row],[M2]],$H1504:$L$2227,4,FALSE)),0)</f>
        <v>0</v>
      </c>
      <c r="W1503" s="15">
        <f>IFERROR(_xlfn.IFNA(VLOOKUP(Fullmath[[#This Row],[M3]],$H$2:$L1502,2,FALSE),VLOOKUP(Fullmath[[#This Row],[M3]],$H1504:$L$2227,2,FALSE)),0)</f>
        <v>0</v>
      </c>
      <c r="X1503" s="16">
        <f>IFERROR(_xlfn.IFNA(VLOOKUP(Fullmath[[#This Row],[M3]],$H$2:$L1502,4,FALSE),VLOOKUP(Fullmath[[#This Row],[M3]],$H1504:$L$2227,4,FALSE)),0)</f>
        <v>0</v>
      </c>
      <c r="AA1503" s="15">
        <f>IFERROR(_xlfn.IFNA(VLOOKUP(Fullmath[[#This Row],[M4]],$H$2:$L1502,2,FALSE),VLOOKUP(Fullmath[[#This Row],[M4]],$H1504:$L$2227,2,FALSE)),0)</f>
        <v>0</v>
      </c>
      <c r="AB1503" s="16">
        <f>IFERROR(_xlfn.IFNA(VLOOKUP(Fullmath[[#This Row],[M4]],$H$2:$L1502,4,FALSE),VLOOKUP(Fullmath[[#This Row],[M4]],$H1504:$L$2227,4,FALSE)),0)</f>
        <v>0</v>
      </c>
      <c r="AE1503" s="15">
        <f>IFERROR(_xlfn.IFNA(VLOOKUP(Fullmath[[#This Row],[M5]],$H$2:$L1502,2,FALSE),VLOOKUP(Fullmath[[#This Row],[M5]],$H1504:$L$2227,2,FALSE)),0)</f>
        <v>0</v>
      </c>
      <c r="AF1503" s="16">
        <f>IFERROR(_xlfn.IFNA(VLOOKUP(Fullmath[[#This Row],[M5]],$H$2:$L1502,4,FALSE),VLOOKUP(Fullmath[[#This Row],[M5]],$H1504:$L$2227,4,FALSE)),0)</f>
        <v>0</v>
      </c>
      <c r="AI1503" s="15">
        <f>IFERROR(_xlfn.IFNA(VLOOKUP(Fullmath[[#This Row],[M6]],$H$2:$L1502,2,FALSE),VLOOKUP(Fullmath[[#This Row],[M6]],$H1504:$L$2227,2,FALSE)),0)</f>
        <v>0</v>
      </c>
      <c r="AJ1503" s="16">
        <f>IFERROR(_xlfn.IFNA(VLOOKUP(Fullmath[[#This Row],[M6]],$H$2:$L1502,4,FALSE),VLOOKUP(Fullmath[[#This Row],[M6]],$H1504:$L$2227,4,FALSE)),0)</f>
        <v>0</v>
      </c>
      <c r="AM1503" s="6">
        <f>(IFERROR(VLOOKUP(AK1503,Components[[Name]:[Price]],2,FALSE),0))</f>
        <v>0</v>
      </c>
      <c r="AP1503" s="6">
        <f>(IFERROR(VLOOKUP(AN1503,Components[[Name]:[Price]],2,FALSE),0))</f>
        <v>0</v>
      </c>
      <c r="AS1503" s="6">
        <f>(IFERROR(VLOOKUP(AQ1503,Components[[Name]:[Price]],2,FALSE),0))</f>
        <v>0</v>
      </c>
      <c r="AV1503" s="6">
        <f>(IFERROR(VLOOKUP(AT1503,Components[[Name]:[Price]],2,FALSE),0))</f>
        <v>0</v>
      </c>
      <c r="AY1503" s="6">
        <f>(IFERROR(VLOOKUP(AW1503,Components[[Name]:[Price]],2,FALSE),0))</f>
        <v>0</v>
      </c>
      <c r="BB1503" s="6">
        <f>(IFERROR(VLOOKUP(AZ1503,Components[[Name]:[Price]],2,FALSE),0))</f>
        <v>0</v>
      </c>
    </row>
    <row r="1504" spans="9:54" x14ac:dyDescent="0.2">
      <c r="I1504" s="7" t="e">
        <f>Fullmath[[#This Row],[Total CP]]/Fullmath[[#This Row],[Quantity]]</f>
        <v>#DIV/0!</v>
      </c>
      <c r="J15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4" s="6" t="e">
        <f>Fullmath[[#This Row],[Mat Cost]]/Fullmath[[#This Row],[Quantity]]</f>
        <v>#DIV/0!</v>
      </c>
      <c r="L15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4" s="14"/>
      <c r="O1504" s="15">
        <f>IFERROR(_xlfn.IFNA(VLOOKUP(Fullmath[[#This Row],[M1]],$H$2:$L1503,2,FALSE),VLOOKUP(Fullmath[[#This Row],[M1]],$H1505:$L$2227,2,FALSE)),0)</f>
        <v>0</v>
      </c>
      <c r="P1504" s="16">
        <f>IFERROR(_xlfn.IFNA(VLOOKUP(Fullmath[[#This Row],[M1]],$H$2:$L1503,4,FALSE),VLOOKUP(Fullmath[[#This Row],[M1]],$H1505:$L$2227,4,FALSE)),0)</f>
        <v>0</v>
      </c>
      <c r="S1504" s="15">
        <f>IFERROR(_xlfn.IFNA(VLOOKUP(Fullmath[[#This Row],[M2]],$H$2:$L1503,2,FALSE),VLOOKUP(Fullmath[[#This Row],[M2]],$H1505:$L$2227,2,FALSE)),0)</f>
        <v>0</v>
      </c>
      <c r="T1504" s="16">
        <f>IFERROR(_xlfn.IFNA(VLOOKUP(Fullmath[[#This Row],[M2]],$H$2:$L1503,4,FALSE),VLOOKUP(Fullmath[[#This Row],[M2]],$H1505:$L$2227,4,FALSE)),0)</f>
        <v>0</v>
      </c>
      <c r="W1504" s="15">
        <f>IFERROR(_xlfn.IFNA(VLOOKUP(Fullmath[[#This Row],[M3]],$H$2:$L1503,2,FALSE),VLOOKUP(Fullmath[[#This Row],[M3]],$H1505:$L$2227,2,FALSE)),0)</f>
        <v>0</v>
      </c>
      <c r="X1504" s="16">
        <f>IFERROR(_xlfn.IFNA(VLOOKUP(Fullmath[[#This Row],[M3]],$H$2:$L1503,4,FALSE),VLOOKUP(Fullmath[[#This Row],[M3]],$H1505:$L$2227,4,FALSE)),0)</f>
        <v>0</v>
      </c>
      <c r="AA1504" s="15">
        <f>IFERROR(_xlfn.IFNA(VLOOKUP(Fullmath[[#This Row],[M4]],$H$2:$L1503,2,FALSE),VLOOKUP(Fullmath[[#This Row],[M4]],$H1505:$L$2227,2,FALSE)),0)</f>
        <v>0</v>
      </c>
      <c r="AB1504" s="16">
        <f>IFERROR(_xlfn.IFNA(VLOOKUP(Fullmath[[#This Row],[M4]],$H$2:$L1503,4,FALSE),VLOOKUP(Fullmath[[#This Row],[M4]],$H1505:$L$2227,4,FALSE)),0)</f>
        <v>0</v>
      </c>
      <c r="AE1504" s="15">
        <f>IFERROR(_xlfn.IFNA(VLOOKUP(Fullmath[[#This Row],[M5]],$H$2:$L1503,2,FALSE),VLOOKUP(Fullmath[[#This Row],[M5]],$H1505:$L$2227,2,FALSE)),0)</f>
        <v>0</v>
      </c>
      <c r="AF1504" s="16">
        <f>IFERROR(_xlfn.IFNA(VLOOKUP(Fullmath[[#This Row],[M5]],$H$2:$L1503,4,FALSE),VLOOKUP(Fullmath[[#This Row],[M5]],$H1505:$L$2227,4,FALSE)),0)</f>
        <v>0</v>
      </c>
      <c r="AI1504" s="15">
        <f>IFERROR(_xlfn.IFNA(VLOOKUP(Fullmath[[#This Row],[M6]],$H$2:$L1503,2,FALSE),VLOOKUP(Fullmath[[#This Row],[M6]],$H1505:$L$2227,2,FALSE)),0)</f>
        <v>0</v>
      </c>
      <c r="AJ1504" s="16">
        <f>IFERROR(_xlfn.IFNA(VLOOKUP(Fullmath[[#This Row],[M6]],$H$2:$L1503,4,FALSE),VLOOKUP(Fullmath[[#This Row],[M6]],$H1505:$L$2227,4,FALSE)),0)</f>
        <v>0</v>
      </c>
      <c r="AM1504" s="6">
        <f>(IFERROR(VLOOKUP(AK1504,Components[[Name]:[Price]],2,FALSE),0))</f>
        <v>0</v>
      </c>
      <c r="AP1504" s="6">
        <f>(IFERROR(VLOOKUP(AN1504,Components[[Name]:[Price]],2,FALSE),0))</f>
        <v>0</v>
      </c>
      <c r="AS1504" s="6">
        <f>(IFERROR(VLOOKUP(AQ1504,Components[[Name]:[Price]],2,FALSE),0))</f>
        <v>0</v>
      </c>
      <c r="AV1504" s="6">
        <f>(IFERROR(VLOOKUP(AT1504,Components[[Name]:[Price]],2,FALSE),0))</f>
        <v>0</v>
      </c>
      <c r="AY1504" s="6">
        <f>(IFERROR(VLOOKUP(AW1504,Components[[Name]:[Price]],2,FALSE),0))</f>
        <v>0</v>
      </c>
      <c r="BB1504" s="6">
        <f>(IFERROR(VLOOKUP(AZ1504,Components[[Name]:[Price]],2,FALSE),0))</f>
        <v>0</v>
      </c>
    </row>
    <row r="1505" spans="9:54" x14ac:dyDescent="0.2">
      <c r="I1505" s="7" t="e">
        <f>Fullmath[[#This Row],[Total CP]]/Fullmath[[#This Row],[Quantity]]</f>
        <v>#DIV/0!</v>
      </c>
      <c r="J15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5" s="6" t="e">
        <f>Fullmath[[#This Row],[Mat Cost]]/Fullmath[[#This Row],[Quantity]]</f>
        <v>#DIV/0!</v>
      </c>
      <c r="L15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5" s="14"/>
      <c r="O1505" s="15">
        <f>IFERROR(_xlfn.IFNA(VLOOKUP(Fullmath[[#This Row],[M1]],$H$2:$L1504,2,FALSE),VLOOKUP(Fullmath[[#This Row],[M1]],$H1506:$L$2227,2,FALSE)),0)</f>
        <v>0</v>
      </c>
      <c r="P1505" s="16">
        <f>IFERROR(_xlfn.IFNA(VLOOKUP(Fullmath[[#This Row],[M1]],$H$2:$L1504,4,FALSE),VLOOKUP(Fullmath[[#This Row],[M1]],$H1506:$L$2227,4,FALSE)),0)</f>
        <v>0</v>
      </c>
      <c r="S1505" s="15">
        <f>IFERROR(_xlfn.IFNA(VLOOKUP(Fullmath[[#This Row],[M2]],$H$2:$L1504,2,FALSE),VLOOKUP(Fullmath[[#This Row],[M2]],$H1506:$L$2227,2,FALSE)),0)</f>
        <v>0</v>
      </c>
      <c r="T1505" s="16">
        <f>IFERROR(_xlfn.IFNA(VLOOKUP(Fullmath[[#This Row],[M2]],$H$2:$L1504,4,FALSE),VLOOKUP(Fullmath[[#This Row],[M2]],$H1506:$L$2227,4,FALSE)),0)</f>
        <v>0</v>
      </c>
      <c r="W1505" s="15">
        <f>IFERROR(_xlfn.IFNA(VLOOKUP(Fullmath[[#This Row],[M3]],$H$2:$L1504,2,FALSE),VLOOKUP(Fullmath[[#This Row],[M3]],$H1506:$L$2227,2,FALSE)),0)</f>
        <v>0</v>
      </c>
      <c r="X1505" s="16">
        <f>IFERROR(_xlfn.IFNA(VLOOKUP(Fullmath[[#This Row],[M3]],$H$2:$L1504,4,FALSE),VLOOKUP(Fullmath[[#This Row],[M3]],$H1506:$L$2227,4,FALSE)),0)</f>
        <v>0</v>
      </c>
      <c r="AA1505" s="15">
        <f>IFERROR(_xlfn.IFNA(VLOOKUP(Fullmath[[#This Row],[M4]],$H$2:$L1504,2,FALSE),VLOOKUP(Fullmath[[#This Row],[M4]],$H1506:$L$2227,2,FALSE)),0)</f>
        <v>0</v>
      </c>
      <c r="AB1505" s="16">
        <f>IFERROR(_xlfn.IFNA(VLOOKUP(Fullmath[[#This Row],[M4]],$H$2:$L1504,4,FALSE),VLOOKUP(Fullmath[[#This Row],[M4]],$H1506:$L$2227,4,FALSE)),0)</f>
        <v>0</v>
      </c>
      <c r="AE1505" s="15">
        <f>IFERROR(_xlfn.IFNA(VLOOKUP(Fullmath[[#This Row],[M5]],$H$2:$L1504,2,FALSE),VLOOKUP(Fullmath[[#This Row],[M5]],$H1506:$L$2227,2,FALSE)),0)</f>
        <v>0</v>
      </c>
      <c r="AF1505" s="16">
        <f>IFERROR(_xlfn.IFNA(VLOOKUP(Fullmath[[#This Row],[M5]],$H$2:$L1504,4,FALSE),VLOOKUP(Fullmath[[#This Row],[M5]],$H1506:$L$2227,4,FALSE)),0)</f>
        <v>0</v>
      </c>
      <c r="AI1505" s="15">
        <f>IFERROR(_xlfn.IFNA(VLOOKUP(Fullmath[[#This Row],[M6]],$H$2:$L1504,2,FALSE),VLOOKUP(Fullmath[[#This Row],[M6]],$H1506:$L$2227,2,FALSE)),0)</f>
        <v>0</v>
      </c>
      <c r="AJ1505" s="16">
        <f>IFERROR(_xlfn.IFNA(VLOOKUP(Fullmath[[#This Row],[M6]],$H$2:$L1504,4,FALSE),VLOOKUP(Fullmath[[#This Row],[M6]],$H1506:$L$2227,4,FALSE)),0)</f>
        <v>0</v>
      </c>
      <c r="AM1505" s="6">
        <f>(IFERROR(VLOOKUP(AK1505,Components[[Name]:[Price]],2,FALSE),0))</f>
        <v>0</v>
      </c>
      <c r="AP1505" s="6">
        <f>(IFERROR(VLOOKUP(AN1505,Components[[Name]:[Price]],2,FALSE),0))</f>
        <v>0</v>
      </c>
      <c r="AS1505" s="6">
        <f>(IFERROR(VLOOKUP(AQ1505,Components[[Name]:[Price]],2,FALSE),0))</f>
        <v>0</v>
      </c>
      <c r="AV1505" s="6">
        <f>(IFERROR(VLOOKUP(AT1505,Components[[Name]:[Price]],2,FALSE),0))</f>
        <v>0</v>
      </c>
      <c r="AY1505" s="6">
        <f>(IFERROR(VLOOKUP(AW1505,Components[[Name]:[Price]],2,FALSE),0))</f>
        <v>0</v>
      </c>
      <c r="BB1505" s="6">
        <f>(IFERROR(VLOOKUP(AZ1505,Components[[Name]:[Price]],2,FALSE),0))</f>
        <v>0</v>
      </c>
    </row>
    <row r="1506" spans="9:54" x14ac:dyDescent="0.2">
      <c r="I1506" s="7" t="e">
        <f>Fullmath[[#This Row],[Total CP]]/Fullmath[[#This Row],[Quantity]]</f>
        <v>#DIV/0!</v>
      </c>
      <c r="J15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6" s="6" t="e">
        <f>Fullmath[[#This Row],[Mat Cost]]/Fullmath[[#This Row],[Quantity]]</f>
        <v>#DIV/0!</v>
      </c>
      <c r="L15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6" s="14"/>
      <c r="O1506" s="15">
        <f>IFERROR(_xlfn.IFNA(VLOOKUP(Fullmath[[#This Row],[M1]],$H$2:$L1505,2,FALSE),VLOOKUP(Fullmath[[#This Row],[M1]],$H1507:$L$2227,2,FALSE)),0)</f>
        <v>0</v>
      </c>
      <c r="P1506" s="16">
        <f>IFERROR(_xlfn.IFNA(VLOOKUP(Fullmath[[#This Row],[M1]],$H$2:$L1505,4,FALSE),VLOOKUP(Fullmath[[#This Row],[M1]],$H1507:$L$2227,4,FALSE)),0)</f>
        <v>0</v>
      </c>
      <c r="S1506" s="15">
        <f>IFERROR(_xlfn.IFNA(VLOOKUP(Fullmath[[#This Row],[M2]],$H$2:$L1505,2,FALSE),VLOOKUP(Fullmath[[#This Row],[M2]],$H1507:$L$2227,2,FALSE)),0)</f>
        <v>0</v>
      </c>
      <c r="T1506" s="16">
        <f>IFERROR(_xlfn.IFNA(VLOOKUP(Fullmath[[#This Row],[M2]],$H$2:$L1505,4,FALSE),VLOOKUP(Fullmath[[#This Row],[M2]],$H1507:$L$2227,4,FALSE)),0)</f>
        <v>0</v>
      </c>
      <c r="W1506" s="15">
        <f>IFERROR(_xlfn.IFNA(VLOOKUP(Fullmath[[#This Row],[M3]],$H$2:$L1505,2,FALSE),VLOOKUP(Fullmath[[#This Row],[M3]],$H1507:$L$2227,2,FALSE)),0)</f>
        <v>0</v>
      </c>
      <c r="X1506" s="16">
        <f>IFERROR(_xlfn.IFNA(VLOOKUP(Fullmath[[#This Row],[M3]],$H$2:$L1505,4,FALSE),VLOOKUP(Fullmath[[#This Row],[M3]],$H1507:$L$2227,4,FALSE)),0)</f>
        <v>0</v>
      </c>
      <c r="AA1506" s="15">
        <f>IFERROR(_xlfn.IFNA(VLOOKUP(Fullmath[[#This Row],[M4]],$H$2:$L1505,2,FALSE),VLOOKUP(Fullmath[[#This Row],[M4]],$H1507:$L$2227,2,FALSE)),0)</f>
        <v>0</v>
      </c>
      <c r="AB1506" s="16">
        <f>IFERROR(_xlfn.IFNA(VLOOKUP(Fullmath[[#This Row],[M4]],$H$2:$L1505,4,FALSE),VLOOKUP(Fullmath[[#This Row],[M4]],$H1507:$L$2227,4,FALSE)),0)</f>
        <v>0</v>
      </c>
      <c r="AE1506" s="15">
        <f>IFERROR(_xlfn.IFNA(VLOOKUP(Fullmath[[#This Row],[M5]],$H$2:$L1505,2,FALSE),VLOOKUP(Fullmath[[#This Row],[M5]],$H1507:$L$2227,2,FALSE)),0)</f>
        <v>0</v>
      </c>
      <c r="AF1506" s="16">
        <f>IFERROR(_xlfn.IFNA(VLOOKUP(Fullmath[[#This Row],[M5]],$H$2:$L1505,4,FALSE),VLOOKUP(Fullmath[[#This Row],[M5]],$H1507:$L$2227,4,FALSE)),0)</f>
        <v>0</v>
      </c>
      <c r="AI1506" s="15">
        <f>IFERROR(_xlfn.IFNA(VLOOKUP(Fullmath[[#This Row],[M6]],$H$2:$L1505,2,FALSE),VLOOKUP(Fullmath[[#This Row],[M6]],$H1507:$L$2227,2,FALSE)),0)</f>
        <v>0</v>
      </c>
      <c r="AJ1506" s="16">
        <f>IFERROR(_xlfn.IFNA(VLOOKUP(Fullmath[[#This Row],[M6]],$H$2:$L1505,4,FALSE),VLOOKUP(Fullmath[[#This Row],[M6]],$H1507:$L$2227,4,FALSE)),0)</f>
        <v>0</v>
      </c>
      <c r="AM1506" s="6">
        <f>(IFERROR(VLOOKUP(AK1506,Components[[Name]:[Price]],2,FALSE),0))</f>
        <v>0</v>
      </c>
      <c r="AP1506" s="6">
        <f>(IFERROR(VLOOKUP(AN1506,Components[[Name]:[Price]],2,FALSE),0))</f>
        <v>0</v>
      </c>
      <c r="AS1506" s="6">
        <f>(IFERROR(VLOOKUP(AQ1506,Components[[Name]:[Price]],2,FALSE),0))</f>
        <v>0</v>
      </c>
      <c r="AV1506" s="6">
        <f>(IFERROR(VLOOKUP(AT1506,Components[[Name]:[Price]],2,FALSE),0))</f>
        <v>0</v>
      </c>
      <c r="AY1506" s="6">
        <f>(IFERROR(VLOOKUP(AW1506,Components[[Name]:[Price]],2,FALSE),0))</f>
        <v>0</v>
      </c>
      <c r="BB1506" s="6">
        <f>(IFERROR(VLOOKUP(AZ1506,Components[[Name]:[Price]],2,FALSE),0))</f>
        <v>0</v>
      </c>
    </row>
    <row r="1507" spans="9:54" x14ac:dyDescent="0.2">
      <c r="I1507" s="7" t="e">
        <f>Fullmath[[#This Row],[Total CP]]/Fullmath[[#This Row],[Quantity]]</f>
        <v>#DIV/0!</v>
      </c>
      <c r="J15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7" s="6" t="e">
        <f>Fullmath[[#This Row],[Mat Cost]]/Fullmath[[#This Row],[Quantity]]</f>
        <v>#DIV/0!</v>
      </c>
      <c r="L15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7" s="14"/>
      <c r="O1507" s="15">
        <f>IFERROR(_xlfn.IFNA(VLOOKUP(Fullmath[[#This Row],[M1]],$H$2:$L1506,2,FALSE),VLOOKUP(Fullmath[[#This Row],[M1]],$H1508:$L$2227,2,FALSE)),0)</f>
        <v>0</v>
      </c>
      <c r="P1507" s="16">
        <f>IFERROR(_xlfn.IFNA(VLOOKUP(Fullmath[[#This Row],[M1]],$H$2:$L1506,4,FALSE),VLOOKUP(Fullmath[[#This Row],[M1]],$H1508:$L$2227,4,FALSE)),0)</f>
        <v>0</v>
      </c>
      <c r="S1507" s="15">
        <f>IFERROR(_xlfn.IFNA(VLOOKUP(Fullmath[[#This Row],[M2]],$H$2:$L1506,2,FALSE),VLOOKUP(Fullmath[[#This Row],[M2]],$H1508:$L$2227,2,FALSE)),0)</f>
        <v>0</v>
      </c>
      <c r="T1507" s="16">
        <f>IFERROR(_xlfn.IFNA(VLOOKUP(Fullmath[[#This Row],[M2]],$H$2:$L1506,4,FALSE),VLOOKUP(Fullmath[[#This Row],[M2]],$H1508:$L$2227,4,FALSE)),0)</f>
        <v>0</v>
      </c>
      <c r="W1507" s="15">
        <f>IFERROR(_xlfn.IFNA(VLOOKUP(Fullmath[[#This Row],[M3]],$H$2:$L1506,2,FALSE),VLOOKUP(Fullmath[[#This Row],[M3]],$H1508:$L$2227,2,FALSE)),0)</f>
        <v>0</v>
      </c>
      <c r="X1507" s="16">
        <f>IFERROR(_xlfn.IFNA(VLOOKUP(Fullmath[[#This Row],[M3]],$H$2:$L1506,4,FALSE),VLOOKUP(Fullmath[[#This Row],[M3]],$H1508:$L$2227,4,FALSE)),0)</f>
        <v>0</v>
      </c>
      <c r="AA1507" s="15">
        <f>IFERROR(_xlfn.IFNA(VLOOKUP(Fullmath[[#This Row],[M4]],$H$2:$L1506,2,FALSE),VLOOKUP(Fullmath[[#This Row],[M4]],$H1508:$L$2227,2,FALSE)),0)</f>
        <v>0</v>
      </c>
      <c r="AB1507" s="16">
        <f>IFERROR(_xlfn.IFNA(VLOOKUP(Fullmath[[#This Row],[M4]],$H$2:$L1506,4,FALSE),VLOOKUP(Fullmath[[#This Row],[M4]],$H1508:$L$2227,4,FALSE)),0)</f>
        <v>0</v>
      </c>
      <c r="AE1507" s="15">
        <f>IFERROR(_xlfn.IFNA(VLOOKUP(Fullmath[[#This Row],[M5]],$H$2:$L1506,2,FALSE),VLOOKUP(Fullmath[[#This Row],[M5]],$H1508:$L$2227,2,FALSE)),0)</f>
        <v>0</v>
      </c>
      <c r="AF1507" s="16">
        <f>IFERROR(_xlfn.IFNA(VLOOKUP(Fullmath[[#This Row],[M5]],$H$2:$L1506,4,FALSE),VLOOKUP(Fullmath[[#This Row],[M5]],$H1508:$L$2227,4,FALSE)),0)</f>
        <v>0</v>
      </c>
      <c r="AI1507" s="15">
        <f>IFERROR(_xlfn.IFNA(VLOOKUP(Fullmath[[#This Row],[M6]],$H$2:$L1506,2,FALSE),VLOOKUP(Fullmath[[#This Row],[M6]],$H1508:$L$2227,2,FALSE)),0)</f>
        <v>0</v>
      </c>
      <c r="AJ1507" s="16">
        <f>IFERROR(_xlfn.IFNA(VLOOKUP(Fullmath[[#This Row],[M6]],$H$2:$L1506,4,FALSE),VLOOKUP(Fullmath[[#This Row],[M6]],$H1508:$L$2227,4,FALSE)),0)</f>
        <v>0</v>
      </c>
      <c r="AM1507" s="6">
        <f>(IFERROR(VLOOKUP(AK1507,Components[[Name]:[Price]],2,FALSE),0))</f>
        <v>0</v>
      </c>
      <c r="AP1507" s="6">
        <f>(IFERROR(VLOOKUP(AN1507,Components[[Name]:[Price]],2,FALSE),0))</f>
        <v>0</v>
      </c>
      <c r="AS1507" s="6">
        <f>(IFERROR(VLOOKUP(AQ1507,Components[[Name]:[Price]],2,FALSE),0))</f>
        <v>0</v>
      </c>
      <c r="AV1507" s="6">
        <f>(IFERROR(VLOOKUP(AT1507,Components[[Name]:[Price]],2,FALSE),0))</f>
        <v>0</v>
      </c>
      <c r="AY1507" s="6">
        <f>(IFERROR(VLOOKUP(AW1507,Components[[Name]:[Price]],2,FALSE),0))</f>
        <v>0</v>
      </c>
      <c r="BB1507" s="6">
        <f>(IFERROR(VLOOKUP(AZ1507,Components[[Name]:[Price]],2,FALSE),0))</f>
        <v>0</v>
      </c>
    </row>
    <row r="1508" spans="9:54" x14ac:dyDescent="0.2">
      <c r="I1508" s="7" t="e">
        <f>Fullmath[[#This Row],[Total CP]]/Fullmath[[#This Row],[Quantity]]</f>
        <v>#DIV/0!</v>
      </c>
      <c r="J15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8" s="6" t="e">
        <f>Fullmath[[#This Row],[Mat Cost]]/Fullmath[[#This Row],[Quantity]]</f>
        <v>#DIV/0!</v>
      </c>
      <c r="L15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8" s="14"/>
      <c r="O1508" s="15">
        <f>IFERROR(_xlfn.IFNA(VLOOKUP(Fullmath[[#This Row],[M1]],$H$2:$L1507,2,FALSE),VLOOKUP(Fullmath[[#This Row],[M1]],$H1509:$L$2227,2,FALSE)),0)</f>
        <v>0</v>
      </c>
      <c r="P1508" s="16">
        <f>IFERROR(_xlfn.IFNA(VLOOKUP(Fullmath[[#This Row],[M1]],$H$2:$L1507,4,FALSE),VLOOKUP(Fullmath[[#This Row],[M1]],$H1509:$L$2227,4,FALSE)),0)</f>
        <v>0</v>
      </c>
      <c r="S1508" s="15">
        <f>IFERROR(_xlfn.IFNA(VLOOKUP(Fullmath[[#This Row],[M2]],$H$2:$L1507,2,FALSE),VLOOKUP(Fullmath[[#This Row],[M2]],$H1509:$L$2227,2,FALSE)),0)</f>
        <v>0</v>
      </c>
      <c r="T1508" s="16">
        <f>IFERROR(_xlfn.IFNA(VLOOKUP(Fullmath[[#This Row],[M2]],$H$2:$L1507,4,FALSE),VLOOKUP(Fullmath[[#This Row],[M2]],$H1509:$L$2227,4,FALSE)),0)</f>
        <v>0</v>
      </c>
      <c r="W1508" s="15">
        <f>IFERROR(_xlfn.IFNA(VLOOKUP(Fullmath[[#This Row],[M3]],$H$2:$L1507,2,FALSE),VLOOKUP(Fullmath[[#This Row],[M3]],$H1509:$L$2227,2,FALSE)),0)</f>
        <v>0</v>
      </c>
      <c r="X1508" s="16">
        <f>IFERROR(_xlfn.IFNA(VLOOKUP(Fullmath[[#This Row],[M3]],$H$2:$L1507,4,FALSE),VLOOKUP(Fullmath[[#This Row],[M3]],$H1509:$L$2227,4,FALSE)),0)</f>
        <v>0</v>
      </c>
      <c r="AA1508" s="15">
        <f>IFERROR(_xlfn.IFNA(VLOOKUP(Fullmath[[#This Row],[M4]],$H$2:$L1507,2,FALSE),VLOOKUP(Fullmath[[#This Row],[M4]],$H1509:$L$2227,2,FALSE)),0)</f>
        <v>0</v>
      </c>
      <c r="AB1508" s="16">
        <f>IFERROR(_xlfn.IFNA(VLOOKUP(Fullmath[[#This Row],[M4]],$H$2:$L1507,4,FALSE),VLOOKUP(Fullmath[[#This Row],[M4]],$H1509:$L$2227,4,FALSE)),0)</f>
        <v>0</v>
      </c>
      <c r="AE1508" s="15">
        <f>IFERROR(_xlfn.IFNA(VLOOKUP(Fullmath[[#This Row],[M5]],$H$2:$L1507,2,FALSE),VLOOKUP(Fullmath[[#This Row],[M5]],$H1509:$L$2227,2,FALSE)),0)</f>
        <v>0</v>
      </c>
      <c r="AF1508" s="16">
        <f>IFERROR(_xlfn.IFNA(VLOOKUP(Fullmath[[#This Row],[M5]],$H$2:$L1507,4,FALSE),VLOOKUP(Fullmath[[#This Row],[M5]],$H1509:$L$2227,4,FALSE)),0)</f>
        <v>0</v>
      </c>
      <c r="AI1508" s="15">
        <f>IFERROR(_xlfn.IFNA(VLOOKUP(Fullmath[[#This Row],[M6]],$H$2:$L1507,2,FALSE),VLOOKUP(Fullmath[[#This Row],[M6]],$H1509:$L$2227,2,FALSE)),0)</f>
        <v>0</v>
      </c>
      <c r="AJ1508" s="16">
        <f>IFERROR(_xlfn.IFNA(VLOOKUP(Fullmath[[#This Row],[M6]],$H$2:$L1507,4,FALSE),VLOOKUP(Fullmath[[#This Row],[M6]],$H1509:$L$2227,4,FALSE)),0)</f>
        <v>0</v>
      </c>
      <c r="AM1508" s="6">
        <f>(IFERROR(VLOOKUP(AK1508,Components[[Name]:[Price]],2,FALSE),0))</f>
        <v>0</v>
      </c>
      <c r="AP1508" s="6">
        <f>(IFERROR(VLOOKUP(AN1508,Components[[Name]:[Price]],2,FALSE),0))</f>
        <v>0</v>
      </c>
      <c r="AS1508" s="6">
        <f>(IFERROR(VLOOKUP(AQ1508,Components[[Name]:[Price]],2,FALSE),0))</f>
        <v>0</v>
      </c>
      <c r="AV1508" s="6">
        <f>(IFERROR(VLOOKUP(AT1508,Components[[Name]:[Price]],2,FALSE),0))</f>
        <v>0</v>
      </c>
      <c r="AY1508" s="6">
        <f>(IFERROR(VLOOKUP(AW1508,Components[[Name]:[Price]],2,FALSE),0))</f>
        <v>0</v>
      </c>
      <c r="BB1508" s="6">
        <f>(IFERROR(VLOOKUP(AZ1508,Components[[Name]:[Price]],2,FALSE),0))</f>
        <v>0</v>
      </c>
    </row>
    <row r="1509" spans="9:54" x14ac:dyDescent="0.2">
      <c r="I1509" s="7" t="e">
        <f>Fullmath[[#This Row],[Total CP]]/Fullmath[[#This Row],[Quantity]]</f>
        <v>#DIV/0!</v>
      </c>
      <c r="J15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09" s="6" t="e">
        <f>Fullmath[[#This Row],[Mat Cost]]/Fullmath[[#This Row],[Quantity]]</f>
        <v>#DIV/0!</v>
      </c>
      <c r="L15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09" s="14"/>
      <c r="O1509" s="15">
        <f>IFERROR(_xlfn.IFNA(VLOOKUP(Fullmath[[#This Row],[M1]],$H$2:$L1508,2,FALSE),VLOOKUP(Fullmath[[#This Row],[M1]],$H1510:$L$2227,2,FALSE)),0)</f>
        <v>0</v>
      </c>
      <c r="P1509" s="16">
        <f>IFERROR(_xlfn.IFNA(VLOOKUP(Fullmath[[#This Row],[M1]],$H$2:$L1508,4,FALSE),VLOOKUP(Fullmath[[#This Row],[M1]],$H1510:$L$2227,4,FALSE)),0)</f>
        <v>0</v>
      </c>
      <c r="S1509" s="15">
        <f>IFERROR(_xlfn.IFNA(VLOOKUP(Fullmath[[#This Row],[M2]],$H$2:$L1508,2,FALSE),VLOOKUP(Fullmath[[#This Row],[M2]],$H1510:$L$2227,2,FALSE)),0)</f>
        <v>0</v>
      </c>
      <c r="T1509" s="16">
        <f>IFERROR(_xlfn.IFNA(VLOOKUP(Fullmath[[#This Row],[M2]],$H$2:$L1508,4,FALSE),VLOOKUP(Fullmath[[#This Row],[M2]],$H1510:$L$2227,4,FALSE)),0)</f>
        <v>0</v>
      </c>
      <c r="W1509" s="15">
        <f>IFERROR(_xlfn.IFNA(VLOOKUP(Fullmath[[#This Row],[M3]],$H$2:$L1508,2,FALSE),VLOOKUP(Fullmath[[#This Row],[M3]],$H1510:$L$2227,2,FALSE)),0)</f>
        <v>0</v>
      </c>
      <c r="X1509" s="16">
        <f>IFERROR(_xlfn.IFNA(VLOOKUP(Fullmath[[#This Row],[M3]],$H$2:$L1508,4,FALSE),VLOOKUP(Fullmath[[#This Row],[M3]],$H1510:$L$2227,4,FALSE)),0)</f>
        <v>0</v>
      </c>
      <c r="AA1509" s="15">
        <f>IFERROR(_xlfn.IFNA(VLOOKUP(Fullmath[[#This Row],[M4]],$H$2:$L1508,2,FALSE),VLOOKUP(Fullmath[[#This Row],[M4]],$H1510:$L$2227,2,FALSE)),0)</f>
        <v>0</v>
      </c>
      <c r="AB1509" s="16">
        <f>IFERROR(_xlfn.IFNA(VLOOKUP(Fullmath[[#This Row],[M4]],$H$2:$L1508,4,FALSE),VLOOKUP(Fullmath[[#This Row],[M4]],$H1510:$L$2227,4,FALSE)),0)</f>
        <v>0</v>
      </c>
      <c r="AE1509" s="15">
        <f>IFERROR(_xlfn.IFNA(VLOOKUP(Fullmath[[#This Row],[M5]],$H$2:$L1508,2,FALSE),VLOOKUP(Fullmath[[#This Row],[M5]],$H1510:$L$2227,2,FALSE)),0)</f>
        <v>0</v>
      </c>
      <c r="AF1509" s="16">
        <f>IFERROR(_xlfn.IFNA(VLOOKUP(Fullmath[[#This Row],[M5]],$H$2:$L1508,4,FALSE),VLOOKUP(Fullmath[[#This Row],[M5]],$H1510:$L$2227,4,FALSE)),0)</f>
        <v>0</v>
      </c>
      <c r="AI1509" s="15">
        <f>IFERROR(_xlfn.IFNA(VLOOKUP(Fullmath[[#This Row],[M6]],$H$2:$L1508,2,FALSE),VLOOKUP(Fullmath[[#This Row],[M6]],$H1510:$L$2227,2,FALSE)),0)</f>
        <v>0</v>
      </c>
      <c r="AJ1509" s="16">
        <f>IFERROR(_xlfn.IFNA(VLOOKUP(Fullmath[[#This Row],[M6]],$H$2:$L1508,4,FALSE),VLOOKUP(Fullmath[[#This Row],[M6]],$H1510:$L$2227,4,FALSE)),0)</f>
        <v>0</v>
      </c>
      <c r="AM1509" s="6">
        <f>(IFERROR(VLOOKUP(AK1509,Components[[Name]:[Price]],2,FALSE),0))</f>
        <v>0</v>
      </c>
      <c r="AP1509" s="6">
        <f>(IFERROR(VLOOKUP(AN1509,Components[[Name]:[Price]],2,FALSE),0))</f>
        <v>0</v>
      </c>
      <c r="AS1509" s="6">
        <f>(IFERROR(VLOOKUP(AQ1509,Components[[Name]:[Price]],2,FALSE),0))</f>
        <v>0</v>
      </c>
      <c r="AV1509" s="6">
        <f>(IFERROR(VLOOKUP(AT1509,Components[[Name]:[Price]],2,FALSE),0))</f>
        <v>0</v>
      </c>
      <c r="AY1509" s="6">
        <f>(IFERROR(VLOOKUP(AW1509,Components[[Name]:[Price]],2,FALSE),0))</f>
        <v>0</v>
      </c>
      <c r="BB1509" s="6">
        <f>(IFERROR(VLOOKUP(AZ1509,Components[[Name]:[Price]],2,FALSE),0))</f>
        <v>0</v>
      </c>
    </row>
    <row r="1510" spans="9:54" x14ac:dyDescent="0.2">
      <c r="I1510" s="7" t="e">
        <f>Fullmath[[#This Row],[Total CP]]/Fullmath[[#This Row],[Quantity]]</f>
        <v>#DIV/0!</v>
      </c>
      <c r="J15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0" s="6" t="e">
        <f>Fullmath[[#This Row],[Mat Cost]]/Fullmath[[#This Row],[Quantity]]</f>
        <v>#DIV/0!</v>
      </c>
      <c r="L15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0" s="14"/>
      <c r="O1510" s="15">
        <f>IFERROR(_xlfn.IFNA(VLOOKUP(Fullmath[[#This Row],[M1]],$H$2:$L1509,2,FALSE),VLOOKUP(Fullmath[[#This Row],[M1]],$H1511:$L$2227,2,FALSE)),0)</f>
        <v>0</v>
      </c>
      <c r="P1510" s="16">
        <f>IFERROR(_xlfn.IFNA(VLOOKUP(Fullmath[[#This Row],[M1]],$H$2:$L1509,4,FALSE),VLOOKUP(Fullmath[[#This Row],[M1]],$H1511:$L$2227,4,FALSE)),0)</f>
        <v>0</v>
      </c>
      <c r="S1510" s="15">
        <f>IFERROR(_xlfn.IFNA(VLOOKUP(Fullmath[[#This Row],[M2]],$H$2:$L1509,2,FALSE),VLOOKUP(Fullmath[[#This Row],[M2]],$H1511:$L$2227,2,FALSE)),0)</f>
        <v>0</v>
      </c>
      <c r="T1510" s="16">
        <f>IFERROR(_xlfn.IFNA(VLOOKUP(Fullmath[[#This Row],[M2]],$H$2:$L1509,4,FALSE),VLOOKUP(Fullmath[[#This Row],[M2]],$H1511:$L$2227,4,FALSE)),0)</f>
        <v>0</v>
      </c>
      <c r="W1510" s="15">
        <f>IFERROR(_xlfn.IFNA(VLOOKUP(Fullmath[[#This Row],[M3]],$H$2:$L1509,2,FALSE),VLOOKUP(Fullmath[[#This Row],[M3]],$H1511:$L$2227,2,FALSE)),0)</f>
        <v>0</v>
      </c>
      <c r="X1510" s="16">
        <f>IFERROR(_xlfn.IFNA(VLOOKUP(Fullmath[[#This Row],[M3]],$H$2:$L1509,4,FALSE),VLOOKUP(Fullmath[[#This Row],[M3]],$H1511:$L$2227,4,FALSE)),0)</f>
        <v>0</v>
      </c>
      <c r="AA1510" s="15">
        <f>IFERROR(_xlfn.IFNA(VLOOKUP(Fullmath[[#This Row],[M4]],$H$2:$L1509,2,FALSE),VLOOKUP(Fullmath[[#This Row],[M4]],$H1511:$L$2227,2,FALSE)),0)</f>
        <v>0</v>
      </c>
      <c r="AB1510" s="16">
        <f>IFERROR(_xlfn.IFNA(VLOOKUP(Fullmath[[#This Row],[M4]],$H$2:$L1509,4,FALSE),VLOOKUP(Fullmath[[#This Row],[M4]],$H1511:$L$2227,4,FALSE)),0)</f>
        <v>0</v>
      </c>
      <c r="AE1510" s="15">
        <f>IFERROR(_xlfn.IFNA(VLOOKUP(Fullmath[[#This Row],[M5]],$H$2:$L1509,2,FALSE),VLOOKUP(Fullmath[[#This Row],[M5]],$H1511:$L$2227,2,FALSE)),0)</f>
        <v>0</v>
      </c>
      <c r="AF1510" s="16">
        <f>IFERROR(_xlfn.IFNA(VLOOKUP(Fullmath[[#This Row],[M5]],$H$2:$L1509,4,FALSE),VLOOKUP(Fullmath[[#This Row],[M5]],$H1511:$L$2227,4,FALSE)),0)</f>
        <v>0</v>
      </c>
      <c r="AI1510" s="15">
        <f>IFERROR(_xlfn.IFNA(VLOOKUP(Fullmath[[#This Row],[M6]],$H$2:$L1509,2,FALSE),VLOOKUP(Fullmath[[#This Row],[M6]],$H1511:$L$2227,2,FALSE)),0)</f>
        <v>0</v>
      </c>
      <c r="AJ1510" s="16">
        <f>IFERROR(_xlfn.IFNA(VLOOKUP(Fullmath[[#This Row],[M6]],$H$2:$L1509,4,FALSE),VLOOKUP(Fullmath[[#This Row],[M6]],$H1511:$L$2227,4,FALSE)),0)</f>
        <v>0</v>
      </c>
      <c r="AM1510" s="6">
        <f>(IFERROR(VLOOKUP(AK1510,Components[[Name]:[Price]],2,FALSE),0))</f>
        <v>0</v>
      </c>
      <c r="AP1510" s="6">
        <f>(IFERROR(VLOOKUP(AN1510,Components[[Name]:[Price]],2,FALSE),0))</f>
        <v>0</v>
      </c>
      <c r="AS1510" s="6">
        <f>(IFERROR(VLOOKUP(AQ1510,Components[[Name]:[Price]],2,FALSE),0))</f>
        <v>0</v>
      </c>
      <c r="AV1510" s="6">
        <f>(IFERROR(VLOOKUP(AT1510,Components[[Name]:[Price]],2,FALSE),0))</f>
        <v>0</v>
      </c>
      <c r="AY1510" s="6">
        <f>(IFERROR(VLOOKUP(AW1510,Components[[Name]:[Price]],2,FALSE),0))</f>
        <v>0</v>
      </c>
      <c r="BB1510" s="6">
        <f>(IFERROR(VLOOKUP(AZ1510,Components[[Name]:[Price]],2,FALSE),0))</f>
        <v>0</v>
      </c>
    </row>
    <row r="1511" spans="9:54" x14ac:dyDescent="0.2">
      <c r="I1511" s="7" t="e">
        <f>Fullmath[[#This Row],[Total CP]]/Fullmath[[#This Row],[Quantity]]</f>
        <v>#DIV/0!</v>
      </c>
      <c r="J15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1" s="6" t="e">
        <f>Fullmath[[#This Row],[Mat Cost]]/Fullmath[[#This Row],[Quantity]]</f>
        <v>#DIV/0!</v>
      </c>
      <c r="L15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1" s="14"/>
      <c r="O1511" s="15">
        <f>IFERROR(_xlfn.IFNA(VLOOKUP(Fullmath[[#This Row],[M1]],$H$2:$L1510,2,FALSE),VLOOKUP(Fullmath[[#This Row],[M1]],$H1512:$L$2227,2,FALSE)),0)</f>
        <v>0</v>
      </c>
      <c r="P1511" s="16">
        <f>IFERROR(_xlfn.IFNA(VLOOKUP(Fullmath[[#This Row],[M1]],$H$2:$L1510,4,FALSE),VLOOKUP(Fullmath[[#This Row],[M1]],$H1512:$L$2227,4,FALSE)),0)</f>
        <v>0</v>
      </c>
      <c r="S1511" s="15">
        <f>IFERROR(_xlfn.IFNA(VLOOKUP(Fullmath[[#This Row],[M2]],$H$2:$L1510,2,FALSE),VLOOKUP(Fullmath[[#This Row],[M2]],$H1512:$L$2227,2,FALSE)),0)</f>
        <v>0</v>
      </c>
      <c r="T1511" s="16">
        <f>IFERROR(_xlfn.IFNA(VLOOKUP(Fullmath[[#This Row],[M2]],$H$2:$L1510,4,FALSE),VLOOKUP(Fullmath[[#This Row],[M2]],$H1512:$L$2227,4,FALSE)),0)</f>
        <v>0</v>
      </c>
      <c r="W1511" s="15">
        <f>IFERROR(_xlfn.IFNA(VLOOKUP(Fullmath[[#This Row],[M3]],$H$2:$L1510,2,FALSE),VLOOKUP(Fullmath[[#This Row],[M3]],$H1512:$L$2227,2,FALSE)),0)</f>
        <v>0</v>
      </c>
      <c r="X1511" s="16">
        <f>IFERROR(_xlfn.IFNA(VLOOKUP(Fullmath[[#This Row],[M3]],$H$2:$L1510,4,FALSE),VLOOKUP(Fullmath[[#This Row],[M3]],$H1512:$L$2227,4,FALSE)),0)</f>
        <v>0</v>
      </c>
      <c r="AA1511" s="15">
        <f>IFERROR(_xlfn.IFNA(VLOOKUP(Fullmath[[#This Row],[M4]],$H$2:$L1510,2,FALSE),VLOOKUP(Fullmath[[#This Row],[M4]],$H1512:$L$2227,2,FALSE)),0)</f>
        <v>0</v>
      </c>
      <c r="AB1511" s="16">
        <f>IFERROR(_xlfn.IFNA(VLOOKUP(Fullmath[[#This Row],[M4]],$H$2:$L1510,4,FALSE),VLOOKUP(Fullmath[[#This Row],[M4]],$H1512:$L$2227,4,FALSE)),0)</f>
        <v>0</v>
      </c>
      <c r="AE1511" s="15">
        <f>IFERROR(_xlfn.IFNA(VLOOKUP(Fullmath[[#This Row],[M5]],$H$2:$L1510,2,FALSE),VLOOKUP(Fullmath[[#This Row],[M5]],$H1512:$L$2227,2,FALSE)),0)</f>
        <v>0</v>
      </c>
      <c r="AF1511" s="16">
        <f>IFERROR(_xlfn.IFNA(VLOOKUP(Fullmath[[#This Row],[M5]],$H$2:$L1510,4,FALSE),VLOOKUP(Fullmath[[#This Row],[M5]],$H1512:$L$2227,4,FALSE)),0)</f>
        <v>0</v>
      </c>
      <c r="AI1511" s="15">
        <f>IFERROR(_xlfn.IFNA(VLOOKUP(Fullmath[[#This Row],[M6]],$H$2:$L1510,2,FALSE),VLOOKUP(Fullmath[[#This Row],[M6]],$H1512:$L$2227,2,FALSE)),0)</f>
        <v>0</v>
      </c>
      <c r="AJ1511" s="16">
        <f>IFERROR(_xlfn.IFNA(VLOOKUP(Fullmath[[#This Row],[M6]],$H$2:$L1510,4,FALSE),VLOOKUP(Fullmath[[#This Row],[M6]],$H1512:$L$2227,4,FALSE)),0)</f>
        <v>0</v>
      </c>
      <c r="AM1511" s="6">
        <f>(IFERROR(VLOOKUP(AK1511,Components[[Name]:[Price]],2,FALSE),0))</f>
        <v>0</v>
      </c>
      <c r="AP1511" s="6">
        <f>(IFERROR(VLOOKUP(AN1511,Components[[Name]:[Price]],2,FALSE),0))</f>
        <v>0</v>
      </c>
      <c r="AS1511" s="6">
        <f>(IFERROR(VLOOKUP(AQ1511,Components[[Name]:[Price]],2,FALSE),0))</f>
        <v>0</v>
      </c>
      <c r="AV1511" s="6">
        <f>(IFERROR(VLOOKUP(AT1511,Components[[Name]:[Price]],2,FALSE),0))</f>
        <v>0</v>
      </c>
      <c r="AY1511" s="6">
        <f>(IFERROR(VLOOKUP(AW1511,Components[[Name]:[Price]],2,FALSE),0))</f>
        <v>0</v>
      </c>
      <c r="BB1511" s="6">
        <f>(IFERROR(VLOOKUP(AZ1511,Components[[Name]:[Price]],2,FALSE),0))</f>
        <v>0</v>
      </c>
    </row>
    <row r="1512" spans="9:54" x14ac:dyDescent="0.2">
      <c r="I1512" s="7" t="e">
        <f>Fullmath[[#This Row],[Total CP]]/Fullmath[[#This Row],[Quantity]]</f>
        <v>#DIV/0!</v>
      </c>
      <c r="J15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2" s="6" t="e">
        <f>Fullmath[[#This Row],[Mat Cost]]/Fullmath[[#This Row],[Quantity]]</f>
        <v>#DIV/0!</v>
      </c>
      <c r="L15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2" s="14"/>
      <c r="O1512" s="15">
        <f>IFERROR(_xlfn.IFNA(VLOOKUP(Fullmath[[#This Row],[M1]],$H$2:$L1511,2,FALSE),VLOOKUP(Fullmath[[#This Row],[M1]],$H1513:$L$2227,2,FALSE)),0)</f>
        <v>0</v>
      </c>
      <c r="P1512" s="16">
        <f>IFERROR(_xlfn.IFNA(VLOOKUP(Fullmath[[#This Row],[M1]],$H$2:$L1511,4,FALSE),VLOOKUP(Fullmath[[#This Row],[M1]],$H1513:$L$2227,4,FALSE)),0)</f>
        <v>0</v>
      </c>
      <c r="S1512" s="15">
        <f>IFERROR(_xlfn.IFNA(VLOOKUP(Fullmath[[#This Row],[M2]],$H$2:$L1511,2,FALSE),VLOOKUP(Fullmath[[#This Row],[M2]],$H1513:$L$2227,2,FALSE)),0)</f>
        <v>0</v>
      </c>
      <c r="T1512" s="16">
        <f>IFERROR(_xlfn.IFNA(VLOOKUP(Fullmath[[#This Row],[M2]],$H$2:$L1511,4,FALSE),VLOOKUP(Fullmath[[#This Row],[M2]],$H1513:$L$2227,4,FALSE)),0)</f>
        <v>0</v>
      </c>
      <c r="W1512" s="15">
        <f>IFERROR(_xlfn.IFNA(VLOOKUP(Fullmath[[#This Row],[M3]],$H$2:$L1511,2,FALSE),VLOOKUP(Fullmath[[#This Row],[M3]],$H1513:$L$2227,2,FALSE)),0)</f>
        <v>0</v>
      </c>
      <c r="X1512" s="16">
        <f>IFERROR(_xlfn.IFNA(VLOOKUP(Fullmath[[#This Row],[M3]],$H$2:$L1511,4,FALSE),VLOOKUP(Fullmath[[#This Row],[M3]],$H1513:$L$2227,4,FALSE)),0)</f>
        <v>0</v>
      </c>
      <c r="AA1512" s="15">
        <f>IFERROR(_xlfn.IFNA(VLOOKUP(Fullmath[[#This Row],[M4]],$H$2:$L1511,2,FALSE),VLOOKUP(Fullmath[[#This Row],[M4]],$H1513:$L$2227,2,FALSE)),0)</f>
        <v>0</v>
      </c>
      <c r="AB1512" s="16">
        <f>IFERROR(_xlfn.IFNA(VLOOKUP(Fullmath[[#This Row],[M4]],$H$2:$L1511,4,FALSE),VLOOKUP(Fullmath[[#This Row],[M4]],$H1513:$L$2227,4,FALSE)),0)</f>
        <v>0</v>
      </c>
      <c r="AE1512" s="15">
        <f>IFERROR(_xlfn.IFNA(VLOOKUP(Fullmath[[#This Row],[M5]],$H$2:$L1511,2,FALSE),VLOOKUP(Fullmath[[#This Row],[M5]],$H1513:$L$2227,2,FALSE)),0)</f>
        <v>0</v>
      </c>
      <c r="AF1512" s="16">
        <f>IFERROR(_xlfn.IFNA(VLOOKUP(Fullmath[[#This Row],[M5]],$H$2:$L1511,4,FALSE),VLOOKUP(Fullmath[[#This Row],[M5]],$H1513:$L$2227,4,FALSE)),0)</f>
        <v>0</v>
      </c>
      <c r="AI1512" s="15">
        <f>IFERROR(_xlfn.IFNA(VLOOKUP(Fullmath[[#This Row],[M6]],$H$2:$L1511,2,FALSE),VLOOKUP(Fullmath[[#This Row],[M6]],$H1513:$L$2227,2,FALSE)),0)</f>
        <v>0</v>
      </c>
      <c r="AJ1512" s="16">
        <f>IFERROR(_xlfn.IFNA(VLOOKUP(Fullmath[[#This Row],[M6]],$H$2:$L1511,4,FALSE),VLOOKUP(Fullmath[[#This Row],[M6]],$H1513:$L$2227,4,FALSE)),0)</f>
        <v>0</v>
      </c>
      <c r="AM1512" s="6">
        <f>(IFERROR(VLOOKUP(AK1512,Components[[Name]:[Price]],2,FALSE),0))</f>
        <v>0</v>
      </c>
      <c r="AP1512" s="6">
        <f>(IFERROR(VLOOKUP(AN1512,Components[[Name]:[Price]],2,FALSE),0))</f>
        <v>0</v>
      </c>
      <c r="AS1512" s="6">
        <f>(IFERROR(VLOOKUP(AQ1512,Components[[Name]:[Price]],2,FALSE),0))</f>
        <v>0</v>
      </c>
      <c r="AV1512" s="6">
        <f>(IFERROR(VLOOKUP(AT1512,Components[[Name]:[Price]],2,FALSE),0))</f>
        <v>0</v>
      </c>
      <c r="AY1512" s="6">
        <f>(IFERROR(VLOOKUP(AW1512,Components[[Name]:[Price]],2,FALSE),0))</f>
        <v>0</v>
      </c>
      <c r="BB1512" s="6">
        <f>(IFERROR(VLOOKUP(AZ1512,Components[[Name]:[Price]],2,FALSE),0))</f>
        <v>0</v>
      </c>
    </row>
    <row r="1513" spans="9:54" x14ac:dyDescent="0.2">
      <c r="I1513" s="7" t="e">
        <f>Fullmath[[#This Row],[Total CP]]/Fullmath[[#This Row],[Quantity]]</f>
        <v>#DIV/0!</v>
      </c>
      <c r="J15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3" s="6" t="e">
        <f>Fullmath[[#This Row],[Mat Cost]]/Fullmath[[#This Row],[Quantity]]</f>
        <v>#DIV/0!</v>
      </c>
      <c r="L15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3" s="14"/>
      <c r="O1513" s="15">
        <f>IFERROR(_xlfn.IFNA(VLOOKUP(Fullmath[[#This Row],[M1]],$H$2:$L1512,2,FALSE),VLOOKUP(Fullmath[[#This Row],[M1]],$H1514:$L$2227,2,FALSE)),0)</f>
        <v>0</v>
      </c>
      <c r="P1513" s="16">
        <f>IFERROR(_xlfn.IFNA(VLOOKUP(Fullmath[[#This Row],[M1]],$H$2:$L1512,4,FALSE),VLOOKUP(Fullmath[[#This Row],[M1]],$H1514:$L$2227,4,FALSE)),0)</f>
        <v>0</v>
      </c>
      <c r="S1513" s="15">
        <f>IFERROR(_xlfn.IFNA(VLOOKUP(Fullmath[[#This Row],[M2]],$H$2:$L1512,2,FALSE),VLOOKUP(Fullmath[[#This Row],[M2]],$H1514:$L$2227,2,FALSE)),0)</f>
        <v>0</v>
      </c>
      <c r="T1513" s="16">
        <f>IFERROR(_xlfn.IFNA(VLOOKUP(Fullmath[[#This Row],[M2]],$H$2:$L1512,4,FALSE),VLOOKUP(Fullmath[[#This Row],[M2]],$H1514:$L$2227,4,FALSE)),0)</f>
        <v>0</v>
      </c>
      <c r="W1513" s="15">
        <f>IFERROR(_xlfn.IFNA(VLOOKUP(Fullmath[[#This Row],[M3]],$H$2:$L1512,2,FALSE),VLOOKUP(Fullmath[[#This Row],[M3]],$H1514:$L$2227,2,FALSE)),0)</f>
        <v>0</v>
      </c>
      <c r="X1513" s="16">
        <f>IFERROR(_xlfn.IFNA(VLOOKUP(Fullmath[[#This Row],[M3]],$H$2:$L1512,4,FALSE),VLOOKUP(Fullmath[[#This Row],[M3]],$H1514:$L$2227,4,FALSE)),0)</f>
        <v>0</v>
      </c>
      <c r="AA1513" s="15">
        <f>IFERROR(_xlfn.IFNA(VLOOKUP(Fullmath[[#This Row],[M4]],$H$2:$L1512,2,FALSE),VLOOKUP(Fullmath[[#This Row],[M4]],$H1514:$L$2227,2,FALSE)),0)</f>
        <v>0</v>
      </c>
      <c r="AB1513" s="16">
        <f>IFERROR(_xlfn.IFNA(VLOOKUP(Fullmath[[#This Row],[M4]],$H$2:$L1512,4,FALSE),VLOOKUP(Fullmath[[#This Row],[M4]],$H1514:$L$2227,4,FALSE)),0)</f>
        <v>0</v>
      </c>
      <c r="AE1513" s="15">
        <f>IFERROR(_xlfn.IFNA(VLOOKUP(Fullmath[[#This Row],[M5]],$H$2:$L1512,2,FALSE),VLOOKUP(Fullmath[[#This Row],[M5]],$H1514:$L$2227,2,FALSE)),0)</f>
        <v>0</v>
      </c>
      <c r="AF1513" s="16">
        <f>IFERROR(_xlfn.IFNA(VLOOKUP(Fullmath[[#This Row],[M5]],$H$2:$L1512,4,FALSE),VLOOKUP(Fullmath[[#This Row],[M5]],$H1514:$L$2227,4,FALSE)),0)</f>
        <v>0</v>
      </c>
      <c r="AI1513" s="15">
        <f>IFERROR(_xlfn.IFNA(VLOOKUP(Fullmath[[#This Row],[M6]],$H$2:$L1512,2,FALSE),VLOOKUP(Fullmath[[#This Row],[M6]],$H1514:$L$2227,2,FALSE)),0)</f>
        <v>0</v>
      </c>
      <c r="AJ1513" s="16">
        <f>IFERROR(_xlfn.IFNA(VLOOKUP(Fullmath[[#This Row],[M6]],$H$2:$L1512,4,FALSE),VLOOKUP(Fullmath[[#This Row],[M6]],$H1514:$L$2227,4,FALSE)),0)</f>
        <v>0</v>
      </c>
      <c r="AM1513" s="6">
        <f>(IFERROR(VLOOKUP(AK1513,Components[[Name]:[Price]],2,FALSE),0))</f>
        <v>0</v>
      </c>
      <c r="AP1513" s="6">
        <f>(IFERROR(VLOOKUP(AN1513,Components[[Name]:[Price]],2,FALSE),0))</f>
        <v>0</v>
      </c>
      <c r="AS1513" s="6">
        <f>(IFERROR(VLOOKUP(AQ1513,Components[[Name]:[Price]],2,FALSE),0))</f>
        <v>0</v>
      </c>
      <c r="AV1513" s="6">
        <f>(IFERROR(VLOOKUP(AT1513,Components[[Name]:[Price]],2,FALSE),0))</f>
        <v>0</v>
      </c>
      <c r="AY1513" s="6">
        <f>(IFERROR(VLOOKUP(AW1513,Components[[Name]:[Price]],2,FALSE),0))</f>
        <v>0</v>
      </c>
      <c r="BB1513" s="6">
        <f>(IFERROR(VLOOKUP(AZ1513,Components[[Name]:[Price]],2,FALSE),0))</f>
        <v>0</v>
      </c>
    </row>
    <row r="1514" spans="9:54" x14ac:dyDescent="0.2">
      <c r="I1514" s="7" t="e">
        <f>Fullmath[[#This Row],[Total CP]]/Fullmath[[#This Row],[Quantity]]</f>
        <v>#DIV/0!</v>
      </c>
      <c r="J15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4" s="6" t="e">
        <f>Fullmath[[#This Row],[Mat Cost]]/Fullmath[[#This Row],[Quantity]]</f>
        <v>#DIV/0!</v>
      </c>
      <c r="L15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4" s="14"/>
      <c r="O1514" s="15">
        <f>IFERROR(_xlfn.IFNA(VLOOKUP(Fullmath[[#This Row],[M1]],$H$2:$L1513,2,FALSE),VLOOKUP(Fullmath[[#This Row],[M1]],$H1515:$L$2227,2,FALSE)),0)</f>
        <v>0</v>
      </c>
      <c r="P1514" s="16">
        <f>IFERROR(_xlfn.IFNA(VLOOKUP(Fullmath[[#This Row],[M1]],$H$2:$L1513,4,FALSE),VLOOKUP(Fullmath[[#This Row],[M1]],$H1515:$L$2227,4,FALSE)),0)</f>
        <v>0</v>
      </c>
      <c r="S1514" s="15">
        <f>IFERROR(_xlfn.IFNA(VLOOKUP(Fullmath[[#This Row],[M2]],$H$2:$L1513,2,FALSE),VLOOKUP(Fullmath[[#This Row],[M2]],$H1515:$L$2227,2,FALSE)),0)</f>
        <v>0</v>
      </c>
      <c r="T1514" s="16">
        <f>IFERROR(_xlfn.IFNA(VLOOKUP(Fullmath[[#This Row],[M2]],$H$2:$L1513,4,FALSE),VLOOKUP(Fullmath[[#This Row],[M2]],$H1515:$L$2227,4,FALSE)),0)</f>
        <v>0</v>
      </c>
      <c r="W1514" s="15">
        <f>IFERROR(_xlfn.IFNA(VLOOKUP(Fullmath[[#This Row],[M3]],$H$2:$L1513,2,FALSE),VLOOKUP(Fullmath[[#This Row],[M3]],$H1515:$L$2227,2,FALSE)),0)</f>
        <v>0</v>
      </c>
      <c r="X1514" s="16">
        <f>IFERROR(_xlfn.IFNA(VLOOKUP(Fullmath[[#This Row],[M3]],$H$2:$L1513,4,FALSE),VLOOKUP(Fullmath[[#This Row],[M3]],$H1515:$L$2227,4,FALSE)),0)</f>
        <v>0</v>
      </c>
      <c r="AA1514" s="15">
        <f>IFERROR(_xlfn.IFNA(VLOOKUP(Fullmath[[#This Row],[M4]],$H$2:$L1513,2,FALSE),VLOOKUP(Fullmath[[#This Row],[M4]],$H1515:$L$2227,2,FALSE)),0)</f>
        <v>0</v>
      </c>
      <c r="AB1514" s="16">
        <f>IFERROR(_xlfn.IFNA(VLOOKUP(Fullmath[[#This Row],[M4]],$H$2:$L1513,4,FALSE),VLOOKUP(Fullmath[[#This Row],[M4]],$H1515:$L$2227,4,FALSE)),0)</f>
        <v>0</v>
      </c>
      <c r="AE1514" s="15">
        <f>IFERROR(_xlfn.IFNA(VLOOKUP(Fullmath[[#This Row],[M5]],$H$2:$L1513,2,FALSE),VLOOKUP(Fullmath[[#This Row],[M5]],$H1515:$L$2227,2,FALSE)),0)</f>
        <v>0</v>
      </c>
      <c r="AF1514" s="16">
        <f>IFERROR(_xlfn.IFNA(VLOOKUP(Fullmath[[#This Row],[M5]],$H$2:$L1513,4,FALSE),VLOOKUP(Fullmath[[#This Row],[M5]],$H1515:$L$2227,4,FALSE)),0)</f>
        <v>0</v>
      </c>
      <c r="AI1514" s="15">
        <f>IFERROR(_xlfn.IFNA(VLOOKUP(Fullmath[[#This Row],[M6]],$H$2:$L1513,2,FALSE),VLOOKUP(Fullmath[[#This Row],[M6]],$H1515:$L$2227,2,FALSE)),0)</f>
        <v>0</v>
      </c>
      <c r="AJ1514" s="16">
        <f>IFERROR(_xlfn.IFNA(VLOOKUP(Fullmath[[#This Row],[M6]],$H$2:$L1513,4,FALSE),VLOOKUP(Fullmath[[#This Row],[M6]],$H1515:$L$2227,4,FALSE)),0)</f>
        <v>0</v>
      </c>
      <c r="AM1514" s="6">
        <f>(IFERROR(VLOOKUP(AK1514,Components[[Name]:[Price]],2,FALSE),0))</f>
        <v>0</v>
      </c>
      <c r="AP1514" s="6">
        <f>(IFERROR(VLOOKUP(AN1514,Components[[Name]:[Price]],2,FALSE),0))</f>
        <v>0</v>
      </c>
      <c r="AS1514" s="6">
        <f>(IFERROR(VLOOKUP(AQ1514,Components[[Name]:[Price]],2,FALSE),0))</f>
        <v>0</v>
      </c>
      <c r="AV1514" s="6">
        <f>(IFERROR(VLOOKUP(AT1514,Components[[Name]:[Price]],2,FALSE),0))</f>
        <v>0</v>
      </c>
      <c r="AY1514" s="6">
        <f>(IFERROR(VLOOKUP(AW1514,Components[[Name]:[Price]],2,FALSE),0))</f>
        <v>0</v>
      </c>
      <c r="BB1514" s="6">
        <f>(IFERROR(VLOOKUP(AZ1514,Components[[Name]:[Price]],2,FALSE),0))</f>
        <v>0</v>
      </c>
    </row>
    <row r="1515" spans="9:54" x14ac:dyDescent="0.2">
      <c r="I1515" s="7" t="e">
        <f>Fullmath[[#This Row],[Total CP]]/Fullmath[[#This Row],[Quantity]]</f>
        <v>#DIV/0!</v>
      </c>
      <c r="J15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5" s="6" t="e">
        <f>Fullmath[[#This Row],[Mat Cost]]/Fullmath[[#This Row],[Quantity]]</f>
        <v>#DIV/0!</v>
      </c>
      <c r="L15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5" s="14"/>
      <c r="O1515" s="15">
        <f>IFERROR(_xlfn.IFNA(VLOOKUP(Fullmath[[#This Row],[M1]],$H$2:$L1514,2,FALSE),VLOOKUP(Fullmath[[#This Row],[M1]],$H1516:$L$2227,2,FALSE)),0)</f>
        <v>0</v>
      </c>
      <c r="P1515" s="16">
        <f>IFERROR(_xlfn.IFNA(VLOOKUP(Fullmath[[#This Row],[M1]],$H$2:$L1514,4,FALSE),VLOOKUP(Fullmath[[#This Row],[M1]],$H1516:$L$2227,4,FALSE)),0)</f>
        <v>0</v>
      </c>
      <c r="S1515" s="15">
        <f>IFERROR(_xlfn.IFNA(VLOOKUP(Fullmath[[#This Row],[M2]],$H$2:$L1514,2,FALSE),VLOOKUP(Fullmath[[#This Row],[M2]],$H1516:$L$2227,2,FALSE)),0)</f>
        <v>0</v>
      </c>
      <c r="T1515" s="16">
        <f>IFERROR(_xlfn.IFNA(VLOOKUP(Fullmath[[#This Row],[M2]],$H$2:$L1514,4,FALSE),VLOOKUP(Fullmath[[#This Row],[M2]],$H1516:$L$2227,4,FALSE)),0)</f>
        <v>0</v>
      </c>
      <c r="W1515" s="15">
        <f>IFERROR(_xlfn.IFNA(VLOOKUP(Fullmath[[#This Row],[M3]],$H$2:$L1514,2,FALSE),VLOOKUP(Fullmath[[#This Row],[M3]],$H1516:$L$2227,2,FALSE)),0)</f>
        <v>0</v>
      </c>
      <c r="X1515" s="16">
        <f>IFERROR(_xlfn.IFNA(VLOOKUP(Fullmath[[#This Row],[M3]],$H$2:$L1514,4,FALSE),VLOOKUP(Fullmath[[#This Row],[M3]],$H1516:$L$2227,4,FALSE)),0)</f>
        <v>0</v>
      </c>
      <c r="AA1515" s="15">
        <f>IFERROR(_xlfn.IFNA(VLOOKUP(Fullmath[[#This Row],[M4]],$H$2:$L1514,2,FALSE),VLOOKUP(Fullmath[[#This Row],[M4]],$H1516:$L$2227,2,FALSE)),0)</f>
        <v>0</v>
      </c>
      <c r="AB1515" s="16">
        <f>IFERROR(_xlfn.IFNA(VLOOKUP(Fullmath[[#This Row],[M4]],$H$2:$L1514,4,FALSE),VLOOKUP(Fullmath[[#This Row],[M4]],$H1516:$L$2227,4,FALSE)),0)</f>
        <v>0</v>
      </c>
      <c r="AE1515" s="15">
        <f>IFERROR(_xlfn.IFNA(VLOOKUP(Fullmath[[#This Row],[M5]],$H$2:$L1514,2,FALSE),VLOOKUP(Fullmath[[#This Row],[M5]],$H1516:$L$2227,2,FALSE)),0)</f>
        <v>0</v>
      </c>
      <c r="AF1515" s="16">
        <f>IFERROR(_xlfn.IFNA(VLOOKUP(Fullmath[[#This Row],[M5]],$H$2:$L1514,4,FALSE),VLOOKUP(Fullmath[[#This Row],[M5]],$H1516:$L$2227,4,FALSE)),0)</f>
        <v>0</v>
      </c>
      <c r="AI1515" s="15">
        <f>IFERROR(_xlfn.IFNA(VLOOKUP(Fullmath[[#This Row],[M6]],$H$2:$L1514,2,FALSE),VLOOKUP(Fullmath[[#This Row],[M6]],$H1516:$L$2227,2,FALSE)),0)</f>
        <v>0</v>
      </c>
      <c r="AJ1515" s="16">
        <f>IFERROR(_xlfn.IFNA(VLOOKUP(Fullmath[[#This Row],[M6]],$H$2:$L1514,4,FALSE),VLOOKUP(Fullmath[[#This Row],[M6]],$H1516:$L$2227,4,FALSE)),0)</f>
        <v>0</v>
      </c>
      <c r="AM1515" s="6">
        <f>(IFERROR(VLOOKUP(AK1515,Components[[Name]:[Price]],2,FALSE),0))</f>
        <v>0</v>
      </c>
      <c r="AP1515" s="6">
        <f>(IFERROR(VLOOKUP(AN1515,Components[[Name]:[Price]],2,FALSE),0))</f>
        <v>0</v>
      </c>
      <c r="AS1515" s="6">
        <f>(IFERROR(VLOOKUP(AQ1515,Components[[Name]:[Price]],2,FALSE),0))</f>
        <v>0</v>
      </c>
      <c r="AV1515" s="6">
        <f>(IFERROR(VLOOKUP(AT1515,Components[[Name]:[Price]],2,FALSE),0))</f>
        <v>0</v>
      </c>
      <c r="AY1515" s="6">
        <f>(IFERROR(VLOOKUP(AW1515,Components[[Name]:[Price]],2,FALSE),0))</f>
        <v>0</v>
      </c>
      <c r="BB1515" s="6">
        <f>(IFERROR(VLOOKUP(AZ1515,Components[[Name]:[Price]],2,FALSE),0))</f>
        <v>0</v>
      </c>
    </row>
    <row r="1516" spans="9:54" x14ac:dyDescent="0.2">
      <c r="I1516" s="7" t="e">
        <f>Fullmath[[#This Row],[Total CP]]/Fullmath[[#This Row],[Quantity]]</f>
        <v>#DIV/0!</v>
      </c>
      <c r="J15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6" s="6" t="e">
        <f>Fullmath[[#This Row],[Mat Cost]]/Fullmath[[#This Row],[Quantity]]</f>
        <v>#DIV/0!</v>
      </c>
      <c r="L15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6" s="14"/>
      <c r="O1516" s="15">
        <f>IFERROR(_xlfn.IFNA(VLOOKUP(Fullmath[[#This Row],[M1]],$H$2:$L1515,2,FALSE),VLOOKUP(Fullmath[[#This Row],[M1]],$H1517:$L$2227,2,FALSE)),0)</f>
        <v>0</v>
      </c>
      <c r="P1516" s="16">
        <f>IFERROR(_xlfn.IFNA(VLOOKUP(Fullmath[[#This Row],[M1]],$H$2:$L1515,4,FALSE),VLOOKUP(Fullmath[[#This Row],[M1]],$H1517:$L$2227,4,FALSE)),0)</f>
        <v>0</v>
      </c>
      <c r="S1516" s="15">
        <f>IFERROR(_xlfn.IFNA(VLOOKUP(Fullmath[[#This Row],[M2]],$H$2:$L1515,2,FALSE),VLOOKUP(Fullmath[[#This Row],[M2]],$H1517:$L$2227,2,FALSE)),0)</f>
        <v>0</v>
      </c>
      <c r="T1516" s="16">
        <f>IFERROR(_xlfn.IFNA(VLOOKUP(Fullmath[[#This Row],[M2]],$H$2:$L1515,4,FALSE),VLOOKUP(Fullmath[[#This Row],[M2]],$H1517:$L$2227,4,FALSE)),0)</f>
        <v>0</v>
      </c>
      <c r="W1516" s="15">
        <f>IFERROR(_xlfn.IFNA(VLOOKUP(Fullmath[[#This Row],[M3]],$H$2:$L1515,2,FALSE),VLOOKUP(Fullmath[[#This Row],[M3]],$H1517:$L$2227,2,FALSE)),0)</f>
        <v>0</v>
      </c>
      <c r="X1516" s="16">
        <f>IFERROR(_xlfn.IFNA(VLOOKUP(Fullmath[[#This Row],[M3]],$H$2:$L1515,4,FALSE),VLOOKUP(Fullmath[[#This Row],[M3]],$H1517:$L$2227,4,FALSE)),0)</f>
        <v>0</v>
      </c>
      <c r="AA1516" s="15">
        <f>IFERROR(_xlfn.IFNA(VLOOKUP(Fullmath[[#This Row],[M4]],$H$2:$L1515,2,FALSE),VLOOKUP(Fullmath[[#This Row],[M4]],$H1517:$L$2227,2,FALSE)),0)</f>
        <v>0</v>
      </c>
      <c r="AB1516" s="16">
        <f>IFERROR(_xlfn.IFNA(VLOOKUP(Fullmath[[#This Row],[M4]],$H$2:$L1515,4,FALSE),VLOOKUP(Fullmath[[#This Row],[M4]],$H1517:$L$2227,4,FALSE)),0)</f>
        <v>0</v>
      </c>
      <c r="AE1516" s="15">
        <f>IFERROR(_xlfn.IFNA(VLOOKUP(Fullmath[[#This Row],[M5]],$H$2:$L1515,2,FALSE),VLOOKUP(Fullmath[[#This Row],[M5]],$H1517:$L$2227,2,FALSE)),0)</f>
        <v>0</v>
      </c>
      <c r="AF1516" s="16">
        <f>IFERROR(_xlfn.IFNA(VLOOKUP(Fullmath[[#This Row],[M5]],$H$2:$L1515,4,FALSE),VLOOKUP(Fullmath[[#This Row],[M5]],$H1517:$L$2227,4,FALSE)),0)</f>
        <v>0</v>
      </c>
      <c r="AI1516" s="15">
        <f>IFERROR(_xlfn.IFNA(VLOOKUP(Fullmath[[#This Row],[M6]],$H$2:$L1515,2,FALSE),VLOOKUP(Fullmath[[#This Row],[M6]],$H1517:$L$2227,2,FALSE)),0)</f>
        <v>0</v>
      </c>
      <c r="AJ1516" s="16">
        <f>IFERROR(_xlfn.IFNA(VLOOKUP(Fullmath[[#This Row],[M6]],$H$2:$L1515,4,FALSE),VLOOKUP(Fullmath[[#This Row],[M6]],$H1517:$L$2227,4,FALSE)),0)</f>
        <v>0</v>
      </c>
      <c r="AM1516" s="6">
        <f>(IFERROR(VLOOKUP(AK1516,Components[[Name]:[Price]],2,FALSE),0))</f>
        <v>0</v>
      </c>
      <c r="AP1516" s="6">
        <f>(IFERROR(VLOOKUP(AN1516,Components[[Name]:[Price]],2,FALSE),0))</f>
        <v>0</v>
      </c>
      <c r="AS1516" s="6">
        <f>(IFERROR(VLOOKUP(AQ1516,Components[[Name]:[Price]],2,FALSE),0))</f>
        <v>0</v>
      </c>
      <c r="AV1516" s="6">
        <f>(IFERROR(VLOOKUP(AT1516,Components[[Name]:[Price]],2,FALSE),0))</f>
        <v>0</v>
      </c>
      <c r="AY1516" s="6">
        <f>(IFERROR(VLOOKUP(AW1516,Components[[Name]:[Price]],2,FALSE),0))</f>
        <v>0</v>
      </c>
      <c r="BB1516" s="6">
        <f>(IFERROR(VLOOKUP(AZ1516,Components[[Name]:[Price]],2,FALSE),0))</f>
        <v>0</v>
      </c>
    </row>
    <row r="1517" spans="9:54" x14ac:dyDescent="0.2">
      <c r="I1517" s="7" t="e">
        <f>Fullmath[[#This Row],[Total CP]]/Fullmath[[#This Row],[Quantity]]</f>
        <v>#DIV/0!</v>
      </c>
      <c r="J15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7" s="6" t="e">
        <f>Fullmath[[#This Row],[Mat Cost]]/Fullmath[[#This Row],[Quantity]]</f>
        <v>#DIV/0!</v>
      </c>
      <c r="L15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7" s="14"/>
      <c r="O1517" s="15">
        <f>IFERROR(_xlfn.IFNA(VLOOKUP(Fullmath[[#This Row],[M1]],$H$2:$L1516,2,FALSE),VLOOKUP(Fullmath[[#This Row],[M1]],$H1518:$L$2227,2,FALSE)),0)</f>
        <v>0</v>
      </c>
      <c r="P1517" s="16">
        <f>IFERROR(_xlfn.IFNA(VLOOKUP(Fullmath[[#This Row],[M1]],$H$2:$L1516,4,FALSE),VLOOKUP(Fullmath[[#This Row],[M1]],$H1518:$L$2227,4,FALSE)),0)</f>
        <v>0</v>
      </c>
      <c r="S1517" s="15">
        <f>IFERROR(_xlfn.IFNA(VLOOKUP(Fullmath[[#This Row],[M2]],$H$2:$L1516,2,FALSE),VLOOKUP(Fullmath[[#This Row],[M2]],$H1518:$L$2227,2,FALSE)),0)</f>
        <v>0</v>
      </c>
      <c r="T1517" s="16">
        <f>IFERROR(_xlfn.IFNA(VLOOKUP(Fullmath[[#This Row],[M2]],$H$2:$L1516,4,FALSE),VLOOKUP(Fullmath[[#This Row],[M2]],$H1518:$L$2227,4,FALSE)),0)</f>
        <v>0</v>
      </c>
      <c r="W1517" s="15">
        <f>IFERROR(_xlfn.IFNA(VLOOKUP(Fullmath[[#This Row],[M3]],$H$2:$L1516,2,FALSE),VLOOKUP(Fullmath[[#This Row],[M3]],$H1518:$L$2227,2,FALSE)),0)</f>
        <v>0</v>
      </c>
      <c r="X1517" s="16">
        <f>IFERROR(_xlfn.IFNA(VLOOKUP(Fullmath[[#This Row],[M3]],$H$2:$L1516,4,FALSE),VLOOKUP(Fullmath[[#This Row],[M3]],$H1518:$L$2227,4,FALSE)),0)</f>
        <v>0</v>
      </c>
      <c r="AA1517" s="15">
        <f>IFERROR(_xlfn.IFNA(VLOOKUP(Fullmath[[#This Row],[M4]],$H$2:$L1516,2,FALSE),VLOOKUP(Fullmath[[#This Row],[M4]],$H1518:$L$2227,2,FALSE)),0)</f>
        <v>0</v>
      </c>
      <c r="AB1517" s="16">
        <f>IFERROR(_xlfn.IFNA(VLOOKUP(Fullmath[[#This Row],[M4]],$H$2:$L1516,4,FALSE),VLOOKUP(Fullmath[[#This Row],[M4]],$H1518:$L$2227,4,FALSE)),0)</f>
        <v>0</v>
      </c>
      <c r="AE1517" s="15">
        <f>IFERROR(_xlfn.IFNA(VLOOKUP(Fullmath[[#This Row],[M5]],$H$2:$L1516,2,FALSE),VLOOKUP(Fullmath[[#This Row],[M5]],$H1518:$L$2227,2,FALSE)),0)</f>
        <v>0</v>
      </c>
      <c r="AF1517" s="16">
        <f>IFERROR(_xlfn.IFNA(VLOOKUP(Fullmath[[#This Row],[M5]],$H$2:$L1516,4,FALSE),VLOOKUP(Fullmath[[#This Row],[M5]],$H1518:$L$2227,4,FALSE)),0)</f>
        <v>0</v>
      </c>
      <c r="AI1517" s="15">
        <f>IFERROR(_xlfn.IFNA(VLOOKUP(Fullmath[[#This Row],[M6]],$H$2:$L1516,2,FALSE),VLOOKUP(Fullmath[[#This Row],[M6]],$H1518:$L$2227,2,FALSE)),0)</f>
        <v>0</v>
      </c>
      <c r="AJ1517" s="16">
        <f>IFERROR(_xlfn.IFNA(VLOOKUP(Fullmath[[#This Row],[M6]],$H$2:$L1516,4,FALSE),VLOOKUP(Fullmath[[#This Row],[M6]],$H1518:$L$2227,4,FALSE)),0)</f>
        <v>0</v>
      </c>
      <c r="AM1517" s="6">
        <f>(IFERROR(VLOOKUP(AK1517,Components[[Name]:[Price]],2,FALSE),0))</f>
        <v>0</v>
      </c>
      <c r="AP1517" s="6">
        <f>(IFERROR(VLOOKUP(AN1517,Components[[Name]:[Price]],2,FALSE),0))</f>
        <v>0</v>
      </c>
      <c r="AS1517" s="6">
        <f>(IFERROR(VLOOKUP(AQ1517,Components[[Name]:[Price]],2,FALSE),0))</f>
        <v>0</v>
      </c>
      <c r="AV1517" s="6">
        <f>(IFERROR(VLOOKUP(AT1517,Components[[Name]:[Price]],2,FALSE),0))</f>
        <v>0</v>
      </c>
      <c r="AY1517" s="6">
        <f>(IFERROR(VLOOKUP(AW1517,Components[[Name]:[Price]],2,FALSE),0))</f>
        <v>0</v>
      </c>
      <c r="BB1517" s="6">
        <f>(IFERROR(VLOOKUP(AZ1517,Components[[Name]:[Price]],2,FALSE),0))</f>
        <v>0</v>
      </c>
    </row>
    <row r="1518" spans="9:54" x14ac:dyDescent="0.2">
      <c r="I1518" s="7" t="e">
        <f>Fullmath[[#This Row],[Total CP]]/Fullmath[[#This Row],[Quantity]]</f>
        <v>#DIV/0!</v>
      </c>
      <c r="J15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8" s="6" t="e">
        <f>Fullmath[[#This Row],[Mat Cost]]/Fullmath[[#This Row],[Quantity]]</f>
        <v>#DIV/0!</v>
      </c>
      <c r="L15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8" s="14"/>
      <c r="O1518" s="15">
        <f>IFERROR(_xlfn.IFNA(VLOOKUP(Fullmath[[#This Row],[M1]],$H$2:$L1517,2,FALSE),VLOOKUP(Fullmath[[#This Row],[M1]],$H1519:$L$2227,2,FALSE)),0)</f>
        <v>0</v>
      </c>
      <c r="P1518" s="16">
        <f>IFERROR(_xlfn.IFNA(VLOOKUP(Fullmath[[#This Row],[M1]],$H$2:$L1517,4,FALSE),VLOOKUP(Fullmath[[#This Row],[M1]],$H1519:$L$2227,4,FALSE)),0)</f>
        <v>0</v>
      </c>
      <c r="S1518" s="15">
        <f>IFERROR(_xlfn.IFNA(VLOOKUP(Fullmath[[#This Row],[M2]],$H$2:$L1517,2,FALSE),VLOOKUP(Fullmath[[#This Row],[M2]],$H1519:$L$2227,2,FALSE)),0)</f>
        <v>0</v>
      </c>
      <c r="T1518" s="16">
        <f>IFERROR(_xlfn.IFNA(VLOOKUP(Fullmath[[#This Row],[M2]],$H$2:$L1517,4,FALSE),VLOOKUP(Fullmath[[#This Row],[M2]],$H1519:$L$2227,4,FALSE)),0)</f>
        <v>0</v>
      </c>
      <c r="W1518" s="15">
        <f>IFERROR(_xlfn.IFNA(VLOOKUP(Fullmath[[#This Row],[M3]],$H$2:$L1517,2,FALSE),VLOOKUP(Fullmath[[#This Row],[M3]],$H1519:$L$2227,2,FALSE)),0)</f>
        <v>0</v>
      </c>
      <c r="X1518" s="16">
        <f>IFERROR(_xlfn.IFNA(VLOOKUP(Fullmath[[#This Row],[M3]],$H$2:$L1517,4,FALSE),VLOOKUP(Fullmath[[#This Row],[M3]],$H1519:$L$2227,4,FALSE)),0)</f>
        <v>0</v>
      </c>
      <c r="AA1518" s="15">
        <f>IFERROR(_xlfn.IFNA(VLOOKUP(Fullmath[[#This Row],[M4]],$H$2:$L1517,2,FALSE),VLOOKUP(Fullmath[[#This Row],[M4]],$H1519:$L$2227,2,FALSE)),0)</f>
        <v>0</v>
      </c>
      <c r="AB1518" s="16">
        <f>IFERROR(_xlfn.IFNA(VLOOKUP(Fullmath[[#This Row],[M4]],$H$2:$L1517,4,FALSE),VLOOKUP(Fullmath[[#This Row],[M4]],$H1519:$L$2227,4,FALSE)),0)</f>
        <v>0</v>
      </c>
      <c r="AE1518" s="15">
        <f>IFERROR(_xlfn.IFNA(VLOOKUP(Fullmath[[#This Row],[M5]],$H$2:$L1517,2,FALSE),VLOOKUP(Fullmath[[#This Row],[M5]],$H1519:$L$2227,2,FALSE)),0)</f>
        <v>0</v>
      </c>
      <c r="AF1518" s="16">
        <f>IFERROR(_xlfn.IFNA(VLOOKUP(Fullmath[[#This Row],[M5]],$H$2:$L1517,4,FALSE),VLOOKUP(Fullmath[[#This Row],[M5]],$H1519:$L$2227,4,FALSE)),0)</f>
        <v>0</v>
      </c>
      <c r="AI1518" s="15">
        <f>IFERROR(_xlfn.IFNA(VLOOKUP(Fullmath[[#This Row],[M6]],$H$2:$L1517,2,FALSE),VLOOKUP(Fullmath[[#This Row],[M6]],$H1519:$L$2227,2,FALSE)),0)</f>
        <v>0</v>
      </c>
      <c r="AJ1518" s="16">
        <f>IFERROR(_xlfn.IFNA(VLOOKUP(Fullmath[[#This Row],[M6]],$H$2:$L1517,4,FALSE),VLOOKUP(Fullmath[[#This Row],[M6]],$H1519:$L$2227,4,FALSE)),0)</f>
        <v>0</v>
      </c>
      <c r="AM1518" s="6">
        <f>(IFERROR(VLOOKUP(AK1518,Components[[Name]:[Price]],2,FALSE),0))</f>
        <v>0</v>
      </c>
      <c r="AP1518" s="6">
        <f>(IFERROR(VLOOKUP(AN1518,Components[[Name]:[Price]],2,FALSE),0))</f>
        <v>0</v>
      </c>
      <c r="AS1518" s="6">
        <f>(IFERROR(VLOOKUP(AQ1518,Components[[Name]:[Price]],2,FALSE),0))</f>
        <v>0</v>
      </c>
      <c r="AV1518" s="6">
        <f>(IFERROR(VLOOKUP(AT1518,Components[[Name]:[Price]],2,FALSE),0))</f>
        <v>0</v>
      </c>
      <c r="AY1518" s="6">
        <f>(IFERROR(VLOOKUP(AW1518,Components[[Name]:[Price]],2,FALSE),0))</f>
        <v>0</v>
      </c>
      <c r="BB1518" s="6">
        <f>(IFERROR(VLOOKUP(AZ1518,Components[[Name]:[Price]],2,FALSE),0))</f>
        <v>0</v>
      </c>
    </row>
    <row r="1519" spans="9:54" x14ac:dyDescent="0.2">
      <c r="I1519" s="7" t="e">
        <f>Fullmath[[#This Row],[Total CP]]/Fullmath[[#This Row],[Quantity]]</f>
        <v>#DIV/0!</v>
      </c>
      <c r="J15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19" s="6" t="e">
        <f>Fullmath[[#This Row],[Mat Cost]]/Fullmath[[#This Row],[Quantity]]</f>
        <v>#DIV/0!</v>
      </c>
      <c r="L15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19" s="14"/>
      <c r="O1519" s="15">
        <f>IFERROR(_xlfn.IFNA(VLOOKUP(Fullmath[[#This Row],[M1]],$H$2:$L1518,2,FALSE),VLOOKUP(Fullmath[[#This Row],[M1]],$H1520:$L$2227,2,FALSE)),0)</f>
        <v>0</v>
      </c>
      <c r="P1519" s="16">
        <f>IFERROR(_xlfn.IFNA(VLOOKUP(Fullmath[[#This Row],[M1]],$H$2:$L1518,4,FALSE),VLOOKUP(Fullmath[[#This Row],[M1]],$H1520:$L$2227,4,FALSE)),0)</f>
        <v>0</v>
      </c>
      <c r="S1519" s="15">
        <f>IFERROR(_xlfn.IFNA(VLOOKUP(Fullmath[[#This Row],[M2]],$H$2:$L1518,2,FALSE),VLOOKUP(Fullmath[[#This Row],[M2]],$H1520:$L$2227,2,FALSE)),0)</f>
        <v>0</v>
      </c>
      <c r="T1519" s="16">
        <f>IFERROR(_xlfn.IFNA(VLOOKUP(Fullmath[[#This Row],[M2]],$H$2:$L1518,4,FALSE),VLOOKUP(Fullmath[[#This Row],[M2]],$H1520:$L$2227,4,FALSE)),0)</f>
        <v>0</v>
      </c>
      <c r="W1519" s="15">
        <f>IFERROR(_xlfn.IFNA(VLOOKUP(Fullmath[[#This Row],[M3]],$H$2:$L1518,2,FALSE),VLOOKUP(Fullmath[[#This Row],[M3]],$H1520:$L$2227,2,FALSE)),0)</f>
        <v>0</v>
      </c>
      <c r="X1519" s="16">
        <f>IFERROR(_xlfn.IFNA(VLOOKUP(Fullmath[[#This Row],[M3]],$H$2:$L1518,4,FALSE),VLOOKUP(Fullmath[[#This Row],[M3]],$H1520:$L$2227,4,FALSE)),0)</f>
        <v>0</v>
      </c>
      <c r="AA1519" s="15">
        <f>IFERROR(_xlfn.IFNA(VLOOKUP(Fullmath[[#This Row],[M4]],$H$2:$L1518,2,FALSE),VLOOKUP(Fullmath[[#This Row],[M4]],$H1520:$L$2227,2,FALSE)),0)</f>
        <v>0</v>
      </c>
      <c r="AB1519" s="16">
        <f>IFERROR(_xlfn.IFNA(VLOOKUP(Fullmath[[#This Row],[M4]],$H$2:$L1518,4,FALSE),VLOOKUP(Fullmath[[#This Row],[M4]],$H1520:$L$2227,4,FALSE)),0)</f>
        <v>0</v>
      </c>
      <c r="AE1519" s="15">
        <f>IFERROR(_xlfn.IFNA(VLOOKUP(Fullmath[[#This Row],[M5]],$H$2:$L1518,2,FALSE),VLOOKUP(Fullmath[[#This Row],[M5]],$H1520:$L$2227,2,FALSE)),0)</f>
        <v>0</v>
      </c>
      <c r="AF1519" s="16">
        <f>IFERROR(_xlfn.IFNA(VLOOKUP(Fullmath[[#This Row],[M5]],$H$2:$L1518,4,FALSE),VLOOKUP(Fullmath[[#This Row],[M5]],$H1520:$L$2227,4,FALSE)),0)</f>
        <v>0</v>
      </c>
      <c r="AI1519" s="15">
        <f>IFERROR(_xlfn.IFNA(VLOOKUP(Fullmath[[#This Row],[M6]],$H$2:$L1518,2,FALSE),VLOOKUP(Fullmath[[#This Row],[M6]],$H1520:$L$2227,2,FALSE)),0)</f>
        <v>0</v>
      </c>
      <c r="AJ1519" s="16">
        <f>IFERROR(_xlfn.IFNA(VLOOKUP(Fullmath[[#This Row],[M6]],$H$2:$L1518,4,FALSE),VLOOKUP(Fullmath[[#This Row],[M6]],$H1520:$L$2227,4,FALSE)),0)</f>
        <v>0</v>
      </c>
      <c r="AM1519" s="6">
        <f>(IFERROR(VLOOKUP(AK1519,Components[[Name]:[Price]],2,FALSE),0))</f>
        <v>0</v>
      </c>
      <c r="AP1519" s="6">
        <f>(IFERROR(VLOOKUP(AN1519,Components[[Name]:[Price]],2,FALSE),0))</f>
        <v>0</v>
      </c>
      <c r="AS1519" s="6">
        <f>(IFERROR(VLOOKUP(AQ1519,Components[[Name]:[Price]],2,FALSE),0))</f>
        <v>0</v>
      </c>
      <c r="AV1519" s="6">
        <f>(IFERROR(VLOOKUP(AT1519,Components[[Name]:[Price]],2,FALSE),0))</f>
        <v>0</v>
      </c>
      <c r="AY1519" s="6">
        <f>(IFERROR(VLOOKUP(AW1519,Components[[Name]:[Price]],2,FALSE),0))</f>
        <v>0</v>
      </c>
      <c r="BB1519" s="6">
        <f>(IFERROR(VLOOKUP(AZ1519,Components[[Name]:[Price]],2,FALSE),0))</f>
        <v>0</v>
      </c>
    </row>
    <row r="1520" spans="9:54" x14ac:dyDescent="0.2">
      <c r="I1520" s="7" t="e">
        <f>Fullmath[[#This Row],[Total CP]]/Fullmath[[#This Row],[Quantity]]</f>
        <v>#DIV/0!</v>
      </c>
      <c r="J15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0" s="6" t="e">
        <f>Fullmath[[#This Row],[Mat Cost]]/Fullmath[[#This Row],[Quantity]]</f>
        <v>#DIV/0!</v>
      </c>
      <c r="L15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0" s="14"/>
      <c r="O1520" s="15">
        <f>IFERROR(_xlfn.IFNA(VLOOKUP(Fullmath[[#This Row],[M1]],$H$2:$L1519,2,FALSE),VLOOKUP(Fullmath[[#This Row],[M1]],$H1521:$L$2227,2,FALSE)),0)</f>
        <v>0</v>
      </c>
      <c r="P1520" s="16">
        <f>IFERROR(_xlfn.IFNA(VLOOKUP(Fullmath[[#This Row],[M1]],$H$2:$L1519,4,FALSE),VLOOKUP(Fullmath[[#This Row],[M1]],$H1521:$L$2227,4,FALSE)),0)</f>
        <v>0</v>
      </c>
      <c r="S1520" s="15">
        <f>IFERROR(_xlfn.IFNA(VLOOKUP(Fullmath[[#This Row],[M2]],$H$2:$L1519,2,FALSE),VLOOKUP(Fullmath[[#This Row],[M2]],$H1521:$L$2227,2,FALSE)),0)</f>
        <v>0</v>
      </c>
      <c r="T1520" s="16">
        <f>IFERROR(_xlfn.IFNA(VLOOKUP(Fullmath[[#This Row],[M2]],$H$2:$L1519,4,FALSE),VLOOKUP(Fullmath[[#This Row],[M2]],$H1521:$L$2227,4,FALSE)),0)</f>
        <v>0</v>
      </c>
      <c r="W1520" s="15">
        <f>IFERROR(_xlfn.IFNA(VLOOKUP(Fullmath[[#This Row],[M3]],$H$2:$L1519,2,FALSE),VLOOKUP(Fullmath[[#This Row],[M3]],$H1521:$L$2227,2,FALSE)),0)</f>
        <v>0</v>
      </c>
      <c r="X1520" s="16">
        <f>IFERROR(_xlfn.IFNA(VLOOKUP(Fullmath[[#This Row],[M3]],$H$2:$L1519,4,FALSE),VLOOKUP(Fullmath[[#This Row],[M3]],$H1521:$L$2227,4,FALSE)),0)</f>
        <v>0</v>
      </c>
      <c r="AA1520" s="15">
        <f>IFERROR(_xlfn.IFNA(VLOOKUP(Fullmath[[#This Row],[M4]],$H$2:$L1519,2,FALSE),VLOOKUP(Fullmath[[#This Row],[M4]],$H1521:$L$2227,2,FALSE)),0)</f>
        <v>0</v>
      </c>
      <c r="AB1520" s="16">
        <f>IFERROR(_xlfn.IFNA(VLOOKUP(Fullmath[[#This Row],[M4]],$H$2:$L1519,4,FALSE),VLOOKUP(Fullmath[[#This Row],[M4]],$H1521:$L$2227,4,FALSE)),0)</f>
        <v>0</v>
      </c>
      <c r="AE1520" s="15">
        <f>IFERROR(_xlfn.IFNA(VLOOKUP(Fullmath[[#This Row],[M5]],$H$2:$L1519,2,FALSE),VLOOKUP(Fullmath[[#This Row],[M5]],$H1521:$L$2227,2,FALSE)),0)</f>
        <v>0</v>
      </c>
      <c r="AF1520" s="16">
        <f>IFERROR(_xlfn.IFNA(VLOOKUP(Fullmath[[#This Row],[M5]],$H$2:$L1519,4,FALSE),VLOOKUP(Fullmath[[#This Row],[M5]],$H1521:$L$2227,4,FALSE)),0)</f>
        <v>0</v>
      </c>
      <c r="AI1520" s="15">
        <f>IFERROR(_xlfn.IFNA(VLOOKUP(Fullmath[[#This Row],[M6]],$H$2:$L1519,2,FALSE),VLOOKUP(Fullmath[[#This Row],[M6]],$H1521:$L$2227,2,FALSE)),0)</f>
        <v>0</v>
      </c>
      <c r="AJ1520" s="16">
        <f>IFERROR(_xlfn.IFNA(VLOOKUP(Fullmath[[#This Row],[M6]],$H$2:$L1519,4,FALSE),VLOOKUP(Fullmath[[#This Row],[M6]],$H1521:$L$2227,4,FALSE)),0)</f>
        <v>0</v>
      </c>
      <c r="AM1520" s="6">
        <f>(IFERROR(VLOOKUP(AK1520,Components[[Name]:[Price]],2,FALSE),0))</f>
        <v>0</v>
      </c>
      <c r="AP1520" s="6">
        <f>(IFERROR(VLOOKUP(AN1520,Components[[Name]:[Price]],2,FALSE),0))</f>
        <v>0</v>
      </c>
      <c r="AS1520" s="6">
        <f>(IFERROR(VLOOKUP(AQ1520,Components[[Name]:[Price]],2,FALSE),0))</f>
        <v>0</v>
      </c>
      <c r="AV1520" s="6">
        <f>(IFERROR(VLOOKUP(AT1520,Components[[Name]:[Price]],2,FALSE),0))</f>
        <v>0</v>
      </c>
      <c r="AY1520" s="6">
        <f>(IFERROR(VLOOKUP(AW1520,Components[[Name]:[Price]],2,FALSE),0))</f>
        <v>0</v>
      </c>
      <c r="BB1520" s="6">
        <f>(IFERROR(VLOOKUP(AZ1520,Components[[Name]:[Price]],2,FALSE),0))</f>
        <v>0</v>
      </c>
    </row>
    <row r="1521" spans="9:54" x14ac:dyDescent="0.2">
      <c r="I1521" s="7" t="e">
        <f>Fullmath[[#This Row],[Total CP]]/Fullmath[[#This Row],[Quantity]]</f>
        <v>#DIV/0!</v>
      </c>
      <c r="J15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1" s="6" t="e">
        <f>Fullmath[[#This Row],[Mat Cost]]/Fullmath[[#This Row],[Quantity]]</f>
        <v>#DIV/0!</v>
      </c>
      <c r="L15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1" s="14"/>
      <c r="O1521" s="15">
        <f>IFERROR(_xlfn.IFNA(VLOOKUP(Fullmath[[#This Row],[M1]],$H$2:$L1520,2,FALSE),VLOOKUP(Fullmath[[#This Row],[M1]],$H1522:$L$2227,2,FALSE)),0)</f>
        <v>0</v>
      </c>
      <c r="P1521" s="16">
        <f>IFERROR(_xlfn.IFNA(VLOOKUP(Fullmath[[#This Row],[M1]],$H$2:$L1520,4,FALSE),VLOOKUP(Fullmath[[#This Row],[M1]],$H1522:$L$2227,4,FALSE)),0)</f>
        <v>0</v>
      </c>
      <c r="S1521" s="15">
        <f>IFERROR(_xlfn.IFNA(VLOOKUP(Fullmath[[#This Row],[M2]],$H$2:$L1520,2,FALSE),VLOOKUP(Fullmath[[#This Row],[M2]],$H1522:$L$2227,2,FALSE)),0)</f>
        <v>0</v>
      </c>
      <c r="T1521" s="16">
        <f>IFERROR(_xlfn.IFNA(VLOOKUP(Fullmath[[#This Row],[M2]],$H$2:$L1520,4,FALSE),VLOOKUP(Fullmath[[#This Row],[M2]],$H1522:$L$2227,4,FALSE)),0)</f>
        <v>0</v>
      </c>
      <c r="W1521" s="15">
        <f>IFERROR(_xlfn.IFNA(VLOOKUP(Fullmath[[#This Row],[M3]],$H$2:$L1520,2,FALSE),VLOOKUP(Fullmath[[#This Row],[M3]],$H1522:$L$2227,2,FALSE)),0)</f>
        <v>0</v>
      </c>
      <c r="X1521" s="16">
        <f>IFERROR(_xlfn.IFNA(VLOOKUP(Fullmath[[#This Row],[M3]],$H$2:$L1520,4,FALSE),VLOOKUP(Fullmath[[#This Row],[M3]],$H1522:$L$2227,4,FALSE)),0)</f>
        <v>0</v>
      </c>
      <c r="AA1521" s="15">
        <f>IFERROR(_xlfn.IFNA(VLOOKUP(Fullmath[[#This Row],[M4]],$H$2:$L1520,2,FALSE),VLOOKUP(Fullmath[[#This Row],[M4]],$H1522:$L$2227,2,FALSE)),0)</f>
        <v>0</v>
      </c>
      <c r="AB1521" s="16">
        <f>IFERROR(_xlfn.IFNA(VLOOKUP(Fullmath[[#This Row],[M4]],$H$2:$L1520,4,FALSE),VLOOKUP(Fullmath[[#This Row],[M4]],$H1522:$L$2227,4,FALSE)),0)</f>
        <v>0</v>
      </c>
      <c r="AE1521" s="15">
        <f>IFERROR(_xlfn.IFNA(VLOOKUP(Fullmath[[#This Row],[M5]],$H$2:$L1520,2,FALSE),VLOOKUP(Fullmath[[#This Row],[M5]],$H1522:$L$2227,2,FALSE)),0)</f>
        <v>0</v>
      </c>
      <c r="AF1521" s="16">
        <f>IFERROR(_xlfn.IFNA(VLOOKUP(Fullmath[[#This Row],[M5]],$H$2:$L1520,4,FALSE),VLOOKUP(Fullmath[[#This Row],[M5]],$H1522:$L$2227,4,FALSE)),0)</f>
        <v>0</v>
      </c>
      <c r="AI1521" s="15">
        <f>IFERROR(_xlfn.IFNA(VLOOKUP(Fullmath[[#This Row],[M6]],$H$2:$L1520,2,FALSE),VLOOKUP(Fullmath[[#This Row],[M6]],$H1522:$L$2227,2,FALSE)),0)</f>
        <v>0</v>
      </c>
      <c r="AJ1521" s="16">
        <f>IFERROR(_xlfn.IFNA(VLOOKUP(Fullmath[[#This Row],[M6]],$H$2:$L1520,4,FALSE),VLOOKUP(Fullmath[[#This Row],[M6]],$H1522:$L$2227,4,FALSE)),0)</f>
        <v>0</v>
      </c>
      <c r="AM1521" s="6">
        <f>(IFERROR(VLOOKUP(AK1521,Components[[Name]:[Price]],2,FALSE),0))</f>
        <v>0</v>
      </c>
      <c r="AP1521" s="6">
        <f>(IFERROR(VLOOKUP(AN1521,Components[[Name]:[Price]],2,FALSE),0))</f>
        <v>0</v>
      </c>
      <c r="AS1521" s="6">
        <f>(IFERROR(VLOOKUP(AQ1521,Components[[Name]:[Price]],2,FALSE),0))</f>
        <v>0</v>
      </c>
      <c r="AV1521" s="6">
        <f>(IFERROR(VLOOKUP(AT1521,Components[[Name]:[Price]],2,FALSE),0))</f>
        <v>0</v>
      </c>
      <c r="AY1521" s="6">
        <f>(IFERROR(VLOOKUP(AW1521,Components[[Name]:[Price]],2,FALSE),0))</f>
        <v>0</v>
      </c>
      <c r="BB1521" s="6">
        <f>(IFERROR(VLOOKUP(AZ1521,Components[[Name]:[Price]],2,FALSE),0))</f>
        <v>0</v>
      </c>
    </row>
    <row r="1522" spans="9:54" x14ac:dyDescent="0.2">
      <c r="I1522" s="7" t="e">
        <f>Fullmath[[#This Row],[Total CP]]/Fullmath[[#This Row],[Quantity]]</f>
        <v>#DIV/0!</v>
      </c>
      <c r="J15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2" s="6" t="e">
        <f>Fullmath[[#This Row],[Mat Cost]]/Fullmath[[#This Row],[Quantity]]</f>
        <v>#DIV/0!</v>
      </c>
      <c r="L15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2" s="14"/>
      <c r="O1522" s="15">
        <f>IFERROR(_xlfn.IFNA(VLOOKUP(Fullmath[[#This Row],[M1]],$H$2:$L1521,2,FALSE),VLOOKUP(Fullmath[[#This Row],[M1]],$H1523:$L$2227,2,FALSE)),0)</f>
        <v>0</v>
      </c>
      <c r="P1522" s="16">
        <f>IFERROR(_xlfn.IFNA(VLOOKUP(Fullmath[[#This Row],[M1]],$H$2:$L1521,4,FALSE),VLOOKUP(Fullmath[[#This Row],[M1]],$H1523:$L$2227,4,FALSE)),0)</f>
        <v>0</v>
      </c>
      <c r="S1522" s="15">
        <f>IFERROR(_xlfn.IFNA(VLOOKUP(Fullmath[[#This Row],[M2]],$H$2:$L1521,2,FALSE),VLOOKUP(Fullmath[[#This Row],[M2]],$H1523:$L$2227,2,FALSE)),0)</f>
        <v>0</v>
      </c>
      <c r="T1522" s="16">
        <f>IFERROR(_xlfn.IFNA(VLOOKUP(Fullmath[[#This Row],[M2]],$H$2:$L1521,4,FALSE),VLOOKUP(Fullmath[[#This Row],[M2]],$H1523:$L$2227,4,FALSE)),0)</f>
        <v>0</v>
      </c>
      <c r="W1522" s="15">
        <f>IFERROR(_xlfn.IFNA(VLOOKUP(Fullmath[[#This Row],[M3]],$H$2:$L1521,2,FALSE),VLOOKUP(Fullmath[[#This Row],[M3]],$H1523:$L$2227,2,FALSE)),0)</f>
        <v>0</v>
      </c>
      <c r="X1522" s="16">
        <f>IFERROR(_xlfn.IFNA(VLOOKUP(Fullmath[[#This Row],[M3]],$H$2:$L1521,4,FALSE),VLOOKUP(Fullmath[[#This Row],[M3]],$H1523:$L$2227,4,FALSE)),0)</f>
        <v>0</v>
      </c>
      <c r="AA1522" s="15">
        <f>IFERROR(_xlfn.IFNA(VLOOKUP(Fullmath[[#This Row],[M4]],$H$2:$L1521,2,FALSE),VLOOKUP(Fullmath[[#This Row],[M4]],$H1523:$L$2227,2,FALSE)),0)</f>
        <v>0</v>
      </c>
      <c r="AB1522" s="16">
        <f>IFERROR(_xlfn.IFNA(VLOOKUP(Fullmath[[#This Row],[M4]],$H$2:$L1521,4,FALSE),VLOOKUP(Fullmath[[#This Row],[M4]],$H1523:$L$2227,4,FALSE)),0)</f>
        <v>0</v>
      </c>
      <c r="AE1522" s="15">
        <f>IFERROR(_xlfn.IFNA(VLOOKUP(Fullmath[[#This Row],[M5]],$H$2:$L1521,2,FALSE),VLOOKUP(Fullmath[[#This Row],[M5]],$H1523:$L$2227,2,FALSE)),0)</f>
        <v>0</v>
      </c>
      <c r="AF1522" s="16">
        <f>IFERROR(_xlfn.IFNA(VLOOKUP(Fullmath[[#This Row],[M5]],$H$2:$L1521,4,FALSE),VLOOKUP(Fullmath[[#This Row],[M5]],$H1523:$L$2227,4,FALSE)),0)</f>
        <v>0</v>
      </c>
      <c r="AI1522" s="15">
        <f>IFERROR(_xlfn.IFNA(VLOOKUP(Fullmath[[#This Row],[M6]],$H$2:$L1521,2,FALSE),VLOOKUP(Fullmath[[#This Row],[M6]],$H1523:$L$2227,2,FALSE)),0)</f>
        <v>0</v>
      </c>
      <c r="AJ1522" s="16">
        <f>IFERROR(_xlfn.IFNA(VLOOKUP(Fullmath[[#This Row],[M6]],$H$2:$L1521,4,FALSE),VLOOKUP(Fullmath[[#This Row],[M6]],$H1523:$L$2227,4,FALSE)),0)</f>
        <v>0</v>
      </c>
      <c r="AM1522" s="6">
        <f>(IFERROR(VLOOKUP(AK1522,Components[[Name]:[Price]],2,FALSE),0))</f>
        <v>0</v>
      </c>
      <c r="AP1522" s="6">
        <f>(IFERROR(VLOOKUP(AN1522,Components[[Name]:[Price]],2,FALSE),0))</f>
        <v>0</v>
      </c>
      <c r="AS1522" s="6">
        <f>(IFERROR(VLOOKUP(AQ1522,Components[[Name]:[Price]],2,FALSE),0))</f>
        <v>0</v>
      </c>
      <c r="AV1522" s="6">
        <f>(IFERROR(VLOOKUP(AT1522,Components[[Name]:[Price]],2,FALSE),0))</f>
        <v>0</v>
      </c>
      <c r="AY1522" s="6">
        <f>(IFERROR(VLOOKUP(AW1522,Components[[Name]:[Price]],2,FALSE),0))</f>
        <v>0</v>
      </c>
      <c r="BB1522" s="6">
        <f>(IFERROR(VLOOKUP(AZ1522,Components[[Name]:[Price]],2,FALSE),0))</f>
        <v>0</v>
      </c>
    </row>
    <row r="1523" spans="9:54" x14ac:dyDescent="0.2">
      <c r="I1523" s="7" t="e">
        <f>Fullmath[[#This Row],[Total CP]]/Fullmath[[#This Row],[Quantity]]</f>
        <v>#DIV/0!</v>
      </c>
      <c r="J15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3" s="6" t="e">
        <f>Fullmath[[#This Row],[Mat Cost]]/Fullmath[[#This Row],[Quantity]]</f>
        <v>#DIV/0!</v>
      </c>
      <c r="L15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3" s="14"/>
      <c r="O1523" s="15">
        <f>IFERROR(_xlfn.IFNA(VLOOKUP(Fullmath[[#This Row],[M1]],$H$2:$L1522,2,FALSE),VLOOKUP(Fullmath[[#This Row],[M1]],$H1524:$L$2227,2,FALSE)),0)</f>
        <v>0</v>
      </c>
      <c r="P1523" s="16">
        <f>IFERROR(_xlfn.IFNA(VLOOKUP(Fullmath[[#This Row],[M1]],$H$2:$L1522,4,FALSE),VLOOKUP(Fullmath[[#This Row],[M1]],$H1524:$L$2227,4,FALSE)),0)</f>
        <v>0</v>
      </c>
      <c r="S1523" s="15">
        <f>IFERROR(_xlfn.IFNA(VLOOKUP(Fullmath[[#This Row],[M2]],$H$2:$L1522,2,FALSE),VLOOKUP(Fullmath[[#This Row],[M2]],$H1524:$L$2227,2,FALSE)),0)</f>
        <v>0</v>
      </c>
      <c r="T1523" s="16">
        <f>IFERROR(_xlfn.IFNA(VLOOKUP(Fullmath[[#This Row],[M2]],$H$2:$L1522,4,FALSE),VLOOKUP(Fullmath[[#This Row],[M2]],$H1524:$L$2227,4,FALSE)),0)</f>
        <v>0</v>
      </c>
      <c r="W1523" s="15">
        <f>IFERROR(_xlfn.IFNA(VLOOKUP(Fullmath[[#This Row],[M3]],$H$2:$L1522,2,FALSE),VLOOKUP(Fullmath[[#This Row],[M3]],$H1524:$L$2227,2,FALSE)),0)</f>
        <v>0</v>
      </c>
      <c r="X1523" s="16">
        <f>IFERROR(_xlfn.IFNA(VLOOKUP(Fullmath[[#This Row],[M3]],$H$2:$L1522,4,FALSE),VLOOKUP(Fullmath[[#This Row],[M3]],$H1524:$L$2227,4,FALSE)),0)</f>
        <v>0</v>
      </c>
      <c r="AA1523" s="15">
        <f>IFERROR(_xlfn.IFNA(VLOOKUP(Fullmath[[#This Row],[M4]],$H$2:$L1522,2,FALSE),VLOOKUP(Fullmath[[#This Row],[M4]],$H1524:$L$2227,2,FALSE)),0)</f>
        <v>0</v>
      </c>
      <c r="AB1523" s="16">
        <f>IFERROR(_xlfn.IFNA(VLOOKUP(Fullmath[[#This Row],[M4]],$H$2:$L1522,4,FALSE),VLOOKUP(Fullmath[[#This Row],[M4]],$H1524:$L$2227,4,FALSE)),0)</f>
        <v>0</v>
      </c>
      <c r="AE1523" s="15">
        <f>IFERROR(_xlfn.IFNA(VLOOKUP(Fullmath[[#This Row],[M5]],$H$2:$L1522,2,FALSE),VLOOKUP(Fullmath[[#This Row],[M5]],$H1524:$L$2227,2,FALSE)),0)</f>
        <v>0</v>
      </c>
      <c r="AF1523" s="16">
        <f>IFERROR(_xlfn.IFNA(VLOOKUP(Fullmath[[#This Row],[M5]],$H$2:$L1522,4,FALSE),VLOOKUP(Fullmath[[#This Row],[M5]],$H1524:$L$2227,4,FALSE)),0)</f>
        <v>0</v>
      </c>
      <c r="AI1523" s="15">
        <f>IFERROR(_xlfn.IFNA(VLOOKUP(Fullmath[[#This Row],[M6]],$H$2:$L1522,2,FALSE),VLOOKUP(Fullmath[[#This Row],[M6]],$H1524:$L$2227,2,FALSE)),0)</f>
        <v>0</v>
      </c>
      <c r="AJ1523" s="16">
        <f>IFERROR(_xlfn.IFNA(VLOOKUP(Fullmath[[#This Row],[M6]],$H$2:$L1522,4,FALSE),VLOOKUP(Fullmath[[#This Row],[M6]],$H1524:$L$2227,4,FALSE)),0)</f>
        <v>0</v>
      </c>
      <c r="AM1523" s="6">
        <f>(IFERROR(VLOOKUP(AK1523,Components[[Name]:[Price]],2,FALSE),0))</f>
        <v>0</v>
      </c>
      <c r="AP1523" s="6">
        <f>(IFERROR(VLOOKUP(AN1523,Components[[Name]:[Price]],2,FALSE),0))</f>
        <v>0</v>
      </c>
      <c r="AS1523" s="6">
        <f>(IFERROR(VLOOKUP(AQ1523,Components[[Name]:[Price]],2,FALSE),0))</f>
        <v>0</v>
      </c>
      <c r="AV1523" s="6">
        <f>(IFERROR(VLOOKUP(AT1523,Components[[Name]:[Price]],2,FALSE),0))</f>
        <v>0</v>
      </c>
      <c r="AY1523" s="6">
        <f>(IFERROR(VLOOKUP(AW1523,Components[[Name]:[Price]],2,FALSE),0))</f>
        <v>0</v>
      </c>
      <c r="BB1523" s="6">
        <f>(IFERROR(VLOOKUP(AZ1523,Components[[Name]:[Price]],2,FALSE),0))</f>
        <v>0</v>
      </c>
    </row>
    <row r="1524" spans="9:54" x14ac:dyDescent="0.2">
      <c r="I1524" s="7" t="e">
        <f>Fullmath[[#This Row],[Total CP]]/Fullmath[[#This Row],[Quantity]]</f>
        <v>#DIV/0!</v>
      </c>
      <c r="J15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4" s="6" t="e">
        <f>Fullmath[[#This Row],[Mat Cost]]/Fullmath[[#This Row],[Quantity]]</f>
        <v>#DIV/0!</v>
      </c>
      <c r="L15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4" s="14"/>
      <c r="O1524" s="15">
        <f>IFERROR(_xlfn.IFNA(VLOOKUP(Fullmath[[#This Row],[M1]],$H$2:$L1523,2,FALSE),VLOOKUP(Fullmath[[#This Row],[M1]],$H1525:$L$2227,2,FALSE)),0)</f>
        <v>0</v>
      </c>
      <c r="P1524" s="16">
        <f>IFERROR(_xlfn.IFNA(VLOOKUP(Fullmath[[#This Row],[M1]],$H$2:$L1523,4,FALSE),VLOOKUP(Fullmath[[#This Row],[M1]],$H1525:$L$2227,4,FALSE)),0)</f>
        <v>0</v>
      </c>
      <c r="S1524" s="15">
        <f>IFERROR(_xlfn.IFNA(VLOOKUP(Fullmath[[#This Row],[M2]],$H$2:$L1523,2,FALSE),VLOOKUP(Fullmath[[#This Row],[M2]],$H1525:$L$2227,2,FALSE)),0)</f>
        <v>0</v>
      </c>
      <c r="T1524" s="16">
        <f>IFERROR(_xlfn.IFNA(VLOOKUP(Fullmath[[#This Row],[M2]],$H$2:$L1523,4,FALSE),VLOOKUP(Fullmath[[#This Row],[M2]],$H1525:$L$2227,4,FALSE)),0)</f>
        <v>0</v>
      </c>
      <c r="W1524" s="15">
        <f>IFERROR(_xlfn.IFNA(VLOOKUP(Fullmath[[#This Row],[M3]],$H$2:$L1523,2,FALSE),VLOOKUP(Fullmath[[#This Row],[M3]],$H1525:$L$2227,2,FALSE)),0)</f>
        <v>0</v>
      </c>
      <c r="X1524" s="16">
        <f>IFERROR(_xlfn.IFNA(VLOOKUP(Fullmath[[#This Row],[M3]],$H$2:$L1523,4,FALSE),VLOOKUP(Fullmath[[#This Row],[M3]],$H1525:$L$2227,4,FALSE)),0)</f>
        <v>0</v>
      </c>
      <c r="AA1524" s="15">
        <f>IFERROR(_xlfn.IFNA(VLOOKUP(Fullmath[[#This Row],[M4]],$H$2:$L1523,2,FALSE),VLOOKUP(Fullmath[[#This Row],[M4]],$H1525:$L$2227,2,FALSE)),0)</f>
        <v>0</v>
      </c>
      <c r="AB1524" s="16">
        <f>IFERROR(_xlfn.IFNA(VLOOKUP(Fullmath[[#This Row],[M4]],$H$2:$L1523,4,FALSE),VLOOKUP(Fullmath[[#This Row],[M4]],$H1525:$L$2227,4,FALSE)),0)</f>
        <v>0</v>
      </c>
      <c r="AE1524" s="15">
        <f>IFERROR(_xlfn.IFNA(VLOOKUP(Fullmath[[#This Row],[M5]],$H$2:$L1523,2,FALSE),VLOOKUP(Fullmath[[#This Row],[M5]],$H1525:$L$2227,2,FALSE)),0)</f>
        <v>0</v>
      </c>
      <c r="AF1524" s="16">
        <f>IFERROR(_xlfn.IFNA(VLOOKUP(Fullmath[[#This Row],[M5]],$H$2:$L1523,4,FALSE),VLOOKUP(Fullmath[[#This Row],[M5]],$H1525:$L$2227,4,FALSE)),0)</f>
        <v>0</v>
      </c>
      <c r="AI1524" s="15">
        <f>IFERROR(_xlfn.IFNA(VLOOKUP(Fullmath[[#This Row],[M6]],$H$2:$L1523,2,FALSE),VLOOKUP(Fullmath[[#This Row],[M6]],$H1525:$L$2227,2,FALSE)),0)</f>
        <v>0</v>
      </c>
      <c r="AJ1524" s="16">
        <f>IFERROR(_xlfn.IFNA(VLOOKUP(Fullmath[[#This Row],[M6]],$H$2:$L1523,4,FALSE),VLOOKUP(Fullmath[[#This Row],[M6]],$H1525:$L$2227,4,FALSE)),0)</f>
        <v>0</v>
      </c>
      <c r="AM1524" s="6">
        <f>(IFERROR(VLOOKUP(AK1524,Components[[Name]:[Price]],2,FALSE),0))</f>
        <v>0</v>
      </c>
      <c r="AP1524" s="6">
        <f>(IFERROR(VLOOKUP(AN1524,Components[[Name]:[Price]],2,FALSE),0))</f>
        <v>0</v>
      </c>
      <c r="AS1524" s="6">
        <f>(IFERROR(VLOOKUP(AQ1524,Components[[Name]:[Price]],2,FALSE),0))</f>
        <v>0</v>
      </c>
      <c r="AV1524" s="6">
        <f>(IFERROR(VLOOKUP(AT1524,Components[[Name]:[Price]],2,FALSE),0))</f>
        <v>0</v>
      </c>
      <c r="AY1524" s="6">
        <f>(IFERROR(VLOOKUP(AW1524,Components[[Name]:[Price]],2,FALSE),0))</f>
        <v>0</v>
      </c>
      <c r="BB1524" s="6">
        <f>(IFERROR(VLOOKUP(AZ1524,Components[[Name]:[Price]],2,FALSE),0))</f>
        <v>0</v>
      </c>
    </row>
    <row r="1525" spans="9:54" x14ac:dyDescent="0.2">
      <c r="I1525" s="7" t="e">
        <f>Fullmath[[#This Row],[Total CP]]/Fullmath[[#This Row],[Quantity]]</f>
        <v>#DIV/0!</v>
      </c>
      <c r="J15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5" s="6" t="e">
        <f>Fullmath[[#This Row],[Mat Cost]]/Fullmath[[#This Row],[Quantity]]</f>
        <v>#DIV/0!</v>
      </c>
      <c r="L15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5" s="14"/>
      <c r="O1525" s="15">
        <f>IFERROR(_xlfn.IFNA(VLOOKUP(Fullmath[[#This Row],[M1]],$H$2:$L1524,2,FALSE),VLOOKUP(Fullmath[[#This Row],[M1]],$H1526:$L$2227,2,FALSE)),0)</f>
        <v>0</v>
      </c>
      <c r="P1525" s="16">
        <f>IFERROR(_xlfn.IFNA(VLOOKUP(Fullmath[[#This Row],[M1]],$H$2:$L1524,4,FALSE),VLOOKUP(Fullmath[[#This Row],[M1]],$H1526:$L$2227,4,FALSE)),0)</f>
        <v>0</v>
      </c>
      <c r="S1525" s="15">
        <f>IFERROR(_xlfn.IFNA(VLOOKUP(Fullmath[[#This Row],[M2]],$H$2:$L1524,2,FALSE),VLOOKUP(Fullmath[[#This Row],[M2]],$H1526:$L$2227,2,FALSE)),0)</f>
        <v>0</v>
      </c>
      <c r="T1525" s="16">
        <f>IFERROR(_xlfn.IFNA(VLOOKUP(Fullmath[[#This Row],[M2]],$H$2:$L1524,4,FALSE),VLOOKUP(Fullmath[[#This Row],[M2]],$H1526:$L$2227,4,FALSE)),0)</f>
        <v>0</v>
      </c>
      <c r="W1525" s="15">
        <f>IFERROR(_xlfn.IFNA(VLOOKUP(Fullmath[[#This Row],[M3]],$H$2:$L1524,2,FALSE),VLOOKUP(Fullmath[[#This Row],[M3]],$H1526:$L$2227,2,FALSE)),0)</f>
        <v>0</v>
      </c>
      <c r="X1525" s="16">
        <f>IFERROR(_xlfn.IFNA(VLOOKUP(Fullmath[[#This Row],[M3]],$H$2:$L1524,4,FALSE),VLOOKUP(Fullmath[[#This Row],[M3]],$H1526:$L$2227,4,FALSE)),0)</f>
        <v>0</v>
      </c>
      <c r="AA1525" s="15">
        <f>IFERROR(_xlfn.IFNA(VLOOKUP(Fullmath[[#This Row],[M4]],$H$2:$L1524,2,FALSE),VLOOKUP(Fullmath[[#This Row],[M4]],$H1526:$L$2227,2,FALSE)),0)</f>
        <v>0</v>
      </c>
      <c r="AB1525" s="16">
        <f>IFERROR(_xlfn.IFNA(VLOOKUP(Fullmath[[#This Row],[M4]],$H$2:$L1524,4,FALSE),VLOOKUP(Fullmath[[#This Row],[M4]],$H1526:$L$2227,4,FALSE)),0)</f>
        <v>0</v>
      </c>
      <c r="AE1525" s="15">
        <f>IFERROR(_xlfn.IFNA(VLOOKUP(Fullmath[[#This Row],[M5]],$H$2:$L1524,2,FALSE),VLOOKUP(Fullmath[[#This Row],[M5]],$H1526:$L$2227,2,FALSE)),0)</f>
        <v>0</v>
      </c>
      <c r="AF1525" s="16">
        <f>IFERROR(_xlfn.IFNA(VLOOKUP(Fullmath[[#This Row],[M5]],$H$2:$L1524,4,FALSE),VLOOKUP(Fullmath[[#This Row],[M5]],$H1526:$L$2227,4,FALSE)),0)</f>
        <v>0</v>
      </c>
      <c r="AI1525" s="15">
        <f>IFERROR(_xlfn.IFNA(VLOOKUP(Fullmath[[#This Row],[M6]],$H$2:$L1524,2,FALSE),VLOOKUP(Fullmath[[#This Row],[M6]],$H1526:$L$2227,2,FALSE)),0)</f>
        <v>0</v>
      </c>
      <c r="AJ1525" s="16">
        <f>IFERROR(_xlfn.IFNA(VLOOKUP(Fullmath[[#This Row],[M6]],$H$2:$L1524,4,FALSE),VLOOKUP(Fullmath[[#This Row],[M6]],$H1526:$L$2227,4,FALSE)),0)</f>
        <v>0</v>
      </c>
      <c r="AM1525" s="6">
        <f>(IFERROR(VLOOKUP(AK1525,Components[[Name]:[Price]],2,FALSE),0))</f>
        <v>0</v>
      </c>
      <c r="AP1525" s="6">
        <f>(IFERROR(VLOOKUP(AN1525,Components[[Name]:[Price]],2,FALSE),0))</f>
        <v>0</v>
      </c>
      <c r="AS1525" s="6">
        <f>(IFERROR(VLOOKUP(AQ1525,Components[[Name]:[Price]],2,FALSE),0))</f>
        <v>0</v>
      </c>
      <c r="AV1525" s="6">
        <f>(IFERROR(VLOOKUP(AT1525,Components[[Name]:[Price]],2,FALSE),0))</f>
        <v>0</v>
      </c>
      <c r="AY1525" s="6">
        <f>(IFERROR(VLOOKUP(AW1525,Components[[Name]:[Price]],2,FALSE),0))</f>
        <v>0</v>
      </c>
      <c r="BB1525" s="6">
        <f>(IFERROR(VLOOKUP(AZ1525,Components[[Name]:[Price]],2,FALSE),0))</f>
        <v>0</v>
      </c>
    </row>
    <row r="1526" spans="9:54" x14ac:dyDescent="0.2">
      <c r="I1526" s="7" t="e">
        <f>Fullmath[[#This Row],[Total CP]]/Fullmath[[#This Row],[Quantity]]</f>
        <v>#DIV/0!</v>
      </c>
      <c r="J15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6" s="6" t="e">
        <f>Fullmath[[#This Row],[Mat Cost]]/Fullmath[[#This Row],[Quantity]]</f>
        <v>#DIV/0!</v>
      </c>
      <c r="L15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6" s="14"/>
      <c r="O1526" s="15">
        <f>IFERROR(_xlfn.IFNA(VLOOKUP(Fullmath[[#This Row],[M1]],$H$2:$L1525,2,FALSE),VLOOKUP(Fullmath[[#This Row],[M1]],$H1527:$L$2227,2,FALSE)),0)</f>
        <v>0</v>
      </c>
      <c r="P1526" s="16">
        <f>IFERROR(_xlfn.IFNA(VLOOKUP(Fullmath[[#This Row],[M1]],$H$2:$L1525,4,FALSE),VLOOKUP(Fullmath[[#This Row],[M1]],$H1527:$L$2227,4,FALSE)),0)</f>
        <v>0</v>
      </c>
      <c r="S1526" s="15">
        <f>IFERROR(_xlfn.IFNA(VLOOKUP(Fullmath[[#This Row],[M2]],$H$2:$L1525,2,FALSE),VLOOKUP(Fullmath[[#This Row],[M2]],$H1527:$L$2227,2,FALSE)),0)</f>
        <v>0</v>
      </c>
      <c r="T1526" s="16">
        <f>IFERROR(_xlfn.IFNA(VLOOKUP(Fullmath[[#This Row],[M2]],$H$2:$L1525,4,FALSE),VLOOKUP(Fullmath[[#This Row],[M2]],$H1527:$L$2227,4,FALSE)),0)</f>
        <v>0</v>
      </c>
      <c r="W1526" s="15">
        <f>IFERROR(_xlfn.IFNA(VLOOKUP(Fullmath[[#This Row],[M3]],$H$2:$L1525,2,FALSE),VLOOKUP(Fullmath[[#This Row],[M3]],$H1527:$L$2227,2,FALSE)),0)</f>
        <v>0</v>
      </c>
      <c r="X1526" s="16">
        <f>IFERROR(_xlfn.IFNA(VLOOKUP(Fullmath[[#This Row],[M3]],$H$2:$L1525,4,FALSE),VLOOKUP(Fullmath[[#This Row],[M3]],$H1527:$L$2227,4,FALSE)),0)</f>
        <v>0</v>
      </c>
      <c r="AA1526" s="15">
        <f>IFERROR(_xlfn.IFNA(VLOOKUP(Fullmath[[#This Row],[M4]],$H$2:$L1525,2,FALSE),VLOOKUP(Fullmath[[#This Row],[M4]],$H1527:$L$2227,2,FALSE)),0)</f>
        <v>0</v>
      </c>
      <c r="AB1526" s="16">
        <f>IFERROR(_xlfn.IFNA(VLOOKUP(Fullmath[[#This Row],[M4]],$H$2:$L1525,4,FALSE),VLOOKUP(Fullmath[[#This Row],[M4]],$H1527:$L$2227,4,FALSE)),0)</f>
        <v>0</v>
      </c>
      <c r="AE1526" s="15">
        <f>IFERROR(_xlfn.IFNA(VLOOKUP(Fullmath[[#This Row],[M5]],$H$2:$L1525,2,FALSE),VLOOKUP(Fullmath[[#This Row],[M5]],$H1527:$L$2227,2,FALSE)),0)</f>
        <v>0</v>
      </c>
      <c r="AF1526" s="16">
        <f>IFERROR(_xlfn.IFNA(VLOOKUP(Fullmath[[#This Row],[M5]],$H$2:$L1525,4,FALSE),VLOOKUP(Fullmath[[#This Row],[M5]],$H1527:$L$2227,4,FALSE)),0)</f>
        <v>0</v>
      </c>
      <c r="AI1526" s="15">
        <f>IFERROR(_xlfn.IFNA(VLOOKUP(Fullmath[[#This Row],[M6]],$H$2:$L1525,2,FALSE),VLOOKUP(Fullmath[[#This Row],[M6]],$H1527:$L$2227,2,FALSE)),0)</f>
        <v>0</v>
      </c>
      <c r="AJ1526" s="16">
        <f>IFERROR(_xlfn.IFNA(VLOOKUP(Fullmath[[#This Row],[M6]],$H$2:$L1525,4,FALSE),VLOOKUP(Fullmath[[#This Row],[M6]],$H1527:$L$2227,4,FALSE)),0)</f>
        <v>0</v>
      </c>
      <c r="AM1526" s="6">
        <f>(IFERROR(VLOOKUP(AK1526,Components[[Name]:[Price]],2,FALSE),0))</f>
        <v>0</v>
      </c>
      <c r="AP1526" s="6">
        <f>(IFERROR(VLOOKUP(AN1526,Components[[Name]:[Price]],2,FALSE),0))</f>
        <v>0</v>
      </c>
      <c r="AS1526" s="6">
        <f>(IFERROR(VLOOKUP(AQ1526,Components[[Name]:[Price]],2,FALSE),0))</f>
        <v>0</v>
      </c>
      <c r="AV1526" s="6">
        <f>(IFERROR(VLOOKUP(AT1526,Components[[Name]:[Price]],2,FALSE),0))</f>
        <v>0</v>
      </c>
      <c r="AY1526" s="6">
        <f>(IFERROR(VLOOKUP(AW1526,Components[[Name]:[Price]],2,FALSE),0))</f>
        <v>0</v>
      </c>
      <c r="BB1526" s="6">
        <f>(IFERROR(VLOOKUP(AZ1526,Components[[Name]:[Price]],2,FALSE),0))</f>
        <v>0</v>
      </c>
    </row>
    <row r="1527" spans="9:54" x14ac:dyDescent="0.2">
      <c r="I1527" s="7" t="e">
        <f>Fullmath[[#This Row],[Total CP]]/Fullmath[[#This Row],[Quantity]]</f>
        <v>#DIV/0!</v>
      </c>
      <c r="J15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7" s="6" t="e">
        <f>Fullmath[[#This Row],[Mat Cost]]/Fullmath[[#This Row],[Quantity]]</f>
        <v>#DIV/0!</v>
      </c>
      <c r="L15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7" s="14"/>
      <c r="O1527" s="15">
        <f>IFERROR(_xlfn.IFNA(VLOOKUP(Fullmath[[#This Row],[M1]],$H$2:$L1526,2,FALSE),VLOOKUP(Fullmath[[#This Row],[M1]],$H1528:$L$2227,2,FALSE)),0)</f>
        <v>0</v>
      </c>
      <c r="P1527" s="16">
        <f>IFERROR(_xlfn.IFNA(VLOOKUP(Fullmath[[#This Row],[M1]],$H$2:$L1526,4,FALSE),VLOOKUP(Fullmath[[#This Row],[M1]],$H1528:$L$2227,4,FALSE)),0)</f>
        <v>0</v>
      </c>
      <c r="S1527" s="15">
        <f>IFERROR(_xlfn.IFNA(VLOOKUP(Fullmath[[#This Row],[M2]],$H$2:$L1526,2,FALSE),VLOOKUP(Fullmath[[#This Row],[M2]],$H1528:$L$2227,2,FALSE)),0)</f>
        <v>0</v>
      </c>
      <c r="T1527" s="16">
        <f>IFERROR(_xlfn.IFNA(VLOOKUP(Fullmath[[#This Row],[M2]],$H$2:$L1526,4,FALSE),VLOOKUP(Fullmath[[#This Row],[M2]],$H1528:$L$2227,4,FALSE)),0)</f>
        <v>0</v>
      </c>
      <c r="W1527" s="15">
        <f>IFERROR(_xlfn.IFNA(VLOOKUP(Fullmath[[#This Row],[M3]],$H$2:$L1526,2,FALSE),VLOOKUP(Fullmath[[#This Row],[M3]],$H1528:$L$2227,2,FALSE)),0)</f>
        <v>0</v>
      </c>
      <c r="X1527" s="16">
        <f>IFERROR(_xlfn.IFNA(VLOOKUP(Fullmath[[#This Row],[M3]],$H$2:$L1526,4,FALSE),VLOOKUP(Fullmath[[#This Row],[M3]],$H1528:$L$2227,4,FALSE)),0)</f>
        <v>0</v>
      </c>
      <c r="AA1527" s="15">
        <f>IFERROR(_xlfn.IFNA(VLOOKUP(Fullmath[[#This Row],[M4]],$H$2:$L1526,2,FALSE),VLOOKUP(Fullmath[[#This Row],[M4]],$H1528:$L$2227,2,FALSE)),0)</f>
        <v>0</v>
      </c>
      <c r="AB1527" s="16">
        <f>IFERROR(_xlfn.IFNA(VLOOKUP(Fullmath[[#This Row],[M4]],$H$2:$L1526,4,FALSE),VLOOKUP(Fullmath[[#This Row],[M4]],$H1528:$L$2227,4,FALSE)),0)</f>
        <v>0</v>
      </c>
      <c r="AE1527" s="15">
        <f>IFERROR(_xlfn.IFNA(VLOOKUP(Fullmath[[#This Row],[M5]],$H$2:$L1526,2,FALSE),VLOOKUP(Fullmath[[#This Row],[M5]],$H1528:$L$2227,2,FALSE)),0)</f>
        <v>0</v>
      </c>
      <c r="AF1527" s="16">
        <f>IFERROR(_xlfn.IFNA(VLOOKUP(Fullmath[[#This Row],[M5]],$H$2:$L1526,4,FALSE),VLOOKUP(Fullmath[[#This Row],[M5]],$H1528:$L$2227,4,FALSE)),0)</f>
        <v>0</v>
      </c>
      <c r="AI1527" s="15">
        <f>IFERROR(_xlfn.IFNA(VLOOKUP(Fullmath[[#This Row],[M6]],$H$2:$L1526,2,FALSE),VLOOKUP(Fullmath[[#This Row],[M6]],$H1528:$L$2227,2,FALSE)),0)</f>
        <v>0</v>
      </c>
      <c r="AJ1527" s="16">
        <f>IFERROR(_xlfn.IFNA(VLOOKUP(Fullmath[[#This Row],[M6]],$H$2:$L1526,4,FALSE),VLOOKUP(Fullmath[[#This Row],[M6]],$H1528:$L$2227,4,FALSE)),0)</f>
        <v>0</v>
      </c>
      <c r="AM1527" s="6">
        <f>(IFERROR(VLOOKUP(AK1527,Components[[Name]:[Price]],2,FALSE),0))</f>
        <v>0</v>
      </c>
      <c r="AP1527" s="6">
        <f>(IFERROR(VLOOKUP(AN1527,Components[[Name]:[Price]],2,FALSE),0))</f>
        <v>0</v>
      </c>
      <c r="AS1527" s="6">
        <f>(IFERROR(VLOOKUP(AQ1527,Components[[Name]:[Price]],2,FALSE),0))</f>
        <v>0</v>
      </c>
      <c r="AV1527" s="6">
        <f>(IFERROR(VLOOKUP(AT1527,Components[[Name]:[Price]],2,FALSE),0))</f>
        <v>0</v>
      </c>
      <c r="AY1527" s="6">
        <f>(IFERROR(VLOOKUP(AW1527,Components[[Name]:[Price]],2,FALSE),0))</f>
        <v>0</v>
      </c>
      <c r="BB1527" s="6">
        <f>(IFERROR(VLOOKUP(AZ1527,Components[[Name]:[Price]],2,FALSE),0))</f>
        <v>0</v>
      </c>
    </row>
    <row r="1528" spans="9:54" x14ac:dyDescent="0.2">
      <c r="I1528" s="7" t="e">
        <f>Fullmath[[#This Row],[Total CP]]/Fullmath[[#This Row],[Quantity]]</f>
        <v>#DIV/0!</v>
      </c>
      <c r="J15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8" s="6" t="e">
        <f>Fullmath[[#This Row],[Mat Cost]]/Fullmath[[#This Row],[Quantity]]</f>
        <v>#DIV/0!</v>
      </c>
      <c r="L15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8" s="14"/>
      <c r="O1528" s="15">
        <f>IFERROR(_xlfn.IFNA(VLOOKUP(Fullmath[[#This Row],[M1]],$H$2:$L1527,2,FALSE),VLOOKUP(Fullmath[[#This Row],[M1]],$H1529:$L$2227,2,FALSE)),0)</f>
        <v>0</v>
      </c>
      <c r="P1528" s="16">
        <f>IFERROR(_xlfn.IFNA(VLOOKUP(Fullmath[[#This Row],[M1]],$H$2:$L1527,4,FALSE),VLOOKUP(Fullmath[[#This Row],[M1]],$H1529:$L$2227,4,FALSE)),0)</f>
        <v>0</v>
      </c>
      <c r="S1528" s="15">
        <f>IFERROR(_xlfn.IFNA(VLOOKUP(Fullmath[[#This Row],[M2]],$H$2:$L1527,2,FALSE),VLOOKUP(Fullmath[[#This Row],[M2]],$H1529:$L$2227,2,FALSE)),0)</f>
        <v>0</v>
      </c>
      <c r="T1528" s="16">
        <f>IFERROR(_xlfn.IFNA(VLOOKUP(Fullmath[[#This Row],[M2]],$H$2:$L1527,4,FALSE),VLOOKUP(Fullmath[[#This Row],[M2]],$H1529:$L$2227,4,FALSE)),0)</f>
        <v>0</v>
      </c>
      <c r="W1528" s="15">
        <f>IFERROR(_xlfn.IFNA(VLOOKUP(Fullmath[[#This Row],[M3]],$H$2:$L1527,2,FALSE),VLOOKUP(Fullmath[[#This Row],[M3]],$H1529:$L$2227,2,FALSE)),0)</f>
        <v>0</v>
      </c>
      <c r="X1528" s="16">
        <f>IFERROR(_xlfn.IFNA(VLOOKUP(Fullmath[[#This Row],[M3]],$H$2:$L1527,4,FALSE),VLOOKUP(Fullmath[[#This Row],[M3]],$H1529:$L$2227,4,FALSE)),0)</f>
        <v>0</v>
      </c>
      <c r="AA1528" s="15">
        <f>IFERROR(_xlfn.IFNA(VLOOKUP(Fullmath[[#This Row],[M4]],$H$2:$L1527,2,FALSE),VLOOKUP(Fullmath[[#This Row],[M4]],$H1529:$L$2227,2,FALSE)),0)</f>
        <v>0</v>
      </c>
      <c r="AB1528" s="16">
        <f>IFERROR(_xlfn.IFNA(VLOOKUP(Fullmath[[#This Row],[M4]],$H$2:$L1527,4,FALSE),VLOOKUP(Fullmath[[#This Row],[M4]],$H1529:$L$2227,4,FALSE)),0)</f>
        <v>0</v>
      </c>
      <c r="AE1528" s="15">
        <f>IFERROR(_xlfn.IFNA(VLOOKUP(Fullmath[[#This Row],[M5]],$H$2:$L1527,2,FALSE),VLOOKUP(Fullmath[[#This Row],[M5]],$H1529:$L$2227,2,FALSE)),0)</f>
        <v>0</v>
      </c>
      <c r="AF1528" s="16">
        <f>IFERROR(_xlfn.IFNA(VLOOKUP(Fullmath[[#This Row],[M5]],$H$2:$L1527,4,FALSE),VLOOKUP(Fullmath[[#This Row],[M5]],$H1529:$L$2227,4,FALSE)),0)</f>
        <v>0</v>
      </c>
      <c r="AI1528" s="15">
        <f>IFERROR(_xlfn.IFNA(VLOOKUP(Fullmath[[#This Row],[M6]],$H$2:$L1527,2,FALSE),VLOOKUP(Fullmath[[#This Row],[M6]],$H1529:$L$2227,2,FALSE)),0)</f>
        <v>0</v>
      </c>
      <c r="AJ1528" s="16">
        <f>IFERROR(_xlfn.IFNA(VLOOKUP(Fullmath[[#This Row],[M6]],$H$2:$L1527,4,FALSE),VLOOKUP(Fullmath[[#This Row],[M6]],$H1529:$L$2227,4,FALSE)),0)</f>
        <v>0</v>
      </c>
      <c r="AM1528" s="6">
        <f>(IFERROR(VLOOKUP(AK1528,Components[[Name]:[Price]],2,FALSE),0))</f>
        <v>0</v>
      </c>
      <c r="AP1528" s="6">
        <f>(IFERROR(VLOOKUP(AN1528,Components[[Name]:[Price]],2,FALSE),0))</f>
        <v>0</v>
      </c>
      <c r="AS1528" s="6">
        <f>(IFERROR(VLOOKUP(AQ1528,Components[[Name]:[Price]],2,FALSE),0))</f>
        <v>0</v>
      </c>
      <c r="AV1528" s="6">
        <f>(IFERROR(VLOOKUP(AT1528,Components[[Name]:[Price]],2,FALSE),0))</f>
        <v>0</v>
      </c>
      <c r="AY1528" s="6">
        <f>(IFERROR(VLOOKUP(AW1528,Components[[Name]:[Price]],2,FALSE),0))</f>
        <v>0</v>
      </c>
      <c r="BB1528" s="6">
        <f>(IFERROR(VLOOKUP(AZ1528,Components[[Name]:[Price]],2,FALSE),0))</f>
        <v>0</v>
      </c>
    </row>
    <row r="1529" spans="9:54" x14ac:dyDescent="0.2">
      <c r="I1529" s="7" t="e">
        <f>Fullmath[[#This Row],[Total CP]]/Fullmath[[#This Row],[Quantity]]</f>
        <v>#DIV/0!</v>
      </c>
      <c r="J15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29" s="6" t="e">
        <f>Fullmath[[#This Row],[Mat Cost]]/Fullmath[[#This Row],[Quantity]]</f>
        <v>#DIV/0!</v>
      </c>
      <c r="L15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29" s="14"/>
      <c r="O1529" s="15">
        <f>IFERROR(_xlfn.IFNA(VLOOKUP(Fullmath[[#This Row],[M1]],$H$2:$L1528,2,FALSE),VLOOKUP(Fullmath[[#This Row],[M1]],$H1530:$L$2227,2,FALSE)),0)</f>
        <v>0</v>
      </c>
      <c r="P1529" s="16">
        <f>IFERROR(_xlfn.IFNA(VLOOKUP(Fullmath[[#This Row],[M1]],$H$2:$L1528,4,FALSE),VLOOKUP(Fullmath[[#This Row],[M1]],$H1530:$L$2227,4,FALSE)),0)</f>
        <v>0</v>
      </c>
      <c r="S1529" s="15">
        <f>IFERROR(_xlfn.IFNA(VLOOKUP(Fullmath[[#This Row],[M2]],$H$2:$L1528,2,FALSE),VLOOKUP(Fullmath[[#This Row],[M2]],$H1530:$L$2227,2,FALSE)),0)</f>
        <v>0</v>
      </c>
      <c r="T1529" s="16">
        <f>IFERROR(_xlfn.IFNA(VLOOKUP(Fullmath[[#This Row],[M2]],$H$2:$L1528,4,FALSE),VLOOKUP(Fullmath[[#This Row],[M2]],$H1530:$L$2227,4,FALSE)),0)</f>
        <v>0</v>
      </c>
      <c r="W1529" s="15">
        <f>IFERROR(_xlfn.IFNA(VLOOKUP(Fullmath[[#This Row],[M3]],$H$2:$L1528,2,FALSE),VLOOKUP(Fullmath[[#This Row],[M3]],$H1530:$L$2227,2,FALSE)),0)</f>
        <v>0</v>
      </c>
      <c r="X1529" s="16">
        <f>IFERROR(_xlfn.IFNA(VLOOKUP(Fullmath[[#This Row],[M3]],$H$2:$L1528,4,FALSE),VLOOKUP(Fullmath[[#This Row],[M3]],$H1530:$L$2227,4,FALSE)),0)</f>
        <v>0</v>
      </c>
      <c r="AA1529" s="15">
        <f>IFERROR(_xlfn.IFNA(VLOOKUP(Fullmath[[#This Row],[M4]],$H$2:$L1528,2,FALSE),VLOOKUP(Fullmath[[#This Row],[M4]],$H1530:$L$2227,2,FALSE)),0)</f>
        <v>0</v>
      </c>
      <c r="AB1529" s="16">
        <f>IFERROR(_xlfn.IFNA(VLOOKUP(Fullmath[[#This Row],[M4]],$H$2:$L1528,4,FALSE),VLOOKUP(Fullmath[[#This Row],[M4]],$H1530:$L$2227,4,FALSE)),0)</f>
        <v>0</v>
      </c>
      <c r="AE1529" s="15">
        <f>IFERROR(_xlfn.IFNA(VLOOKUP(Fullmath[[#This Row],[M5]],$H$2:$L1528,2,FALSE),VLOOKUP(Fullmath[[#This Row],[M5]],$H1530:$L$2227,2,FALSE)),0)</f>
        <v>0</v>
      </c>
      <c r="AF1529" s="16">
        <f>IFERROR(_xlfn.IFNA(VLOOKUP(Fullmath[[#This Row],[M5]],$H$2:$L1528,4,FALSE),VLOOKUP(Fullmath[[#This Row],[M5]],$H1530:$L$2227,4,FALSE)),0)</f>
        <v>0</v>
      </c>
      <c r="AI1529" s="15">
        <f>IFERROR(_xlfn.IFNA(VLOOKUP(Fullmath[[#This Row],[M6]],$H$2:$L1528,2,FALSE),VLOOKUP(Fullmath[[#This Row],[M6]],$H1530:$L$2227,2,FALSE)),0)</f>
        <v>0</v>
      </c>
      <c r="AJ1529" s="16">
        <f>IFERROR(_xlfn.IFNA(VLOOKUP(Fullmath[[#This Row],[M6]],$H$2:$L1528,4,FALSE),VLOOKUP(Fullmath[[#This Row],[M6]],$H1530:$L$2227,4,FALSE)),0)</f>
        <v>0</v>
      </c>
      <c r="AM1529" s="6">
        <f>(IFERROR(VLOOKUP(AK1529,Components[[Name]:[Price]],2,FALSE),0))</f>
        <v>0</v>
      </c>
      <c r="AP1529" s="6">
        <f>(IFERROR(VLOOKUP(AN1529,Components[[Name]:[Price]],2,FALSE),0))</f>
        <v>0</v>
      </c>
      <c r="AS1529" s="6">
        <f>(IFERROR(VLOOKUP(AQ1529,Components[[Name]:[Price]],2,FALSE),0))</f>
        <v>0</v>
      </c>
      <c r="AV1529" s="6">
        <f>(IFERROR(VLOOKUP(AT1529,Components[[Name]:[Price]],2,FALSE),0))</f>
        <v>0</v>
      </c>
      <c r="AY1529" s="6">
        <f>(IFERROR(VLOOKUP(AW1529,Components[[Name]:[Price]],2,FALSE),0))</f>
        <v>0</v>
      </c>
      <c r="BB1529" s="6">
        <f>(IFERROR(VLOOKUP(AZ1529,Components[[Name]:[Price]],2,FALSE),0))</f>
        <v>0</v>
      </c>
    </row>
    <row r="1530" spans="9:54" x14ac:dyDescent="0.2">
      <c r="I1530" s="7" t="e">
        <f>Fullmath[[#This Row],[Total CP]]/Fullmath[[#This Row],[Quantity]]</f>
        <v>#DIV/0!</v>
      </c>
      <c r="J15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0" s="6" t="e">
        <f>Fullmath[[#This Row],[Mat Cost]]/Fullmath[[#This Row],[Quantity]]</f>
        <v>#DIV/0!</v>
      </c>
      <c r="L15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0" s="14"/>
      <c r="O1530" s="15">
        <f>IFERROR(_xlfn.IFNA(VLOOKUP(Fullmath[[#This Row],[M1]],$H$2:$L1529,2,FALSE),VLOOKUP(Fullmath[[#This Row],[M1]],$H1531:$L$2227,2,FALSE)),0)</f>
        <v>0</v>
      </c>
      <c r="P1530" s="16">
        <f>IFERROR(_xlfn.IFNA(VLOOKUP(Fullmath[[#This Row],[M1]],$H$2:$L1529,4,FALSE),VLOOKUP(Fullmath[[#This Row],[M1]],$H1531:$L$2227,4,FALSE)),0)</f>
        <v>0</v>
      </c>
      <c r="S1530" s="15">
        <f>IFERROR(_xlfn.IFNA(VLOOKUP(Fullmath[[#This Row],[M2]],$H$2:$L1529,2,FALSE),VLOOKUP(Fullmath[[#This Row],[M2]],$H1531:$L$2227,2,FALSE)),0)</f>
        <v>0</v>
      </c>
      <c r="T1530" s="16">
        <f>IFERROR(_xlfn.IFNA(VLOOKUP(Fullmath[[#This Row],[M2]],$H$2:$L1529,4,FALSE),VLOOKUP(Fullmath[[#This Row],[M2]],$H1531:$L$2227,4,FALSE)),0)</f>
        <v>0</v>
      </c>
      <c r="W1530" s="15">
        <f>IFERROR(_xlfn.IFNA(VLOOKUP(Fullmath[[#This Row],[M3]],$H$2:$L1529,2,FALSE),VLOOKUP(Fullmath[[#This Row],[M3]],$H1531:$L$2227,2,FALSE)),0)</f>
        <v>0</v>
      </c>
      <c r="X1530" s="16">
        <f>IFERROR(_xlfn.IFNA(VLOOKUP(Fullmath[[#This Row],[M3]],$H$2:$L1529,4,FALSE),VLOOKUP(Fullmath[[#This Row],[M3]],$H1531:$L$2227,4,FALSE)),0)</f>
        <v>0</v>
      </c>
      <c r="AA1530" s="15">
        <f>IFERROR(_xlfn.IFNA(VLOOKUP(Fullmath[[#This Row],[M4]],$H$2:$L1529,2,FALSE),VLOOKUP(Fullmath[[#This Row],[M4]],$H1531:$L$2227,2,FALSE)),0)</f>
        <v>0</v>
      </c>
      <c r="AB1530" s="16">
        <f>IFERROR(_xlfn.IFNA(VLOOKUP(Fullmath[[#This Row],[M4]],$H$2:$L1529,4,FALSE),VLOOKUP(Fullmath[[#This Row],[M4]],$H1531:$L$2227,4,FALSE)),0)</f>
        <v>0</v>
      </c>
      <c r="AE1530" s="15">
        <f>IFERROR(_xlfn.IFNA(VLOOKUP(Fullmath[[#This Row],[M5]],$H$2:$L1529,2,FALSE),VLOOKUP(Fullmath[[#This Row],[M5]],$H1531:$L$2227,2,FALSE)),0)</f>
        <v>0</v>
      </c>
      <c r="AF1530" s="16">
        <f>IFERROR(_xlfn.IFNA(VLOOKUP(Fullmath[[#This Row],[M5]],$H$2:$L1529,4,FALSE),VLOOKUP(Fullmath[[#This Row],[M5]],$H1531:$L$2227,4,FALSE)),0)</f>
        <v>0</v>
      </c>
      <c r="AI1530" s="15">
        <f>IFERROR(_xlfn.IFNA(VLOOKUP(Fullmath[[#This Row],[M6]],$H$2:$L1529,2,FALSE),VLOOKUP(Fullmath[[#This Row],[M6]],$H1531:$L$2227,2,FALSE)),0)</f>
        <v>0</v>
      </c>
      <c r="AJ1530" s="16">
        <f>IFERROR(_xlfn.IFNA(VLOOKUP(Fullmath[[#This Row],[M6]],$H$2:$L1529,4,FALSE),VLOOKUP(Fullmath[[#This Row],[M6]],$H1531:$L$2227,4,FALSE)),0)</f>
        <v>0</v>
      </c>
      <c r="AM1530" s="6">
        <f>(IFERROR(VLOOKUP(AK1530,Components[[Name]:[Price]],2,FALSE),0))</f>
        <v>0</v>
      </c>
      <c r="AP1530" s="6">
        <f>(IFERROR(VLOOKUP(AN1530,Components[[Name]:[Price]],2,FALSE),0))</f>
        <v>0</v>
      </c>
      <c r="AS1530" s="6">
        <f>(IFERROR(VLOOKUP(AQ1530,Components[[Name]:[Price]],2,FALSE),0))</f>
        <v>0</v>
      </c>
      <c r="AV1530" s="6">
        <f>(IFERROR(VLOOKUP(AT1530,Components[[Name]:[Price]],2,FALSE),0))</f>
        <v>0</v>
      </c>
      <c r="AY1530" s="6">
        <f>(IFERROR(VLOOKUP(AW1530,Components[[Name]:[Price]],2,FALSE),0))</f>
        <v>0</v>
      </c>
      <c r="BB1530" s="6">
        <f>(IFERROR(VLOOKUP(AZ1530,Components[[Name]:[Price]],2,FALSE),0))</f>
        <v>0</v>
      </c>
    </row>
    <row r="1531" spans="9:54" x14ac:dyDescent="0.2">
      <c r="I1531" s="7" t="e">
        <f>Fullmath[[#This Row],[Total CP]]/Fullmath[[#This Row],[Quantity]]</f>
        <v>#DIV/0!</v>
      </c>
      <c r="J15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1" s="6" t="e">
        <f>Fullmath[[#This Row],[Mat Cost]]/Fullmath[[#This Row],[Quantity]]</f>
        <v>#DIV/0!</v>
      </c>
      <c r="L15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1" s="14"/>
      <c r="O1531" s="15">
        <f>IFERROR(_xlfn.IFNA(VLOOKUP(Fullmath[[#This Row],[M1]],$H$2:$L1530,2,FALSE),VLOOKUP(Fullmath[[#This Row],[M1]],$H1532:$L$2227,2,FALSE)),0)</f>
        <v>0</v>
      </c>
      <c r="P1531" s="16">
        <f>IFERROR(_xlfn.IFNA(VLOOKUP(Fullmath[[#This Row],[M1]],$H$2:$L1530,4,FALSE),VLOOKUP(Fullmath[[#This Row],[M1]],$H1532:$L$2227,4,FALSE)),0)</f>
        <v>0</v>
      </c>
      <c r="S1531" s="15">
        <f>IFERROR(_xlfn.IFNA(VLOOKUP(Fullmath[[#This Row],[M2]],$H$2:$L1530,2,FALSE),VLOOKUP(Fullmath[[#This Row],[M2]],$H1532:$L$2227,2,FALSE)),0)</f>
        <v>0</v>
      </c>
      <c r="T1531" s="16">
        <f>IFERROR(_xlfn.IFNA(VLOOKUP(Fullmath[[#This Row],[M2]],$H$2:$L1530,4,FALSE),VLOOKUP(Fullmath[[#This Row],[M2]],$H1532:$L$2227,4,FALSE)),0)</f>
        <v>0</v>
      </c>
      <c r="W1531" s="15">
        <f>IFERROR(_xlfn.IFNA(VLOOKUP(Fullmath[[#This Row],[M3]],$H$2:$L1530,2,FALSE),VLOOKUP(Fullmath[[#This Row],[M3]],$H1532:$L$2227,2,FALSE)),0)</f>
        <v>0</v>
      </c>
      <c r="X1531" s="16">
        <f>IFERROR(_xlfn.IFNA(VLOOKUP(Fullmath[[#This Row],[M3]],$H$2:$L1530,4,FALSE),VLOOKUP(Fullmath[[#This Row],[M3]],$H1532:$L$2227,4,FALSE)),0)</f>
        <v>0</v>
      </c>
      <c r="AA1531" s="15">
        <f>IFERROR(_xlfn.IFNA(VLOOKUP(Fullmath[[#This Row],[M4]],$H$2:$L1530,2,FALSE),VLOOKUP(Fullmath[[#This Row],[M4]],$H1532:$L$2227,2,FALSE)),0)</f>
        <v>0</v>
      </c>
      <c r="AB1531" s="16">
        <f>IFERROR(_xlfn.IFNA(VLOOKUP(Fullmath[[#This Row],[M4]],$H$2:$L1530,4,FALSE),VLOOKUP(Fullmath[[#This Row],[M4]],$H1532:$L$2227,4,FALSE)),0)</f>
        <v>0</v>
      </c>
      <c r="AE1531" s="15">
        <f>IFERROR(_xlfn.IFNA(VLOOKUP(Fullmath[[#This Row],[M5]],$H$2:$L1530,2,FALSE),VLOOKUP(Fullmath[[#This Row],[M5]],$H1532:$L$2227,2,FALSE)),0)</f>
        <v>0</v>
      </c>
      <c r="AF1531" s="16">
        <f>IFERROR(_xlfn.IFNA(VLOOKUP(Fullmath[[#This Row],[M5]],$H$2:$L1530,4,FALSE),VLOOKUP(Fullmath[[#This Row],[M5]],$H1532:$L$2227,4,FALSE)),0)</f>
        <v>0</v>
      </c>
      <c r="AI1531" s="15">
        <f>IFERROR(_xlfn.IFNA(VLOOKUP(Fullmath[[#This Row],[M6]],$H$2:$L1530,2,FALSE),VLOOKUP(Fullmath[[#This Row],[M6]],$H1532:$L$2227,2,FALSE)),0)</f>
        <v>0</v>
      </c>
      <c r="AJ1531" s="16">
        <f>IFERROR(_xlfn.IFNA(VLOOKUP(Fullmath[[#This Row],[M6]],$H$2:$L1530,4,FALSE),VLOOKUP(Fullmath[[#This Row],[M6]],$H1532:$L$2227,4,FALSE)),0)</f>
        <v>0</v>
      </c>
      <c r="AM1531" s="6">
        <f>(IFERROR(VLOOKUP(AK1531,Components[[Name]:[Price]],2,FALSE),0))</f>
        <v>0</v>
      </c>
      <c r="AP1531" s="6">
        <f>(IFERROR(VLOOKUP(AN1531,Components[[Name]:[Price]],2,FALSE),0))</f>
        <v>0</v>
      </c>
      <c r="AS1531" s="6">
        <f>(IFERROR(VLOOKUP(AQ1531,Components[[Name]:[Price]],2,FALSE),0))</f>
        <v>0</v>
      </c>
      <c r="AV1531" s="6">
        <f>(IFERROR(VLOOKUP(AT1531,Components[[Name]:[Price]],2,FALSE),0))</f>
        <v>0</v>
      </c>
      <c r="AY1531" s="6">
        <f>(IFERROR(VLOOKUP(AW1531,Components[[Name]:[Price]],2,FALSE),0))</f>
        <v>0</v>
      </c>
      <c r="BB1531" s="6">
        <f>(IFERROR(VLOOKUP(AZ1531,Components[[Name]:[Price]],2,FALSE),0))</f>
        <v>0</v>
      </c>
    </row>
    <row r="1532" spans="9:54" x14ac:dyDescent="0.2">
      <c r="I1532" s="7" t="e">
        <f>Fullmath[[#This Row],[Total CP]]/Fullmath[[#This Row],[Quantity]]</f>
        <v>#DIV/0!</v>
      </c>
      <c r="J15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2" s="6" t="e">
        <f>Fullmath[[#This Row],[Mat Cost]]/Fullmath[[#This Row],[Quantity]]</f>
        <v>#DIV/0!</v>
      </c>
      <c r="L15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2" s="14"/>
      <c r="O1532" s="15">
        <f>IFERROR(_xlfn.IFNA(VLOOKUP(Fullmath[[#This Row],[M1]],$H$2:$L1531,2,FALSE),VLOOKUP(Fullmath[[#This Row],[M1]],$H1533:$L$2227,2,FALSE)),0)</f>
        <v>0</v>
      </c>
      <c r="P1532" s="16">
        <f>IFERROR(_xlfn.IFNA(VLOOKUP(Fullmath[[#This Row],[M1]],$H$2:$L1531,4,FALSE),VLOOKUP(Fullmath[[#This Row],[M1]],$H1533:$L$2227,4,FALSE)),0)</f>
        <v>0</v>
      </c>
      <c r="S1532" s="15">
        <f>IFERROR(_xlfn.IFNA(VLOOKUP(Fullmath[[#This Row],[M2]],$H$2:$L1531,2,FALSE),VLOOKUP(Fullmath[[#This Row],[M2]],$H1533:$L$2227,2,FALSE)),0)</f>
        <v>0</v>
      </c>
      <c r="T1532" s="16">
        <f>IFERROR(_xlfn.IFNA(VLOOKUP(Fullmath[[#This Row],[M2]],$H$2:$L1531,4,FALSE),VLOOKUP(Fullmath[[#This Row],[M2]],$H1533:$L$2227,4,FALSE)),0)</f>
        <v>0</v>
      </c>
      <c r="W1532" s="15">
        <f>IFERROR(_xlfn.IFNA(VLOOKUP(Fullmath[[#This Row],[M3]],$H$2:$L1531,2,FALSE),VLOOKUP(Fullmath[[#This Row],[M3]],$H1533:$L$2227,2,FALSE)),0)</f>
        <v>0</v>
      </c>
      <c r="X1532" s="16">
        <f>IFERROR(_xlfn.IFNA(VLOOKUP(Fullmath[[#This Row],[M3]],$H$2:$L1531,4,FALSE),VLOOKUP(Fullmath[[#This Row],[M3]],$H1533:$L$2227,4,FALSE)),0)</f>
        <v>0</v>
      </c>
      <c r="AA1532" s="15">
        <f>IFERROR(_xlfn.IFNA(VLOOKUP(Fullmath[[#This Row],[M4]],$H$2:$L1531,2,FALSE),VLOOKUP(Fullmath[[#This Row],[M4]],$H1533:$L$2227,2,FALSE)),0)</f>
        <v>0</v>
      </c>
      <c r="AB1532" s="16">
        <f>IFERROR(_xlfn.IFNA(VLOOKUP(Fullmath[[#This Row],[M4]],$H$2:$L1531,4,FALSE),VLOOKUP(Fullmath[[#This Row],[M4]],$H1533:$L$2227,4,FALSE)),0)</f>
        <v>0</v>
      </c>
      <c r="AE1532" s="15">
        <f>IFERROR(_xlfn.IFNA(VLOOKUP(Fullmath[[#This Row],[M5]],$H$2:$L1531,2,FALSE),VLOOKUP(Fullmath[[#This Row],[M5]],$H1533:$L$2227,2,FALSE)),0)</f>
        <v>0</v>
      </c>
      <c r="AF1532" s="16">
        <f>IFERROR(_xlfn.IFNA(VLOOKUP(Fullmath[[#This Row],[M5]],$H$2:$L1531,4,FALSE),VLOOKUP(Fullmath[[#This Row],[M5]],$H1533:$L$2227,4,FALSE)),0)</f>
        <v>0</v>
      </c>
      <c r="AI1532" s="15">
        <f>IFERROR(_xlfn.IFNA(VLOOKUP(Fullmath[[#This Row],[M6]],$H$2:$L1531,2,FALSE),VLOOKUP(Fullmath[[#This Row],[M6]],$H1533:$L$2227,2,FALSE)),0)</f>
        <v>0</v>
      </c>
      <c r="AJ1532" s="16">
        <f>IFERROR(_xlfn.IFNA(VLOOKUP(Fullmath[[#This Row],[M6]],$H$2:$L1531,4,FALSE),VLOOKUP(Fullmath[[#This Row],[M6]],$H1533:$L$2227,4,FALSE)),0)</f>
        <v>0</v>
      </c>
      <c r="AM1532" s="6">
        <f>(IFERROR(VLOOKUP(AK1532,Components[[Name]:[Price]],2,FALSE),0))</f>
        <v>0</v>
      </c>
      <c r="AP1532" s="6">
        <f>(IFERROR(VLOOKUP(AN1532,Components[[Name]:[Price]],2,FALSE),0))</f>
        <v>0</v>
      </c>
      <c r="AS1532" s="6">
        <f>(IFERROR(VLOOKUP(AQ1532,Components[[Name]:[Price]],2,FALSE),0))</f>
        <v>0</v>
      </c>
      <c r="AV1532" s="6">
        <f>(IFERROR(VLOOKUP(AT1532,Components[[Name]:[Price]],2,FALSE),0))</f>
        <v>0</v>
      </c>
      <c r="AY1532" s="6">
        <f>(IFERROR(VLOOKUP(AW1532,Components[[Name]:[Price]],2,FALSE),0))</f>
        <v>0</v>
      </c>
      <c r="BB1532" s="6">
        <f>(IFERROR(VLOOKUP(AZ1532,Components[[Name]:[Price]],2,FALSE),0))</f>
        <v>0</v>
      </c>
    </row>
    <row r="1533" spans="9:54" x14ac:dyDescent="0.2">
      <c r="I1533" s="7" t="e">
        <f>Fullmath[[#This Row],[Total CP]]/Fullmath[[#This Row],[Quantity]]</f>
        <v>#DIV/0!</v>
      </c>
      <c r="J15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3" s="6" t="e">
        <f>Fullmath[[#This Row],[Mat Cost]]/Fullmath[[#This Row],[Quantity]]</f>
        <v>#DIV/0!</v>
      </c>
      <c r="L15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3" s="14"/>
      <c r="O1533" s="15">
        <f>IFERROR(_xlfn.IFNA(VLOOKUP(Fullmath[[#This Row],[M1]],$H$2:$L1532,2,FALSE),VLOOKUP(Fullmath[[#This Row],[M1]],$H1534:$L$2227,2,FALSE)),0)</f>
        <v>0</v>
      </c>
      <c r="P1533" s="16">
        <f>IFERROR(_xlfn.IFNA(VLOOKUP(Fullmath[[#This Row],[M1]],$H$2:$L1532,4,FALSE),VLOOKUP(Fullmath[[#This Row],[M1]],$H1534:$L$2227,4,FALSE)),0)</f>
        <v>0</v>
      </c>
      <c r="S1533" s="15">
        <f>IFERROR(_xlfn.IFNA(VLOOKUP(Fullmath[[#This Row],[M2]],$H$2:$L1532,2,FALSE),VLOOKUP(Fullmath[[#This Row],[M2]],$H1534:$L$2227,2,FALSE)),0)</f>
        <v>0</v>
      </c>
      <c r="T1533" s="16">
        <f>IFERROR(_xlfn.IFNA(VLOOKUP(Fullmath[[#This Row],[M2]],$H$2:$L1532,4,FALSE),VLOOKUP(Fullmath[[#This Row],[M2]],$H1534:$L$2227,4,FALSE)),0)</f>
        <v>0</v>
      </c>
      <c r="W1533" s="15">
        <f>IFERROR(_xlfn.IFNA(VLOOKUP(Fullmath[[#This Row],[M3]],$H$2:$L1532,2,FALSE),VLOOKUP(Fullmath[[#This Row],[M3]],$H1534:$L$2227,2,FALSE)),0)</f>
        <v>0</v>
      </c>
      <c r="X1533" s="16">
        <f>IFERROR(_xlfn.IFNA(VLOOKUP(Fullmath[[#This Row],[M3]],$H$2:$L1532,4,FALSE),VLOOKUP(Fullmath[[#This Row],[M3]],$H1534:$L$2227,4,FALSE)),0)</f>
        <v>0</v>
      </c>
      <c r="AA1533" s="15">
        <f>IFERROR(_xlfn.IFNA(VLOOKUP(Fullmath[[#This Row],[M4]],$H$2:$L1532,2,FALSE),VLOOKUP(Fullmath[[#This Row],[M4]],$H1534:$L$2227,2,FALSE)),0)</f>
        <v>0</v>
      </c>
      <c r="AB1533" s="16">
        <f>IFERROR(_xlfn.IFNA(VLOOKUP(Fullmath[[#This Row],[M4]],$H$2:$L1532,4,FALSE),VLOOKUP(Fullmath[[#This Row],[M4]],$H1534:$L$2227,4,FALSE)),0)</f>
        <v>0</v>
      </c>
      <c r="AE1533" s="15">
        <f>IFERROR(_xlfn.IFNA(VLOOKUP(Fullmath[[#This Row],[M5]],$H$2:$L1532,2,FALSE),VLOOKUP(Fullmath[[#This Row],[M5]],$H1534:$L$2227,2,FALSE)),0)</f>
        <v>0</v>
      </c>
      <c r="AF1533" s="16">
        <f>IFERROR(_xlfn.IFNA(VLOOKUP(Fullmath[[#This Row],[M5]],$H$2:$L1532,4,FALSE),VLOOKUP(Fullmath[[#This Row],[M5]],$H1534:$L$2227,4,FALSE)),0)</f>
        <v>0</v>
      </c>
      <c r="AI1533" s="15">
        <f>IFERROR(_xlfn.IFNA(VLOOKUP(Fullmath[[#This Row],[M6]],$H$2:$L1532,2,FALSE),VLOOKUP(Fullmath[[#This Row],[M6]],$H1534:$L$2227,2,FALSE)),0)</f>
        <v>0</v>
      </c>
      <c r="AJ1533" s="16">
        <f>IFERROR(_xlfn.IFNA(VLOOKUP(Fullmath[[#This Row],[M6]],$H$2:$L1532,4,FALSE),VLOOKUP(Fullmath[[#This Row],[M6]],$H1534:$L$2227,4,FALSE)),0)</f>
        <v>0</v>
      </c>
      <c r="AM1533" s="6">
        <f>(IFERROR(VLOOKUP(AK1533,Components[[Name]:[Price]],2,FALSE),0))</f>
        <v>0</v>
      </c>
      <c r="AP1533" s="6">
        <f>(IFERROR(VLOOKUP(AN1533,Components[[Name]:[Price]],2,FALSE),0))</f>
        <v>0</v>
      </c>
      <c r="AS1533" s="6">
        <f>(IFERROR(VLOOKUP(AQ1533,Components[[Name]:[Price]],2,FALSE),0))</f>
        <v>0</v>
      </c>
      <c r="AV1533" s="6">
        <f>(IFERROR(VLOOKUP(AT1533,Components[[Name]:[Price]],2,FALSE),0))</f>
        <v>0</v>
      </c>
      <c r="AY1533" s="6">
        <f>(IFERROR(VLOOKUP(AW1533,Components[[Name]:[Price]],2,FALSE),0))</f>
        <v>0</v>
      </c>
      <c r="BB1533" s="6">
        <f>(IFERROR(VLOOKUP(AZ1533,Components[[Name]:[Price]],2,FALSE),0))</f>
        <v>0</v>
      </c>
    </row>
    <row r="1534" spans="9:54" x14ac:dyDescent="0.2">
      <c r="I1534" s="7" t="e">
        <f>Fullmath[[#This Row],[Total CP]]/Fullmath[[#This Row],[Quantity]]</f>
        <v>#DIV/0!</v>
      </c>
      <c r="J15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4" s="6" t="e">
        <f>Fullmath[[#This Row],[Mat Cost]]/Fullmath[[#This Row],[Quantity]]</f>
        <v>#DIV/0!</v>
      </c>
      <c r="L15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4" s="14"/>
      <c r="O1534" s="15">
        <f>IFERROR(_xlfn.IFNA(VLOOKUP(Fullmath[[#This Row],[M1]],$H$2:$L1533,2,FALSE),VLOOKUP(Fullmath[[#This Row],[M1]],$H1535:$L$2227,2,FALSE)),0)</f>
        <v>0</v>
      </c>
      <c r="P1534" s="16">
        <f>IFERROR(_xlfn.IFNA(VLOOKUP(Fullmath[[#This Row],[M1]],$H$2:$L1533,4,FALSE),VLOOKUP(Fullmath[[#This Row],[M1]],$H1535:$L$2227,4,FALSE)),0)</f>
        <v>0</v>
      </c>
      <c r="S1534" s="15">
        <f>IFERROR(_xlfn.IFNA(VLOOKUP(Fullmath[[#This Row],[M2]],$H$2:$L1533,2,FALSE),VLOOKUP(Fullmath[[#This Row],[M2]],$H1535:$L$2227,2,FALSE)),0)</f>
        <v>0</v>
      </c>
      <c r="T1534" s="16">
        <f>IFERROR(_xlfn.IFNA(VLOOKUP(Fullmath[[#This Row],[M2]],$H$2:$L1533,4,FALSE),VLOOKUP(Fullmath[[#This Row],[M2]],$H1535:$L$2227,4,FALSE)),0)</f>
        <v>0</v>
      </c>
      <c r="W1534" s="15">
        <f>IFERROR(_xlfn.IFNA(VLOOKUP(Fullmath[[#This Row],[M3]],$H$2:$L1533,2,FALSE),VLOOKUP(Fullmath[[#This Row],[M3]],$H1535:$L$2227,2,FALSE)),0)</f>
        <v>0</v>
      </c>
      <c r="X1534" s="16">
        <f>IFERROR(_xlfn.IFNA(VLOOKUP(Fullmath[[#This Row],[M3]],$H$2:$L1533,4,FALSE),VLOOKUP(Fullmath[[#This Row],[M3]],$H1535:$L$2227,4,FALSE)),0)</f>
        <v>0</v>
      </c>
      <c r="AA1534" s="15">
        <f>IFERROR(_xlfn.IFNA(VLOOKUP(Fullmath[[#This Row],[M4]],$H$2:$L1533,2,FALSE),VLOOKUP(Fullmath[[#This Row],[M4]],$H1535:$L$2227,2,FALSE)),0)</f>
        <v>0</v>
      </c>
      <c r="AB1534" s="16">
        <f>IFERROR(_xlfn.IFNA(VLOOKUP(Fullmath[[#This Row],[M4]],$H$2:$L1533,4,FALSE),VLOOKUP(Fullmath[[#This Row],[M4]],$H1535:$L$2227,4,FALSE)),0)</f>
        <v>0</v>
      </c>
      <c r="AE1534" s="15">
        <f>IFERROR(_xlfn.IFNA(VLOOKUP(Fullmath[[#This Row],[M5]],$H$2:$L1533,2,FALSE),VLOOKUP(Fullmath[[#This Row],[M5]],$H1535:$L$2227,2,FALSE)),0)</f>
        <v>0</v>
      </c>
      <c r="AF1534" s="16">
        <f>IFERROR(_xlfn.IFNA(VLOOKUP(Fullmath[[#This Row],[M5]],$H$2:$L1533,4,FALSE),VLOOKUP(Fullmath[[#This Row],[M5]],$H1535:$L$2227,4,FALSE)),0)</f>
        <v>0</v>
      </c>
      <c r="AI1534" s="15">
        <f>IFERROR(_xlfn.IFNA(VLOOKUP(Fullmath[[#This Row],[M6]],$H$2:$L1533,2,FALSE),VLOOKUP(Fullmath[[#This Row],[M6]],$H1535:$L$2227,2,FALSE)),0)</f>
        <v>0</v>
      </c>
      <c r="AJ1534" s="16">
        <f>IFERROR(_xlfn.IFNA(VLOOKUP(Fullmath[[#This Row],[M6]],$H$2:$L1533,4,FALSE),VLOOKUP(Fullmath[[#This Row],[M6]],$H1535:$L$2227,4,FALSE)),0)</f>
        <v>0</v>
      </c>
      <c r="AM1534" s="6">
        <f>(IFERROR(VLOOKUP(AK1534,Components[[Name]:[Price]],2,FALSE),0))</f>
        <v>0</v>
      </c>
      <c r="AP1534" s="6">
        <f>(IFERROR(VLOOKUP(AN1534,Components[[Name]:[Price]],2,FALSE),0))</f>
        <v>0</v>
      </c>
      <c r="AS1534" s="6">
        <f>(IFERROR(VLOOKUP(AQ1534,Components[[Name]:[Price]],2,FALSE),0))</f>
        <v>0</v>
      </c>
      <c r="AV1534" s="6">
        <f>(IFERROR(VLOOKUP(AT1534,Components[[Name]:[Price]],2,FALSE),0))</f>
        <v>0</v>
      </c>
      <c r="AY1534" s="6">
        <f>(IFERROR(VLOOKUP(AW1534,Components[[Name]:[Price]],2,FALSE),0))</f>
        <v>0</v>
      </c>
      <c r="BB1534" s="6">
        <f>(IFERROR(VLOOKUP(AZ1534,Components[[Name]:[Price]],2,FALSE),0))</f>
        <v>0</v>
      </c>
    </row>
    <row r="1535" spans="9:54" x14ac:dyDescent="0.2">
      <c r="I1535" s="7" t="e">
        <f>Fullmath[[#This Row],[Total CP]]/Fullmath[[#This Row],[Quantity]]</f>
        <v>#DIV/0!</v>
      </c>
      <c r="J15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5" s="6" t="e">
        <f>Fullmath[[#This Row],[Mat Cost]]/Fullmath[[#This Row],[Quantity]]</f>
        <v>#DIV/0!</v>
      </c>
      <c r="L15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5" s="14"/>
      <c r="O1535" s="15">
        <f>IFERROR(_xlfn.IFNA(VLOOKUP(Fullmath[[#This Row],[M1]],$H$2:$L1534,2,FALSE),VLOOKUP(Fullmath[[#This Row],[M1]],$H1536:$L$2227,2,FALSE)),0)</f>
        <v>0</v>
      </c>
      <c r="P1535" s="16">
        <f>IFERROR(_xlfn.IFNA(VLOOKUP(Fullmath[[#This Row],[M1]],$H$2:$L1534,4,FALSE),VLOOKUP(Fullmath[[#This Row],[M1]],$H1536:$L$2227,4,FALSE)),0)</f>
        <v>0</v>
      </c>
      <c r="S1535" s="15">
        <f>IFERROR(_xlfn.IFNA(VLOOKUP(Fullmath[[#This Row],[M2]],$H$2:$L1534,2,FALSE),VLOOKUP(Fullmath[[#This Row],[M2]],$H1536:$L$2227,2,FALSE)),0)</f>
        <v>0</v>
      </c>
      <c r="T1535" s="16">
        <f>IFERROR(_xlfn.IFNA(VLOOKUP(Fullmath[[#This Row],[M2]],$H$2:$L1534,4,FALSE),VLOOKUP(Fullmath[[#This Row],[M2]],$H1536:$L$2227,4,FALSE)),0)</f>
        <v>0</v>
      </c>
      <c r="W1535" s="15">
        <f>IFERROR(_xlfn.IFNA(VLOOKUP(Fullmath[[#This Row],[M3]],$H$2:$L1534,2,FALSE),VLOOKUP(Fullmath[[#This Row],[M3]],$H1536:$L$2227,2,FALSE)),0)</f>
        <v>0</v>
      </c>
      <c r="X1535" s="16">
        <f>IFERROR(_xlfn.IFNA(VLOOKUP(Fullmath[[#This Row],[M3]],$H$2:$L1534,4,FALSE),VLOOKUP(Fullmath[[#This Row],[M3]],$H1536:$L$2227,4,FALSE)),0)</f>
        <v>0</v>
      </c>
      <c r="AA1535" s="15">
        <f>IFERROR(_xlfn.IFNA(VLOOKUP(Fullmath[[#This Row],[M4]],$H$2:$L1534,2,FALSE),VLOOKUP(Fullmath[[#This Row],[M4]],$H1536:$L$2227,2,FALSE)),0)</f>
        <v>0</v>
      </c>
      <c r="AB1535" s="16">
        <f>IFERROR(_xlfn.IFNA(VLOOKUP(Fullmath[[#This Row],[M4]],$H$2:$L1534,4,FALSE),VLOOKUP(Fullmath[[#This Row],[M4]],$H1536:$L$2227,4,FALSE)),0)</f>
        <v>0</v>
      </c>
      <c r="AE1535" s="15">
        <f>IFERROR(_xlfn.IFNA(VLOOKUP(Fullmath[[#This Row],[M5]],$H$2:$L1534,2,FALSE),VLOOKUP(Fullmath[[#This Row],[M5]],$H1536:$L$2227,2,FALSE)),0)</f>
        <v>0</v>
      </c>
      <c r="AF1535" s="16">
        <f>IFERROR(_xlfn.IFNA(VLOOKUP(Fullmath[[#This Row],[M5]],$H$2:$L1534,4,FALSE),VLOOKUP(Fullmath[[#This Row],[M5]],$H1536:$L$2227,4,FALSE)),0)</f>
        <v>0</v>
      </c>
      <c r="AI1535" s="15">
        <f>IFERROR(_xlfn.IFNA(VLOOKUP(Fullmath[[#This Row],[M6]],$H$2:$L1534,2,FALSE),VLOOKUP(Fullmath[[#This Row],[M6]],$H1536:$L$2227,2,FALSE)),0)</f>
        <v>0</v>
      </c>
      <c r="AJ1535" s="16">
        <f>IFERROR(_xlfn.IFNA(VLOOKUP(Fullmath[[#This Row],[M6]],$H$2:$L1534,4,FALSE),VLOOKUP(Fullmath[[#This Row],[M6]],$H1536:$L$2227,4,FALSE)),0)</f>
        <v>0</v>
      </c>
      <c r="AM1535" s="6">
        <f>(IFERROR(VLOOKUP(AK1535,Components[[Name]:[Price]],2,FALSE),0))</f>
        <v>0</v>
      </c>
      <c r="AP1535" s="6">
        <f>(IFERROR(VLOOKUP(AN1535,Components[[Name]:[Price]],2,FALSE),0))</f>
        <v>0</v>
      </c>
      <c r="AS1535" s="6">
        <f>(IFERROR(VLOOKUP(AQ1535,Components[[Name]:[Price]],2,FALSE),0))</f>
        <v>0</v>
      </c>
      <c r="AV1535" s="6">
        <f>(IFERROR(VLOOKUP(AT1535,Components[[Name]:[Price]],2,FALSE),0))</f>
        <v>0</v>
      </c>
      <c r="AY1535" s="6">
        <f>(IFERROR(VLOOKUP(AW1535,Components[[Name]:[Price]],2,FALSE),0))</f>
        <v>0</v>
      </c>
      <c r="BB1535" s="6">
        <f>(IFERROR(VLOOKUP(AZ1535,Components[[Name]:[Price]],2,FALSE),0))</f>
        <v>0</v>
      </c>
    </row>
    <row r="1536" spans="9:54" x14ac:dyDescent="0.2">
      <c r="I1536" s="7" t="e">
        <f>Fullmath[[#This Row],[Total CP]]/Fullmath[[#This Row],[Quantity]]</f>
        <v>#DIV/0!</v>
      </c>
      <c r="J15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6" s="6" t="e">
        <f>Fullmath[[#This Row],[Mat Cost]]/Fullmath[[#This Row],[Quantity]]</f>
        <v>#DIV/0!</v>
      </c>
      <c r="L15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6" s="14"/>
      <c r="O1536" s="15">
        <f>IFERROR(_xlfn.IFNA(VLOOKUP(Fullmath[[#This Row],[M1]],$H$2:$L1535,2,FALSE),VLOOKUP(Fullmath[[#This Row],[M1]],$H1537:$L$2227,2,FALSE)),0)</f>
        <v>0</v>
      </c>
      <c r="P1536" s="16">
        <f>IFERROR(_xlfn.IFNA(VLOOKUP(Fullmath[[#This Row],[M1]],$H$2:$L1535,4,FALSE),VLOOKUP(Fullmath[[#This Row],[M1]],$H1537:$L$2227,4,FALSE)),0)</f>
        <v>0</v>
      </c>
      <c r="S1536" s="15">
        <f>IFERROR(_xlfn.IFNA(VLOOKUP(Fullmath[[#This Row],[M2]],$H$2:$L1535,2,FALSE),VLOOKUP(Fullmath[[#This Row],[M2]],$H1537:$L$2227,2,FALSE)),0)</f>
        <v>0</v>
      </c>
      <c r="T1536" s="16">
        <f>IFERROR(_xlfn.IFNA(VLOOKUP(Fullmath[[#This Row],[M2]],$H$2:$L1535,4,FALSE),VLOOKUP(Fullmath[[#This Row],[M2]],$H1537:$L$2227,4,FALSE)),0)</f>
        <v>0</v>
      </c>
      <c r="W1536" s="15">
        <f>IFERROR(_xlfn.IFNA(VLOOKUP(Fullmath[[#This Row],[M3]],$H$2:$L1535,2,FALSE),VLOOKUP(Fullmath[[#This Row],[M3]],$H1537:$L$2227,2,FALSE)),0)</f>
        <v>0</v>
      </c>
      <c r="X1536" s="16">
        <f>IFERROR(_xlfn.IFNA(VLOOKUP(Fullmath[[#This Row],[M3]],$H$2:$L1535,4,FALSE),VLOOKUP(Fullmath[[#This Row],[M3]],$H1537:$L$2227,4,FALSE)),0)</f>
        <v>0</v>
      </c>
      <c r="AA1536" s="15">
        <f>IFERROR(_xlfn.IFNA(VLOOKUP(Fullmath[[#This Row],[M4]],$H$2:$L1535,2,FALSE),VLOOKUP(Fullmath[[#This Row],[M4]],$H1537:$L$2227,2,FALSE)),0)</f>
        <v>0</v>
      </c>
      <c r="AB1536" s="16">
        <f>IFERROR(_xlfn.IFNA(VLOOKUP(Fullmath[[#This Row],[M4]],$H$2:$L1535,4,FALSE),VLOOKUP(Fullmath[[#This Row],[M4]],$H1537:$L$2227,4,FALSE)),0)</f>
        <v>0</v>
      </c>
      <c r="AE1536" s="15">
        <f>IFERROR(_xlfn.IFNA(VLOOKUP(Fullmath[[#This Row],[M5]],$H$2:$L1535,2,FALSE),VLOOKUP(Fullmath[[#This Row],[M5]],$H1537:$L$2227,2,FALSE)),0)</f>
        <v>0</v>
      </c>
      <c r="AF1536" s="16">
        <f>IFERROR(_xlfn.IFNA(VLOOKUP(Fullmath[[#This Row],[M5]],$H$2:$L1535,4,FALSE),VLOOKUP(Fullmath[[#This Row],[M5]],$H1537:$L$2227,4,FALSE)),0)</f>
        <v>0</v>
      </c>
      <c r="AI1536" s="15">
        <f>IFERROR(_xlfn.IFNA(VLOOKUP(Fullmath[[#This Row],[M6]],$H$2:$L1535,2,FALSE),VLOOKUP(Fullmath[[#This Row],[M6]],$H1537:$L$2227,2,FALSE)),0)</f>
        <v>0</v>
      </c>
      <c r="AJ1536" s="16">
        <f>IFERROR(_xlfn.IFNA(VLOOKUP(Fullmath[[#This Row],[M6]],$H$2:$L1535,4,FALSE),VLOOKUP(Fullmath[[#This Row],[M6]],$H1537:$L$2227,4,FALSE)),0)</f>
        <v>0</v>
      </c>
      <c r="AM1536" s="6">
        <f>(IFERROR(VLOOKUP(AK1536,Components[[Name]:[Price]],2,FALSE),0))</f>
        <v>0</v>
      </c>
      <c r="AP1536" s="6">
        <f>(IFERROR(VLOOKUP(AN1536,Components[[Name]:[Price]],2,FALSE),0))</f>
        <v>0</v>
      </c>
      <c r="AS1536" s="6">
        <f>(IFERROR(VLOOKUP(AQ1536,Components[[Name]:[Price]],2,FALSE),0))</f>
        <v>0</v>
      </c>
      <c r="AV1536" s="6">
        <f>(IFERROR(VLOOKUP(AT1536,Components[[Name]:[Price]],2,FALSE),0))</f>
        <v>0</v>
      </c>
      <c r="AY1536" s="6">
        <f>(IFERROR(VLOOKUP(AW1536,Components[[Name]:[Price]],2,FALSE),0))</f>
        <v>0</v>
      </c>
      <c r="BB1536" s="6">
        <f>(IFERROR(VLOOKUP(AZ1536,Components[[Name]:[Price]],2,FALSE),0))</f>
        <v>0</v>
      </c>
    </row>
    <row r="1537" spans="9:54" x14ac:dyDescent="0.2">
      <c r="I1537" s="7" t="e">
        <f>Fullmath[[#This Row],[Total CP]]/Fullmath[[#This Row],[Quantity]]</f>
        <v>#DIV/0!</v>
      </c>
      <c r="J15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7" s="6" t="e">
        <f>Fullmath[[#This Row],[Mat Cost]]/Fullmath[[#This Row],[Quantity]]</f>
        <v>#DIV/0!</v>
      </c>
      <c r="L15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7" s="14"/>
      <c r="O1537" s="15">
        <f>IFERROR(_xlfn.IFNA(VLOOKUP(Fullmath[[#This Row],[M1]],$H$2:$L1536,2,FALSE),VLOOKUP(Fullmath[[#This Row],[M1]],$H1538:$L$2227,2,FALSE)),0)</f>
        <v>0</v>
      </c>
      <c r="P1537" s="16">
        <f>IFERROR(_xlfn.IFNA(VLOOKUP(Fullmath[[#This Row],[M1]],$H$2:$L1536,4,FALSE),VLOOKUP(Fullmath[[#This Row],[M1]],$H1538:$L$2227,4,FALSE)),0)</f>
        <v>0</v>
      </c>
      <c r="S1537" s="15">
        <f>IFERROR(_xlfn.IFNA(VLOOKUP(Fullmath[[#This Row],[M2]],$H$2:$L1536,2,FALSE),VLOOKUP(Fullmath[[#This Row],[M2]],$H1538:$L$2227,2,FALSE)),0)</f>
        <v>0</v>
      </c>
      <c r="T1537" s="16">
        <f>IFERROR(_xlfn.IFNA(VLOOKUP(Fullmath[[#This Row],[M2]],$H$2:$L1536,4,FALSE),VLOOKUP(Fullmath[[#This Row],[M2]],$H1538:$L$2227,4,FALSE)),0)</f>
        <v>0</v>
      </c>
      <c r="W1537" s="15">
        <f>IFERROR(_xlfn.IFNA(VLOOKUP(Fullmath[[#This Row],[M3]],$H$2:$L1536,2,FALSE),VLOOKUP(Fullmath[[#This Row],[M3]],$H1538:$L$2227,2,FALSE)),0)</f>
        <v>0</v>
      </c>
      <c r="X1537" s="16">
        <f>IFERROR(_xlfn.IFNA(VLOOKUP(Fullmath[[#This Row],[M3]],$H$2:$L1536,4,FALSE),VLOOKUP(Fullmath[[#This Row],[M3]],$H1538:$L$2227,4,FALSE)),0)</f>
        <v>0</v>
      </c>
      <c r="AA1537" s="15">
        <f>IFERROR(_xlfn.IFNA(VLOOKUP(Fullmath[[#This Row],[M4]],$H$2:$L1536,2,FALSE),VLOOKUP(Fullmath[[#This Row],[M4]],$H1538:$L$2227,2,FALSE)),0)</f>
        <v>0</v>
      </c>
      <c r="AB1537" s="16">
        <f>IFERROR(_xlfn.IFNA(VLOOKUP(Fullmath[[#This Row],[M4]],$H$2:$L1536,4,FALSE),VLOOKUP(Fullmath[[#This Row],[M4]],$H1538:$L$2227,4,FALSE)),0)</f>
        <v>0</v>
      </c>
      <c r="AE1537" s="15">
        <f>IFERROR(_xlfn.IFNA(VLOOKUP(Fullmath[[#This Row],[M5]],$H$2:$L1536,2,FALSE),VLOOKUP(Fullmath[[#This Row],[M5]],$H1538:$L$2227,2,FALSE)),0)</f>
        <v>0</v>
      </c>
      <c r="AF1537" s="16">
        <f>IFERROR(_xlfn.IFNA(VLOOKUP(Fullmath[[#This Row],[M5]],$H$2:$L1536,4,FALSE),VLOOKUP(Fullmath[[#This Row],[M5]],$H1538:$L$2227,4,FALSE)),0)</f>
        <v>0</v>
      </c>
      <c r="AI1537" s="15">
        <f>IFERROR(_xlfn.IFNA(VLOOKUP(Fullmath[[#This Row],[M6]],$H$2:$L1536,2,FALSE),VLOOKUP(Fullmath[[#This Row],[M6]],$H1538:$L$2227,2,FALSE)),0)</f>
        <v>0</v>
      </c>
      <c r="AJ1537" s="16">
        <f>IFERROR(_xlfn.IFNA(VLOOKUP(Fullmath[[#This Row],[M6]],$H$2:$L1536,4,FALSE),VLOOKUP(Fullmath[[#This Row],[M6]],$H1538:$L$2227,4,FALSE)),0)</f>
        <v>0</v>
      </c>
      <c r="AM1537" s="6">
        <f>(IFERROR(VLOOKUP(AK1537,Components[[Name]:[Price]],2,FALSE),0))</f>
        <v>0</v>
      </c>
      <c r="AP1537" s="6">
        <f>(IFERROR(VLOOKUP(AN1537,Components[[Name]:[Price]],2,FALSE),0))</f>
        <v>0</v>
      </c>
      <c r="AS1537" s="6">
        <f>(IFERROR(VLOOKUP(AQ1537,Components[[Name]:[Price]],2,FALSE),0))</f>
        <v>0</v>
      </c>
      <c r="AV1537" s="6">
        <f>(IFERROR(VLOOKUP(AT1537,Components[[Name]:[Price]],2,FALSE),0))</f>
        <v>0</v>
      </c>
      <c r="AY1537" s="6">
        <f>(IFERROR(VLOOKUP(AW1537,Components[[Name]:[Price]],2,FALSE),0))</f>
        <v>0</v>
      </c>
      <c r="BB1537" s="6">
        <f>(IFERROR(VLOOKUP(AZ1537,Components[[Name]:[Price]],2,FALSE),0))</f>
        <v>0</v>
      </c>
    </row>
    <row r="1538" spans="9:54" x14ac:dyDescent="0.2">
      <c r="I1538" s="7" t="e">
        <f>Fullmath[[#This Row],[Total CP]]/Fullmath[[#This Row],[Quantity]]</f>
        <v>#DIV/0!</v>
      </c>
      <c r="J15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8" s="6" t="e">
        <f>Fullmath[[#This Row],[Mat Cost]]/Fullmath[[#This Row],[Quantity]]</f>
        <v>#DIV/0!</v>
      </c>
      <c r="L15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8" s="14"/>
      <c r="O1538" s="15">
        <f>IFERROR(_xlfn.IFNA(VLOOKUP(Fullmath[[#This Row],[M1]],$H$2:$L1537,2,FALSE),VLOOKUP(Fullmath[[#This Row],[M1]],$H1539:$L$2227,2,FALSE)),0)</f>
        <v>0</v>
      </c>
      <c r="P1538" s="16">
        <f>IFERROR(_xlfn.IFNA(VLOOKUP(Fullmath[[#This Row],[M1]],$H$2:$L1537,4,FALSE),VLOOKUP(Fullmath[[#This Row],[M1]],$H1539:$L$2227,4,FALSE)),0)</f>
        <v>0</v>
      </c>
      <c r="S1538" s="15">
        <f>IFERROR(_xlfn.IFNA(VLOOKUP(Fullmath[[#This Row],[M2]],$H$2:$L1537,2,FALSE),VLOOKUP(Fullmath[[#This Row],[M2]],$H1539:$L$2227,2,FALSE)),0)</f>
        <v>0</v>
      </c>
      <c r="T1538" s="16">
        <f>IFERROR(_xlfn.IFNA(VLOOKUP(Fullmath[[#This Row],[M2]],$H$2:$L1537,4,FALSE),VLOOKUP(Fullmath[[#This Row],[M2]],$H1539:$L$2227,4,FALSE)),0)</f>
        <v>0</v>
      </c>
      <c r="W1538" s="15">
        <f>IFERROR(_xlfn.IFNA(VLOOKUP(Fullmath[[#This Row],[M3]],$H$2:$L1537,2,FALSE),VLOOKUP(Fullmath[[#This Row],[M3]],$H1539:$L$2227,2,FALSE)),0)</f>
        <v>0</v>
      </c>
      <c r="X1538" s="16">
        <f>IFERROR(_xlfn.IFNA(VLOOKUP(Fullmath[[#This Row],[M3]],$H$2:$L1537,4,FALSE),VLOOKUP(Fullmath[[#This Row],[M3]],$H1539:$L$2227,4,FALSE)),0)</f>
        <v>0</v>
      </c>
      <c r="AA1538" s="15">
        <f>IFERROR(_xlfn.IFNA(VLOOKUP(Fullmath[[#This Row],[M4]],$H$2:$L1537,2,FALSE),VLOOKUP(Fullmath[[#This Row],[M4]],$H1539:$L$2227,2,FALSE)),0)</f>
        <v>0</v>
      </c>
      <c r="AB1538" s="16">
        <f>IFERROR(_xlfn.IFNA(VLOOKUP(Fullmath[[#This Row],[M4]],$H$2:$L1537,4,FALSE),VLOOKUP(Fullmath[[#This Row],[M4]],$H1539:$L$2227,4,FALSE)),0)</f>
        <v>0</v>
      </c>
      <c r="AE1538" s="15">
        <f>IFERROR(_xlfn.IFNA(VLOOKUP(Fullmath[[#This Row],[M5]],$H$2:$L1537,2,FALSE),VLOOKUP(Fullmath[[#This Row],[M5]],$H1539:$L$2227,2,FALSE)),0)</f>
        <v>0</v>
      </c>
      <c r="AF1538" s="16">
        <f>IFERROR(_xlfn.IFNA(VLOOKUP(Fullmath[[#This Row],[M5]],$H$2:$L1537,4,FALSE),VLOOKUP(Fullmath[[#This Row],[M5]],$H1539:$L$2227,4,FALSE)),0)</f>
        <v>0</v>
      </c>
      <c r="AI1538" s="15">
        <f>IFERROR(_xlfn.IFNA(VLOOKUP(Fullmath[[#This Row],[M6]],$H$2:$L1537,2,FALSE),VLOOKUP(Fullmath[[#This Row],[M6]],$H1539:$L$2227,2,FALSE)),0)</f>
        <v>0</v>
      </c>
      <c r="AJ1538" s="16">
        <f>IFERROR(_xlfn.IFNA(VLOOKUP(Fullmath[[#This Row],[M6]],$H$2:$L1537,4,FALSE),VLOOKUP(Fullmath[[#This Row],[M6]],$H1539:$L$2227,4,FALSE)),0)</f>
        <v>0</v>
      </c>
      <c r="AM1538" s="6">
        <f>(IFERROR(VLOOKUP(AK1538,Components[[Name]:[Price]],2,FALSE),0))</f>
        <v>0</v>
      </c>
      <c r="AP1538" s="6">
        <f>(IFERROR(VLOOKUP(AN1538,Components[[Name]:[Price]],2,FALSE),0))</f>
        <v>0</v>
      </c>
      <c r="AS1538" s="6">
        <f>(IFERROR(VLOOKUP(AQ1538,Components[[Name]:[Price]],2,FALSE),0))</f>
        <v>0</v>
      </c>
      <c r="AV1538" s="6">
        <f>(IFERROR(VLOOKUP(AT1538,Components[[Name]:[Price]],2,FALSE),0))</f>
        <v>0</v>
      </c>
      <c r="AY1538" s="6">
        <f>(IFERROR(VLOOKUP(AW1538,Components[[Name]:[Price]],2,FALSE),0))</f>
        <v>0</v>
      </c>
      <c r="BB1538" s="6">
        <f>(IFERROR(VLOOKUP(AZ1538,Components[[Name]:[Price]],2,FALSE),0))</f>
        <v>0</v>
      </c>
    </row>
    <row r="1539" spans="9:54" x14ac:dyDescent="0.2">
      <c r="I1539" s="7" t="e">
        <f>Fullmath[[#This Row],[Total CP]]/Fullmath[[#This Row],[Quantity]]</f>
        <v>#DIV/0!</v>
      </c>
      <c r="J15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39" s="6" t="e">
        <f>Fullmath[[#This Row],[Mat Cost]]/Fullmath[[#This Row],[Quantity]]</f>
        <v>#DIV/0!</v>
      </c>
      <c r="L15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39" s="14"/>
      <c r="O1539" s="15">
        <f>IFERROR(_xlfn.IFNA(VLOOKUP(Fullmath[[#This Row],[M1]],$H$2:$L1538,2,FALSE),VLOOKUP(Fullmath[[#This Row],[M1]],$H1540:$L$2227,2,FALSE)),0)</f>
        <v>0</v>
      </c>
      <c r="P1539" s="16">
        <f>IFERROR(_xlfn.IFNA(VLOOKUP(Fullmath[[#This Row],[M1]],$H$2:$L1538,4,FALSE),VLOOKUP(Fullmath[[#This Row],[M1]],$H1540:$L$2227,4,FALSE)),0)</f>
        <v>0</v>
      </c>
      <c r="S1539" s="15">
        <f>IFERROR(_xlfn.IFNA(VLOOKUP(Fullmath[[#This Row],[M2]],$H$2:$L1538,2,FALSE),VLOOKUP(Fullmath[[#This Row],[M2]],$H1540:$L$2227,2,FALSE)),0)</f>
        <v>0</v>
      </c>
      <c r="T1539" s="16">
        <f>IFERROR(_xlfn.IFNA(VLOOKUP(Fullmath[[#This Row],[M2]],$H$2:$L1538,4,FALSE),VLOOKUP(Fullmath[[#This Row],[M2]],$H1540:$L$2227,4,FALSE)),0)</f>
        <v>0</v>
      </c>
      <c r="W1539" s="15">
        <f>IFERROR(_xlfn.IFNA(VLOOKUP(Fullmath[[#This Row],[M3]],$H$2:$L1538,2,FALSE),VLOOKUP(Fullmath[[#This Row],[M3]],$H1540:$L$2227,2,FALSE)),0)</f>
        <v>0</v>
      </c>
      <c r="X1539" s="16">
        <f>IFERROR(_xlfn.IFNA(VLOOKUP(Fullmath[[#This Row],[M3]],$H$2:$L1538,4,FALSE),VLOOKUP(Fullmath[[#This Row],[M3]],$H1540:$L$2227,4,FALSE)),0)</f>
        <v>0</v>
      </c>
      <c r="AA1539" s="15">
        <f>IFERROR(_xlfn.IFNA(VLOOKUP(Fullmath[[#This Row],[M4]],$H$2:$L1538,2,FALSE),VLOOKUP(Fullmath[[#This Row],[M4]],$H1540:$L$2227,2,FALSE)),0)</f>
        <v>0</v>
      </c>
      <c r="AB1539" s="16">
        <f>IFERROR(_xlfn.IFNA(VLOOKUP(Fullmath[[#This Row],[M4]],$H$2:$L1538,4,FALSE),VLOOKUP(Fullmath[[#This Row],[M4]],$H1540:$L$2227,4,FALSE)),0)</f>
        <v>0</v>
      </c>
      <c r="AE1539" s="15">
        <f>IFERROR(_xlfn.IFNA(VLOOKUP(Fullmath[[#This Row],[M5]],$H$2:$L1538,2,FALSE),VLOOKUP(Fullmath[[#This Row],[M5]],$H1540:$L$2227,2,FALSE)),0)</f>
        <v>0</v>
      </c>
      <c r="AF1539" s="16">
        <f>IFERROR(_xlfn.IFNA(VLOOKUP(Fullmath[[#This Row],[M5]],$H$2:$L1538,4,FALSE),VLOOKUP(Fullmath[[#This Row],[M5]],$H1540:$L$2227,4,FALSE)),0)</f>
        <v>0</v>
      </c>
      <c r="AI1539" s="15">
        <f>IFERROR(_xlfn.IFNA(VLOOKUP(Fullmath[[#This Row],[M6]],$H$2:$L1538,2,FALSE),VLOOKUP(Fullmath[[#This Row],[M6]],$H1540:$L$2227,2,FALSE)),0)</f>
        <v>0</v>
      </c>
      <c r="AJ1539" s="16">
        <f>IFERROR(_xlfn.IFNA(VLOOKUP(Fullmath[[#This Row],[M6]],$H$2:$L1538,4,FALSE),VLOOKUP(Fullmath[[#This Row],[M6]],$H1540:$L$2227,4,FALSE)),0)</f>
        <v>0</v>
      </c>
      <c r="AM1539" s="6">
        <f>(IFERROR(VLOOKUP(AK1539,Components[[Name]:[Price]],2,FALSE),0))</f>
        <v>0</v>
      </c>
      <c r="AP1539" s="6">
        <f>(IFERROR(VLOOKUP(AN1539,Components[[Name]:[Price]],2,FALSE),0))</f>
        <v>0</v>
      </c>
      <c r="AS1539" s="6">
        <f>(IFERROR(VLOOKUP(AQ1539,Components[[Name]:[Price]],2,FALSE),0))</f>
        <v>0</v>
      </c>
      <c r="AV1539" s="6">
        <f>(IFERROR(VLOOKUP(AT1539,Components[[Name]:[Price]],2,FALSE),0))</f>
        <v>0</v>
      </c>
      <c r="AY1539" s="6">
        <f>(IFERROR(VLOOKUP(AW1539,Components[[Name]:[Price]],2,FALSE),0))</f>
        <v>0</v>
      </c>
      <c r="BB1539" s="6">
        <f>(IFERROR(VLOOKUP(AZ1539,Components[[Name]:[Price]],2,FALSE),0))</f>
        <v>0</v>
      </c>
    </row>
    <row r="1540" spans="9:54" x14ac:dyDescent="0.2">
      <c r="I1540" s="7" t="e">
        <f>Fullmath[[#This Row],[Total CP]]/Fullmath[[#This Row],[Quantity]]</f>
        <v>#DIV/0!</v>
      </c>
      <c r="J15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0" s="6" t="e">
        <f>Fullmath[[#This Row],[Mat Cost]]/Fullmath[[#This Row],[Quantity]]</f>
        <v>#DIV/0!</v>
      </c>
      <c r="L15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0" s="14"/>
      <c r="O1540" s="15">
        <f>IFERROR(_xlfn.IFNA(VLOOKUP(Fullmath[[#This Row],[M1]],$H$2:$L1539,2,FALSE),VLOOKUP(Fullmath[[#This Row],[M1]],$H1541:$L$2227,2,FALSE)),0)</f>
        <v>0</v>
      </c>
      <c r="P1540" s="16">
        <f>IFERROR(_xlfn.IFNA(VLOOKUP(Fullmath[[#This Row],[M1]],$H$2:$L1539,4,FALSE),VLOOKUP(Fullmath[[#This Row],[M1]],$H1541:$L$2227,4,FALSE)),0)</f>
        <v>0</v>
      </c>
      <c r="S1540" s="15">
        <f>IFERROR(_xlfn.IFNA(VLOOKUP(Fullmath[[#This Row],[M2]],$H$2:$L1539,2,FALSE),VLOOKUP(Fullmath[[#This Row],[M2]],$H1541:$L$2227,2,FALSE)),0)</f>
        <v>0</v>
      </c>
      <c r="T1540" s="16">
        <f>IFERROR(_xlfn.IFNA(VLOOKUP(Fullmath[[#This Row],[M2]],$H$2:$L1539,4,FALSE),VLOOKUP(Fullmath[[#This Row],[M2]],$H1541:$L$2227,4,FALSE)),0)</f>
        <v>0</v>
      </c>
      <c r="W1540" s="15">
        <f>IFERROR(_xlfn.IFNA(VLOOKUP(Fullmath[[#This Row],[M3]],$H$2:$L1539,2,FALSE),VLOOKUP(Fullmath[[#This Row],[M3]],$H1541:$L$2227,2,FALSE)),0)</f>
        <v>0</v>
      </c>
      <c r="X1540" s="16">
        <f>IFERROR(_xlfn.IFNA(VLOOKUP(Fullmath[[#This Row],[M3]],$H$2:$L1539,4,FALSE),VLOOKUP(Fullmath[[#This Row],[M3]],$H1541:$L$2227,4,FALSE)),0)</f>
        <v>0</v>
      </c>
      <c r="AA1540" s="15">
        <f>IFERROR(_xlfn.IFNA(VLOOKUP(Fullmath[[#This Row],[M4]],$H$2:$L1539,2,FALSE),VLOOKUP(Fullmath[[#This Row],[M4]],$H1541:$L$2227,2,FALSE)),0)</f>
        <v>0</v>
      </c>
      <c r="AB1540" s="16">
        <f>IFERROR(_xlfn.IFNA(VLOOKUP(Fullmath[[#This Row],[M4]],$H$2:$L1539,4,FALSE),VLOOKUP(Fullmath[[#This Row],[M4]],$H1541:$L$2227,4,FALSE)),0)</f>
        <v>0</v>
      </c>
      <c r="AE1540" s="15">
        <f>IFERROR(_xlfn.IFNA(VLOOKUP(Fullmath[[#This Row],[M5]],$H$2:$L1539,2,FALSE),VLOOKUP(Fullmath[[#This Row],[M5]],$H1541:$L$2227,2,FALSE)),0)</f>
        <v>0</v>
      </c>
      <c r="AF1540" s="16">
        <f>IFERROR(_xlfn.IFNA(VLOOKUP(Fullmath[[#This Row],[M5]],$H$2:$L1539,4,FALSE),VLOOKUP(Fullmath[[#This Row],[M5]],$H1541:$L$2227,4,FALSE)),0)</f>
        <v>0</v>
      </c>
      <c r="AI1540" s="15">
        <f>IFERROR(_xlfn.IFNA(VLOOKUP(Fullmath[[#This Row],[M6]],$H$2:$L1539,2,FALSE),VLOOKUP(Fullmath[[#This Row],[M6]],$H1541:$L$2227,2,FALSE)),0)</f>
        <v>0</v>
      </c>
      <c r="AJ1540" s="16">
        <f>IFERROR(_xlfn.IFNA(VLOOKUP(Fullmath[[#This Row],[M6]],$H$2:$L1539,4,FALSE),VLOOKUP(Fullmath[[#This Row],[M6]],$H1541:$L$2227,4,FALSE)),0)</f>
        <v>0</v>
      </c>
      <c r="AM1540" s="6">
        <f>(IFERROR(VLOOKUP(AK1540,Components[[Name]:[Price]],2,FALSE),0))</f>
        <v>0</v>
      </c>
      <c r="AP1540" s="6">
        <f>(IFERROR(VLOOKUP(AN1540,Components[[Name]:[Price]],2,FALSE),0))</f>
        <v>0</v>
      </c>
      <c r="AS1540" s="6">
        <f>(IFERROR(VLOOKUP(AQ1540,Components[[Name]:[Price]],2,FALSE),0))</f>
        <v>0</v>
      </c>
      <c r="AV1540" s="6">
        <f>(IFERROR(VLOOKUP(AT1540,Components[[Name]:[Price]],2,FALSE),0))</f>
        <v>0</v>
      </c>
      <c r="AY1540" s="6">
        <f>(IFERROR(VLOOKUP(AW1540,Components[[Name]:[Price]],2,FALSE),0))</f>
        <v>0</v>
      </c>
      <c r="BB1540" s="6">
        <f>(IFERROR(VLOOKUP(AZ1540,Components[[Name]:[Price]],2,FALSE),0))</f>
        <v>0</v>
      </c>
    </row>
    <row r="1541" spans="9:54" x14ac:dyDescent="0.2">
      <c r="I1541" s="7" t="e">
        <f>Fullmath[[#This Row],[Total CP]]/Fullmath[[#This Row],[Quantity]]</f>
        <v>#DIV/0!</v>
      </c>
      <c r="J15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1" s="6" t="e">
        <f>Fullmath[[#This Row],[Mat Cost]]/Fullmath[[#This Row],[Quantity]]</f>
        <v>#DIV/0!</v>
      </c>
      <c r="L15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1" s="14"/>
      <c r="O1541" s="15">
        <f>IFERROR(_xlfn.IFNA(VLOOKUP(Fullmath[[#This Row],[M1]],$H$2:$L1540,2,FALSE),VLOOKUP(Fullmath[[#This Row],[M1]],$H1542:$L$2227,2,FALSE)),0)</f>
        <v>0</v>
      </c>
      <c r="P1541" s="16">
        <f>IFERROR(_xlfn.IFNA(VLOOKUP(Fullmath[[#This Row],[M1]],$H$2:$L1540,4,FALSE),VLOOKUP(Fullmath[[#This Row],[M1]],$H1542:$L$2227,4,FALSE)),0)</f>
        <v>0</v>
      </c>
      <c r="S1541" s="15">
        <f>IFERROR(_xlfn.IFNA(VLOOKUP(Fullmath[[#This Row],[M2]],$H$2:$L1540,2,FALSE),VLOOKUP(Fullmath[[#This Row],[M2]],$H1542:$L$2227,2,FALSE)),0)</f>
        <v>0</v>
      </c>
      <c r="T1541" s="16">
        <f>IFERROR(_xlfn.IFNA(VLOOKUP(Fullmath[[#This Row],[M2]],$H$2:$L1540,4,FALSE),VLOOKUP(Fullmath[[#This Row],[M2]],$H1542:$L$2227,4,FALSE)),0)</f>
        <v>0</v>
      </c>
      <c r="W1541" s="15">
        <f>IFERROR(_xlfn.IFNA(VLOOKUP(Fullmath[[#This Row],[M3]],$H$2:$L1540,2,FALSE),VLOOKUP(Fullmath[[#This Row],[M3]],$H1542:$L$2227,2,FALSE)),0)</f>
        <v>0</v>
      </c>
      <c r="X1541" s="16">
        <f>IFERROR(_xlfn.IFNA(VLOOKUP(Fullmath[[#This Row],[M3]],$H$2:$L1540,4,FALSE),VLOOKUP(Fullmath[[#This Row],[M3]],$H1542:$L$2227,4,FALSE)),0)</f>
        <v>0</v>
      </c>
      <c r="AA1541" s="15">
        <f>IFERROR(_xlfn.IFNA(VLOOKUP(Fullmath[[#This Row],[M4]],$H$2:$L1540,2,FALSE),VLOOKUP(Fullmath[[#This Row],[M4]],$H1542:$L$2227,2,FALSE)),0)</f>
        <v>0</v>
      </c>
      <c r="AB1541" s="16">
        <f>IFERROR(_xlfn.IFNA(VLOOKUP(Fullmath[[#This Row],[M4]],$H$2:$L1540,4,FALSE),VLOOKUP(Fullmath[[#This Row],[M4]],$H1542:$L$2227,4,FALSE)),0)</f>
        <v>0</v>
      </c>
      <c r="AE1541" s="15">
        <f>IFERROR(_xlfn.IFNA(VLOOKUP(Fullmath[[#This Row],[M5]],$H$2:$L1540,2,FALSE),VLOOKUP(Fullmath[[#This Row],[M5]],$H1542:$L$2227,2,FALSE)),0)</f>
        <v>0</v>
      </c>
      <c r="AF1541" s="16">
        <f>IFERROR(_xlfn.IFNA(VLOOKUP(Fullmath[[#This Row],[M5]],$H$2:$L1540,4,FALSE),VLOOKUP(Fullmath[[#This Row],[M5]],$H1542:$L$2227,4,FALSE)),0)</f>
        <v>0</v>
      </c>
      <c r="AI1541" s="15">
        <f>IFERROR(_xlfn.IFNA(VLOOKUP(Fullmath[[#This Row],[M6]],$H$2:$L1540,2,FALSE),VLOOKUP(Fullmath[[#This Row],[M6]],$H1542:$L$2227,2,FALSE)),0)</f>
        <v>0</v>
      </c>
      <c r="AJ1541" s="16">
        <f>IFERROR(_xlfn.IFNA(VLOOKUP(Fullmath[[#This Row],[M6]],$H$2:$L1540,4,FALSE),VLOOKUP(Fullmath[[#This Row],[M6]],$H1542:$L$2227,4,FALSE)),0)</f>
        <v>0</v>
      </c>
      <c r="AM1541" s="6">
        <f>(IFERROR(VLOOKUP(AK1541,Components[[Name]:[Price]],2,FALSE),0))</f>
        <v>0</v>
      </c>
      <c r="AP1541" s="6">
        <f>(IFERROR(VLOOKUP(AN1541,Components[[Name]:[Price]],2,FALSE),0))</f>
        <v>0</v>
      </c>
      <c r="AS1541" s="6">
        <f>(IFERROR(VLOOKUP(AQ1541,Components[[Name]:[Price]],2,FALSE),0))</f>
        <v>0</v>
      </c>
      <c r="AV1541" s="6">
        <f>(IFERROR(VLOOKUP(AT1541,Components[[Name]:[Price]],2,FALSE),0))</f>
        <v>0</v>
      </c>
      <c r="AY1541" s="6">
        <f>(IFERROR(VLOOKUP(AW1541,Components[[Name]:[Price]],2,FALSE),0))</f>
        <v>0</v>
      </c>
      <c r="BB1541" s="6">
        <f>(IFERROR(VLOOKUP(AZ1541,Components[[Name]:[Price]],2,FALSE),0))</f>
        <v>0</v>
      </c>
    </row>
    <row r="1542" spans="9:54" x14ac:dyDescent="0.2">
      <c r="I1542" s="7" t="e">
        <f>Fullmath[[#This Row],[Total CP]]/Fullmath[[#This Row],[Quantity]]</f>
        <v>#DIV/0!</v>
      </c>
      <c r="J15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2" s="6" t="e">
        <f>Fullmath[[#This Row],[Mat Cost]]/Fullmath[[#This Row],[Quantity]]</f>
        <v>#DIV/0!</v>
      </c>
      <c r="L15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2" s="14"/>
      <c r="O1542" s="15">
        <f>IFERROR(_xlfn.IFNA(VLOOKUP(Fullmath[[#This Row],[M1]],$H$2:$L1541,2,FALSE),VLOOKUP(Fullmath[[#This Row],[M1]],$H1543:$L$2227,2,FALSE)),0)</f>
        <v>0</v>
      </c>
      <c r="P1542" s="16">
        <f>IFERROR(_xlfn.IFNA(VLOOKUP(Fullmath[[#This Row],[M1]],$H$2:$L1541,4,FALSE),VLOOKUP(Fullmath[[#This Row],[M1]],$H1543:$L$2227,4,FALSE)),0)</f>
        <v>0</v>
      </c>
      <c r="S1542" s="15">
        <f>IFERROR(_xlfn.IFNA(VLOOKUP(Fullmath[[#This Row],[M2]],$H$2:$L1541,2,FALSE),VLOOKUP(Fullmath[[#This Row],[M2]],$H1543:$L$2227,2,FALSE)),0)</f>
        <v>0</v>
      </c>
      <c r="T1542" s="16">
        <f>IFERROR(_xlfn.IFNA(VLOOKUP(Fullmath[[#This Row],[M2]],$H$2:$L1541,4,FALSE),VLOOKUP(Fullmath[[#This Row],[M2]],$H1543:$L$2227,4,FALSE)),0)</f>
        <v>0</v>
      </c>
      <c r="W1542" s="15">
        <f>IFERROR(_xlfn.IFNA(VLOOKUP(Fullmath[[#This Row],[M3]],$H$2:$L1541,2,FALSE),VLOOKUP(Fullmath[[#This Row],[M3]],$H1543:$L$2227,2,FALSE)),0)</f>
        <v>0</v>
      </c>
      <c r="X1542" s="16">
        <f>IFERROR(_xlfn.IFNA(VLOOKUP(Fullmath[[#This Row],[M3]],$H$2:$L1541,4,FALSE),VLOOKUP(Fullmath[[#This Row],[M3]],$H1543:$L$2227,4,FALSE)),0)</f>
        <v>0</v>
      </c>
      <c r="AA1542" s="15">
        <f>IFERROR(_xlfn.IFNA(VLOOKUP(Fullmath[[#This Row],[M4]],$H$2:$L1541,2,FALSE),VLOOKUP(Fullmath[[#This Row],[M4]],$H1543:$L$2227,2,FALSE)),0)</f>
        <v>0</v>
      </c>
      <c r="AB1542" s="16">
        <f>IFERROR(_xlfn.IFNA(VLOOKUP(Fullmath[[#This Row],[M4]],$H$2:$L1541,4,FALSE),VLOOKUP(Fullmath[[#This Row],[M4]],$H1543:$L$2227,4,FALSE)),0)</f>
        <v>0</v>
      </c>
      <c r="AE1542" s="15">
        <f>IFERROR(_xlfn.IFNA(VLOOKUP(Fullmath[[#This Row],[M5]],$H$2:$L1541,2,FALSE),VLOOKUP(Fullmath[[#This Row],[M5]],$H1543:$L$2227,2,FALSE)),0)</f>
        <v>0</v>
      </c>
      <c r="AF1542" s="16">
        <f>IFERROR(_xlfn.IFNA(VLOOKUP(Fullmath[[#This Row],[M5]],$H$2:$L1541,4,FALSE),VLOOKUP(Fullmath[[#This Row],[M5]],$H1543:$L$2227,4,FALSE)),0)</f>
        <v>0</v>
      </c>
      <c r="AI1542" s="15">
        <f>IFERROR(_xlfn.IFNA(VLOOKUP(Fullmath[[#This Row],[M6]],$H$2:$L1541,2,FALSE),VLOOKUP(Fullmath[[#This Row],[M6]],$H1543:$L$2227,2,FALSE)),0)</f>
        <v>0</v>
      </c>
      <c r="AJ1542" s="16">
        <f>IFERROR(_xlfn.IFNA(VLOOKUP(Fullmath[[#This Row],[M6]],$H$2:$L1541,4,FALSE),VLOOKUP(Fullmath[[#This Row],[M6]],$H1543:$L$2227,4,FALSE)),0)</f>
        <v>0</v>
      </c>
      <c r="AM1542" s="6">
        <f>(IFERROR(VLOOKUP(AK1542,Components[[Name]:[Price]],2,FALSE),0))</f>
        <v>0</v>
      </c>
      <c r="AP1542" s="6">
        <f>(IFERROR(VLOOKUP(AN1542,Components[[Name]:[Price]],2,FALSE),0))</f>
        <v>0</v>
      </c>
      <c r="AS1542" s="6">
        <f>(IFERROR(VLOOKUP(AQ1542,Components[[Name]:[Price]],2,FALSE),0))</f>
        <v>0</v>
      </c>
      <c r="AV1542" s="6">
        <f>(IFERROR(VLOOKUP(AT1542,Components[[Name]:[Price]],2,FALSE),0))</f>
        <v>0</v>
      </c>
      <c r="AY1542" s="6">
        <f>(IFERROR(VLOOKUP(AW1542,Components[[Name]:[Price]],2,FALSE),0))</f>
        <v>0</v>
      </c>
      <c r="BB1542" s="6">
        <f>(IFERROR(VLOOKUP(AZ1542,Components[[Name]:[Price]],2,FALSE),0))</f>
        <v>0</v>
      </c>
    </row>
    <row r="1543" spans="9:54" x14ac:dyDescent="0.2">
      <c r="I1543" s="7" t="e">
        <f>Fullmath[[#This Row],[Total CP]]/Fullmath[[#This Row],[Quantity]]</f>
        <v>#DIV/0!</v>
      </c>
      <c r="J15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3" s="6" t="e">
        <f>Fullmath[[#This Row],[Mat Cost]]/Fullmath[[#This Row],[Quantity]]</f>
        <v>#DIV/0!</v>
      </c>
      <c r="L15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3" s="14"/>
      <c r="O1543" s="15">
        <f>IFERROR(_xlfn.IFNA(VLOOKUP(Fullmath[[#This Row],[M1]],$H$2:$L1542,2,FALSE),VLOOKUP(Fullmath[[#This Row],[M1]],$H1544:$L$2227,2,FALSE)),0)</f>
        <v>0</v>
      </c>
      <c r="P1543" s="16">
        <f>IFERROR(_xlfn.IFNA(VLOOKUP(Fullmath[[#This Row],[M1]],$H$2:$L1542,4,FALSE),VLOOKUP(Fullmath[[#This Row],[M1]],$H1544:$L$2227,4,FALSE)),0)</f>
        <v>0</v>
      </c>
      <c r="S1543" s="15">
        <f>IFERROR(_xlfn.IFNA(VLOOKUP(Fullmath[[#This Row],[M2]],$H$2:$L1542,2,FALSE),VLOOKUP(Fullmath[[#This Row],[M2]],$H1544:$L$2227,2,FALSE)),0)</f>
        <v>0</v>
      </c>
      <c r="T1543" s="16">
        <f>IFERROR(_xlfn.IFNA(VLOOKUP(Fullmath[[#This Row],[M2]],$H$2:$L1542,4,FALSE),VLOOKUP(Fullmath[[#This Row],[M2]],$H1544:$L$2227,4,FALSE)),0)</f>
        <v>0</v>
      </c>
      <c r="W1543" s="15">
        <f>IFERROR(_xlfn.IFNA(VLOOKUP(Fullmath[[#This Row],[M3]],$H$2:$L1542,2,FALSE),VLOOKUP(Fullmath[[#This Row],[M3]],$H1544:$L$2227,2,FALSE)),0)</f>
        <v>0</v>
      </c>
      <c r="X1543" s="16">
        <f>IFERROR(_xlfn.IFNA(VLOOKUP(Fullmath[[#This Row],[M3]],$H$2:$L1542,4,FALSE),VLOOKUP(Fullmath[[#This Row],[M3]],$H1544:$L$2227,4,FALSE)),0)</f>
        <v>0</v>
      </c>
      <c r="AA1543" s="15">
        <f>IFERROR(_xlfn.IFNA(VLOOKUP(Fullmath[[#This Row],[M4]],$H$2:$L1542,2,FALSE),VLOOKUP(Fullmath[[#This Row],[M4]],$H1544:$L$2227,2,FALSE)),0)</f>
        <v>0</v>
      </c>
      <c r="AB1543" s="16">
        <f>IFERROR(_xlfn.IFNA(VLOOKUP(Fullmath[[#This Row],[M4]],$H$2:$L1542,4,FALSE),VLOOKUP(Fullmath[[#This Row],[M4]],$H1544:$L$2227,4,FALSE)),0)</f>
        <v>0</v>
      </c>
      <c r="AE1543" s="15">
        <f>IFERROR(_xlfn.IFNA(VLOOKUP(Fullmath[[#This Row],[M5]],$H$2:$L1542,2,FALSE),VLOOKUP(Fullmath[[#This Row],[M5]],$H1544:$L$2227,2,FALSE)),0)</f>
        <v>0</v>
      </c>
      <c r="AF1543" s="16">
        <f>IFERROR(_xlfn.IFNA(VLOOKUP(Fullmath[[#This Row],[M5]],$H$2:$L1542,4,FALSE),VLOOKUP(Fullmath[[#This Row],[M5]],$H1544:$L$2227,4,FALSE)),0)</f>
        <v>0</v>
      </c>
      <c r="AI1543" s="15">
        <f>IFERROR(_xlfn.IFNA(VLOOKUP(Fullmath[[#This Row],[M6]],$H$2:$L1542,2,FALSE),VLOOKUP(Fullmath[[#This Row],[M6]],$H1544:$L$2227,2,FALSE)),0)</f>
        <v>0</v>
      </c>
      <c r="AJ1543" s="16">
        <f>IFERROR(_xlfn.IFNA(VLOOKUP(Fullmath[[#This Row],[M6]],$H$2:$L1542,4,FALSE),VLOOKUP(Fullmath[[#This Row],[M6]],$H1544:$L$2227,4,FALSE)),0)</f>
        <v>0</v>
      </c>
      <c r="AM1543" s="6">
        <f>(IFERROR(VLOOKUP(AK1543,Components[[Name]:[Price]],2,FALSE),0))</f>
        <v>0</v>
      </c>
      <c r="AP1543" s="6">
        <f>(IFERROR(VLOOKUP(AN1543,Components[[Name]:[Price]],2,FALSE),0))</f>
        <v>0</v>
      </c>
      <c r="AS1543" s="6">
        <f>(IFERROR(VLOOKUP(AQ1543,Components[[Name]:[Price]],2,FALSE),0))</f>
        <v>0</v>
      </c>
      <c r="AV1543" s="6">
        <f>(IFERROR(VLOOKUP(AT1543,Components[[Name]:[Price]],2,FALSE),0))</f>
        <v>0</v>
      </c>
      <c r="AY1543" s="6">
        <f>(IFERROR(VLOOKUP(AW1543,Components[[Name]:[Price]],2,FALSE),0))</f>
        <v>0</v>
      </c>
      <c r="BB1543" s="6">
        <f>(IFERROR(VLOOKUP(AZ1543,Components[[Name]:[Price]],2,FALSE),0))</f>
        <v>0</v>
      </c>
    </row>
    <row r="1544" spans="9:54" x14ac:dyDescent="0.2">
      <c r="I1544" s="7" t="e">
        <f>Fullmath[[#This Row],[Total CP]]/Fullmath[[#This Row],[Quantity]]</f>
        <v>#DIV/0!</v>
      </c>
      <c r="J15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4" s="6" t="e">
        <f>Fullmath[[#This Row],[Mat Cost]]/Fullmath[[#This Row],[Quantity]]</f>
        <v>#DIV/0!</v>
      </c>
      <c r="L15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4" s="14"/>
      <c r="O1544" s="15">
        <f>IFERROR(_xlfn.IFNA(VLOOKUP(Fullmath[[#This Row],[M1]],$H$2:$L1543,2,FALSE),VLOOKUP(Fullmath[[#This Row],[M1]],$H1545:$L$2227,2,FALSE)),0)</f>
        <v>0</v>
      </c>
      <c r="P1544" s="16">
        <f>IFERROR(_xlfn.IFNA(VLOOKUP(Fullmath[[#This Row],[M1]],$H$2:$L1543,4,FALSE),VLOOKUP(Fullmath[[#This Row],[M1]],$H1545:$L$2227,4,FALSE)),0)</f>
        <v>0</v>
      </c>
      <c r="S1544" s="15">
        <f>IFERROR(_xlfn.IFNA(VLOOKUP(Fullmath[[#This Row],[M2]],$H$2:$L1543,2,FALSE),VLOOKUP(Fullmath[[#This Row],[M2]],$H1545:$L$2227,2,FALSE)),0)</f>
        <v>0</v>
      </c>
      <c r="T1544" s="16">
        <f>IFERROR(_xlfn.IFNA(VLOOKUP(Fullmath[[#This Row],[M2]],$H$2:$L1543,4,FALSE),VLOOKUP(Fullmath[[#This Row],[M2]],$H1545:$L$2227,4,FALSE)),0)</f>
        <v>0</v>
      </c>
      <c r="W1544" s="15">
        <f>IFERROR(_xlfn.IFNA(VLOOKUP(Fullmath[[#This Row],[M3]],$H$2:$L1543,2,FALSE),VLOOKUP(Fullmath[[#This Row],[M3]],$H1545:$L$2227,2,FALSE)),0)</f>
        <v>0</v>
      </c>
      <c r="X1544" s="16">
        <f>IFERROR(_xlfn.IFNA(VLOOKUP(Fullmath[[#This Row],[M3]],$H$2:$L1543,4,FALSE),VLOOKUP(Fullmath[[#This Row],[M3]],$H1545:$L$2227,4,FALSE)),0)</f>
        <v>0</v>
      </c>
      <c r="AA1544" s="15">
        <f>IFERROR(_xlfn.IFNA(VLOOKUP(Fullmath[[#This Row],[M4]],$H$2:$L1543,2,FALSE),VLOOKUP(Fullmath[[#This Row],[M4]],$H1545:$L$2227,2,FALSE)),0)</f>
        <v>0</v>
      </c>
      <c r="AB1544" s="16">
        <f>IFERROR(_xlfn.IFNA(VLOOKUP(Fullmath[[#This Row],[M4]],$H$2:$L1543,4,FALSE),VLOOKUP(Fullmath[[#This Row],[M4]],$H1545:$L$2227,4,FALSE)),0)</f>
        <v>0</v>
      </c>
      <c r="AE1544" s="15">
        <f>IFERROR(_xlfn.IFNA(VLOOKUP(Fullmath[[#This Row],[M5]],$H$2:$L1543,2,FALSE),VLOOKUP(Fullmath[[#This Row],[M5]],$H1545:$L$2227,2,FALSE)),0)</f>
        <v>0</v>
      </c>
      <c r="AF1544" s="16">
        <f>IFERROR(_xlfn.IFNA(VLOOKUP(Fullmath[[#This Row],[M5]],$H$2:$L1543,4,FALSE),VLOOKUP(Fullmath[[#This Row],[M5]],$H1545:$L$2227,4,FALSE)),0)</f>
        <v>0</v>
      </c>
      <c r="AI1544" s="15">
        <f>IFERROR(_xlfn.IFNA(VLOOKUP(Fullmath[[#This Row],[M6]],$H$2:$L1543,2,FALSE),VLOOKUP(Fullmath[[#This Row],[M6]],$H1545:$L$2227,2,FALSE)),0)</f>
        <v>0</v>
      </c>
      <c r="AJ1544" s="16">
        <f>IFERROR(_xlfn.IFNA(VLOOKUP(Fullmath[[#This Row],[M6]],$H$2:$L1543,4,FALSE),VLOOKUP(Fullmath[[#This Row],[M6]],$H1545:$L$2227,4,FALSE)),0)</f>
        <v>0</v>
      </c>
      <c r="AM1544" s="6">
        <f>(IFERROR(VLOOKUP(AK1544,Components[[Name]:[Price]],2,FALSE),0))</f>
        <v>0</v>
      </c>
      <c r="AP1544" s="6">
        <f>(IFERROR(VLOOKUP(AN1544,Components[[Name]:[Price]],2,FALSE),0))</f>
        <v>0</v>
      </c>
      <c r="AS1544" s="6">
        <f>(IFERROR(VLOOKUP(AQ1544,Components[[Name]:[Price]],2,FALSE),0))</f>
        <v>0</v>
      </c>
      <c r="AV1544" s="6">
        <f>(IFERROR(VLOOKUP(AT1544,Components[[Name]:[Price]],2,FALSE),0))</f>
        <v>0</v>
      </c>
      <c r="AY1544" s="6">
        <f>(IFERROR(VLOOKUP(AW1544,Components[[Name]:[Price]],2,FALSE),0))</f>
        <v>0</v>
      </c>
      <c r="BB1544" s="6">
        <f>(IFERROR(VLOOKUP(AZ1544,Components[[Name]:[Price]],2,FALSE),0))</f>
        <v>0</v>
      </c>
    </row>
    <row r="1545" spans="9:54" x14ac:dyDescent="0.2">
      <c r="I1545" s="7" t="e">
        <f>Fullmath[[#This Row],[Total CP]]/Fullmath[[#This Row],[Quantity]]</f>
        <v>#DIV/0!</v>
      </c>
      <c r="J15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5" s="6" t="e">
        <f>Fullmath[[#This Row],[Mat Cost]]/Fullmath[[#This Row],[Quantity]]</f>
        <v>#DIV/0!</v>
      </c>
      <c r="L15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5" s="14"/>
      <c r="O1545" s="15">
        <f>IFERROR(_xlfn.IFNA(VLOOKUP(Fullmath[[#This Row],[M1]],$H$2:$L1544,2,FALSE),VLOOKUP(Fullmath[[#This Row],[M1]],$H1546:$L$2227,2,FALSE)),0)</f>
        <v>0</v>
      </c>
      <c r="P1545" s="16">
        <f>IFERROR(_xlfn.IFNA(VLOOKUP(Fullmath[[#This Row],[M1]],$H$2:$L1544,4,FALSE),VLOOKUP(Fullmath[[#This Row],[M1]],$H1546:$L$2227,4,FALSE)),0)</f>
        <v>0</v>
      </c>
      <c r="S1545" s="15">
        <f>IFERROR(_xlfn.IFNA(VLOOKUP(Fullmath[[#This Row],[M2]],$H$2:$L1544,2,FALSE),VLOOKUP(Fullmath[[#This Row],[M2]],$H1546:$L$2227,2,FALSE)),0)</f>
        <v>0</v>
      </c>
      <c r="T1545" s="16">
        <f>IFERROR(_xlfn.IFNA(VLOOKUP(Fullmath[[#This Row],[M2]],$H$2:$L1544,4,FALSE),VLOOKUP(Fullmath[[#This Row],[M2]],$H1546:$L$2227,4,FALSE)),0)</f>
        <v>0</v>
      </c>
      <c r="W1545" s="15">
        <f>IFERROR(_xlfn.IFNA(VLOOKUP(Fullmath[[#This Row],[M3]],$H$2:$L1544,2,FALSE),VLOOKUP(Fullmath[[#This Row],[M3]],$H1546:$L$2227,2,FALSE)),0)</f>
        <v>0</v>
      </c>
      <c r="X1545" s="16">
        <f>IFERROR(_xlfn.IFNA(VLOOKUP(Fullmath[[#This Row],[M3]],$H$2:$L1544,4,FALSE),VLOOKUP(Fullmath[[#This Row],[M3]],$H1546:$L$2227,4,FALSE)),0)</f>
        <v>0</v>
      </c>
      <c r="AA1545" s="15">
        <f>IFERROR(_xlfn.IFNA(VLOOKUP(Fullmath[[#This Row],[M4]],$H$2:$L1544,2,FALSE),VLOOKUP(Fullmath[[#This Row],[M4]],$H1546:$L$2227,2,FALSE)),0)</f>
        <v>0</v>
      </c>
      <c r="AB1545" s="16">
        <f>IFERROR(_xlfn.IFNA(VLOOKUP(Fullmath[[#This Row],[M4]],$H$2:$L1544,4,FALSE),VLOOKUP(Fullmath[[#This Row],[M4]],$H1546:$L$2227,4,FALSE)),0)</f>
        <v>0</v>
      </c>
      <c r="AE1545" s="15">
        <f>IFERROR(_xlfn.IFNA(VLOOKUP(Fullmath[[#This Row],[M5]],$H$2:$L1544,2,FALSE),VLOOKUP(Fullmath[[#This Row],[M5]],$H1546:$L$2227,2,FALSE)),0)</f>
        <v>0</v>
      </c>
      <c r="AF1545" s="16">
        <f>IFERROR(_xlfn.IFNA(VLOOKUP(Fullmath[[#This Row],[M5]],$H$2:$L1544,4,FALSE),VLOOKUP(Fullmath[[#This Row],[M5]],$H1546:$L$2227,4,FALSE)),0)</f>
        <v>0</v>
      </c>
      <c r="AI1545" s="15">
        <f>IFERROR(_xlfn.IFNA(VLOOKUP(Fullmath[[#This Row],[M6]],$H$2:$L1544,2,FALSE),VLOOKUP(Fullmath[[#This Row],[M6]],$H1546:$L$2227,2,FALSE)),0)</f>
        <v>0</v>
      </c>
      <c r="AJ1545" s="16">
        <f>IFERROR(_xlfn.IFNA(VLOOKUP(Fullmath[[#This Row],[M6]],$H$2:$L1544,4,FALSE),VLOOKUP(Fullmath[[#This Row],[M6]],$H1546:$L$2227,4,FALSE)),0)</f>
        <v>0</v>
      </c>
      <c r="AM1545" s="6">
        <f>(IFERROR(VLOOKUP(AK1545,Components[[Name]:[Price]],2,FALSE),0))</f>
        <v>0</v>
      </c>
      <c r="AP1545" s="6">
        <f>(IFERROR(VLOOKUP(AN1545,Components[[Name]:[Price]],2,FALSE),0))</f>
        <v>0</v>
      </c>
      <c r="AS1545" s="6">
        <f>(IFERROR(VLOOKUP(AQ1545,Components[[Name]:[Price]],2,FALSE),0))</f>
        <v>0</v>
      </c>
      <c r="AV1545" s="6">
        <f>(IFERROR(VLOOKUP(AT1545,Components[[Name]:[Price]],2,FALSE),0))</f>
        <v>0</v>
      </c>
      <c r="AY1545" s="6">
        <f>(IFERROR(VLOOKUP(AW1545,Components[[Name]:[Price]],2,FALSE),0))</f>
        <v>0</v>
      </c>
      <c r="BB1545" s="6">
        <f>(IFERROR(VLOOKUP(AZ1545,Components[[Name]:[Price]],2,FALSE),0))</f>
        <v>0</v>
      </c>
    </row>
    <row r="1546" spans="9:54" x14ac:dyDescent="0.2">
      <c r="I1546" s="7" t="e">
        <f>Fullmath[[#This Row],[Total CP]]/Fullmath[[#This Row],[Quantity]]</f>
        <v>#DIV/0!</v>
      </c>
      <c r="J15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6" s="6" t="e">
        <f>Fullmath[[#This Row],[Mat Cost]]/Fullmath[[#This Row],[Quantity]]</f>
        <v>#DIV/0!</v>
      </c>
      <c r="L15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6" s="14"/>
      <c r="O1546" s="15">
        <f>IFERROR(_xlfn.IFNA(VLOOKUP(Fullmath[[#This Row],[M1]],$H$2:$L1545,2,FALSE),VLOOKUP(Fullmath[[#This Row],[M1]],$H1547:$L$2227,2,FALSE)),0)</f>
        <v>0</v>
      </c>
      <c r="P1546" s="16">
        <f>IFERROR(_xlfn.IFNA(VLOOKUP(Fullmath[[#This Row],[M1]],$H$2:$L1545,4,FALSE),VLOOKUP(Fullmath[[#This Row],[M1]],$H1547:$L$2227,4,FALSE)),0)</f>
        <v>0</v>
      </c>
      <c r="S1546" s="15">
        <f>IFERROR(_xlfn.IFNA(VLOOKUP(Fullmath[[#This Row],[M2]],$H$2:$L1545,2,FALSE),VLOOKUP(Fullmath[[#This Row],[M2]],$H1547:$L$2227,2,FALSE)),0)</f>
        <v>0</v>
      </c>
      <c r="T1546" s="16">
        <f>IFERROR(_xlfn.IFNA(VLOOKUP(Fullmath[[#This Row],[M2]],$H$2:$L1545,4,FALSE),VLOOKUP(Fullmath[[#This Row],[M2]],$H1547:$L$2227,4,FALSE)),0)</f>
        <v>0</v>
      </c>
      <c r="W1546" s="15">
        <f>IFERROR(_xlfn.IFNA(VLOOKUP(Fullmath[[#This Row],[M3]],$H$2:$L1545,2,FALSE),VLOOKUP(Fullmath[[#This Row],[M3]],$H1547:$L$2227,2,FALSE)),0)</f>
        <v>0</v>
      </c>
      <c r="X1546" s="16">
        <f>IFERROR(_xlfn.IFNA(VLOOKUP(Fullmath[[#This Row],[M3]],$H$2:$L1545,4,FALSE),VLOOKUP(Fullmath[[#This Row],[M3]],$H1547:$L$2227,4,FALSE)),0)</f>
        <v>0</v>
      </c>
      <c r="AA1546" s="15">
        <f>IFERROR(_xlfn.IFNA(VLOOKUP(Fullmath[[#This Row],[M4]],$H$2:$L1545,2,FALSE),VLOOKUP(Fullmath[[#This Row],[M4]],$H1547:$L$2227,2,FALSE)),0)</f>
        <v>0</v>
      </c>
      <c r="AB1546" s="16">
        <f>IFERROR(_xlfn.IFNA(VLOOKUP(Fullmath[[#This Row],[M4]],$H$2:$L1545,4,FALSE),VLOOKUP(Fullmath[[#This Row],[M4]],$H1547:$L$2227,4,FALSE)),0)</f>
        <v>0</v>
      </c>
      <c r="AE1546" s="15">
        <f>IFERROR(_xlfn.IFNA(VLOOKUP(Fullmath[[#This Row],[M5]],$H$2:$L1545,2,FALSE),VLOOKUP(Fullmath[[#This Row],[M5]],$H1547:$L$2227,2,FALSE)),0)</f>
        <v>0</v>
      </c>
      <c r="AF1546" s="16">
        <f>IFERROR(_xlfn.IFNA(VLOOKUP(Fullmath[[#This Row],[M5]],$H$2:$L1545,4,FALSE),VLOOKUP(Fullmath[[#This Row],[M5]],$H1547:$L$2227,4,FALSE)),0)</f>
        <v>0</v>
      </c>
      <c r="AI1546" s="15">
        <f>IFERROR(_xlfn.IFNA(VLOOKUP(Fullmath[[#This Row],[M6]],$H$2:$L1545,2,FALSE),VLOOKUP(Fullmath[[#This Row],[M6]],$H1547:$L$2227,2,FALSE)),0)</f>
        <v>0</v>
      </c>
      <c r="AJ1546" s="16">
        <f>IFERROR(_xlfn.IFNA(VLOOKUP(Fullmath[[#This Row],[M6]],$H$2:$L1545,4,FALSE),VLOOKUP(Fullmath[[#This Row],[M6]],$H1547:$L$2227,4,FALSE)),0)</f>
        <v>0</v>
      </c>
      <c r="AM1546" s="6">
        <f>(IFERROR(VLOOKUP(AK1546,Components[[Name]:[Price]],2,FALSE),0))</f>
        <v>0</v>
      </c>
      <c r="AP1546" s="6">
        <f>(IFERROR(VLOOKUP(AN1546,Components[[Name]:[Price]],2,FALSE),0))</f>
        <v>0</v>
      </c>
      <c r="AS1546" s="6">
        <f>(IFERROR(VLOOKUP(AQ1546,Components[[Name]:[Price]],2,FALSE),0))</f>
        <v>0</v>
      </c>
      <c r="AV1546" s="6">
        <f>(IFERROR(VLOOKUP(AT1546,Components[[Name]:[Price]],2,FALSE),0))</f>
        <v>0</v>
      </c>
      <c r="AY1546" s="6">
        <f>(IFERROR(VLOOKUP(AW1546,Components[[Name]:[Price]],2,FALSE),0))</f>
        <v>0</v>
      </c>
      <c r="BB1546" s="6">
        <f>(IFERROR(VLOOKUP(AZ1546,Components[[Name]:[Price]],2,FALSE),0))</f>
        <v>0</v>
      </c>
    </row>
    <row r="1547" spans="9:54" x14ac:dyDescent="0.2">
      <c r="I1547" s="7" t="e">
        <f>Fullmath[[#This Row],[Total CP]]/Fullmath[[#This Row],[Quantity]]</f>
        <v>#DIV/0!</v>
      </c>
      <c r="J15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7" s="6" t="e">
        <f>Fullmath[[#This Row],[Mat Cost]]/Fullmath[[#This Row],[Quantity]]</f>
        <v>#DIV/0!</v>
      </c>
      <c r="L15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7" s="14"/>
      <c r="O1547" s="15">
        <f>IFERROR(_xlfn.IFNA(VLOOKUP(Fullmath[[#This Row],[M1]],$H$2:$L1546,2,FALSE),VLOOKUP(Fullmath[[#This Row],[M1]],$H1548:$L$2227,2,FALSE)),0)</f>
        <v>0</v>
      </c>
      <c r="P1547" s="16">
        <f>IFERROR(_xlfn.IFNA(VLOOKUP(Fullmath[[#This Row],[M1]],$H$2:$L1546,4,FALSE),VLOOKUP(Fullmath[[#This Row],[M1]],$H1548:$L$2227,4,FALSE)),0)</f>
        <v>0</v>
      </c>
      <c r="S1547" s="15">
        <f>IFERROR(_xlfn.IFNA(VLOOKUP(Fullmath[[#This Row],[M2]],$H$2:$L1546,2,FALSE),VLOOKUP(Fullmath[[#This Row],[M2]],$H1548:$L$2227,2,FALSE)),0)</f>
        <v>0</v>
      </c>
      <c r="T1547" s="16">
        <f>IFERROR(_xlfn.IFNA(VLOOKUP(Fullmath[[#This Row],[M2]],$H$2:$L1546,4,FALSE),VLOOKUP(Fullmath[[#This Row],[M2]],$H1548:$L$2227,4,FALSE)),0)</f>
        <v>0</v>
      </c>
      <c r="W1547" s="15">
        <f>IFERROR(_xlfn.IFNA(VLOOKUP(Fullmath[[#This Row],[M3]],$H$2:$L1546,2,FALSE),VLOOKUP(Fullmath[[#This Row],[M3]],$H1548:$L$2227,2,FALSE)),0)</f>
        <v>0</v>
      </c>
      <c r="X1547" s="16">
        <f>IFERROR(_xlfn.IFNA(VLOOKUP(Fullmath[[#This Row],[M3]],$H$2:$L1546,4,FALSE),VLOOKUP(Fullmath[[#This Row],[M3]],$H1548:$L$2227,4,FALSE)),0)</f>
        <v>0</v>
      </c>
      <c r="AA1547" s="15">
        <f>IFERROR(_xlfn.IFNA(VLOOKUP(Fullmath[[#This Row],[M4]],$H$2:$L1546,2,FALSE),VLOOKUP(Fullmath[[#This Row],[M4]],$H1548:$L$2227,2,FALSE)),0)</f>
        <v>0</v>
      </c>
      <c r="AB1547" s="16">
        <f>IFERROR(_xlfn.IFNA(VLOOKUP(Fullmath[[#This Row],[M4]],$H$2:$L1546,4,FALSE),VLOOKUP(Fullmath[[#This Row],[M4]],$H1548:$L$2227,4,FALSE)),0)</f>
        <v>0</v>
      </c>
      <c r="AE1547" s="15">
        <f>IFERROR(_xlfn.IFNA(VLOOKUP(Fullmath[[#This Row],[M5]],$H$2:$L1546,2,FALSE),VLOOKUP(Fullmath[[#This Row],[M5]],$H1548:$L$2227,2,FALSE)),0)</f>
        <v>0</v>
      </c>
      <c r="AF1547" s="16">
        <f>IFERROR(_xlfn.IFNA(VLOOKUP(Fullmath[[#This Row],[M5]],$H$2:$L1546,4,FALSE),VLOOKUP(Fullmath[[#This Row],[M5]],$H1548:$L$2227,4,FALSE)),0)</f>
        <v>0</v>
      </c>
      <c r="AI1547" s="15">
        <f>IFERROR(_xlfn.IFNA(VLOOKUP(Fullmath[[#This Row],[M6]],$H$2:$L1546,2,FALSE),VLOOKUP(Fullmath[[#This Row],[M6]],$H1548:$L$2227,2,FALSE)),0)</f>
        <v>0</v>
      </c>
      <c r="AJ1547" s="16">
        <f>IFERROR(_xlfn.IFNA(VLOOKUP(Fullmath[[#This Row],[M6]],$H$2:$L1546,4,FALSE),VLOOKUP(Fullmath[[#This Row],[M6]],$H1548:$L$2227,4,FALSE)),0)</f>
        <v>0</v>
      </c>
      <c r="AM1547" s="6">
        <f>(IFERROR(VLOOKUP(AK1547,Components[[Name]:[Price]],2,FALSE),0))</f>
        <v>0</v>
      </c>
      <c r="AP1547" s="6">
        <f>(IFERROR(VLOOKUP(AN1547,Components[[Name]:[Price]],2,FALSE),0))</f>
        <v>0</v>
      </c>
      <c r="AS1547" s="6">
        <f>(IFERROR(VLOOKUP(AQ1547,Components[[Name]:[Price]],2,FALSE),0))</f>
        <v>0</v>
      </c>
      <c r="AV1547" s="6">
        <f>(IFERROR(VLOOKUP(AT1547,Components[[Name]:[Price]],2,FALSE),0))</f>
        <v>0</v>
      </c>
      <c r="AY1547" s="6">
        <f>(IFERROR(VLOOKUP(AW1547,Components[[Name]:[Price]],2,FALSE),0))</f>
        <v>0</v>
      </c>
      <c r="BB1547" s="6">
        <f>(IFERROR(VLOOKUP(AZ1547,Components[[Name]:[Price]],2,FALSE),0))</f>
        <v>0</v>
      </c>
    </row>
    <row r="1548" spans="9:54" x14ac:dyDescent="0.2">
      <c r="I1548" s="7" t="e">
        <f>Fullmath[[#This Row],[Total CP]]/Fullmath[[#This Row],[Quantity]]</f>
        <v>#DIV/0!</v>
      </c>
      <c r="J15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8" s="6" t="e">
        <f>Fullmath[[#This Row],[Mat Cost]]/Fullmath[[#This Row],[Quantity]]</f>
        <v>#DIV/0!</v>
      </c>
      <c r="L15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8" s="14"/>
      <c r="O1548" s="15">
        <f>IFERROR(_xlfn.IFNA(VLOOKUP(Fullmath[[#This Row],[M1]],$H$2:$L1547,2,FALSE),VLOOKUP(Fullmath[[#This Row],[M1]],$H1549:$L$2227,2,FALSE)),0)</f>
        <v>0</v>
      </c>
      <c r="P1548" s="16">
        <f>IFERROR(_xlfn.IFNA(VLOOKUP(Fullmath[[#This Row],[M1]],$H$2:$L1547,4,FALSE),VLOOKUP(Fullmath[[#This Row],[M1]],$H1549:$L$2227,4,FALSE)),0)</f>
        <v>0</v>
      </c>
      <c r="S1548" s="15">
        <f>IFERROR(_xlfn.IFNA(VLOOKUP(Fullmath[[#This Row],[M2]],$H$2:$L1547,2,FALSE),VLOOKUP(Fullmath[[#This Row],[M2]],$H1549:$L$2227,2,FALSE)),0)</f>
        <v>0</v>
      </c>
      <c r="T1548" s="16">
        <f>IFERROR(_xlfn.IFNA(VLOOKUP(Fullmath[[#This Row],[M2]],$H$2:$L1547,4,FALSE),VLOOKUP(Fullmath[[#This Row],[M2]],$H1549:$L$2227,4,FALSE)),0)</f>
        <v>0</v>
      </c>
      <c r="W1548" s="15">
        <f>IFERROR(_xlfn.IFNA(VLOOKUP(Fullmath[[#This Row],[M3]],$H$2:$L1547,2,FALSE),VLOOKUP(Fullmath[[#This Row],[M3]],$H1549:$L$2227,2,FALSE)),0)</f>
        <v>0</v>
      </c>
      <c r="X1548" s="16">
        <f>IFERROR(_xlfn.IFNA(VLOOKUP(Fullmath[[#This Row],[M3]],$H$2:$L1547,4,FALSE),VLOOKUP(Fullmath[[#This Row],[M3]],$H1549:$L$2227,4,FALSE)),0)</f>
        <v>0</v>
      </c>
      <c r="AA1548" s="15">
        <f>IFERROR(_xlfn.IFNA(VLOOKUP(Fullmath[[#This Row],[M4]],$H$2:$L1547,2,FALSE),VLOOKUP(Fullmath[[#This Row],[M4]],$H1549:$L$2227,2,FALSE)),0)</f>
        <v>0</v>
      </c>
      <c r="AB1548" s="16">
        <f>IFERROR(_xlfn.IFNA(VLOOKUP(Fullmath[[#This Row],[M4]],$H$2:$L1547,4,FALSE),VLOOKUP(Fullmath[[#This Row],[M4]],$H1549:$L$2227,4,FALSE)),0)</f>
        <v>0</v>
      </c>
      <c r="AE1548" s="15">
        <f>IFERROR(_xlfn.IFNA(VLOOKUP(Fullmath[[#This Row],[M5]],$H$2:$L1547,2,FALSE),VLOOKUP(Fullmath[[#This Row],[M5]],$H1549:$L$2227,2,FALSE)),0)</f>
        <v>0</v>
      </c>
      <c r="AF1548" s="16">
        <f>IFERROR(_xlfn.IFNA(VLOOKUP(Fullmath[[#This Row],[M5]],$H$2:$L1547,4,FALSE),VLOOKUP(Fullmath[[#This Row],[M5]],$H1549:$L$2227,4,FALSE)),0)</f>
        <v>0</v>
      </c>
      <c r="AI1548" s="15">
        <f>IFERROR(_xlfn.IFNA(VLOOKUP(Fullmath[[#This Row],[M6]],$H$2:$L1547,2,FALSE),VLOOKUP(Fullmath[[#This Row],[M6]],$H1549:$L$2227,2,FALSE)),0)</f>
        <v>0</v>
      </c>
      <c r="AJ1548" s="16">
        <f>IFERROR(_xlfn.IFNA(VLOOKUP(Fullmath[[#This Row],[M6]],$H$2:$L1547,4,FALSE),VLOOKUP(Fullmath[[#This Row],[M6]],$H1549:$L$2227,4,FALSE)),0)</f>
        <v>0</v>
      </c>
      <c r="AM1548" s="6">
        <f>(IFERROR(VLOOKUP(AK1548,Components[[Name]:[Price]],2,FALSE),0))</f>
        <v>0</v>
      </c>
      <c r="AP1548" s="6">
        <f>(IFERROR(VLOOKUP(AN1548,Components[[Name]:[Price]],2,FALSE),0))</f>
        <v>0</v>
      </c>
      <c r="AS1548" s="6">
        <f>(IFERROR(VLOOKUP(AQ1548,Components[[Name]:[Price]],2,FALSE),0))</f>
        <v>0</v>
      </c>
      <c r="AV1548" s="6">
        <f>(IFERROR(VLOOKUP(AT1548,Components[[Name]:[Price]],2,FALSE),0))</f>
        <v>0</v>
      </c>
      <c r="AY1548" s="6">
        <f>(IFERROR(VLOOKUP(AW1548,Components[[Name]:[Price]],2,FALSE),0))</f>
        <v>0</v>
      </c>
      <c r="BB1548" s="6">
        <f>(IFERROR(VLOOKUP(AZ1548,Components[[Name]:[Price]],2,FALSE),0))</f>
        <v>0</v>
      </c>
    </row>
    <row r="1549" spans="9:54" x14ac:dyDescent="0.2">
      <c r="I1549" s="7" t="e">
        <f>Fullmath[[#This Row],[Total CP]]/Fullmath[[#This Row],[Quantity]]</f>
        <v>#DIV/0!</v>
      </c>
      <c r="J15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49" s="6" t="e">
        <f>Fullmath[[#This Row],[Mat Cost]]/Fullmath[[#This Row],[Quantity]]</f>
        <v>#DIV/0!</v>
      </c>
      <c r="L15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49" s="14"/>
      <c r="O1549" s="15">
        <f>IFERROR(_xlfn.IFNA(VLOOKUP(Fullmath[[#This Row],[M1]],$H$2:$L1548,2,FALSE),VLOOKUP(Fullmath[[#This Row],[M1]],$H1550:$L$2227,2,FALSE)),0)</f>
        <v>0</v>
      </c>
      <c r="P1549" s="16">
        <f>IFERROR(_xlfn.IFNA(VLOOKUP(Fullmath[[#This Row],[M1]],$H$2:$L1548,4,FALSE),VLOOKUP(Fullmath[[#This Row],[M1]],$H1550:$L$2227,4,FALSE)),0)</f>
        <v>0</v>
      </c>
      <c r="S1549" s="15">
        <f>IFERROR(_xlfn.IFNA(VLOOKUP(Fullmath[[#This Row],[M2]],$H$2:$L1548,2,FALSE),VLOOKUP(Fullmath[[#This Row],[M2]],$H1550:$L$2227,2,FALSE)),0)</f>
        <v>0</v>
      </c>
      <c r="T1549" s="16">
        <f>IFERROR(_xlfn.IFNA(VLOOKUP(Fullmath[[#This Row],[M2]],$H$2:$L1548,4,FALSE),VLOOKUP(Fullmath[[#This Row],[M2]],$H1550:$L$2227,4,FALSE)),0)</f>
        <v>0</v>
      </c>
      <c r="W1549" s="15">
        <f>IFERROR(_xlfn.IFNA(VLOOKUP(Fullmath[[#This Row],[M3]],$H$2:$L1548,2,FALSE),VLOOKUP(Fullmath[[#This Row],[M3]],$H1550:$L$2227,2,FALSE)),0)</f>
        <v>0</v>
      </c>
      <c r="X1549" s="16">
        <f>IFERROR(_xlfn.IFNA(VLOOKUP(Fullmath[[#This Row],[M3]],$H$2:$L1548,4,FALSE),VLOOKUP(Fullmath[[#This Row],[M3]],$H1550:$L$2227,4,FALSE)),0)</f>
        <v>0</v>
      </c>
      <c r="AA1549" s="15">
        <f>IFERROR(_xlfn.IFNA(VLOOKUP(Fullmath[[#This Row],[M4]],$H$2:$L1548,2,FALSE),VLOOKUP(Fullmath[[#This Row],[M4]],$H1550:$L$2227,2,FALSE)),0)</f>
        <v>0</v>
      </c>
      <c r="AB1549" s="16">
        <f>IFERROR(_xlfn.IFNA(VLOOKUP(Fullmath[[#This Row],[M4]],$H$2:$L1548,4,FALSE),VLOOKUP(Fullmath[[#This Row],[M4]],$H1550:$L$2227,4,FALSE)),0)</f>
        <v>0</v>
      </c>
      <c r="AE1549" s="15">
        <f>IFERROR(_xlfn.IFNA(VLOOKUP(Fullmath[[#This Row],[M5]],$H$2:$L1548,2,FALSE),VLOOKUP(Fullmath[[#This Row],[M5]],$H1550:$L$2227,2,FALSE)),0)</f>
        <v>0</v>
      </c>
      <c r="AF1549" s="16">
        <f>IFERROR(_xlfn.IFNA(VLOOKUP(Fullmath[[#This Row],[M5]],$H$2:$L1548,4,FALSE),VLOOKUP(Fullmath[[#This Row],[M5]],$H1550:$L$2227,4,FALSE)),0)</f>
        <v>0</v>
      </c>
      <c r="AI1549" s="15">
        <f>IFERROR(_xlfn.IFNA(VLOOKUP(Fullmath[[#This Row],[M6]],$H$2:$L1548,2,FALSE),VLOOKUP(Fullmath[[#This Row],[M6]],$H1550:$L$2227,2,FALSE)),0)</f>
        <v>0</v>
      </c>
      <c r="AJ1549" s="16">
        <f>IFERROR(_xlfn.IFNA(VLOOKUP(Fullmath[[#This Row],[M6]],$H$2:$L1548,4,FALSE),VLOOKUP(Fullmath[[#This Row],[M6]],$H1550:$L$2227,4,FALSE)),0)</f>
        <v>0</v>
      </c>
      <c r="AM1549" s="6">
        <f>(IFERROR(VLOOKUP(AK1549,Components[[Name]:[Price]],2,FALSE),0))</f>
        <v>0</v>
      </c>
      <c r="AP1549" s="6">
        <f>(IFERROR(VLOOKUP(AN1549,Components[[Name]:[Price]],2,FALSE),0))</f>
        <v>0</v>
      </c>
      <c r="AS1549" s="6">
        <f>(IFERROR(VLOOKUP(AQ1549,Components[[Name]:[Price]],2,FALSE),0))</f>
        <v>0</v>
      </c>
      <c r="AV1549" s="6">
        <f>(IFERROR(VLOOKUP(AT1549,Components[[Name]:[Price]],2,FALSE),0))</f>
        <v>0</v>
      </c>
      <c r="AY1549" s="6">
        <f>(IFERROR(VLOOKUP(AW1549,Components[[Name]:[Price]],2,FALSE),0))</f>
        <v>0</v>
      </c>
      <c r="BB1549" s="6">
        <f>(IFERROR(VLOOKUP(AZ1549,Components[[Name]:[Price]],2,FALSE),0))</f>
        <v>0</v>
      </c>
    </row>
    <row r="1550" spans="9:54" x14ac:dyDescent="0.2">
      <c r="I1550" s="7" t="e">
        <f>Fullmath[[#This Row],[Total CP]]/Fullmath[[#This Row],[Quantity]]</f>
        <v>#DIV/0!</v>
      </c>
      <c r="J15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0" s="6" t="e">
        <f>Fullmath[[#This Row],[Mat Cost]]/Fullmath[[#This Row],[Quantity]]</f>
        <v>#DIV/0!</v>
      </c>
      <c r="L15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0" s="14"/>
      <c r="O1550" s="15">
        <f>IFERROR(_xlfn.IFNA(VLOOKUP(Fullmath[[#This Row],[M1]],$H$2:$L1549,2,FALSE),VLOOKUP(Fullmath[[#This Row],[M1]],$H1551:$L$2227,2,FALSE)),0)</f>
        <v>0</v>
      </c>
      <c r="P1550" s="16">
        <f>IFERROR(_xlfn.IFNA(VLOOKUP(Fullmath[[#This Row],[M1]],$H$2:$L1549,4,FALSE),VLOOKUP(Fullmath[[#This Row],[M1]],$H1551:$L$2227,4,FALSE)),0)</f>
        <v>0</v>
      </c>
      <c r="S1550" s="15">
        <f>IFERROR(_xlfn.IFNA(VLOOKUP(Fullmath[[#This Row],[M2]],$H$2:$L1549,2,FALSE),VLOOKUP(Fullmath[[#This Row],[M2]],$H1551:$L$2227,2,FALSE)),0)</f>
        <v>0</v>
      </c>
      <c r="T1550" s="16">
        <f>IFERROR(_xlfn.IFNA(VLOOKUP(Fullmath[[#This Row],[M2]],$H$2:$L1549,4,FALSE),VLOOKUP(Fullmath[[#This Row],[M2]],$H1551:$L$2227,4,FALSE)),0)</f>
        <v>0</v>
      </c>
      <c r="W1550" s="15">
        <f>IFERROR(_xlfn.IFNA(VLOOKUP(Fullmath[[#This Row],[M3]],$H$2:$L1549,2,FALSE),VLOOKUP(Fullmath[[#This Row],[M3]],$H1551:$L$2227,2,FALSE)),0)</f>
        <v>0</v>
      </c>
      <c r="X1550" s="16">
        <f>IFERROR(_xlfn.IFNA(VLOOKUP(Fullmath[[#This Row],[M3]],$H$2:$L1549,4,FALSE),VLOOKUP(Fullmath[[#This Row],[M3]],$H1551:$L$2227,4,FALSE)),0)</f>
        <v>0</v>
      </c>
      <c r="AA1550" s="15">
        <f>IFERROR(_xlfn.IFNA(VLOOKUP(Fullmath[[#This Row],[M4]],$H$2:$L1549,2,FALSE),VLOOKUP(Fullmath[[#This Row],[M4]],$H1551:$L$2227,2,FALSE)),0)</f>
        <v>0</v>
      </c>
      <c r="AB1550" s="16">
        <f>IFERROR(_xlfn.IFNA(VLOOKUP(Fullmath[[#This Row],[M4]],$H$2:$L1549,4,FALSE),VLOOKUP(Fullmath[[#This Row],[M4]],$H1551:$L$2227,4,FALSE)),0)</f>
        <v>0</v>
      </c>
      <c r="AE1550" s="15">
        <f>IFERROR(_xlfn.IFNA(VLOOKUP(Fullmath[[#This Row],[M5]],$H$2:$L1549,2,FALSE),VLOOKUP(Fullmath[[#This Row],[M5]],$H1551:$L$2227,2,FALSE)),0)</f>
        <v>0</v>
      </c>
      <c r="AF1550" s="16">
        <f>IFERROR(_xlfn.IFNA(VLOOKUP(Fullmath[[#This Row],[M5]],$H$2:$L1549,4,FALSE),VLOOKUP(Fullmath[[#This Row],[M5]],$H1551:$L$2227,4,FALSE)),0)</f>
        <v>0</v>
      </c>
      <c r="AI1550" s="15">
        <f>IFERROR(_xlfn.IFNA(VLOOKUP(Fullmath[[#This Row],[M6]],$H$2:$L1549,2,FALSE),VLOOKUP(Fullmath[[#This Row],[M6]],$H1551:$L$2227,2,FALSE)),0)</f>
        <v>0</v>
      </c>
      <c r="AJ1550" s="16">
        <f>IFERROR(_xlfn.IFNA(VLOOKUP(Fullmath[[#This Row],[M6]],$H$2:$L1549,4,FALSE),VLOOKUP(Fullmath[[#This Row],[M6]],$H1551:$L$2227,4,FALSE)),0)</f>
        <v>0</v>
      </c>
      <c r="AM1550" s="6">
        <f>(IFERROR(VLOOKUP(AK1550,Components[[Name]:[Price]],2,FALSE),0))</f>
        <v>0</v>
      </c>
      <c r="AP1550" s="6">
        <f>(IFERROR(VLOOKUP(AN1550,Components[[Name]:[Price]],2,FALSE),0))</f>
        <v>0</v>
      </c>
      <c r="AS1550" s="6">
        <f>(IFERROR(VLOOKUP(AQ1550,Components[[Name]:[Price]],2,FALSE),0))</f>
        <v>0</v>
      </c>
      <c r="AV1550" s="6">
        <f>(IFERROR(VLOOKUP(AT1550,Components[[Name]:[Price]],2,FALSE),0))</f>
        <v>0</v>
      </c>
      <c r="AY1550" s="6">
        <f>(IFERROR(VLOOKUP(AW1550,Components[[Name]:[Price]],2,FALSE),0))</f>
        <v>0</v>
      </c>
      <c r="BB1550" s="6">
        <f>(IFERROR(VLOOKUP(AZ1550,Components[[Name]:[Price]],2,FALSE),0))</f>
        <v>0</v>
      </c>
    </row>
    <row r="1551" spans="9:54" x14ac:dyDescent="0.2">
      <c r="I1551" s="7" t="e">
        <f>Fullmath[[#This Row],[Total CP]]/Fullmath[[#This Row],[Quantity]]</f>
        <v>#DIV/0!</v>
      </c>
      <c r="J15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1" s="6" t="e">
        <f>Fullmath[[#This Row],[Mat Cost]]/Fullmath[[#This Row],[Quantity]]</f>
        <v>#DIV/0!</v>
      </c>
      <c r="L15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1" s="14"/>
      <c r="O1551" s="15">
        <f>IFERROR(_xlfn.IFNA(VLOOKUP(Fullmath[[#This Row],[M1]],$H$2:$L1550,2,FALSE),VLOOKUP(Fullmath[[#This Row],[M1]],$H1552:$L$2227,2,FALSE)),0)</f>
        <v>0</v>
      </c>
      <c r="P1551" s="16">
        <f>IFERROR(_xlfn.IFNA(VLOOKUP(Fullmath[[#This Row],[M1]],$H$2:$L1550,4,FALSE),VLOOKUP(Fullmath[[#This Row],[M1]],$H1552:$L$2227,4,FALSE)),0)</f>
        <v>0</v>
      </c>
      <c r="S1551" s="15">
        <f>IFERROR(_xlfn.IFNA(VLOOKUP(Fullmath[[#This Row],[M2]],$H$2:$L1550,2,FALSE),VLOOKUP(Fullmath[[#This Row],[M2]],$H1552:$L$2227,2,FALSE)),0)</f>
        <v>0</v>
      </c>
      <c r="T1551" s="16">
        <f>IFERROR(_xlfn.IFNA(VLOOKUP(Fullmath[[#This Row],[M2]],$H$2:$L1550,4,FALSE),VLOOKUP(Fullmath[[#This Row],[M2]],$H1552:$L$2227,4,FALSE)),0)</f>
        <v>0</v>
      </c>
      <c r="W1551" s="15">
        <f>IFERROR(_xlfn.IFNA(VLOOKUP(Fullmath[[#This Row],[M3]],$H$2:$L1550,2,FALSE),VLOOKUP(Fullmath[[#This Row],[M3]],$H1552:$L$2227,2,FALSE)),0)</f>
        <v>0</v>
      </c>
      <c r="X1551" s="16">
        <f>IFERROR(_xlfn.IFNA(VLOOKUP(Fullmath[[#This Row],[M3]],$H$2:$L1550,4,FALSE),VLOOKUP(Fullmath[[#This Row],[M3]],$H1552:$L$2227,4,FALSE)),0)</f>
        <v>0</v>
      </c>
      <c r="AA1551" s="15">
        <f>IFERROR(_xlfn.IFNA(VLOOKUP(Fullmath[[#This Row],[M4]],$H$2:$L1550,2,FALSE),VLOOKUP(Fullmath[[#This Row],[M4]],$H1552:$L$2227,2,FALSE)),0)</f>
        <v>0</v>
      </c>
      <c r="AB1551" s="16">
        <f>IFERROR(_xlfn.IFNA(VLOOKUP(Fullmath[[#This Row],[M4]],$H$2:$L1550,4,FALSE),VLOOKUP(Fullmath[[#This Row],[M4]],$H1552:$L$2227,4,FALSE)),0)</f>
        <v>0</v>
      </c>
      <c r="AE1551" s="15">
        <f>IFERROR(_xlfn.IFNA(VLOOKUP(Fullmath[[#This Row],[M5]],$H$2:$L1550,2,FALSE),VLOOKUP(Fullmath[[#This Row],[M5]],$H1552:$L$2227,2,FALSE)),0)</f>
        <v>0</v>
      </c>
      <c r="AF1551" s="16">
        <f>IFERROR(_xlfn.IFNA(VLOOKUP(Fullmath[[#This Row],[M5]],$H$2:$L1550,4,FALSE),VLOOKUP(Fullmath[[#This Row],[M5]],$H1552:$L$2227,4,FALSE)),0)</f>
        <v>0</v>
      </c>
      <c r="AI1551" s="15">
        <f>IFERROR(_xlfn.IFNA(VLOOKUP(Fullmath[[#This Row],[M6]],$H$2:$L1550,2,FALSE),VLOOKUP(Fullmath[[#This Row],[M6]],$H1552:$L$2227,2,FALSE)),0)</f>
        <v>0</v>
      </c>
      <c r="AJ1551" s="16">
        <f>IFERROR(_xlfn.IFNA(VLOOKUP(Fullmath[[#This Row],[M6]],$H$2:$L1550,4,FALSE),VLOOKUP(Fullmath[[#This Row],[M6]],$H1552:$L$2227,4,FALSE)),0)</f>
        <v>0</v>
      </c>
      <c r="AM1551" s="6">
        <f>(IFERROR(VLOOKUP(AK1551,Components[[Name]:[Price]],2,FALSE),0))</f>
        <v>0</v>
      </c>
      <c r="AP1551" s="6">
        <f>(IFERROR(VLOOKUP(AN1551,Components[[Name]:[Price]],2,FALSE),0))</f>
        <v>0</v>
      </c>
      <c r="AS1551" s="6">
        <f>(IFERROR(VLOOKUP(AQ1551,Components[[Name]:[Price]],2,FALSE),0))</f>
        <v>0</v>
      </c>
      <c r="AV1551" s="6">
        <f>(IFERROR(VLOOKUP(AT1551,Components[[Name]:[Price]],2,FALSE),0))</f>
        <v>0</v>
      </c>
      <c r="AY1551" s="6">
        <f>(IFERROR(VLOOKUP(AW1551,Components[[Name]:[Price]],2,FALSE),0))</f>
        <v>0</v>
      </c>
      <c r="BB1551" s="6">
        <f>(IFERROR(VLOOKUP(AZ1551,Components[[Name]:[Price]],2,FALSE),0))</f>
        <v>0</v>
      </c>
    </row>
    <row r="1552" spans="9:54" x14ac:dyDescent="0.2">
      <c r="I1552" s="7" t="e">
        <f>Fullmath[[#This Row],[Total CP]]/Fullmath[[#This Row],[Quantity]]</f>
        <v>#DIV/0!</v>
      </c>
      <c r="J15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2" s="6" t="e">
        <f>Fullmath[[#This Row],[Mat Cost]]/Fullmath[[#This Row],[Quantity]]</f>
        <v>#DIV/0!</v>
      </c>
      <c r="L15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2" s="14"/>
      <c r="O1552" s="15">
        <f>IFERROR(_xlfn.IFNA(VLOOKUP(Fullmath[[#This Row],[M1]],$H$2:$L1551,2,FALSE),VLOOKUP(Fullmath[[#This Row],[M1]],$H1553:$L$2227,2,FALSE)),0)</f>
        <v>0</v>
      </c>
      <c r="P1552" s="16">
        <f>IFERROR(_xlfn.IFNA(VLOOKUP(Fullmath[[#This Row],[M1]],$H$2:$L1551,4,FALSE),VLOOKUP(Fullmath[[#This Row],[M1]],$H1553:$L$2227,4,FALSE)),0)</f>
        <v>0</v>
      </c>
      <c r="S1552" s="15">
        <f>IFERROR(_xlfn.IFNA(VLOOKUP(Fullmath[[#This Row],[M2]],$H$2:$L1551,2,FALSE),VLOOKUP(Fullmath[[#This Row],[M2]],$H1553:$L$2227,2,FALSE)),0)</f>
        <v>0</v>
      </c>
      <c r="T1552" s="16">
        <f>IFERROR(_xlfn.IFNA(VLOOKUP(Fullmath[[#This Row],[M2]],$H$2:$L1551,4,FALSE),VLOOKUP(Fullmath[[#This Row],[M2]],$H1553:$L$2227,4,FALSE)),0)</f>
        <v>0</v>
      </c>
      <c r="W1552" s="15">
        <f>IFERROR(_xlfn.IFNA(VLOOKUP(Fullmath[[#This Row],[M3]],$H$2:$L1551,2,FALSE),VLOOKUP(Fullmath[[#This Row],[M3]],$H1553:$L$2227,2,FALSE)),0)</f>
        <v>0</v>
      </c>
      <c r="X1552" s="16">
        <f>IFERROR(_xlfn.IFNA(VLOOKUP(Fullmath[[#This Row],[M3]],$H$2:$L1551,4,FALSE),VLOOKUP(Fullmath[[#This Row],[M3]],$H1553:$L$2227,4,FALSE)),0)</f>
        <v>0</v>
      </c>
      <c r="AA1552" s="15">
        <f>IFERROR(_xlfn.IFNA(VLOOKUP(Fullmath[[#This Row],[M4]],$H$2:$L1551,2,FALSE),VLOOKUP(Fullmath[[#This Row],[M4]],$H1553:$L$2227,2,FALSE)),0)</f>
        <v>0</v>
      </c>
      <c r="AB1552" s="16">
        <f>IFERROR(_xlfn.IFNA(VLOOKUP(Fullmath[[#This Row],[M4]],$H$2:$L1551,4,FALSE),VLOOKUP(Fullmath[[#This Row],[M4]],$H1553:$L$2227,4,FALSE)),0)</f>
        <v>0</v>
      </c>
      <c r="AE1552" s="15">
        <f>IFERROR(_xlfn.IFNA(VLOOKUP(Fullmath[[#This Row],[M5]],$H$2:$L1551,2,FALSE),VLOOKUP(Fullmath[[#This Row],[M5]],$H1553:$L$2227,2,FALSE)),0)</f>
        <v>0</v>
      </c>
      <c r="AF1552" s="16">
        <f>IFERROR(_xlfn.IFNA(VLOOKUP(Fullmath[[#This Row],[M5]],$H$2:$L1551,4,FALSE),VLOOKUP(Fullmath[[#This Row],[M5]],$H1553:$L$2227,4,FALSE)),0)</f>
        <v>0</v>
      </c>
      <c r="AI1552" s="15">
        <f>IFERROR(_xlfn.IFNA(VLOOKUP(Fullmath[[#This Row],[M6]],$H$2:$L1551,2,FALSE),VLOOKUP(Fullmath[[#This Row],[M6]],$H1553:$L$2227,2,FALSE)),0)</f>
        <v>0</v>
      </c>
      <c r="AJ1552" s="16">
        <f>IFERROR(_xlfn.IFNA(VLOOKUP(Fullmath[[#This Row],[M6]],$H$2:$L1551,4,FALSE),VLOOKUP(Fullmath[[#This Row],[M6]],$H1553:$L$2227,4,FALSE)),0)</f>
        <v>0</v>
      </c>
      <c r="AM1552" s="6">
        <f>(IFERROR(VLOOKUP(AK1552,Components[[Name]:[Price]],2,FALSE),0))</f>
        <v>0</v>
      </c>
      <c r="AP1552" s="6">
        <f>(IFERROR(VLOOKUP(AN1552,Components[[Name]:[Price]],2,FALSE),0))</f>
        <v>0</v>
      </c>
      <c r="AS1552" s="6">
        <f>(IFERROR(VLOOKUP(AQ1552,Components[[Name]:[Price]],2,FALSE),0))</f>
        <v>0</v>
      </c>
      <c r="AV1552" s="6">
        <f>(IFERROR(VLOOKUP(AT1552,Components[[Name]:[Price]],2,FALSE),0))</f>
        <v>0</v>
      </c>
      <c r="AY1552" s="6">
        <f>(IFERROR(VLOOKUP(AW1552,Components[[Name]:[Price]],2,FALSE),0))</f>
        <v>0</v>
      </c>
      <c r="BB1552" s="6">
        <f>(IFERROR(VLOOKUP(AZ1552,Components[[Name]:[Price]],2,FALSE),0))</f>
        <v>0</v>
      </c>
    </row>
    <row r="1553" spans="9:54" x14ac:dyDescent="0.2">
      <c r="I1553" s="7" t="e">
        <f>Fullmath[[#This Row],[Total CP]]/Fullmath[[#This Row],[Quantity]]</f>
        <v>#DIV/0!</v>
      </c>
      <c r="J15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3" s="6" t="e">
        <f>Fullmath[[#This Row],[Mat Cost]]/Fullmath[[#This Row],[Quantity]]</f>
        <v>#DIV/0!</v>
      </c>
      <c r="L15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3" s="14"/>
      <c r="O1553" s="15">
        <f>IFERROR(_xlfn.IFNA(VLOOKUP(Fullmath[[#This Row],[M1]],$H$2:$L1552,2,FALSE),VLOOKUP(Fullmath[[#This Row],[M1]],$H1554:$L$2227,2,FALSE)),0)</f>
        <v>0</v>
      </c>
      <c r="P1553" s="16">
        <f>IFERROR(_xlfn.IFNA(VLOOKUP(Fullmath[[#This Row],[M1]],$H$2:$L1552,4,FALSE),VLOOKUP(Fullmath[[#This Row],[M1]],$H1554:$L$2227,4,FALSE)),0)</f>
        <v>0</v>
      </c>
      <c r="S1553" s="15">
        <f>IFERROR(_xlfn.IFNA(VLOOKUP(Fullmath[[#This Row],[M2]],$H$2:$L1552,2,FALSE),VLOOKUP(Fullmath[[#This Row],[M2]],$H1554:$L$2227,2,FALSE)),0)</f>
        <v>0</v>
      </c>
      <c r="T1553" s="16">
        <f>IFERROR(_xlfn.IFNA(VLOOKUP(Fullmath[[#This Row],[M2]],$H$2:$L1552,4,FALSE),VLOOKUP(Fullmath[[#This Row],[M2]],$H1554:$L$2227,4,FALSE)),0)</f>
        <v>0</v>
      </c>
      <c r="W1553" s="15">
        <f>IFERROR(_xlfn.IFNA(VLOOKUP(Fullmath[[#This Row],[M3]],$H$2:$L1552,2,FALSE),VLOOKUP(Fullmath[[#This Row],[M3]],$H1554:$L$2227,2,FALSE)),0)</f>
        <v>0</v>
      </c>
      <c r="X1553" s="16">
        <f>IFERROR(_xlfn.IFNA(VLOOKUP(Fullmath[[#This Row],[M3]],$H$2:$L1552,4,FALSE),VLOOKUP(Fullmath[[#This Row],[M3]],$H1554:$L$2227,4,FALSE)),0)</f>
        <v>0</v>
      </c>
      <c r="AA1553" s="15">
        <f>IFERROR(_xlfn.IFNA(VLOOKUP(Fullmath[[#This Row],[M4]],$H$2:$L1552,2,FALSE),VLOOKUP(Fullmath[[#This Row],[M4]],$H1554:$L$2227,2,FALSE)),0)</f>
        <v>0</v>
      </c>
      <c r="AB1553" s="16">
        <f>IFERROR(_xlfn.IFNA(VLOOKUP(Fullmath[[#This Row],[M4]],$H$2:$L1552,4,FALSE),VLOOKUP(Fullmath[[#This Row],[M4]],$H1554:$L$2227,4,FALSE)),0)</f>
        <v>0</v>
      </c>
      <c r="AE1553" s="15">
        <f>IFERROR(_xlfn.IFNA(VLOOKUP(Fullmath[[#This Row],[M5]],$H$2:$L1552,2,FALSE),VLOOKUP(Fullmath[[#This Row],[M5]],$H1554:$L$2227,2,FALSE)),0)</f>
        <v>0</v>
      </c>
      <c r="AF1553" s="16">
        <f>IFERROR(_xlfn.IFNA(VLOOKUP(Fullmath[[#This Row],[M5]],$H$2:$L1552,4,FALSE),VLOOKUP(Fullmath[[#This Row],[M5]],$H1554:$L$2227,4,FALSE)),0)</f>
        <v>0</v>
      </c>
      <c r="AI1553" s="15">
        <f>IFERROR(_xlfn.IFNA(VLOOKUP(Fullmath[[#This Row],[M6]],$H$2:$L1552,2,FALSE),VLOOKUP(Fullmath[[#This Row],[M6]],$H1554:$L$2227,2,FALSE)),0)</f>
        <v>0</v>
      </c>
      <c r="AJ1553" s="16">
        <f>IFERROR(_xlfn.IFNA(VLOOKUP(Fullmath[[#This Row],[M6]],$H$2:$L1552,4,FALSE),VLOOKUP(Fullmath[[#This Row],[M6]],$H1554:$L$2227,4,FALSE)),0)</f>
        <v>0</v>
      </c>
      <c r="AM1553" s="6">
        <f>(IFERROR(VLOOKUP(AK1553,Components[[Name]:[Price]],2,FALSE),0))</f>
        <v>0</v>
      </c>
      <c r="AP1553" s="6">
        <f>(IFERROR(VLOOKUP(AN1553,Components[[Name]:[Price]],2,FALSE),0))</f>
        <v>0</v>
      </c>
      <c r="AS1553" s="6">
        <f>(IFERROR(VLOOKUP(AQ1553,Components[[Name]:[Price]],2,FALSE),0))</f>
        <v>0</v>
      </c>
      <c r="AV1553" s="6">
        <f>(IFERROR(VLOOKUP(AT1553,Components[[Name]:[Price]],2,FALSE),0))</f>
        <v>0</v>
      </c>
      <c r="AY1553" s="6">
        <f>(IFERROR(VLOOKUP(AW1553,Components[[Name]:[Price]],2,FALSE),0))</f>
        <v>0</v>
      </c>
      <c r="BB1553" s="6">
        <f>(IFERROR(VLOOKUP(AZ1553,Components[[Name]:[Price]],2,FALSE),0))</f>
        <v>0</v>
      </c>
    </row>
    <row r="1554" spans="9:54" x14ac:dyDescent="0.2">
      <c r="I1554" s="7" t="e">
        <f>Fullmath[[#This Row],[Total CP]]/Fullmath[[#This Row],[Quantity]]</f>
        <v>#DIV/0!</v>
      </c>
      <c r="J15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4" s="6" t="e">
        <f>Fullmath[[#This Row],[Mat Cost]]/Fullmath[[#This Row],[Quantity]]</f>
        <v>#DIV/0!</v>
      </c>
      <c r="L15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4" s="14"/>
      <c r="O1554" s="15">
        <f>IFERROR(_xlfn.IFNA(VLOOKUP(Fullmath[[#This Row],[M1]],$H$2:$L1553,2,FALSE),VLOOKUP(Fullmath[[#This Row],[M1]],$H1555:$L$2227,2,FALSE)),0)</f>
        <v>0</v>
      </c>
      <c r="P1554" s="16">
        <f>IFERROR(_xlfn.IFNA(VLOOKUP(Fullmath[[#This Row],[M1]],$H$2:$L1553,4,FALSE),VLOOKUP(Fullmath[[#This Row],[M1]],$H1555:$L$2227,4,FALSE)),0)</f>
        <v>0</v>
      </c>
      <c r="S1554" s="15">
        <f>IFERROR(_xlfn.IFNA(VLOOKUP(Fullmath[[#This Row],[M2]],$H$2:$L1553,2,FALSE),VLOOKUP(Fullmath[[#This Row],[M2]],$H1555:$L$2227,2,FALSE)),0)</f>
        <v>0</v>
      </c>
      <c r="T1554" s="16">
        <f>IFERROR(_xlfn.IFNA(VLOOKUP(Fullmath[[#This Row],[M2]],$H$2:$L1553,4,FALSE),VLOOKUP(Fullmath[[#This Row],[M2]],$H1555:$L$2227,4,FALSE)),0)</f>
        <v>0</v>
      </c>
      <c r="W1554" s="15">
        <f>IFERROR(_xlfn.IFNA(VLOOKUP(Fullmath[[#This Row],[M3]],$H$2:$L1553,2,FALSE),VLOOKUP(Fullmath[[#This Row],[M3]],$H1555:$L$2227,2,FALSE)),0)</f>
        <v>0</v>
      </c>
      <c r="X1554" s="16">
        <f>IFERROR(_xlfn.IFNA(VLOOKUP(Fullmath[[#This Row],[M3]],$H$2:$L1553,4,FALSE),VLOOKUP(Fullmath[[#This Row],[M3]],$H1555:$L$2227,4,FALSE)),0)</f>
        <v>0</v>
      </c>
      <c r="AA1554" s="15">
        <f>IFERROR(_xlfn.IFNA(VLOOKUP(Fullmath[[#This Row],[M4]],$H$2:$L1553,2,FALSE),VLOOKUP(Fullmath[[#This Row],[M4]],$H1555:$L$2227,2,FALSE)),0)</f>
        <v>0</v>
      </c>
      <c r="AB1554" s="16">
        <f>IFERROR(_xlfn.IFNA(VLOOKUP(Fullmath[[#This Row],[M4]],$H$2:$L1553,4,FALSE),VLOOKUP(Fullmath[[#This Row],[M4]],$H1555:$L$2227,4,FALSE)),0)</f>
        <v>0</v>
      </c>
      <c r="AE1554" s="15">
        <f>IFERROR(_xlfn.IFNA(VLOOKUP(Fullmath[[#This Row],[M5]],$H$2:$L1553,2,FALSE),VLOOKUP(Fullmath[[#This Row],[M5]],$H1555:$L$2227,2,FALSE)),0)</f>
        <v>0</v>
      </c>
      <c r="AF1554" s="16">
        <f>IFERROR(_xlfn.IFNA(VLOOKUP(Fullmath[[#This Row],[M5]],$H$2:$L1553,4,FALSE),VLOOKUP(Fullmath[[#This Row],[M5]],$H1555:$L$2227,4,FALSE)),0)</f>
        <v>0</v>
      </c>
      <c r="AI1554" s="15">
        <f>IFERROR(_xlfn.IFNA(VLOOKUP(Fullmath[[#This Row],[M6]],$H$2:$L1553,2,FALSE),VLOOKUP(Fullmath[[#This Row],[M6]],$H1555:$L$2227,2,FALSE)),0)</f>
        <v>0</v>
      </c>
      <c r="AJ1554" s="16">
        <f>IFERROR(_xlfn.IFNA(VLOOKUP(Fullmath[[#This Row],[M6]],$H$2:$L1553,4,FALSE),VLOOKUP(Fullmath[[#This Row],[M6]],$H1555:$L$2227,4,FALSE)),0)</f>
        <v>0</v>
      </c>
      <c r="AM1554" s="6">
        <f>(IFERROR(VLOOKUP(AK1554,Components[[Name]:[Price]],2,FALSE),0))</f>
        <v>0</v>
      </c>
      <c r="AP1554" s="6">
        <f>(IFERROR(VLOOKUP(AN1554,Components[[Name]:[Price]],2,FALSE),0))</f>
        <v>0</v>
      </c>
      <c r="AS1554" s="6">
        <f>(IFERROR(VLOOKUP(AQ1554,Components[[Name]:[Price]],2,FALSE),0))</f>
        <v>0</v>
      </c>
      <c r="AV1554" s="6">
        <f>(IFERROR(VLOOKUP(AT1554,Components[[Name]:[Price]],2,FALSE),0))</f>
        <v>0</v>
      </c>
      <c r="AY1554" s="6">
        <f>(IFERROR(VLOOKUP(AW1554,Components[[Name]:[Price]],2,FALSE),0))</f>
        <v>0</v>
      </c>
      <c r="BB1554" s="6">
        <f>(IFERROR(VLOOKUP(AZ1554,Components[[Name]:[Price]],2,FALSE),0))</f>
        <v>0</v>
      </c>
    </row>
    <row r="1555" spans="9:54" x14ac:dyDescent="0.2">
      <c r="I1555" s="7" t="e">
        <f>Fullmath[[#This Row],[Total CP]]/Fullmath[[#This Row],[Quantity]]</f>
        <v>#DIV/0!</v>
      </c>
      <c r="J15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5" s="6" t="e">
        <f>Fullmath[[#This Row],[Mat Cost]]/Fullmath[[#This Row],[Quantity]]</f>
        <v>#DIV/0!</v>
      </c>
      <c r="L15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5" s="14"/>
      <c r="O1555" s="15">
        <f>IFERROR(_xlfn.IFNA(VLOOKUP(Fullmath[[#This Row],[M1]],$H$2:$L1554,2,FALSE),VLOOKUP(Fullmath[[#This Row],[M1]],$H1556:$L$2227,2,FALSE)),0)</f>
        <v>0</v>
      </c>
      <c r="P1555" s="16">
        <f>IFERROR(_xlfn.IFNA(VLOOKUP(Fullmath[[#This Row],[M1]],$H$2:$L1554,4,FALSE),VLOOKUP(Fullmath[[#This Row],[M1]],$H1556:$L$2227,4,FALSE)),0)</f>
        <v>0</v>
      </c>
      <c r="S1555" s="15">
        <f>IFERROR(_xlfn.IFNA(VLOOKUP(Fullmath[[#This Row],[M2]],$H$2:$L1554,2,FALSE),VLOOKUP(Fullmath[[#This Row],[M2]],$H1556:$L$2227,2,FALSE)),0)</f>
        <v>0</v>
      </c>
      <c r="T1555" s="16">
        <f>IFERROR(_xlfn.IFNA(VLOOKUP(Fullmath[[#This Row],[M2]],$H$2:$L1554,4,FALSE),VLOOKUP(Fullmath[[#This Row],[M2]],$H1556:$L$2227,4,FALSE)),0)</f>
        <v>0</v>
      </c>
      <c r="W1555" s="15">
        <f>IFERROR(_xlfn.IFNA(VLOOKUP(Fullmath[[#This Row],[M3]],$H$2:$L1554,2,FALSE),VLOOKUP(Fullmath[[#This Row],[M3]],$H1556:$L$2227,2,FALSE)),0)</f>
        <v>0</v>
      </c>
      <c r="X1555" s="16">
        <f>IFERROR(_xlfn.IFNA(VLOOKUP(Fullmath[[#This Row],[M3]],$H$2:$L1554,4,FALSE),VLOOKUP(Fullmath[[#This Row],[M3]],$H1556:$L$2227,4,FALSE)),0)</f>
        <v>0</v>
      </c>
      <c r="AA1555" s="15">
        <f>IFERROR(_xlfn.IFNA(VLOOKUP(Fullmath[[#This Row],[M4]],$H$2:$L1554,2,FALSE),VLOOKUP(Fullmath[[#This Row],[M4]],$H1556:$L$2227,2,FALSE)),0)</f>
        <v>0</v>
      </c>
      <c r="AB1555" s="16">
        <f>IFERROR(_xlfn.IFNA(VLOOKUP(Fullmath[[#This Row],[M4]],$H$2:$L1554,4,FALSE),VLOOKUP(Fullmath[[#This Row],[M4]],$H1556:$L$2227,4,FALSE)),0)</f>
        <v>0</v>
      </c>
      <c r="AE1555" s="15">
        <f>IFERROR(_xlfn.IFNA(VLOOKUP(Fullmath[[#This Row],[M5]],$H$2:$L1554,2,FALSE),VLOOKUP(Fullmath[[#This Row],[M5]],$H1556:$L$2227,2,FALSE)),0)</f>
        <v>0</v>
      </c>
      <c r="AF1555" s="16">
        <f>IFERROR(_xlfn.IFNA(VLOOKUP(Fullmath[[#This Row],[M5]],$H$2:$L1554,4,FALSE),VLOOKUP(Fullmath[[#This Row],[M5]],$H1556:$L$2227,4,FALSE)),0)</f>
        <v>0</v>
      </c>
      <c r="AI1555" s="15">
        <f>IFERROR(_xlfn.IFNA(VLOOKUP(Fullmath[[#This Row],[M6]],$H$2:$L1554,2,FALSE),VLOOKUP(Fullmath[[#This Row],[M6]],$H1556:$L$2227,2,FALSE)),0)</f>
        <v>0</v>
      </c>
      <c r="AJ1555" s="16">
        <f>IFERROR(_xlfn.IFNA(VLOOKUP(Fullmath[[#This Row],[M6]],$H$2:$L1554,4,FALSE),VLOOKUP(Fullmath[[#This Row],[M6]],$H1556:$L$2227,4,FALSE)),0)</f>
        <v>0</v>
      </c>
      <c r="AM1555" s="6">
        <f>(IFERROR(VLOOKUP(AK1555,Components[[Name]:[Price]],2,FALSE),0))</f>
        <v>0</v>
      </c>
      <c r="AP1555" s="6">
        <f>(IFERROR(VLOOKUP(AN1555,Components[[Name]:[Price]],2,FALSE),0))</f>
        <v>0</v>
      </c>
      <c r="AS1555" s="6">
        <f>(IFERROR(VLOOKUP(AQ1555,Components[[Name]:[Price]],2,FALSE),0))</f>
        <v>0</v>
      </c>
      <c r="AV1555" s="6">
        <f>(IFERROR(VLOOKUP(AT1555,Components[[Name]:[Price]],2,FALSE),0))</f>
        <v>0</v>
      </c>
      <c r="AY1555" s="6">
        <f>(IFERROR(VLOOKUP(AW1555,Components[[Name]:[Price]],2,FALSE),0))</f>
        <v>0</v>
      </c>
      <c r="BB1555" s="6">
        <f>(IFERROR(VLOOKUP(AZ1555,Components[[Name]:[Price]],2,FALSE),0))</f>
        <v>0</v>
      </c>
    </row>
    <row r="1556" spans="9:54" x14ac:dyDescent="0.2">
      <c r="I1556" s="7" t="e">
        <f>Fullmath[[#This Row],[Total CP]]/Fullmath[[#This Row],[Quantity]]</f>
        <v>#DIV/0!</v>
      </c>
      <c r="J15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6" s="6" t="e">
        <f>Fullmath[[#This Row],[Mat Cost]]/Fullmath[[#This Row],[Quantity]]</f>
        <v>#DIV/0!</v>
      </c>
      <c r="L15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6" s="14"/>
      <c r="O1556" s="15">
        <f>IFERROR(_xlfn.IFNA(VLOOKUP(Fullmath[[#This Row],[M1]],$H$2:$L1555,2,FALSE),VLOOKUP(Fullmath[[#This Row],[M1]],$H1557:$L$2227,2,FALSE)),0)</f>
        <v>0</v>
      </c>
      <c r="P1556" s="16">
        <f>IFERROR(_xlfn.IFNA(VLOOKUP(Fullmath[[#This Row],[M1]],$H$2:$L1555,4,FALSE),VLOOKUP(Fullmath[[#This Row],[M1]],$H1557:$L$2227,4,FALSE)),0)</f>
        <v>0</v>
      </c>
      <c r="S1556" s="15">
        <f>IFERROR(_xlfn.IFNA(VLOOKUP(Fullmath[[#This Row],[M2]],$H$2:$L1555,2,FALSE),VLOOKUP(Fullmath[[#This Row],[M2]],$H1557:$L$2227,2,FALSE)),0)</f>
        <v>0</v>
      </c>
      <c r="T1556" s="16">
        <f>IFERROR(_xlfn.IFNA(VLOOKUP(Fullmath[[#This Row],[M2]],$H$2:$L1555,4,FALSE),VLOOKUP(Fullmath[[#This Row],[M2]],$H1557:$L$2227,4,FALSE)),0)</f>
        <v>0</v>
      </c>
      <c r="W1556" s="15">
        <f>IFERROR(_xlfn.IFNA(VLOOKUP(Fullmath[[#This Row],[M3]],$H$2:$L1555,2,FALSE),VLOOKUP(Fullmath[[#This Row],[M3]],$H1557:$L$2227,2,FALSE)),0)</f>
        <v>0</v>
      </c>
      <c r="X1556" s="16">
        <f>IFERROR(_xlfn.IFNA(VLOOKUP(Fullmath[[#This Row],[M3]],$H$2:$L1555,4,FALSE),VLOOKUP(Fullmath[[#This Row],[M3]],$H1557:$L$2227,4,FALSE)),0)</f>
        <v>0</v>
      </c>
      <c r="AA1556" s="15">
        <f>IFERROR(_xlfn.IFNA(VLOOKUP(Fullmath[[#This Row],[M4]],$H$2:$L1555,2,FALSE),VLOOKUP(Fullmath[[#This Row],[M4]],$H1557:$L$2227,2,FALSE)),0)</f>
        <v>0</v>
      </c>
      <c r="AB1556" s="16">
        <f>IFERROR(_xlfn.IFNA(VLOOKUP(Fullmath[[#This Row],[M4]],$H$2:$L1555,4,FALSE),VLOOKUP(Fullmath[[#This Row],[M4]],$H1557:$L$2227,4,FALSE)),0)</f>
        <v>0</v>
      </c>
      <c r="AE1556" s="15">
        <f>IFERROR(_xlfn.IFNA(VLOOKUP(Fullmath[[#This Row],[M5]],$H$2:$L1555,2,FALSE),VLOOKUP(Fullmath[[#This Row],[M5]],$H1557:$L$2227,2,FALSE)),0)</f>
        <v>0</v>
      </c>
      <c r="AF1556" s="16">
        <f>IFERROR(_xlfn.IFNA(VLOOKUP(Fullmath[[#This Row],[M5]],$H$2:$L1555,4,FALSE),VLOOKUP(Fullmath[[#This Row],[M5]],$H1557:$L$2227,4,FALSE)),0)</f>
        <v>0</v>
      </c>
      <c r="AI1556" s="15">
        <f>IFERROR(_xlfn.IFNA(VLOOKUP(Fullmath[[#This Row],[M6]],$H$2:$L1555,2,FALSE),VLOOKUP(Fullmath[[#This Row],[M6]],$H1557:$L$2227,2,FALSE)),0)</f>
        <v>0</v>
      </c>
      <c r="AJ1556" s="16">
        <f>IFERROR(_xlfn.IFNA(VLOOKUP(Fullmath[[#This Row],[M6]],$H$2:$L1555,4,FALSE),VLOOKUP(Fullmath[[#This Row],[M6]],$H1557:$L$2227,4,FALSE)),0)</f>
        <v>0</v>
      </c>
      <c r="AM1556" s="6">
        <f>(IFERROR(VLOOKUP(AK1556,Components[[Name]:[Price]],2,FALSE),0))</f>
        <v>0</v>
      </c>
      <c r="AP1556" s="6">
        <f>(IFERROR(VLOOKUP(AN1556,Components[[Name]:[Price]],2,FALSE),0))</f>
        <v>0</v>
      </c>
      <c r="AS1556" s="6">
        <f>(IFERROR(VLOOKUP(AQ1556,Components[[Name]:[Price]],2,FALSE),0))</f>
        <v>0</v>
      </c>
      <c r="AV1556" s="6">
        <f>(IFERROR(VLOOKUP(AT1556,Components[[Name]:[Price]],2,FALSE),0))</f>
        <v>0</v>
      </c>
      <c r="AY1556" s="6">
        <f>(IFERROR(VLOOKUP(AW1556,Components[[Name]:[Price]],2,FALSE),0))</f>
        <v>0</v>
      </c>
      <c r="BB1556" s="6">
        <f>(IFERROR(VLOOKUP(AZ1556,Components[[Name]:[Price]],2,FALSE),0))</f>
        <v>0</v>
      </c>
    </row>
    <row r="1557" spans="9:54" x14ac:dyDescent="0.2">
      <c r="I1557" s="7" t="e">
        <f>Fullmath[[#This Row],[Total CP]]/Fullmath[[#This Row],[Quantity]]</f>
        <v>#DIV/0!</v>
      </c>
      <c r="J15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7" s="6" t="e">
        <f>Fullmath[[#This Row],[Mat Cost]]/Fullmath[[#This Row],[Quantity]]</f>
        <v>#DIV/0!</v>
      </c>
      <c r="L15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7" s="14"/>
      <c r="O1557" s="15">
        <f>IFERROR(_xlfn.IFNA(VLOOKUP(Fullmath[[#This Row],[M1]],$H$2:$L1556,2,FALSE),VLOOKUP(Fullmath[[#This Row],[M1]],$H1558:$L$2227,2,FALSE)),0)</f>
        <v>0</v>
      </c>
      <c r="P1557" s="16">
        <f>IFERROR(_xlfn.IFNA(VLOOKUP(Fullmath[[#This Row],[M1]],$H$2:$L1556,4,FALSE),VLOOKUP(Fullmath[[#This Row],[M1]],$H1558:$L$2227,4,FALSE)),0)</f>
        <v>0</v>
      </c>
      <c r="S1557" s="15">
        <f>IFERROR(_xlfn.IFNA(VLOOKUP(Fullmath[[#This Row],[M2]],$H$2:$L1556,2,FALSE),VLOOKUP(Fullmath[[#This Row],[M2]],$H1558:$L$2227,2,FALSE)),0)</f>
        <v>0</v>
      </c>
      <c r="T1557" s="16">
        <f>IFERROR(_xlfn.IFNA(VLOOKUP(Fullmath[[#This Row],[M2]],$H$2:$L1556,4,FALSE),VLOOKUP(Fullmath[[#This Row],[M2]],$H1558:$L$2227,4,FALSE)),0)</f>
        <v>0</v>
      </c>
      <c r="W1557" s="15">
        <f>IFERROR(_xlfn.IFNA(VLOOKUP(Fullmath[[#This Row],[M3]],$H$2:$L1556,2,FALSE),VLOOKUP(Fullmath[[#This Row],[M3]],$H1558:$L$2227,2,FALSE)),0)</f>
        <v>0</v>
      </c>
      <c r="X1557" s="16">
        <f>IFERROR(_xlfn.IFNA(VLOOKUP(Fullmath[[#This Row],[M3]],$H$2:$L1556,4,FALSE),VLOOKUP(Fullmath[[#This Row],[M3]],$H1558:$L$2227,4,FALSE)),0)</f>
        <v>0</v>
      </c>
      <c r="AA1557" s="15">
        <f>IFERROR(_xlfn.IFNA(VLOOKUP(Fullmath[[#This Row],[M4]],$H$2:$L1556,2,FALSE),VLOOKUP(Fullmath[[#This Row],[M4]],$H1558:$L$2227,2,FALSE)),0)</f>
        <v>0</v>
      </c>
      <c r="AB1557" s="16">
        <f>IFERROR(_xlfn.IFNA(VLOOKUP(Fullmath[[#This Row],[M4]],$H$2:$L1556,4,FALSE),VLOOKUP(Fullmath[[#This Row],[M4]],$H1558:$L$2227,4,FALSE)),0)</f>
        <v>0</v>
      </c>
      <c r="AE1557" s="15">
        <f>IFERROR(_xlfn.IFNA(VLOOKUP(Fullmath[[#This Row],[M5]],$H$2:$L1556,2,FALSE),VLOOKUP(Fullmath[[#This Row],[M5]],$H1558:$L$2227,2,FALSE)),0)</f>
        <v>0</v>
      </c>
      <c r="AF1557" s="16">
        <f>IFERROR(_xlfn.IFNA(VLOOKUP(Fullmath[[#This Row],[M5]],$H$2:$L1556,4,FALSE),VLOOKUP(Fullmath[[#This Row],[M5]],$H1558:$L$2227,4,FALSE)),0)</f>
        <v>0</v>
      </c>
      <c r="AI1557" s="15">
        <f>IFERROR(_xlfn.IFNA(VLOOKUP(Fullmath[[#This Row],[M6]],$H$2:$L1556,2,FALSE),VLOOKUP(Fullmath[[#This Row],[M6]],$H1558:$L$2227,2,FALSE)),0)</f>
        <v>0</v>
      </c>
      <c r="AJ1557" s="16">
        <f>IFERROR(_xlfn.IFNA(VLOOKUP(Fullmath[[#This Row],[M6]],$H$2:$L1556,4,FALSE),VLOOKUP(Fullmath[[#This Row],[M6]],$H1558:$L$2227,4,FALSE)),0)</f>
        <v>0</v>
      </c>
      <c r="AM1557" s="6">
        <f>(IFERROR(VLOOKUP(AK1557,Components[[Name]:[Price]],2,FALSE),0))</f>
        <v>0</v>
      </c>
      <c r="AP1557" s="6">
        <f>(IFERROR(VLOOKUP(AN1557,Components[[Name]:[Price]],2,FALSE),0))</f>
        <v>0</v>
      </c>
      <c r="AS1557" s="6">
        <f>(IFERROR(VLOOKUP(AQ1557,Components[[Name]:[Price]],2,FALSE),0))</f>
        <v>0</v>
      </c>
      <c r="AV1557" s="6">
        <f>(IFERROR(VLOOKUP(AT1557,Components[[Name]:[Price]],2,FALSE),0))</f>
        <v>0</v>
      </c>
      <c r="AY1557" s="6">
        <f>(IFERROR(VLOOKUP(AW1557,Components[[Name]:[Price]],2,FALSE),0))</f>
        <v>0</v>
      </c>
      <c r="BB1557" s="6">
        <f>(IFERROR(VLOOKUP(AZ1557,Components[[Name]:[Price]],2,FALSE),0))</f>
        <v>0</v>
      </c>
    </row>
    <row r="1558" spans="9:54" x14ac:dyDescent="0.2">
      <c r="I1558" s="7" t="e">
        <f>Fullmath[[#This Row],[Total CP]]/Fullmath[[#This Row],[Quantity]]</f>
        <v>#DIV/0!</v>
      </c>
      <c r="J15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8" s="6" t="e">
        <f>Fullmath[[#This Row],[Mat Cost]]/Fullmath[[#This Row],[Quantity]]</f>
        <v>#DIV/0!</v>
      </c>
      <c r="L15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8" s="14"/>
      <c r="O1558" s="15">
        <f>IFERROR(_xlfn.IFNA(VLOOKUP(Fullmath[[#This Row],[M1]],$H$2:$L1557,2,FALSE),VLOOKUP(Fullmath[[#This Row],[M1]],$H1559:$L$2227,2,FALSE)),0)</f>
        <v>0</v>
      </c>
      <c r="P1558" s="16">
        <f>IFERROR(_xlfn.IFNA(VLOOKUP(Fullmath[[#This Row],[M1]],$H$2:$L1557,4,FALSE),VLOOKUP(Fullmath[[#This Row],[M1]],$H1559:$L$2227,4,FALSE)),0)</f>
        <v>0</v>
      </c>
      <c r="S1558" s="15">
        <f>IFERROR(_xlfn.IFNA(VLOOKUP(Fullmath[[#This Row],[M2]],$H$2:$L1557,2,FALSE),VLOOKUP(Fullmath[[#This Row],[M2]],$H1559:$L$2227,2,FALSE)),0)</f>
        <v>0</v>
      </c>
      <c r="T1558" s="16">
        <f>IFERROR(_xlfn.IFNA(VLOOKUP(Fullmath[[#This Row],[M2]],$H$2:$L1557,4,FALSE),VLOOKUP(Fullmath[[#This Row],[M2]],$H1559:$L$2227,4,FALSE)),0)</f>
        <v>0</v>
      </c>
      <c r="W1558" s="15">
        <f>IFERROR(_xlfn.IFNA(VLOOKUP(Fullmath[[#This Row],[M3]],$H$2:$L1557,2,FALSE),VLOOKUP(Fullmath[[#This Row],[M3]],$H1559:$L$2227,2,FALSE)),0)</f>
        <v>0</v>
      </c>
      <c r="X1558" s="16">
        <f>IFERROR(_xlfn.IFNA(VLOOKUP(Fullmath[[#This Row],[M3]],$H$2:$L1557,4,FALSE),VLOOKUP(Fullmath[[#This Row],[M3]],$H1559:$L$2227,4,FALSE)),0)</f>
        <v>0</v>
      </c>
      <c r="AA1558" s="15">
        <f>IFERROR(_xlfn.IFNA(VLOOKUP(Fullmath[[#This Row],[M4]],$H$2:$L1557,2,FALSE),VLOOKUP(Fullmath[[#This Row],[M4]],$H1559:$L$2227,2,FALSE)),0)</f>
        <v>0</v>
      </c>
      <c r="AB1558" s="16">
        <f>IFERROR(_xlfn.IFNA(VLOOKUP(Fullmath[[#This Row],[M4]],$H$2:$L1557,4,FALSE),VLOOKUP(Fullmath[[#This Row],[M4]],$H1559:$L$2227,4,FALSE)),0)</f>
        <v>0</v>
      </c>
      <c r="AE1558" s="15">
        <f>IFERROR(_xlfn.IFNA(VLOOKUP(Fullmath[[#This Row],[M5]],$H$2:$L1557,2,FALSE),VLOOKUP(Fullmath[[#This Row],[M5]],$H1559:$L$2227,2,FALSE)),0)</f>
        <v>0</v>
      </c>
      <c r="AF1558" s="16">
        <f>IFERROR(_xlfn.IFNA(VLOOKUP(Fullmath[[#This Row],[M5]],$H$2:$L1557,4,FALSE),VLOOKUP(Fullmath[[#This Row],[M5]],$H1559:$L$2227,4,FALSE)),0)</f>
        <v>0</v>
      </c>
      <c r="AI1558" s="15">
        <f>IFERROR(_xlfn.IFNA(VLOOKUP(Fullmath[[#This Row],[M6]],$H$2:$L1557,2,FALSE),VLOOKUP(Fullmath[[#This Row],[M6]],$H1559:$L$2227,2,FALSE)),0)</f>
        <v>0</v>
      </c>
      <c r="AJ1558" s="16">
        <f>IFERROR(_xlfn.IFNA(VLOOKUP(Fullmath[[#This Row],[M6]],$H$2:$L1557,4,FALSE),VLOOKUP(Fullmath[[#This Row],[M6]],$H1559:$L$2227,4,FALSE)),0)</f>
        <v>0</v>
      </c>
      <c r="AM1558" s="6">
        <f>(IFERROR(VLOOKUP(AK1558,Components[[Name]:[Price]],2,FALSE),0))</f>
        <v>0</v>
      </c>
      <c r="AP1558" s="6">
        <f>(IFERROR(VLOOKUP(AN1558,Components[[Name]:[Price]],2,FALSE),0))</f>
        <v>0</v>
      </c>
      <c r="AS1558" s="6">
        <f>(IFERROR(VLOOKUP(AQ1558,Components[[Name]:[Price]],2,FALSE),0))</f>
        <v>0</v>
      </c>
      <c r="AV1558" s="6">
        <f>(IFERROR(VLOOKUP(AT1558,Components[[Name]:[Price]],2,FALSE),0))</f>
        <v>0</v>
      </c>
      <c r="AY1558" s="6">
        <f>(IFERROR(VLOOKUP(AW1558,Components[[Name]:[Price]],2,FALSE),0))</f>
        <v>0</v>
      </c>
      <c r="BB1558" s="6">
        <f>(IFERROR(VLOOKUP(AZ1558,Components[[Name]:[Price]],2,FALSE),0))</f>
        <v>0</v>
      </c>
    </row>
    <row r="1559" spans="9:54" x14ac:dyDescent="0.2">
      <c r="I1559" s="7" t="e">
        <f>Fullmath[[#This Row],[Total CP]]/Fullmath[[#This Row],[Quantity]]</f>
        <v>#DIV/0!</v>
      </c>
      <c r="J15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59" s="6" t="e">
        <f>Fullmath[[#This Row],[Mat Cost]]/Fullmath[[#This Row],[Quantity]]</f>
        <v>#DIV/0!</v>
      </c>
      <c r="L15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59" s="14"/>
      <c r="O1559" s="15">
        <f>IFERROR(_xlfn.IFNA(VLOOKUP(Fullmath[[#This Row],[M1]],$H$2:$L1558,2,FALSE),VLOOKUP(Fullmath[[#This Row],[M1]],$H1560:$L$2227,2,FALSE)),0)</f>
        <v>0</v>
      </c>
      <c r="P1559" s="16">
        <f>IFERROR(_xlfn.IFNA(VLOOKUP(Fullmath[[#This Row],[M1]],$H$2:$L1558,4,FALSE),VLOOKUP(Fullmath[[#This Row],[M1]],$H1560:$L$2227,4,FALSE)),0)</f>
        <v>0</v>
      </c>
      <c r="S1559" s="15">
        <f>IFERROR(_xlfn.IFNA(VLOOKUP(Fullmath[[#This Row],[M2]],$H$2:$L1558,2,FALSE),VLOOKUP(Fullmath[[#This Row],[M2]],$H1560:$L$2227,2,FALSE)),0)</f>
        <v>0</v>
      </c>
      <c r="T1559" s="16">
        <f>IFERROR(_xlfn.IFNA(VLOOKUP(Fullmath[[#This Row],[M2]],$H$2:$L1558,4,FALSE),VLOOKUP(Fullmath[[#This Row],[M2]],$H1560:$L$2227,4,FALSE)),0)</f>
        <v>0</v>
      </c>
      <c r="W1559" s="15">
        <f>IFERROR(_xlfn.IFNA(VLOOKUP(Fullmath[[#This Row],[M3]],$H$2:$L1558,2,FALSE),VLOOKUP(Fullmath[[#This Row],[M3]],$H1560:$L$2227,2,FALSE)),0)</f>
        <v>0</v>
      </c>
      <c r="X1559" s="16">
        <f>IFERROR(_xlfn.IFNA(VLOOKUP(Fullmath[[#This Row],[M3]],$H$2:$L1558,4,FALSE),VLOOKUP(Fullmath[[#This Row],[M3]],$H1560:$L$2227,4,FALSE)),0)</f>
        <v>0</v>
      </c>
      <c r="AA1559" s="15">
        <f>IFERROR(_xlfn.IFNA(VLOOKUP(Fullmath[[#This Row],[M4]],$H$2:$L1558,2,FALSE),VLOOKUP(Fullmath[[#This Row],[M4]],$H1560:$L$2227,2,FALSE)),0)</f>
        <v>0</v>
      </c>
      <c r="AB1559" s="16">
        <f>IFERROR(_xlfn.IFNA(VLOOKUP(Fullmath[[#This Row],[M4]],$H$2:$L1558,4,FALSE),VLOOKUP(Fullmath[[#This Row],[M4]],$H1560:$L$2227,4,FALSE)),0)</f>
        <v>0</v>
      </c>
      <c r="AE1559" s="15">
        <f>IFERROR(_xlfn.IFNA(VLOOKUP(Fullmath[[#This Row],[M5]],$H$2:$L1558,2,FALSE),VLOOKUP(Fullmath[[#This Row],[M5]],$H1560:$L$2227,2,FALSE)),0)</f>
        <v>0</v>
      </c>
      <c r="AF1559" s="16">
        <f>IFERROR(_xlfn.IFNA(VLOOKUP(Fullmath[[#This Row],[M5]],$H$2:$L1558,4,FALSE),VLOOKUP(Fullmath[[#This Row],[M5]],$H1560:$L$2227,4,FALSE)),0)</f>
        <v>0</v>
      </c>
      <c r="AI1559" s="15">
        <f>IFERROR(_xlfn.IFNA(VLOOKUP(Fullmath[[#This Row],[M6]],$H$2:$L1558,2,FALSE),VLOOKUP(Fullmath[[#This Row],[M6]],$H1560:$L$2227,2,FALSE)),0)</f>
        <v>0</v>
      </c>
      <c r="AJ1559" s="16">
        <f>IFERROR(_xlfn.IFNA(VLOOKUP(Fullmath[[#This Row],[M6]],$H$2:$L1558,4,FALSE),VLOOKUP(Fullmath[[#This Row],[M6]],$H1560:$L$2227,4,FALSE)),0)</f>
        <v>0</v>
      </c>
      <c r="AM1559" s="6">
        <f>(IFERROR(VLOOKUP(AK1559,Components[[Name]:[Price]],2,FALSE),0))</f>
        <v>0</v>
      </c>
      <c r="AP1559" s="6">
        <f>(IFERROR(VLOOKUP(AN1559,Components[[Name]:[Price]],2,FALSE),0))</f>
        <v>0</v>
      </c>
      <c r="AS1559" s="6">
        <f>(IFERROR(VLOOKUP(AQ1559,Components[[Name]:[Price]],2,FALSE),0))</f>
        <v>0</v>
      </c>
      <c r="AV1559" s="6">
        <f>(IFERROR(VLOOKUP(AT1559,Components[[Name]:[Price]],2,FALSE),0))</f>
        <v>0</v>
      </c>
      <c r="AY1559" s="6">
        <f>(IFERROR(VLOOKUP(AW1559,Components[[Name]:[Price]],2,FALSE),0))</f>
        <v>0</v>
      </c>
      <c r="BB1559" s="6">
        <f>(IFERROR(VLOOKUP(AZ1559,Components[[Name]:[Price]],2,FALSE),0))</f>
        <v>0</v>
      </c>
    </row>
    <row r="1560" spans="9:54" x14ac:dyDescent="0.2">
      <c r="I1560" s="7" t="e">
        <f>Fullmath[[#This Row],[Total CP]]/Fullmath[[#This Row],[Quantity]]</f>
        <v>#DIV/0!</v>
      </c>
      <c r="J15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0" s="6" t="e">
        <f>Fullmath[[#This Row],[Mat Cost]]/Fullmath[[#This Row],[Quantity]]</f>
        <v>#DIV/0!</v>
      </c>
      <c r="L15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0" s="14"/>
      <c r="O1560" s="15">
        <f>IFERROR(_xlfn.IFNA(VLOOKUP(Fullmath[[#This Row],[M1]],$H$2:$L1559,2,FALSE),VLOOKUP(Fullmath[[#This Row],[M1]],$H1561:$L$2227,2,FALSE)),0)</f>
        <v>0</v>
      </c>
      <c r="P1560" s="16">
        <f>IFERROR(_xlfn.IFNA(VLOOKUP(Fullmath[[#This Row],[M1]],$H$2:$L1559,4,FALSE),VLOOKUP(Fullmath[[#This Row],[M1]],$H1561:$L$2227,4,FALSE)),0)</f>
        <v>0</v>
      </c>
      <c r="S1560" s="15">
        <f>IFERROR(_xlfn.IFNA(VLOOKUP(Fullmath[[#This Row],[M2]],$H$2:$L1559,2,FALSE),VLOOKUP(Fullmath[[#This Row],[M2]],$H1561:$L$2227,2,FALSE)),0)</f>
        <v>0</v>
      </c>
      <c r="T1560" s="16">
        <f>IFERROR(_xlfn.IFNA(VLOOKUP(Fullmath[[#This Row],[M2]],$H$2:$L1559,4,FALSE),VLOOKUP(Fullmath[[#This Row],[M2]],$H1561:$L$2227,4,FALSE)),0)</f>
        <v>0</v>
      </c>
      <c r="W1560" s="15">
        <f>IFERROR(_xlfn.IFNA(VLOOKUP(Fullmath[[#This Row],[M3]],$H$2:$L1559,2,FALSE),VLOOKUP(Fullmath[[#This Row],[M3]],$H1561:$L$2227,2,FALSE)),0)</f>
        <v>0</v>
      </c>
      <c r="X1560" s="16">
        <f>IFERROR(_xlfn.IFNA(VLOOKUP(Fullmath[[#This Row],[M3]],$H$2:$L1559,4,FALSE),VLOOKUP(Fullmath[[#This Row],[M3]],$H1561:$L$2227,4,FALSE)),0)</f>
        <v>0</v>
      </c>
      <c r="AA1560" s="15">
        <f>IFERROR(_xlfn.IFNA(VLOOKUP(Fullmath[[#This Row],[M4]],$H$2:$L1559,2,FALSE),VLOOKUP(Fullmath[[#This Row],[M4]],$H1561:$L$2227,2,FALSE)),0)</f>
        <v>0</v>
      </c>
      <c r="AB1560" s="16">
        <f>IFERROR(_xlfn.IFNA(VLOOKUP(Fullmath[[#This Row],[M4]],$H$2:$L1559,4,FALSE),VLOOKUP(Fullmath[[#This Row],[M4]],$H1561:$L$2227,4,FALSE)),0)</f>
        <v>0</v>
      </c>
      <c r="AE1560" s="15">
        <f>IFERROR(_xlfn.IFNA(VLOOKUP(Fullmath[[#This Row],[M5]],$H$2:$L1559,2,FALSE),VLOOKUP(Fullmath[[#This Row],[M5]],$H1561:$L$2227,2,FALSE)),0)</f>
        <v>0</v>
      </c>
      <c r="AF1560" s="16">
        <f>IFERROR(_xlfn.IFNA(VLOOKUP(Fullmath[[#This Row],[M5]],$H$2:$L1559,4,FALSE),VLOOKUP(Fullmath[[#This Row],[M5]],$H1561:$L$2227,4,FALSE)),0)</f>
        <v>0</v>
      </c>
      <c r="AI1560" s="15">
        <f>IFERROR(_xlfn.IFNA(VLOOKUP(Fullmath[[#This Row],[M6]],$H$2:$L1559,2,FALSE),VLOOKUP(Fullmath[[#This Row],[M6]],$H1561:$L$2227,2,FALSE)),0)</f>
        <v>0</v>
      </c>
      <c r="AJ1560" s="16">
        <f>IFERROR(_xlfn.IFNA(VLOOKUP(Fullmath[[#This Row],[M6]],$H$2:$L1559,4,FALSE),VLOOKUP(Fullmath[[#This Row],[M6]],$H1561:$L$2227,4,FALSE)),0)</f>
        <v>0</v>
      </c>
      <c r="AM1560" s="6">
        <f>(IFERROR(VLOOKUP(AK1560,Components[[Name]:[Price]],2,FALSE),0))</f>
        <v>0</v>
      </c>
      <c r="AP1560" s="6">
        <f>(IFERROR(VLOOKUP(AN1560,Components[[Name]:[Price]],2,FALSE),0))</f>
        <v>0</v>
      </c>
      <c r="AS1560" s="6">
        <f>(IFERROR(VLOOKUP(AQ1560,Components[[Name]:[Price]],2,FALSE),0))</f>
        <v>0</v>
      </c>
      <c r="AV1560" s="6">
        <f>(IFERROR(VLOOKUP(AT1560,Components[[Name]:[Price]],2,FALSE),0))</f>
        <v>0</v>
      </c>
      <c r="AY1560" s="6">
        <f>(IFERROR(VLOOKUP(AW1560,Components[[Name]:[Price]],2,FALSE),0))</f>
        <v>0</v>
      </c>
      <c r="BB1560" s="6">
        <f>(IFERROR(VLOOKUP(AZ1560,Components[[Name]:[Price]],2,FALSE),0))</f>
        <v>0</v>
      </c>
    </row>
    <row r="1561" spans="9:54" x14ac:dyDescent="0.2">
      <c r="I1561" s="7" t="e">
        <f>Fullmath[[#This Row],[Total CP]]/Fullmath[[#This Row],[Quantity]]</f>
        <v>#DIV/0!</v>
      </c>
      <c r="J15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1" s="6" t="e">
        <f>Fullmath[[#This Row],[Mat Cost]]/Fullmath[[#This Row],[Quantity]]</f>
        <v>#DIV/0!</v>
      </c>
      <c r="L15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1" s="14"/>
      <c r="O1561" s="15">
        <f>IFERROR(_xlfn.IFNA(VLOOKUP(Fullmath[[#This Row],[M1]],$H$2:$L1560,2,FALSE),VLOOKUP(Fullmath[[#This Row],[M1]],$H1562:$L$2227,2,FALSE)),0)</f>
        <v>0</v>
      </c>
      <c r="P1561" s="16">
        <f>IFERROR(_xlfn.IFNA(VLOOKUP(Fullmath[[#This Row],[M1]],$H$2:$L1560,4,FALSE),VLOOKUP(Fullmath[[#This Row],[M1]],$H1562:$L$2227,4,FALSE)),0)</f>
        <v>0</v>
      </c>
      <c r="S1561" s="15">
        <f>IFERROR(_xlfn.IFNA(VLOOKUP(Fullmath[[#This Row],[M2]],$H$2:$L1560,2,FALSE),VLOOKUP(Fullmath[[#This Row],[M2]],$H1562:$L$2227,2,FALSE)),0)</f>
        <v>0</v>
      </c>
      <c r="T1561" s="16">
        <f>IFERROR(_xlfn.IFNA(VLOOKUP(Fullmath[[#This Row],[M2]],$H$2:$L1560,4,FALSE),VLOOKUP(Fullmath[[#This Row],[M2]],$H1562:$L$2227,4,FALSE)),0)</f>
        <v>0</v>
      </c>
      <c r="W1561" s="15">
        <f>IFERROR(_xlfn.IFNA(VLOOKUP(Fullmath[[#This Row],[M3]],$H$2:$L1560,2,FALSE),VLOOKUP(Fullmath[[#This Row],[M3]],$H1562:$L$2227,2,FALSE)),0)</f>
        <v>0</v>
      </c>
      <c r="X1561" s="16">
        <f>IFERROR(_xlfn.IFNA(VLOOKUP(Fullmath[[#This Row],[M3]],$H$2:$L1560,4,FALSE),VLOOKUP(Fullmath[[#This Row],[M3]],$H1562:$L$2227,4,FALSE)),0)</f>
        <v>0</v>
      </c>
      <c r="AA1561" s="15">
        <f>IFERROR(_xlfn.IFNA(VLOOKUP(Fullmath[[#This Row],[M4]],$H$2:$L1560,2,FALSE),VLOOKUP(Fullmath[[#This Row],[M4]],$H1562:$L$2227,2,FALSE)),0)</f>
        <v>0</v>
      </c>
      <c r="AB1561" s="16">
        <f>IFERROR(_xlfn.IFNA(VLOOKUP(Fullmath[[#This Row],[M4]],$H$2:$L1560,4,FALSE),VLOOKUP(Fullmath[[#This Row],[M4]],$H1562:$L$2227,4,FALSE)),0)</f>
        <v>0</v>
      </c>
      <c r="AE1561" s="15">
        <f>IFERROR(_xlfn.IFNA(VLOOKUP(Fullmath[[#This Row],[M5]],$H$2:$L1560,2,FALSE),VLOOKUP(Fullmath[[#This Row],[M5]],$H1562:$L$2227,2,FALSE)),0)</f>
        <v>0</v>
      </c>
      <c r="AF1561" s="16">
        <f>IFERROR(_xlfn.IFNA(VLOOKUP(Fullmath[[#This Row],[M5]],$H$2:$L1560,4,FALSE),VLOOKUP(Fullmath[[#This Row],[M5]],$H1562:$L$2227,4,FALSE)),0)</f>
        <v>0</v>
      </c>
      <c r="AI1561" s="15">
        <f>IFERROR(_xlfn.IFNA(VLOOKUP(Fullmath[[#This Row],[M6]],$H$2:$L1560,2,FALSE),VLOOKUP(Fullmath[[#This Row],[M6]],$H1562:$L$2227,2,FALSE)),0)</f>
        <v>0</v>
      </c>
      <c r="AJ1561" s="16">
        <f>IFERROR(_xlfn.IFNA(VLOOKUP(Fullmath[[#This Row],[M6]],$H$2:$L1560,4,FALSE),VLOOKUP(Fullmath[[#This Row],[M6]],$H1562:$L$2227,4,FALSE)),0)</f>
        <v>0</v>
      </c>
      <c r="AM1561" s="6">
        <f>(IFERROR(VLOOKUP(AK1561,Components[[Name]:[Price]],2,FALSE),0))</f>
        <v>0</v>
      </c>
      <c r="AP1561" s="6">
        <f>(IFERROR(VLOOKUP(AN1561,Components[[Name]:[Price]],2,FALSE),0))</f>
        <v>0</v>
      </c>
      <c r="AS1561" s="6">
        <f>(IFERROR(VLOOKUP(AQ1561,Components[[Name]:[Price]],2,FALSE),0))</f>
        <v>0</v>
      </c>
      <c r="AV1561" s="6">
        <f>(IFERROR(VLOOKUP(AT1561,Components[[Name]:[Price]],2,FALSE),0))</f>
        <v>0</v>
      </c>
      <c r="AY1561" s="6">
        <f>(IFERROR(VLOOKUP(AW1561,Components[[Name]:[Price]],2,FALSE),0))</f>
        <v>0</v>
      </c>
      <c r="BB1561" s="6">
        <f>(IFERROR(VLOOKUP(AZ1561,Components[[Name]:[Price]],2,FALSE),0))</f>
        <v>0</v>
      </c>
    </row>
    <row r="1562" spans="9:54" x14ac:dyDescent="0.2">
      <c r="I1562" s="7" t="e">
        <f>Fullmath[[#This Row],[Total CP]]/Fullmath[[#This Row],[Quantity]]</f>
        <v>#DIV/0!</v>
      </c>
      <c r="J15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2" s="6" t="e">
        <f>Fullmath[[#This Row],[Mat Cost]]/Fullmath[[#This Row],[Quantity]]</f>
        <v>#DIV/0!</v>
      </c>
      <c r="L15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2" s="14"/>
      <c r="O1562" s="15">
        <f>IFERROR(_xlfn.IFNA(VLOOKUP(Fullmath[[#This Row],[M1]],$H$2:$L1561,2,FALSE),VLOOKUP(Fullmath[[#This Row],[M1]],$H1563:$L$2227,2,FALSE)),0)</f>
        <v>0</v>
      </c>
      <c r="P1562" s="16">
        <f>IFERROR(_xlfn.IFNA(VLOOKUP(Fullmath[[#This Row],[M1]],$H$2:$L1561,4,FALSE),VLOOKUP(Fullmath[[#This Row],[M1]],$H1563:$L$2227,4,FALSE)),0)</f>
        <v>0</v>
      </c>
      <c r="S1562" s="15">
        <f>IFERROR(_xlfn.IFNA(VLOOKUP(Fullmath[[#This Row],[M2]],$H$2:$L1561,2,FALSE),VLOOKUP(Fullmath[[#This Row],[M2]],$H1563:$L$2227,2,FALSE)),0)</f>
        <v>0</v>
      </c>
      <c r="T1562" s="16">
        <f>IFERROR(_xlfn.IFNA(VLOOKUP(Fullmath[[#This Row],[M2]],$H$2:$L1561,4,FALSE),VLOOKUP(Fullmath[[#This Row],[M2]],$H1563:$L$2227,4,FALSE)),0)</f>
        <v>0</v>
      </c>
      <c r="W1562" s="15">
        <f>IFERROR(_xlfn.IFNA(VLOOKUP(Fullmath[[#This Row],[M3]],$H$2:$L1561,2,FALSE),VLOOKUP(Fullmath[[#This Row],[M3]],$H1563:$L$2227,2,FALSE)),0)</f>
        <v>0</v>
      </c>
      <c r="X1562" s="16">
        <f>IFERROR(_xlfn.IFNA(VLOOKUP(Fullmath[[#This Row],[M3]],$H$2:$L1561,4,FALSE),VLOOKUP(Fullmath[[#This Row],[M3]],$H1563:$L$2227,4,FALSE)),0)</f>
        <v>0</v>
      </c>
      <c r="AA1562" s="15">
        <f>IFERROR(_xlfn.IFNA(VLOOKUP(Fullmath[[#This Row],[M4]],$H$2:$L1561,2,FALSE),VLOOKUP(Fullmath[[#This Row],[M4]],$H1563:$L$2227,2,FALSE)),0)</f>
        <v>0</v>
      </c>
      <c r="AB1562" s="16">
        <f>IFERROR(_xlfn.IFNA(VLOOKUP(Fullmath[[#This Row],[M4]],$H$2:$L1561,4,FALSE),VLOOKUP(Fullmath[[#This Row],[M4]],$H1563:$L$2227,4,FALSE)),0)</f>
        <v>0</v>
      </c>
      <c r="AE1562" s="15">
        <f>IFERROR(_xlfn.IFNA(VLOOKUP(Fullmath[[#This Row],[M5]],$H$2:$L1561,2,FALSE),VLOOKUP(Fullmath[[#This Row],[M5]],$H1563:$L$2227,2,FALSE)),0)</f>
        <v>0</v>
      </c>
      <c r="AF1562" s="16">
        <f>IFERROR(_xlfn.IFNA(VLOOKUP(Fullmath[[#This Row],[M5]],$H$2:$L1561,4,FALSE),VLOOKUP(Fullmath[[#This Row],[M5]],$H1563:$L$2227,4,FALSE)),0)</f>
        <v>0</v>
      </c>
      <c r="AI1562" s="15">
        <f>IFERROR(_xlfn.IFNA(VLOOKUP(Fullmath[[#This Row],[M6]],$H$2:$L1561,2,FALSE),VLOOKUP(Fullmath[[#This Row],[M6]],$H1563:$L$2227,2,FALSE)),0)</f>
        <v>0</v>
      </c>
      <c r="AJ1562" s="16">
        <f>IFERROR(_xlfn.IFNA(VLOOKUP(Fullmath[[#This Row],[M6]],$H$2:$L1561,4,FALSE),VLOOKUP(Fullmath[[#This Row],[M6]],$H1563:$L$2227,4,FALSE)),0)</f>
        <v>0</v>
      </c>
      <c r="AM1562" s="6">
        <f>(IFERROR(VLOOKUP(AK1562,Components[[Name]:[Price]],2,FALSE),0))</f>
        <v>0</v>
      </c>
      <c r="AP1562" s="6">
        <f>(IFERROR(VLOOKUP(AN1562,Components[[Name]:[Price]],2,FALSE),0))</f>
        <v>0</v>
      </c>
      <c r="AS1562" s="6">
        <f>(IFERROR(VLOOKUP(AQ1562,Components[[Name]:[Price]],2,FALSE),0))</f>
        <v>0</v>
      </c>
      <c r="AV1562" s="6">
        <f>(IFERROR(VLOOKUP(AT1562,Components[[Name]:[Price]],2,FALSE),0))</f>
        <v>0</v>
      </c>
      <c r="AY1562" s="6">
        <f>(IFERROR(VLOOKUP(AW1562,Components[[Name]:[Price]],2,FALSE),0))</f>
        <v>0</v>
      </c>
      <c r="BB1562" s="6">
        <f>(IFERROR(VLOOKUP(AZ1562,Components[[Name]:[Price]],2,FALSE),0))</f>
        <v>0</v>
      </c>
    </row>
    <row r="1563" spans="9:54" x14ac:dyDescent="0.2">
      <c r="I1563" s="7" t="e">
        <f>Fullmath[[#This Row],[Total CP]]/Fullmath[[#This Row],[Quantity]]</f>
        <v>#DIV/0!</v>
      </c>
      <c r="J15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3" s="6" t="e">
        <f>Fullmath[[#This Row],[Mat Cost]]/Fullmath[[#This Row],[Quantity]]</f>
        <v>#DIV/0!</v>
      </c>
      <c r="L15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3" s="14"/>
      <c r="O1563" s="15">
        <f>IFERROR(_xlfn.IFNA(VLOOKUP(Fullmath[[#This Row],[M1]],$H$2:$L1562,2,FALSE),VLOOKUP(Fullmath[[#This Row],[M1]],$H1564:$L$2227,2,FALSE)),0)</f>
        <v>0</v>
      </c>
      <c r="P1563" s="16">
        <f>IFERROR(_xlfn.IFNA(VLOOKUP(Fullmath[[#This Row],[M1]],$H$2:$L1562,4,FALSE),VLOOKUP(Fullmath[[#This Row],[M1]],$H1564:$L$2227,4,FALSE)),0)</f>
        <v>0</v>
      </c>
      <c r="S1563" s="15">
        <f>IFERROR(_xlfn.IFNA(VLOOKUP(Fullmath[[#This Row],[M2]],$H$2:$L1562,2,FALSE),VLOOKUP(Fullmath[[#This Row],[M2]],$H1564:$L$2227,2,FALSE)),0)</f>
        <v>0</v>
      </c>
      <c r="T1563" s="16">
        <f>IFERROR(_xlfn.IFNA(VLOOKUP(Fullmath[[#This Row],[M2]],$H$2:$L1562,4,FALSE),VLOOKUP(Fullmath[[#This Row],[M2]],$H1564:$L$2227,4,FALSE)),0)</f>
        <v>0</v>
      </c>
      <c r="W1563" s="15">
        <f>IFERROR(_xlfn.IFNA(VLOOKUP(Fullmath[[#This Row],[M3]],$H$2:$L1562,2,FALSE),VLOOKUP(Fullmath[[#This Row],[M3]],$H1564:$L$2227,2,FALSE)),0)</f>
        <v>0</v>
      </c>
      <c r="X1563" s="16">
        <f>IFERROR(_xlfn.IFNA(VLOOKUP(Fullmath[[#This Row],[M3]],$H$2:$L1562,4,FALSE),VLOOKUP(Fullmath[[#This Row],[M3]],$H1564:$L$2227,4,FALSE)),0)</f>
        <v>0</v>
      </c>
      <c r="AA1563" s="15">
        <f>IFERROR(_xlfn.IFNA(VLOOKUP(Fullmath[[#This Row],[M4]],$H$2:$L1562,2,FALSE),VLOOKUP(Fullmath[[#This Row],[M4]],$H1564:$L$2227,2,FALSE)),0)</f>
        <v>0</v>
      </c>
      <c r="AB1563" s="16">
        <f>IFERROR(_xlfn.IFNA(VLOOKUP(Fullmath[[#This Row],[M4]],$H$2:$L1562,4,FALSE),VLOOKUP(Fullmath[[#This Row],[M4]],$H1564:$L$2227,4,FALSE)),0)</f>
        <v>0</v>
      </c>
      <c r="AE1563" s="15">
        <f>IFERROR(_xlfn.IFNA(VLOOKUP(Fullmath[[#This Row],[M5]],$H$2:$L1562,2,FALSE),VLOOKUP(Fullmath[[#This Row],[M5]],$H1564:$L$2227,2,FALSE)),0)</f>
        <v>0</v>
      </c>
      <c r="AF1563" s="16">
        <f>IFERROR(_xlfn.IFNA(VLOOKUP(Fullmath[[#This Row],[M5]],$H$2:$L1562,4,FALSE),VLOOKUP(Fullmath[[#This Row],[M5]],$H1564:$L$2227,4,FALSE)),0)</f>
        <v>0</v>
      </c>
      <c r="AI1563" s="15">
        <f>IFERROR(_xlfn.IFNA(VLOOKUP(Fullmath[[#This Row],[M6]],$H$2:$L1562,2,FALSE),VLOOKUP(Fullmath[[#This Row],[M6]],$H1564:$L$2227,2,FALSE)),0)</f>
        <v>0</v>
      </c>
      <c r="AJ1563" s="16">
        <f>IFERROR(_xlfn.IFNA(VLOOKUP(Fullmath[[#This Row],[M6]],$H$2:$L1562,4,FALSE),VLOOKUP(Fullmath[[#This Row],[M6]],$H1564:$L$2227,4,FALSE)),0)</f>
        <v>0</v>
      </c>
      <c r="AM1563" s="6">
        <f>(IFERROR(VLOOKUP(AK1563,Components[[Name]:[Price]],2,FALSE),0))</f>
        <v>0</v>
      </c>
      <c r="AP1563" s="6">
        <f>(IFERROR(VLOOKUP(AN1563,Components[[Name]:[Price]],2,FALSE),0))</f>
        <v>0</v>
      </c>
      <c r="AS1563" s="6">
        <f>(IFERROR(VLOOKUP(AQ1563,Components[[Name]:[Price]],2,FALSE),0))</f>
        <v>0</v>
      </c>
      <c r="AV1563" s="6">
        <f>(IFERROR(VLOOKUP(AT1563,Components[[Name]:[Price]],2,FALSE),0))</f>
        <v>0</v>
      </c>
      <c r="AY1563" s="6">
        <f>(IFERROR(VLOOKUP(AW1563,Components[[Name]:[Price]],2,FALSE),0))</f>
        <v>0</v>
      </c>
      <c r="BB1563" s="6">
        <f>(IFERROR(VLOOKUP(AZ1563,Components[[Name]:[Price]],2,FALSE),0))</f>
        <v>0</v>
      </c>
    </row>
    <row r="1564" spans="9:54" x14ac:dyDescent="0.2">
      <c r="I1564" s="7" t="e">
        <f>Fullmath[[#This Row],[Total CP]]/Fullmath[[#This Row],[Quantity]]</f>
        <v>#DIV/0!</v>
      </c>
      <c r="J15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4" s="6" t="e">
        <f>Fullmath[[#This Row],[Mat Cost]]/Fullmath[[#This Row],[Quantity]]</f>
        <v>#DIV/0!</v>
      </c>
      <c r="L15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4" s="14"/>
      <c r="O1564" s="15">
        <f>IFERROR(_xlfn.IFNA(VLOOKUP(Fullmath[[#This Row],[M1]],$H$2:$L1563,2,FALSE),VLOOKUP(Fullmath[[#This Row],[M1]],$H1565:$L$2227,2,FALSE)),0)</f>
        <v>0</v>
      </c>
      <c r="P1564" s="16">
        <f>IFERROR(_xlfn.IFNA(VLOOKUP(Fullmath[[#This Row],[M1]],$H$2:$L1563,4,FALSE),VLOOKUP(Fullmath[[#This Row],[M1]],$H1565:$L$2227,4,FALSE)),0)</f>
        <v>0</v>
      </c>
      <c r="S1564" s="15">
        <f>IFERROR(_xlfn.IFNA(VLOOKUP(Fullmath[[#This Row],[M2]],$H$2:$L1563,2,FALSE),VLOOKUP(Fullmath[[#This Row],[M2]],$H1565:$L$2227,2,FALSE)),0)</f>
        <v>0</v>
      </c>
      <c r="T1564" s="16">
        <f>IFERROR(_xlfn.IFNA(VLOOKUP(Fullmath[[#This Row],[M2]],$H$2:$L1563,4,FALSE),VLOOKUP(Fullmath[[#This Row],[M2]],$H1565:$L$2227,4,FALSE)),0)</f>
        <v>0</v>
      </c>
      <c r="W1564" s="15">
        <f>IFERROR(_xlfn.IFNA(VLOOKUP(Fullmath[[#This Row],[M3]],$H$2:$L1563,2,FALSE),VLOOKUP(Fullmath[[#This Row],[M3]],$H1565:$L$2227,2,FALSE)),0)</f>
        <v>0</v>
      </c>
      <c r="X1564" s="16">
        <f>IFERROR(_xlfn.IFNA(VLOOKUP(Fullmath[[#This Row],[M3]],$H$2:$L1563,4,FALSE),VLOOKUP(Fullmath[[#This Row],[M3]],$H1565:$L$2227,4,FALSE)),0)</f>
        <v>0</v>
      </c>
      <c r="AA1564" s="15">
        <f>IFERROR(_xlfn.IFNA(VLOOKUP(Fullmath[[#This Row],[M4]],$H$2:$L1563,2,FALSE),VLOOKUP(Fullmath[[#This Row],[M4]],$H1565:$L$2227,2,FALSE)),0)</f>
        <v>0</v>
      </c>
      <c r="AB1564" s="16">
        <f>IFERROR(_xlfn.IFNA(VLOOKUP(Fullmath[[#This Row],[M4]],$H$2:$L1563,4,FALSE),VLOOKUP(Fullmath[[#This Row],[M4]],$H1565:$L$2227,4,FALSE)),0)</f>
        <v>0</v>
      </c>
      <c r="AE1564" s="15">
        <f>IFERROR(_xlfn.IFNA(VLOOKUP(Fullmath[[#This Row],[M5]],$H$2:$L1563,2,FALSE),VLOOKUP(Fullmath[[#This Row],[M5]],$H1565:$L$2227,2,FALSE)),0)</f>
        <v>0</v>
      </c>
      <c r="AF1564" s="16">
        <f>IFERROR(_xlfn.IFNA(VLOOKUP(Fullmath[[#This Row],[M5]],$H$2:$L1563,4,FALSE),VLOOKUP(Fullmath[[#This Row],[M5]],$H1565:$L$2227,4,FALSE)),0)</f>
        <v>0</v>
      </c>
      <c r="AI1564" s="15">
        <f>IFERROR(_xlfn.IFNA(VLOOKUP(Fullmath[[#This Row],[M6]],$H$2:$L1563,2,FALSE),VLOOKUP(Fullmath[[#This Row],[M6]],$H1565:$L$2227,2,FALSE)),0)</f>
        <v>0</v>
      </c>
      <c r="AJ1564" s="16">
        <f>IFERROR(_xlfn.IFNA(VLOOKUP(Fullmath[[#This Row],[M6]],$H$2:$L1563,4,FALSE),VLOOKUP(Fullmath[[#This Row],[M6]],$H1565:$L$2227,4,FALSE)),0)</f>
        <v>0</v>
      </c>
      <c r="AM1564" s="6">
        <f>(IFERROR(VLOOKUP(AK1564,Components[[Name]:[Price]],2,FALSE),0))</f>
        <v>0</v>
      </c>
      <c r="AP1564" s="6">
        <f>(IFERROR(VLOOKUP(AN1564,Components[[Name]:[Price]],2,FALSE),0))</f>
        <v>0</v>
      </c>
      <c r="AS1564" s="6">
        <f>(IFERROR(VLOOKUP(AQ1564,Components[[Name]:[Price]],2,FALSE),0))</f>
        <v>0</v>
      </c>
      <c r="AV1564" s="6">
        <f>(IFERROR(VLOOKUP(AT1564,Components[[Name]:[Price]],2,FALSE),0))</f>
        <v>0</v>
      </c>
      <c r="AY1564" s="6">
        <f>(IFERROR(VLOOKUP(AW1564,Components[[Name]:[Price]],2,FALSE),0))</f>
        <v>0</v>
      </c>
      <c r="BB1564" s="6">
        <f>(IFERROR(VLOOKUP(AZ1564,Components[[Name]:[Price]],2,FALSE),0))</f>
        <v>0</v>
      </c>
    </row>
    <row r="1565" spans="9:54" x14ac:dyDescent="0.2">
      <c r="I1565" s="7" t="e">
        <f>Fullmath[[#This Row],[Total CP]]/Fullmath[[#This Row],[Quantity]]</f>
        <v>#DIV/0!</v>
      </c>
      <c r="J15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5" s="6" t="e">
        <f>Fullmath[[#This Row],[Mat Cost]]/Fullmath[[#This Row],[Quantity]]</f>
        <v>#DIV/0!</v>
      </c>
      <c r="L15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5" s="14"/>
      <c r="O1565" s="15">
        <f>IFERROR(_xlfn.IFNA(VLOOKUP(Fullmath[[#This Row],[M1]],$H$2:$L1564,2,FALSE),VLOOKUP(Fullmath[[#This Row],[M1]],$H1566:$L$2227,2,FALSE)),0)</f>
        <v>0</v>
      </c>
      <c r="P1565" s="16">
        <f>IFERROR(_xlfn.IFNA(VLOOKUP(Fullmath[[#This Row],[M1]],$H$2:$L1564,4,FALSE),VLOOKUP(Fullmath[[#This Row],[M1]],$H1566:$L$2227,4,FALSE)),0)</f>
        <v>0</v>
      </c>
      <c r="S1565" s="15">
        <f>IFERROR(_xlfn.IFNA(VLOOKUP(Fullmath[[#This Row],[M2]],$H$2:$L1564,2,FALSE),VLOOKUP(Fullmath[[#This Row],[M2]],$H1566:$L$2227,2,FALSE)),0)</f>
        <v>0</v>
      </c>
      <c r="T1565" s="16">
        <f>IFERROR(_xlfn.IFNA(VLOOKUP(Fullmath[[#This Row],[M2]],$H$2:$L1564,4,FALSE),VLOOKUP(Fullmath[[#This Row],[M2]],$H1566:$L$2227,4,FALSE)),0)</f>
        <v>0</v>
      </c>
      <c r="W1565" s="15">
        <f>IFERROR(_xlfn.IFNA(VLOOKUP(Fullmath[[#This Row],[M3]],$H$2:$L1564,2,FALSE),VLOOKUP(Fullmath[[#This Row],[M3]],$H1566:$L$2227,2,FALSE)),0)</f>
        <v>0</v>
      </c>
      <c r="X1565" s="16">
        <f>IFERROR(_xlfn.IFNA(VLOOKUP(Fullmath[[#This Row],[M3]],$H$2:$L1564,4,FALSE),VLOOKUP(Fullmath[[#This Row],[M3]],$H1566:$L$2227,4,FALSE)),0)</f>
        <v>0</v>
      </c>
      <c r="AA1565" s="15">
        <f>IFERROR(_xlfn.IFNA(VLOOKUP(Fullmath[[#This Row],[M4]],$H$2:$L1564,2,FALSE),VLOOKUP(Fullmath[[#This Row],[M4]],$H1566:$L$2227,2,FALSE)),0)</f>
        <v>0</v>
      </c>
      <c r="AB1565" s="16">
        <f>IFERROR(_xlfn.IFNA(VLOOKUP(Fullmath[[#This Row],[M4]],$H$2:$L1564,4,FALSE),VLOOKUP(Fullmath[[#This Row],[M4]],$H1566:$L$2227,4,FALSE)),0)</f>
        <v>0</v>
      </c>
      <c r="AE1565" s="15">
        <f>IFERROR(_xlfn.IFNA(VLOOKUP(Fullmath[[#This Row],[M5]],$H$2:$L1564,2,FALSE),VLOOKUP(Fullmath[[#This Row],[M5]],$H1566:$L$2227,2,FALSE)),0)</f>
        <v>0</v>
      </c>
      <c r="AF1565" s="16">
        <f>IFERROR(_xlfn.IFNA(VLOOKUP(Fullmath[[#This Row],[M5]],$H$2:$L1564,4,FALSE),VLOOKUP(Fullmath[[#This Row],[M5]],$H1566:$L$2227,4,FALSE)),0)</f>
        <v>0</v>
      </c>
      <c r="AI1565" s="15">
        <f>IFERROR(_xlfn.IFNA(VLOOKUP(Fullmath[[#This Row],[M6]],$H$2:$L1564,2,FALSE),VLOOKUP(Fullmath[[#This Row],[M6]],$H1566:$L$2227,2,FALSE)),0)</f>
        <v>0</v>
      </c>
      <c r="AJ1565" s="16">
        <f>IFERROR(_xlfn.IFNA(VLOOKUP(Fullmath[[#This Row],[M6]],$H$2:$L1564,4,FALSE),VLOOKUP(Fullmath[[#This Row],[M6]],$H1566:$L$2227,4,FALSE)),0)</f>
        <v>0</v>
      </c>
      <c r="AM1565" s="6">
        <f>(IFERROR(VLOOKUP(AK1565,Components[[Name]:[Price]],2,FALSE),0))</f>
        <v>0</v>
      </c>
      <c r="AP1565" s="6">
        <f>(IFERROR(VLOOKUP(AN1565,Components[[Name]:[Price]],2,FALSE),0))</f>
        <v>0</v>
      </c>
      <c r="AS1565" s="6">
        <f>(IFERROR(VLOOKUP(AQ1565,Components[[Name]:[Price]],2,FALSE),0))</f>
        <v>0</v>
      </c>
      <c r="AV1565" s="6">
        <f>(IFERROR(VLOOKUP(AT1565,Components[[Name]:[Price]],2,FALSE),0))</f>
        <v>0</v>
      </c>
      <c r="AY1565" s="6">
        <f>(IFERROR(VLOOKUP(AW1565,Components[[Name]:[Price]],2,FALSE),0))</f>
        <v>0</v>
      </c>
      <c r="BB1565" s="6">
        <f>(IFERROR(VLOOKUP(AZ1565,Components[[Name]:[Price]],2,FALSE),0))</f>
        <v>0</v>
      </c>
    </row>
    <row r="1566" spans="9:54" x14ac:dyDescent="0.2">
      <c r="I1566" s="7" t="e">
        <f>Fullmath[[#This Row],[Total CP]]/Fullmath[[#This Row],[Quantity]]</f>
        <v>#DIV/0!</v>
      </c>
      <c r="J15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6" s="6" t="e">
        <f>Fullmath[[#This Row],[Mat Cost]]/Fullmath[[#This Row],[Quantity]]</f>
        <v>#DIV/0!</v>
      </c>
      <c r="L15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6" s="14"/>
      <c r="O1566" s="15">
        <f>IFERROR(_xlfn.IFNA(VLOOKUP(Fullmath[[#This Row],[M1]],$H$2:$L1565,2,FALSE),VLOOKUP(Fullmath[[#This Row],[M1]],$H1567:$L$2227,2,FALSE)),0)</f>
        <v>0</v>
      </c>
      <c r="P1566" s="16">
        <f>IFERROR(_xlfn.IFNA(VLOOKUP(Fullmath[[#This Row],[M1]],$H$2:$L1565,4,FALSE),VLOOKUP(Fullmath[[#This Row],[M1]],$H1567:$L$2227,4,FALSE)),0)</f>
        <v>0</v>
      </c>
      <c r="S1566" s="15">
        <f>IFERROR(_xlfn.IFNA(VLOOKUP(Fullmath[[#This Row],[M2]],$H$2:$L1565,2,FALSE),VLOOKUP(Fullmath[[#This Row],[M2]],$H1567:$L$2227,2,FALSE)),0)</f>
        <v>0</v>
      </c>
      <c r="T1566" s="16">
        <f>IFERROR(_xlfn.IFNA(VLOOKUP(Fullmath[[#This Row],[M2]],$H$2:$L1565,4,FALSE),VLOOKUP(Fullmath[[#This Row],[M2]],$H1567:$L$2227,4,FALSE)),0)</f>
        <v>0</v>
      </c>
      <c r="W1566" s="15">
        <f>IFERROR(_xlfn.IFNA(VLOOKUP(Fullmath[[#This Row],[M3]],$H$2:$L1565,2,FALSE),VLOOKUP(Fullmath[[#This Row],[M3]],$H1567:$L$2227,2,FALSE)),0)</f>
        <v>0</v>
      </c>
      <c r="X1566" s="16">
        <f>IFERROR(_xlfn.IFNA(VLOOKUP(Fullmath[[#This Row],[M3]],$H$2:$L1565,4,FALSE),VLOOKUP(Fullmath[[#This Row],[M3]],$H1567:$L$2227,4,FALSE)),0)</f>
        <v>0</v>
      </c>
      <c r="AA1566" s="15">
        <f>IFERROR(_xlfn.IFNA(VLOOKUP(Fullmath[[#This Row],[M4]],$H$2:$L1565,2,FALSE),VLOOKUP(Fullmath[[#This Row],[M4]],$H1567:$L$2227,2,FALSE)),0)</f>
        <v>0</v>
      </c>
      <c r="AB1566" s="16">
        <f>IFERROR(_xlfn.IFNA(VLOOKUP(Fullmath[[#This Row],[M4]],$H$2:$L1565,4,FALSE),VLOOKUP(Fullmath[[#This Row],[M4]],$H1567:$L$2227,4,FALSE)),0)</f>
        <v>0</v>
      </c>
      <c r="AE1566" s="15">
        <f>IFERROR(_xlfn.IFNA(VLOOKUP(Fullmath[[#This Row],[M5]],$H$2:$L1565,2,FALSE),VLOOKUP(Fullmath[[#This Row],[M5]],$H1567:$L$2227,2,FALSE)),0)</f>
        <v>0</v>
      </c>
      <c r="AF1566" s="16">
        <f>IFERROR(_xlfn.IFNA(VLOOKUP(Fullmath[[#This Row],[M5]],$H$2:$L1565,4,FALSE),VLOOKUP(Fullmath[[#This Row],[M5]],$H1567:$L$2227,4,FALSE)),0)</f>
        <v>0</v>
      </c>
      <c r="AI1566" s="15">
        <f>IFERROR(_xlfn.IFNA(VLOOKUP(Fullmath[[#This Row],[M6]],$H$2:$L1565,2,FALSE),VLOOKUP(Fullmath[[#This Row],[M6]],$H1567:$L$2227,2,FALSE)),0)</f>
        <v>0</v>
      </c>
      <c r="AJ1566" s="16">
        <f>IFERROR(_xlfn.IFNA(VLOOKUP(Fullmath[[#This Row],[M6]],$H$2:$L1565,4,FALSE),VLOOKUP(Fullmath[[#This Row],[M6]],$H1567:$L$2227,4,FALSE)),0)</f>
        <v>0</v>
      </c>
      <c r="AM1566" s="6">
        <f>(IFERROR(VLOOKUP(AK1566,Components[[Name]:[Price]],2,FALSE),0))</f>
        <v>0</v>
      </c>
      <c r="AP1566" s="6">
        <f>(IFERROR(VLOOKUP(AN1566,Components[[Name]:[Price]],2,FALSE),0))</f>
        <v>0</v>
      </c>
      <c r="AS1566" s="6">
        <f>(IFERROR(VLOOKUP(AQ1566,Components[[Name]:[Price]],2,FALSE),0))</f>
        <v>0</v>
      </c>
      <c r="AV1566" s="6">
        <f>(IFERROR(VLOOKUP(AT1566,Components[[Name]:[Price]],2,FALSE),0))</f>
        <v>0</v>
      </c>
      <c r="AY1566" s="6">
        <f>(IFERROR(VLOOKUP(AW1566,Components[[Name]:[Price]],2,FALSE),0))</f>
        <v>0</v>
      </c>
      <c r="BB1566" s="6">
        <f>(IFERROR(VLOOKUP(AZ1566,Components[[Name]:[Price]],2,FALSE),0))</f>
        <v>0</v>
      </c>
    </row>
    <row r="1567" spans="9:54" x14ac:dyDescent="0.2">
      <c r="I1567" s="7" t="e">
        <f>Fullmath[[#This Row],[Total CP]]/Fullmath[[#This Row],[Quantity]]</f>
        <v>#DIV/0!</v>
      </c>
      <c r="J15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7" s="6" t="e">
        <f>Fullmath[[#This Row],[Mat Cost]]/Fullmath[[#This Row],[Quantity]]</f>
        <v>#DIV/0!</v>
      </c>
      <c r="L15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7" s="14"/>
      <c r="O1567" s="15">
        <f>IFERROR(_xlfn.IFNA(VLOOKUP(Fullmath[[#This Row],[M1]],$H$2:$L1566,2,FALSE),VLOOKUP(Fullmath[[#This Row],[M1]],$H1568:$L$2227,2,FALSE)),0)</f>
        <v>0</v>
      </c>
      <c r="P1567" s="16">
        <f>IFERROR(_xlfn.IFNA(VLOOKUP(Fullmath[[#This Row],[M1]],$H$2:$L1566,4,FALSE),VLOOKUP(Fullmath[[#This Row],[M1]],$H1568:$L$2227,4,FALSE)),0)</f>
        <v>0</v>
      </c>
      <c r="S1567" s="15">
        <f>IFERROR(_xlfn.IFNA(VLOOKUP(Fullmath[[#This Row],[M2]],$H$2:$L1566,2,FALSE),VLOOKUP(Fullmath[[#This Row],[M2]],$H1568:$L$2227,2,FALSE)),0)</f>
        <v>0</v>
      </c>
      <c r="T1567" s="16">
        <f>IFERROR(_xlfn.IFNA(VLOOKUP(Fullmath[[#This Row],[M2]],$H$2:$L1566,4,FALSE),VLOOKUP(Fullmath[[#This Row],[M2]],$H1568:$L$2227,4,FALSE)),0)</f>
        <v>0</v>
      </c>
      <c r="W1567" s="15">
        <f>IFERROR(_xlfn.IFNA(VLOOKUP(Fullmath[[#This Row],[M3]],$H$2:$L1566,2,FALSE),VLOOKUP(Fullmath[[#This Row],[M3]],$H1568:$L$2227,2,FALSE)),0)</f>
        <v>0</v>
      </c>
      <c r="X1567" s="16">
        <f>IFERROR(_xlfn.IFNA(VLOOKUP(Fullmath[[#This Row],[M3]],$H$2:$L1566,4,FALSE),VLOOKUP(Fullmath[[#This Row],[M3]],$H1568:$L$2227,4,FALSE)),0)</f>
        <v>0</v>
      </c>
      <c r="AA1567" s="15">
        <f>IFERROR(_xlfn.IFNA(VLOOKUP(Fullmath[[#This Row],[M4]],$H$2:$L1566,2,FALSE),VLOOKUP(Fullmath[[#This Row],[M4]],$H1568:$L$2227,2,FALSE)),0)</f>
        <v>0</v>
      </c>
      <c r="AB1567" s="16">
        <f>IFERROR(_xlfn.IFNA(VLOOKUP(Fullmath[[#This Row],[M4]],$H$2:$L1566,4,FALSE),VLOOKUP(Fullmath[[#This Row],[M4]],$H1568:$L$2227,4,FALSE)),0)</f>
        <v>0</v>
      </c>
      <c r="AE1567" s="15">
        <f>IFERROR(_xlfn.IFNA(VLOOKUP(Fullmath[[#This Row],[M5]],$H$2:$L1566,2,FALSE),VLOOKUP(Fullmath[[#This Row],[M5]],$H1568:$L$2227,2,FALSE)),0)</f>
        <v>0</v>
      </c>
      <c r="AF1567" s="16">
        <f>IFERROR(_xlfn.IFNA(VLOOKUP(Fullmath[[#This Row],[M5]],$H$2:$L1566,4,FALSE),VLOOKUP(Fullmath[[#This Row],[M5]],$H1568:$L$2227,4,FALSE)),0)</f>
        <v>0</v>
      </c>
      <c r="AI1567" s="15">
        <f>IFERROR(_xlfn.IFNA(VLOOKUP(Fullmath[[#This Row],[M6]],$H$2:$L1566,2,FALSE),VLOOKUP(Fullmath[[#This Row],[M6]],$H1568:$L$2227,2,FALSE)),0)</f>
        <v>0</v>
      </c>
      <c r="AJ1567" s="16">
        <f>IFERROR(_xlfn.IFNA(VLOOKUP(Fullmath[[#This Row],[M6]],$H$2:$L1566,4,FALSE),VLOOKUP(Fullmath[[#This Row],[M6]],$H1568:$L$2227,4,FALSE)),0)</f>
        <v>0</v>
      </c>
      <c r="AM1567" s="6">
        <f>(IFERROR(VLOOKUP(AK1567,Components[[Name]:[Price]],2,FALSE),0))</f>
        <v>0</v>
      </c>
      <c r="AP1567" s="6">
        <f>(IFERROR(VLOOKUP(AN1567,Components[[Name]:[Price]],2,FALSE),0))</f>
        <v>0</v>
      </c>
      <c r="AS1567" s="6">
        <f>(IFERROR(VLOOKUP(AQ1567,Components[[Name]:[Price]],2,FALSE),0))</f>
        <v>0</v>
      </c>
      <c r="AV1567" s="6">
        <f>(IFERROR(VLOOKUP(AT1567,Components[[Name]:[Price]],2,FALSE),0))</f>
        <v>0</v>
      </c>
      <c r="AY1567" s="6">
        <f>(IFERROR(VLOOKUP(AW1567,Components[[Name]:[Price]],2,FALSE),0))</f>
        <v>0</v>
      </c>
      <c r="BB1567" s="6">
        <f>(IFERROR(VLOOKUP(AZ1567,Components[[Name]:[Price]],2,FALSE),0))</f>
        <v>0</v>
      </c>
    </row>
    <row r="1568" spans="9:54" x14ac:dyDescent="0.2">
      <c r="I1568" s="7" t="e">
        <f>Fullmath[[#This Row],[Total CP]]/Fullmath[[#This Row],[Quantity]]</f>
        <v>#DIV/0!</v>
      </c>
      <c r="J15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8" s="6" t="e">
        <f>Fullmath[[#This Row],[Mat Cost]]/Fullmath[[#This Row],[Quantity]]</f>
        <v>#DIV/0!</v>
      </c>
      <c r="L15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8" s="14"/>
      <c r="O1568" s="15">
        <f>IFERROR(_xlfn.IFNA(VLOOKUP(Fullmath[[#This Row],[M1]],$H$2:$L1567,2,FALSE),VLOOKUP(Fullmath[[#This Row],[M1]],$H1569:$L$2227,2,FALSE)),0)</f>
        <v>0</v>
      </c>
      <c r="P1568" s="16">
        <f>IFERROR(_xlfn.IFNA(VLOOKUP(Fullmath[[#This Row],[M1]],$H$2:$L1567,4,FALSE),VLOOKUP(Fullmath[[#This Row],[M1]],$H1569:$L$2227,4,FALSE)),0)</f>
        <v>0</v>
      </c>
      <c r="S1568" s="15">
        <f>IFERROR(_xlfn.IFNA(VLOOKUP(Fullmath[[#This Row],[M2]],$H$2:$L1567,2,FALSE),VLOOKUP(Fullmath[[#This Row],[M2]],$H1569:$L$2227,2,FALSE)),0)</f>
        <v>0</v>
      </c>
      <c r="T1568" s="16">
        <f>IFERROR(_xlfn.IFNA(VLOOKUP(Fullmath[[#This Row],[M2]],$H$2:$L1567,4,FALSE),VLOOKUP(Fullmath[[#This Row],[M2]],$H1569:$L$2227,4,FALSE)),0)</f>
        <v>0</v>
      </c>
      <c r="W1568" s="15">
        <f>IFERROR(_xlfn.IFNA(VLOOKUP(Fullmath[[#This Row],[M3]],$H$2:$L1567,2,FALSE),VLOOKUP(Fullmath[[#This Row],[M3]],$H1569:$L$2227,2,FALSE)),0)</f>
        <v>0</v>
      </c>
      <c r="X1568" s="16">
        <f>IFERROR(_xlfn.IFNA(VLOOKUP(Fullmath[[#This Row],[M3]],$H$2:$L1567,4,FALSE),VLOOKUP(Fullmath[[#This Row],[M3]],$H1569:$L$2227,4,FALSE)),0)</f>
        <v>0</v>
      </c>
      <c r="AA1568" s="15">
        <f>IFERROR(_xlfn.IFNA(VLOOKUP(Fullmath[[#This Row],[M4]],$H$2:$L1567,2,FALSE),VLOOKUP(Fullmath[[#This Row],[M4]],$H1569:$L$2227,2,FALSE)),0)</f>
        <v>0</v>
      </c>
      <c r="AB1568" s="16">
        <f>IFERROR(_xlfn.IFNA(VLOOKUP(Fullmath[[#This Row],[M4]],$H$2:$L1567,4,FALSE),VLOOKUP(Fullmath[[#This Row],[M4]],$H1569:$L$2227,4,FALSE)),0)</f>
        <v>0</v>
      </c>
      <c r="AE1568" s="15">
        <f>IFERROR(_xlfn.IFNA(VLOOKUP(Fullmath[[#This Row],[M5]],$H$2:$L1567,2,FALSE),VLOOKUP(Fullmath[[#This Row],[M5]],$H1569:$L$2227,2,FALSE)),0)</f>
        <v>0</v>
      </c>
      <c r="AF1568" s="16">
        <f>IFERROR(_xlfn.IFNA(VLOOKUP(Fullmath[[#This Row],[M5]],$H$2:$L1567,4,FALSE),VLOOKUP(Fullmath[[#This Row],[M5]],$H1569:$L$2227,4,FALSE)),0)</f>
        <v>0</v>
      </c>
      <c r="AI1568" s="15">
        <f>IFERROR(_xlfn.IFNA(VLOOKUP(Fullmath[[#This Row],[M6]],$H$2:$L1567,2,FALSE),VLOOKUP(Fullmath[[#This Row],[M6]],$H1569:$L$2227,2,FALSE)),0)</f>
        <v>0</v>
      </c>
      <c r="AJ1568" s="16">
        <f>IFERROR(_xlfn.IFNA(VLOOKUP(Fullmath[[#This Row],[M6]],$H$2:$L1567,4,FALSE),VLOOKUP(Fullmath[[#This Row],[M6]],$H1569:$L$2227,4,FALSE)),0)</f>
        <v>0</v>
      </c>
      <c r="AM1568" s="6">
        <f>(IFERROR(VLOOKUP(AK1568,Components[[Name]:[Price]],2,FALSE),0))</f>
        <v>0</v>
      </c>
      <c r="AP1568" s="6">
        <f>(IFERROR(VLOOKUP(AN1568,Components[[Name]:[Price]],2,FALSE),0))</f>
        <v>0</v>
      </c>
      <c r="AS1568" s="6">
        <f>(IFERROR(VLOOKUP(AQ1568,Components[[Name]:[Price]],2,FALSE),0))</f>
        <v>0</v>
      </c>
      <c r="AV1568" s="6">
        <f>(IFERROR(VLOOKUP(AT1568,Components[[Name]:[Price]],2,FALSE),0))</f>
        <v>0</v>
      </c>
      <c r="AY1568" s="6">
        <f>(IFERROR(VLOOKUP(AW1568,Components[[Name]:[Price]],2,FALSE),0))</f>
        <v>0</v>
      </c>
      <c r="BB1568" s="6">
        <f>(IFERROR(VLOOKUP(AZ1568,Components[[Name]:[Price]],2,FALSE),0))</f>
        <v>0</v>
      </c>
    </row>
    <row r="1569" spans="9:54" x14ac:dyDescent="0.2">
      <c r="I1569" s="7" t="e">
        <f>Fullmath[[#This Row],[Total CP]]/Fullmath[[#This Row],[Quantity]]</f>
        <v>#DIV/0!</v>
      </c>
      <c r="J15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69" s="6" t="e">
        <f>Fullmath[[#This Row],[Mat Cost]]/Fullmath[[#This Row],[Quantity]]</f>
        <v>#DIV/0!</v>
      </c>
      <c r="L15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69" s="14"/>
      <c r="O1569" s="15">
        <f>IFERROR(_xlfn.IFNA(VLOOKUP(Fullmath[[#This Row],[M1]],$H$2:$L1568,2,FALSE),VLOOKUP(Fullmath[[#This Row],[M1]],$H1570:$L$2227,2,FALSE)),0)</f>
        <v>0</v>
      </c>
      <c r="P1569" s="16">
        <f>IFERROR(_xlfn.IFNA(VLOOKUP(Fullmath[[#This Row],[M1]],$H$2:$L1568,4,FALSE),VLOOKUP(Fullmath[[#This Row],[M1]],$H1570:$L$2227,4,FALSE)),0)</f>
        <v>0</v>
      </c>
      <c r="S1569" s="15">
        <f>IFERROR(_xlfn.IFNA(VLOOKUP(Fullmath[[#This Row],[M2]],$H$2:$L1568,2,FALSE),VLOOKUP(Fullmath[[#This Row],[M2]],$H1570:$L$2227,2,FALSE)),0)</f>
        <v>0</v>
      </c>
      <c r="T1569" s="16">
        <f>IFERROR(_xlfn.IFNA(VLOOKUP(Fullmath[[#This Row],[M2]],$H$2:$L1568,4,FALSE),VLOOKUP(Fullmath[[#This Row],[M2]],$H1570:$L$2227,4,FALSE)),0)</f>
        <v>0</v>
      </c>
      <c r="W1569" s="15">
        <f>IFERROR(_xlfn.IFNA(VLOOKUP(Fullmath[[#This Row],[M3]],$H$2:$L1568,2,FALSE),VLOOKUP(Fullmath[[#This Row],[M3]],$H1570:$L$2227,2,FALSE)),0)</f>
        <v>0</v>
      </c>
      <c r="X1569" s="16">
        <f>IFERROR(_xlfn.IFNA(VLOOKUP(Fullmath[[#This Row],[M3]],$H$2:$L1568,4,FALSE),VLOOKUP(Fullmath[[#This Row],[M3]],$H1570:$L$2227,4,FALSE)),0)</f>
        <v>0</v>
      </c>
      <c r="AA1569" s="15">
        <f>IFERROR(_xlfn.IFNA(VLOOKUP(Fullmath[[#This Row],[M4]],$H$2:$L1568,2,FALSE),VLOOKUP(Fullmath[[#This Row],[M4]],$H1570:$L$2227,2,FALSE)),0)</f>
        <v>0</v>
      </c>
      <c r="AB1569" s="16">
        <f>IFERROR(_xlfn.IFNA(VLOOKUP(Fullmath[[#This Row],[M4]],$H$2:$L1568,4,FALSE),VLOOKUP(Fullmath[[#This Row],[M4]],$H1570:$L$2227,4,FALSE)),0)</f>
        <v>0</v>
      </c>
      <c r="AE1569" s="15">
        <f>IFERROR(_xlfn.IFNA(VLOOKUP(Fullmath[[#This Row],[M5]],$H$2:$L1568,2,FALSE),VLOOKUP(Fullmath[[#This Row],[M5]],$H1570:$L$2227,2,FALSE)),0)</f>
        <v>0</v>
      </c>
      <c r="AF1569" s="16">
        <f>IFERROR(_xlfn.IFNA(VLOOKUP(Fullmath[[#This Row],[M5]],$H$2:$L1568,4,FALSE),VLOOKUP(Fullmath[[#This Row],[M5]],$H1570:$L$2227,4,FALSE)),0)</f>
        <v>0</v>
      </c>
      <c r="AI1569" s="15">
        <f>IFERROR(_xlfn.IFNA(VLOOKUP(Fullmath[[#This Row],[M6]],$H$2:$L1568,2,FALSE),VLOOKUP(Fullmath[[#This Row],[M6]],$H1570:$L$2227,2,FALSE)),0)</f>
        <v>0</v>
      </c>
      <c r="AJ1569" s="16">
        <f>IFERROR(_xlfn.IFNA(VLOOKUP(Fullmath[[#This Row],[M6]],$H$2:$L1568,4,FALSE),VLOOKUP(Fullmath[[#This Row],[M6]],$H1570:$L$2227,4,FALSE)),0)</f>
        <v>0</v>
      </c>
      <c r="AM1569" s="6">
        <f>(IFERROR(VLOOKUP(AK1569,Components[[Name]:[Price]],2,FALSE),0))</f>
        <v>0</v>
      </c>
      <c r="AP1569" s="6">
        <f>(IFERROR(VLOOKUP(AN1569,Components[[Name]:[Price]],2,FALSE),0))</f>
        <v>0</v>
      </c>
      <c r="AS1569" s="6">
        <f>(IFERROR(VLOOKUP(AQ1569,Components[[Name]:[Price]],2,FALSE),0))</f>
        <v>0</v>
      </c>
      <c r="AV1569" s="6">
        <f>(IFERROR(VLOOKUP(AT1569,Components[[Name]:[Price]],2,FALSE),0))</f>
        <v>0</v>
      </c>
      <c r="AY1569" s="6">
        <f>(IFERROR(VLOOKUP(AW1569,Components[[Name]:[Price]],2,FALSE),0))</f>
        <v>0</v>
      </c>
      <c r="BB1569" s="6">
        <f>(IFERROR(VLOOKUP(AZ1569,Components[[Name]:[Price]],2,FALSE),0))</f>
        <v>0</v>
      </c>
    </row>
    <row r="1570" spans="9:54" x14ac:dyDescent="0.2">
      <c r="I1570" s="7" t="e">
        <f>Fullmath[[#This Row],[Total CP]]/Fullmath[[#This Row],[Quantity]]</f>
        <v>#DIV/0!</v>
      </c>
      <c r="J15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0" s="6" t="e">
        <f>Fullmath[[#This Row],[Mat Cost]]/Fullmath[[#This Row],[Quantity]]</f>
        <v>#DIV/0!</v>
      </c>
      <c r="L15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0" s="14"/>
      <c r="O1570" s="15">
        <f>IFERROR(_xlfn.IFNA(VLOOKUP(Fullmath[[#This Row],[M1]],$H$2:$L1569,2,FALSE),VLOOKUP(Fullmath[[#This Row],[M1]],$H1571:$L$2227,2,FALSE)),0)</f>
        <v>0</v>
      </c>
      <c r="P1570" s="16">
        <f>IFERROR(_xlfn.IFNA(VLOOKUP(Fullmath[[#This Row],[M1]],$H$2:$L1569,4,FALSE),VLOOKUP(Fullmath[[#This Row],[M1]],$H1571:$L$2227,4,FALSE)),0)</f>
        <v>0</v>
      </c>
      <c r="S1570" s="15">
        <f>IFERROR(_xlfn.IFNA(VLOOKUP(Fullmath[[#This Row],[M2]],$H$2:$L1569,2,FALSE),VLOOKUP(Fullmath[[#This Row],[M2]],$H1571:$L$2227,2,FALSE)),0)</f>
        <v>0</v>
      </c>
      <c r="T1570" s="16">
        <f>IFERROR(_xlfn.IFNA(VLOOKUP(Fullmath[[#This Row],[M2]],$H$2:$L1569,4,FALSE),VLOOKUP(Fullmath[[#This Row],[M2]],$H1571:$L$2227,4,FALSE)),0)</f>
        <v>0</v>
      </c>
      <c r="W1570" s="15">
        <f>IFERROR(_xlfn.IFNA(VLOOKUP(Fullmath[[#This Row],[M3]],$H$2:$L1569,2,FALSE),VLOOKUP(Fullmath[[#This Row],[M3]],$H1571:$L$2227,2,FALSE)),0)</f>
        <v>0</v>
      </c>
      <c r="X1570" s="16">
        <f>IFERROR(_xlfn.IFNA(VLOOKUP(Fullmath[[#This Row],[M3]],$H$2:$L1569,4,FALSE),VLOOKUP(Fullmath[[#This Row],[M3]],$H1571:$L$2227,4,FALSE)),0)</f>
        <v>0</v>
      </c>
      <c r="AA1570" s="15">
        <f>IFERROR(_xlfn.IFNA(VLOOKUP(Fullmath[[#This Row],[M4]],$H$2:$L1569,2,FALSE),VLOOKUP(Fullmath[[#This Row],[M4]],$H1571:$L$2227,2,FALSE)),0)</f>
        <v>0</v>
      </c>
      <c r="AB1570" s="16">
        <f>IFERROR(_xlfn.IFNA(VLOOKUP(Fullmath[[#This Row],[M4]],$H$2:$L1569,4,FALSE),VLOOKUP(Fullmath[[#This Row],[M4]],$H1571:$L$2227,4,FALSE)),0)</f>
        <v>0</v>
      </c>
      <c r="AE1570" s="15">
        <f>IFERROR(_xlfn.IFNA(VLOOKUP(Fullmath[[#This Row],[M5]],$H$2:$L1569,2,FALSE),VLOOKUP(Fullmath[[#This Row],[M5]],$H1571:$L$2227,2,FALSE)),0)</f>
        <v>0</v>
      </c>
      <c r="AF1570" s="16">
        <f>IFERROR(_xlfn.IFNA(VLOOKUP(Fullmath[[#This Row],[M5]],$H$2:$L1569,4,FALSE),VLOOKUP(Fullmath[[#This Row],[M5]],$H1571:$L$2227,4,FALSE)),0)</f>
        <v>0</v>
      </c>
      <c r="AI1570" s="15">
        <f>IFERROR(_xlfn.IFNA(VLOOKUP(Fullmath[[#This Row],[M6]],$H$2:$L1569,2,FALSE),VLOOKUP(Fullmath[[#This Row],[M6]],$H1571:$L$2227,2,FALSE)),0)</f>
        <v>0</v>
      </c>
      <c r="AJ1570" s="16">
        <f>IFERROR(_xlfn.IFNA(VLOOKUP(Fullmath[[#This Row],[M6]],$H$2:$L1569,4,FALSE),VLOOKUP(Fullmath[[#This Row],[M6]],$H1571:$L$2227,4,FALSE)),0)</f>
        <v>0</v>
      </c>
      <c r="AM1570" s="6">
        <f>(IFERROR(VLOOKUP(AK1570,Components[[Name]:[Price]],2,FALSE),0))</f>
        <v>0</v>
      </c>
      <c r="AP1570" s="6">
        <f>(IFERROR(VLOOKUP(AN1570,Components[[Name]:[Price]],2,FALSE),0))</f>
        <v>0</v>
      </c>
      <c r="AS1570" s="6">
        <f>(IFERROR(VLOOKUP(AQ1570,Components[[Name]:[Price]],2,FALSE),0))</f>
        <v>0</v>
      </c>
      <c r="AV1570" s="6">
        <f>(IFERROR(VLOOKUP(AT1570,Components[[Name]:[Price]],2,FALSE),0))</f>
        <v>0</v>
      </c>
      <c r="AY1570" s="6">
        <f>(IFERROR(VLOOKUP(AW1570,Components[[Name]:[Price]],2,FALSE),0))</f>
        <v>0</v>
      </c>
      <c r="BB1570" s="6">
        <f>(IFERROR(VLOOKUP(AZ1570,Components[[Name]:[Price]],2,FALSE),0))</f>
        <v>0</v>
      </c>
    </row>
    <row r="1571" spans="9:54" x14ac:dyDescent="0.2">
      <c r="I1571" s="7" t="e">
        <f>Fullmath[[#This Row],[Total CP]]/Fullmath[[#This Row],[Quantity]]</f>
        <v>#DIV/0!</v>
      </c>
      <c r="J15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1" s="6" t="e">
        <f>Fullmath[[#This Row],[Mat Cost]]/Fullmath[[#This Row],[Quantity]]</f>
        <v>#DIV/0!</v>
      </c>
      <c r="L15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1" s="14"/>
      <c r="O1571" s="15">
        <f>IFERROR(_xlfn.IFNA(VLOOKUP(Fullmath[[#This Row],[M1]],$H$2:$L1570,2,FALSE),VLOOKUP(Fullmath[[#This Row],[M1]],$H1572:$L$2227,2,FALSE)),0)</f>
        <v>0</v>
      </c>
      <c r="P1571" s="16">
        <f>IFERROR(_xlfn.IFNA(VLOOKUP(Fullmath[[#This Row],[M1]],$H$2:$L1570,4,FALSE),VLOOKUP(Fullmath[[#This Row],[M1]],$H1572:$L$2227,4,FALSE)),0)</f>
        <v>0</v>
      </c>
      <c r="S1571" s="15">
        <f>IFERROR(_xlfn.IFNA(VLOOKUP(Fullmath[[#This Row],[M2]],$H$2:$L1570,2,FALSE),VLOOKUP(Fullmath[[#This Row],[M2]],$H1572:$L$2227,2,FALSE)),0)</f>
        <v>0</v>
      </c>
      <c r="T1571" s="16">
        <f>IFERROR(_xlfn.IFNA(VLOOKUP(Fullmath[[#This Row],[M2]],$H$2:$L1570,4,FALSE),VLOOKUP(Fullmath[[#This Row],[M2]],$H1572:$L$2227,4,FALSE)),0)</f>
        <v>0</v>
      </c>
      <c r="W1571" s="15">
        <f>IFERROR(_xlfn.IFNA(VLOOKUP(Fullmath[[#This Row],[M3]],$H$2:$L1570,2,FALSE),VLOOKUP(Fullmath[[#This Row],[M3]],$H1572:$L$2227,2,FALSE)),0)</f>
        <v>0</v>
      </c>
      <c r="X1571" s="16">
        <f>IFERROR(_xlfn.IFNA(VLOOKUP(Fullmath[[#This Row],[M3]],$H$2:$L1570,4,FALSE),VLOOKUP(Fullmath[[#This Row],[M3]],$H1572:$L$2227,4,FALSE)),0)</f>
        <v>0</v>
      </c>
      <c r="AA1571" s="15">
        <f>IFERROR(_xlfn.IFNA(VLOOKUP(Fullmath[[#This Row],[M4]],$H$2:$L1570,2,FALSE),VLOOKUP(Fullmath[[#This Row],[M4]],$H1572:$L$2227,2,FALSE)),0)</f>
        <v>0</v>
      </c>
      <c r="AB1571" s="16">
        <f>IFERROR(_xlfn.IFNA(VLOOKUP(Fullmath[[#This Row],[M4]],$H$2:$L1570,4,FALSE),VLOOKUP(Fullmath[[#This Row],[M4]],$H1572:$L$2227,4,FALSE)),0)</f>
        <v>0</v>
      </c>
      <c r="AE1571" s="15">
        <f>IFERROR(_xlfn.IFNA(VLOOKUP(Fullmath[[#This Row],[M5]],$H$2:$L1570,2,FALSE),VLOOKUP(Fullmath[[#This Row],[M5]],$H1572:$L$2227,2,FALSE)),0)</f>
        <v>0</v>
      </c>
      <c r="AF1571" s="16">
        <f>IFERROR(_xlfn.IFNA(VLOOKUP(Fullmath[[#This Row],[M5]],$H$2:$L1570,4,FALSE),VLOOKUP(Fullmath[[#This Row],[M5]],$H1572:$L$2227,4,FALSE)),0)</f>
        <v>0</v>
      </c>
      <c r="AI1571" s="15">
        <f>IFERROR(_xlfn.IFNA(VLOOKUP(Fullmath[[#This Row],[M6]],$H$2:$L1570,2,FALSE),VLOOKUP(Fullmath[[#This Row],[M6]],$H1572:$L$2227,2,FALSE)),0)</f>
        <v>0</v>
      </c>
      <c r="AJ1571" s="16">
        <f>IFERROR(_xlfn.IFNA(VLOOKUP(Fullmath[[#This Row],[M6]],$H$2:$L1570,4,FALSE),VLOOKUP(Fullmath[[#This Row],[M6]],$H1572:$L$2227,4,FALSE)),0)</f>
        <v>0</v>
      </c>
      <c r="AM1571" s="6">
        <f>(IFERROR(VLOOKUP(AK1571,Components[[Name]:[Price]],2,FALSE),0))</f>
        <v>0</v>
      </c>
      <c r="AP1571" s="6">
        <f>(IFERROR(VLOOKUP(AN1571,Components[[Name]:[Price]],2,FALSE),0))</f>
        <v>0</v>
      </c>
      <c r="AS1571" s="6">
        <f>(IFERROR(VLOOKUP(AQ1571,Components[[Name]:[Price]],2,FALSE),0))</f>
        <v>0</v>
      </c>
      <c r="AV1571" s="6">
        <f>(IFERROR(VLOOKUP(AT1571,Components[[Name]:[Price]],2,FALSE),0))</f>
        <v>0</v>
      </c>
      <c r="AY1571" s="6">
        <f>(IFERROR(VLOOKUP(AW1571,Components[[Name]:[Price]],2,FALSE),0))</f>
        <v>0</v>
      </c>
      <c r="BB1571" s="6">
        <f>(IFERROR(VLOOKUP(AZ1571,Components[[Name]:[Price]],2,FALSE),0))</f>
        <v>0</v>
      </c>
    </row>
    <row r="1572" spans="9:54" x14ac:dyDescent="0.2">
      <c r="I1572" s="7" t="e">
        <f>Fullmath[[#This Row],[Total CP]]/Fullmath[[#This Row],[Quantity]]</f>
        <v>#DIV/0!</v>
      </c>
      <c r="J15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2" s="6" t="e">
        <f>Fullmath[[#This Row],[Mat Cost]]/Fullmath[[#This Row],[Quantity]]</f>
        <v>#DIV/0!</v>
      </c>
      <c r="L15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2" s="14"/>
      <c r="O1572" s="15">
        <f>IFERROR(_xlfn.IFNA(VLOOKUP(Fullmath[[#This Row],[M1]],$H$2:$L1571,2,FALSE),VLOOKUP(Fullmath[[#This Row],[M1]],$H1573:$L$2227,2,FALSE)),0)</f>
        <v>0</v>
      </c>
      <c r="P1572" s="16">
        <f>IFERROR(_xlfn.IFNA(VLOOKUP(Fullmath[[#This Row],[M1]],$H$2:$L1571,4,FALSE),VLOOKUP(Fullmath[[#This Row],[M1]],$H1573:$L$2227,4,FALSE)),0)</f>
        <v>0</v>
      </c>
      <c r="S1572" s="15">
        <f>IFERROR(_xlfn.IFNA(VLOOKUP(Fullmath[[#This Row],[M2]],$H$2:$L1571,2,FALSE),VLOOKUP(Fullmath[[#This Row],[M2]],$H1573:$L$2227,2,FALSE)),0)</f>
        <v>0</v>
      </c>
      <c r="T1572" s="16">
        <f>IFERROR(_xlfn.IFNA(VLOOKUP(Fullmath[[#This Row],[M2]],$H$2:$L1571,4,FALSE),VLOOKUP(Fullmath[[#This Row],[M2]],$H1573:$L$2227,4,FALSE)),0)</f>
        <v>0</v>
      </c>
      <c r="W1572" s="15">
        <f>IFERROR(_xlfn.IFNA(VLOOKUP(Fullmath[[#This Row],[M3]],$H$2:$L1571,2,FALSE),VLOOKUP(Fullmath[[#This Row],[M3]],$H1573:$L$2227,2,FALSE)),0)</f>
        <v>0</v>
      </c>
      <c r="X1572" s="16">
        <f>IFERROR(_xlfn.IFNA(VLOOKUP(Fullmath[[#This Row],[M3]],$H$2:$L1571,4,FALSE),VLOOKUP(Fullmath[[#This Row],[M3]],$H1573:$L$2227,4,FALSE)),0)</f>
        <v>0</v>
      </c>
      <c r="AA1572" s="15">
        <f>IFERROR(_xlfn.IFNA(VLOOKUP(Fullmath[[#This Row],[M4]],$H$2:$L1571,2,FALSE),VLOOKUP(Fullmath[[#This Row],[M4]],$H1573:$L$2227,2,FALSE)),0)</f>
        <v>0</v>
      </c>
      <c r="AB1572" s="16">
        <f>IFERROR(_xlfn.IFNA(VLOOKUP(Fullmath[[#This Row],[M4]],$H$2:$L1571,4,FALSE),VLOOKUP(Fullmath[[#This Row],[M4]],$H1573:$L$2227,4,FALSE)),0)</f>
        <v>0</v>
      </c>
      <c r="AE1572" s="15">
        <f>IFERROR(_xlfn.IFNA(VLOOKUP(Fullmath[[#This Row],[M5]],$H$2:$L1571,2,FALSE),VLOOKUP(Fullmath[[#This Row],[M5]],$H1573:$L$2227,2,FALSE)),0)</f>
        <v>0</v>
      </c>
      <c r="AF1572" s="16">
        <f>IFERROR(_xlfn.IFNA(VLOOKUP(Fullmath[[#This Row],[M5]],$H$2:$L1571,4,FALSE),VLOOKUP(Fullmath[[#This Row],[M5]],$H1573:$L$2227,4,FALSE)),0)</f>
        <v>0</v>
      </c>
      <c r="AI1572" s="15">
        <f>IFERROR(_xlfn.IFNA(VLOOKUP(Fullmath[[#This Row],[M6]],$H$2:$L1571,2,FALSE),VLOOKUP(Fullmath[[#This Row],[M6]],$H1573:$L$2227,2,FALSE)),0)</f>
        <v>0</v>
      </c>
      <c r="AJ1572" s="16">
        <f>IFERROR(_xlfn.IFNA(VLOOKUP(Fullmath[[#This Row],[M6]],$H$2:$L1571,4,FALSE),VLOOKUP(Fullmath[[#This Row],[M6]],$H1573:$L$2227,4,FALSE)),0)</f>
        <v>0</v>
      </c>
      <c r="AM1572" s="6">
        <f>(IFERROR(VLOOKUP(AK1572,Components[[Name]:[Price]],2,FALSE),0))</f>
        <v>0</v>
      </c>
      <c r="AP1572" s="6">
        <f>(IFERROR(VLOOKUP(AN1572,Components[[Name]:[Price]],2,FALSE),0))</f>
        <v>0</v>
      </c>
      <c r="AS1572" s="6">
        <f>(IFERROR(VLOOKUP(AQ1572,Components[[Name]:[Price]],2,FALSE),0))</f>
        <v>0</v>
      </c>
      <c r="AV1572" s="6">
        <f>(IFERROR(VLOOKUP(AT1572,Components[[Name]:[Price]],2,FALSE),0))</f>
        <v>0</v>
      </c>
      <c r="AY1572" s="6">
        <f>(IFERROR(VLOOKUP(AW1572,Components[[Name]:[Price]],2,FALSE),0))</f>
        <v>0</v>
      </c>
      <c r="BB1572" s="6">
        <f>(IFERROR(VLOOKUP(AZ1572,Components[[Name]:[Price]],2,FALSE),0))</f>
        <v>0</v>
      </c>
    </row>
    <row r="1573" spans="9:54" x14ac:dyDescent="0.2">
      <c r="I1573" s="7" t="e">
        <f>Fullmath[[#This Row],[Total CP]]/Fullmath[[#This Row],[Quantity]]</f>
        <v>#DIV/0!</v>
      </c>
      <c r="J15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3" s="6" t="e">
        <f>Fullmath[[#This Row],[Mat Cost]]/Fullmath[[#This Row],[Quantity]]</f>
        <v>#DIV/0!</v>
      </c>
      <c r="L15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3" s="14"/>
      <c r="O1573" s="15">
        <f>IFERROR(_xlfn.IFNA(VLOOKUP(Fullmath[[#This Row],[M1]],$H$2:$L1572,2,FALSE),VLOOKUP(Fullmath[[#This Row],[M1]],$H1574:$L$2227,2,FALSE)),0)</f>
        <v>0</v>
      </c>
      <c r="P1573" s="16">
        <f>IFERROR(_xlfn.IFNA(VLOOKUP(Fullmath[[#This Row],[M1]],$H$2:$L1572,4,FALSE),VLOOKUP(Fullmath[[#This Row],[M1]],$H1574:$L$2227,4,FALSE)),0)</f>
        <v>0</v>
      </c>
      <c r="S1573" s="15">
        <f>IFERROR(_xlfn.IFNA(VLOOKUP(Fullmath[[#This Row],[M2]],$H$2:$L1572,2,FALSE),VLOOKUP(Fullmath[[#This Row],[M2]],$H1574:$L$2227,2,FALSE)),0)</f>
        <v>0</v>
      </c>
      <c r="T1573" s="16">
        <f>IFERROR(_xlfn.IFNA(VLOOKUP(Fullmath[[#This Row],[M2]],$H$2:$L1572,4,FALSE),VLOOKUP(Fullmath[[#This Row],[M2]],$H1574:$L$2227,4,FALSE)),0)</f>
        <v>0</v>
      </c>
      <c r="W1573" s="15">
        <f>IFERROR(_xlfn.IFNA(VLOOKUP(Fullmath[[#This Row],[M3]],$H$2:$L1572,2,FALSE),VLOOKUP(Fullmath[[#This Row],[M3]],$H1574:$L$2227,2,FALSE)),0)</f>
        <v>0</v>
      </c>
      <c r="X1573" s="16">
        <f>IFERROR(_xlfn.IFNA(VLOOKUP(Fullmath[[#This Row],[M3]],$H$2:$L1572,4,FALSE),VLOOKUP(Fullmath[[#This Row],[M3]],$H1574:$L$2227,4,FALSE)),0)</f>
        <v>0</v>
      </c>
      <c r="AA1573" s="15">
        <f>IFERROR(_xlfn.IFNA(VLOOKUP(Fullmath[[#This Row],[M4]],$H$2:$L1572,2,FALSE),VLOOKUP(Fullmath[[#This Row],[M4]],$H1574:$L$2227,2,FALSE)),0)</f>
        <v>0</v>
      </c>
      <c r="AB1573" s="16">
        <f>IFERROR(_xlfn.IFNA(VLOOKUP(Fullmath[[#This Row],[M4]],$H$2:$L1572,4,FALSE),VLOOKUP(Fullmath[[#This Row],[M4]],$H1574:$L$2227,4,FALSE)),0)</f>
        <v>0</v>
      </c>
      <c r="AE1573" s="15">
        <f>IFERROR(_xlfn.IFNA(VLOOKUP(Fullmath[[#This Row],[M5]],$H$2:$L1572,2,FALSE),VLOOKUP(Fullmath[[#This Row],[M5]],$H1574:$L$2227,2,FALSE)),0)</f>
        <v>0</v>
      </c>
      <c r="AF1573" s="16">
        <f>IFERROR(_xlfn.IFNA(VLOOKUP(Fullmath[[#This Row],[M5]],$H$2:$L1572,4,FALSE),VLOOKUP(Fullmath[[#This Row],[M5]],$H1574:$L$2227,4,FALSE)),0)</f>
        <v>0</v>
      </c>
      <c r="AI1573" s="15">
        <f>IFERROR(_xlfn.IFNA(VLOOKUP(Fullmath[[#This Row],[M6]],$H$2:$L1572,2,FALSE),VLOOKUP(Fullmath[[#This Row],[M6]],$H1574:$L$2227,2,FALSE)),0)</f>
        <v>0</v>
      </c>
      <c r="AJ1573" s="16">
        <f>IFERROR(_xlfn.IFNA(VLOOKUP(Fullmath[[#This Row],[M6]],$H$2:$L1572,4,FALSE),VLOOKUP(Fullmath[[#This Row],[M6]],$H1574:$L$2227,4,FALSE)),0)</f>
        <v>0</v>
      </c>
      <c r="AM1573" s="6">
        <f>(IFERROR(VLOOKUP(AK1573,Components[[Name]:[Price]],2,FALSE),0))</f>
        <v>0</v>
      </c>
      <c r="AP1573" s="6">
        <f>(IFERROR(VLOOKUP(AN1573,Components[[Name]:[Price]],2,FALSE),0))</f>
        <v>0</v>
      </c>
      <c r="AS1573" s="6">
        <f>(IFERROR(VLOOKUP(AQ1573,Components[[Name]:[Price]],2,FALSE),0))</f>
        <v>0</v>
      </c>
      <c r="AV1573" s="6">
        <f>(IFERROR(VLOOKUP(AT1573,Components[[Name]:[Price]],2,FALSE),0))</f>
        <v>0</v>
      </c>
      <c r="AY1573" s="6">
        <f>(IFERROR(VLOOKUP(AW1573,Components[[Name]:[Price]],2,FALSE),0))</f>
        <v>0</v>
      </c>
      <c r="BB1573" s="6">
        <f>(IFERROR(VLOOKUP(AZ1573,Components[[Name]:[Price]],2,FALSE),0))</f>
        <v>0</v>
      </c>
    </row>
    <row r="1574" spans="9:54" x14ac:dyDescent="0.2">
      <c r="I1574" s="7" t="e">
        <f>Fullmath[[#This Row],[Total CP]]/Fullmath[[#This Row],[Quantity]]</f>
        <v>#DIV/0!</v>
      </c>
      <c r="J15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4" s="6" t="e">
        <f>Fullmath[[#This Row],[Mat Cost]]/Fullmath[[#This Row],[Quantity]]</f>
        <v>#DIV/0!</v>
      </c>
      <c r="L15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4" s="14"/>
      <c r="O1574" s="15">
        <f>IFERROR(_xlfn.IFNA(VLOOKUP(Fullmath[[#This Row],[M1]],$H$2:$L1573,2,FALSE),VLOOKUP(Fullmath[[#This Row],[M1]],$H1575:$L$2227,2,FALSE)),0)</f>
        <v>0</v>
      </c>
      <c r="P1574" s="16">
        <f>IFERROR(_xlfn.IFNA(VLOOKUP(Fullmath[[#This Row],[M1]],$H$2:$L1573,4,FALSE),VLOOKUP(Fullmath[[#This Row],[M1]],$H1575:$L$2227,4,FALSE)),0)</f>
        <v>0</v>
      </c>
      <c r="S1574" s="15">
        <f>IFERROR(_xlfn.IFNA(VLOOKUP(Fullmath[[#This Row],[M2]],$H$2:$L1573,2,FALSE),VLOOKUP(Fullmath[[#This Row],[M2]],$H1575:$L$2227,2,FALSE)),0)</f>
        <v>0</v>
      </c>
      <c r="T1574" s="16">
        <f>IFERROR(_xlfn.IFNA(VLOOKUP(Fullmath[[#This Row],[M2]],$H$2:$L1573,4,FALSE),VLOOKUP(Fullmath[[#This Row],[M2]],$H1575:$L$2227,4,FALSE)),0)</f>
        <v>0</v>
      </c>
      <c r="W1574" s="15">
        <f>IFERROR(_xlfn.IFNA(VLOOKUP(Fullmath[[#This Row],[M3]],$H$2:$L1573,2,FALSE),VLOOKUP(Fullmath[[#This Row],[M3]],$H1575:$L$2227,2,FALSE)),0)</f>
        <v>0</v>
      </c>
      <c r="X1574" s="16">
        <f>IFERROR(_xlfn.IFNA(VLOOKUP(Fullmath[[#This Row],[M3]],$H$2:$L1573,4,FALSE),VLOOKUP(Fullmath[[#This Row],[M3]],$H1575:$L$2227,4,FALSE)),0)</f>
        <v>0</v>
      </c>
      <c r="AA1574" s="15">
        <f>IFERROR(_xlfn.IFNA(VLOOKUP(Fullmath[[#This Row],[M4]],$H$2:$L1573,2,FALSE),VLOOKUP(Fullmath[[#This Row],[M4]],$H1575:$L$2227,2,FALSE)),0)</f>
        <v>0</v>
      </c>
      <c r="AB1574" s="16">
        <f>IFERROR(_xlfn.IFNA(VLOOKUP(Fullmath[[#This Row],[M4]],$H$2:$L1573,4,FALSE),VLOOKUP(Fullmath[[#This Row],[M4]],$H1575:$L$2227,4,FALSE)),0)</f>
        <v>0</v>
      </c>
      <c r="AE1574" s="15">
        <f>IFERROR(_xlfn.IFNA(VLOOKUP(Fullmath[[#This Row],[M5]],$H$2:$L1573,2,FALSE),VLOOKUP(Fullmath[[#This Row],[M5]],$H1575:$L$2227,2,FALSE)),0)</f>
        <v>0</v>
      </c>
      <c r="AF1574" s="16">
        <f>IFERROR(_xlfn.IFNA(VLOOKUP(Fullmath[[#This Row],[M5]],$H$2:$L1573,4,FALSE),VLOOKUP(Fullmath[[#This Row],[M5]],$H1575:$L$2227,4,FALSE)),0)</f>
        <v>0</v>
      </c>
      <c r="AI1574" s="15">
        <f>IFERROR(_xlfn.IFNA(VLOOKUP(Fullmath[[#This Row],[M6]],$H$2:$L1573,2,FALSE),VLOOKUP(Fullmath[[#This Row],[M6]],$H1575:$L$2227,2,FALSE)),0)</f>
        <v>0</v>
      </c>
      <c r="AJ1574" s="16">
        <f>IFERROR(_xlfn.IFNA(VLOOKUP(Fullmath[[#This Row],[M6]],$H$2:$L1573,4,FALSE),VLOOKUP(Fullmath[[#This Row],[M6]],$H1575:$L$2227,4,FALSE)),0)</f>
        <v>0</v>
      </c>
      <c r="AM1574" s="6">
        <f>(IFERROR(VLOOKUP(AK1574,Components[[Name]:[Price]],2,FALSE),0))</f>
        <v>0</v>
      </c>
      <c r="AP1574" s="6">
        <f>(IFERROR(VLOOKUP(AN1574,Components[[Name]:[Price]],2,FALSE),0))</f>
        <v>0</v>
      </c>
      <c r="AS1574" s="6">
        <f>(IFERROR(VLOOKUP(AQ1574,Components[[Name]:[Price]],2,FALSE),0))</f>
        <v>0</v>
      </c>
      <c r="AV1574" s="6">
        <f>(IFERROR(VLOOKUP(AT1574,Components[[Name]:[Price]],2,FALSE),0))</f>
        <v>0</v>
      </c>
      <c r="AY1574" s="6">
        <f>(IFERROR(VLOOKUP(AW1574,Components[[Name]:[Price]],2,FALSE),0))</f>
        <v>0</v>
      </c>
      <c r="BB1574" s="6">
        <f>(IFERROR(VLOOKUP(AZ1574,Components[[Name]:[Price]],2,FALSE),0))</f>
        <v>0</v>
      </c>
    </row>
    <row r="1575" spans="9:54" x14ac:dyDescent="0.2">
      <c r="I1575" s="7" t="e">
        <f>Fullmath[[#This Row],[Total CP]]/Fullmath[[#This Row],[Quantity]]</f>
        <v>#DIV/0!</v>
      </c>
      <c r="J15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5" s="6" t="e">
        <f>Fullmath[[#This Row],[Mat Cost]]/Fullmath[[#This Row],[Quantity]]</f>
        <v>#DIV/0!</v>
      </c>
      <c r="L15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5" s="14"/>
      <c r="O1575" s="15">
        <f>IFERROR(_xlfn.IFNA(VLOOKUP(Fullmath[[#This Row],[M1]],$H$2:$L1574,2,FALSE),VLOOKUP(Fullmath[[#This Row],[M1]],$H1576:$L$2227,2,FALSE)),0)</f>
        <v>0</v>
      </c>
      <c r="P1575" s="16">
        <f>IFERROR(_xlfn.IFNA(VLOOKUP(Fullmath[[#This Row],[M1]],$H$2:$L1574,4,FALSE),VLOOKUP(Fullmath[[#This Row],[M1]],$H1576:$L$2227,4,FALSE)),0)</f>
        <v>0</v>
      </c>
      <c r="S1575" s="15">
        <f>IFERROR(_xlfn.IFNA(VLOOKUP(Fullmath[[#This Row],[M2]],$H$2:$L1574,2,FALSE),VLOOKUP(Fullmath[[#This Row],[M2]],$H1576:$L$2227,2,FALSE)),0)</f>
        <v>0</v>
      </c>
      <c r="T1575" s="16">
        <f>IFERROR(_xlfn.IFNA(VLOOKUP(Fullmath[[#This Row],[M2]],$H$2:$L1574,4,FALSE),VLOOKUP(Fullmath[[#This Row],[M2]],$H1576:$L$2227,4,FALSE)),0)</f>
        <v>0</v>
      </c>
      <c r="W1575" s="15">
        <f>IFERROR(_xlfn.IFNA(VLOOKUP(Fullmath[[#This Row],[M3]],$H$2:$L1574,2,FALSE),VLOOKUP(Fullmath[[#This Row],[M3]],$H1576:$L$2227,2,FALSE)),0)</f>
        <v>0</v>
      </c>
      <c r="X1575" s="16">
        <f>IFERROR(_xlfn.IFNA(VLOOKUP(Fullmath[[#This Row],[M3]],$H$2:$L1574,4,FALSE),VLOOKUP(Fullmath[[#This Row],[M3]],$H1576:$L$2227,4,FALSE)),0)</f>
        <v>0</v>
      </c>
      <c r="AA1575" s="15">
        <f>IFERROR(_xlfn.IFNA(VLOOKUP(Fullmath[[#This Row],[M4]],$H$2:$L1574,2,FALSE),VLOOKUP(Fullmath[[#This Row],[M4]],$H1576:$L$2227,2,FALSE)),0)</f>
        <v>0</v>
      </c>
      <c r="AB1575" s="16">
        <f>IFERROR(_xlfn.IFNA(VLOOKUP(Fullmath[[#This Row],[M4]],$H$2:$L1574,4,FALSE),VLOOKUP(Fullmath[[#This Row],[M4]],$H1576:$L$2227,4,FALSE)),0)</f>
        <v>0</v>
      </c>
      <c r="AE1575" s="15">
        <f>IFERROR(_xlfn.IFNA(VLOOKUP(Fullmath[[#This Row],[M5]],$H$2:$L1574,2,FALSE),VLOOKUP(Fullmath[[#This Row],[M5]],$H1576:$L$2227,2,FALSE)),0)</f>
        <v>0</v>
      </c>
      <c r="AF1575" s="16">
        <f>IFERROR(_xlfn.IFNA(VLOOKUP(Fullmath[[#This Row],[M5]],$H$2:$L1574,4,FALSE),VLOOKUP(Fullmath[[#This Row],[M5]],$H1576:$L$2227,4,FALSE)),0)</f>
        <v>0</v>
      </c>
      <c r="AI1575" s="15">
        <f>IFERROR(_xlfn.IFNA(VLOOKUP(Fullmath[[#This Row],[M6]],$H$2:$L1574,2,FALSE),VLOOKUP(Fullmath[[#This Row],[M6]],$H1576:$L$2227,2,FALSE)),0)</f>
        <v>0</v>
      </c>
      <c r="AJ1575" s="16">
        <f>IFERROR(_xlfn.IFNA(VLOOKUP(Fullmath[[#This Row],[M6]],$H$2:$L1574,4,FALSE),VLOOKUP(Fullmath[[#This Row],[M6]],$H1576:$L$2227,4,FALSE)),0)</f>
        <v>0</v>
      </c>
      <c r="AM1575" s="6">
        <f>(IFERROR(VLOOKUP(AK1575,Components[[Name]:[Price]],2,FALSE),0))</f>
        <v>0</v>
      </c>
      <c r="AP1575" s="6">
        <f>(IFERROR(VLOOKUP(AN1575,Components[[Name]:[Price]],2,FALSE),0))</f>
        <v>0</v>
      </c>
      <c r="AS1575" s="6">
        <f>(IFERROR(VLOOKUP(AQ1575,Components[[Name]:[Price]],2,FALSE),0))</f>
        <v>0</v>
      </c>
      <c r="AV1575" s="6">
        <f>(IFERROR(VLOOKUP(AT1575,Components[[Name]:[Price]],2,FALSE),0))</f>
        <v>0</v>
      </c>
      <c r="AY1575" s="6">
        <f>(IFERROR(VLOOKUP(AW1575,Components[[Name]:[Price]],2,FALSE),0))</f>
        <v>0</v>
      </c>
      <c r="BB1575" s="6">
        <f>(IFERROR(VLOOKUP(AZ1575,Components[[Name]:[Price]],2,FALSE),0))</f>
        <v>0</v>
      </c>
    </row>
    <row r="1576" spans="9:54" x14ac:dyDescent="0.2">
      <c r="I1576" s="7" t="e">
        <f>Fullmath[[#This Row],[Total CP]]/Fullmath[[#This Row],[Quantity]]</f>
        <v>#DIV/0!</v>
      </c>
      <c r="J15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6" s="6" t="e">
        <f>Fullmath[[#This Row],[Mat Cost]]/Fullmath[[#This Row],[Quantity]]</f>
        <v>#DIV/0!</v>
      </c>
      <c r="L15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6" s="14"/>
      <c r="O1576" s="15">
        <f>IFERROR(_xlfn.IFNA(VLOOKUP(Fullmath[[#This Row],[M1]],$H$2:$L1575,2,FALSE),VLOOKUP(Fullmath[[#This Row],[M1]],$H1577:$L$2227,2,FALSE)),0)</f>
        <v>0</v>
      </c>
      <c r="P1576" s="16">
        <f>IFERROR(_xlfn.IFNA(VLOOKUP(Fullmath[[#This Row],[M1]],$H$2:$L1575,4,FALSE),VLOOKUP(Fullmath[[#This Row],[M1]],$H1577:$L$2227,4,FALSE)),0)</f>
        <v>0</v>
      </c>
      <c r="S1576" s="15">
        <f>IFERROR(_xlfn.IFNA(VLOOKUP(Fullmath[[#This Row],[M2]],$H$2:$L1575,2,FALSE),VLOOKUP(Fullmath[[#This Row],[M2]],$H1577:$L$2227,2,FALSE)),0)</f>
        <v>0</v>
      </c>
      <c r="T1576" s="16">
        <f>IFERROR(_xlfn.IFNA(VLOOKUP(Fullmath[[#This Row],[M2]],$H$2:$L1575,4,FALSE),VLOOKUP(Fullmath[[#This Row],[M2]],$H1577:$L$2227,4,FALSE)),0)</f>
        <v>0</v>
      </c>
      <c r="W1576" s="15">
        <f>IFERROR(_xlfn.IFNA(VLOOKUP(Fullmath[[#This Row],[M3]],$H$2:$L1575,2,FALSE),VLOOKUP(Fullmath[[#This Row],[M3]],$H1577:$L$2227,2,FALSE)),0)</f>
        <v>0</v>
      </c>
      <c r="X1576" s="16">
        <f>IFERROR(_xlfn.IFNA(VLOOKUP(Fullmath[[#This Row],[M3]],$H$2:$L1575,4,FALSE),VLOOKUP(Fullmath[[#This Row],[M3]],$H1577:$L$2227,4,FALSE)),0)</f>
        <v>0</v>
      </c>
      <c r="AA1576" s="15">
        <f>IFERROR(_xlfn.IFNA(VLOOKUP(Fullmath[[#This Row],[M4]],$H$2:$L1575,2,FALSE),VLOOKUP(Fullmath[[#This Row],[M4]],$H1577:$L$2227,2,FALSE)),0)</f>
        <v>0</v>
      </c>
      <c r="AB1576" s="16">
        <f>IFERROR(_xlfn.IFNA(VLOOKUP(Fullmath[[#This Row],[M4]],$H$2:$L1575,4,FALSE),VLOOKUP(Fullmath[[#This Row],[M4]],$H1577:$L$2227,4,FALSE)),0)</f>
        <v>0</v>
      </c>
      <c r="AE1576" s="15">
        <f>IFERROR(_xlfn.IFNA(VLOOKUP(Fullmath[[#This Row],[M5]],$H$2:$L1575,2,FALSE),VLOOKUP(Fullmath[[#This Row],[M5]],$H1577:$L$2227,2,FALSE)),0)</f>
        <v>0</v>
      </c>
      <c r="AF1576" s="16">
        <f>IFERROR(_xlfn.IFNA(VLOOKUP(Fullmath[[#This Row],[M5]],$H$2:$L1575,4,FALSE),VLOOKUP(Fullmath[[#This Row],[M5]],$H1577:$L$2227,4,FALSE)),0)</f>
        <v>0</v>
      </c>
      <c r="AI1576" s="15">
        <f>IFERROR(_xlfn.IFNA(VLOOKUP(Fullmath[[#This Row],[M6]],$H$2:$L1575,2,FALSE),VLOOKUP(Fullmath[[#This Row],[M6]],$H1577:$L$2227,2,FALSE)),0)</f>
        <v>0</v>
      </c>
      <c r="AJ1576" s="16">
        <f>IFERROR(_xlfn.IFNA(VLOOKUP(Fullmath[[#This Row],[M6]],$H$2:$L1575,4,FALSE),VLOOKUP(Fullmath[[#This Row],[M6]],$H1577:$L$2227,4,FALSE)),0)</f>
        <v>0</v>
      </c>
      <c r="AM1576" s="6">
        <f>(IFERROR(VLOOKUP(AK1576,Components[[Name]:[Price]],2,FALSE),0))</f>
        <v>0</v>
      </c>
      <c r="AP1576" s="6">
        <f>(IFERROR(VLOOKUP(AN1576,Components[[Name]:[Price]],2,FALSE),0))</f>
        <v>0</v>
      </c>
      <c r="AS1576" s="6">
        <f>(IFERROR(VLOOKUP(AQ1576,Components[[Name]:[Price]],2,FALSE),0))</f>
        <v>0</v>
      </c>
      <c r="AV1576" s="6">
        <f>(IFERROR(VLOOKUP(AT1576,Components[[Name]:[Price]],2,FALSE),0))</f>
        <v>0</v>
      </c>
      <c r="AY1576" s="6">
        <f>(IFERROR(VLOOKUP(AW1576,Components[[Name]:[Price]],2,FALSE),0))</f>
        <v>0</v>
      </c>
      <c r="BB1576" s="6">
        <f>(IFERROR(VLOOKUP(AZ1576,Components[[Name]:[Price]],2,FALSE),0))</f>
        <v>0</v>
      </c>
    </row>
    <row r="1577" spans="9:54" x14ac:dyDescent="0.2">
      <c r="I1577" s="7" t="e">
        <f>Fullmath[[#This Row],[Total CP]]/Fullmath[[#This Row],[Quantity]]</f>
        <v>#DIV/0!</v>
      </c>
      <c r="J15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7" s="6" t="e">
        <f>Fullmath[[#This Row],[Mat Cost]]/Fullmath[[#This Row],[Quantity]]</f>
        <v>#DIV/0!</v>
      </c>
      <c r="L15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7" s="14"/>
      <c r="O1577" s="15">
        <f>IFERROR(_xlfn.IFNA(VLOOKUP(Fullmath[[#This Row],[M1]],$H$2:$L1576,2,FALSE),VLOOKUP(Fullmath[[#This Row],[M1]],$H1578:$L$2227,2,FALSE)),0)</f>
        <v>0</v>
      </c>
      <c r="P1577" s="16">
        <f>IFERROR(_xlfn.IFNA(VLOOKUP(Fullmath[[#This Row],[M1]],$H$2:$L1576,4,FALSE),VLOOKUP(Fullmath[[#This Row],[M1]],$H1578:$L$2227,4,FALSE)),0)</f>
        <v>0</v>
      </c>
      <c r="S1577" s="15">
        <f>IFERROR(_xlfn.IFNA(VLOOKUP(Fullmath[[#This Row],[M2]],$H$2:$L1576,2,FALSE),VLOOKUP(Fullmath[[#This Row],[M2]],$H1578:$L$2227,2,FALSE)),0)</f>
        <v>0</v>
      </c>
      <c r="T1577" s="16">
        <f>IFERROR(_xlfn.IFNA(VLOOKUP(Fullmath[[#This Row],[M2]],$H$2:$L1576,4,FALSE),VLOOKUP(Fullmath[[#This Row],[M2]],$H1578:$L$2227,4,FALSE)),0)</f>
        <v>0</v>
      </c>
      <c r="W1577" s="15">
        <f>IFERROR(_xlfn.IFNA(VLOOKUP(Fullmath[[#This Row],[M3]],$H$2:$L1576,2,FALSE),VLOOKUP(Fullmath[[#This Row],[M3]],$H1578:$L$2227,2,FALSE)),0)</f>
        <v>0</v>
      </c>
      <c r="X1577" s="16">
        <f>IFERROR(_xlfn.IFNA(VLOOKUP(Fullmath[[#This Row],[M3]],$H$2:$L1576,4,FALSE),VLOOKUP(Fullmath[[#This Row],[M3]],$H1578:$L$2227,4,FALSE)),0)</f>
        <v>0</v>
      </c>
      <c r="AA1577" s="15">
        <f>IFERROR(_xlfn.IFNA(VLOOKUP(Fullmath[[#This Row],[M4]],$H$2:$L1576,2,FALSE),VLOOKUP(Fullmath[[#This Row],[M4]],$H1578:$L$2227,2,FALSE)),0)</f>
        <v>0</v>
      </c>
      <c r="AB1577" s="16">
        <f>IFERROR(_xlfn.IFNA(VLOOKUP(Fullmath[[#This Row],[M4]],$H$2:$L1576,4,FALSE),VLOOKUP(Fullmath[[#This Row],[M4]],$H1578:$L$2227,4,FALSE)),0)</f>
        <v>0</v>
      </c>
      <c r="AE1577" s="15">
        <f>IFERROR(_xlfn.IFNA(VLOOKUP(Fullmath[[#This Row],[M5]],$H$2:$L1576,2,FALSE),VLOOKUP(Fullmath[[#This Row],[M5]],$H1578:$L$2227,2,FALSE)),0)</f>
        <v>0</v>
      </c>
      <c r="AF1577" s="16">
        <f>IFERROR(_xlfn.IFNA(VLOOKUP(Fullmath[[#This Row],[M5]],$H$2:$L1576,4,FALSE),VLOOKUP(Fullmath[[#This Row],[M5]],$H1578:$L$2227,4,FALSE)),0)</f>
        <v>0</v>
      </c>
      <c r="AI1577" s="15">
        <f>IFERROR(_xlfn.IFNA(VLOOKUP(Fullmath[[#This Row],[M6]],$H$2:$L1576,2,FALSE),VLOOKUP(Fullmath[[#This Row],[M6]],$H1578:$L$2227,2,FALSE)),0)</f>
        <v>0</v>
      </c>
      <c r="AJ1577" s="16">
        <f>IFERROR(_xlfn.IFNA(VLOOKUP(Fullmath[[#This Row],[M6]],$H$2:$L1576,4,FALSE),VLOOKUP(Fullmath[[#This Row],[M6]],$H1578:$L$2227,4,FALSE)),0)</f>
        <v>0</v>
      </c>
      <c r="AM1577" s="6">
        <f>(IFERROR(VLOOKUP(AK1577,Components[[Name]:[Price]],2,FALSE),0))</f>
        <v>0</v>
      </c>
      <c r="AP1577" s="6">
        <f>(IFERROR(VLOOKUP(AN1577,Components[[Name]:[Price]],2,FALSE),0))</f>
        <v>0</v>
      </c>
      <c r="AS1577" s="6">
        <f>(IFERROR(VLOOKUP(AQ1577,Components[[Name]:[Price]],2,FALSE),0))</f>
        <v>0</v>
      </c>
      <c r="AV1577" s="6">
        <f>(IFERROR(VLOOKUP(AT1577,Components[[Name]:[Price]],2,FALSE),0))</f>
        <v>0</v>
      </c>
      <c r="AY1577" s="6">
        <f>(IFERROR(VLOOKUP(AW1577,Components[[Name]:[Price]],2,FALSE),0))</f>
        <v>0</v>
      </c>
      <c r="BB1577" s="6">
        <f>(IFERROR(VLOOKUP(AZ1577,Components[[Name]:[Price]],2,FALSE),0))</f>
        <v>0</v>
      </c>
    </row>
    <row r="1578" spans="9:54" x14ac:dyDescent="0.2">
      <c r="I1578" s="7" t="e">
        <f>Fullmath[[#This Row],[Total CP]]/Fullmath[[#This Row],[Quantity]]</f>
        <v>#DIV/0!</v>
      </c>
      <c r="J15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8" s="6" t="e">
        <f>Fullmath[[#This Row],[Mat Cost]]/Fullmath[[#This Row],[Quantity]]</f>
        <v>#DIV/0!</v>
      </c>
      <c r="L15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8" s="14"/>
      <c r="O1578" s="15">
        <f>IFERROR(_xlfn.IFNA(VLOOKUP(Fullmath[[#This Row],[M1]],$H$2:$L1577,2,FALSE),VLOOKUP(Fullmath[[#This Row],[M1]],$H1579:$L$2227,2,FALSE)),0)</f>
        <v>0</v>
      </c>
      <c r="P1578" s="16">
        <f>IFERROR(_xlfn.IFNA(VLOOKUP(Fullmath[[#This Row],[M1]],$H$2:$L1577,4,FALSE),VLOOKUP(Fullmath[[#This Row],[M1]],$H1579:$L$2227,4,FALSE)),0)</f>
        <v>0</v>
      </c>
      <c r="S1578" s="15">
        <f>IFERROR(_xlfn.IFNA(VLOOKUP(Fullmath[[#This Row],[M2]],$H$2:$L1577,2,FALSE),VLOOKUP(Fullmath[[#This Row],[M2]],$H1579:$L$2227,2,FALSE)),0)</f>
        <v>0</v>
      </c>
      <c r="T1578" s="16">
        <f>IFERROR(_xlfn.IFNA(VLOOKUP(Fullmath[[#This Row],[M2]],$H$2:$L1577,4,FALSE),VLOOKUP(Fullmath[[#This Row],[M2]],$H1579:$L$2227,4,FALSE)),0)</f>
        <v>0</v>
      </c>
      <c r="W1578" s="15">
        <f>IFERROR(_xlfn.IFNA(VLOOKUP(Fullmath[[#This Row],[M3]],$H$2:$L1577,2,FALSE),VLOOKUP(Fullmath[[#This Row],[M3]],$H1579:$L$2227,2,FALSE)),0)</f>
        <v>0</v>
      </c>
      <c r="X1578" s="16">
        <f>IFERROR(_xlfn.IFNA(VLOOKUP(Fullmath[[#This Row],[M3]],$H$2:$L1577,4,FALSE),VLOOKUP(Fullmath[[#This Row],[M3]],$H1579:$L$2227,4,FALSE)),0)</f>
        <v>0</v>
      </c>
      <c r="AA1578" s="15">
        <f>IFERROR(_xlfn.IFNA(VLOOKUP(Fullmath[[#This Row],[M4]],$H$2:$L1577,2,FALSE),VLOOKUP(Fullmath[[#This Row],[M4]],$H1579:$L$2227,2,FALSE)),0)</f>
        <v>0</v>
      </c>
      <c r="AB1578" s="16">
        <f>IFERROR(_xlfn.IFNA(VLOOKUP(Fullmath[[#This Row],[M4]],$H$2:$L1577,4,FALSE),VLOOKUP(Fullmath[[#This Row],[M4]],$H1579:$L$2227,4,FALSE)),0)</f>
        <v>0</v>
      </c>
      <c r="AE1578" s="15">
        <f>IFERROR(_xlfn.IFNA(VLOOKUP(Fullmath[[#This Row],[M5]],$H$2:$L1577,2,FALSE),VLOOKUP(Fullmath[[#This Row],[M5]],$H1579:$L$2227,2,FALSE)),0)</f>
        <v>0</v>
      </c>
      <c r="AF1578" s="16">
        <f>IFERROR(_xlfn.IFNA(VLOOKUP(Fullmath[[#This Row],[M5]],$H$2:$L1577,4,FALSE),VLOOKUP(Fullmath[[#This Row],[M5]],$H1579:$L$2227,4,FALSE)),0)</f>
        <v>0</v>
      </c>
      <c r="AI1578" s="15">
        <f>IFERROR(_xlfn.IFNA(VLOOKUP(Fullmath[[#This Row],[M6]],$H$2:$L1577,2,FALSE),VLOOKUP(Fullmath[[#This Row],[M6]],$H1579:$L$2227,2,FALSE)),0)</f>
        <v>0</v>
      </c>
      <c r="AJ1578" s="16">
        <f>IFERROR(_xlfn.IFNA(VLOOKUP(Fullmath[[#This Row],[M6]],$H$2:$L1577,4,FALSE),VLOOKUP(Fullmath[[#This Row],[M6]],$H1579:$L$2227,4,FALSE)),0)</f>
        <v>0</v>
      </c>
      <c r="AM1578" s="6">
        <f>(IFERROR(VLOOKUP(AK1578,Components[[Name]:[Price]],2,FALSE),0))</f>
        <v>0</v>
      </c>
      <c r="AP1578" s="6">
        <f>(IFERROR(VLOOKUP(AN1578,Components[[Name]:[Price]],2,FALSE),0))</f>
        <v>0</v>
      </c>
      <c r="AS1578" s="6">
        <f>(IFERROR(VLOOKUP(AQ1578,Components[[Name]:[Price]],2,FALSE),0))</f>
        <v>0</v>
      </c>
      <c r="AV1578" s="6">
        <f>(IFERROR(VLOOKUP(AT1578,Components[[Name]:[Price]],2,FALSE),0))</f>
        <v>0</v>
      </c>
      <c r="AY1578" s="6">
        <f>(IFERROR(VLOOKUP(AW1578,Components[[Name]:[Price]],2,FALSE),0))</f>
        <v>0</v>
      </c>
      <c r="BB1578" s="6">
        <f>(IFERROR(VLOOKUP(AZ1578,Components[[Name]:[Price]],2,FALSE),0))</f>
        <v>0</v>
      </c>
    </row>
    <row r="1579" spans="9:54" x14ac:dyDescent="0.2">
      <c r="I1579" s="7" t="e">
        <f>Fullmath[[#This Row],[Total CP]]/Fullmath[[#This Row],[Quantity]]</f>
        <v>#DIV/0!</v>
      </c>
      <c r="J15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79" s="6" t="e">
        <f>Fullmath[[#This Row],[Mat Cost]]/Fullmath[[#This Row],[Quantity]]</f>
        <v>#DIV/0!</v>
      </c>
      <c r="L15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79" s="14"/>
      <c r="O1579" s="15">
        <f>IFERROR(_xlfn.IFNA(VLOOKUP(Fullmath[[#This Row],[M1]],$H$2:$L1578,2,FALSE),VLOOKUP(Fullmath[[#This Row],[M1]],$H1580:$L$2227,2,FALSE)),0)</f>
        <v>0</v>
      </c>
      <c r="P1579" s="16">
        <f>IFERROR(_xlfn.IFNA(VLOOKUP(Fullmath[[#This Row],[M1]],$H$2:$L1578,4,FALSE),VLOOKUP(Fullmath[[#This Row],[M1]],$H1580:$L$2227,4,FALSE)),0)</f>
        <v>0</v>
      </c>
      <c r="S1579" s="15">
        <f>IFERROR(_xlfn.IFNA(VLOOKUP(Fullmath[[#This Row],[M2]],$H$2:$L1578,2,FALSE),VLOOKUP(Fullmath[[#This Row],[M2]],$H1580:$L$2227,2,FALSE)),0)</f>
        <v>0</v>
      </c>
      <c r="T1579" s="16">
        <f>IFERROR(_xlfn.IFNA(VLOOKUP(Fullmath[[#This Row],[M2]],$H$2:$L1578,4,FALSE),VLOOKUP(Fullmath[[#This Row],[M2]],$H1580:$L$2227,4,FALSE)),0)</f>
        <v>0</v>
      </c>
      <c r="W1579" s="15">
        <f>IFERROR(_xlfn.IFNA(VLOOKUP(Fullmath[[#This Row],[M3]],$H$2:$L1578,2,FALSE),VLOOKUP(Fullmath[[#This Row],[M3]],$H1580:$L$2227,2,FALSE)),0)</f>
        <v>0</v>
      </c>
      <c r="X1579" s="16">
        <f>IFERROR(_xlfn.IFNA(VLOOKUP(Fullmath[[#This Row],[M3]],$H$2:$L1578,4,FALSE),VLOOKUP(Fullmath[[#This Row],[M3]],$H1580:$L$2227,4,FALSE)),0)</f>
        <v>0</v>
      </c>
      <c r="AA1579" s="15">
        <f>IFERROR(_xlfn.IFNA(VLOOKUP(Fullmath[[#This Row],[M4]],$H$2:$L1578,2,FALSE),VLOOKUP(Fullmath[[#This Row],[M4]],$H1580:$L$2227,2,FALSE)),0)</f>
        <v>0</v>
      </c>
      <c r="AB1579" s="16">
        <f>IFERROR(_xlfn.IFNA(VLOOKUP(Fullmath[[#This Row],[M4]],$H$2:$L1578,4,FALSE),VLOOKUP(Fullmath[[#This Row],[M4]],$H1580:$L$2227,4,FALSE)),0)</f>
        <v>0</v>
      </c>
      <c r="AE1579" s="15">
        <f>IFERROR(_xlfn.IFNA(VLOOKUP(Fullmath[[#This Row],[M5]],$H$2:$L1578,2,FALSE),VLOOKUP(Fullmath[[#This Row],[M5]],$H1580:$L$2227,2,FALSE)),0)</f>
        <v>0</v>
      </c>
      <c r="AF1579" s="16">
        <f>IFERROR(_xlfn.IFNA(VLOOKUP(Fullmath[[#This Row],[M5]],$H$2:$L1578,4,FALSE),VLOOKUP(Fullmath[[#This Row],[M5]],$H1580:$L$2227,4,FALSE)),0)</f>
        <v>0</v>
      </c>
      <c r="AI1579" s="15">
        <f>IFERROR(_xlfn.IFNA(VLOOKUP(Fullmath[[#This Row],[M6]],$H$2:$L1578,2,FALSE),VLOOKUP(Fullmath[[#This Row],[M6]],$H1580:$L$2227,2,FALSE)),0)</f>
        <v>0</v>
      </c>
      <c r="AJ1579" s="16">
        <f>IFERROR(_xlfn.IFNA(VLOOKUP(Fullmath[[#This Row],[M6]],$H$2:$L1578,4,FALSE),VLOOKUP(Fullmath[[#This Row],[M6]],$H1580:$L$2227,4,FALSE)),0)</f>
        <v>0</v>
      </c>
      <c r="AM1579" s="6">
        <f>(IFERROR(VLOOKUP(AK1579,Components[[Name]:[Price]],2,FALSE),0))</f>
        <v>0</v>
      </c>
      <c r="AP1579" s="6">
        <f>(IFERROR(VLOOKUP(AN1579,Components[[Name]:[Price]],2,FALSE),0))</f>
        <v>0</v>
      </c>
      <c r="AS1579" s="6">
        <f>(IFERROR(VLOOKUP(AQ1579,Components[[Name]:[Price]],2,FALSE),0))</f>
        <v>0</v>
      </c>
      <c r="AV1579" s="6">
        <f>(IFERROR(VLOOKUP(AT1579,Components[[Name]:[Price]],2,FALSE),0))</f>
        <v>0</v>
      </c>
      <c r="AY1579" s="6">
        <f>(IFERROR(VLOOKUP(AW1579,Components[[Name]:[Price]],2,FALSE),0))</f>
        <v>0</v>
      </c>
      <c r="BB1579" s="6">
        <f>(IFERROR(VLOOKUP(AZ1579,Components[[Name]:[Price]],2,FALSE),0))</f>
        <v>0</v>
      </c>
    </row>
    <row r="1580" spans="9:54" x14ac:dyDescent="0.2">
      <c r="I1580" s="7" t="e">
        <f>Fullmath[[#This Row],[Total CP]]/Fullmath[[#This Row],[Quantity]]</f>
        <v>#DIV/0!</v>
      </c>
      <c r="J15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0" s="6" t="e">
        <f>Fullmath[[#This Row],[Mat Cost]]/Fullmath[[#This Row],[Quantity]]</f>
        <v>#DIV/0!</v>
      </c>
      <c r="L15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0" s="14"/>
      <c r="O1580" s="15">
        <f>IFERROR(_xlfn.IFNA(VLOOKUP(Fullmath[[#This Row],[M1]],$H$2:$L1579,2,FALSE),VLOOKUP(Fullmath[[#This Row],[M1]],$H1581:$L$2227,2,FALSE)),0)</f>
        <v>0</v>
      </c>
      <c r="P1580" s="16">
        <f>IFERROR(_xlfn.IFNA(VLOOKUP(Fullmath[[#This Row],[M1]],$H$2:$L1579,4,FALSE),VLOOKUP(Fullmath[[#This Row],[M1]],$H1581:$L$2227,4,FALSE)),0)</f>
        <v>0</v>
      </c>
      <c r="S1580" s="15">
        <f>IFERROR(_xlfn.IFNA(VLOOKUP(Fullmath[[#This Row],[M2]],$H$2:$L1579,2,FALSE),VLOOKUP(Fullmath[[#This Row],[M2]],$H1581:$L$2227,2,FALSE)),0)</f>
        <v>0</v>
      </c>
      <c r="T1580" s="16">
        <f>IFERROR(_xlfn.IFNA(VLOOKUP(Fullmath[[#This Row],[M2]],$H$2:$L1579,4,FALSE),VLOOKUP(Fullmath[[#This Row],[M2]],$H1581:$L$2227,4,FALSE)),0)</f>
        <v>0</v>
      </c>
      <c r="W1580" s="15">
        <f>IFERROR(_xlfn.IFNA(VLOOKUP(Fullmath[[#This Row],[M3]],$H$2:$L1579,2,FALSE),VLOOKUP(Fullmath[[#This Row],[M3]],$H1581:$L$2227,2,FALSE)),0)</f>
        <v>0</v>
      </c>
      <c r="X1580" s="16">
        <f>IFERROR(_xlfn.IFNA(VLOOKUP(Fullmath[[#This Row],[M3]],$H$2:$L1579,4,FALSE),VLOOKUP(Fullmath[[#This Row],[M3]],$H1581:$L$2227,4,FALSE)),0)</f>
        <v>0</v>
      </c>
      <c r="AA1580" s="15">
        <f>IFERROR(_xlfn.IFNA(VLOOKUP(Fullmath[[#This Row],[M4]],$H$2:$L1579,2,FALSE),VLOOKUP(Fullmath[[#This Row],[M4]],$H1581:$L$2227,2,FALSE)),0)</f>
        <v>0</v>
      </c>
      <c r="AB1580" s="16">
        <f>IFERROR(_xlfn.IFNA(VLOOKUP(Fullmath[[#This Row],[M4]],$H$2:$L1579,4,FALSE),VLOOKUP(Fullmath[[#This Row],[M4]],$H1581:$L$2227,4,FALSE)),0)</f>
        <v>0</v>
      </c>
      <c r="AE1580" s="15">
        <f>IFERROR(_xlfn.IFNA(VLOOKUP(Fullmath[[#This Row],[M5]],$H$2:$L1579,2,FALSE),VLOOKUP(Fullmath[[#This Row],[M5]],$H1581:$L$2227,2,FALSE)),0)</f>
        <v>0</v>
      </c>
      <c r="AF1580" s="16">
        <f>IFERROR(_xlfn.IFNA(VLOOKUP(Fullmath[[#This Row],[M5]],$H$2:$L1579,4,FALSE),VLOOKUP(Fullmath[[#This Row],[M5]],$H1581:$L$2227,4,FALSE)),0)</f>
        <v>0</v>
      </c>
      <c r="AI1580" s="15">
        <f>IFERROR(_xlfn.IFNA(VLOOKUP(Fullmath[[#This Row],[M6]],$H$2:$L1579,2,FALSE),VLOOKUP(Fullmath[[#This Row],[M6]],$H1581:$L$2227,2,FALSE)),0)</f>
        <v>0</v>
      </c>
      <c r="AJ1580" s="16">
        <f>IFERROR(_xlfn.IFNA(VLOOKUP(Fullmath[[#This Row],[M6]],$H$2:$L1579,4,FALSE),VLOOKUP(Fullmath[[#This Row],[M6]],$H1581:$L$2227,4,FALSE)),0)</f>
        <v>0</v>
      </c>
      <c r="AM1580" s="6">
        <f>(IFERROR(VLOOKUP(AK1580,Components[[Name]:[Price]],2,FALSE),0))</f>
        <v>0</v>
      </c>
      <c r="AP1580" s="6">
        <f>(IFERROR(VLOOKUP(AN1580,Components[[Name]:[Price]],2,FALSE),0))</f>
        <v>0</v>
      </c>
      <c r="AS1580" s="6">
        <f>(IFERROR(VLOOKUP(AQ1580,Components[[Name]:[Price]],2,FALSE),0))</f>
        <v>0</v>
      </c>
      <c r="AV1580" s="6">
        <f>(IFERROR(VLOOKUP(AT1580,Components[[Name]:[Price]],2,FALSE),0))</f>
        <v>0</v>
      </c>
      <c r="AY1580" s="6">
        <f>(IFERROR(VLOOKUP(AW1580,Components[[Name]:[Price]],2,FALSE),0))</f>
        <v>0</v>
      </c>
      <c r="BB1580" s="6">
        <f>(IFERROR(VLOOKUP(AZ1580,Components[[Name]:[Price]],2,FALSE),0))</f>
        <v>0</v>
      </c>
    </row>
    <row r="1581" spans="9:54" x14ac:dyDescent="0.2">
      <c r="I1581" s="7" t="e">
        <f>Fullmath[[#This Row],[Total CP]]/Fullmath[[#This Row],[Quantity]]</f>
        <v>#DIV/0!</v>
      </c>
      <c r="J15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1" s="6" t="e">
        <f>Fullmath[[#This Row],[Mat Cost]]/Fullmath[[#This Row],[Quantity]]</f>
        <v>#DIV/0!</v>
      </c>
      <c r="L15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1" s="14"/>
      <c r="O1581" s="15">
        <f>IFERROR(_xlfn.IFNA(VLOOKUP(Fullmath[[#This Row],[M1]],$H$2:$L1580,2,FALSE),VLOOKUP(Fullmath[[#This Row],[M1]],$H1582:$L$2227,2,FALSE)),0)</f>
        <v>0</v>
      </c>
      <c r="P1581" s="16">
        <f>IFERROR(_xlfn.IFNA(VLOOKUP(Fullmath[[#This Row],[M1]],$H$2:$L1580,4,FALSE),VLOOKUP(Fullmath[[#This Row],[M1]],$H1582:$L$2227,4,FALSE)),0)</f>
        <v>0</v>
      </c>
      <c r="S1581" s="15">
        <f>IFERROR(_xlfn.IFNA(VLOOKUP(Fullmath[[#This Row],[M2]],$H$2:$L1580,2,FALSE),VLOOKUP(Fullmath[[#This Row],[M2]],$H1582:$L$2227,2,FALSE)),0)</f>
        <v>0</v>
      </c>
      <c r="T1581" s="16">
        <f>IFERROR(_xlfn.IFNA(VLOOKUP(Fullmath[[#This Row],[M2]],$H$2:$L1580,4,FALSE),VLOOKUP(Fullmath[[#This Row],[M2]],$H1582:$L$2227,4,FALSE)),0)</f>
        <v>0</v>
      </c>
      <c r="W1581" s="15">
        <f>IFERROR(_xlfn.IFNA(VLOOKUP(Fullmath[[#This Row],[M3]],$H$2:$L1580,2,FALSE),VLOOKUP(Fullmath[[#This Row],[M3]],$H1582:$L$2227,2,FALSE)),0)</f>
        <v>0</v>
      </c>
      <c r="X1581" s="16">
        <f>IFERROR(_xlfn.IFNA(VLOOKUP(Fullmath[[#This Row],[M3]],$H$2:$L1580,4,FALSE),VLOOKUP(Fullmath[[#This Row],[M3]],$H1582:$L$2227,4,FALSE)),0)</f>
        <v>0</v>
      </c>
      <c r="AA1581" s="15">
        <f>IFERROR(_xlfn.IFNA(VLOOKUP(Fullmath[[#This Row],[M4]],$H$2:$L1580,2,FALSE),VLOOKUP(Fullmath[[#This Row],[M4]],$H1582:$L$2227,2,FALSE)),0)</f>
        <v>0</v>
      </c>
      <c r="AB1581" s="16">
        <f>IFERROR(_xlfn.IFNA(VLOOKUP(Fullmath[[#This Row],[M4]],$H$2:$L1580,4,FALSE),VLOOKUP(Fullmath[[#This Row],[M4]],$H1582:$L$2227,4,FALSE)),0)</f>
        <v>0</v>
      </c>
      <c r="AE1581" s="15">
        <f>IFERROR(_xlfn.IFNA(VLOOKUP(Fullmath[[#This Row],[M5]],$H$2:$L1580,2,FALSE),VLOOKUP(Fullmath[[#This Row],[M5]],$H1582:$L$2227,2,FALSE)),0)</f>
        <v>0</v>
      </c>
      <c r="AF1581" s="16">
        <f>IFERROR(_xlfn.IFNA(VLOOKUP(Fullmath[[#This Row],[M5]],$H$2:$L1580,4,FALSE),VLOOKUP(Fullmath[[#This Row],[M5]],$H1582:$L$2227,4,FALSE)),0)</f>
        <v>0</v>
      </c>
      <c r="AI1581" s="15">
        <f>IFERROR(_xlfn.IFNA(VLOOKUP(Fullmath[[#This Row],[M6]],$H$2:$L1580,2,FALSE),VLOOKUP(Fullmath[[#This Row],[M6]],$H1582:$L$2227,2,FALSE)),0)</f>
        <v>0</v>
      </c>
      <c r="AJ1581" s="16">
        <f>IFERROR(_xlfn.IFNA(VLOOKUP(Fullmath[[#This Row],[M6]],$H$2:$L1580,4,FALSE),VLOOKUP(Fullmath[[#This Row],[M6]],$H1582:$L$2227,4,FALSE)),0)</f>
        <v>0</v>
      </c>
      <c r="AM1581" s="6">
        <f>(IFERROR(VLOOKUP(AK1581,Components[[Name]:[Price]],2,FALSE),0))</f>
        <v>0</v>
      </c>
      <c r="AP1581" s="6">
        <f>(IFERROR(VLOOKUP(AN1581,Components[[Name]:[Price]],2,FALSE),0))</f>
        <v>0</v>
      </c>
      <c r="AS1581" s="6">
        <f>(IFERROR(VLOOKUP(AQ1581,Components[[Name]:[Price]],2,FALSE),0))</f>
        <v>0</v>
      </c>
      <c r="AV1581" s="6">
        <f>(IFERROR(VLOOKUP(AT1581,Components[[Name]:[Price]],2,FALSE),0))</f>
        <v>0</v>
      </c>
      <c r="AY1581" s="6">
        <f>(IFERROR(VLOOKUP(AW1581,Components[[Name]:[Price]],2,FALSE),0))</f>
        <v>0</v>
      </c>
      <c r="BB1581" s="6">
        <f>(IFERROR(VLOOKUP(AZ1581,Components[[Name]:[Price]],2,FALSE),0))</f>
        <v>0</v>
      </c>
    </row>
    <row r="1582" spans="9:54" x14ac:dyDescent="0.2">
      <c r="I1582" s="7" t="e">
        <f>Fullmath[[#This Row],[Total CP]]/Fullmath[[#This Row],[Quantity]]</f>
        <v>#DIV/0!</v>
      </c>
      <c r="J15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2" s="6" t="e">
        <f>Fullmath[[#This Row],[Mat Cost]]/Fullmath[[#This Row],[Quantity]]</f>
        <v>#DIV/0!</v>
      </c>
      <c r="L15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2" s="14"/>
      <c r="O1582" s="15">
        <f>IFERROR(_xlfn.IFNA(VLOOKUP(Fullmath[[#This Row],[M1]],$H$2:$L1581,2,FALSE),VLOOKUP(Fullmath[[#This Row],[M1]],$H1583:$L$2227,2,FALSE)),0)</f>
        <v>0</v>
      </c>
      <c r="P1582" s="16">
        <f>IFERROR(_xlfn.IFNA(VLOOKUP(Fullmath[[#This Row],[M1]],$H$2:$L1581,4,FALSE),VLOOKUP(Fullmath[[#This Row],[M1]],$H1583:$L$2227,4,FALSE)),0)</f>
        <v>0</v>
      </c>
      <c r="S1582" s="15">
        <f>IFERROR(_xlfn.IFNA(VLOOKUP(Fullmath[[#This Row],[M2]],$H$2:$L1581,2,FALSE),VLOOKUP(Fullmath[[#This Row],[M2]],$H1583:$L$2227,2,FALSE)),0)</f>
        <v>0</v>
      </c>
      <c r="T1582" s="16">
        <f>IFERROR(_xlfn.IFNA(VLOOKUP(Fullmath[[#This Row],[M2]],$H$2:$L1581,4,FALSE),VLOOKUP(Fullmath[[#This Row],[M2]],$H1583:$L$2227,4,FALSE)),0)</f>
        <v>0</v>
      </c>
      <c r="W1582" s="15">
        <f>IFERROR(_xlfn.IFNA(VLOOKUP(Fullmath[[#This Row],[M3]],$H$2:$L1581,2,FALSE),VLOOKUP(Fullmath[[#This Row],[M3]],$H1583:$L$2227,2,FALSE)),0)</f>
        <v>0</v>
      </c>
      <c r="X1582" s="16">
        <f>IFERROR(_xlfn.IFNA(VLOOKUP(Fullmath[[#This Row],[M3]],$H$2:$L1581,4,FALSE),VLOOKUP(Fullmath[[#This Row],[M3]],$H1583:$L$2227,4,FALSE)),0)</f>
        <v>0</v>
      </c>
      <c r="AA1582" s="15">
        <f>IFERROR(_xlfn.IFNA(VLOOKUP(Fullmath[[#This Row],[M4]],$H$2:$L1581,2,FALSE),VLOOKUP(Fullmath[[#This Row],[M4]],$H1583:$L$2227,2,FALSE)),0)</f>
        <v>0</v>
      </c>
      <c r="AB1582" s="16">
        <f>IFERROR(_xlfn.IFNA(VLOOKUP(Fullmath[[#This Row],[M4]],$H$2:$L1581,4,FALSE),VLOOKUP(Fullmath[[#This Row],[M4]],$H1583:$L$2227,4,FALSE)),0)</f>
        <v>0</v>
      </c>
      <c r="AE1582" s="15">
        <f>IFERROR(_xlfn.IFNA(VLOOKUP(Fullmath[[#This Row],[M5]],$H$2:$L1581,2,FALSE),VLOOKUP(Fullmath[[#This Row],[M5]],$H1583:$L$2227,2,FALSE)),0)</f>
        <v>0</v>
      </c>
      <c r="AF1582" s="16">
        <f>IFERROR(_xlfn.IFNA(VLOOKUP(Fullmath[[#This Row],[M5]],$H$2:$L1581,4,FALSE),VLOOKUP(Fullmath[[#This Row],[M5]],$H1583:$L$2227,4,FALSE)),0)</f>
        <v>0</v>
      </c>
      <c r="AI1582" s="15">
        <f>IFERROR(_xlfn.IFNA(VLOOKUP(Fullmath[[#This Row],[M6]],$H$2:$L1581,2,FALSE),VLOOKUP(Fullmath[[#This Row],[M6]],$H1583:$L$2227,2,FALSE)),0)</f>
        <v>0</v>
      </c>
      <c r="AJ1582" s="16">
        <f>IFERROR(_xlfn.IFNA(VLOOKUP(Fullmath[[#This Row],[M6]],$H$2:$L1581,4,FALSE),VLOOKUP(Fullmath[[#This Row],[M6]],$H1583:$L$2227,4,FALSE)),0)</f>
        <v>0</v>
      </c>
      <c r="AM1582" s="6">
        <f>(IFERROR(VLOOKUP(AK1582,Components[[Name]:[Price]],2,FALSE),0))</f>
        <v>0</v>
      </c>
      <c r="AP1582" s="6">
        <f>(IFERROR(VLOOKUP(AN1582,Components[[Name]:[Price]],2,FALSE),0))</f>
        <v>0</v>
      </c>
      <c r="AS1582" s="6">
        <f>(IFERROR(VLOOKUP(AQ1582,Components[[Name]:[Price]],2,FALSE),0))</f>
        <v>0</v>
      </c>
      <c r="AV1582" s="6">
        <f>(IFERROR(VLOOKUP(AT1582,Components[[Name]:[Price]],2,FALSE),0))</f>
        <v>0</v>
      </c>
      <c r="AY1582" s="6">
        <f>(IFERROR(VLOOKUP(AW1582,Components[[Name]:[Price]],2,FALSE),0))</f>
        <v>0</v>
      </c>
      <c r="BB1582" s="6">
        <f>(IFERROR(VLOOKUP(AZ1582,Components[[Name]:[Price]],2,FALSE),0))</f>
        <v>0</v>
      </c>
    </row>
    <row r="1583" spans="9:54" x14ac:dyDescent="0.2">
      <c r="I1583" s="7" t="e">
        <f>Fullmath[[#This Row],[Total CP]]/Fullmath[[#This Row],[Quantity]]</f>
        <v>#DIV/0!</v>
      </c>
      <c r="J15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3" s="6" t="e">
        <f>Fullmath[[#This Row],[Mat Cost]]/Fullmath[[#This Row],[Quantity]]</f>
        <v>#DIV/0!</v>
      </c>
      <c r="L15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3" s="14"/>
      <c r="O1583" s="15">
        <f>IFERROR(_xlfn.IFNA(VLOOKUP(Fullmath[[#This Row],[M1]],$H$2:$L1582,2,FALSE),VLOOKUP(Fullmath[[#This Row],[M1]],$H1584:$L$2227,2,FALSE)),0)</f>
        <v>0</v>
      </c>
      <c r="P1583" s="16">
        <f>IFERROR(_xlfn.IFNA(VLOOKUP(Fullmath[[#This Row],[M1]],$H$2:$L1582,4,FALSE),VLOOKUP(Fullmath[[#This Row],[M1]],$H1584:$L$2227,4,FALSE)),0)</f>
        <v>0</v>
      </c>
      <c r="S1583" s="15">
        <f>IFERROR(_xlfn.IFNA(VLOOKUP(Fullmath[[#This Row],[M2]],$H$2:$L1582,2,FALSE),VLOOKUP(Fullmath[[#This Row],[M2]],$H1584:$L$2227,2,FALSE)),0)</f>
        <v>0</v>
      </c>
      <c r="T1583" s="16">
        <f>IFERROR(_xlfn.IFNA(VLOOKUP(Fullmath[[#This Row],[M2]],$H$2:$L1582,4,FALSE),VLOOKUP(Fullmath[[#This Row],[M2]],$H1584:$L$2227,4,FALSE)),0)</f>
        <v>0</v>
      </c>
      <c r="W1583" s="15">
        <f>IFERROR(_xlfn.IFNA(VLOOKUP(Fullmath[[#This Row],[M3]],$H$2:$L1582,2,FALSE),VLOOKUP(Fullmath[[#This Row],[M3]],$H1584:$L$2227,2,FALSE)),0)</f>
        <v>0</v>
      </c>
      <c r="X1583" s="16">
        <f>IFERROR(_xlfn.IFNA(VLOOKUP(Fullmath[[#This Row],[M3]],$H$2:$L1582,4,FALSE),VLOOKUP(Fullmath[[#This Row],[M3]],$H1584:$L$2227,4,FALSE)),0)</f>
        <v>0</v>
      </c>
      <c r="AA1583" s="15">
        <f>IFERROR(_xlfn.IFNA(VLOOKUP(Fullmath[[#This Row],[M4]],$H$2:$L1582,2,FALSE),VLOOKUP(Fullmath[[#This Row],[M4]],$H1584:$L$2227,2,FALSE)),0)</f>
        <v>0</v>
      </c>
      <c r="AB1583" s="16">
        <f>IFERROR(_xlfn.IFNA(VLOOKUP(Fullmath[[#This Row],[M4]],$H$2:$L1582,4,FALSE),VLOOKUP(Fullmath[[#This Row],[M4]],$H1584:$L$2227,4,FALSE)),0)</f>
        <v>0</v>
      </c>
      <c r="AE1583" s="15">
        <f>IFERROR(_xlfn.IFNA(VLOOKUP(Fullmath[[#This Row],[M5]],$H$2:$L1582,2,FALSE),VLOOKUP(Fullmath[[#This Row],[M5]],$H1584:$L$2227,2,FALSE)),0)</f>
        <v>0</v>
      </c>
      <c r="AF1583" s="16">
        <f>IFERROR(_xlfn.IFNA(VLOOKUP(Fullmath[[#This Row],[M5]],$H$2:$L1582,4,FALSE),VLOOKUP(Fullmath[[#This Row],[M5]],$H1584:$L$2227,4,FALSE)),0)</f>
        <v>0</v>
      </c>
      <c r="AI1583" s="15">
        <f>IFERROR(_xlfn.IFNA(VLOOKUP(Fullmath[[#This Row],[M6]],$H$2:$L1582,2,FALSE),VLOOKUP(Fullmath[[#This Row],[M6]],$H1584:$L$2227,2,FALSE)),0)</f>
        <v>0</v>
      </c>
      <c r="AJ1583" s="16">
        <f>IFERROR(_xlfn.IFNA(VLOOKUP(Fullmath[[#This Row],[M6]],$H$2:$L1582,4,FALSE),VLOOKUP(Fullmath[[#This Row],[M6]],$H1584:$L$2227,4,FALSE)),0)</f>
        <v>0</v>
      </c>
      <c r="AM1583" s="6">
        <f>(IFERROR(VLOOKUP(AK1583,Components[[Name]:[Price]],2,FALSE),0))</f>
        <v>0</v>
      </c>
      <c r="AP1583" s="6">
        <f>(IFERROR(VLOOKUP(AN1583,Components[[Name]:[Price]],2,FALSE),0))</f>
        <v>0</v>
      </c>
      <c r="AS1583" s="6">
        <f>(IFERROR(VLOOKUP(AQ1583,Components[[Name]:[Price]],2,FALSE),0))</f>
        <v>0</v>
      </c>
      <c r="AV1583" s="6">
        <f>(IFERROR(VLOOKUP(AT1583,Components[[Name]:[Price]],2,FALSE),0))</f>
        <v>0</v>
      </c>
      <c r="AY1583" s="6">
        <f>(IFERROR(VLOOKUP(AW1583,Components[[Name]:[Price]],2,FALSE),0))</f>
        <v>0</v>
      </c>
      <c r="BB1583" s="6">
        <f>(IFERROR(VLOOKUP(AZ1583,Components[[Name]:[Price]],2,FALSE),0))</f>
        <v>0</v>
      </c>
    </row>
    <row r="1584" spans="9:54" x14ac:dyDescent="0.2">
      <c r="I1584" s="7" t="e">
        <f>Fullmath[[#This Row],[Total CP]]/Fullmath[[#This Row],[Quantity]]</f>
        <v>#DIV/0!</v>
      </c>
      <c r="J15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4" s="6" t="e">
        <f>Fullmath[[#This Row],[Mat Cost]]/Fullmath[[#This Row],[Quantity]]</f>
        <v>#DIV/0!</v>
      </c>
      <c r="L15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4" s="14"/>
      <c r="O1584" s="15">
        <f>IFERROR(_xlfn.IFNA(VLOOKUP(Fullmath[[#This Row],[M1]],$H$2:$L1583,2,FALSE),VLOOKUP(Fullmath[[#This Row],[M1]],$H1585:$L$2227,2,FALSE)),0)</f>
        <v>0</v>
      </c>
      <c r="P1584" s="16">
        <f>IFERROR(_xlfn.IFNA(VLOOKUP(Fullmath[[#This Row],[M1]],$H$2:$L1583,4,FALSE),VLOOKUP(Fullmath[[#This Row],[M1]],$H1585:$L$2227,4,FALSE)),0)</f>
        <v>0</v>
      </c>
      <c r="S1584" s="15">
        <f>IFERROR(_xlfn.IFNA(VLOOKUP(Fullmath[[#This Row],[M2]],$H$2:$L1583,2,FALSE),VLOOKUP(Fullmath[[#This Row],[M2]],$H1585:$L$2227,2,FALSE)),0)</f>
        <v>0</v>
      </c>
      <c r="T1584" s="16">
        <f>IFERROR(_xlfn.IFNA(VLOOKUP(Fullmath[[#This Row],[M2]],$H$2:$L1583,4,FALSE),VLOOKUP(Fullmath[[#This Row],[M2]],$H1585:$L$2227,4,FALSE)),0)</f>
        <v>0</v>
      </c>
      <c r="W1584" s="15">
        <f>IFERROR(_xlfn.IFNA(VLOOKUP(Fullmath[[#This Row],[M3]],$H$2:$L1583,2,FALSE),VLOOKUP(Fullmath[[#This Row],[M3]],$H1585:$L$2227,2,FALSE)),0)</f>
        <v>0</v>
      </c>
      <c r="X1584" s="16">
        <f>IFERROR(_xlfn.IFNA(VLOOKUP(Fullmath[[#This Row],[M3]],$H$2:$L1583,4,FALSE),VLOOKUP(Fullmath[[#This Row],[M3]],$H1585:$L$2227,4,FALSE)),0)</f>
        <v>0</v>
      </c>
      <c r="AA1584" s="15">
        <f>IFERROR(_xlfn.IFNA(VLOOKUP(Fullmath[[#This Row],[M4]],$H$2:$L1583,2,FALSE),VLOOKUP(Fullmath[[#This Row],[M4]],$H1585:$L$2227,2,FALSE)),0)</f>
        <v>0</v>
      </c>
      <c r="AB1584" s="16">
        <f>IFERROR(_xlfn.IFNA(VLOOKUP(Fullmath[[#This Row],[M4]],$H$2:$L1583,4,FALSE),VLOOKUP(Fullmath[[#This Row],[M4]],$H1585:$L$2227,4,FALSE)),0)</f>
        <v>0</v>
      </c>
      <c r="AE1584" s="15">
        <f>IFERROR(_xlfn.IFNA(VLOOKUP(Fullmath[[#This Row],[M5]],$H$2:$L1583,2,FALSE),VLOOKUP(Fullmath[[#This Row],[M5]],$H1585:$L$2227,2,FALSE)),0)</f>
        <v>0</v>
      </c>
      <c r="AF1584" s="16">
        <f>IFERROR(_xlfn.IFNA(VLOOKUP(Fullmath[[#This Row],[M5]],$H$2:$L1583,4,FALSE),VLOOKUP(Fullmath[[#This Row],[M5]],$H1585:$L$2227,4,FALSE)),0)</f>
        <v>0</v>
      </c>
      <c r="AI1584" s="15">
        <f>IFERROR(_xlfn.IFNA(VLOOKUP(Fullmath[[#This Row],[M6]],$H$2:$L1583,2,FALSE),VLOOKUP(Fullmath[[#This Row],[M6]],$H1585:$L$2227,2,FALSE)),0)</f>
        <v>0</v>
      </c>
      <c r="AJ1584" s="16">
        <f>IFERROR(_xlfn.IFNA(VLOOKUP(Fullmath[[#This Row],[M6]],$H$2:$L1583,4,FALSE),VLOOKUP(Fullmath[[#This Row],[M6]],$H1585:$L$2227,4,FALSE)),0)</f>
        <v>0</v>
      </c>
      <c r="AM1584" s="6">
        <f>(IFERROR(VLOOKUP(AK1584,Components[[Name]:[Price]],2,FALSE),0))</f>
        <v>0</v>
      </c>
      <c r="AP1584" s="6">
        <f>(IFERROR(VLOOKUP(AN1584,Components[[Name]:[Price]],2,FALSE),0))</f>
        <v>0</v>
      </c>
      <c r="AS1584" s="6">
        <f>(IFERROR(VLOOKUP(AQ1584,Components[[Name]:[Price]],2,FALSE),0))</f>
        <v>0</v>
      </c>
      <c r="AV1584" s="6">
        <f>(IFERROR(VLOOKUP(AT1584,Components[[Name]:[Price]],2,FALSE),0))</f>
        <v>0</v>
      </c>
      <c r="AY1584" s="6">
        <f>(IFERROR(VLOOKUP(AW1584,Components[[Name]:[Price]],2,FALSE),0))</f>
        <v>0</v>
      </c>
      <c r="BB1584" s="6">
        <f>(IFERROR(VLOOKUP(AZ1584,Components[[Name]:[Price]],2,FALSE),0))</f>
        <v>0</v>
      </c>
    </row>
    <row r="1585" spans="9:54" x14ac:dyDescent="0.2">
      <c r="I1585" s="7" t="e">
        <f>Fullmath[[#This Row],[Total CP]]/Fullmath[[#This Row],[Quantity]]</f>
        <v>#DIV/0!</v>
      </c>
      <c r="J15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5" s="6" t="e">
        <f>Fullmath[[#This Row],[Mat Cost]]/Fullmath[[#This Row],[Quantity]]</f>
        <v>#DIV/0!</v>
      </c>
      <c r="L15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5" s="14"/>
      <c r="O1585" s="15">
        <f>IFERROR(_xlfn.IFNA(VLOOKUP(Fullmath[[#This Row],[M1]],$H$2:$L1584,2,FALSE),VLOOKUP(Fullmath[[#This Row],[M1]],$H1586:$L$2227,2,FALSE)),0)</f>
        <v>0</v>
      </c>
      <c r="P1585" s="16">
        <f>IFERROR(_xlfn.IFNA(VLOOKUP(Fullmath[[#This Row],[M1]],$H$2:$L1584,4,FALSE),VLOOKUP(Fullmath[[#This Row],[M1]],$H1586:$L$2227,4,FALSE)),0)</f>
        <v>0</v>
      </c>
      <c r="S1585" s="15">
        <f>IFERROR(_xlfn.IFNA(VLOOKUP(Fullmath[[#This Row],[M2]],$H$2:$L1584,2,FALSE),VLOOKUP(Fullmath[[#This Row],[M2]],$H1586:$L$2227,2,FALSE)),0)</f>
        <v>0</v>
      </c>
      <c r="T1585" s="16">
        <f>IFERROR(_xlfn.IFNA(VLOOKUP(Fullmath[[#This Row],[M2]],$H$2:$L1584,4,FALSE),VLOOKUP(Fullmath[[#This Row],[M2]],$H1586:$L$2227,4,FALSE)),0)</f>
        <v>0</v>
      </c>
      <c r="W1585" s="15">
        <f>IFERROR(_xlfn.IFNA(VLOOKUP(Fullmath[[#This Row],[M3]],$H$2:$L1584,2,FALSE),VLOOKUP(Fullmath[[#This Row],[M3]],$H1586:$L$2227,2,FALSE)),0)</f>
        <v>0</v>
      </c>
      <c r="X1585" s="16">
        <f>IFERROR(_xlfn.IFNA(VLOOKUP(Fullmath[[#This Row],[M3]],$H$2:$L1584,4,FALSE),VLOOKUP(Fullmath[[#This Row],[M3]],$H1586:$L$2227,4,FALSE)),0)</f>
        <v>0</v>
      </c>
      <c r="AA1585" s="15">
        <f>IFERROR(_xlfn.IFNA(VLOOKUP(Fullmath[[#This Row],[M4]],$H$2:$L1584,2,FALSE),VLOOKUP(Fullmath[[#This Row],[M4]],$H1586:$L$2227,2,FALSE)),0)</f>
        <v>0</v>
      </c>
      <c r="AB1585" s="16">
        <f>IFERROR(_xlfn.IFNA(VLOOKUP(Fullmath[[#This Row],[M4]],$H$2:$L1584,4,FALSE),VLOOKUP(Fullmath[[#This Row],[M4]],$H1586:$L$2227,4,FALSE)),0)</f>
        <v>0</v>
      </c>
      <c r="AE1585" s="15">
        <f>IFERROR(_xlfn.IFNA(VLOOKUP(Fullmath[[#This Row],[M5]],$H$2:$L1584,2,FALSE),VLOOKUP(Fullmath[[#This Row],[M5]],$H1586:$L$2227,2,FALSE)),0)</f>
        <v>0</v>
      </c>
      <c r="AF1585" s="16">
        <f>IFERROR(_xlfn.IFNA(VLOOKUP(Fullmath[[#This Row],[M5]],$H$2:$L1584,4,FALSE),VLOOKUP(Fullmath[[#This Row],[M5]],$H1586:$L$2227,4,FALSE)),0)</f>
        <v>0</v>
      </c>
      <c r="AI1585" s="15">
        <f>IFERROR(_xlfn.IFNA(VLOOKUP(Fullmath[[#This Row],[M6]],$H$2:$L1584,2,FALSE),VLOOKUP(Fullmath[[#This Row],[M6]],$H1586:$L$2227,2,FALSE)),0)</f>
        <v>0</v>
      </c>
      <c r="AJ1585" s="16">
        <f>IFERROR(_xlfn.IFNA(VLOOKUP(Fullmath[[#This Row],[M6]],$H$2:$L1584,4,FALSE),VLOOKUP(Fullmath[[#This Row],[M6]],$H1586:$L$2227,4,FALSE)),0)</f>
        <v>0</v>
      </c>
      <c r="AM1585" s="6">
        <f>(IFERROR(VLOOKUP(AK1585,Components[[Name]:[Price]],2,FALSE),0))</f>
        <v>0</v>
      </c>
      <c r="AP1585" s="6">
        <f>(IFERROR(VLOOKUP(AN1585,Components[[Name]:[Price]],2,FALSE),0))</f>
        <v>0</v>
      </c>
      <c r="AS1585" s="6">
        <f>(IFERROR(VLOOKUP(AQ1585,Components[[Name]:[Price]],2,FALSE),0))</f>
        <v>0</v>
      </c>
      <c r="AV1585" s="6">
        <f>(IFERROR(VLOOKUP(AT1585,Components[[Name]:[Price]],2,FALSE),0))</f>
        <v>0</v>
      </c>
      <c r="AY1585" s="6">
        <f>(IFERROR(VLOOKUP(AW1585,Components[[Name]:[Price]],2,FALSE),0))</f>
        <v>0</v>
      </c>
      <c r="BB1585" s="6">
        <f>(IFERROR(VLOOKUP(AZ1585,Components[[Name]:[Price]],2,FALSE),0))</f>
        <v>0</v>
      </c>
    </row>
    <row r="1586" spans="9:54" x14ac:dyDescent="0.2">
      <c r="I1586" s="7" t="e">
        <f>Fullmath[[#This Row],[Total CP]]/Fullmath[[#This Row],[Quantity]]</f>
        <v>#DIV/0!</v>
      </c>
      <c r="J15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6" s="6" t="e">
        <f>Fullmath[[#This Row],[Mat Cost]]/Fullmath[[#This Row],[Quantity]]</f>
        <v>#DIV/0!</v>
      </c>
      <c r="L15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6" s="14"/>
      <c r="O1586" s="15">
        <f>IFERROR(_xlfn.IFNA(VLOOKUP(Fullmath[[#This Row],[M1]],$H$2:$L1585,2,FALSE),VLOOKUP(Fullmath[[#This Row],[M1]],$H1587:$L$2227,2,FALSE)),0)</f>
        <v>0</v>
      </c>
      <c r="P1586" s="16">
        <f>IFERROR(_xlfn.IFNA(VLOOKUP(Fullmath[[#This Row],[M1]],$H$2:$L1585,4,FALSE),VLOOKUP(Fullmath[[#This Row],[M1]],$H1587:$L$2227,4,FALSE)),0)</f>
        <v>0</v>
      </c>
      <c r="S1586" s="15">
        <f>IFERROR(_xlfn.IFNA(VLOOKUP(Fullmath[[#This Row],[M2]],$H$2:$L1585,2,FALSE),VLOOKUP(Fullmath[[#This Row],[M2]],$H1587:$L$2227,2,FALSE)),0)</f>
        <v>0</v>
      </c>
      <c r="T1586" s="16">
        <f>IFERROR(_xlfn.IFNA(VLOOKUP(Fullmath[[#This Row],[M2]],$H$2:$L1585,4,FALSE),VLOOKUP(Fullmath[[#This Row],[M2]],$H1587:$L$2227,4,FALSE)),0)</f>
        <v>0</v>
      </c>
      <c r="W1586" s="15">
        <f>IFERROR(_xlfn.IFNA(VLOOKUP(Fullmath[[#This Row],[M3]],$H$2:$L1585,2,FALSE),VLOOKUP(Fullmath[[#This Row],[M3]],$H1587:$L$2227,2,FALSE)),0)</f>
        <v>0</v>
      </c>
      <c r="X1586" s="16">
        <f>IFERROR(_xlfn.IFNA(VLOOKUP(Fullmath[[#This Row],[M3]],$H$2:$L1585,4,FALSE),VLOOKUP(Fullmath[[#This Row],[M3]],$H1587:$L$2227,4,FALSE)),0)</f>
        <v>0</v>
      </c>
      <c r="AA1586" s="15">
        <f>IFERROR(_xlfn.IFNA(VLOOKUP(Fullmath[[#This Row],[M4]],$H$2:$L1585,2,FALSE),VLOOKUP(Fullmath[[#This Row],[M4]],$H1587:$L$2227,2,FALSE)),0)</f>
        <v>0</v>
      </c>
      <c r="AB1586" s="16">
        <f>IFERROR(_xlfn.IFNA(VLOOKUP(Fullmath[[#This Row],[M4]],$H$2:$L1585,4,FALSE),VLOOKUP(Fullmath[[#This Row],[M4]],$H1587:$L$2227,4,FALSE)),0)</f>
        <v>0</v>
      </c>
      <c r="AE1586" s="15">
        <f>IFERROR(_xlfn.IFNA(VLOOKUP(Fullmath[[#This Row],[M5]],$H$2:$L1585,2,FALSE),VLOOKUP(Fullmath[[#This Row],[M5]],$H1587:$L$2227,2,FALSE)),0)</f>
        <v>0</v>
      </c>
      <c r="AF1586" s="16">
        <f>IFERROR(_xlfn.IFNA(VLOOKUP(Fullmath[[#This Row],[M5]],$H$2:$L1585,4,FALSE),VLOOKUP(Fullmath[[#This Row],[M5]],$H1587:$L$2227,4,FALSE)),0)</f>
        <v>0</v>
      </c>
      <c r="AI1586" s="15">
        <f>IFERROR(_xlfn.IFNA(VLOOKUP(Fullmath[[#This Row],[M6]],$H$2:$L1585,2,FALSE),VLOOKUP(Fullmath[[#This Row],[M6]],$H1587:$L$2227,2,FALSE)),0)</f>
        <v>0</v>
      </c>
      <c r="AJ1586" s="16">
        <f>IFERROR(_xlfn.IFNA(VLOOKUP(Fullmath[[#This Row],[M6]],$H$2:$L1585,4,FALSE),VLOOKUP(Fullmath[[#This Row],[M6]],$H1587:$L$2227,4,FALSE)),0)</f>
        <v>0</v>
      </c>
      <c r="AM1586" s="6">
        <f>(IFERROR(VLOOKUP(AK1586,Components[[Name]:[Price]],2,FALSE),0))</f>
        <v>0</v>
      </c>
      <c r="AP1586" s="6">
        <f>(IFERROR(VLOOKUP(AN1586,Components[[Name]:[Price]],2,FALSE),0))</f>
        <v>0</v>
      </c>
      <c r="AS1586" s="6">
        <f>(IFERROR(VLOOKUP(AQ1586,Components[[Name]:[Price]],2,FALSE),0))</f>
        <v>0</v>
      </c>
      <c r="AV1586" s="6">
        <f>(IFERROR(VLOOKUP(AT1586,Components[[Name]:[Price]],2,FALSE),0))</f>
        <v>0</v>
      </c>
      <c r="AY1586" s="6">
        <f>(IFERROR(VLOOKUP(AW1586,Components[[Name]:[Price]],2,FALSE),0))</f>
        <v>0</v>
      </c>
      <c r="BB1586" s="6">
        <f>(IFERROR(VLOOKUP(AZ1586,Components[[Name]:[Price]],2,FALSE),0))</f>
        <v>0</v>
      </c>
    </row>
    <row r="1587" spans="9:54" x14ac:dyDescent="0.2">
      <c r="I1587" s="7" t="e">
        <f>Fullmath[[#This Row],[Total CP]]/Fullmath[[#This Row],[Quantity]]</f>
        <v>#DIV/0!</v>
      </c>
      <c r="J15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7" s="6" t="e">
        <f>Fullmath[[#This Row],[Mat Cost]]/Fullmath[[#This Row],[Quantity]]</f>
        <v>#DIV/0!</v>
      </c>
      <c r="L15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7" s="14"/>
      <c r="O1587" s="15">
        <f>IFERROR(_xlfn.IFNA(VLOOKUP(Fullmath[[#This Row],[M1]],$H$2:$L1586,2,FALSE),VLOOKUP(Fullmath[[#This Row],[M1]],$H1588:$L$2227,2,FALSE)),0)</f>
        <v>0</v>
      </c>
      <c r="P1587" s="16">
        <f>IFERROR(_xlfn.IFNA(VLOOKUP(Fullmath[[#This Row],[M1]],$H$2:$L1586,4,FALSE),VLOOKUP(Fullmath[[#This Row],[M1]],$H1588:$L$2227,4,FALSE)),0)</f>
        <v>0</v>
      </c>
      <c r="S1587" s="15">
        <f>IFERROR(_xlfn.IFNA(VLOOKUP(Fullmath[[#This Row],[M2]],$H$2:$L1586,2,FALSE),VLOOKUP(Fullmath[[#This Row],[M2]],$H1588:$L$2227,2,FALSE)),0)</f>
        <v>0</v>
      </c>
      <c r="T1587" s="16">
        <f>IFERROR(_xlfn.IFNA(VLOOKUP(Fullmath[[#This Row],[M2]],$H$2:$L1586,4,FALSE),VLOOKUP(Fullmath[[#This Row],[M2]],$H1588:$L$2227,4,FALSE)),0)</f>
        <v>0</v>
      </c>
      <c r="W1587" s="15">
        <f>IFERROR(_xlfn.IFNA(VLOOKUP(Fullmath[[#This Row],[M3]],$H$2:$L1586,2,FALSE),VLOOKUP(Fullmath[[#This Row],[M3]],$H1588:$L$2227,2,FALSE)),0)</f>
        <v>0</v>
      </c>
      <c r="X1587" s="16">
        <f>IFERROR(_xlfn.IFNA(VLOOKUP(Fullmath[[#This Row],[M3]],$H$2:$L1586,4,FALSE),VLOOKUP(Fullmath[[#This Row],[M3]],$H1588:$L$2227,4,FALSE)),0)</f>
        <v>0</v>
      </c>
      <c r="AA1587" s="15">
        <f>IFERROR(_xlfn.IFNA(VLOOKUP(Fullmath[[#This Row],[M4]],$H$2:$L1586,2,FALSE),VLOOKUP(Fullmath[[#This Row],[M4]],$H1588:$L$2227,2,FALSE)),0)</f>
        <v>0</v>
      </c>
      <c r="AB1587" s="16">
        <f>IFERROR(_xlfn.IFNA(VLOOKUP(Fullmath[[#This Row],[M4]],$H$2:$L1586,4,FALSE),VLOOKUP(Fullmath[[#This Row],[M4]],$H1588:$L$2227,4,FALSE)),0)</f>
        <v>0</v>
      </c>
      <c r="AE1587" s="15">
        <f>IFERROR(_xlfn.IFNA(VLOOKUP(Fullmath[[#This Row],[M5]],$H$2:$L1586,2,FALSE),VLOOKUP(Fullmath[[#This Row],[M5]],$H1588:$L$2227,2,FALSE)),0)</f>
        <v>0</v>
      </c>
      <c r="AF1587" s="16">
        <f>IFERROR(_xlfn.IFNA(VLOOKUP(Fullmath[[#This Row],[M5]],$H$2:$L1586,4,FALSE),VLOOKUP(Fullmath[[#This Row],[M5]],$H1588:$L$2227,4,FALSE)),0)</f>
        <v>0</v>
      </c>
      <c r="AI1587" s="15">
        <f>IFERROR(_xlfn.IFNA(VLOOKUP(Fullmath[[#This Row],[M6]],$H$2:$L1586,2,FALSE),VLOOKUP(Fullmath[[#This Row],[M6]],$H1588:$L$2227,2,FALSE)),0)</f>
        <v>0</v>
      </c>
      <c r="AJ1587" s="16">
        <f>IFERROR(_xlfn.IFNA(VLOOKUP(Fullmath[[#This Row],[M6]],$H$2:$L1586,4,FALSE),VLOOKUP(Fullmath[[#This Row],[M6]],$H1588:$L$2227,4,FALSE)),0)</f>
        <v>0</v>
      </c>
      <c r="AM1587" s="6">
        <f>(IFERROR(VLOOKUP(AK1587,Components[[Name]:[Price]],2,FALSE),0))</f>
        <v>0</v>
      </c>
      <c r="AP1587" s="6">
        <f>(IFERROR(VLOOKUP(AN1587,Components[[Name]:[Price]],2,FALSE),0))</f>
        <v>0</v>
      </c>
      <c r="AS1587" s="6">
        <f>(IFERROR(VLOOKUP(AQ1587,Components[[Name]:[Price]],2,FALSE),0))</f>
        <v>0</v>
      </c>
      <c r="AV1587" s="6">
        <f>(IFERROR(VLOOKUP(AT1587,Components[[Name]:[Price]],2,FALSE),0))</f>
        <v>0</v>
      </c>
      <c r="AY1587" s="6">
        <f>(IFERROR(VLOOKUP(AW1587,Components[[Name]:[Price]],2,FALSE),0))</f>
        <v>0</v>
      </c>
      <c r="BB1587" s="6">
        <f>(IFERROR(VLOOKUP(AZ1587,Components[[Name]:[Price]],2,FALSE),0))</f>
        <v>0</v>
      </c>
    </row>
    <row r="1588" spans="9:54" x14ac:dyDescent="0.2">
      <c r="I1588" s="7" t="e">
        <f>Fullmath[[#This Row],[Total CP]]/Fullmath[[#This Row],[Quantity]]</f>
        <v>#DIV/0!</v>
      </c>
      <c r="J15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8" s="6" t="e">
        <f>Fullmath[[#This Row],[Mat Cost]]/Fullmath[[#This Row],[Quantity]]</f>
        <v>#DIV/0!</v>
      </c>
      <c r="L15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8" s="14"/>
      <c r="O1588" s="15">
        <f>IFERROR(_xlfn.IFNA(VLOOKUP(Fullmath[[#This Row],[M1]],$H$2:$L1587,2,FALSE),VLOOKUP(Fullmath[[#This Row],[M1]],$H1589:$L$2227,2,FALSE)),0)</f>
        <v>0</v>
      </c>
      <c r="P1588" s="16">
        <f>IFERROR(_xlfn.IFNA(VLOOKUP(Fullmath[[#This Row],[M1]],$H$2:$L1587,4,FALSE),VLOOKUP(Fullmath[[#This Row],[M1]],$H1589:$L$2227,4,FALSE)),0)</f>
        <v>0</v>
      </c>
      <c r="S1588" s="15">
        <f>IFERROR(_xlfn.IFNA(VLOOKUP(Fullmath[[#This Row],[M2]],$H$2:$L1587,2,FALSE),VLOOKUP(Fullmath[[#This Row],[M2]],$H1589:$L$2227,2,FALSE)),0)</f>
        <v>0</v>
      </c>
      <c r="T1588" s="16">
        <f>IFERROR(_xlfn.IFNA(VLOOKUP(Fullmath[[#This Row],[M2]],$H$2:$L1587,4,FALSE),VLOOKUP(Fullmath[[#This Row],[M2]],$H1589:$L$2227,4,FALSE)),0)</f>
        <v>0</v>
      </c>
      <c r="W1588" s="15">
        <f>IFERROR(_xlfn.IFNA(VLOOKUP(Fullmath[[#This Row],[M3]],$H$2:$L1587,2,FALSE),VLOOKUP(Fullmath[[#This Row],[M3]],$H1589:$L$2227,2,FALSE)),0)</f>
        <v>0</v>
      </c>
      <c r="X1588" s="16">
        <f>IFERROR(_xlfn.IFNA(VLOOKUP(Fullmath[[#This Row],[M3]],$H$2:$L1587,4,FALSE),VLOOKUP(Fullmath[[#This Row],[M3]],$H1589:$L$2227,4,FALSE)),0)</f>
        <v>0</v>
      </c>
      <c r="AA1588" s="15">
        <f>IFERROR(_xlfn.IFNA(VLOOKUP(Fullmath[[#This Row],[M4]],$H$2:$L1587,2,FALSE),VLOOKUP(Fullmath[[#This Row],[M4]],$H1589:$L$2227,2,FALSE)),0)</f>
        <v>0</v>
      </c>
      <c r="AB1588" s="16">
        <f>IFERROR(_xlfn.IFNA(VLOOKUP(Fullmath[[#This Row],[M4]],$H$2:$L1587,4,FALSE),VLOOKUP(Fullmath[[#This Row],[M4]],$H1589:$L$2227,4,FALSE)),0)</f>
        <v>0</v>
      </c>
      <c r="AE1588" s="15">
        <f>IFERROR(_xlfn.IFNA(VLOOKUP(Fullmath[[#This Row],[M5]],$H$2:$L1587,2,FALSE),VLOOKUP(Fullmath[[#This Row],[M5]],$H1589:$L$2227,2,FALSE)),0)</f>
        <v>0</v>
      </c>
      <c r="AF1588" s="16">
        <f>IFERROR(_xlfn.IFNA(VLOOKUP(Fullmath[[#This Row],[M5]],$H$2:$L1587,4,FALSE),VLOOKUP(Fullmath[[#This Row],[M5]],$H1589:$L$2227,4,FALSE)),0)</f>
        <v>0</v>
      </c>
      <c r="AI1588" s="15">
        <f>IFERROR(_xlfn.IFNA(VLOOKUP(Fullmath[[#This Row],[M6]],$H$2:$L1587,2,FALSE),VLOOKUP(Fullmath[[#This Row],[M6]],$H1589:$L$2227,2,FALSE)),0)</f>
        <v>0</v>
      </c>
      <c r="AJ1588" s="16">
        <f>IFERROR(_xlfn.IFNA(VLOOKUP(Fullmath[[#This Row],[M6]],$H$2:$L1587,4,FALSE),VLOOKUP(Fullmath[[#This Row],[M6]],$H1589:$L$2227,4,FALSE)),0)</f>
        <v>0</v>
      </c>
      <c r="AM1588" s="6">
        <f>(IFERROR(VLOOKUP(AK1588,Components[[Name]:[Price]],2,FALSE),0))</f>
        <v>0</v>
      </c>
      <c r="AP1588" s="6">
        <f>(IFERROR(VLOOKUP(AN1588,Components[[Name]:[Price]],2,FALSE),0))</f>
        <v>0</v>
      </c>
      <c r="AS1588" s="6">
        <f>(IFERROR(VLOOKUP(AQ1588,Components[[Name]:[Price]],2,FALSE),0))</f>
        <v>0</v>
      </c>
      <c r="AV1588" s="6">
        <f>(IFERROR(VLOOKUP(AT1588,Components[[Name]:[Price]],2,FALSE),0))</f>
        <v>0</v>
      </c>
      <c r="AY1588" s="6">
        <f>(IFERROR(VLOOKUP(AW1588,Components[[Name]:[Price]],2,FALSE),0))</f>
        <v>0</v>
      </c>
      <c r="BB1588" s="6">
        <f>(IFERROR(VLOOKUP(AZ1588,Components[[Name]:[Price]],2,FALSE),0))</f>
        <v>0</v>
      </c>
    </row>
    <row r="1589" spans="9:54" x14ac:dyDescent="0.2">
      <c r="I1589" s="7" t="e">
        <f>Fullmath[[#This Row],[Total CP]]/Fullmath[[#This Row],[Quantity]]</f>
        <v>#DIV/0!</v>
      </c>
      <c r="J15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89" s="6" t="e">
        <f>Fullmath[[#This Row],[Mat Cost]]/Fullmath[[#This Row],[Quantity]]</f>
        <v>#DIV/0!</v>
      </c>
      <c r="L15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89" s="14"/>
      <c r="O1589" s="15">
        <f>IFERROR(_xlfn.IFNA(VLOOKUP(Fullmath[[#This Row],[M1]],$H$2:$L1588,2,FALSE),VLOOKUP(Fullmath[[#This Row],[M1]],$H1590:$L$2227,2,FALSE)),0)</f>
        <v>0</v>
      </c>
      <c r="P1589" s="16">
        <f>IFERROR(_xlfn.IFNA(VLOOKUP(Fullmath[[#This Row],[M1]],$H$2:$L1588,4,FALSE),VLOOKUP(Fullmath[[#This Row],[M1]],$H1590:$L$2227,4,FALSE)),0)</f>
        <v>0</v>
      </c>
      <c r="S1589" s="15">
        <f>IFERROR(_xlfn.IFNA(VLOOKUP(Fullmath[[#This Row],[M2]],$H$2:$L1588,2,FALSE),VLOOKUP(Fullmath[[#This Row],[M2]],$H1590:$L$2227,2,FALSE)),0)</f>
        <v>0</v>
      </c>
      <c r="T1589" s="16">
        <f>IFERROR(_xlfn.IFNA(VLOOKUP(Fullmath[[#This Row],[M2]],$H$2:$L1588,4,FALSE),VLOOKUP(Fullmath[[#This Row],[M2]],$H1590:$L$2227,4,FALSE)),0)</f>
        <v>0</v>
      </c>
      <c r="W1589" s="15">
        <f>IFERROR(_xlfn.IFNA(VLOOKUP(Fullmath[[#This Row],[M3]],$H$2:$L1588,2,FALSE),VLOOKUP(Fullmath[[#This Row],[M3]],$H1590:$L$2227,2,FALSE)),0)</f>
        <v>0</v>
      </c>
      <c r="X1589" s="16">
        <f>IFERROR(_xlfn.IFNA(VLOOKUP(Fullmath[[#This Row],[M3]],$H$2:$L1588,4,FALSE),VLOOKUP(Fullmath[[#This Row],[M3]],$H1590:$L$2227,4,FALSE)),0)</f>
        <v>0</v>
      </c>
      <c r="AA1589" s="15">
        <f>IFERROR(_xlfn.IFNA(VLOOKUP(Fullmath[[#This Row],[M4]],$H$2:$L1588,2,FALSE),VLOOKUP(Fullmath[[#This Row],[M4]],$H1590:$L$2227,2,FALSE)),0)</f>
        <v>0</v>
      </c>
      <c r="AB1589" s="16">
        <f>IFERROR(_xlfn.IFNA(VLOOKUP(Fullmath[[#This Row],[M4]],$H$2:$L1588,4,FALSE),VLOOKUP(Fullmath[[#This Row],[M4]],$H1590:$L$2227,4,FALSE)),0)</f>
        <v>0</v>
      </c>
      <c r="AE1589" s="15">
        <f>IFERROR(_xlfn.IFNA(VLOOKUP(Fullmath[[#This Row],[M5]],$H$2:$L1588,2,FALSE),VLOOKUP(Fullmath[[#This Row],[M5]],$H1590:$L$2227,2,FALSE)),0)</f>
        <v>0</v>
      </c>
      <c r="AF1589" s="16">
        <f>IFERROR(_xlfn.IFNA(VLOOKUP(Fullmath[[#This Row],[M5]],$H$2:$L1588,4,FALSE),VLOOKUP(Fullmath[[#This Row],[M5]],$H1590:$L$2227,4,FALSE)),0)</f>
        <v>0</v>
      </c>
      <c r="AI1589" s="15">
        <f>IFERROR(_xlfn.IFNA(VLOOKUP(Fullmath[[#This Row],[M6]],$H$2:$L1588,2,FALSE),VLOOKUP(Fullmath[[#This Row],[M6]],$H1590:$L$2227,2,FALSE)),0)</f>
        <v>0</v>
      </c>
      <c r="AJ1589" s="16">
        <f>IFERROR(_xlfn.IFNA(VLOOKUP(Fullmath[[#This Row],[M6]],$H$2:$L1588,4,FALSE),VLOOKUP(Fullmath[[#This Row],[M6]],$H1590:$L$2227,4,FALSE)),0)</f>
        <v>0</v>
      </c>
      <c r="AM1589" s="6">
        <f>(IFERROR(VLOOKUP(AK1589,Components[[Name]:[Price]],2,FALSE),0))</f>
        <v>0</v>
      </c>
      <c r="AP1589" s="6">
        <f>(IFERROR(VLOOKUP(AN1589,Components[[Name]:[Price]],2,FALSE),0))</f>
        <v>0</v>
      </c>
      <c r="AS1589" s="6">
        <f>(IFERROR(VLOOKUP(AQ1589,Components[[Name]:[Price]],2,FALSE),0))</f>
        <v>0</v>
      </c>
      <c r="AV1589" s="6">
        <f>(IFERROR(VLOOKUP(AT1589,Components[[Name]:[Price]],2,FALSE),0))</f>
        <v>0</v>
      </c>
      <c r="AY1589" s="6">
        <f>(IFERROR(VLOOKUP(AW1589,Components[[Name]:[Price]],2,FALSE),0))</f>
        <v>0</v>
      </c>
      <c r="BB1589" s="6">
        <f>(IFERROR(VLOOKUP(AZ1589,Components[[Name]:[Price]],2,FALSE),0))</f>
        <v>0</v>
      </c>
    </row>
    <row r="1590" spans="9:54" x14ac:dyDescent="0.2">
      <c r="I1590" s="7" t="e">
        <f>Fullmath[[#This Row],[Total CP]]/Fullmath[[#This Row],[Quantity]]</f>
        <v>#DIV/0!</v>
      </c>
      <c r="J15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0" s="6" t="e">
        <f>Fullmath[[#This Row],[Mat Cost]]/Fullmath[[#This Row],[Quantity]]</f>
        <v>#DIV/0!</v>
      </c>
      <c r="L15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0" s="14"/>
      <c r="O1590" s="15">
        <f>IFERROR(_xlfn.IFNA(VLOOKUP(Fullmath[[#This Row],[M1]],$H$2:$L1589,2,FALSE),VLOOKUP(Fullmath[[#This Row],[M1]],$H1591:$L$2227,2,FALSE)),0)</f>
        <v>0</v>
      </c>
      <c r="P1590" s="16">
        <f>IFERROR(_xlfn.IFNA(VLOOKUP(Fullmath[[#This Row],[M1]],$H$2:$L1589,4,FALSE),VLOOKUP(Fullmath[[#This Row],[M1]],$H1591:$L$2227,4,FALSE)),0)</f>
        <v>0</v>
      </c>
      <c r="S1590" s="15">
        <f>IFERROR(_xlfn.IFNA(VLOOKUP(Fullmath[[#This Row],[M2]],$H$2:$L1589,2,FALSE),VLOOKUP(Fullmath[[#This Row],[M2]],$H1591:$L$2227,2,FALSE)),0)</f>
        <v>0</v>
      </c>
      <c r="T1590" s="16">
        <f>IFERROR(_xlfn.IFNA(VLOOKUP(Fullmath[[#This Row],[M2]],$H$2:$L1589,4,FALSE),VLOOKUP(Fullmath[[#This Row],[M2]],$H1591:$L$2227,4,FALSE)),0)</f>
        <v>0</v>
      </c>
      <c r="W1590" s="15">
        <f>IFERROR(_xlfn.IFNA(VLOOKUP(Fullmath[[#This Row],[M3]],$H$2:$L1589,2,FALSE),VLOOKUP(Fullmath[[#This Row],[M3]],$H1591:$L$2227,2,FALSE)),0)</f>
        <v>0</v>
      </c>
      <c r="X1590" s="16">
        <f>IFERROR(_xlfn.IFNA(VLOOKUP(Fullmath[[#This Row],[M3]],$H$2:$L1589,4,FALSE),VLOOKUP(Fullmath[[#This Row],[M3]],$H1591:$L$2227,4,FALSE)),0)</f>
        <v>0</v>
      </c>
      <c r="AA1590" s="15">
        <f>IFERROR(_xlfn.IFNA(VLOOKUP(Fullmath[[#This Row],[M4]],$H$2:$L1589,2,FALSE),VLOOKUP(Fullmath[[#This Row],[M4]],$H1591:$L$2227,2,FALSE)),0)</f>
        <v>0</v>
      </c>
      <c r="AB1590" s="16">
        <f>IFERROR(_xlfn.IFNA(VLOOKUP(Fullmath[[#This Row],[M4]],$H$2:$L1589,4,FALSE),VLOOKUP(Fullmath[[#This Row],[M4]],$H1591:$L$2227,4,FALSE)),0)</f>
        <v>0</v>
      </c>
      <c r="AE1590" s="15">
        <f>IFERROR(_xlfn.IFNA(VLOOKUP(Fullmath[[#This Row],[M5]],$H$2:$L1589,2,FALSE),VLOOKUP(Fullmath[[#This Row],[M5]],$H1591:$L$2227,2,FALSE)),0)</f>
        <v>0</v>
      </c>
      <c r="AF1590" s="16">
        <f>IFERROR(_xlfn.IFNA(VLOOKUP(Fullmath[[#This Row],[M5]],$H$2:$L1589,4,FALSE),VLOOKUP(Fullmath[[#This Row],[M5]],$H1591:$L$2227,4,FALSE)),0)</f>
        <v>0</v>
      </c>
      <c r="AI1590" s="15">
        <f>IFERROR(_xlfn.IFNA(VLOOKUP(Fullmath[[#This Row],[M6]],$H$2:$L1589,2,FALSE),VLOOKUP(Fullmath[[#This Row],[M6]],$H1591:$L$2227,2,FALSE)),0)</f>
        <v>0</v>
      </c>
      <c r="AJ1590" s="16">
        <f>IFERROR(_xlfn.IFNA(VLOOKUP(Fullmath[[#This Row],[M6]],$H$2:$L1589,4,FALSE),VLOOKUP(Fullmath[[#This Row],[M6]],$H1591:$L$2227,4,FALSE)),0)</f>
        <v>0</v>
      </c>
      <c r="AM1590" s="6">
        <f>(IFERROR(VLOOKUP(AK1590,Components[[Name]:[Price]],2,FALSE),0))</f>
        <v>0</v>
      </c>
      <c r="AP1590" s="6">
        <f>(IFERROR(VLOOKUP(AN1590,Components[[Name]:[Price]],2,FALSE),0))</f>
        <v>0</v>
      </c>
      <c r="AS1590" s="6">
        <f>(IFERROR(VLOOKUP(AQ1590,Components[[Name]:[Price]],2,FALSE),0))</f>
        <v>0</v>
      </c>
      <c r="AV1590" s="6">
        <f>(IFERROR(VLOOKUP(AT1590,Components[[Name]:[Price]],2,FALSE),0))</f>
        <v>0</v>
      </c>
      <c r="AY1590" s="6">
        <f>(IFERROR(VLOOKUP(AW1590,Components[[Name]:[Price]],2,FALSE),0))</f>
        <v>0</v>
      </c>
      <c r="BB1590" s="6">
        <f>(IFERROR(VLOOKUP(AZ1590,Components[[Name]:[Price]],2,FALSE),0))</f>
        <v>0</v>
      </c>
    </row>
    <row r="1591" spans="9:54" x14ac:dyDescent="0.2">
      <c r="I1591" s="7" t="e">
        <f>Fullmath[[#This Row],[Total CP]]/Fullmath[[#This Row],[Quantity]]</f>
        <v>#DIV/0!</v>
      </c>
      <c r="J15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1" s="6" t="e">
        <f>Fullmath[[#This Row],[Mat Cost]]/Fullmath[[#This Row],[Quantity]]</f>
        <v>#DIV/0!</v>
      </c>
      <c r="L15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1" s="14"/>
      <c r="O1591" s="15">
        <f>IFERROR(_xlfn.IFNA(VLOOKUP(Fullmath[[#This Row],[M1]],$H$2:$L1590,2,FALSE),VLOOKUP(Fullmath[[#This Row],[M1]],$H1592:$L$2227,2,FALSE)),0)</f>
        <v>0</v>
      </c>
      <c r="P1591" s="16">
        <f>IFERROR(_xlfn.IFNA(VLOOKUP(Fullmath[[#This Row],[M1]],$H$2:$L1590,4,FALSE),VLOOKUP(Fullmath[[#This Row],[M1]],$H1592:$L$2227,4,FALSE)),0)</f>
        <v>0</v>
      </c>
      <c r="S1591" s="15">
        <f>IFERROR(_xlfn.IFNA(VLOOKUP(Fullmath[[#This Row],[M2]],$H$2:$L1590,2,FALSE),VLOOKUP(Fullmath[[#This Row],[M2]],$H1592:$L$2227,2,FALSE)),0)</f>
        <v>0</v>
      </c>
      <c r="T1591" s="16">
        <f>IFERROR(_xlfn.IFNA(VLOOKUP(Fullmath[[#This Row],[M2]],$H$2:$L1590,4,FALSE),VLOOKUP(Fullmath[[#This Row],[M2]],$H1592:$L$2227,4,FALSE)),0)</f>
        <v>0</v>
      </c>
      <c r="W1591" s="15">
        <f>IFERROR(_xlfn.IFNA(VLOOKUP(Fullmath[[#This Row],[M3]],$H$2:$L1590,2,FALSE),VLOOKUP(Fullmath[[#This Row],[M3]],$H1592:$L$2227,2,FALSE)),0)</f>
        <v>0</v>
      </c>
      <c r="X1591" s="16">
        <f>IFERROR(_xlfn.IFNA(VLOOKUP(Fullmath[[#This Row],[M3]],$H$2:$L1590,4,FALSE),VLOOKUP(Fullmath[[#This Row],[M3]],$H1592:$L$2227,4,FALSE)),0)</f>
        <v>0</v>
      </c>
      <c r="AA1591" s="15">
        <f>IFERROR(_xlfn.IFNA(VLOOKUP(Fullmath[[#This Row],[M4]],$H$2:$L1590,2,FALSE),VLOOKUP(Fullmath[[#This Row],[M4]],$H1592:$L$2227,2,FALSE)),0)</f>
        <v>0</v>
      </c>
      <c r="AB1591" s="16">
        <f>IFERROR(_xlfn.IFNA(VLOOKUP(Fullmath[[#This Row],[M4]],$H$2:$L1590,4,FALSE),VLOOKUP(Fullmath[[#This Row],[M4]],$H1592:$L$2227,4,FALSE)),0)</f>
        <v>0</v>
      </c>
      <c r="AE1591" s="15">
        <f>IFERROR(_xlfn.IFNA(VLOOKUP(Fullmath[[#This Row],[M5]],$H$2:$L1590,2,FALSE),VLOOKUP(Fullmath[[#This Row],[M5]],$H1592:$L$2227,2,FALSE)),0)</f>
        <v>0</v>
      </c>
      <c r="AF1591" s="16">
        <f>IFERROR(_xlfn.IFNA(VLOOKUP(Fullmath[[#This Row],[M5]],$H$2:$L1590,4,FALSE),VLOOKUP(Fullmath[[#This Row],[M5]],$H1592:$L$2227,4,FALSE)),0)</f>
        <v>0</v>
      </c>
      <c r="AI1591" s="15">
        <f>IFERROR(_xlfn.IFNA(VLOOKUP(Fullmath[[#This Row],[M6]],$H$2:$L1590,2,FALSE),VLOOKUP(Fullmath[[#This Row],[M6]],$H1592:$L$2227,2,FALSE)),0)</f>
        <v>0</v>
      </c>
      <c r="AJ1591" s="16">
        <f>IFERROR(_xlfn.IFNA(VLOOKUP(Fullmath[[#This Row],[M6]],$H$2:$L1590,4,FALSE),VLOOKUP(Fullmath[[#This Row],[M6]],$H1592:$L$2227,4,FALSE)),0)</f>
        <v>0</v>
      </c>
      <c r="AM1591" s="6">
        <f>(IFERROR(VLOOKUP(AK1591,Components[[Name]:[Price]],2,FALSE),0))</f>
        <v>0</v>
      </c>
      <c r="AP1591" s="6">
        <f>(IFERROR(VLOOKUP(AN1591,Components[[Name]:[Price]],2,FALSE),0))</f>
        <v>0</v>
      </c>
      <c r="AS1591" s="6">
        <f>(IFERROR(VLOOKUP(AQ1591,Components[[Name]:[Price]],2,FALSE),0))</f>
        <v>0</v>
      </c>
      <c r="AV1591" s="6">
        <f>(IFERROR(VLOOKUP(AT1591,Components[[Name]:[Price]],2,FALSE),0))</f>
        <v>0</v>
      </c>
      <c r="AY1591" s="6">
        <f>(IFERROR(VLOOKUP(AW1591,Components[[Name]:[Price]],2,FALSE),0))</f>
        <v>0</v>
      </c>
      <c r="BB1591" s="6">
        <f>(IFERROR(VLOOKUP(AZ1591,Components[[Name]:[Price]],2,FALSE),0))</f>
        <v>0</v>
      </c>
    </row>
    <row r="1592" spans="9:54" x14ac:dyDescent="0.2">
      <c r="I1592" s="7" t="e">
        <f>Fullmath[[#This Row],[Total CP]]/Fullmath[[#This Row],[Quantity]]</f>
        <v>#DIV/0!</v>
      </c>
      <c r="J15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2" s="6" t="e">
        <f>Fullmath[[#This Row],[Mat Cost]]/Fullmath[[#This Row],[Quantity]]</f>
        <v>#DIV/0!</v>
      </c>
      <c r="L15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2" s="14"/>
      <c r="O1592" s="15">
        <f>IFERROR(_xlfn.IFNA(VLOOKUP(Fullmath[[#This Row],[M1]],$H$2:$L1591,2,FALSE),VLOOKUP(Fullmath[[#This Row],[M1]],$H1593:$L$2227,2,FALSE)),0)</f>
        <v>0</v>
      </c>
      <c r="P1592" s="16">
        <f>IFERROR(_xlfn.IFNA(VLOOKUP(Fullmath[[#This Row],[M1]],$H$2:$L1591,4,FALSE),VLOOKUP(Fullmath[[#This Row],[M1]],$H1593:$L$2227,4,FALSE)),0)</f>
        <v>0</v>
      </c>
      <c r="S1592" s="15">
        <f>IFERROR(_xlfn.IFNA(VLOOKUP(Fullmath[[#This Row],[M2]],$H$2:$L1591,2,FALSE),VLOOKUP(Fullmath[[#This Row],[M2]],$H1593:$L$2227,2,FALSE)),0)</f>
        <v>0</v>
      </c>
      <c r="T1592" s="16">
        <f>IFERROR(_xlfn.IFNA(VLOOKUP(Fullmath[[#This Row],[M2]],$H$2:$L1591,4,FALSE),VLOOKUP(Fullmath[[#This Row],[M2]],$H1593:$L$2227,4,FALSE)),0)</f>
        <v>0</v>
      </c>
      <c r="W1592" s="15">
        <f>IFERROR(_xlfn.IFNA(VLOOKUP(Fullmath[[#This Row],[M3]],$H$2:$L1591,2,FALSE),VLOOKUP(Fullmath[[#This Row],[M3]],$H1593:$L$2227,2,FALSE)),0)</f>
        <v>0</v>
      </c>
      <c r="X1592" s="16">
        <f>IFERROR(_xlfn.IFNA(VLOOKUP(Fullmath[[#This Row],[M3]],$H$2:$L1591,4,FALSE),VLOOKUP(Fullmath[[#This Row],[M3]],$H1593:$L$2227,4,FALSE)),0)</f>
        <v>0</v>
      </c>
      <c r="AA1592" s="15">
        <f>IFERROR(_xlfn.IFNA(VLOOKUP(Fullmath[[#This Row],[M4]],$H$2:$L1591,2,FALSE),VLOOKUP(Fullmath[[#This Row],[M4]],$H1593:$L$2227,2,FALSE)),0)</f>
        <v>0</v>
      </c>
      <c r="AB1592" s="16">
        <f>IFERROR(_xlfn.IFNA(VLOOKUP(Fullmath[[#This Row],[M4]],$H$2:$L1591,4,FALSE),VLOOKUP(Fullmath[[#This Row],[M4]],$H1593:$L$2227,4,FALSE)),0)</f>
        <v>0</v>
      </c>
      <c r="AE1592" s="15">
        <f>IFERROR(_xlfn.IFNA(VLOOKUP(Fullmath[[#This Row],[M5]],$H$2:$L1591,2,FALSE),VLOOKUP(Fullmath[[#This Row],[M5]],$H1593:$L$2227,2,FALSE)),0)</f>
        <v>0</v>
      </c>
      <c r="AF1592" s="16">
        <f>IFERROR(_xlfn.IFNA(VLOOKUP(Fullmath[[#This Row],[M5]],$H$2:$L1591,4,FALSE),VLOOKUP(Fullmath[[#This Row],[M5]],$H1593:$L$2227,4,FALSE)),0)</f>
        <v>0</v>
      </c>
      <c r="AI1592" s="15">
        <f>IFERROR(_xlfn.IFNA(VLOOKUP(Fullmath[[#This Row],[M6]],$H$2:$L1591,2,FALSE),VLOOKUP(Fullmath[[#This Row],[M6]],$H1593:$L$2227,2,FALSE)),0)</f>
        <v>0</v>
      </c>
      <c r="AJ1592" s="16">
        <f>IFERROR(_xlfn.IFNA(VLOOKUP(Fullmath[[#This Row],[M6]],$H$2:$L1591,4,FALSE),VLOOKUP(Fullmath[[#This Row],[M6]],$H1593:$L$2227,4,FALSE)),0)</f>
        <v>0</v>
      </c>
      <c r="AM1592" s="6">
        <f>(IFERROR(VLOOKUP(AK1592,Components[[Name]:[Price]],2,FALSE),0))</f>
        <v>0</v>
      </c>
      <c r="AP1592" s="6">
        <f>(IFERROR(VLOOKUP(AN1592,Components[[Name]:[Price]],2,FALSE),0))</f>
        <v>0</v>
      </c>
      <c r="AS1592" s="6">
        <f>(IFERROR(VLOOKUP(AQ1592,Components[[Name]:[Price]],2,FALSE),0))</f>
        <v>0</v>
      </c>
      <c r="AV1592" s="6">
        <f>(IFERROR(VLOOKUP(AT1592,Components[[Name]:[Price]],2,FALSE),0))</f>
        <v>0</v>
      </c>
      <c r="AY1592" s="6">
        <f>(IFERROR(VLOOKUP(AW1592,Components[[Name]:[Price]],2,FALSE),0))</f>
        <v>0</v>
      </c>
      <c r="BB1592" s="6">
        <f>(IFERROR(VLOOKUP(AZ1592,Components[[Name]:[Price]],2,FALSE),0))</f>
        <v>0</v>
      </c>
    </row>
    <row r="1593" spans="9:54" x14ac:dyDescent="0.2">
      <c r="I1593" s="7" t="e">
        <f>Fullmath[[#This Row],[Total CP]]/Fullmath[[#This Row],[Quantity]]</f>
        <v>#DIV/0!</v>
      </c>
      <c r="J15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3" s="6" t="e">
        <f>Fullmath[[#This Row],[Mat Cost]]/Fullmath[[#This Row],[Quantity]]</f>
        <v>#DIV/0!</v>
      </c>
      <c r="L15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3" s="14"/>
      <c r="O1593" s="15">
        <f>IFERROR(_xlfn.IFNA(VLOOKUP(Fullmath[[#This Row],[M1]],$H$2:$L1592,2,FALSE),VLOOKUP(Fullmath[[#This Row],[M1]],$H1594:$L$2227,2,FALSE)),0)</f>
        <v>0</v>
      </c>
      <c r="P1593" s="16">
        <f>IFERROR(_xlfn.IFNA(VLOOKUP(Fullmath[[#This Row],[M1]],$H$2:$L1592,4,FALSE),VLOOKUP(Fullmath[[#This Row],[M1]],$H1594:$L$2227,4,FALSE)),0)</f>
        <v>0</v>
      </c>
      <c r="S1593" s="15">
        <f>IFERROR(_xlfn.IFNA(VLOOKUP(Fullmath[[#This Row],[M2]],$H$2:$L1592,2,FALSE),VLOOKUP(Fullmath[[#This Row],[M2]],$H1594:$L$2227,2,FALSE)),0)</f>
        <v>0</v>
      </c>
      <c r="T1593" s="16">
        <f>IFERROR(_xlfn.IFNA(VLOOKUP(Fullmath[[#This Row],[M2]],$H$2:$L1592,4,FALSE),VLOOKUP(Fullmath[[#This Row],[M2]],$H1594:$L$2227,4,FALSE)),0)</f>
        <v>0</v>
      </c>
      <c r="W1593" s="15">
        <f>IFERROR(_xlfn.IFNA(VLOOKUP(Fullmath[[#This Row],[M3]],$H$2:$L1592,2,FALSE),VLOOKUP(Fullmath[[#This Row],[M3]],$H1594:$L$2227,2,FALSE)),0)</f>
        <v>0</v>
      </c>
      <c r="X1593" s="16">
        <f>IFERROR(_xlfn.IFNA(VLOOKUP(Fullmath[[#This Row],[M3]],$H$2:$L1592,4,FALSE),VLOOKUP(Fullmath[[#This Row],[M3]],$H1594:$L$2227,4,FALSE)),0)</f>
        <v>0</v>
      </c>
      <c r="AA1593" s="15">
        <f>IFERROR(_xlfn.IFNA(VLOOKUP(Fullmath[[#This Row],[M4]],$H$2:$L1592,2,FALSE),VLOOKUP(Fullmath[[#This Row],[M4]],$H1594:$L$2227,2,FALSE)),0)</f>
        <v>0</v>
      </c>
      <c r="AB1593" s="16">
        <f>IFERROR(_xlfn.IFNA(VLOOKUP(Fullmath[[#This Row],[M4]],$H$2:$L1592,4,FALSE),VLOOKUP(Fullmath[[#This Row],[M4]],$H1594:$L$2227,4,FALSE)),0)</f>
        <v>0</v>
      </c>
      <c r="AE1593" s="15">
        <f>IFERROR(_xlfn.IFNA(VLOOKUP(Fullmath[[#This Row],[M5]],$H$2:$L1592,2,FALSE),VLOOKUP(Fullmath[[#This Row],[M5]],$H1594:$L$2227,2,FALSE)),0)</f>
        <v>0</v>
      </c>
      <c r="AF1593" s="16">
        <f>IFERROR(_xlfn.IFNA(VLOOKUP(Fullmath[[#This Row],[M5]],$H$2:$L1592,4,FALSE),VLOOKUP(Fullmath[[#This Row],[M5]],$H1594:$L$2227,4,FALSE)),0)</f>
        <v>0</v>
      </c>
      <c r="AI1593" s="15">
        <f>IFERROR(_xlfn.IFNA(VLOOKUP(Fullmath[[#This Row],[M6]],$H$2:$L1592,2,FALSE),VLOOKUP(Fullmath[[#This Row],[M6]],$H1594:$L$2227,2,FALSE)),0)</f>
        <v>0</v>
      </c>
      <c r="AJ1593" s="16">
        <f>IFERROR(_xlfn.IFNA(VLOOKUP(Fullmath[[#This Row],[M6]],$H$2:$L1592,4,FALSE),VLOOKUP(Fullmath[[#This Row],[M6]],$H1594:$L$2227,4,FALSE)),0)</f>
        <v>0</v>
      </c>
      <c r="AM1593" s="6">
        <f>(IFERROR(VLOOKUP(AK1593,Components[[Name]:[Price]],2,FALSE),0))</f>
        <v>0</v>
      </c>
      <c r="AP1593" s="6">
        <f>(IFERROR(VLOOKUP(AN1593,Components[[Name]:[Price]],2,FALSE),0))</f>
        <v>0</v>
      </c>
      <c r="AS1593" s="6">
        <f>(IFERROR(VLOOKUP(AQ1593,Components[[Name]:[Price]],2,FALSE),0))</f>
        <v>0</v>
      </c>
      <c r="AV1593" s="6">
        <f>(IFERROR(VLOOKUP(AT1593,Components[[Name]:[Price]],2,FALSE),0))</f>
        <v>0</v>
      </c>
      <c r="AY1593" s="6">
        <f>(IFERROR(VLOOKUP(AW1593,Components[[Name]:[Price]],2,FALSE),0))</f>
        <v>0</v>
      </c>
      <c r="BB1593" s="6">
        <f>(IFERROR(VLOOKUP(AZ1593,Components[[Name]:[Price]],2,FALSE),0))</f>
        <v>0</v>
      </c>
    </row>
    <row r="1594" spans="9:54" x14ac:dyDescent="0.2">
      <c r="I1594" s="7" t="e">
        <f>Fullmath[[#This Row],[Total CP]]/Fullmath[[#This Row],[Quantity]]</f>
        <v>#DIV/0!</v>
      </c>
      <c r="J15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4" s="6" t="e">
        <f>Fullmath[[#This Row],[Mat Cost]]/Fullmath[[#This Row],[Quantity]]</f>
        <v>#DIV/0!</v>
      </c>
      <c r="L15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4" s="14"/>
      <c r="O1594" s="15">
        <f>IFERROR(_xlfn.IFNA(VLOOKUP(Fullmath[[#This Row],[M1]],$H$2:$L1593,2,FALSE),VLOOKUP(Fullmath[[#This Row],[M1]],$H1595:$L$2227,2,FALSE)),0)</f>
        <v>0</v>
      </c>
      <c r="P1594" s="16">
        <f>IFERROR(_xlfn.IFNA(VLOOKUP(Fullmath[[#This Row],[M1]],$H$2:$L1593,4,FALSE),VLOOKUP(Fullmath[[#This Row],[M1]],$H1595:$L$2227,4,FALSE)),0)</f>
        <v>0</v>
      </c>
      <c r="S1594" s="15">
        <f>IFERROR(_xlfn.IFNA(VLOOKUP(Fullmath[[#This Row],[M2]],$H$2:$L1593,2,FALSE),VLOOKUP(Fullmath[[#This Row],[M2]],$H1595:$L$2227,2,FALSE)),0)</f>
        <v>0</v>
      </c>
      <c r="T1594" s="16">
        <f>IFERROR(_xlfn.IFNA(VLOOKUP(Fullmath[[#This Row],[M2]],$H$2:$L1593,4,FALSE),VLOOKUP(Fullmath[[#This Row],[M2]],$H1595:$L$2227,4,FALSE)),0)</f>
        <v>0</v>
      </c>
      <c r="W1594" s="15">
        <f>IFERROR(_xlfn.IFNA(VLOOKUP(Fullmath[[#This Row],[M3]],$H$2:$L1593,2,FALSE),VLOOKUP(Fullmath[[#This Row],[M3]],$H1595:$L$2227,2,FALSE)),0)</f>
        <v>0</v>
      </c>
      <c r="X1594" s="16">
        <f>IFERROR(_xlfn.IFNA(VLOOKUP(Fullmath[[#This Row],[M3]],$H$2:$L1593,4,FALSE),VLOOKUP(Fullmath[[#This Row],[M3]],$H1595:$L$2227,4,FALSE)),0)</f>
        <v>0</v>
      </c>
      <c r="AA1594" s="15">
        <f>IFERROR(_xlfn.IFNA(VLOOKUP(Fullmath[[#This Row],[M4]],$H$2:$L1593,2,FALSE),VLOOKUP(Fullmath[[#This Row],[M4]],$H1595:$L$2227,2,FALSE)),0)</f>
        <v>0</v>
      </c>
      <c r="AB1594" s="16">
        <f>IFERROR(_xlfn.IFNA(VLOOKUP(Fullmath[[#This Row],[M4]],$H$2:$L1593,4,FALSE),VLOOKUP(Fullmath[[#This Row],[M4]],$H1595:$L$2227,4,FALSE)),0)</f>
        <v>0</v>
      </c>
      <c r="AE1594" s="15">
        <f>IFERROR(_xlfn.IFNA(VLOOKUP(Fullmath[[#This Row],[M5]],$H$2:$L1593,2,FALSE),VLOOKUP(Fullmath[[#This Row],[M5]],$H1595:$L$2227,2,FALSE)),0)</f>
        <v>0</v>
      </c>
      <c r="AF1594" s="16">
        <f>IFERROR(_xlfn.IFNA(VLOOKUP(Fullmath[[#This Row],[M5]],$H$2:$L1593,4,FALSE),VLOOKUP(Fullmath[[#This Row],[M5]],$H1595:$L$2227,4,FALSE)),0)</f>
        <v>0</v>
      </c>
      <c r="AI1594" s="15">
        <f>IFERROR(_xlfn.IFNA(VLOOKUP(Fullmath[[#This Row],[M6]],$H$2:$L1593,2,FALSE),VLOOKUP(Fullmath[[#This Row],[M6]],$H1595:$L$2227,2,FALSE)),0)</f>
        <v>0</v>
      </c>
      <c r="AJ1594" s="16">
        <f>IFERROR(_xlfn.IFNA(VLOOKUP(Fullmath[[#This Row],[M6]],$H$2:$L1593,4,FALSE),VLOOKUP(Fullmath[[#This Row],[M6]],$H1595:$L$2227,4,FALSE)),0)</f>
        <v>0</v>
      </c>
      <c r="AM1594" s="6">
        <f>(IFERROR(VLOOKUP(AK1594,Components[[Name]:[Price]],2,FALSE),0))</f>
        <v>0</v>
      </c>
      <c r="AP1594" s="6">
        <f>(IFERROR(VLOOKUP(AN1594,Components[[Name]:[Price]],2,FALSE),0))</f>
        <v>0</v>
      </c>
      <c r="AS1594" s="6">
        <f>(IFERROR(VLOOKUP(AQ1594,Components[[Name]:[Price]],2,FALSE),0))</f>
        <v>0</v>
      </c>
      <c r="AV1594" s="6">
        <f>(IFERROR(VLOOKUP(AT1594,Components[[Name]:[Price]],2,FALSE),0))</f>
        <v>0</v>
      </c>
      <c r="AY1594" s="6">
        <f>(IFERROR(VLOOKUP(AW1594,Components[[Name]:[Price]],2,FALSE),0))</f>
        <v>0</v>
      </c>
      <c r="BB1594" s="6">
        <f>(IFERROR(VLOOKUP(AZ1594,Components[[Name]:[Price]],2,FALSE),0))</f>
        <v>0</v>
      </c>
    </row>
    <row r="1595" spans="9:54" x14ac:dyDescent="0.2">
      <c r="I1595" s="7" t="e">
        <f>Fullmath[[#This Row],[Total CP]]/Fullmath[[#This Row],[Quantity]]</f>
        <v>#DIV/0!</v>
      </c>
      <c r="J15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5" s="6" t="e">
        <f>Fullmath[[#This Row],[Mat Cost]]/Fullmath[[#This Row],[Quantity]]</f>
        <v>#DIV/0!</v>
      </c>
      <c r="L15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5" s="14"/>
      <c r="O1595" s="15">
        <f>IFERROR(_xlfn.IFNA(VLOOKUP(Fullmath[[#This Row],[M1]],$H$2:$L1594,2,FALSE),VLOOKUP(Fullmath[[#This Row],[M1]],$H1596:$L$2227,2,FALSE)),0)</f>
        <v>0</v>
      </c>
      <c r="P1595" s="16">
        <f>IFERROR(_xlfn.IFNA(VLOOKUP(Fullmath[[#This Row],[M1]],$H$2:$L1594,4,FALSE),VLOOKUP(Fullmath[[#This Row],[M1]],$H1596:$L$2227,4,FALSE)),0)</f>
        <v>0</v>
      </c>
      <c r="S1595" s="15">
        <f>IFERROR(_xlfn.IFNA(VLOOKUP(Fullmath[[#This Row],[M2]],$H$2:$L1594,2,FALSE),VLOOKUP(Fullmath[[#This Row],[M2]],$H1596:$L$2227,2,FALSE)),0)</f>
        <v>0</v>
      </c>
      <c r="T1595" s="16">
        <f>IFERROR(_xlfn.IFNA(VLOOKUP(Fullmath[[#This Row],[M2]],$H$2:$L1594,4,FALSE),VLOOKUP(Fullmath[[#This Row],[M2]],$H1596:$L$2227,4,FALSE)),0)</f>
        <v>0</v>
      </c>
      <c r="W1595" s="15">
        <f>IFERROR(_xlfn.IFNA(VLOOKUP(Fullmath[[#This Row],[M3]],$H$2:$L1594,2,FALSE),VLOOKUP(Fullmath[[#This Row],[M3]],$H1596:$L$2227,2,FALSE)),0)</f>
        <v>0</v>
      </c>
      <c r="X1595" s="16">
        <f>IFERROR(_xlfn.IFNA(VLOOKUP(Fullmath[[#This Row],[M3]],$H$2:$L1594,4,FALSE),VLOOKUP(Fullmath[[#This Row],[M3]],$H1596:$L$2227,4,FALSE)),0)</f>
        <v>0</v>
      </c>
      <c r="AA1595" s="15">
        <f>IFERROR(_xlfn.IFNA(VLOOKUP(Fullmath[[#This Row],[M4]],$H$2:$L1594,2,FALSE),VLOOKUP(Fullmath[[#This Row],[M4]],$H1596:$L$2227,2,FALSE)),0)</f>
        <v>0</v>
      </c>
      <c r="AB1595" s="16">
        <f>IFERROR(_xlfn.IFNA(VLOOKUP(Fullmath[[#This Row],[M4]],$H$2:$L1594,4,FALSE),VLOOKUP(Fullmath[[#This Row],[M4]],$H1596:$L$2227,4,FALSE)),0)</f>
        <v>0</v>
      </c>
      <c r="AE1595" s="15">
        <f>IFERROR(_xlfn.IFNA(VLOOKUP(Fullmath[[#This Row],[M5]],$H$2:$L1594,2,FALSE),VLOOKUP(Fullmath[[#This Row],[M5]],$H1596:$L$2227,2,FALSE)),0)</f>
        <v>0</v>
      </c>
      <c r="AF1595" s="16">
        <f>IFERROR(_xlfn.IFNA(VLOOKUP(Fullmath[[#This Row],[M5]],$H$2:$L1594,4,FALSE),VLOOKUP(Fullmath[[#This Row],[M5]],$H1596:$L$2227,4,FALSE)),0)</f>
        <v>0</v>
      </c>
      <c r="AI1595" s="15">
        <f>IFERROR(_xlfn.IFNA(VLOOKUP(Fullmath[[#This Row],[M6]],$H$2:$L1594,2,FALSE),VLOOKUP(Fullmath[[#This Row],[M6]],$H1596:$L$2227,2,FALSE)),0)</f>
        <v>0</v>
      </c>
      <c r="AJ1595" s="16">
        <f>IFERROR(_xlfn.IFNA(VLOOKUP(Fullmath[[#This Row],[M6]],$H$2:$L1594,4,FALSE),VLOOKUP(Fullmath[[#This Row],[M6]],$H1596:$L$2227,4,FALSE)),0)</f>
        <v>0</v>
      </c>
      <c r="AM1595" s="6">
        <f>(IFERROR(VLOOKUP(AK1595,Components[[Name]:[Price]],2,FALSE),0))</f>
        <v>0</v>
      </c>
      <c r="AP1595" s="6">
        <f>(IFERROR(VLOOKUP(AN1595,Components[[Name]:[Price]],2,FALSE),0))</f>
        <v>0</v>
      </c>
      <c r="AS1595" s="6">
        <f>(IFERROR(VLOOKUP(AQ1595,Components[[Name]:[Price]],2,FALSE),0))</f>
        <v>0</v>
      </c>
      <c r="AV1595" s="6">
        <f>(IFERROR(VLOOKUP(AT1595,Components[[Name]:[Price]],2,FALSE),0))</f>
        <v>0</v>
      </c>
      <c r="AY1595" s="6">
        <f>(IFERROR(VLOOKUP(AW1595,Components[[Name]:[Price]],2,FALSE),0))</f>
        <v>0</v>
      </c>
      <c r="BB1595" s="6">
        <f>(IFERROR(VLOOKUP(AZ1595,Components[[Name]:[Price]],2,FALSE),0))</f>
        <v>0</v>
      </c>
    </row>
    <row r="1596" spans="9:54" x14ac:dyDescent="0.2">
      <c r="I1596" s="7" t="e">
        <f>Fullmath[[#This Row],[Total CP]]/Fullmath[[#This Row],[Quantity]]</f>
        <v>#DIV/0!</v>
      </c>
      <c r="J15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6" s="6" t="e">
        <f>Fullmath[[#This Row],[Mat Cost]]/Fullmath[[#This Row],[Quantity]]</f>
        <v>#DIV/0!</v>
      </c>
      <c r="L15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6" s="14"/>
      <c r="O1596" s="15">
        <f>IFERROR(_xlfn.IFNA(VLOOKUP(Fullmath[[#This Row],[M1]],$H$2:$L1595,2,FALSE),VLOOKUP(Fullmath[[#This Row],[M1]],$H1597:$L$2227,2,FALSE)),0)</f>
        <v>0</v>
      </c>
      <c r="P1596" s="16">
        <f>IFERROR(_xlfn.IFNA(VLOOKUP(Fullmath[[#This Row],[M1]],$H$2:$L1595,4,FALSE),VLOOKUP(Fullmath[[#This Row],[M1]],$H1597:$L$2227,4,FALSE)),0)</f>
        <v>0</v>
      </c>
      <c r="S1596" s="15">
        <f>IFERROR(_xlfn.IFNA(VLOOKUP(Fullmath[[#This Row],[M2]],$H$2:$L1595,2,FALSE),VLOOKUP(Fullmath[[#This Row],[M2]],$H1597:$L$2227,2,FALSE)),0)</f>
        <v>0</v>
      </c>
      <c r="T1596" s="16">
        <f>IFERROR(_xlfn.IFNA(VLOOKUP(Fullmath[[#This Row],[M2]],$H$2:$L1595,4,FALSE),VLOOKUP(Fullmath[[#This Row],[M2]],$H1597:$L$2227,4,FALSE)),0)</f>
        <v>0</v>
      </c>
      <c r="W1596" s="15">
        <f>IFERROR(_xlfn.IFNA(VLOOKUP(Fullmath[[#This Row],[M3]],$H$2:$L1595,2,FALSE),VLOOKUP(Fullmath[[#This Row],[M3]],$H1597:$L$2227,2,FALSE)),0)</f>
        <v>0</v>
      </c>
      <c r="X1596" s="16">
        <f>IFERROR(_xlfn.IFNA(VLOOKUP(Fullmath[[#This Row],[M3]],$H$2:$L1595,4,FALSE),VLOOKUP(Fullmath[[#This Row],[M3]],$H1597:$L$2227,4,FALSE)),0)</f>
        <v>0</v>
      </c>
      <c r="AA1596" s="15">
        <f>IFERROR(_xlfn.IFNA(VLOOKUP(Fullmath[[#This Row],[M4]],$H$2:$L1595,2,FALSE),VLOOKUP(Fullmath[[#This Row],[M4]],$H1597:$L$2227,2,FALSE)),0)</f>
        <v>0</v>
      </c>
      <c r="AB1596" s="16">
        <f>IFERROR(_xlfn.IFNA(VLOOKUP(Fullmath[[#This Row],[M4]],$H$2:$L1595,4,FALSE),VLOOKUP(Fullmath[[#This Row],[M4]],$H1597:$L$2227,4,FALSE)),0)</f>
        <v>0</v>
      </c>
      <c r="AE1596" s="15">
        <f>IFERROR(_xlfn.IFNA(VLOOKUP(Fullmath[[#This Row],[M5]],$H$2:$L1595,2,FALSE),VLOOKUP(Fullmath[[#This Row],[M5]],$H1597:$L$2227,2,FALSE)),0)</f>
        <v>0</v>
      </c>
      <c r="AF1596" s="16">
        <f>IFERROR(_xlfn.IFNA(VLOOKUP(Fullmath[[#This Row],[M5]],$H$2:$L1595,4,FALSE),VLOOKUP(Fullmath[[#This Row],[M5]],$H1597:$L$2227,4,FALSE)),0)</f>
        <v>0</v>
      </c>
      <c r="AI1596" s="15">
        <f>IFERROR(_xlfn.IFNA(VLOOKUP(Fullmath[[#This Row],[M6]],$H$2:$L1595,2,FALSE),VLOOKUP(Fullmath[[#This Row],[M6]],$H1597:$L$2227,2,FALSE)),0)</f>
        <v>0</v>
      </c>
      <c r="AJ1596" s="16">
        <f>IFERROR(_xlfn.IFNA(VLOOKUP(Fullmath[[#This Row],[M6]],$H$2:$L1595,4,FALSE),VLOOKUP(Fullmath[[#This Row],[M6]],$H1597:$L$2227,4,FALSE)),0)</f>
        <v>0</v>
      </c>
      <c r="AM1596" s="6">
        <f>(IFERROR(VLOOKUP(AK1596,Components[[Name]:[Price]],2,FALSE),0))</f>
        <v>0</v>
      </c>
      <c r="AP1596" s="6">
        <f>(IFERROR(VLOOKUP(AN1596,Components[[Name]:[Price]],2,FALSE),0))</f>
        <v>0</v>
      </c>
      <c r="AS1596" s="6">
        <f>(IFERROR(VLOOKUP(AQ1596,Components[[Name]:[Price]],2,FALSE),0))</f>
        <v>0</v>
      </c>
      <c r="AV1596" s="6">
        <f>(IFERROR(VLOOKUP(AT1596,Components[[Name]:[Price]],2,FALSE),0))</f>
        <v>0</v>
      </c>
      <c r="AY1596" s="6">
        <f>(IFERROR(VLOOKUP(AW1596,Components[[Name]:[Price]],2,FALSE),0))</f>
        <v>0</v>
      </c>
      <c r="BB1596" s="6">
        <f>(IFERROR(VLOOKUP(AZ1596,Components[[Name]:[Price]],2,FALSE),0))</f>
        <v>0</v>
      </c>
    </row>
    <row r="1597" spans="9:54" x14ac:dyDescent="0.2">
      <c r="I1597" s="7" t="e">
        <f>Fullmath[[#This Row],[Total CP]]/Fullmath[[#This Row],[Quantity]]</f>
        <v>#DIV/0!</v>
      </c>
      <c r="J15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7" s="6" t="e">
        <f>Fullmath[[#This Row],[Mat Cost]]/Fullmath[[#This Row],[Quantity]]</f>
        <v>#DIV/0!</v>
      </c>
      <c r="L15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7" s="14"/>
      <c r="O1597" s="15">
        <f>IFERROR(_xlfn.IFNA(VLOOKUP(Fullmath[[#This Row],[M1]],$H$2:$L1596,2,FALSE),VLOOKUP(Fullmath[[#This Row],[M1]],$H1598:$L$2227,2,FALSE)),0)</f>
        <v>0</v>
      </c>
      <c r="P1597" s="16">
        <f>IFERROR(_xlfn.IFNA(VLOOKUP(Fullmath[[#This Row],[M1]],$H$2:$L1596,4,FALSE),VLOOKUP(Fullmath[[#This Row],[M1]],$H1598:$L$2227,4,FALSE)),0)</f>
        <v>0</v>
      </c>
      <c r="S1597" s="15">
        <f>IFERROR(_xlfn.IFNA(VLOOKUP(Fullmath[[#This Row],[M2]],$H$2:$L1596,2,FALSE),VLOOKUP(Fullmath[[#This Row],[M2]],$H1598:$L$2227,2,FALSE)),0)</f>
        <v>0</v>
      </c>
      <c r="T1597" s="16">
        <f>IFERROR(_xlfn.IFNA(VLOOKUP(Fullmath[[#This Row],[M2]],$H$2:$L1596,4,FALSE),VLOOKUP(Fullmath[[#This Row],[M2]],$H1598:$L$2227,4,FALSE)),0)</f>
        <v>0</v>
      </c>
      <c r="W1597" s="15">
        <f>IFERROR(_xlfn.IFNA(VLOOKUP(Fullmath[[#This Row],[M3]],$H$2:$L1596,2,FALSE),VLOOKUP(Fullmath[[#This Row],[M3]],$H1598:$L$2227,2,FALSE)),0)</f>
        <v>0</v>
      </c>
      <c r="X1597" s="16">
        <f>IFERROR(_xlfn.IFNA(VLOOKUP(Fullmath[[#This Row],[M3]],$H$2:$L1596,4,FALSE),VLOOKUP(Fullmath[[#This Row],[M3]],$H1598:$L$2227,4,FALSE)),0)</f>
        <v>0</v>
      </c>
      <c r="AA1597" s="15">
        <f>IFERROR(_xlfn.IFNA(VLOOKUP(Fullmath[[#This Row],[M4]],$H$2:$L1596,2,FALSE),VLOOKUP(Fullmath[[#This Row],[M4]],$H1598:$L$2227,2,FALSE)),0)</f>
        <v>0</v>
      </c>
      <c r="AB1597" s="16">
        <f>IFERROR(_xlfn.IFNA(VLOOKUP(Fullmath[[#This Row],[M4]],$H$2:$L1596,4,FALSE),VLOOKUP(Fullmath[[#This Row],[M4]],$H1598:$L$2227,4,FALSE)),0)</f>
        <v>0</v>
      </c>
      <c r="AE1597" s="15">
        <f>IFERROR(_xlfn.IFNA(VLOOKUP(Fullmath[[#This Row],[M5]],$H$2:$L1596,2,FALSE),VLOOKUP(Fullmath[[#This Row],[M5]],$H1598:$L$2227,2,FALSE)),0)</f>
        <v>0</v>
      </c>
      <c r="AF1597" s="16">
        <f>IFERROR(_xlfn.IFNA(VLOOKUP(Fullmath[[#This Row],[M5]],$H$2:$L1596,4,FALSE),VLOOKUP(Fullmath[[#This Row],[M5]],$H1598:$L$2227,4,FALSE)),0)</f>
        <v>0</v>
      </c>
      <c r="AI1597" s="15">
        <f>IFERROR(_xlfn.IFNA(VLOOKUP(Fullmath[[#This Row],[M6]],$H$2:$L1596,2,FALSE),VLOOKUP(Fullmath[[#This Row],[M6]],$H1598:$L$2227,2,FALSE)),0)</f>
        <v>0</v>
      </c>
      <c r="AJ1597" s="16">
        <f>IFERROR(_xlfn.IFNA(VLOOKUP(Fullmath[[#This Row],[M6]],$H$2:$L1596,4,FALSE),VLOOKUP(Fullmath[[#This Row],[M6]],$H1598:$L$2227,4,FALSE)),0)</f>
        <v>0</v>
      </c>
      <c r="AM1597" s="6">
        <f>(IFERROR(VLOOKUP(AK1597,Components[[Name]:[Price]],2,FALSE),0))</f>
        <v>0</v>
      </c>
      <c r="AP1597" s="6">
        <f>(IFERROR(VLOOKUP(AN1597,Components[[Name]:[Price]],2,FALSE),0))</f>
        <v>0</v>
      </c>
      <c r="AS1597" s="6">
        <f>(IFERROR(VLOOKUP(AQ1597,Components[[Name]:[Price]],2,FALSE),0))</f>
        <v>0</v>
      </c>
      <c r="AV1597" s="6">
        <f>(IFERROR(VLOOKUP(AT1597,Components[[Name]:[Price]],2,FALSE),0))</f>
        <v>0</v>
      </c>
      <c r="AY1597" s="6">
        <f>(IFERROR(VLOOKUP(AW1597,Components[[Name]:[Price]],2,FALSE),0))</f>
        <v>0</v>
      </c>
      <c r="BB1597" s="6">
        <f>(IFERROR(VLOOKUP(AZ1597,Components[[Name]:[Price]],2,FALSE),0))</f>
        <v>0</v>
      </c>
    </row>
    <row r="1598" spans="9:54" x14ac:dyDescent="0.2">
      <c r="I1598" s="7" t="e">
        <f>Fullmath[[#This Row],[Total CP]]/Fullmath[[#This Row],[Quantity]]</f>
        <v>#DIV/0!</v>
      </c>
      <c r="J15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8" s="6" t="e">
        <f>Fullmath[[#This Row],[Mat Cost]]/Fullmath[[#This Row],[Quantity]]</f>
        <v>#DIV/0!</v>
      </c>
      <c r="L15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8" s="14"/>
      <c r="O1598" s="15">
        <f>IFERROR(_xlfn.IFNA(VLOOKUP(Fullmath[[#This Row],[M1]],$H$2:$L1597,2,FALSE),VLOOKUP(Fullmath[[#This Row],[M1]],$H1599:$L$2227,2,FALSE)),0)</f>
        <v>0</v>
      </c>
      <c r="P1598" s="16">
        <f>IFERROR(_xlfn.IFNA(VLOOKUP(Fullmath[[#This Row],[M1]],$H$2:$L1597,4,FALSE),VLOOKUP(Fullmath[[#This Row],[M1]],$H1599:$L$2227,4,FALSE)),0)</f>
        <v>0</v>
      </c>
      <c r="S1598" s="15">
        <f>IFERROR(_xlfn.IFNA(VLOOKUP(Fullmath[[#This Row],[M2]],$H$2:$L1597,2,FALSE),VLOOKUP(Fullmath[[#This Row],[M2]],$H1599:$L$2227,2,FALSE)),0)</f>
        <v>0</v>
      </c>
      <c r="T1598" s="16">
        <f>IFERROR(_xlfn.IFNA(VLOOKUP(Fullmath[[#This Row],[M2]],$H$2:$L1597,4,FALSE),VLOOKUP(Fullmath[[#This Row],[M2]],$H1599:$L$2227,4,FALSE)),0)</f>
        <v>0</v>
      </c>
      <c r="W1598" s="15">
        <f>IFERROR(_xlfn.IFNA(VLOOKUP(Fullmath[[#This Row],[M3]],$H$2:$L1597,2,FALSE),VLOOKUP(Fullmath[[#This Row],[M3]],$H1599:$L$2227,2,FALSE)),0)</f>
        <v>0</v>
      </c>
      <c r="X1598" s="16">
        <f>IFERROR(_xlfn.IFNA(VLOOKUP(Fullmath[[#This Row],[M3]],$H$2:$L1597,4,FALSE),VLOOKUP(Fullmath[[#This Row],[M3]],$H1599:$L$2227,4,FALSE)),0)</f>
        <v>0</v>
      </c>
      <c r="AA1598" s="15">
        <f>IFERROR(_xlfn.IFNA(VLOOKUP(Fullmath[[#This Row],[M4]],$H$2:$L1597,2,FALSE),VLOOKUP(Fullmath[[#This Row],[M4]],$H1599:$L$2227,2,FALSE)),0)</f>
        <v>0</v>
      </c>
      <c r="AB1598" s="16">
        <f>IFERROR(_xlfn.IFNA(VLOOKUP(Fullmath[[#This Row],[M4]],$H$2:$L1597,4,FALSE),VLOOKUP(Fullmath[[#This Row],[M4]],$H1599:$L$2227,4,FALSE)),0)</f>
        <v>0</v>
      </c>
      <c r="AE1598" s="15">
        <f>IFERROR(_xlfn.IFNA(VLOOKUP(Fullmath[[#This Row],[M5]],$H$2:$L1597,2,FALSE),VLOOKUP(Fullmath[[#This Row],[M5]],$H1599:$L$2227,2,FALSE)),0)</f>
        <v>0</v>
      </c>
      <c r="AF1598" s="16">
        <f>IFERROR(_xlfn.IFNA(VLOOKUP(Fullmath[[#This Row],[M5]],$H$2:$L1597,4,FALSE),VLOOKUP(Fullmath[[#This Row],[M5]],$H1599:$L$2227,4,FALSE)),0)</f>
        <v>0</v>
      </c>
      <c r="AI1598" s="15">
        <f>IFERROR(_xlfn.IFNA(VLOOKUP(Fullmath[[#This Row],[M6]],$H$2:$L1597,2,FALSE),VLOOKUP(Fullmath[[#This Row],[M6]],$H1599:$L$2227,2,FALSE)),0)</f>
        <v>0</v>
      </c>
      <c r="AJ1598" s="16">
        <f>IFERROR(_xlfn.IFNA(VLOOKUP(Fullmath[[#This Row],[M6]],$H$2:$L1597,4,FALSE),VLOOKUP(Fullmath[[#This Row],[M6]],$H1599:$L$2227,4,FALSE)),0)</f>
        <v>0</v>
      </c>
      <c r="AM1598" s="6">
        <f>(IFERROR(VLOOKUP(AK1598,Components[[Name]:[Price]],2,FALSE),0))</f>
        <v>0</v>
      </c>
      <c r="AP1598" s="6">
        <f>(IFERROR(VLOOKUP(AN1598,Components[[Name]:[Price]],2,FALSE),0))</f>
        <v>0</v>
      </c>
      <c r="AS1598" s="6">
        <f>(IFERROR(VLOOKUP(AQ1598,Components[[Name]:[Price]],2,FALSE),0))</f>
        <v>0</v>
      </c>
      <c r="AV1598" s="6">
        <f>(IFERROR(VLOOKUP(AT1598,Components[[Name]:[Price]],2,FALSE),0))</f>
        <v>0</v>
      </c>
      <c r="AY1598" s="6">
        <f>(IFERROR(VLOOKUP(AW1598,Components[[Name]:[Price]],2,FALSE),0))</f>
        <v>0</v>
      </c>
      <c r="BB1598" s="6">
        <f>(IFERROR(VLOOKUP(AZ1598,Components[[Name]:[Price]],2,FALSE),0))</f>
        <v>0</v>
      </c>
    </row>
    <row r="1599" spans="9:54" x14ac:dyDescent="0.2">
      <c r="I1599" s="7" t="e">
        <f>Fullmath[[#This Row],[Total CP]]/Fullmath[[#This Row],[Quantity]]</f>
        <v>#DIV/0!</v>
      </c>
      <c r="J15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599" s="6" t="e">
        <f>Fullmath[[#This Row],[Mat Cost]]/Fullmath[[#This Row],[Quantity]]</f>
        <v>#DIV/0!</v>
      </c>
      <c r="L15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599" s="14"/>
      <c r="O1599" s="15">
        <f>IFERROR(_xlfn.IFNA(VLOOKUP(Fullmath[[#This Row],[M1]],$H$2:$L1598,2,FALSE),VLOOKUP(Fullmath[[#This Row],[M1]],$H1600:$L$2227,2,FALSE)),0)</f>
        <v>0</v>
      </c>
      <c r="P1599" s="16">
        <f>IFERROR(_xlfn.IFNA(VLOOKUP(Fullmath[[#This Row],[M1]],$H$2:$L1598,4,FALSE),VLOOKUP(Fullmath[[#This Row],[M1]],$H1600:$L$2227,4,FALSE)),0)</f>
        <v>0</v>
      </c>
      <c r="S1599" s="15">
        <f>IFERROR(_xlfn.IFNA(VLOOKUP(Fullmath[[#This Row],[M2]],$H$2:$L1598,2,FALSE),VLOOKUP(Fullmath[[#This Row],[M2]],$H1600:$L$2227,2,FALSE)),0)</f>
        <v>0</v>
      </c>
      <c r="T1599" s="16">
        <f>IFERROR(_xlfn.IFNA(VLOOKUP(Fullmath[[#This Row],[M2]],$H$2:$L1598,4,FALSE),VLOOKUP(Fullmath[[#This Row],[M2]],$H1600:$L$2227,4,FALSE)),0)</f>
        <v>0</v>
      </c>
      <c r="W1599" s="15">
        <f>IFERROR(_xlfn.IFNA(VLOOKUP(Fullmath[[#This Row],[M3]],$H$2:$L1598,2,FALSE),VLOOKUP(Fullmath[[#This Row],[M3]],$H1600:$L$2227,2,FALSE)),0)</f>
        <v>0</v>
      </c>
      <c r="X1599" s="16">
        <f>IFERROR(_xlfn.IFNA(VLOOKUP(Fullmath[[#This Row],[M3]],$H$2:$L1598,4,FALSE),VLOOKUP(Fullmath[[#This Row],[M3]],$H1600:$L$2227,4,FALSE)),0)</f>
        <v>0</v>
      </c>
      <c r="AA1599" s="15">
        <f>IFERROR(_xlfn.IFNA(VLOOKUP(Fullmath[[#This Row],[M4]],$H$2:$L1598,2,FALSE),VLOOKUP(Fullmath[[#This Row],[M4]],$H1600:$L$2227,2,FALSE)),0)</f>
        <v>0</v>
      </c>
      <c r="AB1599" s="16">
        <f>IFERROR(_xlfn.IFNA(VLOOKUP(Fullmath[[#This Row],[M4]],$H$2:$L1598,4,FALSE),VLOOKUP(Fullmath[[#This Row],[M4]],$H1600:$L$2227,4,FALSE)),0)</f>
        <v>0</v>
      </c>
      <c r="AE1599" s="15">
        <f>IFERROR(_xlfn.IFNA(VLOOKUP(Fullmath[[#This Row],[M5]],$H$2:$L1598,2,FALSE),VLOOKUP(Fullmath[[#This Row],[M5]],$H1600:$L$2227,2,FALSE)),0)</f>
        <v>0</v>
      </c>
      <c r="AF1599" s="16">
        <f>IFERROR(_xlfn.IFNA(VLOOKUP(Fullmath[[#This Row],[M5]],$H$2:$L1598,4,FALSE),VLOOKUP(Fullmath[[#This Row],[M5]],$H1600:$L$2227,4,FALSE)),0)</f>
        <v>0</v>
      </c>
      <c r="AI1599" s="15">
        <f>IFERROR(_xlfn.IFNA(VLOOKUP(Fullmath[[#This Row],[M6]],$H$2:$L1598,2,FALSE),VLOOKUP(Fullmath[[#This Row],[M6]],$H1600:$L$2227,2,FALSE)),0)</f>
        <v>0</v>
      </c>
      <c r="AJ1599" s="16">
        <f>IFERROR(_xlfn.IFNA(VLOOKUP(Fullmath[[#This Row],[M6]],$H$2:$L1598,4,FALSE),VLOOKUP(Fullmath[[#This Row],[M6]],$H1600:$L$2227,4,FALSE)),0)</f>
        <v>0</v>
      </c>
      <c r="AM1599" s="6">
        <f>(IFERROR(VLOOKUP(AK1599,Components[[Name]:[Price]],2,FALSE),0))</f>
        <v>0</v>
      </c>
      <c r="AP1599" s="6">
        <f>(IFERROR(VLOOKUP(AN1599,Components[[Name]:[Price]],2,FALSE),0))</f>
        <v>0</v>
      </c>
      <c r="AS1599" s="6">
        <f>(IFERROR(VLOOKUP(AQ1599,Components[[Name]:[Price]],2,FALSE),0))</f>
        <v>0</v>
      </c>
      <c r="AV1599" s="6">
        <f>(IFERROR(VLOOKUP(AT1599,Components[[Name]:[Price]],2,FALSE),0))</f>
        <v>0</v>
      </c>
      <c r="AY1599" s="6">
        <f>(IFERROR(VLOOKUP(AW1599,Components[[Name]:[Price]],2,FALSE),0))</f>
        <v>0</v>
      </c>
      <c r="BB1599" s="6">
        <f>(IFERROR(VLOOKUP(AZ1599,Components[[Name]:[Price]],2,FALSE),0))</f>
        <v>0</v>
      </c>
    </row>
    <row r="1600" spans="9:54" x14ac:dyDescent="0.2">
      <c r="I1600" s="7" t="e">
        <f>Fullmath[[#This Row],[Total CP]]/Fullmath[[#This Row],[Quantity]]</f>
        <v>#DIV/0!</v>
      </c>
      <c r="J16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0" s="6" t="e">
        <f>Fullmath[[#This Row],[Mat Cost]]/Fullmath[[#This Row],[Quantity]]</f>
        <v>#DIV/0!</v>
      </c>
      <c r="L16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0" s="14"/>
      <c r="O1600" s="15">
        <f>IFERROR(_xlfn.IFNA(VLOOKUP(Fullmath[[#This Row],[M1]],$H$2:$L1599,2,FALSE),VLOOKUP(Fullmath[[#This Row],[M1]],$H1601:$L$2227,2,FALSE)),0)</f>
        <v>0</v>
      </c>
      <c r="P1600" s="16">
        <f>IFERROR(_xlfn.IFNA(VLOOKUP(Fullmath[[#This Row],[M1]],$H$2:$L1599,4,FALSE),VLOOKUP(Fullmath[[#This Row],[M1]],$H1601:$L$2227,4,FALSE)),0)</f>
        <v>0</v>
      </c>
      <c r="S1600" s="15">
        <f>IFERROR(_xlfn.IFNA(VLOOKUP(Fullmath[[#This Row],[M2]],$H$2:$L1599,2,FALSE),VLOOKUP(Fullmath[[#This Row],[M2]],$H1601:$L$2227,2,FALSE)),0)</f>
        <v>0</v>
      </c>
      <c r="T1600" s="16">
        <f>IFERROR(_xlfn.IFNA(VLOOKUP(Fullmath[[#This Row],[M2]],$H$2:$L1599,4,FALSE),VLOOKUP(Fullmath[[#This Row],[M2]],$H1601:$L$2227,4,FALSE)),0)</f>
        <v>0</v>
      </c>
      <c r="W1600" s="15">
        <f>IFERROR(_xlfn.IFNA(VLOOKUP(Fullmath[[#This Row],[M3]],$H$2:$L1599,2,FALSE),VLOOKUP(Fullmath[[#This Row],[M3]],$H1601:$L$2227,2,FALSE)),0)</f>
        <v>0</v>
      </c>
      <c r="X1600" s="16">
        <f>IFERROR(_xlfn.IFNA(VLOOKUP(Fullmath[[#This Row],[M3]],$H$2:$L1599,4,FALSE),VLOOKUP(Fullmath[[#This Row],[M3]],$H1601:$L$2227,4,FALSE)),0)</f>
        <v>0</v>
      </c>
      <c r="AA1600" s="15">
        <f>IFERROR(_xlfn.IFNA(VLOOKUP(Fullmath[[#This Row],[M4]],$H$2:$L1599,2,FALSE),VLOOKUP(Fullmath[[#This Row],[M4]],$H1601:$L$2227,2,FALSE)),0)</f>
        <v>0</v>
      </c>
      <c r="AB1600" s="16">
        <f>IFERROR(_xlfn.IFNA(VLOOKUP(Fullmath[[#This Row],[M4]],$H$2:$L1599,4,FALSE),VLOOKUP(Fullmath[[#This Row],[M4]],$H1601:$L$2227,4,FALSE)),0)</f>
        <v>0</v>
      </c>
      <c r="AE1600" s="15">
        <f>IFERROR(_xlfn.IFNA(VLOOKUP(Fullmath[[#This Row],[M5]],$H$2:$L1599,2,FALSE),VLOOKUP(Fullmath[[#This Row],[M5]],$H1601:$L$2227,2,FALSE)),0)</f>
        <v>0</v>
      </c>
      <c r="AF1600" s="16">
        <f>IFERROR(_xlfn.IFNA(VLOOKUP(Fullmath[[#This Row],[M5]],$H$2:$L1599,4,FALSE),VLOOKUP(Fullmath[[#This Row],[M5]],$H1601:$L$2227,4,FALSE)),0)</f>
        <v>0</v>
      </c>
      <c r="AI1600" s="15">
        <f>IFERROR(_xlfn.IFNA(VLOOKUP(Fullmath[[#This Row],[M6]],$H$2:$L1599,2,FALSE),VLOOKUP(Fullmath[[#This Row],[M6]],$H1601:$L$2227,2,FALSE)),0)</f>
        <v>0</v>
      </c>
      <c r="AJ1600" s="16">
        <f>IFERROR(_xlfn.IFNA(VLOOKUP(Fullmath[[#This Row],[M6]],$H$2:$L1599,4,FALSE),VLOOKUP(Fullmath[[#This Row],[M6]],$H1601:$L$2227,4,FALSE)),0)</f>
        <v>0</v>
      </c>
      <c r="AM1600" s="6">
        <f>(IFERROR(VLOOKUP(AK1600,Components[[Name]:[Price]],2,FALSE),0))</f>
        <v>0</v>
      </c>
      <c r="AP1600" s="6">
        <f>(IFERROR(VLOOKUP(AN1600,Components[[Name]:[Price]],2,FALSE),0))</f>
        <v>0</v>
      </c>
      <c r="AS1600" s="6">
        <f>(IFERROR(VLOOKUP(AQ1600,Components[[Name]:[Price]],2,FALSE),0))</f>
        <v>0</v>
      </c>
      <c r="AV1600" s="6">
        <f>(IFERROR(VLOOKUP(AT1600,Components[[Name]:[Price]],2,FALSE),0))</f>
        <v>0</v>
      </c>
      <c r="AY1600" s="6">
        <f>(IFERROR(VLOOKUP(AW1600,Components[[Name]:[Price]],2,FALSE),0))</f>
        <v>0</v>
      </c>
      <c r="BB1600" s="6">
        <f>(IFERROR(VLOOKUP(AZ1600,Components[[Name]:[Price]],2,FALSE),0))</f>
        <v>0</v>
      </c>
    </row>
    <row r="1601" spans="9:54" x14ac:dyDescent="0.2">
      <c r="I1601" s="7" t="e">
        <f>Fullmath[[#This Row],[Total CP]]/Fullmath[[#This Row],[Quantity]]</f>
        <v>#DIV/0!</v>
      </c>
      <c r="J16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1" s="6" t="e">
        <f>Fullmath[[#This Row],[Mat Cost]]/Fullmath[[#This Row],[Quantity]]</f>
        <v>#DIV/0!</v>
      </c>
      <c r="L16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1" s="14"/>
      <c r="O1601" s="15">
        <f>IFERROR(_xlfn.IFNA(VLOOKUP(Fullmath[[#This Row],[M1]],$H$2:$L1600,2,FALSE),VLOOKUP(Fullmath[[#This Row],[M1]],$H1602:$L$2227,2,FALSE)),0)</f>
        <v>0</v>
      </c>
      <c r="P1601" s="16">
        <f>IFERROR(_xlfn.IFNA(VLOOKUP(Fullmath[[#This Row],[M1]],$H$2:$L1600,4,FALSE),VLOOKUP(Fullmath[[#This Row],[M1]],$H1602:$L$2227,4,FALSE)),0)</f>
        <v>0</v>
      </c>
      <c r="S1601" s="15">
        <f>IFERROR(_xlfn.IFNA(VLOOKUP(Fullmath[[#This Row],[M2]],$H$2:$L1600,2,FALSE),VLOOKUP(Fullmath[[#This Row],[M2]],$H1602:$L$2227,2,FALSE)),0)</f>
        <v>0</v>
      </c>
      <c r="T1601" s="16">
        <f>IFERROR(_xlfn.IFNA(VLOOKUP(Fullmath[[#This Row],[M2]],$H$2:$L1600,4,FALSE),VLOOKUP(Fullmath[[#This Row],[M2]],$H1602:$L$2227,4,FALSE)),0)</f>
        <v>0</v>
      </c>
      <c r="W1601" s="15">
        <f>IFERROR(_xlfn.IFNA(VLOOKUP(Fullmath[[#This Row],[M3]],$H$2:$L1600,2,FALSE),VLOOKUP(Fullmath[[#This Row],[M3]],$H1602:$L$2227,2,FALSE)),0)</f>
        <v>0</v>
      </c>
      <c r="X1601" s="16">
        <f>IFERROR(_xlfn.IFNA(VLOOKUP(Fullmath[[#This Row],[M3]],$H$2:$L1600,4,FALSE),VLOOKUP(Fullmath[[#This Row],[M3]],$H1602:$L$2227,4,FALSE)),0)</f>
        <v>0</v>
      </c>
      <c r="AA1601" s="15">
        <f>IFERROR(_xlfn.IFNA(VLOOKUP(Fullmath[[#This Row],[M4]],$H$2:$L1600,2,FALSE),VLOOKUP(Fullmath[[#This Row],[M4]],$H1602:$L$2227,2,FALSE)),0)</f>
        <v>0</v>
      </c>
      <c r="AB1601" s="16">
        <f>IFERROR(_xlfn.IFNA(VLOOKUP(Fullmath[[#This Row],[M4]],$H$2:$L1600,4,FALSE),VLOOKUP(Fullmath[[#This Row],[M4]],$H1602:$L$2227,4,FALSE)),0)</f>
        <v>0</v>
      </c>
      <c r="AE1601" s="15">
        <f>IFERROR(_xlfn.IFNA(VLOOKUP(Fullmath[[#This Row],[M5]],$H$2:$L1600,2,FALSE),VLOOKUP(Fullmath[[#This Row],[M5]],$H1602:$L$2227,2,FALSE)),0)</f>
        <v>0</v>
      </c>
      <c r="AF1601" s="16">
        <f>IFERROR(_xlfn.IFNA(VLOOKUP(Fullmath[[#This Row],[M5]],$H$2:$L1600,4,FALSE),VLOOKUP(Fullmath[[#This Row],[M5]],$H1602:$L$2227,4,FALSE)),0)</f>
        <v>0</v>
      </c>
      <c r="AI1601" s="15">
        <f>IFERROR(_xlfn.IFNA(VLOOKUP(Fullmath[[#This Row],[M6]],$H$2:$L1600,2,FALSE),VLOOKUP(Fullmath[[#This Row],[M6]],$H1602:$L$2227,2,FALSE)),0)</f>
        <v>0</v>
      </c>
      <c r="AJ1601" s="16">
        <f>IFERROR(_xlfn.IFNA(VLOOKUP(Fullmath[[#This Row],[M6]],$H$2:$L1600,4,FALSE),VLOOKUP(Fullmath[[#This Row],[M6]],$H1602:$L$2227,4,FALSE)),0)</f>
        <v>0</v>
      </c>
      <c r="AM1601" s="6">
        <f>(IFERROR(VLOOKUP(AK1601,Components[[Name]:[Price]],2,FALSE),0))</f>
        <v>0</v>
      </c>
      <c r="AP1601" s="6">
        <f>(IFERROR(VLOOKUP(AN1601,Components[[Name]:[Price]],2,FALSE),0))</f>
        <v>0</v>
      </c>
      <c r="AS1601" s="6">
        <f>(IFERROR(VLOOKUP(AQ1601,Components[[Name]:[Price]],2,FALSE),0))</f>
        <v>0</v>
      </c>
      <c r="AV1601" s="6">
        <f>(IFERROR(VLOOKUP(AT1601,Components[[Name]:[Price]],2,FALSE),0))</f>
        <v>0</v>
      </c>
      <c r="AY1601" s="6">
        <f>(IFERROR(VLOOKUP(AW1601,Components[[Name]:[Price]],2,FALSE),0))</f>
        <v>0</v>
      </c>
      <c r="BB1601" s="6">
        <f>(IFERROR(VLOOKUP(AZ1601,Components[[Name]:[Price]],2,FALSE),0))</f>
        <v>0</v>
      </c>
    </row>
    <row r="1602" spans="9:54" x14ac:dyDescent="0.2">
      <c r="I1602" s="7" t="e">
        <f>Fullmath[[#This Row],[Total CP]]/Fullmath[[#This Row],[Quantity]]</f>
        <v>#DIV/0!</v>
      </c>
      <c r="J16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2" s="6" t="e">
        <f>Fullmath[[#This Row],[Mat Cost]]/Fullmath[[#This Row],[Quantity]]</f>
        <v>#DIV/0!</v>
      </c>
      <c r="L16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2" s="14"/>
      <c r="O1602" s="15">
        <f>IFERROR(_xlfn.IFNA(VLOOKUP(Fullmath[[#This Row],[M1]],$H$2:$L1601,2,FALSE),VLOOKUP(Fullmath[[#This Row],[M1]],$H1603:$L$2227,2,FALSE)),0)</f>
        <v>0</v>
      </c>
      <c r="P1602" s="16">
        <f>IFERROR(_xlfn.IFNA(VLOOKUP(Fullmath[[#This Row],[M1]],$H$2:$L1601,4,FALSE),VLOOKUP(Fullmath[[#This Row],[M1]],$H1603:$L$2227,4,FALSE)),0)</f>
        <v>0</v>
      </c>
      <c r="S1602" s="15">
        <f>IFERROR(_xlfn.IFNA(VLOOKUP(Fullmath[[#This Row],[M2]],$H$2:$L1601,2,FALSE),VLOOKUP(Fullmath[[#This Row],[M2]],$H1603:$L$2227,2,FALSE)),0)</f>
        <v>0</v>
      </c>
      <c r="T1602" s="16">
        <f>IFERROR(_xlfn.IFNA(VLOOKUP(Fullmath[[#This Row],[M2]],$H$2:$L1601,4,FALSE),VLOOKUP(Fullmath[[#This Row],[M2]],$H1603:$L$2227,4,FALSE)),0)</f>
        <v>0</v>
      </c>
      <c r="W1602" s="15">
        <f>IFERROR(_xlfn.IFNA(VLOOKUP(Fullmath[[#This Row],[M3]],$H$2:$L1601,2,FALSE),VLOOKUP(Fullmath[[#This Row],[M3]],$H1603:$L$2227,2,FALSE)),0)</f>
        <v>0</v>
      </c>
      <c r="X1602" s="16">
        <f>IFERROR(_xlfn.IFNA(VLOOKUP(Fullmath[[#This Row],[M3]],$H$2:$L1601,4,FALSE),VLOOKUP(Fullmath[[#This Row],[M3]],$H1603:$L$2227,4,FALSE)),0)</f>
        <v>0</v>
      </c>
      <c r="AA1602" s="15">
        <f>IFERROR(_xlfn.IFNA(VLOOKUP(Fullmath[[#This Row],[M4]],$H$2:$L1601,2,FALSE),VLOOKUP(Fullmath[[#This Row],[M4]],$H1603:$L$2227,2,FALSE)),0)</f>
        <v>0</v>
      </c>
      <c r="AB1602" s="16">
        <f>IFERROR(_xlfn.IFNA(VLOOKUP(Fullmath[[#This Row],[M4]],$H$2:$L1601,4,FALSE),VLOOKUP(Fullmath[[#This Row],[M4]],$H1603:$L$2227,4,FALSE)),0)</f>
        <v>0</v>
      </c>
      <c r="AE1602" s="15">
        <f>IFERROR(_xlfn.IFNA(VLOOKUP(Fullmath[[#This Row],[M5]],$H$2:$L1601,2,FALSE),VLOOKUP(Fullmath[[#This Row],[M5]],$H1603:$L$2227,2,FALSE)),0)</f>
        <v>0</v>
      </c>
      <c r="AF1602" s="16">
        <f>IFERROR(_xlfn.IFNA(VLOOKUP(Fullmath[[#This Row],[M5]],$H$2:$L1601,4,FALSE),VLOOKUP(Fullmath[[#This Row],[M5]],$H1603:$L$2227,4,FALSE)),0)</f>
        <v>0</v>
      </c>
      <c r="AI1602" s="15">
        <f>IFERROR(_xlfn.IFNA(VLOOKUP(Fullmath[[#This Row],[M6]],$H$2:$L1601,2,FALSE),VLOOKUP(Fullmath[[#This Row],[M6]],$H1603:$L$2227,2,FALSE)),0)</f>
        <v>0</v>
      </c>
      <c r="AJ1602" s="16">
        <f>IFERROR(_xlfn.IFNA(VLOOKUP(Fullmath[[#This Row],[M6]],$H$2:$L1601,4,FALSE),VLOOKUP(Fullmath[[#This Row],[M6]],$H1603:$L$2227,4,FALSE)),0)</f>
        <v>0</v>
      </c>
      <c r="AM1602" s="6">
        <f>(IFERROR(VLOOKUP(AK1602,Components[[Name]:[Price]],2,FALSE),0))</f>
        <v>0</v>
      </c>
      <c r="AP1602" s="6">
        <f>(IFERROR(VLOOKUP(AN1602,Components[[Name]:[Price]],2,FALSE),0))</f>
        <v>0</v>
      </c>
      <c r="AS1602" s="6">
        <f>(IFERROR(VLOOKUP(AQ1602,Components[[Name]:[Price]],2,FALSE),0))</f>
        <v>0</v>
      </c>
      <c r="AV1602" s="6">
        <f>(IFERROR(VLOOKUP(AT1602,Components[[Name]:[Price]],2,FALSE),0))</f>
        <v>0</v>
      </c>
      <c r="AY1602" s="6">
        <f>(IFERROR(VLOOKUP(AW1602,Components[[Name]:[Price]],2,FALSE),0))</f>
        <v>0</v>
      </c>
      <c r="BB1602" s="6">
        <f>(IFERROR(VLOOKUP(AZ1602,Components[[Name]:[Price]],2,FALSE),0))</f>
        <v>0</v>
      </c>
    </row>
    <row r="1603" spans="9:54" x14ac:dyDescent="0.2">
      <c r="I1603" s="7" t="e">
        <f>Fullmath[[#This Row],[Total CP]]/Fullmath[[#This Row],[Quantity]]</f>
        <v>#DIV/0!</v>
      </c>
      <c r="J16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3" s="6" t="e">
        <f>Fullmath[[#This Row],[Mat Cost]]/Fullmath[[#This Row],[Quantity]]</f>
        <v>#DIV/0!</v>
      </c>
      <c r="L16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3" s="14"/>
      <c r="O1603" s="15">
        <f>IFERROR(_xlfn.IFNA(VLOOKUP(Fullmath[[#This Row],[M1]],$H$2:$L1602,2,FALSE),VLOOKUP(Fullmath[[#This Row],[M1]],$H1604:$L$2227,2,FALSE)),0)</f>
        <v>0</v>
      </c>
      <c r="P1603" s="16">
        <f>IFERROR(_xlfn.IFNA(VLOOKUP(Fullmath[[#This Row],[M1]],$H$2:$L1602,4,FALSE),VLOOKUP(Fullmath[[#This Row],[M1]],$H1604:$L$2227,4,FALSE)),0)</f>
        <v>0</v>
      </c>
      <c r="S1603" s="15">
        <f>IFERROR(_xlfn.IFNA(VLOOKUP(Fullmath[[#This Row],[M2]],$H$2:$L1602,2,FALSE),VLOOKUP(Fullmath[[#This Row],[M2]],$H1604:$L$2227,2,FALSE)),0)</f>
        <v>0</v>
      </c>
      <c r="T1603" s="16">
        <f>IFERROR(_xlfn.IFNA(VLOOKUP(Fullmath[[#This Row],[M2]],$H$2:$L1602,4,FALSE),VLOOKUP(Fullmath[[#This Row],[M2]],$H1604:$L$2227,4,FALSE)),0)</f>
        <v>0</v>
      </c>
      <c r="W1603" s="15">
        <f>IFERROR(_xlfn.IFNA(VLOOKUP(Fullmath[[#This Row],[M3]],$H$2:$L1602,2,FALSE),VLOOKUP(Fullmath[[#This Row],[M3]],$H1604:$L$2227,2,FALSE)),0)</f>
        <v>0</v>
      </c>
      <c r="X1603" s="16">
        <f>IFERROR(_xlfn.IFNA(VLOOKUP(Fullmath[[#This Row],[M3]],$H$2:$L1602,4,FALSE),VLOOKUP(Fullmath[[#This Row],[M3]],$H1604:$L$2227,4,FALSE)),0)</f>
        <v>0</v>
      </c>
      <c r="AA1603" s="15">
        <f>IFERROR(_xlfn.IFNA(VLOOKUP(Fullmath[[#This Row],[M4]],$H$2:$L1602,2,FALSE),VLOOKUP(Fullmath[[#This Row],[M4]],$H1604:$L$2227,2,FALSE)),0)</f>
        <v>0</v>
      </c>
      <c r="AB1603" s="16">
        <f>IFERROR(_xlfn.IFNA(VLOOKUP(Fullmath[[#This Row],[M4]],$H$2:$L1602,4,FALSE),VLOOKUP(Fullmath[[#This Row],[M4]],$H1604:$L$2227,4,FALSE)),0)</f>
        <v>0</v>
      </c>
      <c r="AE1603" s="15">
        <f>IFERROR(_xlfn.IFNA(VLOOKUP(Fullmath[[#This Row],[M5]],$H$2:$L1602,2,FALSE),VLOOKUP(Fullmath[[#This Row],[M5]],$H1604:$L$2227,2,FALSE)),0)</f>
        <v>0</v>
      </c>
      <c r="AF1603" s="16">
        <f>IFERROR(_xlfn.IFNA(VLOOKUP(Fullmath[[#This Row],[M5]],$H$2:$L1602,4,FALSE),VLOOKUP(Fullmath[[#This Row],[M5]],$H1604:$L$2227,4,FALSE)),0)</f>
        <v>0</v>
      </c>
      <c r="AI1603" s="15">
        <f>IFERROR(_xlfn.IFNA(VLOOKUP(Fullmath[[#This Row],[M6]],$H$2:$L1602,2,FALSE),VLOOKUP(Fullmath[[#This Row],[M6]],$H1604:$L$2227,2,FALSE)),0)</f>
        <v>0</v>
      </c>
      <c r="AJ1603" s="16">
        <f>IFERROR(_xlfn.IFNA(VLOOKUP(Fullmath[[#This Row],[M6]],$H$2:$L1602,4,FALSE),VLOOKUP(Fullmath[[#This Row],[M6]],$H1604:$L$2227,4,FALSE)),0)</f>
        <v>0</v>
      </c>
      <c r="AM1603" s="6">
        <f>(IFERROR(VLOOKUP(AK1603,Components[[Name]:[Price]],2,FALSE),0))</f>
        <v>0</v>
      </c>
      <c r="AP1603" s="6">
        <f>(IFERROR(VLOOKUP(AN1603,Components[[Name]:[Price]],2,FALSE),0))</f>
        <v>0</v>
      </c>
      <c r="AS1603" s="6">
        <f>(IFERROR(VLOOKUP(AQ1603,Components[[Name]:[Price]],2,FALSE),0))</f>
        <v>0</v>
      </c>
      <c r="AV1603" s="6">
        <f>(IFERROR(VLOOKUP(AT1603,Components[[Name]:[Price]],2,FALSE),0))</f>
        <v>0</v>
      </c>
      <c r="AY1603" s="6">
        <f>(IFERROR(VLOOKUP(AW1603,Components[[Name]:[Price]],2,FALSE),0))</f>
        <v>0</v>
      </c>
      <c r="BB1603" s="6">
        <f>(IFERROR(VLOOKUP(AZ1603,Components[[Name]:[Price]],2,FALSE),0))</f>
        <v>0</v>
      </c>
    </row>
    <row r="1604" spans="9:54" x14ac:dyDescent="0.2">
      <c r="I1604" s="7" t="e">
        <f>Fullmath[[#This Row],[Total CP]]/Fullmath[[#This Row],[Quantity]]</f>
        <v>#DIV/0!</v>
      </c>
      <c r="J16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4" s="6" t="e">
        <f>Fullmath[[#This Row],[Mat Cost]]/Fullmath[[#This Row],[Quantity]]</f>
        <v>#DIV/0!</v>
      </c>
      <c r="L16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4" s="14"/>
      <c r="O1604" s="15">
        <f>IFERROR(_xlfn.IFNA(VLOOKUP(Fullmath[[#This Row],[M1]],$H$2:$L1603,2,FALSE),VLOOKUP(Fullmath[[#This Row],[M1]],$H1605:$L$2227,2,FALSE)),0)</f>
        <v>0</v>
      </c>
      <c r="P1604" s="16">
        <f>IFERROR(_xlfn.IFNA(VLOOKUP(Fullmath[[#This Row],[M1]],$H$2:$L1603,4,FALSE),VLOOKUP(Fullmath[[#This Row],[M1]],$H1605:$L$2227,4,FALSE)),0)</f>
        <v>0</v>
      </c>
      <c r="S1604" s="15">
        <f>IFERROR(_xlfn.IFNA(VLOOKUP(Fullmath[[#This Row],[M2]],$H$2:$L1603,2,FALSE),VLOOKUP(Fullmath[[#This Row],[M2]],$H1605:$L$2227,2,FALSE)),0)</f>
        <v>0</v>
      </c>
      <c r="T1604" s="16">
        <f>IFERROR(_xlfn.IFNA(VLOOKUP(Fullmath[[#This Row],[M2]],$H$2:$L1603,4,FALSE),VLOOKUP(Fullmath[[#This Row],[M2]],$H1605:$L$2227,4,FALSE)),0)</f>
        <v>0</v>
      </c>
      <c r="W1604" s="15">
        <f>IFERROR(_xlfn.IFNA(VLOOKUP(Fullmath[[#This Row],[M3]],$H$2:$L1603,2,FALSE),VLOOKUP(Fullmath[[#This Row],[M3]],$H1605:$L$2227,2,FALSE)),0)</f>
        <v>0</v>
      </c>
      <c r="X1604" s="16">
        <f>IFERROR(_xlfn.IFNA(VLOOKUP(Fullmath[[#This Row],[M3]],$H$2:$L1603,4,FALSE),VLOOKUP(Fullmath[[#This Row],[M3]],$H1605:$L$2227,4,FALSE)),0)</f>
        <v>0</v>
      </c>
      <c r="AA1604" s="15">
        <f>IFERROR(_xlfn.IFNA(VLOOKUP(Fullmath[[#This Row],[M4]],$H$2:$L1603,2,FALSE),VLOOKUP(Fullmath[[#This Row],[M4]],$H1605:$L$2227,2,FALSE)),0)</f>
        <v>0</v>
      </c>
      <c r="AB1604" s="16">
        <f>IFERROR(_xlfn.IFNA(VLOOKUP(Fullmath[[#This Row],[M4]],$H$2:$L1603,4,FALSE),VLOOKUP(Fullmath[[#This Row],[M4]],$H1605:$L$2227,4,FALSE)),0)</f>
        <v>0</v>
      </c>
      <c r="AE1604" s="15">
        <f>IFERROR(_xlfn.IFNA(VLOOKUP(Fullmath[[#This Row],[M5]],$H$2:$L1603,2,FALSE),VLOOKUP(Fullmath[[#This Row],[M5]],$H1605:$L$2227,2,FALSE)),0)</f>
        <v>0</v>
      </c>
      <c r="AF1604" s="16">
        <f>IFERROR(_xlfn.IFNA(VLOOKUP(Fullmath[[#This Row],[M5]],$H$2:$L1603,4,FALSE),VLOOKUP(Fullmath[[#This Row],[M5]],$H1605:$L$2227,4,FALSE)),0)</f>
        <v>0</v>
      </c>
      <c r="AI1604" s="15">
        <f>IFERROR(_xlfn.IFNA(VLOOKUP(Fullmath[[#This Row],[M6]],$H$2:$L1603,2,FALSE),VLOOKUP(Fullmath[[#This Row],[M6]],$H1605:$L$2227,2,FALSE)),0)</f>
        <v>0</v>
      </c>
      <c r="AJ1604" s="16">
        <f>IFERROR(_xlfn.IFNA(VLOOKUP(Fullmath[[#This Row],[M6]],$H$2:$L1603,4,FALSE),VLOOKUP(Fullmath[[#This Row],[M6]],$H1605:$L$2227,4,FALSE)),0)</f>
        <v>0</v>
      </c>
      <c r="AM1604" s="6">
        <f>(IFERROR(VLOOKUP(AK1604,Components[[Name]:[Price]],2,FALSE),0))</f>
        <v>0</v>
      </c>
      <c r="AP1604" s="6">
        <f>(IFERROR(VLOOKUP(AN1604,Components[[Name]:[Price]],2,FALSE),0))</f>
        <v>0</v>
      </c>
      <c r="AS1604" s="6">
        <f>(IFERROR(VLOOKUP(AQ1604,Components[[Name]:[Price]],2,FALSE),0))</f>
        <v>0</v>
      </c>
      <c r="AV1604" s="6">
        <f>(IFERROR(VLOOKUP(AT1604,Components[[Name]:[Price]],2,FALSE),0))</f>
        <v>0</v>
      </c>
      <c r="AY1604" s="6">
        <f>(IFERROR(VLOOKUP(AW1604,Components[[Name]:[Price]],2,FALSE),0))</f>
        <v>0</v>
      </c>
      <c r="BB1604" s="6">
        <f>(IFERROR(VLOOKUP(AZ1604,Components[[Name]:[Price]],2,FALSE),0))</f>
        <v>0</v>
      </c>
    </row>
    <row r="1605" spans="9:54" x14ac:dyDescent="0.2">
      <c r="I1605" s="7" t="e">
        <f>Fullmath[[#This Row],[Total CP]]/Fullmath[[#This Row],[Quantity]]</f>
        <v>#DIV/0!</v>
      </c>
      <c r="J16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5" s="6" t="e">
        <f>Fullmath[[#This Row],[Mat Cost]]/Fullmath[[#This Row],[Quantity]]</f>
        <v>#DIV/0!</v>
      </c>
      <c r="L16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5" s="14"/>
      <c r="O1605" s="15">
        <f>IFERROR(_xlfn.IFNA(VLOOKUP(Fullmath[[#This Row],[M1]],$H$2:$L1604,2,FALSE),VLOOKUP(Fullmath[[#This Row],[M1]],$H1606:$L$2227,2,FALSE)),0)</f>
        <v>0</v>
      </c>
      <c r="P1605" s="16">
        <f>IFERROR(_xlfn.IFNA(VLOOKUP(Fullmath[[#This Row],[M1]],$H$2:$L1604,4,FALSE),VLOOKUP(Fullmath[[#This Row],[M1]],$H1606:$L$2227,4,FALSE)),0)</f>
        <v>0</v>
      </c>
      <c r="S1605" s="15">
        <f>IFERROR(_xlfn.IFNA(VLOOKUP(Fullmath[[#This Row],[M2]],$H$2:$L1604,2,FALSE),VLOOKUP(Fullmath[[#This Row],[M2]],$H1606:$L$2227,2,FALSE)),0)</f>
        <v>0</v>
      </c>
      <c r="T1605" s="16">
        <f>IFERROR(_xlfn.IFNA(VLOOKUP(Fullmath[[#This Row],[M2]],$H$2:$L1604,4,FALSE),VLOOKUP(Fullmath[[#This Row],[M2]],$H1606:$L$2227,4,FALSE)),0)</f>
        <v>0</v>
      </c>
      <c r="W1605" s="15">
        <f>IFERROR(_xlfn.IFNA(VLOOKUP(Fullmath[[#This Row],[M3]],$H$2:$L1604,2,FALSE),VLOOKUP(Fullmath[[#This Row],[M3]],$H1606:$L$2227,2,FALSE)),0)</f>
        <v>0</v>
      </c>
      <c r="X1605" s="16">
        <f>IFERROR(_xlfn.IFNA(VLOOKUP(Fullmath[[#This Row],[M3]],$H$2:$L1604,4,FALSE),VLOOKUP(Fullmath[[#This Row],[M3]],$H1606:$L$2227,4,FALSE)),0)</f>
        <v>0</v>
      </c>
      <c r="AA1605" s="15">
        <f>IFERROR(_xlfn.IFNA(VLOOKUP(Fullmath[[#This Row],[M4]],$H$2:$L1604,2,FALSE),VLOOKUP(Fullmath[[#This Row],[M4]],$H1606:$L$2227,2,FALSE)),0)</f>
        <v>0</v>
      </c>
      <c r="AB1605" s="16">
        <f>IFERROR(_xlfn.IFNA(VLOOKUP(Fullmath[[#This Row],[M4]],$H$2:$L1604,4,FALSE),VLOOKUP(Fullmath[[#This Row],[M4]],$H1606:$L$2227,4,FALSE)),0)</f>
        <v>0</v>
      </c>
      <c r="AE1605" s="15">
        <f>IFERROR(_xlfn.IFNA(VLOOKUP(Fullmath[[#This Row],[M5]],$H$2:$L1604,2,FALSE),VLOOKUP(Fullmath[[#This Row],[M5]],$H1606:$L$2227,2,FALSE)),0)</f>
        <v>0</v>
      </c>
      <c r="AF1605" s="16">
        <f>IFERROR(_xlfn.IFNA(VLOOKUP(Fullmath[[#This Row],[M5]],$H$2:$L1604,4,FALSE),VLOOKUP(Fullmath[[#This Row],[M5]],$H1606:$L$2227,4,FALSE)),0)</f>
        <v>0</v>
      </c>
      <c r="AI1605" s="15">
        <f>IFERROR(_xlfn.IFNA(VLOOKUP(Fullmath[[#This Row],[M6]],$H$2:$L1604,2,FALSE),VLOOKUP(Fullmath[[#This Row],[M6]],$H1606:$L$2227,2,FALSE)),0)</f>
        <v>0</v>
      </c>
      <c r="AJ1605" s="16">
        <f>IFERROR(_xlfn.IFNA(VLOOKUP(Fullmath[[#This Row],[M6]],$H$2:$L1604,4,FALSE),VLOOKUP(Fullmath[[#This Row],[M6]],$H1606:$L$2227,4,FALSE)),0)</f>
        <v>0</v>
      </c>
      <c r="AM1605" s="6">
        <f>(IFERROR(VLOOKUP(AK1605,Components[[Name]:[Price]],2,FALSE),0))</f>
        <v>0</v>
      </c>
      <c r="AP1605" s="6">
        <f>(IFERROR(VLOOKUP(AN1605,Components[[Name]:[Price]],2,FALSE),0))</f>
        <v>0</v>
      </c>
      <c r="AS1605" s="6">
        <f>(IFERROR(VLOOKUP(AQ1605,Components[[Name]:[Price]],2,FALSE),0))</f>
        <v>0</v>
      </c>
      <c r="AV1605" s="6">
        <f>(IFERROR(VLOOKUP(AT1605,Components[[Name]:[Price]],2,FALSE),0))</f>
        <v>0</v>
      </c>
      <c r="AY1605" s="6">
        <f>(IFERROR(VLOOKUP(AW1605,Components[[Name]:[Price]],2,FALSE),0))</f>
        <v>0</v>
      </c>
      <c r="BB1605" s="6">
        <f>(IFERROR(VLOOKUP(AZ1605,Components[[Name]:[Price]],2,FALSE),0))</f>
        <v>0</v>
      </c>
    </row>
    <row r="1606" spans="9:54" x14ac:dyDescent="0.2">
      <c r="I1606" s="7" t="e">
        <f>Fullmath[[#This Row],[Total CP]]/Fullmath[[#This Row],[Quantity]]</f>
        <v>#DIV/0!</v>
      </c>
      <c r="J16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6" s="6" t="e">
        <f>Fullmath[[#This Row],[Mat Cost]]/Fullmath[[#This Row],[Quantity]]</f>
        <v>#DIV/0!</v>
      </c>
      <c r="L16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6" s="14"/>
      <c r="O1606" s="15">
        <f>IFERROR(_xlfn.IFNA(VLOOKUP(Fullmath[[#This Row],[M1]],$H$2:$L1605,2,FALSE),VLOOKUP(Fullmath[[#This Row],[M1]],$H1607:$L$2227,2,FALSE)),0)</f>
        <v>0</v>
      </c>
      <c r="P1606" s="16">
        <f>IFERROR(_xlfn.IFNA(VLOOKUP(Fullmath[[#This Row],[M1]],$H$2:$L1605,4,FALSE),VLOOKUP(Fullmath[[#This Row],[M1]],$H1607:$L$2227,4,FALSE)),0)</f>
        <v>0</v>
      </c>
      <c r="S1606" s="15">
        <f>IFERROR(_xlfn.IFNA(VLOOKUP(Fullmath[[#This Row],[M2]],$H$2:$L1605,2,FALSE),VLOOKUP(Fullmath[[#This Row],[M2]],$H1607:$L$2227,2,FALSE)),0)</f>
        <v>0</v>
      </c>
      <c r="T1606" s="16">
        <f>IFERROR(_xlfn.IFNA(VLOOKUP(Fullmath[[#This Row],[M2]],$H$2:$L1605,4,FALSE),VLOOKUP(Fullmath[[#This Row],[M2]],$H1607:$L$2227,4,FALSE)),0)</f>
        <v>0</v>
      </c>
      <c r="W1606" s="15">
        <f>IFERROR(_xlfn.IFNA(VLOOKUP(Fullmath[[#This Row],[M3]],$H$2:$L1605,2,FALSE),VLOOKUP(Fullmath[[#This Row],[M3]],$H1607:$L$2227,2,FALSE)),0)</f>
        <v>0</v>
      </c>
      <c r="X1606" s="16">
        <f>IFERROR(_xlfn.IFNA(VLOOKUP(Fullmath[[#This Row],[M3]],$H$2:$L1605,4,FALSE),VLOOKUP(Fullmath[[#This Row],[M3]],$H1607:$L$2227,4,FALSE)),0)</f>
        <v>0</v>
      </c>
      <c r="AA1606" s="15">
        <f>IFERROR(_xlfn.IFNA(VLOOKUP(Fullmath[[#This Row],[M4]],$H$2:$L1605,2,FALSE),VLOOKUP(Fullmath[[#This Row],[M4]],$H1607:$L$2227,2,FALSE)),0)</f>
        <v>0</v>
      </c>
      <c r="AB1606" s="16">
        <f>IFERROR(_xlfn.IFNA(VLOOKUP(Fullmath[[#This Row],[M4]],$H$2:$L1605,4,FALSE),VLOOKUP(Fullmath[[#This Row],[M4]],$H1607:$L$2227,4,FALSE)),0)</f>
        <v>0</v>
      </c>
      <c r="AE1606" s="15">
        <f>IFERROR(_xlfn.IFNA(VLOOKUP(Fullmath[[#This Row],[M5]],$H$2:$L1605,2,FALSE),VLOOKUP(Fullmath[[#This Row],[M5]],$H1607:$L$2227,2,FALSE)),0)</f>
        <v>0</v>
      </c>
      <c r="AF1606" s="16">
        <f>IFERROR(_xlfn.IFNA(VLOOKUP(Fullmath[[#This Row],[M5]],$H$2:$L1605,4,FALSE),VLOOKUP(Fullmath[[#This Row],[M5]],$H1607:$L$2227,4,FALSE)),0)</f>
        <v>0</v>
      </c>
      <c r="AI1606" s="15">
        <f>IFERROR(_xlfn.IFNA(VLOOKUP(Fullmath[[#This Row],[M6]],$H$2:$L1605,2,FALSE),VLOOKUP(Fullmath[[#This Row],[M6]],$H1607:$L$2227,2,FALSE)),0)</f>
        <v>0</v>
      </c>
      <c r="AJ1606" s="16">
        <f>IFERROR(_xlfn.IFNA(VLOOKUP(Fullmath[[#This Row],[M6]],$H$2:$L1605,4,FALSE),VLOOKUP(Fullmath[[#This Row],[M6]],$H1607:$L$2227,4,FALSE)),0)</f>
        <v>0</v>
      </c>
      <c r="AM1606" s="6">
        <f>(IFERROR(VLOOKUP(AK1606,Components[[Name]:[Price]],2,FALSE),0))</f>
        <v>0</v>
      </c>
      <c r="AP1606" s="6">
        <f>(IFERROR(VLOOKUP(AN1606,Components[[Name]:[Price]],2,FALSE),0))</f>
        <v>0</v>
      </c>
      <c r="AS1606" s="6">
        <f>(IFERROR(VLOOKUP(AQ1606,Components[[Name]:[Price]],2,FALSE),0))</f>
        <v>0</v>
      </c>
      <c r="AV1606" s="6">
        <f>(IFERROR(VLOOKUP(AT1606,Components[[Name]:[Price]],2,FALSE),0))</f>
        <v>0</v>
      </c>
      <c r="AY1606" s="6">
        <f>(IFERROR(VLOOKUP(AW1606,Components[[Name]:[Price]],2,FALSE),0))</f>
        <v>0</v>
      </c>
      <c r="BB1606" s="6">
        <f>(IFERROR(VLOOKUP(AZ1606,Components[[Name]:[Price]],2,FALSE),0))</f>
        <v>0</v>
      </c>
    </row>
    <row r="1607" spans="9:54" x14ac:dyDescent="0.2">
      <c r="I1607" s="7" t="e">
        <f>Fullmath[[#This Row],[Total CP]]/Fullmath[[#This Row],[Quantity]]</f>
        <v>#DIV/0!</v>
      </c>
      <c r="J16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7" s="6" t="e">
        <f>Fullmath[[#This Row],[Mat Cost]]/Fullmath[[#This Row],[Quantity]]</f>
        <v>#DIV/0!</v>
      </c>
      <c r="L16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7" s="14"/>
      <c r="O1607" s="15">
        <f>IFERROR(_xlfn.IFNA(VLOOKUP(Fullmath[[#This Row],[M1]],$H$2:$L1606,2,FALSE),VLOOKUP(Fullmath[[#This Row],[M1]],$H1608:$L$2227,2,FALSE)),0)</f>
        <v>0</v>
      </c>
      <c r="P1607" s="16">
        <f>IFERROR(_xlfn.IFNA(VLOOKUP(Fullmath[[#This Row],[M1]],$H$2:$L1606,4,FALSE),VLOOKUP(Fullmath[[#This Row],[M1]],$H1608:$L$2227,4,FALSE)),0)</f>
        <v>0</v>
      </c>
      <c r="S1607" s="15">
        <f>IFERROR(_xlfn.IFNA(VLOOKUP(Fullmath[[#This Row],[M2]],$H$2:$L1606,2,FALSE),VLOOKUP(Fullmath[[#This Row],[M2]],$H1608:$L$2227,2,FALSE)),0)</f>
        <v>0</v>
      </c>
      <c r="T1607" s="16">
        <f>IFERROR(_xlfn.IFNA(VLOOKUP(Fullmath[[#This Row],[M2]],$H$2:$L1606,4,FALSE),VLOOKUP(Fullmath[[#This Row],[M2]],$H1608:$L$2227,4,FALSE)),0)</f>
        <v>0</v>
      </c>
      <c r="W1607" s="15">
        <f>IFERROR(_xlfn.IFNA(VLOOKUP(Fullmath[[#This Row],[M3]],$H$2:$L1606,2,FALSE),VLOOKUP(Fullmath[[#This Row],[M3]],$H1608:$L$2227,2,FALSE)),0)</f>
        <v>0</v>
      </c>
      <c r="X1607" s="16">
        <f>IFERROR(_xlfn.IFNA(VLOOKUP(Fullmath[[#This Row],[M3]],$H$2:$L1606,4,FALSE),VLOOKUP(Fullmath[[#This Row],[M3]],$H1608:$L$2227,4,FALSE)),0)</f>
        <v>0</v>
      </c>
      <c r="AA1607" s="15">
        <f>IFERROR(_xlfn.IFNA(VLOOKUP(Fullmath[[#This Row],[M4]],$H$2:$L1606,2,FALSE),VLOOKUP(Fullmath[[#This Row],[M4]],$H1608:$L$2227,2,FALSE)),0)</f>
        <v>0</v>
      </c>
      <c r="AB1607" s="16">
        <f>IFERROR(_xlfn.IFNA(VLOOKUP(Fullmath[[#This Row],[M4]],$H$2:$L1606,4,FALSE),VLOOKUP(Fullmath[[#This Row],[M4]],$H1608:$L$2227,4,FALSE)),0)</f>
        <v>0</v>
      </c>
      <c r="AE1607" s="15">
        <f>IFERROR(_xlfn.IFNA(VLOOKUP(Fullmath[[#This Row],[M5]],$H$2:$L1606,2,FALSE),VLOOKUP(Fullmath[[#This Row],[M5]],$H1608:$L$2227,2,FALSE)),0)</f>
        <v>0</v>
      </c>
      <c r="AF1607" s="16">
        <f>IFERROR(_xlfn.IFNA(VLOOKUP(Fullmath[[#This Row],[M5]],$H$2:$L1606,4,FALSE),VLOOKUP(Fullmath[[#This Row],[M5]],$H1608:$L$2227,4,FALSE)),0)</f>
        <v>0</v>
      </c>
      <c r="AI1607" s="15">
        <f>IFERROR(_xlfn.IFNA(VLOOKUP(Fullmath[[#This Row],[M6]],$H$2:$L1606,2,FALSE),VLOOKUP(Fullmath[[#This Row],[M6]],$H1608:$L$2227,2,FALSE)),0)</f>
        <v>0</v>
      </c>
      <c r="AJ1607" s="16">
        <f>IFERROR(_xlfn.IFNA(VLOOKUP(Fullmath[[#This Row],[M6]],$H$2:$L1606,4,FALSE),VLOOKUP(Fullmath[[#This Row],[M6]],$H1608:$L$2227,4,FALSE)),0)</f>
        <v>0</v>
      </c>
      <c r="AM1607" s="6">
        <f>(IFERROR(VLOOKUP(AK1607,Components[[Name]:[Price]],2,FALSE),0))</f>
        <v>0</v>
      </c>
      <c r="AP1607" s="6">
        <f>(IFERROR(VLOOKUP(AN1607,Components[[Name]:[Price]],2,FALSE),0))</f>
        <v>0</v>
      </c>
      <c r="AS1607" s="6">
        <f>(IFERROR(VLOOKUP(AQ1607,Components[[Name]:[Price]],2,FALSE),0))</f>
        <v>0</v>
      </c>
      <c r="AV1607" s="6">
        <f>(IFERROR(VLOOKUP(AT1607,Components[[Name]:[Price]],2,FALSE),0))</f>
        <v>0</v>
      </c>
      <c r="AY1607" s="6">
        <f>(IFERROR(VLOOKUP(AW1607,Components[[Name]:[Price]],2,FALSE),0))</f>
        <v>0</v>
      </c>
      <c r="BB1607" s="6">
        <f>(IFERROR(VLOOKUP(AZ1607,Components[[Name]:[Price]],2,FALSE),0))</f>
        <v>0</v>
      </c>
    </row>
    <row r="1608" spans="9:54" x14ac:dyDescent="0.2">
      <c r="I1608" s="7" t="e">
        <f>Fullmath[[#This Row],[Total CP]]/Fullmath[[#This Row],[Quantity]]</f>
        <v>#DIV/0!</v>
      </c>
      <c r="J16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8" s="6" t="e">
        <f>Fullmath[[#This Row],[Mat Cost]]/Fullmath[[#This Row],[Quantity]]</f>
        <v>#DIV/0!</v>
      </c>
      <c r="L16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8" s="14"/>
      <c r="O1608" s="15">
        <f>IFERROR(_xlfn.IFNA(VLOOKUP(Fullmath[[#This Row],[M1]],$H$2:$L1607,2,FALSE),VLOOKUP(Fullmath[[#This Row],[M1]],$H1609:$L$2227,2,FALSE)),0)</f>
        <v>0</v>
      </c>
      <c r="P1608" s="16">
        <f>IFERROR(_xlfn.IFNA(VLOOKUP(Fullmath[[#This Row],[M1]],$H$2:$L1607,4,FALSE),VLOOKUP(Fullmath[[#This Row],[M1]],$H1609:$L$2227,4,FALSE)),0)</f>
        <v>0</v>
      </c>
      <c r="S1608" s="15">
        <f>IFERROR(_xlfn.IFNA(VLOOKUP(Fullmath[[#This Row],[M2]],$H$2:$L1607,2,FALSE),VLOOKUP(Fullmath[[#This Row],[M2]],$H1609:$L$2227,2,FALSE)),0)</f>
        <v>0</v>
      </c>
      <c r="T1608" s="16">
        <f>IFERROR(_xlfn.IFNA(VLOOKUP(Fullmath[[#This Row],[M2]],$H$2:$L1607,4,FALSE),VLOOKUP(Fullmath[[#This Row],[M2]],$H1609:$L$2227,4,FALSE)),0)</f>
        <v>0</v>
      </c>
      <c r="W1608" s="15">
        <f>IFERROR(_xlfn.IFNA(VLOOKUP(Fullmath[[#This Row],[M3]],$H$2:$L1607,2,FALSE),VLOOKUP(Fullmath[[#This Row],[M3]],$H1609:$L$2227,2,FALSE)),0)</f>
        <v>0</v>
      </c>
      <c r="X1608" s="16">
        <f>IFERROR(_xlfn.IFNA(VLOOKUP(Fullmath[[#This Row],[M3]],$H$2:$L1607,4,FALSE),VLOOKUP(Fullmath[[#This Row],[M3]],$H1609:$L$2227,4,FALSE)),0)</f>
        <v>0</v>
      </c>
      <c r="AA1608" s="15">
        <f>IFERROR(_xlfn.IFNA(VLOOKUP(Fullmath[[#This Row],[M4]],$H$2:$L1607,2,FALSE),VLOOKUP(Fullmath[[#This Row],[M4]],$H1609:$L$2227,2,FALSE)),0)</f>
        <v>0</v>
      </c>
      <c r="AB1608" s="16">
        <f>IFERROR(_xlfn.IFNA(VLOOKUP(Fullmath[[#This Row],[M4]],$H$2:$L1607,4,FALSE),VLOOKUP(Fullmath[[#This Row],[M4]],$H1609:$L$2227,4,FALSE)),0)</f>
        <v>0</v>
      </c>
      <c r="AE1608" s="15">
        <f>IFERROR(_xlfn.IFNA(VLOOKUP(Fullmath[[#This Row],[M5]],$H$2:$L1607,2,FALSE),VLOOKUP(Fullmath[[#This Row],[M5]],$H1609:$L$2227,2,FALSE)),0)</f>
        <v>0</v>
      </c>
      <c r="AF1608" s="16">
        <f>IFERROR(_xlfn.IFNA(VLOOKUP(Fullmath[[#This Row],[M5]],$H$2:$L1607,4,FALSE),VLOOKUP(Fullmath[[#This Row],[M5]],$H1609:$L$2227,4,FALSE)),0)</f>
        <v>0</v>
      </c>
      <c r="AI1608" s="15">
        <f>IFERROR(_xlfn.IFNA(VLOOKUP(Fullmath[[#This Row],[M6]],$H$2:$L1607,2,FALSE),VLOOKUP(Fullmath[[#This Row],[M6]],$H1609:$L$2227,2,FALSE)),0)</f>
        <v>0</v>
      </c>
      <c r="AJ1608" s="16">
        <f>IFERROR(_xlfn.IFNA(VLOOKUP(Fullmath[[#This Row],[M6]],$H$2:$L1607,4,FALSE),VLOOKUP(Fullmath[[#This Row],[M6]],$H1609:$L$2227,4,FALSE)),0)</f>
        <v>0</v>
      </c>
      <c r="AM1608" s="6">
        <f>(IFERROR(VLOOKUP(AK1608,Components[[Name]:[Price]],2,FALSE),0))</f>
        <v>0</v>
      </c>
      <c r="AP1608" s="6">
        <f>(IFERROR(VLOOKUP(AN1608,Components[[Name]:[Price]],2,FALSE),0))</f>
        <v>0</v>
      </c>
      <c r="AS1608" s="6">
        <f>(IFERROR(VLOOKUP(AQ1608,Components[[Name]:[Price]],2,FALSE),0))</f>
        <v>0</v>
      </c>
      <c r="AV1608" s="6">
        <f>(IFERROR(VLOOKUP(AT1608,Components[[Name]:[Price]],2,FALSE),0))</f>
        <v>0</v>
      </c>
      <c r="AY1608" s="6">
        <f>(IFERROR(VLOOKUP(AW1608,Components[[Name]:[Price]],2,FALSE),0))</f>
        <v>0</v>
      </c>
      <c r="BB1608" s="6">
        <f>(IFERROR(VLOOKUP(AZ1608,Components[[Name]:[Price]],2,FALSE),0))</f>
        <v>0</v>
      </c>
    </row>
    <row r="1609" spans="9:54" x14ac:dyDescent="0.2">
      <c r="I1609" s="7" t="e">
        <f>Fullmath[[#This Row],[Total CP]]/Fullmath[[#This Row],[Quantity]]</f>
        <v>#DIV/0!</v>
      </c>
      <c r="J16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09" s="6" t="e">
        <f>Fullmath[[#This Row],[Mat Cost]]/Fullmath[[#This Row],[Quantity]]</f>
        <v>#DIV/0!</v>
      </c>
      <c r="L16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09" s="14"/>
      <c r="O1609" s="15">
        <f>IFERROR(_xlfn.IFNA(VLOOKUP(Fullmath[[#This Row],[M1]],$H$2:$L1608,2,FALSE),VLOOKUP(Fullmath[[#This Row],[M1]],$H1610:$L$2227,2,FALSE)),0)</f>
        <v>0</v>
      </c>
      <c r="P1609" s="16">
        <f>IFERROR(_xlfn.IFNA(VLOOKUP(Fullmath[[#This Row],[M1]],$H$2:$L1608,4,FALSE),VLOOKUP(Fullmath[[#This Row],[M1]],$H1610:$L$2227,4,FALSE)),0)</f>
        <v>0</v>
      </c>
      <c r="S1609" s="15">
        <f>IFERROR(_xlfn.IFNA(VLOOKUP(Fullmath[[#This Row],[M2]],$H$2:$L1608,2,FALSE),VLOOKUP(Fullmath[[#This Row],[M2]],$H1610:$L$2227,2,FALSE)),0)</f>
        <v>0</v>
      </c>
      <c r="T1609" s="16">
        <f>IFERROR(_xlfn.IFNA(VLOOKUP(Fullmath[[#This Row],[M2]],$H$2:$L1608,4,FALSE),VLOOKUP(Fullmath[[#This Row],[M2]],$H1610:$L$2227,4,FALSE)),0)</f>
        <v>0</v>
      </c>
      <c r="W1609" s="15">
        <f>IFERROR(_xlfn.IFNA(VLOOKUP(Fullmath[[#This Row],[M3]],$H$2:$L1608,2,FALSE),VLOOKUP(Fullmath[[#This Row],[M3]],$H1610:$L$2227,2,FALSE)),0)</f>
        <v>0</v>
      </c>
      <c r="X1609" s="16">
        <f>IFERROR(_xlfn.IFNA(VLOOKUP(Fullmath[[#This Row],[M3]],$H$2:$L1608,4,FALSE),VLOOKUP(Fullmath[[#This Row],[M3]],$H1610:$L$2227,4,FALSE)),0)</f>
        <v>0</v>
      </c>
      <c r="AA1609" s="15">
        <f>IFERROR(_xlfn.IFNA(VLOOKUP(Fullmath[[#This Row],[M4]],$H$2:$L1608,2,FALSE),VLOOKUP(Fullmath[[#This Row],[M4]],$H1610:$L$2227,2,FALSE)),0)</f>
        <v>0</v>
      </c>
      <c r="AB1609" s="16">
        <f>IFERROR(_xlfn.IFNA(VLOOKUP(Fullmath[[#This Row],[M4]],$H$2:$L1608,4,FALSE),VLOOKUP(Fullmath[[#This Row],[M4]],$H1610:$L$2227,4,FALSE)),0)</f>
        <v>0</v>
      </c>
      <c r="AE1609" s="15">
        <f>IFERROR(_xlfn.IFNA(VLOOKUP(Fullmath[[#This Row],[M5]],$H$2:$L1608,2,FALSE),VLOOKUP(Fullmath[[#This Row],[M5]],$H1610:$L$2227,2,FALSE)),0)</f>
        <v>0</v>
      </c>
      <c r="AF1609" s="16">
        <f>IFERROR(_xlfn.IFNA(VLOOKUP(Fullmath[[#This Row],[M5]],$H$2:$L1608,4,FALSE),VLOOKUP(Fullmath[[#This Row],[M5]],$H1610:$L$2227,4,FALSE)),0)</f>
        <v>0</v>
      </c>
      <c r="AI1609" s="15">
        <f>IFERROR(_xlfn.IFNA(VLOOKUP(Fullmath[[#This Row],[M6]],$H$2:$L1608,2,FALSE),VLOOKUP(Fullmath[[#This Row],[M6]],$H1610:$L$2227,2,FALSE)),0)</f>
        <v>0</v>
      </c>
      <c r="AJ1609" s="16">
        <f>IFERROR(_xlfn.IFNA(VLOOKUP(Fullmath[[#This Row],[M6]],$H$2:$L1608,4,FALSE),VLOOKUP(Fullmath[[#This Row],[M6]],$H1610:$L$2227,4,FALSE)),0)</f>
        <v>0</v>
      </c>
      <c r="AM1609" s="6">
        <f>(IFERROR(VLOOKUP(AK1609,Components[[Name]:[Price]],2,FALSE),0))</f>
        <v>0</v>
      </c>
      <c r="AP1609" s="6">
        <f>(IFERROR(VLOOKUP(AN1609,Components[[Name]:[Price]],2,FALSE),0))</f>
        <v>0</v>
      </c>
      <c r="AS1609" s="6">
        <f>(IFERROR(VLOOKUP(AQ1609,Components[[Name]:[Price]],2,FALSE),0))</f>
        <v>0</v>
      </c>
      <c r="AV1609" s="6">
        <f>(IFERROR(VLOOKUP(AT1609,Components[[Name]:[Price]],2,FALSE),0))</f>
        <v>0</v>
      </c>
      <c r="AY1609" s="6">
        <f>(IFERROR(VLOOKUP(AW1609,Components[[Name]:[Price]],2,FALSE),0))</f>
        <v>0</v>
      </c>
      <c r="BB1609" s="6">
        <f>(IFERROR(VLOOKUP(AZ1609,Components[[Name]:[Price]],2,FALSE),0))</f>
        <v>0</v>
      </c>
    </row>
    <row r="1610" spans="9:54" x14ac:dyDescent="0.2">
      <c r="I1610" s="7" t="e">
        <f>Fullmath[[#This Row],[Total CP]]/Fullmath[[#This Row],[Quantity]]</f>
        <v>#DIV/0!</v>
      </c>
      <c r="J16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0" s="6" t="e">
        <f>Fullmath[[#This Row],[Mat Cost]]/Fullmath[[#This Row],[Quantity]]</f>
        <v>#DIV/0!</v>
      </c>
      <c r="L16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0" s="14"/>
      <c r="O1610" s="15">
        <f>IFERROR(_xlfn.IFNA(VLOOKUP(Fullmath[[#This Row],[M1]],$H$2:$L1609,2,FALSE),VLOOKUP(Fullmath[[#This Row],[M1]],$H1611:$L$2227,2,FALSE)),0)</f>
        <v>0</v>
      </c>
      <c r="P1610" s="16">
        <f>IFERROR(_xlfn.IFNA(VLOOKUP(Fullmath[[#This Row],[M1]],$H$2:$L1609,4,FALSE),VLOOKUP(Fullmath[[#This Row],[M1]],$H1611:$L$2227,4,FALSE)),0)</f>
        <v>0</v>
      </c>
      <c r="S1610" s="15">
        <f>IFERROR(_xlfn.IFNA(VLOOKUP(Fullmath[[#This Row],[M2]],$H$2:$L1609,2,FALSE),VLOOKUP(Fullmath[[#This Row],[M2]],$H1611:$L$2227,2,FALSE)),0)</f>
        <v>0</v>
      </c>
      <c r="T1610" s="16">
        <f>IFERROR(_xlfn.IFNA(VLOOKUP(Fullmath[[#This Row],[M2]],$H$2:$L1609,4,FALSE),VLOOKUP(Fullmath[[#This Row],[M2]],$H1611:$L$2227,4,FALSE)),0)</f>
        <v>0</v>
      </c>
      <c r="W1610" s="15">
        <f>IFERROR(_xlfn.IFNA(VLOOKUP(Fullmath[[#This Row],[M3]],$H$2:$L1609,2,FALSE),VLOOKUP(Fullmath[[#This Row],[M3]],$H1611:$L$2227,2,FALSE)),0)</f>
        <v>0</v>
      </c>
      <c r="X1610" s="16">
        <f>IFERROR(_xlfn.IFNA(VLOOKUP(Fullmath[[#This Row],[M3]],$H$2:$L1609,4,FALSE),VLOOKUP(Fullmath[[#This Row],[M3]],$H1611:$L$2227,4,FALSE)),0)</f>
        <v>0</v>
      </c>
      <c r="AA1610" s="15">
        <f>IFERROR(_xlfn.IFNA(VLOOKUP(Fullmath[[#This Row],[M4]],$H$2:$L1609,2,FALSE),VLOOKUP(Fullmath[[#This Row],[M4]],$H1611:$L$2227,2,FALSE)),0)</f>
        <v>0</v>
      </c>
      <c r="AB1610" s="16">
        <f>IFERROR(_xlfn.IFNA(VLOOKUP(Fullmath[[#This Row],[M4]],$H$2:$L1609,4,FALSE),VLOOKUP(Fullmath[[#This Row],[M4]],$H1611:$L$2227,4,FALSE)),0)</f>
        <v>0</v>
      </c>
      <c r="AE1610" s="15">
        <f>IFERROR(_xlfn.IFNA(VLOOKUP(Fullmath[[#This Row],[M5]],$H$2:$L1609,2,FALSE),VLOOKUP(Fullmath[[#This Row],[M5]],$H1611:$L$2227,2,FALSE)),0)</f>
        <v>0</v>
      </c>
      <c r="AF1610" s="16">
        <f>IFERROR(_xlfn.IFNA(VLOOKUP(Fullmath[[#This Row],[M5]],$H$2:$L1609,4,FALSE),VLOOKUP(Fullmath[[#This Row],[M5]],$H1611:$L$2227,4,FALSE)),0)</f>
        <v>0</v>
      </c>
      <c r="AI1610" s="15">
        <f>IFERROR(_xlfn.IFNA(VLOOKUP(Fullmath[[#This Row],[M6]],$H$2:$L1609,2,FALSE),VLOOKUP(Fullmath[[#This Row],[M6]],$H1611:$L$2227,2,FALSE)),0)</f>
        <v>0</v>
      </c>
      <c r="AJ1610" s="16">
        <f>IFERROR(_xlfn.IFNA(VLOOKUP(Fullmath[[#This Row],[M6]],$H$2:$L1609,4,FALSE),VLOOKUP(Fullmath[[#This Row],[M6]],$H1611:$L$2227,4,FALSE)),0)</f>
        <v>0</v>
      </c>
      <c r="AM1610" s="6">
        <f>(IFERROR(VLOOKUP(AK1610,Components[[Name]:[Price]],2,FALSE),0))</f>
        <v>0</v>
      </c>
      <c r="AP1610" s="6">
        <f>(IFERROR(VLOOKUP(AN1610,Components[[Name]:[Price]],2,FALSE),0))</f>
        <v>0</v>
      </c>
      <c r="AS1610" s="6">
        <f>(IFERROR(VLOOKUP(AQ1610,Components[[Name]:[Price]],2,FALSE),0))</f>
        <v>0</v>
      </c>
      <c r="AV1610" s="6">
        <f>(IFERROR(VLOOKUP(AT1610,Components[[Name]:[Price]],2,FALSE),0))</f>
        <v>0</v>
      </c>
      <c r="AY1610" s="6">
        <f>(IFERROR(VLOOKUP(AW1610,Components[[Name]:[Price]],2,FALSE),0))</f>
        <v>0</v>
      </c>
      <c r="BB1610" s="6">
        <f>(IFERROR(VLOOKUP(AZ1610,Components[[Name]:[Price]],2,FALSE),0))</f>
        <v>0</v>
      </c>
    </row>
    <row r="1611" spans="9:54" x14ac:dyDescent="0.2">
      <c r="I1611" s="7" t="e">
        <f>Fullmath[[#This Row],[Total CP]]/Fullmath[[#This Row],[Quantity]]</f>
        <v>#DIV/0!</v>
      </c>
      <c r="J16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1" s="6" t="e">
        <f>Fullmath[[#This Row],[Mat Cost]]/Fullmath[[#This Row],[Quantity]]</f>
        <v>#DIV/0!</v>
      </c>
      <c r="L16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1" s="14"/>
      <c r="O1611" s="15">
        <f>IFERROR(_xlfn.IFNA(VLOOKUP(Fullmath[[#This Row],[M1]],$H$2:$L1610,2,FALSE),VLOOKUP(Fullmath[[#This Row],[M1]],$H1612:$L$2227,2,FALSE)),0)</f>
        <v>0</v>
      </c>
      <c r="P1611" s="16">
        <f>IFERROR(_xlfn.IFNA(VLOOKUP(Fullmath[[#This Row],[M1]],$H$2:$L1610,4,FALSE),VLOOKUP(Fullmath[[#This Row],[M1]],$H1612:$L$2227,4,FALSE)),0)</f>
        <v>0</v>
      </c>
      <c r="S1611" s="15">
        <f>IFERROR(_xlfn.IFNA(VLOOKUP(Fullmath[[#This Row],[M2]],$H$2:$L1610,2,FALSE),VLOOKUP(Fullmath[[#This Row],[M2]],$H1612:$L$2227,2,FALSE)),0)</f>
        <v>0</v>
      </c>
      <c r="T1611" s="16">
        <f>IFERROR(_xlfn.IFNA(VLOOKUP(Fullmath[[#This Row],[M2]],$H$2:$L1610,4,FALSE),VLOOKUP(Fullmath[[#This Row],[M2]],$H1612:$L$2227,4,FALSE)),0)</f>
        <v>0</v>
      </c>
      <c r="W1611" s="15">
        <f>IFERROR(_xlfn.IFNA(VLOOKUP(Fullmath[[#This Row],[M3]],$H$2:$L1610,2,FALSE),VLOOKUP(Fullmath[[#This Row],[M3]],$H1612:$L$2227,2,FALSE)),0)</f>
        <v>0</v>
      </c>
      <c r="X1611" s="16">
        <f>IFERROR(_xlfn.IFNA(VLOOKUP(Fullmath[[#This Row],[M3]],$H$2:$L1610,4,FALSE),VLOOKUP(Fullmath[[#This Row],[M3]],$H1612:$L$2227,4,FALSE)),0)</f>
        <v>0</v>
      </c>
      <c r="AA1611" s="15">
        <f>IFERROR(_xlfn.IFNA(VLOOKUP(Fullmath[[#This Row],[M4]],$H$2:$L1610,2,FALSE),VLOOKUP(Fullmath[[#This Row],[M4]],$H1612:$L$2227,2,FALSE)),0)</f>
        <v>0</v>
      </c>
      <c r="AB1611" s="16">
        <f>IFERROR(_xlfn.IFNA(VLOOKUP(Fullmath[[#This Row],[M4]],$H$2:$L1610,4,FALSE),VLOOKUP(Fullmath[[#This Row],[M4]],$H1612:$L$2227,4,FALSE)),0)</f>
        <v>0</v>
      </c>
      <c r="AE1611" s="15">
        <f>IFERROR(_xlfn.IFNA(VLOOKUP(Fullmath[[#This Row],[M5]],$H$2:$L1610,2,FALSE),VLOOKUP(Fullmath[[#This Row],[M5]],$H1612:$L$2227,2,FALSE)),0)</f>
        <v>0</v>
      </c>
      <c r="AF1611" s="16">
        <f>IFERROR(_xlfn.IFNA(VLOOKUP(Fullmath[[#This Row],[M5]],$H$2:$L1610,4,FALSE),VLOOKUP(Fullmath[[#This Row],[M5]],$H1612:$L$2227,4,FALSE)),0)</f>
        <v>0</v>
      </c>
      <c r="AI1611" s="15">
        <f>IFERROR(_xlfn.IFNA(VLOOKUP(Fullmath[[#This Row],[M6]],$H$2:$L1610,2,FALSE),VLOOKUP(Fullmath[[#This Row],[M6]],$H1612:$L$2227,2,FALSE)),0)</f>
        <v>0</v>
      </c>
      <c r="AJ1611" s="16">
        <f>IFERROR(_xlfn.IFNA(VLOOKUP(Fullmath[[#This Row],[M6]],$H$2:$L1610,4,FALSE),VLOOKUP(Fullmath[[#This Row],[M6]],$H1612:$L$2227,4,FALSE)),0)</f>
        <v>0</v>
      </c>
      <c r="AM1611" s="6">
        <f>(IFERROR(VLOOKUP(AK1611,Components[[Name]:[Price]],2,FALSE),0))</f>
        <v>0</v>
      </c>
      <c r="AP1611" s="6">
        <f>(IFERROR(VLOOKUP(AN1611,Components[[Name]:[Price]],2,FALSE),0))</f>
        <v>0</v>
      </c>
      <c r="AS1611" s="6">
        <f>(IFERROR(VLOOKUP(AQ1611,Components[[Name]:[Price]],2,FALSE),0))</f>
        <v>0</v>
      </c>
      <c r="AV1611" s="6">
        <f>(IFERROR(VLOOKUP(AT1611,Components[[Name]:[Price]],2,FALSE),0))</f>
        <v>0</v>
      </c>
      <c r="AY1611" s="6">
        <f>(IFERROR(VLOOKUP(AW1611,Components[[Name]:[Price]],2,FALSE),0))</f>
        <v>0</v>
      </c>
      <c r="BB1611" s="6">
        <f>(IFERROR(VLOOKUP(AZ1611,Components[[Name]:[Price]],2,FALSE),0))</f>
        <v>0</v>
      </c>
    </row>
    <row r="1612" spans="9:54" x14ac:dyDescent="0.2">
      <c r="I1612" s="7" t="e">
        <f>Fullmath[[#This Row],[Total CP]]/Fullmath[[#This Row],[Quantity]]</f>
        <v>#DIV/0!</v>
      </c>
      <c r="J16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2" s="6" t="e">
        <f>Fullmath[[#This Row],[Mat Cost]]/Fullmath[[#This Row],[Quantity]]</f>
        <v>#DIV/0!</v>
      </c>
      <c r="L16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2" s="14"/>
      <c r="O1612" s="15">
        <f>IFERROR(_xlfn.IFNA(VLOOKUP(Fullmath[[#This Row],[M1]],$H$2:$L1611,2,FALSE),VLOOKUP(Fullmath[[#This Row],[M1]],$H1613:$L$2227,2,FALSE)),0)</f>
        <v>0</v>
      </c>
      <c r="P1612" s="16">
        <f>IFERROR(_xlfn.IFNA(VLOOKUP(Fullmath[[#This Row],[M1]],$H$2:$L1611,4,FALSE),VLOOKUP(Fullmath[[#This Row],[M1]],$H1613:$L$2227,4,FALSE)),0)</f>
        <v>0</v>
      </c>
      <c r="S1612" s="15">
        <f>IFERROR(_xlfn.IFNA(VLOOKUP(Fullmath[[#This Row],[M2]],$H$2:$L1611,2,FALSE),VLOOKUP(Fullmath[[#This Row],[M2]],$H1613:$L$2227,2,FALSE)),0)</f>
        <v>0</v>
      </c>
      <c r="T1612" s="16">
        <f>IFERROR(_xlfn.IFNA(VLOOKUP(Fullmath[[#This Row],[M2]],$H$2:$L1611,4,FALSE),VLOOKUP(Fullmath[[#This Row],[M2]],$H1613:$L$2227,4,FALSE)),0)</f>
        <v>0</v>
      </c>
      <c r="W1612" s="15">
        <f>IFERROR(_xlfn.IFNA(VLOOKUP(Fullmath[[#This Row],[M3]],$H$2:$L1611,2,FALSE),VLOOKUP(Fullmath[[#This Row],[M3]],$H1613:$L$2227,2,FALSE)),0)</f>
        <v>0</v>
      </c>
      <c r="X1612" s="16">
        <f>IFERROR(_xlfn.IFNA(VLOOKUP(Fullmath[[#This Row],[M3]],$H$2:$L1611,4,FALSE),VLOOKUP(Fullmath[[#This Row],[M3]],$H1613:$L$2227,4,FALSE)),0)</f>
        <v>0</v>
      </c>
      <c r="AA1612" s="15">
        <f>IFERROR(_xlfn.IFNA(VLOOKUP(Fullmath[[#This Row],[M4]],$H$2:$L1611,2,FALSE),VLOOKUP(Fullmath[[#This Row],[M4]],$H1613:$L$2227,2,FALSE)),0)</f>
        <v>0</v>
      </c>
      <c r="AB1612" s="16">
        <f>IFERROR(_xlfn.IFNA(VLOOKUP(Fullmath[[#This Row],[M4]],$H$2:$L1611,4,FALSE),VLOOKUP(Fullmath[[#This Row],[M4]],$H1613:$L$2227,4,FALSE)),0)</f>
        <v>0</v>
      </c>
      <c r="AE1612" s="15">
        <f>IFERROR(_xlfn.IFNA(VLOOKUP(Fullmath[[#This Row],[M5]],$H$2:$L1611,2,FALSE),VLOOKUP(Fullmath[[#This Row],[M5]],$H1613:$L$2227,2,FALSE)),0)</f>
        <v>0</v>
      </c>
      <c r="AF1612" s="16">
        <f>IFERROR(_xlfn.IFNA(VLOOKUP(Fullmath[[#This Row],[M5]],$H$2:$L1611,4,FALSE),VLOOKUP(Fullmath[[#This Row],[M5]],$H1613:$L$2227,4,FALSE)),0)</f>
        <v>0</v>
      </c>
      <c r="AI1612" s="15">
        <f>IFERROR(_xlfn.IFNA(VLOOKUP(Fullmath[[#This Row],[M6]],$H$2:$L1611,2,FALSE),VLOOKUP(Fullmath[[#This Row],[M6]],$H1613:$L$2227,2,FALSE)),0)</f>
        <v>0</v>
      </c>
      <c r="AJ1612" s="16">
        <f>IFERROR(_xlfn.IFNA(VLOOKUP(Fullmath[[#This Row],[M6]],$H$2:$L1611,4,FALSE),VLOOKUP(Fullmath[[#This Row],[M6]],$H1613:$L$2227,4,FALSE)),0)</f>
        <v>0</v>
      </c>
      <c r="AM1612" s="6">
        <f>(IFERROR(VLOOKUP(AK1612,Components[[Name]:[Price]],2,FALSE),0))</f>
        <v>0</v>
      </c>
      <c r="AP1612" s="6">
        <f>(IFERROR(VLOOKUP(AN1612,Components[[Name]:[Price]],2,FALSE),0))</f>
        <v>0</v>
      </c>
      <c r="AS1612" s="6">
        <f>(IFERROR(VLOOKUP(AQ1612,Components[[Name]:[Price]],2,FALSE),0))</f>
        <v>0</v>
      </c>
      <c r="AV1612" s="6">
        <f>(IFERROR(VLOOKUP(AT1612,Components[[Name]:[Price]],2,FALSE),0))</f>
        <v>0</v>
      </c>
      <c r="AY1612" s="6">
        <f>(IFERROR(VLOOKUP(AW1612,Components[[Name]:[Price]],2,FALSE),0))</f>
        <v>0</v>
      </c>
      <c r="BB1612" s="6">
        <f>(IFERROR(VLOOKUP(AZ1612,Components[[Name]:[Price]],2,FALSE),0))</f>
        <v>0</v>
      </c>
    </row>
    <row r="1613" spans="9:54" x14ac:dyDescent="0.2">
      <c r="I1613" s="7" t="e">
        <f>Fullmath[[#This Row],[Total CP]]/Fullmath[[#This Row],[Quantity]]</f>
        <v>#DIV/0!</v>
      </c>
      <c r="J16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3" s="6" t="e">
        <f>Fullmath[[#This Row],[Mat Cost]]/Fullmath[[#This Row],[Quantity]]</f>
        <v>#DIV/0!</v>
      </c>
      <c r="L16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3" s="14"/>
      <c r="O1613" s="15">
        <f>IFERROR(_xlfn.IFNA(VLOOKUP(Fullmath[[#This Row],[M1]],$H$2:$L1612,2,FALSE),VLOOKUP(Fullmath[[#This Row],[M1]],$H1614:$L$2227,2,FALSE)),0)</f>
        <v>0</v>
      </c>
      <c r="P1613" s="16">
        <f>IFERROR(_xlfn.IFNA(VLOOKUP(Fullmath[[#This Row],[M1]],$H$2:$L1612,4,FALSE),VLOOKUP(Fullmath[[#This Row],[M1]],$H1614:$L$2227,4,FALSE)),0)</f>
        <v>0</v>
      </c>
      <c r="S1613" s="15">
        <f>IFERROR(_xlfn.IFNA(VLOOKUP(Fullmath[[#This Row],[M2]],$H$2:$L1612,2,FALSE),VLOOKUP(Fullmath[[#This Row],[M2]],$H1614:$L$2227,2,FALSE)),0)</f>
        <v>0</v>
      </c>
      <c r="T1613" s="16">
        <f>IFERROR(_xlfn.IFNA(VLOOKUP(Fullmath[[#This Row],[M2]],$H$2:$L1612,4,FALSE),VLOOKUP(Fullmath[[#This Row],[M2]],$H1614:$L$2227,4,FALSE)),0)</f>
        <v>0</v>
      </c>
      <c r="W1613" s="15">
        <f>IFERROR(_xlfn.IFNA(VLOOKUP(Fullmath[[#This Row],[M3]],$H$2:$L1612,2,FALSE),VLOOKUP(Fullmath[[#This Row],[M3]],$H1614:$L$2227,2,FALSE)),0)</f>
        <v>0</v>
      </c>
      <c r="X1613" s="16">
        <f>IFERROR(_xlfn.IFNA(VLOOKUP(Fullmath[[#This Row],[M3]],$H$2:$L1612,4,FALSE),VLOOKUP(Fullmath[[#This Row],[M3]],$H1614:$L$2227,4,FALSE)),0)</f>
        <v>0</v>
      </c>
      <c r="AA1613" s="15">
        <f>IFERROR(_xlfn.IFNA(VLOOKUP(Fullmath[[#This Row],[M4]],$H$2:$L1612,2,FALSE),VLOOKUP(Fullmath[[#This Row],[M4]],$H1614:$L$2227,2,FALSE)),0)</f>
        <v>0</v>
      </c>
      <c r="AB1613" s="16">
        <f>IFERROR(_xlfn.IFNA(VLOOKUP(Fullmath[[#This Row],[M4]],$H$2:$L1612,4,FALSE),VLOOKUP(Fullmath[[#This Row],[M4]],$H1614:$L$2227,4,FALSE)),0)</f>
        <v>0</v>
      </c>
      <c r="AE1613" s="15">
        <f>IFERROR(_xlfn.IFNA(VLOOKUP(Fullmath[[#This Row],[M5]],$H$2:$L1612,2,FALSE),VLOOKUP(Fullmath[[#This Row],[M5]],$H1614:$L$2227,2,FALSE)),0)</f>
        <v>0</v>
      </c>
      <c r="AF1613" s="16">
        <f>IFERROR(_xlfn.IFNA(VLOOKUP(Fullmath[[#This Row],[M5]],$H$2:$L1612,4,FALSE),VLOOKUP(Fullmath[[#This Row],[M5]],$H1614:$L$2227,4,FALSE)),0)</f>
        <v>0</v>
      </c>
      <c r="AI1613" s="15">
        <f>IFERROR(_xlfn.IFNA(VLOOKUP(Fullmath[[#This Row],[M6]],$H$2:$L1612,2,FALSE),VLOOKUP(Fullmath[[#This Row],[M6]],$H1614:$L$2227,2,FALSE)),0)</f>
        <v>0</v>
      </c>
      <c r="AJ1613" s="16">
        <f>IFERROR(_xlfn.IFNA(VLOOKUP(Fullmath[[#This Row],[M6]],$H$2:$L1612,4,FALSE),VLOOKUP(Fullmath[[#This Row],[M6]],$H1614:$L$2227,4,FALSE)),0)</f>
        <v>0</v>
      </c>
      <c r="AM1613" s="6">
        <f>(IFERROR(VLOOKUP(AK1613,Components[[Name]:[Price]],2,FALSE),0))</f>
        <v>0</v>
      </c>
      <c r="AP1613" s="6">
        <f>(IFERROR(VLOOKUP(AN1613,Components[[Name]:[Price]],2,FALSE),0))</f>
        <v>0</v>
      </c>
      <c r="AS1613" s="6">
        <f>(IFERROR(VLOOKUP(AQ1613,Components[[Name]:[Price]],2,FALSE),0))</f>
        <v>0</v>
      </c>
      <c r="AV1613" s="6">
        <f>(IFERROR(VLOOKUP(AT1613,Components[[Name]:[Price]],2,FALSE),0))</f>
        <v>0</v>
      </c>
      <c r="AY1613" s="6">
        <f>(IFERROR(VLOOKUP(AW1613,Components[[Name]:[Price]],2,FALSE),0))</f>
        <v>0</v>
      </c>
      <c r="BB1613" s="6">
        <f>(IFERROR(VLOOKUP(AZ1613,Components[[Name]:[Price]],2,FALSE),0))</f>
        <v>0</v>
      </c>
    </row>
    <row r="1614" spans="9:54" x14ac:dyDescent="0.2">
      <c r="I1614" s="7" t="e">
        <f>Fullmath[[#This Row],[Total CP]]/Fullmath[[#This Row],[Quantity]]</f>
        <v>#DIV/0!</v>
      </c>
      <c r="J16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4" s="6" t="e">
        <f>Fullmath[[#This Row],[Mat Cost]]/Fullmath[[#This Row],[Quantity]]</f>
        <v>#DIV/0!</v>
      </c>
      <c r="L16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4" s="14"/>
      <c r="O1614" s="15">
        <f>IFERROR(_xlfn.IFNA(VLOOKUP(Fullmath[[#This Row],[M1]],$H$2:$L1613,2,FALSE),VLOOKUP(Fullmath[[#This Row],[M1]],$H1615:$L$2227,2,FALSE)),0)</f>
        <v>0</v>
      </c>
      <c r="P1614" s="16">
        <f>IFERROR(_xlfn.IFNA(VLOOKUP(Fullmath[[#This Row],[M1]],$H$2:$L1613,4,FALSE),VLOOKUP(Fullmath[[#This Row],[M1]],$H1615:$L$2227,4,FALSE)),0)</f>
        <v>0</v>
      </c>
      <c r="S1614" s="15">
        <f>IFERROR(_xlfn.IFNA(VLOOKUP(Fullmath[[#This Row],[M2]],$H$2:$L1613,2,FALSE),VLOOKUP(Fullmath[[#This Row],[M2]],$H1615:$L$2227,2,FALSE)),0)</f>
        <v>0</v>
      </c>
      <c r="T1614" s="16">
        <f>IFERROR(_xlfn.IFNA(VLOOKUP(Fullmath[[#This Row],[M2]],$H$2:$L1613,4,FALSE),VLOOKUP(Fullmath[[#This Row],[M2]],$H1615:$L$2227,4,FALSE)),0)</f>
        <v>0</v>
      </c>
      <c r="W1614" s="15">
        <f>IFERROR(_xlfn.IFNA(VLOOKUP(Fullmath[[#This Row],[M3]],$H$2:$L1613,2,FALSE),VLOOKUP(Fullmath[[#This Row],[M3]],$H1615:$L$2227,2,FALSE)),0)</f>
        <v>0</v>
      </c>
      <c r="X1614" s="16">
        <f>IFERROR(_xlfn.IFNA(VLOOKUP(Fullmath[[#This Row],[M3]],$H$2:$L1613,4,FALSE),VLOOKUP(Fullmath[[#This Row],[M3]],$H1615:$L$2227,4,FALSE)),0)</f>
        <v>0</v>
      </c>
      <c r="AA1614" s="15">
        <f>IFERROR(_xlfn.IFNA(VLOOKUP(Fullmath[[#This Row],[M4]],$H$2:$L1613,2,FALSE),VLOOKUP(Fullmath[[#This Row],[M4]],$H1615:$L$2227,2,FALSE)),0)</f>
        <v>0</v>
      </c>
      <c r="AB1614" s="16">
        <f>IFERROR(_xlfn.IFNA(VLOOKUP(Fullmath[[#This Row],[M4]],$H$2:$L1613,4,FALSE),VLOOKUP(Fullmath[[#This Row],[M4]],$H1615:$L$2227,4,FALSE)),0)</f>
        <v>0</v>
      </c>
      <c r="AE1614" s="15">
        <f>IFERROR(_xlfn.IFNA(VLOOKUP(Fullmath[[#This Row],[M5]],$H$2:$L1613,2,FALSE),VLOOKUP(Fullmath[[#This Row],[M5]],$H1615:$L$2227,2,FALSE)),0)</f>
        <v>0</v>
      </c>
      <c r="AF1614" s="16">
        <f>IFERROR(_xlfn.IFNA(VLOOKUP(Fullmath[[#This Row],[M5]],$H$2:$L1613,4,FALSE),VLOOKUP(Fullmath[[#This Row],[M5]],$H1615:$L$2227,4,FALSE)),0)</f>
        <v>0</v>
      </c>
      <c r="AI1614" s="15">
        <f>IFERROR(_xlfn.IFNA(VLOOKUP(Fullmath[[#This Row],[M6]],$H$2:$L1613,2,FALSE),VLOOKUP(Fullmath[[#This Row],[M6]],$H1615:$L$2227,2,FALSE)),0)</f>
        <v>0</v>
      </c>
      <c r="AJ1614" s="16">
        <f>IFERROR(_xlfn.IFNA(VLOOKUP(Fullmath[[#This Row],[M6]],$H$2:$L1613,4,FALSE),VLOOKUP(Fullmath[[#This Row],[M6]],$H1615:$L$2227,4,FALSE)),0)</f>
        <v>0</v>
      </c>
      <c r="AM1614" s="6">
        <f>(IFERROR(VLOOKUP(AK1614,Components[[Name]:[Price]],2,FALSE),0))</f>
        <v>0</v>
      </c>
      <c r="AP1614" s="6">
        <f>(IFERROR(VLOOKUP(AN1614,Components[[Name]:[Price]],2,FALSE),0))</f>
        <v>0</v>
      </c>
      <c r="AS1614" s="6">
        <f>(IFERROR(VLOOKUP(AQ1614,Components[[Name]:[Price]],2,FALSE),0))</f>
        <v>0</v>
      </c>
      <c r="AV1614" s="6">
        <f>(IFERROR(VLOOKUP(AT1614,Components[[Name]:[Price]],2,FALSE),0))</f>
        <v>0</v>
      </c>
      <c r="AY1614" s="6">
        <f>(IFERROR(VLOOKUP(AW1614,Components[[Name]:[Price]],2,FALSE),0))</f>
        <v>0</v>
      </c>
      <c r="BB1614" s="6">
        <f>(IFERROR(VLOOKUP(AZ1614,Components[[Name]:[Price]],2,FALSE),0))</f>
        <v>0</v>
      </c>
    </row>
    <row r="1615" spans="9:54" x14ac:dyDescent="0.2">
      <c r="I1615" s="7" t="e">
        <f>Fullmath[[#This Row],[Total CP]]/Fullmath[[#This Row],[Quantity]]</f>
        <v>#DIV/0!</v>
      </c>
      <c r="J16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5" s="6" t="e">
        <f>Fullmath[[#This Row],[Mat Cost]]/Fullmath[[#This Row],[Quantity]]</f>
        <v>#DIV/0!</v>
      </c>
      <c r="L16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5" s="14"/>
      <c r="O1615" s="15">
        <f>IFERROR(_xlfn.IFNA(VLOOKUP(Fullmath[[#This Row],[M1]],$H$2:$L1614,2,FALSE),VLOOKUP(Fullmath[[#This Row],[M1]],$H1616:$L$2227,2,FALSE)),0)</f>
        <v>0</v>
      </c>
      <c r="P1615" s="16">
        <f>IFERROR(_xlfn.IFNA(VLOOKUP(Fullmath[[#This Row],[M1]],$H$2:$L1614,4,FALSE),VLOOKUP(Fullmath[[#This Row],[M1]],$H1616:$L$2227,4,FALSE)),0)</f>
        <v>0</v>
      </c>
      <c r="S1615" s="15">
        <f>IFERROR(_xlfn.IFNA(VLOOKUP(Fullmath[[#This Row],[M2]],$H$2:$L1614,2,FALSE),VLOOKUP(Fullmath[[#This Row],[M2]],$H1616:$L$2227,2,FALSE)),0)</f>
        <v>0</v>
      </c>
      <c r="T1615" s="16">
        <f>IFERROR(_xlfn.IFNA(VLOOKUP(Fullmath[[#This Row],[M2]],$H$2:$L1614,4,FALSE),VLOOKUP(Fullmath[[#This Row],[M2]],$H1616:$L$2227,4,FALSE)),0)</f>
        <v>0</v>
      </c>
      <c r="W1615" s="15">
        <f>IFERROR(_xlfn.IFNA(VLOOKUP(Fullmath[[#This Row],[M3]],$H$2:$L1614,2,FALSE),VLOOKUP(Fullmath[[#This Row],[M3]],$H1616:$L$2227,2,FALSE)),0)</f>
        <v>0</v>
      </c>
      <c r="X1615" s="16">
        <f>IFERROR(_xlfn.IFNA(VLOOKUP(Fullmath[[#This Row],[M3]],$H$2:$L1614,4,FALSE),VLOOKUP(Fullmath[[#This Row],[M3]],$H1616:$L$2227,4,FALSE)),0)</f>
        <v>0</v>
      </c>
      <c r="AA1615" s="15">
        <f>IFERROR(_xlfn.IFNA(VLOOKUP(Fullmath[[#This Row],[M4]],$H$2:$L1614,2,FALSE),VLOOKUP(Fullmath[[#This Row],[M4]],$H1616:$L$2227,2,FALSE)),0)</f>
        <v>0</v>
      </c>
      <c r="AB1615" s="16">
        <f>IFERROR(_xlfn.IFNA(VLOOKUP(Fullmath[[#This Row],[M4]],$H$2:$L1614,4,FALSE),VLOOKUP(Fullmath[[#This Row],[M4]],$H1616:$L$2227,4,FALSE)),0)</f>
        <v>0</v>
      </c>
      <c r="AE1615" s="15">
        <f>IFERROR(_xlfn.IFNA(VLOOKUP(Fullmath[[#This Row],[M5]],$H$2:$L1614,2,FALSE),VLOOKUP(Fullmath[[#This Row],[M5]],$H1616:$L$2227,2,FALSE)),0)</f>
        <v>0</v>
      </c>
      <c r="AF1615" s="16">
        <f>IFERROR(_xlfn.IFNA(VLOOKUP(Fullmath[[#This Row],[M5]],$H$2:$L1614,4,FALSE),VLOOKUP(Fullmath[[#This Row],[M5]],$H1616:$L$2227,4,FALSE)),0)</f>
        <v>0</v>
      </c>
      <c r="AI1615" s="15">
        <f>IFERROR(_xlfn.IFNA(VLOOKUP(Fullmath[[#This Row],[M6]],$H$2:$L1614,2,FALSE),VLOOKUP(Fullmath[[#This Row],[M6]],$H1616:$L$2227,2,FALSE)),0)</f>
        <v>0</v>
      </c>
      <c r="AJ1615" s="16">
        <f>IFERROR(_xlfn.IFNA(VLOOKUP(Fullmath[[#This Row],[M6]],$H$2:$L1614,4,FALSE),VLOOKUP(Fullmath[[#This Row],[M6]],$H1616:$L$2227,4,FALSE)),0)</f>
        <v>0</v>
      </c>
      <c r="AM1615" s="6">
        <f>(IFERROR(VLOOKUP(AK1615,Components[[Name]:[Price]],2,FALSE),0))</f>
        <v>0</v>
      </c>
      <c r="AP1615" s="6">
        <f>(IFERROR(VLOOKUP(AN1615,Components[[Name]:[Price]],2,FALSE),0))</f>
        <v>0</v>
      </c>
      <c r="AS1615" s="6">
        <f>(IFERROR(VLOOKUP(AQ1615,Components[[Name]:[Price]],2,FALSE),0))</f>
        <v>0</v>
      </c>
      <c r="AV1615" s="6">
        <f>(IFERROR(VLOOKUP(AT1615,Components[[Name]:[Price]],2,FALSE),0))</f>
        <v>0</v>
      </c>
      <c r="AY1615" s="6">
        <f>(IFERROR(VLOOKUP(AW1615,Components[[Name]:[Price]],2,FALSE),0))</f>
        <v>0</v>
      </c>
      <c r="BB1615" s="6">
        <f>(IFERROR(VLOOKUP(AZ1615,Components[[Name]:[Price]],2,FALSE),0))</f>
        <v>0</v>
      </c>
    </row>
    <row r="1616" spans="9:54" x14ac:dyDescent="0.2">
      <c r="I1616" s="7" t="e">
        <f>Fullmath[[#This Row],[Total CP]]/Fullmath[[#This Row],[Quantity]]</f>
        <v>#DIV/0!</v>
      </c>
      <c r="J16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6" s="6" t="e">
        <f>Fullmath[[#This Row],[Mat Cost]]/Fullmath[[#This Row],[Quantity]]</f>
        <v>#DIV/0!</v>
      </c>
      <c r="L16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6" s="14"/>
      <c r="O1616" s="15">
        <f>IFERROR(_xlfn.IFNA(VLOOKUP(Fullmath[[#This Row],[M1]],$H$2:$L1615,2,FALSE),VLOOKUP(Fullmath[[#This Row],[M1]],$H1617:$L$2227,2,FALSE)),0)</f>
        <v>0</v>
      </c>
      <c r="P1616" s="16">
        <f>IFERROR(_xlfn.IFNA(VLOOKUP(Fullmath[[#This Row],[M1]],$H$2:$L1615,4,FALSE),VLOOKUP(Fullmath[[#This Row],[M1]],$H1617:$L$2227,4,FALSE)),0)</f>
        <v>0</v>
      </c>
      <c r="S1616" s="15">
        <f>IFERROR(_xlfn.IFNA(VLOOKUP(Fullmath[[#This Row],[M2]],$H$2:$L1615,2,FALSE),VLOOKUP(Fullmath[[#This Row],[M2]],$H1617:$L$2227,2,FALSE)),0)</f>
        <v>0</v>
      </c>
      <c r="T1616" s="16">
        <f>IFERROR(_xlfn.IFNA(VLOOKUP(Fullmath[[#This Row],[M2]],$H$2:$L1615,4,FALSE),VLOOKUP(Fullmath[[#This Row],[M2]],$H1617:$L$2227,4,FALSE)),0)</f>
        <v>0</v>
      </c>
      <c r="W1616" s="15">
        <f>IFERROR(_xlfn.IFNA(VLOOKUP(Fullmath[[#This Row],[M3]],$H$2:$L1615,2,FALSE),VLOOKUP(Fullmath[[#This Row],[M3]],$H1617:$L$2227,2,FALSE)),0)</f>
        <v>0</v>
      </c>
      <c r="X1616" s="16">
        <f>IFERROR(_xlfn.IFNA(VLOOKUP(Fullmath[[#This Row],[M3]],$H$2:$L1615,4,FALSE),VLOOKUP(Fullmath[[#This Row],[M3]],$H1617:$L$2227,4,FALSE)),0)</f>
        <v>0</v>
      </c>
      <c r="AA1616" s="15">
        <f>IFERROR(_xlfn.IFNA(VLOOKUP(Fullmath[[#This Row],[M4]],$H$2:$L1615,2,FALSE),VLOOKUP(Fullmath[[#This Row],[M4]],$H1617:$L$2227,2,FALSE)),0)</f>
        <v>0</v>
      </c>
      <c r="AB1616" s="16">
        <f>IFERROR(_xlfn.IFNA(VLOOKUP(Fullmath[[#This Row],[M4]],$H$2:$L1615,4,FALSE),VLOOKUP(Fullmath[[#This Row],[M4]],$H1617:$L$2227,4,FALSE)),0)</f>
        <v>0</v>
      </c>
      <c r="AE1616" s="15">
        <f>IFERROR(_xlfn.IFNA(VLOOKUP(Fullmath[[#This Row],[M5]],$H$2:$L1615,2,FALSE),VLOOKUP(Fullmath[[#This Row],[M5]],$H1617:$L$2227,2,FALSE)),0)</f>
        <v>0</v>
      </c>
      <c r="AF1616" s="16">
        <f>IFERROR(_xlfn.IFNA(VLOOKUP(Fullmath[[#This Row],[M5]],$H$2:$L1615,4,FALSE),VLOOKUP(Fullmath[[#This Row],[M5]],$H1617:$L$2227,4,FALSE)),0)</f>
        <v>0</v>
      </c>
      <c r="AI1616" s="15">
        <f>IFERROR(_xlfn.IFNA(VLOOKUP(Fullmath[[#This Row],[M6]],$H$2:$L1615,2,FALSE),VLOOKUP(Fullmath[[#This Row],[M6]],$H1617:$L$2227,2,FALSE)),0)</f>
        <v>0</v>
      </c>
      <c r="AJ1616" s="16">
        <f>IFERROR(_xlfn.IFNA(VLOOKUP(Fullmath[[#This Row],[M6]],$H$2:$L1615,4,FALSE),VLOOKUP(Fullmath[[#This Row],[M6]],$H1617:$L$2227,4,FALSE)),0)</f>
        <v>0</v>
      </c>
      <c r="AM1616" s="6">
        <f>(IFERROR(VLOOKUP(AK1616,Components[[Name]:[Price]],2,FALSE),0))</f>
        <v>0</v>
      </c>
      <c r="AP1616" s="6">
        <f>(IFERROR(VLOOKUP(AN1616,Components[[Name]:[Price]],2,FALSE),0))</f>
        <v>0</v>
      </c>
      <c r="AS1616" s="6">
        <f>(IFERROR(VLOOKUP(AQ1616,Components[[Name]:[Price]],2,FALSE),0))</f>
        <v>0</v>
      </c>
      <c r="AV1616" s="6">
        <f>(IFERROR(VLOOKUP(AT1616,Components[[Name]:[Price]],2,FALSE),0))</f>
        <v>0</v>
      </c>
      <c r="AY1616" s="6">
        <f>(IFERROR(VLOOKUP(AW1616,Components[[Name]:[Price]],2,FALSE),0))</f>
        <v>0</v>
      </c>
      <c r="BB1616" s="6">
        <f>(IFERROR(VLOOKUP(AZ1616,Components[[Name]:[Price]],2,FALSE),0))</f>
        <v>0</v>
      </c>
    </row>
    <row r="1617" spans="9:54" x14ac:dyDescent="0.2">
      <c r="I1617" s="7" t="e">
        <f>Fullmath[[#This Row],[Total CP]]/Fullmath[[#This Row],[Quantity]]</f>
        <v>#DIV/0!</v>
      </c>
      <c r="J16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7" s="6" t="e">
        <f>Fullmath[[#This Row],[Mat Cost]]/Fullmath[[#This Row],[Quantity]]</f>
        <v>#DIV/0!</v>
      </c>
      <c r="L16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7" s="14"/>
      <c r="O1617" s="15">
        <f>IFERROR(_xlfn.IFNA(VLOOKUP(Fullmath[[#This Row],[M1]],$H$2:$L1616,2,FALSE),VLOOKUP(Fullmath[[#This Row],[M1]],$H1618:$L$2227,2,FALSE)),0)</f>
        <v>0</v>
      </c>
      <c r="P1617" s="16">
        <f>IFERROR(_xlfn.IFNA(VLOOKUP(Fullmath[[#This Row],[M1]],$H$2:$L1616,4,FALSE),VLOOKUP(Fullmath[[#This Row],[M1]],$H1618:$L$2227,4,FALSE)),0)</f>
        <v>0</v>
      </c>
      <c r="S1617" s="15">
        <f>IFERROR(_xlfn.IFNA(VLOOKUP(Fullmath[[#This Row],[M2]],$H$2:$L1616,2,FALSE),VLOOKUP(Fullmath[[#This Row],[M2]],$H1618:$L$2227,2,FALSE)),0)</f>
        <v>0</v>
      </c>
      <c r="T1617" s="16">
        <f>IFERROR(_xlfn.IFNA(VLOOKUP(Fullmath[[#This Row],[M2]],$H$2:$L1616,4,FALSE),VLOOKUP(Fullmath[[#This Row],[M2]],$H1618:$L$2227,4,FALSE)),0)</f>
        <v>0</v>
      </c>
      <c r="W1617" s="15">
        <f>IFERROR(_xlfn.IFNA(VLOOKUP(Fullmath[[#This Row],[M3]],$H$2:$L1616,2,FALSE),VLOOKUP(Fullmath[[#This Row],[M3]],$H1618:$L$2227,2,FALSE)),0)</f>
        <v>0</v>
      </c>
      <c r="X1617" s="16">
        <f>IFERROR(_xlfn.IFNA(VLOOKUP(Fullmath[[#This Row],[M3]],$H$2:$L1616,4,FALSE),VLOOKUP(Fullmath[[#This Row],[M3]],$H1618:$L$2227,4,FALSE)),0)</f>
        <v>0</v>
      </c>
      <c r="AA1617" s="15">
        <f>IFERROR(_xlfn.IFNA(VLOOKUP(Fullmath[[#This Row],[M4]],$H$2:$L1616,2,FALSE),VLOOKUP(Fullmath[[#This Row],[M4]],$H1618:$L$2227,2,FALSE)),0)</f>
        <v>0</v>
      </c>
      <c r="AB1617" s="16">
        <f>IFERROR(_xlfn.IFNA(VLOOKUP(Fullmath[[#This Row],[M4]],$H$2:$L1616,4,FALSE),VLOOKUP(Fullmath[[#This Row],[M4]],$H1618:$L$2227,4,FALSE)),0)</f>
        <v>0</v>
      </c>
      <c r="AE1617" s="15">
        <f>IFERROR(_xlfn.IFNA(VLOOKUP(Fullmath[[#This Row],[M5]],$H$2:$L1616,2,FALSE),VLOOKUP(Fullmath[[#This Row],[M5]],$H1618:$L$2227,2,FALSE)),0)</f>
        <v>0</v>
      </c>
      <c r="AF1617" s="16">
        <f>IFERROR(_xlfn.IFNA(VLOOKUP(Fullmath[[#This Row],[M5]],$H$2:$L1616,4,FALSE),VLOOKUP(Fullmath[[#This Row],[M5]],$H1618:$L$2227,4,FALSE)),0)</f>
        <v>0</v>
      </c>
      <c r="AI1617" s="15">
        <f>IFERROR(_xlfn.IFNA(VLOOKUP(Fullmath[[#This Row],[M6]],$H$2:$L1616,2,FALSE),VLOOKUP(Fullmath[[#This Row],[M6]],$H1618:$L$2227,2,FALSE)),0)</f>
        <v>0</v>
      </c>
      <c r="AJ1617" s="16">
        <f>IFERROR(_xlfn.IFNA(VLOOKUP(Fullmath[[#This Row],[M6]],$H$2:$L1616,4,FALSE),VLOOKUP(Fullmath[[#This Row],[M6]],$H1618:$L$2227,4,FALSE)),0)</f>
        <v>0</v>
      </c>
      <c r="AM1617" s="6">
        <f>(IFERROR(VLOOKUP(AK1617,Components[[Name]:[Price]],2,FALSE),0))</f>
        <v>0</v>
      </c>
      <c r="AP1617" s="6">
        <f>(IFERROR(VLOOKUP(AN1617,Components[[Name]:[Price]],2,FALSE),0))</f>
        <v>0</v>
      </c>
      <c r="AS1617" s="6">
        <f>(IFERROR(VLOOKUP(AQ1617,Components[[Name]:[Price]],2,FALSE),0))</f>
        <v>0</v>
      </c>
      <c r="AV1617" s="6">
        <f>(IFERROR(VLOOKUP(AT1617,Components[[Name]:[Price]],2,FALSE),0))</f>
        <v>0</v>
      </c>
      <c r="AY1617" s="6">
        <f>(IFERROR(VLOOKUP(AW1617,Components[[Name]:[Price]],2,FALSE),0))</f>
        <v>0</v>
      </c>
      <c r="BB1617" s="6">
        <f>(IFERROR(VLOOKUP(AZ1617,Components[[Name]:[Price]],2,FALSE),0))</f>
        <v>0</v>
      </c>
    </row>
    <row r="1618" spans="9:54" x14ac:dyDescent="0.2">
      <c r="I1618" s="7" t="e">
        <f>Fullmath[[#This Row],[Total CP]]/Fullmath[[#This Row],[Quantity]]</f>
        <v>#DIV/0!</v>
      </c>
      <c r="J16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8" s="6" t="e">
        <f>Fullmath[[#This Row],[Mat Cost]]/Fullmath[[#This Row],[Quantity]]</f>
        <v>#DIV/0!</v>
      </c>
      <c r="L16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8" s="14"/>
      <c r="O1618" s="15">
        <f>IFERROR(_xlfn.IFNA(VLOOKUP(Fullmath[[#This Row],[M1]],$H$2:$L1617,2,FALSE),VLOOKUP(Fullmath[[#This Row],[M1]],$H1619:$L$2227,2,FALSE)),0)</f>
        <v>0</v>
      </c>
      <c r="P1618" s="16">
        <f>IFERROR(_xlfn.IFNA(VLOOKUP(Fullmath[[#This Row],[M1]],$H$2:$L1617,4,FALSE),VLOOKUP(Fullmath[[#This Row],[M1]],$H1619:$L$2227,4,FALSE)),0)</f>
        <v>0</v>
      </c>
      <c r="S1618" s="15">
        <f>IFERROR(_xlfn.IFNA(VLOOKUP(Fullmath[[#This Row],[M2]],$H$2:$L1617,2,FALSE),VLOOKUP(Fullmath[[#This Row],[M2]],$H1619:$L$2227,2,FALSE)),0)</f>
        <v>0</v>
      </c>
      <c r="T1618" s="16">
        <f>IFERROR(_xlfn.IFNA(VLOOKUP(Fullmath[[#This Row],[M2]],$H$2:$L1617,4,FALSE),VLOOKUP(Fullmath[[#This Row],[M2]],$H1619:$L$2227,4,FALSE)),0)</f>
        <v>0</v>
      </c>
      <c r="W1618" s="15">
        <f>IFERROR(_xlfn.IFNA(VLOOKUP(Fullmath[[#This Row],[M3]],$H$2:$L1617,2,FALSE),VLOOKUP(Fullmath[[#This Row],[M3]],$H1619:$L$2227,2,FALSE)),0)</f>
        <v>0</v>
      </c>
      <c r="X1618" s="16">
        <f>IFERROR(_xlfn.IFNA(VLOOKUP(Fullmath[[#This Row],[M3]],$H$2:$L1617,4,FALSE),VLOOKUP(Fullmath[[#This Row],[M3]],$H1619:$L$2227,4,FALSE)),0)</f>
        <v>0</v>
      </c>
      <c r="AA1618" s="15">
        <f>IFERROR(_xlfn.IFNA(VLOOKUP(Fullmath[[#This Row],[M4]],$H$2:$L1617,2,FALSE),VLOOKUP(Fullmath[[#This Row],[M4]],$H1619:$L$2227,2,FALSE)),0)</f>
        <v>0</v>
      </c>
      <c r="AB1618" s="16">
        <f>IFERROR(_xlfn.IFNA(VLOOKUP(Fullmath[[#This Row],[M4]],$H$2:$L1617,4,FALSE),VLOOKUP(Fullmath[[#This Row],[M4]],$H1619:$L$2227,4,FALSE)),0)</f>
        <v>0</v>
      </c>
      <c r="AE1618" s="15">
        <f>IFERROR(_xlfn.IFNA(VLOOKUP(Fullmath[[#This Row],[M5]],$H$2:$L1617,2,FALSE),VLOOKUP(Fullmath[[#This Row],[M5]],$H1619:$L$2227,2,FALSE)),0)</f>
        <v>0</v>
      </c>
      <c r="AF1618" s="16">
        <f>IFERROR(_xlfn.IFNA(VLOOKUP(Fullmath[[#This Row],[M5]],$H$2:$L1617,4,FALSE),VLOOKUP(Fullmath[[#This Row],[M5]],$H1619:$L$2227,4,FALSE)),0)</f>
        <v>0</v>
      </c>
      <c r="AI1618" s="15">
        <f>IFERROR(_xlfn.IFNA(VLOOKUP(Fullmath[[#This Row],[M6]],$H$2:$L1617,2,FALSE),VLOOKUP(Fullmath[[#This Row],[M6]],$H1619:$L$2227,2,FALSE)),0)</f>
        <v>0</v>
      </c>
      <c r="AJ1618" s="16">
        <f>IFERROR(_xlfn.IFNA(VLOOKUP(Fullmath[[#This Row],[M6]],$H$2:$L1617,4,FALSE),VLOOKUP(Fullmath[[#This Row],[M6]],$H1619:$L$2227,4,FALSE)),0)</f>
        <v>0</v>
      </c>
      <c r="AM1618" s="6">
        <f>(IFERROR(VLOOKUP(AK1618,Components[[Name]:[Price]],2,FALSE),0))</f>
        <v>0</v>
      </c>
      <c r="AP1618" s="6">
        <f>(IFERROR(VLOOKUP(AN1618,Components[[Name]:[Price]],2,FALSE),0))</f>
        <v>0</v>
      </c>
      <c r="AS1618" s="6">
        <f>(IFERROR(VLOOKUP(AQ1618,Components[[Name]:[Price]],2,FALSE),0))</f>
        <v>0</v>
      </c>
      <c r="AV1618" s="6">
        <f>(IFERROR(VLOOKUP(AT1618,Components[[Name]:[Price]],2,FALSE),0))</f>
        <v>0</v>
      </c>
      <c r="AY1618" s="6">
        <f>(IFERROR(VLOOKUP(AW1618,Components[[Name]:[Price]],2,FALSE),0))</f>
        <v>0</v>
      </c>
      <c r="BB1618" s="6">
        <f>(IFERROR(VLOOKUP(AZ1618,Components[[Name]:[Price]],2,FALSE),0))</f>
        <v>0</v>
      </c>
    </row>
    <row r="1619" spans="9:54" x14ac:dyDescent="0.2">
      <c r="I1619" s="7" t="e">
        <f>Fullmath[[#This Row],[Total CP]]/Fullmath[[#This Row],[Quantity]]</f>
        <v>#DIV/0!</v>
      </c>
      <c r="J16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19" s="6" t="e">
        <f>Fullmath[[#This Row],[Mat Cost]]/Fullmath[[#This Row],[Quantity]]</f>
        <v>#DIV/0!</v>
      </c>
      <c r="L16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19" s="14"/>
      <c r="O1619" s="15">
        <f>IFERROR(_xlfn.IFNA(VLOOKUP(Fullmath[[#This Row],[M1]],$H$2:$L1618,2,FALSE),VLOOKUP(Fullmath[[#This Row],[M1]],$H1620:$L$2227,2,FALSE)),0)</f>
        <v>0</v>
      </c>
      <c r="P1619" s="16">
        <f>IFERROR(_xlfn.IFNA(VLOOKUP(Fullmath[[#This Row],[M1]],$H$2:$L1618,4,FALSE),VLOOKUP(Fullmath[[#This Row],[M1]],$H1620:$L$2227,4,FALSE)),0)</f>
        <v>0</v>
      </c>
      <c r="S1619" s="15">
        <f>IFERROR(_xlfn.IFNA(VLOOKUP(Fullmath[[#This Row],[M2]],$H$2:$L1618,2,FALSE),VLOOKUP(Fullmath[[#This Row],[M2]],$H1620:$L$2227,2,FALSE)),0)</f>
        <v>0</v>
      </c>
      <c r="T1619" s="16">
        <f>IFERROR(_xlfn.IFNA(VLOOKUP(Fullmath[[#This Row],[M2]],$H$2:$L1618,4,FALSE),VLOOKUP(Fullmath[[#This Row],[M2]],$H1620:$L$2227,4,FALSE)),0)</f>
        <v>0</v>
      </c>
      <c r="W1619" s="15">
        <f>IFERROR(_xlfn.IFNA(VLOOKUP(Fullmath[[#This Row],[M3]],$H$2:$L1618,2,FALSE),VLOOKUP(Fullmath[[#This Row],[M3]],$H1620:$L$2227,2,FALSE)),0)</f>
        <v>0</v>
      </c>
      <c r="X1619" s="16">
        <f>IFERROR(_xlfn.IFNA(VLOOKUP(Fullmath[[#This Row],[M3]],$H$2:$L1618,4,FALSE),VLOOKUP(Fullmath[[#This Row],[M3]],$H1620:$L$2227,4,FALSE)),0)</f>
        <v>0</v>
      </c>
      <c r="AA1619" s="15">
        <f>IFERROR(_xlfn.IFNA(VLOOKUP(Fullmath[[#This Row],[M4]],$H$2:$L1618,2,FALSE),VLOOKUP(Fullmath[[#This Row],[M4]],$H1620:$L$2227,2,FALSE)),0)</f>
        <v>0</v>
      </c>
      <c r="AB1619" s="16">
        <f>IFERROR(_xlfn.IFNA(VLOOKUP(Fullmath[[#This Row],[M4]],$H$2:$L1618,4,FALSE),VLOOKUP(Fullmath[[#This Row],[M4]],$H1620:$L$2227,4,FALSE)),0)</f>
        <v>0</v>
      </c>
      <c r="AE1619" s="15">
        <f>IFERROR(_xlfn.IFNA(VLOOKUP(Fullmath[[#This Row],[M5]],$H$2:$L1618,2,FALSE),VLOOKUP(Fullmath[[#This Row],[M5]],$H1620:$L$2227,2,FALSE)),0)</f>
        <v>0</v>
      </c>
      <c r="AF1619" s="16">
        <f>IFERROR(_xlfn.IFNA(VLOOKUP(Fullmath[[#This Row],[M5]],$H$2:$L1618,4,FALSE),VLOOKUP(Fullmath[[#This Row],[M5]],$H1620:$L$2227,4,FALSE)),0)</f>
        <v>0</v>
      </c>
      <c r="AI1619" s="15">
        <f>IFERROR(_xlfn.IFNA(VLOOKUP(Fullmath[[#This Row],[M6]],$H$2:$L1618,2,FALSE),VLOOKUP(Fullmath[[#This Row],[M6]],$H1620:$L$2227,2,FALSE)),0)</f>
        <v>0</v>
      </c>
      <c r="AJ1619" s="16">
        <f>IFERROR(_xlfn.IFNA(VLOOKUP(Fullmath[[#This Row],[M6]],$H$2:$L1618,4,FALSE),VLOOKUP(Fullmath[[#This Row],[M6]],$H1620:$L$2227,4,FALSE)),0)</f>
        <v>0</v>
      </c>
      <c r="AM1619" s="6">
        <f>(IFERROR(VLOOKUP(AK1619,Components[[Name]:[Price]],2,FALSE),0))</f>
        <v>0</v>
      </c>
      <c r="AP1619" s="6">
        <f>(IFERROR(VLOOKUP(AN1619,Components[[Name]:[Price]],2,FALSE),0))</f>
        <v>0</v>
      </c>
      <c r="AS1619" s="6">
        <f>(IFERROR(VLOOKUP(AQ1619,Components[[Name]:[Price]],2,FALSE),0))</f>
        <v>0</v>
      </c>
      <c r="AV1619" s="6">
        <f>(IFERROR(VLOOKUP(AT1619,Components[[Name]:[Price]],2,FALSE),0))</f>
        <v>0</v>
      </c>
      <c r="AY1619" s="6">
        <f>(IFERROR(VLOOKUP(AW1619,Components[[Name]:[Price]],2,FALSE),0))</f>
        <v>0</v>
      </c>
      <c r="BB1619" s="6">
        <f>(IFERROR(VLOOKUP(AZ1619,Components[[Name]:[Price]],2,FALSE),0))</f>
        <v>0</v>
      </c>
    </row>
    <row r="1620" spans="9:54" x14ac:dyDescent="0.2">
      <c r="I1620" s="7" t="e">
        <f>Fullmath[[#This Row],[Total CP]]/Fullmath[[#This Row],[Quantity]]</f>
        <v>#DIV/0!</v>
      </c>
      <c r="J16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0" s="6" t="e">
        <f>Fullmath[[#This Row],[Mat Cost]]/Fullmath[[#This Row],[Quantity]]</f>
        <v>#DIV/0!</v>
      </c>
      <c r="L16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0" s="14"/>
      <c r="O1620" s="15">
        <f>IFERROR(_xlfn.IFNA(VLOOKUP(Fullmath[[#This Row],[M1]],$H$2:$L1619,2,FALSE),VLOOKUP(Fullmath[[#This Row],[M1]],$H1621:$L$2227,2,FALSE)),0)</f>
        <v>0</v>
      </c>
      <c r="P1620" s="16">
        <f>IFERROR(_xlfn.IFNA(VLOOKUP(Fullmath[[#This Row],[M1]],$H$2:$L1619,4,FALSE),VLOOKUP(Fullmath[[#This Row],[M1]],$H1621:$L$2227,4,FALSE)),0)</f>
        <v>0</v>
      </c>
      <c r="S1620" s="15">
        <f>IFERROR(_xlfn.IFNA(VLOOKUP(Fullmath[[#This Row],[M2]],$H$2:$L1619,2,FALSE),VLOOKUP(Fullmath[[#This Row],[M2]],$H1621:$L$2227,2,FALSE)),0)</f>
        <v>0</v>
      </c>
      <c r="T1620" s="16">
        <f>IFERROR(_xlfn.IFNA(VLOOKUP(Fullmath[[#This Row],[M2]],$H$2:$L1619,4,FALSE),VLOOKUP(Fullmath[[#This Row],[M2]],$H1621:$L$2227,4,FALSE)),0)</f>
        <v>0</v>
      </c>
      <c r="W1620" s="15">
        <f>IFERROR(_xlfn.IFNA(VLOOKUP(Fullmath[[#This Row],[M3]],$H$2:$L1619,2,FALSE),VLOOKUP(Fullmath[[#This Row],[M3]],$H1621:$L$2227,2,FALSE)),0)</f>
        <v>0</v>
      </c>
      <c r="X1620" s="16">
        <f>IFERROR(_xlfn.IFNA(VLOOKUP(Fullmath[[#This Row],[M3]],$H$2:$L1619,4,FALSE),VLOOKUP(Fullmath[[#This Row],[M3]],$H1621:$L$2227,4,FALSE)),0)</f>
        <v>0</v>
      </c>
      <c r="AA1620" s="15">
        <f>IFERROR(_xlfn.IFNA(VLOOKUP(Fullmath[[#This Row],[M4]],$H$2:$L1619,2,FALSE),VLOOKUP(Fullmath[[#This Row],[M4]],$H1621:$L$2227,2,FALSE)),0)</f>
        <v>0</v>
      </c>
      <c r="AB1620" s="16">
        <f>IFERROR(_xlfn.IFNA(VLOOKUP(Fullmath[[#This Row],[M4]],$H$2:$L1619,4,FALSE),VLOOKUP(Fullmath[[#This Row],[M4]],$H1621:$L$2227,4,FALSE)),0)</f>
        <v>0</v>
      </c>
      <c r="AE1620" s="15">
        <f>IFERROR(_xlfn.IFNA(VLOOKUP(Fullmath[[#This Row],[M5]],$H$2:$L1619,2,FALSE),VLOOKUP(Fullmath[[#This Row],[M5]],$H1621:$L$2227,2,FALSE)),0)</f>
        <v>0</v>
      </c>
      <c r="AF1620" s="16">
        <f>IFERROR(_xlfn.IFNA(VLOOKUP(Fullmath[[#This Row],[M5]],$H$2:$L1619,4,FALSE),VLOOKUP(Fullmath[[#This Row],[M5]],$H1621:$L$2227,4,FALSE)),0)</f>
        <v>0</v>
      </c>
      <c r="AI1620" s="15">
        <f>IFERROR(_xlfn.IFNA(VLOOKUP(Fullmath[[#This Row],[M6]],$H$2:$L1619,2,FALSE),VLOOKUP(Fullmath[[#This Row],[M6]],$H1621:$L$2227,2,FALSE)),0)</f>
        <v>0</v>
      </c>
      <c r="AJ1620" s="16">
        <f>IFERROR(_xlfn.IFNA(VLOOKUP(Fullmath[[#This Row],[M6]],$H$2:$L1619,4,FALSE),VLOOKUP(Fullmath[[#This Row],[M6]],$H1621:$L$2227,4,FALSE)),0)</f>
        <v>0</v>
      </c>
      <c r="AM1620" s="6">
        <f>(IFERROR(VLOOKUP(AK1620,Components[[Name]:[Price]],2,FALSE),0))</f>
        <v>0</v>
      </c>
      <c r="AP1620" s="6">
        <f>(IFERROR(VLOOKUP(AN1620,Components[[Name]:[Price]],2,FALSE),0))</f>
        <v>0</v>
      </c>
      <c r="AS1620" s="6">
        <f>(IFERROR(VLOOKUP(AQ1620,Components[[Name]:[Price]],2,FALSE),0))</f>
        <v>0</v>
      </c>
      <c r="AV1620" s="6">
        <f>(IFERROR(VLOOKUP(AT1620,Components[[Name]:[Price]],2,FALSE),0))</f>
        <v>0</v>
      </c>
      <c r="AY1620" s="6">
        <f>(IFERROR(VLOOKUP(AW1620,Components[[Name]:[Price]],2,FALSE),0))</f>
        <v>0</v>
      </c>
      <c r="BB1620" s="6">
        <f>(IFERROR(VLOOKUP(AZ1620,Components[[Name]:[Price]],2,FALSE),0))</f>
        <v>0</v>
      </c>
    </row>
    <row r="1621" spans="9:54" x14ac:dyDescent="0.2">
      <c r="I1621" s="7" t="e">
        <f>Fullmath[[#This Row],[Total CP]]/Fullmath[[#This Row],[Quantity]]</f>
        <v>#DIV/0!</v>
      </c>
      <c r="J16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1" s="6" t="e">
        <f>Fullmath[[#This Row],[Mat Cost]]/Fullmath[[#This Row],[Quantity]]</f>
        <v>#DIV/0!</v>
      </c>
      <c r="L16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1" s="14"/>
      <c r="O1621" s="15">
        <f>IFERROR(_xlfn.IFNA(VLOOKUP(Fullmath[[#This Row],[M1]],$H$2:$L1620,2,FALSE),VLOOKUP(Fullmath[[#This Row],[M1]],$H1622:$L$2227,2,FALSE)),0)</f>
        <v>0</v>
      </c>
      <c r="P1621" s="16">
        <f>IFERROR(_xlfn.IFNA(VLOOKUP(Fullmath[[#This Row],[M1]],$H$2:$L1620,4,FALSE),VLOOKUP(Fullmath[[#This Row],[M1]],$H1622:$L$2227,4,FALSE)),0)</f>
        <v>0</v>
      </c>
      <c r="S1621" s="15">
        <f>IFERROR(_xlfn.IFNA(VLOOKUP(Fullmath[[#This Row],[M2]],$H$2:$L1620,2,FALSE),VLOOKUP(Fullmath[[#This Row],[M2]],$H1622:$L$2227,2,FALSE)),0)</f>
        <v>0</v>
      </c>
      <c r="T1621" s="16">
        <f>IFERROR(_xlfn.IFNA(VLOOKUP(Fullmath[[#This Row],[M2]],$H$2:$L1620,4,FALSE),VLOOKUP(Fullmath[[#This Row],[M2]],$H1622:$L$2227,4,FALSE)),0)</f>
        <v>0</v>
      </c>
      <c r="W1621" s="15">
        <f>IFERROR(_xlfn.IFNA(VLOOKUP(Fullmath[[#This Row],[M3]],$H$2:$L1620,2,FALSE),VLOOKUP(Fullmath[[#This Row],[M3]],$H1622:$L$2227,2,FALSE)),0)</f>
        <v>0</v>
      </c>
      <c r="X1621" s="16">
        <f>IFERROR(_xlfn.IFNA(VLOOKUP(Fullmath[[#This Row],[M3]],$H$2:$L1620,4,FALSE),VLOOKUP(Fullmath[[#This Row],[M3]],$H1622:$L$2227,4,FALSE)),0)</f>
        <v>0</v>
      </c>
      <c r="AA1621" s="15">
        <f>IFERROR(_xlfn.IFNA(VLOOKUP(Fullmath[[#This Row],[M4]],$H$2:$L1620,2,FALSE),VLOOKUP(Fullmath[[#This Row],[M4]],$H1622:$L$2227,2,FALSE)),0)</f>
        <v>0</v>
      </c>
      <c r="AB1621" s="16">
        <f>IFERROR(_xlfn.IFNA(VLOOKUP(Fullmath[[#This Row],[M4]],$H$2:$L1620,4,FALSE),VLOOKUP(Fullmath[[#This Row],[M4]],$H1622:$L$2227,4,FALSE)),0)</f>
        <v>0</v>
      </c>
      <c r="AE1621" s="15">
        <f>IFERROR(_xlfn.IFNA(VLOOKUP(Fullmath[[#This Row],[M5]],$H$2:$L1620,2,FALSE),VLOOKUP(Fullmath[[#This Row],[M5]],$H1622:$L$2227,2,FALSE)),0)</f>
        <v>0</v>
      </c>
      <c r="AF1621" s="16">
        <f>IFERROR(_xlfn.IFNA(VLOOKUP(Fullmath[[#This Row],[M5]],$H$2:$L1620,4,FALSE),VLOOKUP(Fullmath[[#This Row],[M5]],$H1622:$L$2227,4,FALSE)),0)</f>
        <v>0</v>
      </c>
      <c r="AI1621" s="15">
        <f>IFERROR(_xlfn.IFNA(VLOOKUP(Fullmath[[#This Row],[M6]],$H$2:$L1620,2,FALSE),VLOOKUP(Fullmath[[#This Row],[M6]],$H1622:$L$2227,2,FALSE)),0)</f>
        <v>0</v>
      </c>
      <c r="AJ1621" s="16">
        <f>IFERROR(_xlfn.IFNA(VLOOKUP(Fullmath[[#This Row],[M6]],$H$2:$L1620,4,FALSE),VLOOKUP(Fullmath[[#This Row],[M6]],$H1622:$L$2227,4,FALSE)),0)</f>
        <v>0</v>
      </c>
      <c r="AM1621" s="6">
        <f>(IFERROR(VLOOKUP(AK1621,Components[[Name]:[Price]],2,FALSE),0))</f>
        <v>0</v>
      </c>
      <c r="AP1621" s="6">
        <f>(IFERROR(VLOOKUP(AN1621,Components[[Name]:[Price]],2,FALSE),0))</f>
        <v>0</v>
      </c>
      <c r="AS1621" s="6">
        <f>(IFERROR(VLOOKUP(AQ1621,Components[[Name]:[Price]],2,FALSE),0))</f>
        <v>0</v>
      </c>
      <c r="AV1621" s="6">
        <f>(IFERROR(VLOOKUP(AT1621,Components[[Name]:[Price]],2,FALSE),0))</f>
        <v>0</v>
      </c>
      <c r="AY1621" s="6">
        <f>(IFERROR(VLOOKUP(AW1621,Components[[Name]:[Price]],2,FALSE),0))</f>
        <v>0</v>
      </c>
      <c r="BB1621" s="6">
        <f>(IFERROR(VLOOKUP(AZ1621,Components[[Name]:[Price]],2,FALSE),0))</f>
        <v>0</v>
      </c>
    </row>
    <row r="1622" spans="9:54" x14ac:dyDescent="0.2">
      <c r="I1622" s="7" t="e">
        <f>Fullmath[[#This Row],[Total CP]]/Fullmath[[#This Row],[Quantity]]</f>
        <v>#DIV/0!</v>
      </c>
      <c r="J16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2" s="6" t="e">
        <f>Fullmath[[#This Row],[Mat Cost]]/Fullmath[[#This Row],[Quantity]]</f>
        <v>#DIV/0!</v>
      </c>
      <c r="L16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2" s="14"/>
      <c r="O1622" s="15">
        <f>IFERROR(_xlfn.IFNA(VLOOKUP(Fullmath[[#This Row],[M1]],$H$2:$L1621,2,FALSE),VLOOKUP(Fullmath[[#This Row],[M1]],$H1623:$L$2227,2,FALSE)),0)</f>
        <v>0</v>
      </c>
      <c r="P1622" s="16">
        <f>IFERROR(_xlfn.IFNA(VLOOKUP(Fullmath[[#This Row],[M1]],$H$2:$L1621,4,FALSE),VLOOKUP(Fullmath[[#This Row],[M1]],$H1623:$L$2227,4,FALSE)),0)</f>
        <v>0</v>
      </c>
      <c r="S1622" s="15">
        <f>IFERROR(_xlfn.IFNA(VLOOKUP(Fullmath[[#This Row],[M2]],$H$2:$L1621,2,FALSE),VLOOKUP(Fullmath[[#This Row],[M2]],$H1623:$L$2227,2,FALSE)),0)</f>
        <v>0</v>
      </c>
      <c r="T1622" s="16">
        <f>IFERROR(_xlfn.IFNA(VLOOKUP(Fullmath[[#This Row],[M2]],$H$2:$L1621,4,FALSE),VLOOKUP(Fullmath[[#This Row],[M2]],$H1623:$L$2227,4,FALSE)),0)</f>
        <v>0</v>
      </c>
      <c r="W1622" s="15">
        <f>IFERROR(_xlfn.IFNA(VLOOKUP(Fullmath[[#This Row],[M3]],$H$2:$L1621,2,FALSE),VLOOKUP(Fullmath[[#This Row],[M3]],$H1623:$L$2227,2,FALSE)),0)</f>
        <v>0</v>
      </c>
      <c r="X1622" s="16">
        <f>IFERROR(_xlfn.IFNA(VLOOKUP(Fullmath[[#This Row],[M3]],$H$2:$L1621,4,FALSE),VLOOKUP(Fullmath[[#This Row],[M3]],$H1623:$L$2227,4,FALSE)),0)</f>
        <v>0</v>
      </c>
      <c r="AA1622" s="15">
        <f>IFERROR(_xlfn.IFNA(VLOOKUP(Fullmath[[#This Row],[M4]],$H$2:$L1621,2,FALSE),VLOOKUP(Fullmath[[#This Row],[M4]],$H1623:$L$2227,2,FALSE)),0)</f>
        <v>0</v>
      </c>
      <c r="AB1622" s="16">
        <f>IFERROR(_xlfn.IFNA(VLOOKUP(Fullmath[[#This Row],[M4]],$H$2:$L1621,4,FALSE),VLOOKUP(Fullmath[[#This Row],[M4]],$H1623:$L$2227,4,FALSE)),0)</f>
        <v>0</v>
      </c>
      <c r="AE1622" s="15">
        <f>IFERROR(_xlfn.IFNA(VLOOKUP(Fullmath[[#This Row],[M5]],$H$2:$L1621,2,FALSE),VLOOKUP(Fullmath[[#This Row],[M5]],$H1623:$L$2227,2,FALSE)),0)</f>
        <v>0</v>
      </c>
      <c r="AF1622" s="16">
        <f>IFERROR(_xlfn.IFNA(VLOOKUP(Fullmath[[#This Row],[M5]],$H$2:$L1621,4,FALSE),VLOOKUP(Fullmath[[#This Row],[M5]],$H1623:$L$2227,4,FALSE)),0)</f>
        <v>0</v>
      </c>
      <c r="AI1622" s="15">
        <f>IFERROR(_xlfn.IFNA(VLOOKUP(Fullmath[[#This Row],[M6]],$H$2:$L1621,2,FALSE),VLOOKUP(Fullmath[[#This Row],[M6]],$H1623:$L$2227,2,FALSE)),0)</f>
        <v>0</v>
      </c>
      <c r="AJ1622" s="16">
        <f>IFERROR(_xlfn.IFNA(VLOOKUP(Fullmath[[#This Row],[M6]],$H$2:$L1621,4,FALSE),VLOOKUP(Fullmath[[#This Row],[M6]],$H1623:$L$2227,4,FALSE)),0)</f>
        <v>0</v>
      </c>
      <c r="AM1622" s="6">
        <f>(IFERROR(VLOOKUP(AK1622,Components[[Name]:[Price]],2,FALSE),0))</f>
        <v>0</v>
      </c>
      <c r="AP1622" s="6">
        <f>(IFERROR(VLOOKUP(AN1622,Components[[Name]:[Price]],2,FALSE),0))</f>
        <v>0</v>
      </c>
      <c r="AS1622" s="6">
        <f>(IFERROR(VLOOKUP(AQ1622,Components[[Name]:[Price]],2,FALSE),0))</f>
        <v>0</v>
      </c>
      <c r="AV1622" s="6">
        <f>(IFERROR(VLOOKUP(AT1622,Components[[Name]:[Price]],2,FALSE),0))</f>
        <v>0</v>
      </c>
      <c r="AY1622" s="6">
        <f>(IFERROR(VLOOKUP(AW1622,Components[[Name]:[Price]],2,FALSE),0))</f>
        <v>0</v>
      </c>
      <c r="BB1622" s="6">
        <f>(IFERROR(VLOOKUP(AZ1622,Components[[Name]:[Price]],2,FALSE),0))</f>
        <v>0</v>
      </c>
    </row>
    <row r="1623" spans="9:54" x14ac:dyDescent="0.2">
      <c r="I1623" s="7" t="e">
        <f>Fullmath[[#This Row],[Total CP]]/Fullmath[[#This Row],[Quantity]]</f>
        <v>#DIV/0!</v>
      </c>
      <c r="J16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3" s="6" t="e">
        <f>Fullmath[[#This Row],[Mat Cost]]/Fullmath[[#This Row],[Quantity]]</f>
        <v>#DIV/0!</v>
      </c>
      <c r="L16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3" s="14"/>
      <c r="O1623" s="15">
        <f>IFERROR(_xlfn.IFNA(VLOOKUP(Fullmath[[#This Row],[M1]],$H$2:$L1622,2,FALSE),VLOOKUP(Fullmath[[#This Row],[M1]],$H1624:$L$2227,2,FALSE)),0)</f>
        <v>0</v>
      </c>
      <c r="P1623" s="16">
        <f>IFERROR(_xlfn.IFNA(VLOOKUP(Fullmath[[#This Row],[M1]],$H$2:$L1622,4,FALSE),VLOOKUP(Fullmath[[#This Row],[M1]],$H1624:$L$2227,4,FALSE)),0)</f>
        <v>0</v>
      </c>
      <c r="S1623" s="15">
        <f>IFERROR(_xlfn.IFNA(VLOOKUP(Fullmath[[#This Row],[M2]],$H$2:$L1622,2,FALSE),VLOOKUP(Fullmath[[#This Row],[M2]],$H1624:$L$2227,2,FALSE)),0)</f>
        <v>0</v>
      </c>
      <c r="T1623" s="16">
        <f>IFERROR(_xlfn.IFNA(VLOOKUP(Fullmath[[#This Row],[M2]],$H$2:$L1622,4,FALSE),VLOOKUP(Fullmath[[#This Row],[M2]],$H1624:$L$2227,4,FALSE)),0)</f>
        <v>0</v>
      </c>
      <c r="W1623" s="15">
        <f>IFERROR(_xlfn.IFNA(VLOOKUP(Fullmath[[#This Row],[M3]],$H$2:$L1622,2,FALSE),VLOOKUP(Fullmath[[#This Row],[M3]],$H1624:$L$2227,2,FALSE)),0)</f>
        <v>0</v>
      </c>
      <c r="X1623" s="16">
        <f>IFERROR(_xlfn.IFNA(VLOOKUP(Fullmath[[#This Row],[M3]],$H$2:$L1622,4,FALSE),VLOOKUP(Fullmath[[#This Row],[M3]],$H1624:$L$2227,4,FALSE)),0)</f>
        <v>0</v>
      </c>
      <c r="AA1623" s="15">
        <f>IFERROR(_xlfn.IFNA(VLOOKUP(Fullmath[[#This Row],[M4]],$H$2:$L1622,2,FALSE),VLOOKUP(Fullmath[[#This Row],[M4]],$H1624:$L$2227,2,FALSE)),0)</f>
        <v>0</v>
      </c>
      <c r="AB1623" s="16">
        <f>IFERROR(_xlfn.IFNA(VLOOKUP(Fullmath[[#This Row],[M4]],$H$2:$L1622,4,FALSE),VLOOKUP(Fullmath[[#This Row],[M4]],$H1624:$L$2227,4,FALSE)),0)</f>
        <v>0</v>
      </c>
      <c r="AE1623" s="15">
        <f>IFERROR(_xlfn.IFNA(VLOOKUP(Fullmath[[#This Row],[M5]],$H$2:$L1622,2,FALSE),VLOOKUP(Fullmath[[#This Row],[M5]],$H1624:$L$2227,2,FALSE)),0)</f>
        <v>0</v>
      </c>
      <c r="AF1623" s="16">
        <f>IFERROR(_xlfn.IFNA(VLOOKUP(Fullmath[[#This Row],[M5]],$H$2:$L1622,4,FALSE),VLOOKUP(Fullmath[[#This Row],[M5]],$H1624:$L$2227,4,FALSE)),0)</f>
        <v>0</v>
      </c>
      <c r="AI1623" s="15">
        <f>IFERROR(_xlfn.IFNA(VLOOKUP(Fullmath[[#This Row],[M6]],$H$2:$L1622,2,FALSE),VLOOKUP(Fullmath[[#This Row],[M6]],$H1624:$L$2227,2,FALSE)),0)</f>
        <v>0</v>
      </c>
      <c r="AJ1623" s="16">
        <f>IFERROR(_xlfn.IFNA(VLOOKUP(Fullmath[[#This Row],[M6]],$H$2:$L1622,4,FALSE),VLOOKUP(Fullmath[[#This Row],[M6]],$H1624:$L$2227,4,FALSE)),0)</f>
        <v>0</v>
      </c>
      <c r="AM1623" s="6">
        <f>(IFERROR(VLOOKUP(AK1623,Components[[Name]:[Price]],2,FALSE),0))</f>
        <v>0</v>
      </c>
      <c r="AP1623" s="6">
        <f>(IFERROR(VLOOKUP(AN1623,Components[[Name]:[Price]],2,FALSE),0))</f>
        <v>0</v>
      </c>
      <c r="AS1623" s="6">
        <f>(IFERROR(VLOOKUP(AQ1623,Components[[Name]:[Price]],2,FALSE),0))</f>
        <v>0</v>
      </c>
      <c r="AV1623" s="6">
        <f>(IFERROR(VLOOKUP(AT1623,Components[[Name]:[Price]],2,FALSE),0))</f>
        <v>0</v>
      </c>
      <c r="AY1623" s="6">
        <f>(IFERROR(VLOOKUP(AW1623,Components[[Name]:[Price]],2,FALSE),0))</f>
        <v>0</v>
      </c>
      <c r="BB1623" s="6">
        <f>(IFERROR(VLOOKUP(AZ1623,Components[[Name]:[Price]],2,FALSE),0))</f>
        <v>0</v>
      </c>
    </row>
    <row r="1624" spans="9:54" x14ac:dyDescent="0.2">
      <c r="I1624" s="7" t="e">
        <f>Fullmath[[#This Row],[Total CP]]/Fullmath[[#This Row],[Quantity]]</f>
        <v>#DIV/0!</v>
      </c>
      <c r="J16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4" s="6" t="e">
        <f>Fullmath[[#This Row],[Mat Cost]]/Fullmath[[#This Row],[Quantity]]</f>
        <v>#DIV/0!</v>
      </c>
      <c r="L16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4" s="14"/>
      <c r="O1624" s="15">
        <f>IFERROR(_xlfn.IFNA(VLOOKUP(Fullmath[[#This Row],[M1]],$H$2:$L1623,2,FALSE),VLOOKUP(Fullmath[[#This Row],[M1]],$H1625:$L$2227,2,FALSE)),0)</f>
        <v>0</v>
      </c>
      <c r="P1624" s="16">
        <f>IFERROR(_xlfn.IFNA(VLOOKUP(Fullmath[[#This Row],[M1]],$H$2:$L1623,4,FALSE),VLOOKUP(Fullmath[[#This Row],[M1]],$H1625:$L$2227,4,FALSE)),0)</f>
        <v>0</v>
      </c>
      <c r="S1624" s="15">
        <f>IFERROR(_xlfn.IFNA(VLOOKUP(Fullmath[[#This Row],[M2]],$H$2:$L1623,2,FALSE),VLOOKUP(Fullmath[[#This Row],[M2]],$H1625:$L$2227,2,FALSE)),0)</f>
        <v>0</v>
      </c>
      <c r="T1624" s="16">
        <f>IFERROR(_xlfn.IFNA(VLOOKUP(Fullmath[[#This Row],[M2]],$H$2:$L1623,4,FALSE),VLOOKUP(Fullmath[[#This Row],[M2]],$H1625:$L$2227,4,FALSE)),0)</f>
        <v>0</v>
      </c>
      <c r="W1624" s="15">
        <f>IFERROR(_xlfn.IFNA(VLOOKUP(Fullmath[[#This Row],[M3]],$H$2:$L1623,2,FALSE),VLOOKUP(Fullmath[[#This Row],[M3]],$H1625:$L$2227,2,FALSE)),0)</f>
        <v>0</v>
      </c>
      <c r="X1624" s="16">
        <f>IFERROR(_xlfn.IFNA(VLOOKUP(Fullmath[[#This Row],[M3]],$H$2:$L1623,4,FALSE),VLOOKUP(Fullmath[[#This Row],[M3]],$H1625:$L$2227,4,FALSE)),0)</f>
        <v>0</v>
      </c>
      <c r="AA1624" s="15">
        <f>IFERROR(_xlfn.IFNA(VLOOKUP(Fullmath[[#This Row],[M4]],$H$2:$L1623,2,FALSE),VLOOKUP(Fullmath[[#This Row],[M4]],$H1625:$L$2227,2,FALSE)),0)</f>
        <v>0</v>
      </c>
      <c r="AB1624" s="16">
        <f>IFERROR(_xlfn.IFNA(VLOOKUP(Fullmath[[#This Row],[M4]],$H$2:$L1623,4,FALSE),VLOOKUP(Fullmath[[#This Row],[M4]],$H1625:$L$2227,4,FALSE)),0)</f>
        <v>0</v>
      </c>
      <c r="AE1624" s="15">
        <f>IFERROR(_xlfn.IFNA(VLOOKUP(Fullmath[[#This Row],[M5]],$H$2:$L1623,2,FALSE),VLOOKUP(Fullmath[[#This Row],[M5]],$H1625:$L$2227,2,FALSE)),0)</f>
        <v>0</v>
      </c>
      <c r="AF1624" s="16">
        <f>IFERROR(_xlfn.IFNA(VLOOKUP(Fullmath[[#This Row],[M5]],$H$2:$L1623,4,FALSE),VLOOKUP(Fullmath[[#This Row],[M5]],$H1625:$L$2227,4,FALSE)),0)</f>
        <v>0</v>
      </c>
      <c r="AI1624" s="15">
        <f>IFERROR(_xlfn.IFNA(VLOOKUP(Fullmath[[#This Row],[M6]],$H$2:$L1623,2,FALSE),VLOOKUP(Fullmath[[#This Row],[M6]],$H1625:$L$2227,2,FALSE)),0)</f>
        <v>0</v>
      </c>
      <c r="AJ1624" s="16">
        <f>IFERROR(_xlfn.IFNA(VLOOKUP(Fullmath[[#This Row],[M6]],$H$2:$L1623,4,FALSE),VLOOKUP(Fullmath[[#This Row],[M6]],$H1625:$L$2227,4,FALSE)),0)</f>
        <v>0</v>
      </c>
      <c r="AM1624" s="6">
        <f>(IFERROR(VLOOKUP(AK1624,Components[[Name]:[Price]],2,FALSE),0))</f>
        <v>0</v>
      </c>
      <c r="AP1624" s="6">
        <f>(IFERROR(VLOOKUP(AN1624,Components[[Name]:[Price]],2,FALSE),0))</f>
        <v>0</v>
      </c>
      <c r="AS1624" s="6">
        <f>(IFERROR(VLOOKUP(AQ1624,Components[[Name]:[Price]],2,FALSE),0))</f>
        <v>0</v>
      </c>
      <c r="AV1624" s="6">
        <f>(IFERROR(VLOOKUP(AT1624,Components[[Name]:[Price]],2,FALSE),0))</f>
        <v>0</v>
      </c>
      <c r="AY1624" s="6">
        <f>(IFERROR(VLOOKUP(AW1624,Components[[Name]:[Price]],2,FALSE),0))</f>
        <v>0</v>
      </c>
      <c r="BB1624" s="6">
        <f>(IFERROR(VLOOKUP(AZ1624,Components[[Name]:[Price]],2,FALSE),0))</f>
        <v>0</v>
      </c>
    </row>
    <row r="1625" spans="9:54" x14ac:dyDescent="0.2">
      <c r="I1625" s="7" t="e">
        <f>Fullmath[[#This Row],[Total CP]]/Fullmath[[#This Row],[Quantity]]</f>
        <v>#DIV/0!</v>
      </c>
      <c r="J16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5" s="6" t="e">
        <f>Fullmath[[#This Row],[Mat Cost]]/Fullmath[[#This Row],[Quantity]]</f>
        <v>#DIV/0!</v>
      </c>
      <c r="L16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5" s="14"/>
      <c r="O1625" s="15">
        <f>IFERROR(_xlfn.IFNA(VLOOKUP(Fullmath[[#This Row],[M1]],$H$2:$L1624,2,FALSE),VLOOKUP(Fullmath[[#This Row],[M1]],$H1626:$L$2227,2,FALSE)),0)</f>
        <v>0</v>
      </c>
      <c r="P1625" s="16">
        <f>IFERROR(_xlfn.IFNA(VLOOKUP(Fullmath[[#This Row],[M1]],$H$2:$L1624,4,FALSE),VLOOKUP(Fullmath[[#This Row],[M1]],$H1626:$L$2227,4,FALSE)),0)</f>
        <v>0</v>
      </c>
      <c r="S1625" s="15">
        <f>IFERROR(_xlfn.IFNA(VLOOKUP(Fullmath[[#This Row],[M2]],$H$2:$L1624,2,FALSE),VLOOKUP(Fullmath[[#This Row],[M2]],$H1626:$L$2227,2,FALSE)),0)</f>
        <v>0</v>
      </c>
      <c r="T1625" s="16">
        <f>IFERROR(_xlfn.IFNA(VLOOKUP(Fullmath[[#This Row],[M2]],$H$2:$L1624,4,FALSE),VLOOKUP(Fullmath[[#This Row],[M2]],$H1626:$L$2227,4,FALSE)),0)</f>
        <v>0</v>
      </c>
      <c r="W1625" s="15">
        <f>IFERROR(_xlfn.IFNA(VLOOKUP(Fullmath[[#This Row],[M3]],$H$2:$L1624,2,FALSE),VLOOKUP(Fullmath[[#This Row],[M3]],$H1626:$L$2227,2,FALSE)),0)</f>
        <v>0</v>
      </c>
      <c r="X1625" s="16">
        <f>IFERROR(_xlfn.IFNA(VLOOKUP(Fullmath[[#This Row],[M3]],$H$2:$L1624,4,FALSE),VLOOKUP(Fullmath[[#This Row],[M3]],$H1626:$L$2227,4,FALSE)),0)</f>
        <v>0</v>
      </c>
      <c r="AA1625" s="15">
        <f>IFERROR(_xlfn.IFNA(VLOOKUP(Fullmath[[#This Row],[M4]],$H$2:$L1624,2,FALSE),VLOOKUP(Fullmath[[#This Row],[M4]],$H1626:$L$2227,2,FALSE)),0)</f>
        <v>0</v>
      </c>
      <c r="AB1625" s="16">
        <f>IFERROR(_xlfn.IFNA(VLOOKUP(Fullmath[[#This Row],[M4]],$H$2:$L1624,4,FALSE),VLOOKUP(Fullmath[[#This Row],[M4]],$H1626:$L$2227,4,FALSE)),0)</f>
        <v>0</v>
      </c>
      <c r="AE1625" s="15">
        <f>IFERROR(_xlfn.IFNA(VLOOKUP(Fullmath[[#This Row],[M5]],$H$2:$L1624,2,FALSE),VLOOKUP(Fullmath[[#This Row],[M5]],$H1626:$L$2227,2,FALSE)),0)</f>
        <v>0</v>
      </c>
      <c r="AF1625" s="16">
        <f>IFERROR(_xlfn.IFNA(VLOOKUP(Fullmath[[#This Row],[M5]],$H$2:$L1624,4,FALSE),VLOOKUP(Fullmath[[#This Row],[M5]],$H1626:$L$2227,4,FALSE)),0)</f>
        <v>0</v>
      </c>
      <c r="AI1625" s="15">
        <f>IFERROR(_xlfn.IFNA(VLOOKUP(Fullmath[[#This Row],[M6]],$H$2:$L1624,2,FALSE),VLOOKUP(Fullmath[[#This Row],[M6]],$H1626:$L$2227,2,FALSE)),0)</f>
        <v>0</v>
      </c>
      <c r="AJ1625" s="16">
        <f>IFERROR(_xlfn.IFNA(VLOOKUP(Fullmath[[#This Row],[M6]],$H$2:$L1624,4,FALSE),VLOOKUP(Fullmath[[#This Row],[M6]],$H1626:$L$2227,4,FALSE)),0)</f>
        <v>0</v>
      </c>
      <c r="AM1625" s="6">
        <f>(IFERROR(VLOOKUP(AK1625,Components[[Name]:[Price]],2,FALSE),0))</f>
        <v>0</v>
      </c>
      <c r="AP1625" s="6">
        <f>(IFERROR(VLOOKUP(AN1625,Components[[Name]:[Price]],2,FALSE),0))</f>
        <v>0</v>
      </c>
      <c r="AS1625" s="6">
        <f>(IFERROR(VLOOKUP(AQ1625,Components[[Name]:[Price]],2,FALSE),0))</f>
        <v>0</v>
      </c>
      <c r="AV1625" s="6">
        <f>(IFERROR(VLOOKUP(AT1625,Components[[Name]:[Price]],2,FALSE),0))</f>
        <v>0</v>
      </c>
      <c r="AY1625" s="6">
        <f>(IFERROR(VLOOKUP(AW1625,Components[[Name]:[Price]],2,FALSE),0))</f>
        <v>0</v>
      </c>
      <c r="BB1625" s="6">
        <f>(IFERROR(VLOOKUP(AZ1625,Components[[Name]:[Price]],2,FALSE),0))</f>
        <v>0</v>
      </c>
    </row>
    <row r="1626" spans="9:54" x14ac:dyDescent="0.2">
      <c r="I1626" s="7" t="e">
        <f>Fullmath[[#This Row],[Total CP]]/Fullmath[[#This Row],[Quantity]]</f>
        <v>#DIV/0!</v>
      </c>
      <c r="J16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6" s="6" t="e">
        <f>Fullmath[[#This Row],[Mat Cost]]/Fullmath[[#This Row],[Quantity]]</f>
        <v>#DIV/0!</v>
      </c>
      <c r="L16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6" s="14"/>
      <c r="O1626" s="15">
        <f>IFERROR(_xlfn.IFNA(VLOOKUP(Fullmath[[#This Row],[M1]],$H$2:$L1625,2,FALSE),VLOOKUP(Fullmath[[#This Row],[M1]],$H1627:$L$2227,2,FALSE)),0)</f>
        <v>0</v>
      </c>
      <c r="P1626" s="16">
        <f>IFERROR(_xlfn.IFNA(VLOOKUP(Fullmath[[#This Row],[M1]],$H$2:$L1625,4,FALSE),VLOOKUP(Fullmath[[#This Row],[M1]],$H1627:$L$2227,4,FALSE)),0)</f>
        <v>0</v>
      </c>
      <c r="S1626" s="15">
        <f>IFERROR(_xlfn.IFNA(VLOOKUP(Fullmath[[#This Row],[M2]],$H$2:$L1625,2,FALSE),VLOOKUP(Fullmath[[#This Row],[M2]],$H1627:$L$2227,2,FALSE)),0)</f>
        <v>0</v>
      </c>
      <c r="T1626" s="16">
        <f>IFERROR(_xlfn.IFNA(VLOOKUP(Fullmath[[#This Row],[M2]],$H$2:$L1625,4,FALSE),VLOOKUP(Fullmath[[#This Row],[M2]],$H1627:$L$2227,4,FALSE)),0)</f>
        <v>0</v>
      </c>
      <c r="W1626" s="15">
        <f>IFERROR(_xlfn.IFNA(VLOOKUP(Fullmath[[#This Row],[M3]],$H$2:$L1625,2,FALSE),VLOOKUP(Fullmath[[#This Row],[M3]],$H1627:$L$2227,2,FALSE)),0)</f>
        <v>0</v>
      </c>
      <c r="X1626" s="16">
        <f>IFERROR(_xlfn.IFNA(VLOOKUP(Fullmath[[#This Row],[M3]],$H$2:$L1625,4,FALSE),VLOOKUP(Fullmath[[#This Row],[M3]],$H1627:$L$2227,4,FALSE)),0)</f>
        <v>0</v>
      </c>
      <c r="AA1626" s="15">
        <f>IFERROR(_xlfn.IFNA(VLOOKUP(Fullmath[[#This Row],[M4]],$H$2:$L1625,2,FALSE),VLOOKUP(Fullmath[[#This Row],[M4]],$H1627:$L$2227,2,FALSE)),0)</f>
        <v>0</v>
      </c>
      <c r="AB1626" s="16">
        <f>IFERROR(_xlfn.IFNA(VLOOKUP(Fullmath[[#This Row],[M4]],$H$2:$L1625,4,FALSE),VLOOKUP(Fullmath[[#This Row],[M4]],$H1627:$L$2227,4,FALSE)),0)</f>
        <v>0</v>
      </c>
      <c r="AE1626" s="15">
        <f>IFERROR(_xlfn.IFNA(VLOOKUP(Fullmath[[#This Row],[M5]],$H$2:$L1625,2,FALSE),VLOOKUP(Fullmath[[#This Row],[M5]],$H1627:$L$2227,2,FALSE)),0)</f>
        <v>0</v>
      </c>
      <c r="AF1626" s="16">
        <f>IFERROR(_xlfn.IFNA(VLOOKUP(Fullmath[[#This Row],[M5]],$H$2:$L1625,4,FALSE),VLOOKUP(Fullmath[[#This Row],[M5]],$H1627:$L$2227,4,FALSE)),0)</f>
        <v>0</v>
      </c>
      <c r="AI1626" s="15">
        <f>IFERROR(_xlfn.IFNA(VLOOKUP(Fullmath[[#This Row],[M6]],$H$2:$L1625,2,FALSE),VLOOKUP(Fullmath[[#This Row],[M6]],$H1627:$L$2227,2,FALSE)),0)</f>
        <v>0</v>
      </c>
      <c r="AJ1626" s="16">
        <f>IFERROR(_xlfn.IFNA(VLOOKUP(Fullmath[[#This Row],[M6]],$H$2:$L1625,4,FALSE),VLOOKUP(Fullmath[[#This Row],[M6]],$H1627:$L$2227,4,FALSE)),0)</f>
        <v>0</v>
      </c>
      <c r="AM1626" s="6">
        <f>(IFERROR(VLOOKUP(AK1626,Components[[Name]:[Price]],2,FALSE),0))</f>
        <v>0</v>
      </c>
      <c r="AP1626" s="6">
        <f>(IFERROR(VLOOKUP(AN1626,Components[[Name]:[Price]],2,FALSE),0))</f>
        <v>0</v>
      </c>
      <c r="AS1626" s="6">
        <f>(IFERROR(VLOOKUP(AQ1626,Components[[Name]:[Price]],2,FALSE),0))</f>
        <v>0</v>
      </c>
      <c r="AV1626" s="6">
        <f>(IFERROR(VLOOKUP(AT1626,Components[[Name]:[Price]],2,FALSE),0))</f>
        <v>0</v>
      </c>
      <c r="AY1626" s="6">
        <f>(IFERROR(VLOOKUP(AW1626,Components[[Name]:[Price]],2,FALSE),0))</f>
        <v>0</v>
      </c>
      <c r="BB1626" s="6">
        <f>(IFERROR(VLOOKUP(AZ1626,Components[[Name]:[Price]],2,FALSE),0))</f>
        <v>0</v>
      </c>
    </row>
    <row r="1627" spans="9:54" x14ac:dyDescent="0.2">
      <c r="I1627" s="7" t="e">
        <f>Fullmath[[#This Row],[Total CP]]/Fullmath[[#This Row],[Quantity]]</f>
        <v>#DIV/0!</v>
      </c>
      <c r="J16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7" s="6" t="e">
        <f>Fullmath[[#This Row],[Mat Cost]]/Fullmath[[#This Row],[Quantity]]</f>
        <v>#DIV/0!</v>
      </c>
      <c r="L16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7" s="14"/>
      <c r="O1627" s="15">
        <f>IFERROR(_xlfn.IFNA(VLOOKUP(Fullmath[[#This Row],[M1]],$H$2:$L1626,2,FALSE),VLOOKUP(Fullmath[[#This Row],[M1]],$H1628:$L$2227,2,FALSE)),0)</f>
        <v>0</v>
      </c>
      <c r="P1627" s="16">
        <f>IFERROR(_xlfn.IFNA(VLOOKUP(Fullmath[[#This Row],[M1]],$H$2:$L1626,4,FALSE),VLOOKUP(Fullmath[[#This Row],[M1]],$H1628:$L$2227,4,FALSE)),0)</f>
        <v>0</v>
      </c>
      <c r="S1627" s="15">
        <f>IFERROR(_xlfn.IFNA(VLOOKUP(Fullmath[[#This Row],[M2]],$H$2:$L1626,2,FALSE),VLOOKUP(Fullmath[[#This Row],[M2]],$H1628:$L$2227,2,FALSE)),0)</f>
        <v>0</v>
      </c>
      <c r="T1627" s="16">
        <f>IFERROR(_xlfn.IFNA(VLOOKUP(Fullmath[[#This Row],[M2]],$H$2:$L1626,4,FALSE),VLOOKUP(Fullmath[[#This Row],[M2]],$H1628:$L$2227,4,FALSE)),0)</f>
        <v>0</v>
      </c>
      <c r="W1627" s="15">
        <f>IFERROR(_xlfn.IFNA(VLOOKUP(Fullmath[[#This Row],[M3]],$H$2:$L1626,2,FALSE),VLOOKUP(Fullmath[[#This Row],[M3]],$H1628:$L$2227,2,FALSE)),0)</f>
        <v>0</v>
      </c>
      <c r="X1627" s="16">
        <f>IFERROR(_xlfn.IFNA(VLOOKUP(Fullmath[[#This Row],[M3]],$H$2:$L1626,4,FALSE),VLOOKUP(Fullmath[[#This Row],[M3]],$H1628:$L$2227,4,FALSE)),0)</f>
        <v>0</v>
      </c>
      <c r="AA1627" s="15">
        <f>IFERROR(_xlfn.IFNA(VLOOKUP(Fullmath[[#This Row],[M4]],$H$2:$L1626,2,FALSE),VLOOKUP(Fullmath[[#This Row],[M4]],$H1628:$L$2227,2,FALSE)),0)</f>
        <v>0</v>
      </c>
      <c r="AB1627" s="16">
        <f>IFERROR(_xlfn.IFNA(VLOOKUP(Fullmath[[#This Row],[M4]],$H$2:$L1626,4,FALSE),VLOOKUP(Fullmath[[#This Row],[M4]],$H1628:$L$2227,4,FALSE)),0)</f>
        <v>0</v>
      </c>
      <c r="AE1627" s="15">
        <f>IFERROR(_xlfn.IFNA(VLOOKUP(Fullmath[[#This Row],[M5]],$H$2:$L1626,2,FALSE),VLOOKUP(Fullmath[[#This Row],[M5]],$H1628:$L$2227,2,FALSE)),0)</f>
        <v>0</v>
      </c>
      <c r="AF1627" s="16">
        <f>IFERROR(_xlfn.IFNA(VLOOKUP(Fullmath[[#This Row],[M5]],$H$2:$L1626,4,FALSE),VLOOKUP(Fullmath[[#This Row],[M5]],$H1628:$L$2227,4,FALSE)),0)</f>
        <v>0</v>
      </c>
      <c r="AI1627" s="15">
        <f>IFERROR(_xlfn.IFNA(VLOOKUP(Fullmath[[#This Row],[M6]],$H$2:$L1626,2,FALSE),VLOOKUP(Fullmath[[#This Row],[M6]],$H1628:$L$2227,2,FALSE)),0)</f>
        <v>0</v>
      </c>
      <c r="AJ1627" s="16">
        <f>IFERROR(_xlfn.IFNA(VLOOKUP(Fullmath[[#This Row],[M6]],$H$2:$L1626,4,FALSE),VLOOKUP(Fullmath[[#This Row],[M6]],$H1628:$L$2227,4,FALSE)),0)</f>
        <v>0</v>
      </c>
      <c r="AM1627" s="6">
        <f>(IFERROR(VLOOKUP(AK1627,Components[[Name]:[Price]],2,FALSE),0))</f>
        <v>0</v>
      </c>
      <c r="AP1627" s="6">
        <f>(IFERROR(VLOOKUP(AN1627,Components[[Name]:[Price]],2,FALSE),0))</f>
        <v>0</v>
      </c>
      <c r="AS1627" s="6">
        <f>(IFERROR(VLOOKUP(AQ1627,Components[[Name]:[Price]],2,FALSE),0))</f>
        <v>0</v>
      </c>
      <c r="AV1627" s="6">
        <f>(IFERROR(VLOOKUP(AT1627,Components[[Name]:[Price]],2,FALSE),0))</f>
        <v>0</v>
      </c>
      <c r="AY1627" s="6">
        <f>(IFERROR(VLOOKUP(AW1627,Components[[Name]:[Price]],2,FALSE),0))</f>
        <v>0</v>
      </c>
      <c r="BB1627" s="6">
        <f>(IFERROR(VLOOKUP(AZ1627,Components[[Name]:[Price]],2,FALSE),0))</f>
        <v>0</v>
      </c>
    </row>
    <row r="1628" spans="9:54" x14ac:dyDescent="0.2">
      <c r="I1628" s="7" t="e">
        <f>Fullmath[[#This Row],[Total CP]]/Fullmath[[#This Row],[Quantity]]</f>
        <v>#DIV/0!</v>
      </c>
      <c r="J16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8" s="6" t="e">
        <f>Fullmath[[#This Row],[Mat Cost]]/Fullmath[[#This Row],[Quantity]]</f>
        <v>#DIV/0!</v>
      </c>
      <c r="L16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8" s="14"/>
      <c r="O1628" s="15">
        <f>IFERROR(_xlfn.IFNA(VLOOKUP(Fullmath[[#This Row],[M1]],$H$2:$L1627,2,FALSE),VLOOKUP(Fullmath[[#This Row],[M1]],$H1629:$L$2227,2,FALSE)),0)</f>
        <v>0</v>
      </c>
      <c r="P1628" s="16">
        <f>IFERROR(_xlfn.IFNA(VLOOKUP(Fullmath[[#This Row],[M1]],$H$2:$L1627,4,FALSE),VLOOKUP(Fullmath[[#This Row],[M1]],$H1629:$L$2227,4,FALSE)),0)</f>
        <v>0</v>
      </c>
      <c r="S1628" s="15">
        <f>IFERROR(_xlfn.IFNA(VLOOKUP(Fullmath[[#This Row],[M2]],$H$2:$L1627,2,FALSE),VLOOKUP(Fullmath[[#This Row],[M2]],$H1629:$L$2227,2,FALSE)),0)</f>
        <v>0</v>
      </c>
      <c r="T1628" s="16">
        <f>IFERROR(_xlfn.IFNA(VLOOKUP(Fullmath[[#This Row],[M2]],$H$2:$L1627,4,FALSE),VLOOKUP(Fullmath[[#This Row],[M2]],$H1629:$L$2227,4,FALSE)),0)</f>
        <v>0</v>
      </c>
      <c r="W1628" s="15">
        <f>IFERROR(_xlfn.IFNA(VLOOKUP(Fullmath[[#This Row],[M3]],$H$2:$L1627,2,FALSE),VLOOKUP(Fullmath[[#This Row],[M3]],$H1629:$L$2227,2,FALSE)),0)</f>
        <v>0</v>
      </c>
      <c r="X1628" s="16">
        <f>IFERROR(_xlfn.IFNA(VLOOKUP(Fullmath[[#This Row],[M3]],$H$2:$L1627,4,FALSE),VLOOKUP(Fullmath[[#This Row],[M3]],$H1629:$L$2227,4,FALSE)),0)</f>
        <v>0</v>
      </c>
      <c r="AA1628" s="15">
        <f>IFERROR(_xlfn.IFNA(VLOOKUP(Fullmath[[#This Row],[M4]],$H$2:$L1627,2,FALSE),VLOOKUP(Fullmath[[#This Row],[M4]],$H1629:$L$2227,2,FALSE)),0)</f>
        <v>0</v>
      </c>
      <c r="AB1628" s="16">
        <f>IFERROR(_xlfn.IFNA(VLOOKUP(Fullmath[[#This Row],[M4]],$H$2:$L1627,4,FALSE),VLOOKUP(Fullmath[[#This Row],[M4]],$H1629:$L$2227,4,FALSE)),0)</f>
        <v>0</v>
      </c>
      <c r="AE1628" s="15">
        <f>IFERROR(_xlfn.IFNA(VLOOKUP(Fullmath[[#This Row],[M5]],$H$2:$L1627,2,FALSE),VLOOKUP(Fullmath[[#This Row],[M5]],$H1629:$L$2227,2,FALSE)),0)</f>
        <v>0</v>
      </c>
      <c r="AF1628" s="16">
        <f>IFERROR(_xlfn.IFNA(VLOOKUP(Fullmath[[#This Row],[M5]],$H$2:$L1627,4,FALSE),VLOOKUP(Fullmath[[#This Row],[M5]],$H1629:$L$2227,4,FALSE)),0)</f>
        <v>0</v>
      </c>
      <c r="AI1628" s="15">
        <f>IFERROR(_xlfn.IFNA(VLOOKUP(Fullmath[[#This Row],[M6]],$H$2:$L1627,2,FALSE),VLOOKUP(Fullmath[[#This Row],[M6]],$H1629:$L$2227,2,FALSE)),0)</f>
        <v>0</v>
      </c>
      <c r="AJ1628" s="16">
        <f>IFERROR(_xlfn.IFNA(VLOOKUP(Fullmath[[#This Row],[M6]],$H$2:$L1627,4,FALSE),VLOOKUP(Fullmath[[#This Row],[M6]],$H1629:$L$2227,4,FALSE)),0)</f>
        <v>0</v>
      </c>
      <c r="AM1628" s="6">
        <f>(IFERROR(VLOOKUP(AK1628,Components[[Name]:[Price]],2,FALSE),0))</f>
        <v>0</v>
      </c>
      <c r="AP1628" s="6">
        <f>(IFERROR(VLOOKUP(AN1628,Components[[Name]:[Price]],2,FALSE),0))</f>
        <v>0</v>
      </c>
      <c r="AS1628" s="6">
        <f>(IFERROR(VLOOKUP(AQ1628,Components[[Name]:[Price]],2,FALSE),0))</f>
        <v>0</v>
      </c>
      <c r="AV1628" s="6">
        <f>(IFERROR(VLOOKUP(AT1628,Components[[Name]:[Price]],2,FALSE),0))</f>
        <v>0</v>
      </c>
      <c r="AY1628" s="6">
        <f>(IFERROR(VLOOKUP(AW1628,Components[[Name]:[Price]],2,FALSE),0))</f>
        <v>0</v>
      </c>
      <c r="BB1628" s="6">
        <f>(IFERROR(VLOOKUP(AZ1628,Components[[Name]:[Price]],2,FALSE),0))</f>
        <v>0</v>
      </c>
    </row>
    <row r="1629" spans="9:54" x14ac:dyDescent="0.2">
      <c r="I1629" s="7" t="e">
        <f>Fullmath[[#This Row],[Total CP]]/Fullmath[[#This Row],[Quantity]]</f>
        <v>#DIV/0!</v>
      </c>
      <c r="J16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29" s="6" t="e">
        <f>Fullmath[[#This Row],[Mat Cost]]/Fullmath[[#This Row],[Quantity]]</f>
        <v>#DIV/0!</v>
      </c>
      <c r="L16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29" s="14"/>
      <c r="O1629" s="15">
        <f>IFERROR(_xlfn.IFNA(VLOOKUP(Fullmath[[#This Row],[M1]],$H$2:$L1628,2,FALSE),VLOOKUP(Fullmath[[#This Row],[M1]],$H1630:$L$2227,2,FALSE)),0)</f>
        <v>0</v>
      </c>
      <c r="P1629" s="16">
        <f>IFERROR(_xlfn.IFNA(VLOOKUP(Fullmath[[#This Row],[M1]],$H$2:$L1628,4,FALSE),VLOOKUP(Fullmath[[#This Row],[M1]],$H1630:$L$2227,4,FALSE)),0)</f>
        <v>0</v>
      </c>
      <c r="S1629" s="15">
        <f>IFERROR(_xlfn.IFNA(VLOOKUP(Fullmath[[#This Row],[M2]],$H$2:$L1628,2,FALSE),VLOOKUP(Fullmath[[#This Row],[M2]],$H1630:$L$2227,2,FALSE)),0)</f>
        <v>0</v>
      </c>
      <c r="T1629" s="16">
        <f>IFERROR(_xlfn.IFNA(VLOOKUP(Fullmath[[#This Row],[M2]],$H$2:$L1628,4,FALSE),VLOOKUP(Fullmath[[#This Row],[M2]],$H1630:$L$2227,4,FALSE)),0)</f>
        <v>0</v>
      </c>
      <c r="W1629" s="15">
        <f>IFERROR(_xlfn.IFNA(VLOOKUP(Fullmath[[#This Row],[M3]],$H$2:$L1628,2,FALSE),VLOOKUP(Fullmath[[#This Row],[M3]],$H1630:$L$2227,2,FALSE)),0)</f>
        <v>0</v>
      </c>
      <c r="X1629" s="16">
        <f>IFERROR(_xlfn.IFNA(VLOOKUP(Fullmath[[#This Row],[M3]],$H$2:$L1628,4,FALSE),VLOOKUP(Fullmath[[#This Row],[M3]],$H1630:$L$2227,4,FALSE)),0)</f>
        <v>0</v>
      </c>
      <c r="AA1629" s="15">
        <f>IFERROR(_xlfn.IFNA(VLOOKUP(Fullmath[[#This Row],[M4]],$H$2:$L1628,2,FALSE),VLOOKUP(Fullmath[[#This Row],[M4]],$H1630:$L$2227,2,FALSE)),0)</f>
        <v>0</v>
      </c>
      <c r="AB1629" s="16">
        <f>IFERROR(_xlfn.IFNA(VLOOKUP(Fullmath[[#This Row],[M4]],$H$2:$L1628,4,FALSE),VLOOKUP(Fullmath[[#This Row],[M4]],$H1630:$L$2227,4,FALSE)),0)</f>
        <v>0</v>
      </c>
      <c r="AE1629" s="15">
        <f>IFERROR(_xlfn.IFNA(VLOOKUP(Fullmath[[#This Row],[M5]],$H$2:$L1628,2,FALSE),VLOOKUP(Fullmath[[#This Row],[M5]],$H1630:$L$2227,2,FALSE)),0)</f>
        <v>0</v>
      </c>
      <c r="AF1629" s="16">
        <f>IFERROR(_xlfn.IFNA(VLOOKUP(Fullmath[[#This Row],[M5]],$H$2:$L1628,4,FALSE),VLOOKUP(Fullmath[[#This Row],[M5]],$H1630:$L$2227,4,FALSE)),0)</f>
        <v>0</v>
      </c>
      <c r="AI1629" s="15">
        <f>IFERROR(_xlfn.IFNA(VLOOKUP(Fullmath[[#This Row],[M6]],$H$2:$L1628,2,FALSE),VLOOKUP(Fullmath[[#This Row],[M6]],$H1630:$L$2227,2,FALSE)),0)</f>
        <v>0</v>
      </c>
      <c r="AJ1629" s="16">
        <f>IFERROR(_xlfn.IFNA(VLOOKUP(Fullmath[[#This Row],[M6]],$H$2:$L1628,4,FALSE),VLOOKUP(Fullmath[[#This Row],[M6]],$H1630:$L$2227,4,FALSE)),0)</f>
        <v>0</v>
      </c>
      <c r="AM1629" s="6">
        <f>(IFERROR(VLOOKUP(AK1629,Components[[Name]:[Price]],2,FALSE),0))</f>
        <v>0</v>
      </c>
      <c r="AP1629" s="6">
        <f>(IFERROR(VLOOKUP(AN1629,Components[[Name]:[Price]],2,FALSE),0))</f>
        <v>0</v>
      </c>
      <c r="AS1629" s="6">
        <f>(IFERROR(VLOOKUP(AQ1629,Components[[Name]:[Price]],2,FALSE),0))</f>
        <v>0</v>
      </c>
      <c r="AV1629" s="6">
        <f>(IFERROR(VLOOKUP(AT1629,Components[[Name]:[Price]],2,FALSE),0))</f>
        <v>0</v>
      </c>
      <c r="AY1629" s="6">
        <f>(IFERROR(VLOOKUP(AW1629,Components[[Name]:[Price]],2,FALSE),0))</f>
        <v>0</v>
      </c>
      <c r="BB1629" s="6">
        <f>(IFERROR(VLOOKUP(AZ1629,Components[[Name]:[Price]],2,FALSE),0))</f>
        <v>0</v>
      </c>
    </row>
    <row r="1630" spans="9:54" x14ac:dyDescent="0.2">
      <c r="I1630" s="7" t="e">
        <f>Fullmath[[#This Row],[Total CP]]/Fullmath[[#This Row],[Quantity]]</f>
        <v>#DIV/0!</v>
      </c>
      <c r="J16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0" s="6" t="e">
        <f>Fullmath[[#This Row],[Mat Cost]]/Fullmath[[#This Row],[Quantity]]</f>
        <v>#DIV/0!</v>
      </c>
      <c r="L16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0" s="14"/>
      <c r="O1630" s="15">
        <f>IFERROR(_xlfn.IFNA(VLOOKUP(Fullmath[[#This Row],[M1]],$H$2:$L1629,2,FALSE),VLOOKUP(Fullmath[[#This Row],[M1]],$H1631:$L$2227,2,FALSE)),0)</f>
        <v>0</v>
      </c>
      <c r="P1630" s="16">
        <f>IFERROR(_xlfn.IFNA(VLOOKUP(Fullmath[[#This Row],[M1]],$H$2:$L1629,4,FALSE),VLOOKUP(Fullmath[[#This Row],[M1]],$H1631:$L$2227,4,FALSE)),0)</f>
        <v>0</v>
      </c>
      <c r="S1630" s="15">
        <f>IFERROR(_xlfn.IFNA(VLOOKUP(Fullmath[[#This Row],[M2]],$H$2:$L1629,2,FALSE),VLOOKUP(Fullmath[[#This Row],[M2]],$H1631:$L$2227,2,FALSE)),0)</f>
        <v>0</v>
      </c>
      <c r="T1630" s="16">
        <f>IFERROR(_xlfn.IFNA(VLOOKUP(Fullmath[[#This Row],[M2]],$H$2:$L1629,4,FALSE),VLOOKUP(Fullmath[[#This Row],[M2]],$H1631:$L$2227,4,FALSE)),0)</f>
        <v>0</v>
      </c>
      <c r="W1630" s="15">
        <f>IFERROR(_xlfn.IFNA(VLOOKUP(Fullmath[[#This Row],[M3]],$H$2:$L1629,2,FALSE),VLOOKUP(Fullmath[[#This Row],[M3]],$H1631:$L$2227,2,FALSE)),0)</f>
        <v>0</v>
      </c>
      <c r="X1630" s="16">
        <f>IFERROR(_xlfn.IFNA(VLOOKUP(Fullmath[[#This Row],[M3]],$H$2:$L1629,4,FALSE),VLOOKUP(Fullmath[[#This Row],[M3]],$H1631:$L$2227,4,FALSE)),0)</f>
        <v>0</v>
      </c>
      <c r="AA1630" s="15">
        <f>IFERROR(_xlfn.IFNA(VLOOKUP(Fullmath[[#This Row],[M4]],$H$2:$L1629,2,FALSE),VLOOKUP(Fullmath[[#This Row],[M4]],$H1631:$L$2227,2,FALSE)),0)</f>
        <v>0</v>
      </c>
      <c r="AB1630" s="16">
        <f>IFERROR(_xlfn.IFNA(VLOOKUP(Fullmath[[#This Row],[M4]],$H$2:$L1629,4,FALSE),VLOOKUP(Fullmath[[#This Row],[M4]],$H1631:$L$2227,4,FALSE)),0)</f>
        <v>0</v>
      </c>
      <c r="AE1630" s="15">
        <f>IFERROR(_xlfn.IFNA(VLOOKUP(Fullmath[[#This Row],[M5]],$H$2:$L1629,2,FALSE),VLOOKUP(Fullmath[[#This Row],[M5]],$H1631:$L$2227,2,FALSE)),0)</f>
        <v>0</v>
      </c>
      <c r="AF1630" s="16">
        <f>IFERROR(_xlfn.IFNA(VLOOKUP(Fullmath[[#This Row],[M5]],$H$2:$L1629,4,FALSE),VLOOKUP(Fullmath[[#This Row],[M5]],$H1631:$L$2227,4,FALSE)),0)</f>
        <v>0</v>
      </c>
      <c r="AI1630" s="15">
        <f>IFERROR(_xlfn.IFNA(VLOOKUP(Fullmath[[#This Row],[M6]],$H$2:$L1629,2,FALSE),VLOOKUP(Fullmath[[#This Row],[M6]],$H1631:$L$2227,2,FALSE)),0)</f>
        <v>0</v>
      </c>
      <c r="AJ1630" s="16">
        <f>IFERROR(_xlfn.IFNA(VLOOKUP(Fullmath[[#This Row],[M6]],$H$2:$L1629,4,FALSE),VLOOKUP(Fullmath[[#This Row],[M6]],$H1631:$L$2227,4,FALSE)),0)</f>
        <v>0</v>
      </c>
      <c r="AM1630" s="6">
        <f>(IFERROR(VLOOKUP(AK1630,Components[[Name]:[Price]],2,FALSE),0))</f>
        <v>0</v>
      </c>
      <c r="AP1630" s="6">
        <f>(IFERROR(VLOOKUP(AN1630,Components[[Name]:[Price]],2,FALSE),0))</f>
        <v>0</v>
      </c>
      <c r="AS1630" s="6">
        <f>(IFERROR(VLOOKUP(AQ1630,Components[[Name]:[Price]],2,FALSE),0))</f>
        <v>0</v>
      </c>
      <c r="AV1630" s="6">
        <f>(IFERROR(VLOOKUP(AT1630,Components[[Name]:[Price]],2,FALSE),0))</f>
        <v>0</v>
      </c>
      <c r="AY1630" s="6">
        <f>(IFERROR(VLOOKUP(AW1630,Components[[Name]:[Price]],2,FALSE),0))</f>
        <v>0</v>
      </c>
      <c r="BB1630" s="6">
        <f>(IFERROR(VLOOKUP(AZ1630,Components[[Name]:[Price]],2,FALSE),0))</f>
        <v>0</v>
      </c>
    </row>
    <row r="1631" spans="9:54" x14ac:dyDescent="0.2">
      <c r="I1631" s="7" t="e">
        <f>Fullmath[[#This Row],[Total CP]]/Fullmath[[#This Row],[Quantity]]</f>
        <v>#DIV/0!</v>
      </c>
      <c r="J16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1" s="6" t="e">
        <f>Fullmath[[#This Row],[Mat Cost]]/Fullmath[[#This Row],[Quantity]]</f>
        <v>#DIV/0!</v>
      </c>
      <c r="L16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1" s="14"/>
      <c r="O1631" s="15">
        <f>IFERROR(_xlfn.IFNA(VLOOKUP(Fullmath[[#This Row],[M1]],$H$2:$L1630,2,FALSE),VLOOKUP(Fullmath[[#This Row],[M1]],$H1632:$L$2227,2,FALSE)),0)</f>
        <v>0</v>
      </c>
      <c r="P1631" s="16">
        <f>IFERROR(_xlfn.IFNA(VLOOKUP(Fullmath[[#This Row],[M1]],$H$2:$L1630,4,FALSE),VLOOKUP(Fullmath[[#This Row],[M1]],$H1632:$L$2227,4,FALSE)),0)</f>
        <v>0</v>
      </c>
      <c r="S1631" s="15">
        <f>IFERROR(_xlfn.IFNA(VLOOKUP(Fullmath[[#This Row],[M2]],$H$2:$L1630,2,FALSE),VLOOKUP(Fullmath[[#This Row],[M2]],$H1632:$L$2227,2,FALSE)),0)</f>
        <v>0</v>
      </c>
      <c r="T1631" s="16">
        <f>IFERROR(_xlfn.IFNA(VLOOKUP(Fullmath[[#This Row],[M2]],$H$2:$L1630,4,FALSE),VLOOKUP(Fullmath[[#This Row],[M2]],$H1632:$L$2227,4,FALSE)),0)</f>
        <v>0</v>
      </c>
      <c r="W1631" s="15">
        <f>IFERROR(_xlfn.IFNA(VLOOKUP(Fullmath[[#This Row],[M3]],$H$2:$L1630,2,FALSE),VLOOKUP(Fullmath[[#This Row],[M3]],$H1632:$L$2227,2,FALSE)),0)</f>
        <v>0</v>
      </c>
      <c r="X1631" s="16">
        <f>IFERROR(_xlfn.IFNA(VLOOKUP(Fullmath[[#This Row],[M3]],$H$2:$L1630,4,FALSE),VLOOKUP(Fullmath[[#This Row],[M3]],$H1632:$L$2227,4,FALSE)),0)</f>
        <v>0</v>
      </c>
      <c r="AA1631" s="15">
        <f>IFERROR(_xlfn.IFNA(VLOOKUP(Fullmath[[#This Row],[M4]],$H$2:$L1630,2,FALSE),VLOOKUP(Fullmath[[#This Row],[M4]],$H1632:$L$2227,2,FALSE)),0)</f>
        <v>0</v>
      </c>
      <c r="AB1631" s="16">
        <f>IFERROR(_xlfn.IFNA(VLOOKUP(Fullmath[[#This Row],[M4]],$H$2:$L1630,4,FALSE),VLOOKUP(Fullmath[[#This Row],[M4]],$H1632:$L$2227,4,FALSE)),0)</f>
        <v>0</v>
      </c>
      <c r="AE1631" s="15">
        <f>IFERROR(_xlfn.IFNA(VLOOKUP(Fullmath[[#This Row],[M5]],$H$2:$L1630,2,FALSE),VLOOKUP(Fullmath[[#This Row],[M5]],$H1632:$L$2227,2,FALSE)),0)</f>
        <v>0</v>
      </c>
      <c r="AF1631" s="16">
        <f>IFERROR(_xlfn.IFNA(VLOOKUP(Fullmath[[#This Row],[M5]],$H$2:$L1630,4,FALSE),VLOOKUP(Fullmath[[#This Row],[M5]],$H1632:$L$2227,4,FALSE)),0)</f>
        <v>0</v>
      </c>
      <c r="AI1631" s="15">
        <f>IFERROR(_xlfn.IFNA(VLOOKUP(Fullmath[[#This Row],[M6]],$H$2:$L1630,2,FALSE),VLOOKUP(Fullmath[[#This Row],[M6]],$H1632:$L$2227,2,FALSE)),0)</f>
        <v>0</v>
      </c>
      <c r="AJ1631" s="16">
        <f>IFERROR(_xlfn.IFNA(VLOOKUP(Fullmath[[#This Row],[M6]],$H$2:$L1630,4,FALSE),VLOOKUP(Fullmath[[#This Row],[M6]],$H1632:$L$2227,4,FALSE)),0)</f>
        <v>0</v>
      </c>
      <c r="AM1631" s="6">
        <f>(IFERROR(VLOOKUP(AK1631,Components[[Name]:[Price]],2,FALSE),0))</f>
        <v>0</v>
      </c>
      <c r="AP1631" s="6">
        <f>(IFERROR(VLOOKUP(AN1631,Components[[Name]:[Price]],2,FALSE),0))</f>
        <v>0</v>
      </c>
      <c r="AS1631" s="6">
        <f>(IFERROR(VLOOKUP(AQ1631,Components[[Name]:[Price]],2,FALSE),0))</f>
        <v>0</v>
      </c>
      <c r="AV1631" s="6">
        <f>(IFERROR(VLOOKUP(AT1631,Components[[Name]:[Price]],2,FALSE),0))</f>
        <v>0</v>
      </c>
      <c r="AY1631" s="6">
        <f>(IFERROR(VLOOKUP(AW1631,Components[[Name]:[Price]],2,FALSE),0))</f>
        <v>0</v>
      </c>
      <c r="BB1631" s="6">
        <f>(IFERROR(VLOOKUP(AZ1631,Components[[Name]:[Price]],2,FALSE),0))</f>
        <v>0</v>
      </c>
    </row>
    <row r="1632" spans="9:54" x14ac:dyDescent="0.2">
      <c r="I1632" s="7" t="e">
        <f>Fullmath[[#This Row],[Total CP]]/Fullmath[[#This Row],[Quantity]]</f>
        <v>#DIV/0!</v>
      </c>
      <c r="J16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2" s="6" t="e">
        <f>Fullmath[[#This Row],[Mat Cost]]/Fullmath[[#This Row],[Quantity]]</f>
        <v>#DIV/0!</v>
      </c>
      <c r="L16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2" s="14"/>
      <c r="O1632" s="15">
        <f>IFERROR(_xlfn.IFNA(VLOOKUP(Fullmath[[#This Row],[M1]],$H$2:$L1631,2,FALSE),VLOOKUP(Fullmath[[#This Row],[M1]],$H1633:$L$2227,2,FALSE)),0)</f>
        <v>0</v>
      </c>
      <c r="P1632" s="16">
        <f>IFERROR(_xlfn.IFNA(VLOOKUP(Fullmath[[#This Row],[M1]],$H$2:$L1631,4,FALSE),VLOOKUP(Fullmath[[#This Row],[M1]],$H1633:$L$2227,4,FALSE)),0)</f>
        <v>0</v>
      </c>
      <c r="S1632" s="15">
        <f>IFERROR(_xlfn.IFNA(VLOOKUP(Fullmath[[#This Row],[M2]],$H$2:$L1631,2,FALSE),VLOOKUP(Fullmath[[#This Row],[M2]],$H1633:$L$2227,2,FALSE)),0)</f>
        <v>0</v>
      </c>
      <c r="T1632" s="16">
        <f>IFERROR(_xlfn.IFNA(VLOOKUP(Fullmath[[#This Row],[M2]],$H$2:$L1631,4,FALSE),VLOOKUP(Fullmath[[#This Row],[M2]],$H1633:$L$2227,4,FALSE)),0)</f>
        <v>0</v>
      </c>
      <c r="W1632" s="15">
        <f>IFERROR(_xlfn.IFNA(VLOOKUP(Fullmath[[#This Row],[M3]],$H$2:$L1631,2,FALSE),VLOOKUP(Fullmath[[#This Row],[M3]],$H1633:$L$2227,2,FALSE)),0)</f>
        <v>0</v>
      </c>
      <c r="X1632" s="16">
        <f>IFERROR(_xlfn.IFNA(VLOOKUP(Fullmath[[#This Row],[M3]],$H$2:$L1631,4,FALSE),VLOOKUP(Fullmath[[#This Row],[M3]],$H1633:$L$2227,4,FALSE)),0)</f>
        <v>0</v>
      </c>
      <c r="AA1632" s="15">
        <f>IFERROR(_xlfn.IFNA(VLOOKUP(Fullmath[[#This Row],[M4]],$H$2:$L1631,2,FALSE),VLOOKUP(Fullmath[[#This Row],[M4]],$H1633:$L$2227,2,FALSE)),0)</f>
        <v>0</v>
      </c>
      <c r="AB1632" s="16">
        <f>IFERROR(_xlfn.IFNA(VLOOKUP(Fullmath[[#This Row],[M4]],$H$2:$L1631,4,FALSE),VLOOKUP(Fullmath[[#This Row],[M4]],$H1633:$L$2227,4,FALSE)),0)</f>
        <v>0</v>
      </c>
      <c r="AE1632" s="15">
        <f>IFERROR(_xlfn.IFNA(VLOOKUP(Fullmath[[#This Row],[M5]],$H$2:$L1631,2,FALSE),VLOOKUP(Fullmath[[#This Row],[M5]],$H1633:$L$2227,2,FALSE)),0)</f>
        <v>0</v>
      </c>
      <c r="AF1632" s="16">
        <f>IFERROR(_xlfn.IFNA(VLOOKUP(Fullmath[[#This Row],[M5]],$H$2:$L1631,4,FALSE),VLOOKUP(Fullmath[[#This Row],[M5]],$H1633:$L$2227,4,FALSE)),0)</f>
        <v>0</v>
      </c>
      <c r="AI1632" s="15">
        <f>IFERROR(_xlfn.IFNA(VLOOKUP(Fullmath[[#This Row],[M6]],$H$2:$L1631,2,FALSE),VLOOKUP(Fullmath[[#This Row],[M6]],$H1633:$L$2227,2,FALSE)),0)</f>
        <v>0</v>
      </c>
      <c r="AJ1632" s="16">
        <f>IFERROR(_xlfn.IFNA(VLOOKUP(Fullmath[[#This Row],[M6]],$H$2:$L1631,4,FALSE),VLOOKUP(Fullmath[[#This Row],[M6]],$H1633:$L$2227,4,FALSE)),0)</f>
        <v>0</v>
      </c>
      <c r="AM1632" s="6">
        <f>(IFERROR(VLOOKUP(AK1632,Components[[Name]:[Price]],2,FALSE),0))</f>
        <v>0</v>
      </c>
      <c r="AP1632" s="6">
        <f>(IFERROR(VLOOKUP(AN1632,Components[[Name]:[Price]],2,FALSE),0))</f>
        <v>0</v>
      </c>
      <c r="AS1632" s="6">
        <f>(IFERROR(VLOOKUP(AQ1632,Components[[Name]:[Price]],2,FALSE),0))</f>
        <v>0</v>
      </c>
      <c r="AV1632" s="6">
        <f>(IFERROR(VLOOKUP(AT1632,Components[[Name]:[Price]],2,FALSE),0))</f>
        <v>0</v>
      </c>
      <c r="AY1632" s="6">
        <f>(IFERROR(VLOOKUP(AW1632,Components[[Name]:[Price]],2,FALSE),0))</f>
        <v>0</v>
      </c>
      <c r="BB1632" s="6">
        <f>(IFERROR(VLOOKUP(AZ1632,Components[[Name]:[Price]],2,FALSE),0))</f>
        <v>0</v>
      </c>
    </row>
    <row r="1633" spans="9:54" x14ac:dyDescent="0.2">
      <c r="I1633" s="7" t="e">
        <f>Fullmath[[#This Row],[Total CP]]/Fullmath[[#This Row],[Quantity]]</f>
        <v>#DIV/0!</v>
      </c>
      <c r="J16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3" s="6" t="e">
        <f>Fullmath[[#This Row],[Mat Cost]]/Fullmath[[#This Row],[Quantity]]</f>
        <v>#DIV/0!</v>
      </c>
      <c r="L16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3" s="14"/>
      <c r="O1633" s="15">
        <f>IFERROR(_xlfn.IFNA(VLOOKUP(Fullmath[[#This Row],[M1]],$H$2:$L1632,2,FALSE),VLOOKUP(Fullmath[[#This Row],[M1]],$H1634:$L$2227,2,FALSE)),0)</f>
        <v>0</v>
      </c>
      <c r="P1633" s="16">
        <f>IFERROR(_xlfn.IFNA(VLOOKUP(Fullmath[[#This Row],[M1]],$H$2:$L1632,4,FALSE),VLOOKUP(Fullmath[[#This Row],[M1]],$H1634:$L$2227,4,FALSE)),0)</f>
        <v>0</v>
      </c>
      <c r="S1633" s="15">
        <f>IFERROR(_xlfn.IFNA(VLOOKUP(Fullmath[[#This Row],[M2]],$H$2:$L1632,2,FALSE),VLOOKUP(Fullmath[[#This Row],[M2]],$H1634:$L$2227,2,FALSE)),0)</f>
        <v>0</v>
      </c>
      <c r="T1633" s="16">
        <f>IFERROR(_xlfn.IFNA(VLOOKUP(Fullmath[[#This Row],[M2]],$H$2:$L1632,4,FALSE),VLOOKUP(Fullmath[[#This Row],[M2]],$H1634:$L$2227,4,FALSE)),0)</f>
        <v>0</v>
      </c>
      <c r="W1633" s="15">
        <f>IFERROR(_xlfn.IFNA(VLOOKUP(Fullmath[[#This Row],[M3]],$H$2:$L1632,2,FALSE),VLOOKUP(Fullmath[[#This Row],[M3]],$H1634:$L$2227,2,FALSE)),0)</f>
        <v>0</v>
      </c>
      <c r="X1633" s="16">
        <f>IFERROR(_xlfn.IFNA(VLOOKUP(Fullmath[[#This Row],[M3]],$H$2:$L1632,4,FALSE),VLOOKUP(Fullmath[[#This Row],[M3]],$H1634:$L$2227,4,FALSE)),0)</f>
        <v>0</v>
      </c>
      <c r="AA1633" s="15">
        <f>IFERROR(_xlfn.IFNA(VLOOKUP(Fullmath[[#This Row],[M4]],$H$2:$L1632,2,FALSE),VLOOKUP(Fullmath[[#This Row],[M4]],$H1634:$L$2227,2,FALSE)),0)</f>
        <v>0</v>
      </c>
      <c r="AB1633" s="16">
        <f>IFERROR(_xlfn.IFNA(VLOOKUP(Fullmath[[#This Row],[M4]],$H$2:$L1632,4,FALSE),VLOOKUP(Fullmath[[#This Row],[M4]],$H1634:$L$2227,4,FALSE)),0)</f>
        <v>0</v>
      </c>
      <c r="AE1633" s="15">
        <f>IFERROR(_xlfn.IFNA(VLOOKUP(Fullmath[[#This Row],[M5]],$H$2:$L1632,2,FALSE),VLOOKUP(Fullmath[[#This Row],[M5]],$H1634:$L$2227,2,FALSE)),0)</f>
        <v>0</v>
      </c>
      <c r="AF1633" s="16">
        <f>IFERROR(_xlfn.IFNA(VLOOKUP(Fullmath[[#This Row],[M5]],$H$2:$L1632,4,FALSE),VLOOKUP(Fullmath[[#This Row],[M5]],$H1634:$L$2227,4,FALSE)),0)</f>
        <v>0</v>
      </c>
      <c r="AI1633" s="15">
        <f>IFERROR(_xlfn.IFNA(VLOOKUP(Fullmath[[#This Row],[M6]],$H$2:$L1632,2,FALSE),VLOOKUP(Fullmath[[#This Row],[M6]],$H1634:$L$2227,2,FALSE)),0)</f>
        <v>0</v>
      </c>
      <c r="AJ1633" s="16">
        <f>IFERROR(_xlfn.IFNA(VLOOKUP(Fullmath[[#This Row],[M6]],$H$2:$L1632,4,FALSE),VLOOKUP(Fullmath[[#This Row],[M6]],$H1634:$L$2227,4,FALSE)),0)</f>
        <v>0</v>
      </c>
      <c r="AM1633" s="6">
        <f>(IFERROR(VLOOKUP(AK1633,Components[[Name]:[Price]],2,FALSE),0))</f>
        <v>0</v>
      </c>
      <c r="AP1633" s="6">
        <f>(IFERROR(VLOOKUP(AN1633,Components[[Name]:[Price]],2,FALSE),0))</f>
        <v>0</v>
      </c>
      <c r="AS1633" s="6">
        <f>(IFERROR(VLOOKUP(AQ1633,Components[[Name]:[Price]],2,FALSE),0))</f>
        <v>0</v>
      </c>
      <c r="AV1633" s="6">
        <f>(IFERROR(VLOOKUP(AT1633,Components[[Name]:[Price]],2,FALSE),0))</f>
        <v>0</v>
      </c>
      <c r="AY1633" s="6">
        <f>(IFERROR(VLOOKUP(AW1633,Components[[Name]:[Price]],2,FALSE),0))</f>
        <v>0</v>
      </c>
      <c r="BB1633" s="6">
        <f>(IFERROR(VLOOKUP(AZ1633,Components[[Name]:[Price]],2,FALSE),0))</f>
        <v>0</v>
      </c>
    </row>
    <row r="1634" spans="9:54" x14ac:dyDescent="0.2">
      <c r="I1634" s="7" t="e">
        <f>Fullmath[[#This Row],[Total CP]]/Fullmath[[#This Row],[Quantity]]</f>
        <v>#DIV/0!</v>
      </c>
      <c r="J16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4" s="6" t="e">
        <f>Fullmath[[#This Row],[Mat Cost]]/Fullmath[[#This Row],[Quantity]]</f>
        <v>#DIV/0!</v>
      </c>
      <c r="L16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4" s="14"/>
      <c r="O1634" s="15">
        <f>IFERROR(_xlfn.IFNA(VLOOKUP(Fullmath[[#This Row],[M1]],$H$2:$L1633,2,FALSE),VLOOKUP(Fullmath[[#This Row],[M1]],$H1635:$L$2227,2,FALSE)),0)</f>
        <v>0</v>
      </c>
      <c r="P1634" s="16">
        <f>IFERROR(_xlfn.IFNA(VLOOKUP(Fullmath[[#This Row],[M1]],$H$2:$L1633,4,FALSE),VLOOKUP(Fullmath[[#This Row],[M1]],$H1635:$L$2227,4,FALSE)),0)</f>
        <v>0</v>
      </c>
      <c r="S1634" s="15">
        <f>IFERROR(_xlfn.IFNA(VLOOKUP(Fullmath[[#This Row],[M2]],$H$2:$L1633,2,FALSE),VLOOKUP(Fullmath[[#This Row],[M2]],$H1635:$L$2227,2,FALSE)),0)</f>
        <v>0</v>
      </c>
      <c r="T1634" s="16">
        <f>IFERROR(_xlfn.IFNA(VLOOKUP(Fullmath[[#This Row],[M2]],$H$2:$L1633,4,FALSE),VLOOKUP(Fullmath[[#This Row],[M2]],$H1635:$L$2227,4,FALSE)),0)</f>
        <v>0</v>
      </c>
      <c r="W1634" s="15">
        <f>IFERROR(_xlfn.IFNA(VLOOKUP(Fullmath[[#This Row],[M3]],$H$2:$L1633,2,FALSE),VLOOKUP(Fullmath[[#This Row],[M3]],$H1635:$L$2227,2,FALSE)),0)</f>
        <v>0</v>
      </c>
      <c r="X1634" s="16">
        <f>IFERROR(_xlfn.IFNA(VLOOKUP(Fullmath[[#This Row],[M3]],$H$2:$L1633,4,FALSE),VLOOKUP(Fullmath[[#This Row],[M3]],$H1635:$L$2227,4,FALSE)),0)</f>
        <v>0</v>
      </c>
      <c r="AA1634" s="15">
        <f>IFERROR(_xlfn.IFNA(VLOOKUP(Fullmath[[#This Row],[M4]],$H$2:$L1633,2,FALSE),VLOOKUP(Fullmath[[#This Row],[M4]],$H1635:$L$2227,2,FALSE)),0)</f>
        <v>0</v>
      </c>
      <c r="AB1634" s="16">
        <f>IFERROR(_xlfn.IFNA(VLOOKUP(Fullmath[[#This Row],[M4]],$H$2:$L1633,4,FALSE),VLOOKUP(Fullmath[[#This Row],[M4]],$H1635:$L$2227,4,FALSE)),0)</f>
        <v>0</v>
      </c>
      <c r="AE1634" s="15">
        <f>IFERROR(_xlfn.IFNA(VLOOKUP(Fullmath[[#This Row],[M5]],$H$2:$L1633,2,FALSE),VLOOKUP(Fullmath[[#This Row],[M5]],$H1635:$L$2227,2,FALSE)),0)</f>
        <v>0</v>
      </c>
      <c r="AF1634" s="16">
        <f>IFERROR(_xlfn.IFNA(VLOOKUP(Fullmath[[#This Row],[M5]],$H$2:$L1633,4,FALSE),VLOOKUP(Fullmath[[#This Row],[M5]],$H1635:$L$2227,4,FALSE)),0)</f>
        <v>0</v>
      </c>
      <c r="AI1634" s="15">
        <f>IFERROR(_xlfn.IFNA(VLOOKUP(Fullmath[[#This Row],[M6]],$H$2:$L1633,2,FALSE),VLOOKUP(Fullmath[[#This Row],[M6]],$H1635:$L$2227,2,FALSE)),0)</f>
        <v>0</v>
      </c>
      <c r="AJ1634" s="16">
        <f>IFERROR(_xlfn.IFNA(VLOOKUP(Fullmath[[#This Row],[M6]],$H$2:$L1633,4,FALSE),VLOOKUP(Fullmath[[#This Row],[M6]],$H1635:$L$2227,4,FALSE)),0)</f>
        <v>0</v>
      </c>
      <c r="AM1634" s="6">
        <f>(IFERROR(VLOOKUP(AK1634,Components[[Name]:[Price]],2,FALSE),0))</f>
        <v>0</v>
      </c>
      <c r="AP1634" s="6">
        <f>(IFERROR(VLOOKUP(AN1634,Components[[Name]:[Price]],2,FALSE),0))</f>
        <v>0</v>
      </c>
      <c r="AS1634" s="6">
        <f>(IFERROR(VLOOKUP(AQ1634,Components[[Name]:[Price]],2,FALSE),0))</f>
        <v>0</v>
      </c>
      <c r="AV1634" s="6">
        <f>(IFERROR(VLOOKUP(AT1634,Components[[Name]:[Price]],2,FALSE),0))</f>
        <v>0</v>
      </c>
      <c r="AY1634" s="6">
        <f>(IFERROR(VLOOKUP(AW1634,Components[[Name]:[Price]],2,FALSE),0))</f>
        <v>0</v>
      </c>
      <c r="BB1634" s="6">
        <f>(IFERROR(VLOOKUP(AZ1634,Components[[Name]:[Price]],2,FALSE),0))</f>
        <v>0</v>
      </c>
    </row>
    <row r="1635" spans="9:54" x14ac:dyDescent="0.2">
      <c r="I1635" s="7" t="e">
        <f>Fullmath[[#This Row],[Total CP]]/Fullmath[[#This Row],[Quantity]]</f>
        <v>#DIV/0!</v>
      </c>
      <c r="J16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5" s="6" t="e">
        <f>Fullmath[[#This Row],[Mat Cost]]/Fullmath[[#This Row],[Quantity]]</f>
        <v>#DIV/0!</v>
      </c>
      <c r="L16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5" s="14"/>
      <c r="O1635" s="15">
        <f>IFERROR(_xlfn.IFNA(VLOOKUP(Fullmath[[#This Row],[M1]],$H$2:$L1634,2,FALSE),VLOOKUP(Fullmath[[#This Row],[M1]],$H1636:$L$2227,2,FALSE)),0)</f>
        <v>0</v>
      </c>
      <c r="P1635" s="16">
        <f>IFERROR(_xlfn.IFNA(VLOOKUP(Fullmath[[#This Row],[M1]],$H$2:$L1634,4,FALSE),VLOOKUP(Fullmath[[#This Row],[M1]],$H1636:$L$2227,4,FALSE)),0)</f>
        <v>0</v>
      </c>
      <c r="S1635" s="15">
        <f>IFERROR(_xlfn.IFNA(VLOOKUP(Fullmath[[#This Row],[M2]],$H$2:$L1634,2,FALSE),VLOOKUP(Fullmath[[#This Row],[M2]],$H1636:$L$2227,2,FALSE)),0)</f>
        <v>0</v>
      </c>
      <c r="T1635" s="16">
        <f>IFERROR(_xlfn.IFNA(VLOOKUP(Fullmath[[#This Row],[M2]],$H$2:$L1634,4,FALSE),VLOOKUP(Fullmath[[#This Row],[M2]],$H1636:$L$2227,4,FALSE)),0)</f>
        <v>0</v>
      </c>
      <c r="W1635" s="15">
        <f>IFERROR(_xlfn.IFNA(VLOOKUP(Fullmath[[#This Row],[M3]],$H$2:$L1634,2,FALSE),VLOOKUP(Fullmath[[#This Row],[M3]],$H1636:$L$2227,2,FALSE)),0)</f>
        <v>0</v>
      </c>
      <c r="X1635" s="16">
        <f>IFERROR(_xlfn.IFNA(VLOOKUP(Fullmath[[#This Row],[M3]],$H$2:$L1634,4,FALSE),VLOOKUP(Fullmath[[#This Row],[M3]],$H1636:$L$2227,4,FALSE)),0)</f>
        <v>0</v>
      </c>
      <c r="AA1635" s="15">
        <f>IFERROR(_xlfn.IFNA(VLOOKUP(Fullmath[[#This Row],[M4]],$H$2:$L1634,2,FALSE),VLOOKUP(Fullmath[[#This Row],[M4]],$H1636:$L$2227,2,FALSE)),0)</f>
        <v>0</v>
      </c>
      <c r="AB1635" s="16">
        <f>IFERROR(_xlfn.IFNA(VLOOKUP(Fullmath[[#This Row],[M4]],$H$2:$L1634,4,FALSE),VLOOKUP(Fullmath[[#This Row],[M4]],$H1636:$L$2227,4,FALSE)),0)</f>
        <v>0</v>
      </c>
      <c r="AE1635" s="15">
        <f>IFERROR(_xlfn.IFNA(VLOOKUP(Fullmath[[#This Row],[M5]],$H$2:$L1634,2,FALSE),VLOOKUP(Fullmath[[#This Row],[M5]],$H1636:$L$2227,2,FALSE)),0)</f>
        <v>0</v>
      </c>
      <c r="AF1635" s="16">
        <f>IFERROR(_xlfn.IFNA(VLOOKUP(Fullmath[[#This Row],[M5]],$H$2:$L1634,4,FALSE),VLOOKUP(Fullmath[[#This Row],[M5]],$H1636:$L$2227,4,FALSE)),0)</f>
        <v>0</v>
      </c>
      <c r="AI1635" s="15">
        <f>IFERROR(_xlfn.IFNA(VLOOKUP(Fullmath[[#This Row],[M6]],$H$2:$L1634,2,FALSE),VLOOKUP(Fullmath[[#This Row],[M6]],$H1636:$L$2227,2,FALSE)),0)</f>
        <v>0</v>
      </c>
      <c r="AJ1635" s="16">
        <f>IFERROR(_xlfn.IFNA(VLOOKUP(Fullmath[[#This Row],[M6]],$H$2:$L1634,4,FALSE),VLOOKUP(Fullmath[[#This Row],[M6]],$H1636:$L$2227,4,FALSE)),0)</f>
        <v>0</v>
      </c>
      <c r="AM1635" s="6">
        <f>(IFERROR(VLOOKUP(AK1635,Components[[Name]:[Price]],2,FALSE),0))</f>
        <v>0</v>
      </c>
      <c r="AP1635" s="6">
        <f>(IFERROR(VLOOKUP(AN1635,Components[[Name]:[Price]],2,FALSE),0))</f>
        <v>0</v>
      </c>
      <c r="AS1635" s="6">
        <f>(IFERROR(VLOOKUP(AQ1635,Components[[Name]:[Price]],2,FALSE),0))</f>
        <v>0</v>
      </c>
      <c r="AV1635" s="6">
        <f>(IFERROR(VLOOKUP(AT1635,Components[[Name]:[Price]],2,FALSE),0))</f>
        <v>0</v>
      </c>
      <c r="AY1635" s="6">
        <f>(IFERROR(VLOOKUP(AW1635,Components[[Name]:[Price]],2,FALSE),0))</f>
        <v>0</v>
      </c>
      <c r="BB1635" s="6">
        <f>(IFERROR(VLOOKUP(AZ1635,Components[[Name]:[Price]],2,FALSE),0))</f>
        <v>0</v>
      </c>
    </row>
    <row r="1636" spans="9:54" x14ac:dyDescent="0.2">
      <c r="I1636" s="7" t="e">
        <f>Fullmath[[#This Row],[Total CP]]/Fullmath[[#This Row],[Quantity]]</f>
        <v>#DIV/0!</v>
      </c>
      <c r="J16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6" s="6" t="e">
        <f>Fullmath[[#This Row],[Mat Cost]]/Fullmath[[#This Row],[Quantity]]</f>
        <v>#DIV/0!</v>
      </c>
      <c r="L16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6" s="14"/>
      <c r="O1636" s="15">
        <f>IFERROR(_xlfn.IFNA(VLOOKUP(Fullmath[[#This Row],[M1]],$H$2:$L1635,2,FALSE),VLOOKUP(Fullmath[[#This Row],[M1]],$H1637:$L$2227,2,FALSE)),0)</f>
        <v>0</v>
      </c>
      <c r="P1636" s="16">
        <f>IFERROR(_xlfn.IFNA(VLOOKUP(Fullmath[[#This Row],[M1]],$H$2:$L1635,4,FALSE),VLOOKUP(Fullmath[[#This Row],[M1]],$H1637:$L$2227,4,FALSE)),0)</f>
        <v>0</v>
      </c>
      <c r="S1636" s="15">
        <f>IFERROR(_xlfn.IFNA(VLOOKUP(Fullmath[[#This Row],[M2]],$H$2:$L1635,2,FALSE),VLOOKUP(Fullmath[[#This Row],[M2]],$H1637:$L$2227,2,FALSE)),0)</f>
        <v>0</v>
      </c>
      <c r="T1636" s="16">
        <f>IFERROR(_xlfn.IFNA(VLOOKUP(Fullmath[[#This Row],[M2]],$H$2:$L1635,4,FALSE),VLOOKUP(Fullmath[[#This Row],[M2]],$H1637:$L$2227,4,FALSE)),0)</f>
        <v>0</v>
      </c>
      <c r="W1636" s="15">
        <f>IFERROR(_xlfn.IFNA(VLOOKUP(Fullmath[[#This Row],[M3]],$H$2:$L1635,2,FALSE),VLOOKUP(Fullmath[[#This Row],[M3]],$H1637:$L$2227,2,FALSE)),0)</f>
        <v>0</v>
      </c>
      <c r="X1636" s="16">
        <f>IFERROR(_xlfn.IFNA(VLOOKUP(Fullmath[[#This Row],[M3]],$H$2:$L1635,4,FALSE),VLOOKUP(Fullmath[[#This Row],[M3]],$H1637:$L$2227,4,FALSE)),0)</f>
        <v>0</v>
      </c>
      <c r="AA1636" s="15">
        <f>IFERROR(_xlfn.IFNA(VLOOKUP(Fullmath[[#This Row],[M4]],$H$2:$L1635,2,FALSE),VLOOKUP(Fullmath[[#This Row],[M4]],$H1637:$L$2227,2,FALSE)),0)</f>
        <v>0</v>
      </c>
      <c r="AB1636" s="16">
        <f>IFERROR(_xlfn.IFNA(VLOOKUP(Fullmath[[#This Row],[M4]],$H$2:$L1635,4,FALSE),VLOOKUP(Fullmath[[#This Row],[M4]],$H1637:$L$2227,4,FALSE)),0)</f>
        <v>0</v>
      </c>
      <c r="AE1636" s="15">
        <f>IFERROR(_xlfn.IFNA(VLOOKUP(Fullmath[[#This Row],[M5]],$H$2:$L1635,2,FALSE),VLOOKUP(Fullmath[[#This Row],[M5]],$H1637:$L$2227,2,FALSE)),0)</f>
        <v>0</v>
      </c>
      <c r="AF1636" s="16">
        <f>IFERROR(_xlfn.IFNA(VLOOKUP(Fullmath[[#This Row],[M5]],$H$2:$L1635,4,FALSE),VLOOKUP(Fullmath[[#This Row],[M5]],$H1637:$L$2227,4,FALSE)),0)</f>
        <v>0</v>
      </c>
      <c r="AI1636" s="15">
        <f>IFERROR(_xlfn.IFNA(VLOOKUP(Fullmath[[#This Row],[M6]],$H$2:$L1635,2,FALSE),VLOOKUP(Fullmath[[#This Row],[M6]],$H1637:$L$2227,2,FALSE)),0)</f>
        <v>0</v>
      </c>
      <c r="AJ1636" s="16">
        <f>IFERROR(_xlfn.IFNA(VLOOKUP(Fullmath[[#This Row],[M6]],$H$2:$L1635,4,FALSE),VLOOKUP(Fullmath[[#This Row],[M6]],$H1637:$L$2227,4,FALSE)),0)</f>
        <v>0</v>
      </c>
      <c r="AM1636" s="6">
        <f>(IFERROR(VLOOKUP(AK1636,Components[[Name]:[Price]],2,FALSE),0))</f>
        <v>0</v>
      </c>
      <c r="AP1636" s="6">
        <f>(IFERROR(VLOOKUP(AN1636,Components[[Name]:[Price]],2,FALSE),0))</f>
        <v>0</v>
      </c>
      <c r="AS1636" s="6">
        <f>(IFERROR(VLOOKUP(AQ1636,Components[[Name]:[Price]],2,FALSE),0))</f>
        <v>0</v>
      </c>
      <c r="AV1636" s="6">
        <f>(IFERROR(VLOOKUP(AT1636,Components[[Name]:[Price]],2,FALSE),0))</f>
        <v>0</v>
      </c>
      <c r="AY1636" s="6">
        <f>(IFERROR(VLOOKUP(AW1636,Components[[Name]:[Price]],2,FALSE),0))</f>
        <v>0</v>
      </c>
      <c r="BB1636" s="6">
        <f>(IFERROR(VLOOKUP(AZ1636,Components[[Name]:[Price]],2,FALSE),0))</f>
        <v>0</v>
      </c>
    </row>
    <row r="1637" spans="9:54" x14ac:dyDescent="0.2">
      <c r="I1637" s="7" t="e">
        <f>Fullmath[[#This Row],[Total CP]]/Fullmath[[#This Row],[Quantity]]</f>
        <v>#DIV/0!</v>
      </c>
      <c r="J16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7" s="6" t="e">
        <f>Fullmath[[#This Row],[Mat Cost]]/Fullmath[[#This Row],[Quantity]]</f>
        <v>#DIV/0!</v>
      </c>
      <c r="L16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7" s="14"/>
      <c r="O1637" s="15">
        <f>IFERROR(_xlfn.IFNA(VLOOKUP(Fullmath[[#This Row],[M1]],$H$2:$L1636,2,FALSE),VLOOKUP(Fullmath[[#This Row],[M1]],$H1638:$L$2227,2,FALSE)),0)</f>
        <v>0</v>
      </c>
      <c r="P1637" s="16">
        <f>IFERROR(_xlfn.IFNA(VLOOKUP(Fullmath[[#This Row],[M1]],$H$2:$L1636,4,FALSE),VLOOKUP(Fullmath[[#This Row],[M1]],$H1638:$L$2227,4,FALSE)),0)</f>
        <v>0</v>
      </c>
      <c r="S1637" s="15">
        <f>IFERROR(_xlfn.IFNA(VLOOKUP(Fullmath[[#This Row],[M2]],$H$2:$L1636,2,FALSE),VLOOKUP(Fullmath[[#This Row],[M2]],$H1638:$L$2227,2,FALSE)),0)</f>
        <v>0</v>
      </c>
      <c r="T1637" s="16">
        <f>IFERROR(_xlfn.IFNA(VLOOKUP(Fullmath[[#This Row],[M2]],$H$2:$L1636,4,FALSE),VLOOKUP(Fullmath[[#This Row],[M2]],$H1638:$L$2227,4,FALSE)),0)</f>
        <v>0</v>
      </c>
      <c r="W1637" s="15">
        <f>IFERROR(_xlfn.IFNA(VLOOKUP(Fullmath[[#This Row],[M3]],$H$2:$L1636,2,FALSE),VLOOKUP(Fullmath[[#This Row],[M3]],$H1638:$L$2227,2,FALSE)),0)</f>
        <v>0</v>
      </c>
      <c r="X1637" s="16">
        <f>IFERROR(_xlfn.IFNA(VLOOKUP(Fullmath[[#This Row],[M3]],$H$2:$L1636,4,FALSE),VLOOKUP(Fullmath[[#This Row],[M3]],$H1638:$L$2227,4,FALSE)),0)</f>
        <v>0</v>
      </c>
      <c r="AA1637" s="15">
        <f>IFERROR(_xlfn.IFNA(VLOOKUP(Fullmath[[#This Row],[M4]],$H$2:$L1636,2,FALSE),VLOOKUP(Fullmath[[#This Row],[M4]],$H1638:$L$2227,2,FALSE)),0)</f>
        <v>0</v>
      </c>
      <c r="AB1637" s="16">
        <f>IFERROR(_xlfn.IFNA(VLOOKUP(Fullmath[[#This Row],[M4]],$H$2:$L1636,4,FALSE),VLOOKUP(Fullmath[[#This Row],[M4]],$H1638:$L$2227,4,FALSE)),0)</f>
        <v>0</v>
      </c>
      <c r="AE1637" s="15">
        <f>IFERROR(_xlfn.IFNA(VLOOKUP(Fullmath[[#This Row],[M5]],$H$2:$L1636,2,FALSE),VLOOKUP(Fullmath[[#This Row],[M5]],$H1638:$L$2227,2,FALSE)),0)</f>
        <v>0</v>
      </c>
      <c r="AF1637" s="16">
        <f>IFERROR(_xlfn.IFNA(VLOOKUP(Fullmath[[#This Row],[M5]],$H$2:$L1636,4,FALSE),VLOOKUP(Fullmath[[#This Row],[M5]],$H1638:$L$2227,4,FALSE)),0)</f>
        <v>0</v>
      </c>
      <c r="AI1637" s="15">
        <f>IFERROR(_xlfn.IFNA(VLOOKUP(Fullmath[[#This Row],[M6]],$H$2:$L1636,2,FALSE),VLOOKUP(Fullmath[[#This Row],[M6]],$H1638:$L$2227,2,FALSE)),0)</f>
        <v>0</v>
      </c>
      <c r="AJ1637" s="16">
        <f>IFERROR(_xlfn.IFNA(VLOOKUP(Fullmath[[#This Row],[M6]],$H$2:$L1636,4,FALSE),VLOOKUP(Fullmath[[#This Row],[M6]],$H1638:$L$2227,4,FALSE)),0)</f>
        <v>0</v>
      </c>
      <c r="AM1637" s="6">
        <f>(IFERROR(VLOOKUP(AK1637,Components[[Name]:[Price]],2,FALSE),0))</f>
        <v>0</v>
      </c>
      <c r="AP1637" s="6">
        <f>(IFERROR(VLOOKUP(AN1637,Components[[Name]:[Price]],2,FALSE),0))</f>
        <v>0</v>
      </c>
      <c r="AS1637" s="6">
        <f>(IFERROR(VLOOKUP(AQ1637,Components[[Name]:[Price]],2,FALSE),0))</f>
        <v>0</v>
      </c>
      <c r="AV1637" s="6">
        <f>(IFERROR(VLOOKUP(AT1637,Components[[Name]:[Price]],2,FALSE),0))</f>
        <v>0</v>
      </c>
      <c r="AY1637" s="6">
        <f>(IFERROR(VLOOKUP(AW1637,Components[[Name]:[Price]],2,FALSE),0))</f>
        <v>0</v>
      </c>
      <c r="BB1637" s="6">
        <f>(IFERROR(VLOOKUP(AZ1637,Components[[Name]:[Price]],2,FALSE),0))</f>
        <v>0</v>
      </c>
    </row>
    <row r="1638" spans="9:54" x14ac:dyDescent="0.2">
      <c r="I1638" s="7" t="e">
        <f>Fullmath[[#This Row],[Total CP]]/Fullmath[[#This Row],[Quantity]]</f>
        <v>#DIV/0!</v>
      </c>
      <c r="J16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8" s="6" t="e">
        <f>Fullmath[[#This Row],[Mat Cost]]/Fullmath[[#This Row],[Quantity]]</f>
        <v>#DIV/0!</v>
      </c>
      <c r="L16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8" s="14"/>
      <c r="O1638" s="15">
        <f>IFERROR(_xlfn.IFNA(VLOOKUP(Fullmath[[#This Row],[M1]],$H$2:$L1637,2,FALSE),VLOOKUP(Fullmath[[#This Row],[M1]],$H1639:$L$2227,2,FALSE)),0)</f>
        <v>0</v>
      </c>
      <c r="P1638" s="16">
        <f>IFERROR(_xlfn.IFNA(VLOOKUP(Fullmath[[#This Row],[M1]],$H$2:$L1637,4,FALSE),VLOOKUP(Fullmath[[#This Row],[M1]],$H1639:$L$2227,4,FALSE)),0)</f>
        <v>0</v>
      </c>
      <c r="S1638" s="15">
        <f>IFERROR(_xlfn.IFNA(VLOOKUP(Fullmath[[#This Row],[M2]],$H$2:$L1637,2,FALSE),VLOOKUP(Fullmath[[#This Row],[M2]],$H1639:$L$2227,2,FALSE)),0)</f>
        <v>0</v>
      </c>
      <c r="T1638" s="16">
        <f>IFERROR(_xlfn.IFNA(VLOOKUP(Fullmath[[#This Row],[M2]],$H$2:$L1637,4,FALSE),VLOOKUP(Fullmath[[#This Row],[M2]],$H1639:$L$2227,4,FALSE)),0)</f>
        <v>0</v>
      </c>
      <c r="W1638" s="15">
        <f>IFERROR(_xlfn.IFNA(VLOOKUP(Fullmath[[#This Row],[M3]],$H$2:$L1637,2,FALSE),VLOOKUP(Fullmath[[#This Row],[M3]],$H1639:$L$2227,2,FALSE)),0)</f>
        <v>0</v>
      </c>
      <c r="X1638" s="16">
        <f>IFERROR(_xlfn.IFNA(VLOOKUP(Fullmath[[#This Row],[M3]],$H$2:$L1637,4,FALSE),VLOOKUP(Fullmath[[#This Row],[M3]],$H1639:$L$2227,4,FALSE)),0)</f>
        <v>0</v>
      </c>
      <c r="AA1638" s="15">
        <f>IFERROR(_xlfn.IFNA(VLOOKUP(Fullmath[[#This Row],[M4]],$H$2:$L1637,2,FALSE),VLOOKUP(Fullmath[[#This Row],[M4]],$H1639:$L$2227,2,FALSE)),0)</f>
        <v>0</v>
      </c>
      <c r="AB1638" s="16">
        <f>IFERROR(_xlfn.IFNA(VLOOKUP(Fullmath[[#This Row],[M4]],$H$2:$L1637,4,FALSE),VLOOKUP(Fullmath[[#This Row],[M4]],$H1639:$L$2227,4,FALSE)),0)</f>
        <v>0</v>
      </c>
      <c r="AE1638" s="15">
        <f>IFERROR(_xlfn.IFNA(VLOOKUP(Fullmath[[#This Row],[M5]],$H$2:$L1637,2,FALSE),VLOOKUP(Fullmath[[#This Row],[M5]],$H1639:$L$2227,2,FALSE)),0)</f>
        <v>0</v>
      </c>
      <c r="AF1638" s="16">
        <f>IFERROR(_xlfn.IFNA(VLOOKUP(Fullmath[[#This Row],[M5]],$H$2:$L1637,4,FALSE),VLOOKUP(Fullmath[[#This Row],[M5]],$H1639:$L$2227,4,FALSE)),0)</f>
        <v>0</v>
      </c>
      <c r="AI1638" s="15">
        <f>IFERROR(_xlfn.IFNA(VLOOKUP(Fullmath[[#This Row],[M6]],$H$2:$L1637,2,FALSE),VLOOKUP(Fullmath[[#This Row],[M6]],$H1639:$L$2227,2,FALSE)),0)</f>
        <v>0</v>
      </c>
      <c r="AJ1638" s="16">
        <f>IFERROR(_xlfn.IFNA(VLOOKUP(Fullmath[[#This Row],[M6]],$H$2:$L1637,4,FALSE),VLOOKUP(Fullmath[[#This Row],[M6]],$H1639:$L$2227,4,FALSE)),0)</f>
        <v>0</v>
      </c>
      <c r="AM1638" s="6">
        <f>(IFERROR(VLOOKUP(AK1638,Components[[Name]:[Price]],2,FALSE),0))</f>
        <v>0</v>
      </c>
      <c r="AP1638" s="6">
        <f>(IFERROR(VLOOKUP(AN1638,Components[[Name]:[Price]],2,FALSE),0))</f>
        <v>0</v>
      </c>
      <c r="AS1638" s="6">
        <f>(IFERROR(VLOOKUP(AQ1638,Components[[Name]:[Price]],2,FALSE),0))</f>
        <v>0</v>
      </c>
      <c r="AV1638" s="6">
        <f>(IFERROR(VLOOKUP(AT1638,Components[[Name]:[Price]],2,FALSE),0))</f>
        <v>0</v>
      </c>
      <c r="AY1638" s="6">
        <f>(IFERROR(VLOOKUP(AW1638,Components[[Name]:[Price]],2,FALSE),0))</f>
        <v>0</v>
      </c>
      <c r="BB1638" s="6">
        <f>(IFERROR(VLOOKUP(AZ1638,Components[[Name]:[Price]],2,FALSE),0))</f>
        <v>0</v>
      </c>
    </row>
    <row r="1639" spans="9:54" x14ac:dyDescent="0.2">
      <c r="I1639" s="7" t="e">
        <f>Fullmath[[#This Row],[Total CP]]/Fullmath[[#This Row],[Quantity]]</f>
        <v>#DIV/0!</v>
      </c>
      <c r="J16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39" s="6" t="e">
        <f>Fullmath[[#This Row],[Mat Cost]]/Fullmath[[#This Row],[Quantity]]</f>
        <v>#DIV/0!</v>
      </c>
      <c r="L16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39" s="14"/>
      <c r="O1639" s="15">
        <f>IFERROR(_xlfn.IFNA(VLOOKUP(Fullmath[[#This Row],[M1]],$H$2:$L1638,2,FALSE),VLOOKUP(Fullmath[[#This Row],[M1]],$H1640:$L$2227,2,FALSE)),0)</f>
        <v>0</v>
      </c>
      <c r="P1639" s="16">
        <f>IFERROR(_xlfn.IFNA(VLOOKUP(Fullmath[[#This Row],[M1]],$H$2:$L1638,4,FALSE),VLOOKUP(Fullmath[[#This Row],[M1]],$H1640:$L$2227,4,FALSE)),0)</f>
        <v>0</v>
      </c>
      <c r="S1639" s="15">
        <f>IFERROR(_xlfn.IFNA(VLOOKUP(Fullmath[[#This Row],[M2]],$H$2:$L1638,2,FALSE),VLOOKUP(Fullmath[[#This Row],[M2]],$H1640:$L$2227,2,FALSE)),0)</f>
        <v>0</v>
      </c>
      <c r="T1639" s="16">
        <f>IFERROR(_xlfn.IFNA(VLOOKUP(Fullmath[[#This Row],[M2]],$H$2:$L1638,4,FALSE),VLOOKUP(Fullmath[[#This Row],[M2]],$H1640:$L$2227,4,FALSE)),0)</f>
        <v>0</v>
      </c>
      <c r="W1639" s="15">
        <f>IFERROR(_xlfn.IFNA(VLOOKUP(Fullmath[[#This Row],[M3]],$H$2:$L1638,2,FALSE),VLOOKUP(Fullmath[[#This Row],[M3]],$H1640:$L$2227,2,FALSE)),0)</f>
        <v>0</v>
      </c>
      <c r="X1639" s="16">
        <f>IFERROR(_xlfn.IFNA(VLOOKUP(Fullmath[[#This Row],[M3]],$H$2:$L1638,4,FALSE),VLOOKUP(Fullmath[[#This Row],[M3]],$H1640:$L$2227,4,FALSE)),0)</f>
        <v>0</v>
      </c>
      <c r="AA1639" s="15">
        <f>IFERROR(_xlfn.IFNA(VLOOKUP(Fullmath[[#This Row],[M4]],$H$2:$L1638,2,FALSE),VLOOKUP(Fullmath[[#This Row],[M4]],$H1640:$L$2227,2,FALSE)),0)</f>
        <v>0</v>
      </c>
      <c r="AB1639" s="16">
        <f>IFERROR(_xlfn.IFNA(VLOOKUP(Fullmath[[#This Row],[M4]],$H$2:$L1638,4,FALSE),VLOOKUP(Fullmath[[#This Row],[M4]],$H1640:$L$2227,4,FALSE)),0)</f>
        <v>0</v>
      </c>
      <c r="AE1639" s="15">
        <f>IFERROR(_xlfn.IFNA(VLOOKUP(Fullmath[[#This Row],[M5]],$H$2:$L1638,2,FALSE),VLOOKUP(Fullmath[[#This Row],[M5]],$H1640:$L$2227,2,FALSE)),0)</f>
        <v>0</v>
      </c>
      <c r="AF1639" s="16">
        <f>IFERROR(_xlfn.IFNA(VLOOKUP(Fullmath[[#This Row],[M5]],$H$2:$L1638,4,FALSE),VLOOKUP(Fullmath[[#This Row],[M5]],$H1640:$L$2227,4,FALSE)),0)</f>
        <v>0</v>
      </c>
      <c r="AI1639" s="15">
        <f>IFERROR(_xlfn.IFNA(VLOOKUP(Fullmath[[#This Row],[M6]],$H$2:$L1638,2,FALSE),VLOOKUP(Fullmath[[#This Row],[M6]],$H1640:$L$2227,2,FALSE)),0)</f>
        <v>0</v>
      </c>
      <c r="AJ1639" s="16">
        <f>IFERROR(_xlfn.IFNA(VLOOKUP(Fullmath[[#This Row],[M6]],$H$2:$L1638,4,FALSE),VLOOKUP(Fullmath[[#This Row],[M6]],$H1640:$L$2227,4,FALSE)),0)</f>
        <v>0</v>
      </c>
      <c r="AM1639" s="6">
        <f>(IFERROR(VLOOKUP(AK1639,Components[[Name]:[Price]],2,FALSE),0))</f>
        <v>0</v>
      </c>
      <c r="AP1639" s="6">
        <f>(IFERROR(VLOOKUP(AN1639,Components[[Name]:[Price]],2,FALSE),0))</f>
        <v>0</v>
      </c>
      <c r="AS1639" s="6">
        <f>(IFERROR(VLOOKUP(AQ1639,Components[[Name]:[Price]],2,FALSE),0))</f>
        <v>0</v>
      </c>
      <c r="AV1639" s="6">
        <f>(IFERROR(VLOOKUP(AT1639,Components[[Name]:[Price]],2,FALSE),0))</f>
        <v>0</v>
      </c>
      <c r="AY1639" s="6">
        <f>(IFERROR(VLOOKUP(AW1639,Components[[Name]:[Price]],2,FALSE),0))</f>
        <v>0</v>
      </c>
      <c r="BB1639" s="6">
        <f>(IFERROR(VLOOKUP(AZ1639,Components[[Name]:[Price]],2,FALSE),0))</f>
        <v>0</v>
      </c>
    </row>
    <row r="1640" spans="9:54" x14ac:dyDescent="0.2">
      <c r="I1640" s="7" t="e">
        <f>Fullmath[[#This Row],[Total CP]]/Fullmath[[#This Row],[Quantity]]</f>
        <v>#DIV/0!</v>
      </c>
      <c r="J16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0" s="6" t="e">
        <f>Fullmath[[#This Row],[Mat Cost]]/Fullmath[[#This Row],[Quantity]]</f>
        <v>#DIV/0!</v>
      </c>
      <c r="L16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0" s="14"/>
      <c r="O1640" s="15">
        <f>IFERROR(_xlfn.IFNA(VLOOKUP(Fullmath[[#This Row],[M1]],$H$2:$L1639,2,FALSE),VLOOKUP(Fullmath[[#This Row],[M1]],$H1641:$L$2227,2,FALSE)),0)</f>
        <v>0</v>
      </c>
      <c r="P1640" s="16">
        <f>IFERROR(_xlfn.IFNA(VLOOKUP(Fullmath[[#This Row],[M1]],$H$2:$L1639,4,FALSE),VLOOKUP(Fullmath[[#This Row],[M1]],$H1641:$L$2227,4,FALSE)),0)</f>
        <v>0</v>
      </c>
      <c r="S1640" s="15">
        <f>IFERROR(_xlfn.IFNA(VLOOKUP(Fullmath[[#This Row],[M2]],$H$2:$L1639,2,FALSE),VLOOKUP(Fullmath[[#This Row],[M2]],$H1641:$L$2227,2,FALSE)),0)</f>
        <v>0</v>
      </c>
      <c r="T1640" s="16">
        <f>IFERROR(_xlfn.IFNA(VLOOKUP(Fullmath[[#This Row],[M2]],$H$2:$L1639,4,FALSE),VLOOKUP(Fullmath[[#This Row],[M2]],$H1641:$L$2227,4,FALSE)),0)</f>
        <v>0</v>
      </c>
      <c r="W1640" s="15">
        <f>IFERROR(_xlfn.IFNA(VLOOKUP(Fullmath[[#This Row],[M3]],$H$2:$L1639,2,FALSE),VLOOKUP(Fullmath[[#This Row],[M3]],$H1641:$L$2227,2,FALSE)),0)</f>
        <v>0</v>
      </c>
      <c r="X1640" s="16">
        <f>IFERROR(_xlfn.IFNA(VLOOKUP(Fullmath[[#This Row],[M3]],$H$2:$L1639,4,FALSE),VLOOKUP(Fullmath[[#This Row],[M3]],$H1641:$L$2227,4,FALSE)),0)</f>
        <v>0</v>
      </c>
      <c r="AA1640" s="15">
        <f>IFERROR(_xlfn.IFNA(VLOOKUP(Fullmath[[#This Row],[M4]],$H$2:$L1639,2,FALSE),VLOOKUP(Fullmath[[#This Row],[M4]],$H1641:$L$2227,2,FALSE)),0)</f>
        <v>0</v>
      </c>
      <c r="AB1640" s="16">
        <f>IFERROR(_xlfn.IFNA(VLOOKUP(Fullmath[[#This Row],[M4]],$H$2:$L1639,4,FALSE),VLOOKUP(Fullmath[[#This Row],[M4]],$H1641:$L$2227,4,FALSE)),0)</f>
        <v>0</v>
      </c>
      <c r="AE1640" s="15">
        <f>IFERROR(_xlfn.IFNA(VLOOKUP(Fullmath[[#This Row],[M5]],$H$2:$L1639,2,FALSE),VLOOKUP(Fullmath[[#This Row],[M5]],$H1641:$L$2227,2,FALSE)),0)</f>
        <v>0</v>
      </c>
      <c r="AF1640" s="16">
        <f>IFERROR(_xlfn.IFNA(VLOOKUP(Fullmath[[#This Row],[M5]],$H$2:$L1639,4,FALSE),VLOOKUP(Fullmath[[#This Row],[M5]],$H1641:$L$2227,4,FALSE)),0)</f>
        <v>0</v>
      </c>
      <c r="AI1640" s="15">
        <f>IFERROR(_xlfn.IFNA(VLOOKUP(Fullmath[[#This Row],[M6]],$H$2:$L1639,2,FALSE),VLOOKUP(Fullmath[[#This Row],[M6]],$H1641:$L$2227,2,FALSE)),0)</f>
        <v>0</v>
      </c>
      <c r="AJ1640" s="16">
        <f>IFERROR(_xlfn.IFNA(VLOOKUP(Fullmath[[#This Row],[M6]],$H$2:$L1639,4,FALSE),VLOOKUP(Fullmath[[#This Row],[M6]],$H1641:$L$2227,4,FALSE)),0)</f>
        <v>0</v>
      </c>
      <c r="AM1640" s="6">
        <f>(IFERROR(VLOOKUP(AK1640,Components[[Name]:[Price]],2,FALSE),0))</f>
        <v>0</v>
      </c>
      <c r="AP1640" s="6">
        <f>(IFERROR(VLOOKUP(AN1640,Components[[Name]:[Price]],2,FALSE),0))</f>
        <v>0</v>
      </c>
      <c r="AS1640" s="6">
        <f>(IFERROR(VLOOKUP(AQ1640,Components[[Name]:[Price]],2,FALSE),0))</f>
        <v>0</v>
      </c>
      <c r="AV1640" s="6">
        <f>(IFERROR(VLOOKUP(AT1640,Components[[Name]:[Price]],2,FALSE),0))</f>
        <v>0</v>
      </c>
      <c r="AY1640" s="6">
        <f>(IFERROR(VLOOKUP(AW1640,Components[[Name]:[Price]],2,FALSE),0))</f>
        <v>0</v>
      </c>
      <c r="BB1640" s="6">
        <f>(IFERROR(VLOOKUP(AZ1640,Components[[Name]:[Price]],2,FALSE),0))</f>
        <v>0</v>
      </c>
    </row>
    <row r="1641" spans="9:54" x14ac:dyDescent="0.2">
      <c r="I1641" s="7" t="e">
        <f>Fullmath[[#This Row],[Total CP]]/Fullmath[[#This Row],[Quantity]]</f>
        <v>#DIV/0!</v>
      </c>
      <c r="J16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1" s="6" t="e">
        <f>Fullmath[[#This Row],[Mat Cost]]/Fullmath[[#This Row],[Quantity]]</f>
        <v>#DIV/0!</v>
      </c>
      <c r="L16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1" s="14"/>
      <c r="O1641" s="15">
        <f>IFERROR(_xlfn.IFNA(VLOOKUP(Fullmath[[#This Row],[M1]],$H$2:$L1640,2,FALSE),VLOOKUP(Fullmath[[#This Row],[M1]],$H1642:$L$2227,2,FALSE)),0)</f>
        <v>0</v>
      </c>
      <c r="P1641" s="16">
        <f>IFERROR(_xlfn.IFNA(VLOOKUP(Fullmath[[#This Row],[M1]],$H$2:$L1640,4,FALSE),VLOOKUP(Fullmath[[#This Row],[M1]],$H1642:$L$2227,4,FALSE)),0)</f>
        <v>0</v>
      </c>
      <c r="S1641" s="15">
        <f>IFERROR(_xlfn.IFNA(VLOOKUP(Fullmath[[#This Row],[M2]],$H$2:$L1640,2,FALSE),VLOOKUP(Fullmath[[#This Row],[M2]],$H1642:$L$2227,2,FALSE)),0)</f>
        <v>0</v>
      </c>
      <c r="T1641" s="16">
        <f>IFERROR(_xlfn.IFNA(VLOOKUP(Fullmath[[#This Row],[M2]],$H$2:$L1640,4,FALSE),VLOOKUP(Fullmath[[#This Row],[M2]],$H1642:$L$2227,4,FALSE)),0)</f>
        <v>0</v>
      </c>
      <c r="W1641" s="15">
        <f>IFERROR(_xlfn.IFNA(VLOOKUP(Fullmath[[#This Row],[M3]],$H$2:$L1640,2,FALSE),VLOOKUP(Fullmath[[#This Row],[M3]],$H1642:$L$2227,2,FALSE)),0)</f>
        <v>0</v>
      </c>
      <c r="X1641" s="16">
        <f>IFERROR(_xlfn.IFNA(VLOOKUP(Fullmath[[#This Row],[M3]],$H$2:$L1640,4,FALSE),VLOOKUP(Fullmath[[#This Row],[M3]],$H1642:$L$2227,4,FALSE)),0)</f>
        <v>0</v>
      </c>
      <c r="AA1641" s="15">
        <f>IFERROR(_xlfn.IFNA(VLOOKUP(Fullmath[[#This Row],[M4]],$H$2:$L1640,2,FALSE),VLOOKUP(Fullmath[[#This Row],[M4]],$H1642:$L$2227,2,FALSE)),0)</f>
        <v>0</v>
      </c>
      <c r="AB1641" s="16">
        <f>IFERROR(_xlfn.IFNA(VLOOKUP(Fullmath[[#This Row],[M4]],$H$2:$L1640,4,FALSE),VLOOKUP(Fullmath[[#This Row],[M4]],$H1642:$L$2227,4,FALSE)),0)</f>
        <v>0</v>
      </c>
      <c r="AE1641" s="15">
        <f>IFERROR(_xlfn.IFNA(VLOOKUP(Fullmath[[#This Row],[M5]],$H$2:$L1640,2,FALSE),VLOOKUP(Fullmath[[#This Row],[M5]],$H1642:$L$2227,2,FALSE)),0)</f>
        <v>0</v>
      </c>
      <c r="AF1641" s="16">
        <f>IFERROR(_xlfn.IFNA(VLOOKUP(Fullmath[[#This Row],[M5]],$H$2:$L1640,4,FALSE),VLOOKUP(Fullmath[[#This Row],[M5]],$H1642:$L$2227,4,FALSE)),0)</f>
        <v>0</v>
      </c>
      <c r="AI1641" s="15">
        <f>IFERROR(_xlfn.IFNA(VLOOKUP(Fullmath[[#This Row],[M6]],$H$2:$L1640,2,FALSE),VLOOKUP(Fullmath[[#This Row],[M6]],$H1642:$L$2227,2,FALSE)),0)</f>
        <v>0</v>
      </c>
      <c r="AJ1641" s="16">
        <f>IFERROR(_xlfn.IFNA(VLOOKUP(Fullmath[[#This Row],[M6]],$H$2:$L1640,4,FALSE),VLOOKUP(Fullmath[[#This Row],[M6]],$H1642:$L$2227,4,FALSE)),0)</f>
        <v>0</v>
      </c>
      <c r="AM1641" s="6">
        <f>(IFERROR(VLOOKUP(AK1641,Components[[Name]:[Price]],2,FALSE),0))</f>
        <v>0</v>
      </c>
      <c r="AP1641" s="6">
        <f>(IFERROR(VLOOKUP(AN1641,Components[[Name]:[Price]],2,FALSE),0))</f>
        <v>0</v>
      </c>
      <c r="AS1641" s="6">
        <f>(IFERROR(VLOOKUP(AQ1641,Components[[Name]:[Price]],2,FALSE),0))</f>
        <v>0</v>
      </c>
      <c r="AV1641" s="6">
        <f>(IFERROR(VLOOKUP(AT1641,Components[[Name]:[Price]],2,FALSE),0))</f>
        <v>0</v>
      </c>
      <c r="AY1641" s="6">
        <f>(IFERROR(VLOOKUP(AW1641,Components[[Name]:[Price]],2,FALSE),0))</f>
        <v>0</v>
      </c>
      <c r="BB1641" s="6">
        <f>(IFERROR(VLOOKUP(AZ1641,Components[[Name]:[Price]],2,FALSE),0))</f>
        <v>0</v>
      </c>
    </row>
    <row r="1642" spans="9:54" x14ac:dyDescent="0.2">
      <c r="I1642" s="7" t="e">
        <f>Fullmath[[#This Row],[Total CP]]/Fullmath[[#This Row],[Quantity]]</f>
        <v>#DIV/0!</v>
      </c>
      <c r="J16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2" s="6" t="e">
        <f>Fullmath[[#This Row],[Mat Cost]]/Fullmath[[#This Row],[Quantity]]</f>
        <v>#DIV/0!</v>
      </c>
      <c r="L16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2" s="14"/>
      <c r="O1642" s="15">
        <f>IFERROR(_xlfn.IFNA(VLOOKUP(Fullmath[[#This Row],[M1]],$H$2:$L1641,2,FALSE),VLOOKUP(Fullmath[[#This Row],[M1]],$H1643:$L$2227,2,FALSE)),0)</f>
        <v>0</v>
      </c>
      <c r="P1642" s="16">
        <f>IFERROR(_xlfn.IFNA(VLOOKUP(Fullmath[[#This Row],[M1]],$H$2:$L1641,4,FALSE),VLOOKUP(Fullmath[[#This Row],[M1]],$H1643:$L$2227,4,FALSE)),0)</f>
        <v>0</v>
      </c>
      <c r="S1642" s="15">
        <f>IFERROR(_xlfn.IFNA(VLOOKUP(Fullmath[[#This Row],[M2]],$H$2:$L1641,2,FALSE),VLOOKUP(Fullmath[[#This Row],[M2]],$H1643:$L$2227,2,FALSE)),0)</f>
        <v>0</v>
      </c>
      <c r="T1642" s="16">
        <f>IFERROR(_xlfn.IFNA(VLOOKUP(Fullmath[[#This Row],[M2]],$H$2:$L1641,4,FALSE),VLOOKUP(Fullmath[[#This Row],[M2]],$H1643:$L$2227,4,FALSE)),0)</f>
        <v>0</v>
      </c>
      <c r="W1642" s="15">
        <f>IFERROR(_xlfn.IFNA(VLOOKUP(Fullmath[[#This Row],[M3]],$H$2:$L1641,2,FALSE),VLOOKUP(Fullmath[[#This Row],[M3]],$H1643:$L$2227,2,FALSE)),0)</f>
        <v>0</v>
      </c>
      <c r="X1642" s="16">
        <f>IFERROR(_xlfn.IFNA(VLOOKUP(Fullmath[[#This Row],[M3]],$H$2:$L1641,4,FALSE),VLOOKUP(Fullmath[[#This Row],[M3]],$H1643:$L$2227,4,FALSE)),0)</f>
        <v>0</v>
      </c>
      <c r="AA1642" s="15">
        <f>IFERROR(_xlfn.IFNA(VLOOKUP(Fullmath[[#This Row],[M4]],$H$2:$L1641,2,FALSE),VLOOKUP(Fullmath[[#This Row],[M4]],$H1643:$L$2227,2,FALSE)),0)</f>
        <v>0</v>
      </c>
      <c r="AB1642" s="16">
        <f>IFERROR(_xlfn.IFNA(VLOOKUP(Fullmath[[#This Row],[M4]],$H$2:$L1641,4,FALSE),VLOOKUP(Fullmath[[#This Row],[M4]],$H1643:$L$2227,4,FALSE)),0)</f>
        <v>0</v>
      </c>
      <c r="AE1642" s="15">
        <f>IFERROR(_xlfn.IFNA(VLOOKUP(Fullmath[[#This Row],[M5]],$H$2:$L1641,2,FALSE),VLOOKUP(Fullmath[[#This Row],[M5]],$H1643:$L$2227,2,FALSE)),0)</f>
        <v>0</v>
      </c>
      <c r="AF1642" s="16">
        <f>IFERROR(_xlfn.IFNA(VLOOKUP(Fullmath[[#This Row],[M5]],$H$2:$L1641,4,FALSE),VLOOKUP(Fullmath[[#This Row],[M5]],$H1643:$L$2227,4,FALSE)),0)</f>
        <v>0</v>
      </c>
      <c r="AI1642" s="15">
        <f>IFERROR(_xlfn.IFNA(VLOOKUP(Fullmath[[#This Row],[M6]],$H$2:$L1641,2,FALSE),VLOOKUP(Fullmath[[#This Row],[M6]],$H1643:$L$2227,2,FALSE)),0)</f>
        <v>0</v>
      </c>
      <c r="AJ1642" s="16">
        <f>IFERROR(_xlfn.IFNA(VLOOKUP(Fullmath[[#This Row],[M6]],$H$2:$L1641,4,FALSE),VLOOKUP(Fullmath[[#This Row],[M6]],$H1643:$L$2227,4,FALSE)),0)</f>
        <v>0</v>
      </c>
      <c r="AM1642" s="6">
        <f>(IFERROR(VLOOKUP(AK1642,Components[[Name]:[Price]],2,FALSE),0))</f>
        <v>0</v>
      </c>
      <c r="AP1642" s="6">
        <f>(IFERROR(VLOOKUP(AN1642,Components[[Name]:[Price]],2,FALSE),0))</f>
        <v>0</v>
      </c>
      <c r="AS1642" s="6">
        <f>(IFERROR(VLOOKUP(AQ1642,Components[[Name]:[Price]],2,FALSE),0))</f>
        <v>0</v>
      </c>
      <c r="AV1642" s="6">
        <f>(IFERROR(VLOOKUP(AT1642,Components[[Name]:[Price]],2,FALSE),0))</f>
        <v>0</v>
      </c>
      <c r="AY1642" s="6">
        <f>(IFERROR(VLOOKUP(AW1642,Components[[Name]:[Price]],2,FALSE),0))</f>
        <v>0</v>
      </c>
      <c r="BB1642" s="6">
        <f>(IFERROR(VLOOKUP(AZ1642,Components[[Name]:[Price]],2,FALSE),0))</f>
        <v>0</v>
      </c>
    </row>
    <row r="1643" spans="9:54" x14ac:dyDescent="0.2">
      <c r="I1643" s="7" t="e">
        <f>Fullmath[[#This Row],[Total CP]]/Fullmath[[#This Row],[Quantity]]</f>
        <v>#DIV/0!</v>
      </c>
      <c r="J16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3" s="6" t="e">
        <f>Fullmath[[#This Row],[Mat Cost]]/Fullmath[[#This Row],[Quantity]]</f>
        <v>#DIV/0!</v>
      </c>
      <c r="L16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3" s="14"/>
      <c r="O1643" s="15">
        <f>IFERROR(_xlfn.IFNA(VLOOKUP(Fullmath[[#This Row],[M1]],$H$2:$L1642,2,FALSE),VLOOKUP(Fullmath[[#This Row],[M1]],$H1644:$L$2227,2,FALSE)),0)</f>
        <v>0</v>
      </c>
      <c r="P1643" s="16">
        <f>IFERROR(_xlfn.IFNA(VLOOKUP(Fullmath[[#This Row],[M1]],$H$2:$L1642,4,FALSE),VLOOKUP(Fullmath[[#This Row],[M1]],$H1644:$L$2227,4,FALSE)),0)</f>
        <v>0</v>
      </c>
      <c r="S1643" s="15">
        <f>IFERROR(_xlfn.IFNA(VLOOKUP(Fullmath[[#This Row],[M2]],$H$2:$L1642,2,FALSE),VLOOKUP(Fullmath[[#This Row],[M2]],$H1644:$L$2227,2,FALSE)),0)</f>
        <v>0</v>
      </c>
      <c r="T1643" s="16">
        <f>IFERROR(_xlfn.IFNA(VLOOKUP(Fullmath[[#This Row],[M2]],$H$2:$L1642,4,FALSE),VLOOKUP(Fullmath[[#This Row],[M2]],$H1644:$L$2227,4,FALSE)),0)</f>
        <v>0</v>
      </c>
      <c r="W1643" s="15">
        <f>IFERROR(_xlfn.IFNA(VLOOKUP(Fullmath[[#This Row],[M3]],$H$2:$L1642,2,FALSE),VLOOKUP(Fullmath[[#This Row],[M3]],$H1644:$L$2227,2,FALSE)),0)</f>
        <v>0</v>
      </c>
      <c r="X1643" s="16">
        <f>IFERROR(_xlfn.IFNA(VLOOKUP(Fullmath[[#This Row],[M3]],$H$2:$L1642,4,FALSE),VLOOKUP(Fullmath[[#This Row],[M3]],$H1644:$L$2227,4,FALSE)),0)</f>
        <v>0</v>
      </c>
      <c r="AA1643" s="15">
        <f>IFERROR(_xlfn.IFNA(VLOOKUP(Fullmath[[#This Row],[M4]],$H$2:$L1642,2,FALSE),VLOOKUP(Fullmath[[#This Row],[M4]],$H1644:$L$2227,2,FALSE)),0)</f>
        <v>0</v>
      </c>
      <c r="AB1643" s="16">
        <f>IFERROR(_xlfn.IFNA(VLOOKUP(Fullmath[[#This Row],[M4]],$H$2:$L1642,4,FALSE),VLOOKUP(Fullmath[[#This Row],[M4]],$H1644:$L$2227,4,FALSE)),0)</f>
        <v>0</v>
      </c>
      <c r="AE1643" s="15">
        <f>IFERROR(_xlfn.IFNA(VLOOKUP(Fullmath[[#This Row],[M5]],$H$2:$L1642,2,FALSE),VLOOKUP(Fullmath[[#This Row],[M5]],$H1644:$L$2227,2,FALSE)),0)</f>
        <v>0</v>
      </c>
      <c r="AF1643" s="16">
        <f>IFERROR(_xlfn.IFNA(VLOOKUP(Fullmath[[#This Row],[M5]],$H$2:$L1642,4,FALSE),VLOOKUP(Fullmath[[#This Row],[M5]],$H1644:$L$2227,4,FALSE)),0)</f>
        <v>0</v>
      </c>
      <c r="AI1643" s="15">
        <f>IFERROR(_xlfn.IFNA(VLOOKUP(Fullmath[[#This Row],[M6]],$H$2:$L1642,2,FALSE),VLOOKUP(Fullmath[[#This Row],[M6]],$H1644:$L$2227,2,FALSE)),0)</f>
        <v>0</v>
      </c>
      <c r="AJ1643" s="16">
        <f>IFERROR(_xlfn.IFNA(VLOOKUP(Fullmath[[#This Row],[M6]],$H$2:$L1642,4,FALSE),VLOOKUP(Fullmath[[#This Row],[M6]],$H1644:$L$2227,4,FALSE)),0)</f>
        <v>0</v>
      </c>
      <c r="AM1643" s="6">
        <f>(IFERROR(VLOOKUP(AK1643,Components[[Name]:[Price]],2,FALSE),0))</f>
        <v>0</v>
      </c>
      <c r="AP1643" s="6">
        <f>(IFERROR(VLOOKUP(AN1643,Components[[Name]:[Price]],2,FALSE),0))</f>
        <v>0</v>
      </c>
      <c r="AS1643" s="6">
        <f>(IFERROR(VLOOKUP(AQ1643,Components[[Name]:[Price]],2,FALSE),0))</f>
        <v>0</v>
      </c>
      <c r="AV1643" s="6">
        <f>(IFERROR(VLOOKUP(AT1643,Components[[Name]:[Price]],2,FALSE),0))</f>
        <v>0</v>
      </c>
      <c r="AY1643" s="6">
        <f>(IFERROR(VLOOKUP(AW1643,Components[[Name]:[Price]],2,FALSE),0))</f>
        <v>0</v>
      </c>
      <c r="BB1643" s="6">
        <f>(IFERROR(VLOOKUP(AZ1643,Components[[Name]:[Price]],2,FALSE),0))</f>
        <v>0</v>
      </c>
    </row>
    <row r="1644" spans="9:54" x14ac:dyDescent="0.2">
      <c r="I1644" s="7" t="e">
        <f>Fullmath[[#This Row],[Total CP]]/Fullmath[[#This Row],[Quantity]]</f>
        <v>#DIV/0!</v>
      </c>
      <c r="J16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4" s="6" t="e">
        <f>Fullmath[[#This Row],[Mat Cost]]/Fullmath[[#This Row],[Quantity]]</f>
        <v>#DIV/0!</v>
      </c>
      <c r="L16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4" s="14"/>
      <c r="O1644" s="15">
        <f>IFERROR(_xlfn.IFNA(VLOOKUP(Fullmath[[#This Row],[M1]],$H$2:$L1643,2,FALSE),VLOOKUP(Fullmath[[#This Row],[M1]],$H1645:$L$2227,2,FALSE)),0)</f>
        <v>0</v>
      </c>
      <c r="P1644" s="16">
        <f>IFERROR(_xlfn.IFNA(VLOOKUP(Fullmath[[#This Row],[M1]],$H$2:$L1643,4,FALSE),VLOOKUP(Fullmath[[#This Row],[M1]],$H1645:$L$2227,4,FALSE)),0)</f>
        <v>0</v>
      </c>
      <c r="S1644" s="15">
        <f>IFERROR(_xlfn.IFNA(VLOOKUP(Fullmath[[#This Row],[M2]],$H$2:$L1643,2,FALSE),VLOOKUP(Fullmath[[#This Row],[M2]],$H1645:$L$2227,2,FALSE)),0)</f>
        <v>0</v>
      </c>
      <c r="T1644" s="16">
        <f>IFERROR(_xlfn.IFNA(VLOOKUP(Fullmath[[#This Row],[M2]],$H$2:$L1643,4,FALSE),VLOOKUP(Fullmath[[#This Row],[M2]],$H1645:$L$2227,4,FALSE)),0)</f>
        <v>0</v>
      </c>
      <c r="W1644" s="15">
        <f>IFERROR(_xlfn.IFNA(VLOOKUP(Fullmath[[#This Row],[M3]],$H$2:$L1643,2,FALSE),VLOOKUP(Fullmath[[#This Row],[M3]],$H1645:$L$2227,2,FALSE)),0)</f>
        <v>0</v>
      </c>
      <c r="X1644" s="16">
        <f>IFERROR(_xlfn.IFNA(VLOOKUP(Fullmath[[#This Row],[M3]],$H$2:$L1643,4,FALSE),VLOOKUP(Fullmath[[#This Row],[M3]],$H1645:$L$2227,4,FALSE)),0)</f>
        <v>0</v>
      </c>
      <c r="AA1644" s="15">
        <f>IFERROR(_xlfn.IFNA(VLOOKUP(Fullmath[[#This Row],[M4]],$H$2:$L1643,2,FALSE),VLOOKUP(Fullmath[[#This Row],[M4]],$H1645:$L$2227,2,FALSE)),0)</f>
        <v>0</v>
      </c>
      <c r="AB1644" s="16">
        <f>IFERROR(_xlfn.IFNA(VLOOKUP(Fullmath[[#This Row],[M4]],$H$2:$L1643,4,FALSE),VLOOKUP(Fullmath[[#This Row],[M4]],$H1645:$L$2227,4,FALSE)),0)</f>
        <v>0</v>
      </c>
      <c r="AE1644" s="15">
        <f>IFERROR(_xlfn.IFNA(VLOOKUP(Fullmath[[#This Row],[M5]],$H$2:$L1643,2,FALSE),VLOOKUP(Fullmath[[#This Row],[M5]],$H1645:$L$2227,2,FALSE)),0)</f>
        <v>0</v>
      </c>
      <c r="AF1644" s="16">
        <f>IFERROR(_xlfn.IFNA(VLOOKUP(Fullmath[[#This Row],[M5]],$H$2:$L1643,4,FALSE),VLOOKUP(Fullmath[[#This Row],[M5]],$H1645:$L$2227,4,FALSE)),0)</f>
        <v>0</v>
      </c>
      <c r="AI1644" s="15">
        <f>IFERROR(_xlfn.IFNA(VLOOKUP(Fullmath[[#This Row],[M6]],$H$2:$L1643,2,FALSE),VLOOKUP(Fullmath[[#This Row],[M6]],$H1645:$L$2227,2,FALSE)),0)</f>
        <v>0</v>
      </c>
      <c r="AJ1644" s="16">
        <f>IFERROR(_xlfn.IFNA(VLOOKUP(Fullmath[[#This Row],[M6]],$H$2:$L1643,4,FALSE),VLOOKUP(Fullmath[[#This Row],[M6]],$H1645:$L$2227,4,FALSE)),0)</f>
        <v>0</v>
      </c>
      <c r="AM1644" s="6">
        <f>(IFERROR(VLOOKUP(AK1644,Components[[Name]:[Price]],2,FALSE),0))</f>
        <v>0</v>
      </c>
      <c r="AP1644" s="6">
        <f>(IFERROR(VLOOKUP(AN1644,Components[[Name]:[Price]],2,FALSE),0))</f>
        <v>0</v>
      </c>
      <c r="AS1644" s="6">
        <f>(IFERROR(VLOOKUP(AQ1644,Components[[Name]:[Price]],2,FALSE),0))</f>
        <v>0</v>
      </c>
      <c r="AV1644" s="6">
        <f>(IFERROR(VLOOKUP(AT1644,Components[[Name]:[Price]],2,FALSE),0))</f>
        <v>0</v>
      </c>
      <c r="AY1644" s="6">
        <f>(IFERROR(VLOOKUP(AW1644,Components[[Name]:[Price]],2,FALSE),0))</f>
        <v>0</v>
      </c>
      <c r="BB1644" s="6">
        <f>(IFERROR(VLOOKUP(AZ1644,Components[[Name]:[Price]],2,FALSE),0))</f>
        <v>0</v>
      </c>
    </row>
    <row r="1645" spans="9:54" x14ac:dyDescent="0.2">
      <c r="I1645" s="7" t="e">
        <f>Fullmath[[#This Row],[Total CP]]/Fullmath[[#This Row],[Quantity]]</f>
        <v>#DIV/0!</v>
      </c>
      <c r="J16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5" s="6" t="e">
        <f>Fullmath[[#This Row],[Mat Cost]]/Fullmath[[#This Row],[Quantity]]</f>
        <v>#DIV/0!</v>
      </c>
      <c r="L16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5" s="14"/>
      <c r="O1645" s="15">
        <f>IFERROR(_xlfn.IFNA(VLOOKUP(Fullmath[[#This Row],[M1]],$H$2:$L1644,2,FALSE),VLOOKUP(Fullmath[[#This Row],[M1]],$H1646:$L$2227,2,FALSE)),0)</f>
        <v>0</v>
      </c>
      <c r="P1645" s="16">
        <f>IFERROR(_xlfn.IFNA(VLOOKUP(Fullmath[[#This Row],[M1]],$H$2:$L1644,4,FALSE),VLOOKUP(Fullmath[[#This Row],[M1]],$H1646:$L$2227,4,FALSE)),0)</f>
        <v>0</v>
      </c>
      <c r="S1645" s="15">
        <f>IFERROR(_xlfn.IFNA(VLOOKUP(Fullmath[[#This Row],[M2]],$H$2:$L1644,2,FALSE),VLOOKUP(Fullmath[[#This Row],[M2]],$H1646:$L$2227,2,FALSE)),0)</f>
        <v>0</v>
      </c>
      <c r="T1645" s="16">
        <f>IFERROR(_xlfn.IFNA(VLOOKUP(Fullmath[[#This Row],[M2]],$H$2:$L1644,4,FALSE),VLOOKUP(Fullmath[[#This Row],[M2]],$H1646:$L$2227,4,FALSE)),0)</f>
        <v>0</v>
      </c>
      <c r="W1645" s="15">
        <f>IFERROR(_xlfn.IFNA(VLOOKUP(Fullmath[[#This Row],[M3]],$H$2:$L1644,2,FALSE),VLOOKUP(Fullmath[[#This Row],[M3]],$H1646:$L$2227,2,FALSE)),0)</f>
        <v>0</v>
      </c>
      <c r="X1645" s="16">
        <f>IFERROR(_xlfn.IFNA(VLOOKUP(Fullmath[[#This Row],[M3]],$H$2:$L1644,4,FALSE),VLOOKUP(Fullmath[[#This Row],[M3]],$H1646:$L$2227,4,FALSE)),0)</f>
        <v>0</v>
      </c>
      <c r="AA1645" s="15">
        <f>IFERROR(_xlfn.IFNA(VLOOKUP(Fullmath[[#This Row],[M4]],$H$2:$L1644,2,FALSE),VLOOKUP(Fullmath[[#This Row],[M4]],$H1646:$L$2227,2,FALSE)),0)</f>
        <v>0</v>
      </c>
      <c r="AB1645" s="16">
        <f>IFERROR(_xlfn.IFNA(VLOOKUP(Fullmath[[#This Row],[M4]],$H$2:$L1644,4,FALSE),VLOOKUP(Fullmath[[#This Row],[M4]],$H1646:$L$2227,4,FALSE)),0)</f>
        <v>0</v>
      </c>
      <c r="AE1645" s="15">
        <f>IFERROR(_xlfn.IFNA(VLOOKUP(Fullmath[[#This Row],[M5]],$H$2:$L1644,2,FALSE),VLOOKUP(Fullmath[[#This Row],[M5]],$H1646:$L$2227,2,FALSE)),0)</f>
        <v>0</v>
      </c>
      <c r="AF1645" s="16">
        <f>IFERROR(_xlfn.IFNA(VLOOKUP(Fullmath[[#This Row],[M5]],$H$2:$L1644,4,FALSE),VLOOKUP(Fullmath[[#This Row],[M5]],$H1646:$L$2227,4,FALSE)),0)</f>
        <v>0</v>
      </c>
      <c r="AI1645" s="15">
        <f>IFERROR(_xlfn.IFNA(VLOOKUP(Fullmath[[#This Row],[M6]],$H$2:$L1644,2,FALSE),VLOOKUP(Fullmath[[#This Row],[M6]],$H1646:$L$2227,2,FALSE)),0)</f>
        <v>0</v>
      </c>
      <c r="AJ1645" s="16">
        <f>IFERROR(_xlfn.IFNA(VLOOKUP(Fullmath[[#This Row],[M6]],$H$2:$L1644,4,FALSE),VLOOKUP(Fullmath[[#This Row],[M6]],$H1646:$L$2227,4,FALSE)),0)</f>
        <v>0</v>
      </c>
      <c r="AM1645" s="6">
        <f>(IFERROR(VLOOKUP(AK1645,Components[[Name]:[Price]],2,FALSE),0))</f>
        <v>0</v>
      </c>
      <c r="AP1645" s="6">
        <f>(IFERROR(VLOOKUP(AN1645,Components[[Name]:[Price]],2,FALSE),0))</f>
        <v>0</v>
      </c>
      <c r="AS1645" s="6">
        <f>(IFERROR(VLOOKUP(AQ1645,Components[[Name]:[Price]],2,FALSE),0))</f>
        <v>0</v>
      </c>
      <c r="AV1645" s="6">
        <f>(IFERROR(VLOOKUP(AT1645,Components[[Name]:[Price]],2,FALSE),0))</f>
        <v>0</v>
      </c>
      <c r="AY1645" s="6">
        <f>(IFERROR(VLOOKUP(AW1645,Components[[Name]:[Price]],2,FALSE),0))</f>
        <v>0</v>
      </c>
      <c r="BB1645" s="6">
        <f>(IFERROR(VLOOKUP(AZ1645,Components[[Name]:[Price]],2,FALSE),0))</f>
        <v>0</v>
      </c>
    </row>
    <row r="1646" spans="9:54" x14ac:dyDescent="0.2">
      <c r="I1646" s="7" t="e">
        <f>Fullmath[[#This Row],[Total CP]]/Fullmath[[#This Row],[Quantity]]</f>
        <v>#DIV/0!</v>
      </c>
      <c r="J16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6" s="6" t="e">
        <f>Fullmath[[#This Row],[Mat Cost]]/Fullmath[[#This Row],[Quantity]]</f>
        <v>#DIV/0!</v>
      </c>
      <c r="L16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6" s="14"/>
      <c r="O1646" s="15">
        <f>IFERROR(_xlfn.IFNA(VLOOKUP(Fullmath[[#This Row],[M1]],$H$2:$L1645,2,FALSE),VLOOKUP(Fullmath[[#This Row],[M1]],$H1647:$L$2227,2,FALSE)),0)</f>
        <v>0</v>
      </c>
      <c r="P1646" s="16">
        <f>IFERROR(_xlfn.IFNA(VLOOKUP(Fullmath[[#This Row],[M1]],$H$2:$L1645,4,FALSE),VLOOKUP(Fullmath[[#This Row],[M1]],$H1647:$L$2227,4,FALSE)),0)</f>
        <v>0</v>
      </c>
      <c r="S1646" s="15">
        <f>IFERROR(_xlfn.IFNA(VLOOKUP(Fullmath[[#This Row],[M2]],$H$2:$L1645,2,FALSE),VLOOKUP(Fullmath[[#This Row],[M2]],$H1647:$L$2227,2,FALSE)),0)</f>
        <v>0</v>
      </c>
      <c r="T1646" s="16">
        <f>IFERROR(_xlfn.IFNA(VLOOKUP(Fullmath[[#This Row],[M2]],$H$2:$L1645,4,FALSE),VLOOKUP(Fullmath[[#This Row],[M2]],$H1647:$L$2227,4,FALSE)),0)</f>
        <v>0</v>
      </c>
      <c r="W1646" s="15">
        <f>IFERROR(_xlfn.IFNA(VLOOKUP(Fullmath[[#This Row],[M3]],$H$2:$L1645,2,FALSE),VLOOKUP(Fullmath[[#This Row],[M3]],$H1647:$L$2227,2,FALSE)),0)</f>
        <v>0</v>
      </c>
      <c r="X1646" s="16">
        <f>IFERROR(_xlfn.IFNA(VLOOKUP(Fullmath[[#This Row],[M3]],$H$2:$L1645,4,FALSE),VLOOKUP(Fullmath[[#This Row],[M3]],$H1647:$L$2227,4,FALSE)),0)</f>
        <v>0</v>
      </c>
      <c r="AA1646" s="15">
        <f>IFERROR(_xlfn.IFNA(VLOOKUP(Fullmath[[#This Row],[M4]],$H$2:$L1645,2,FALSE),VLOOKUP(Fullmath[[#This Row],[M4]],$H1647:$L$2227,2,FALSE)),0)</f>
        <v>0</v>
      </c>
      <c r="AB1646" s="16">
        <f>IFERROR(_xlfn.IFNA(VLOOKUP(Fullmath[[#This Row],[M4]],$H$2:$L1645,4,FALSE),VLOOKUP(Fullmath[[#This Row],[M4]],$H1647:$L$2227,4,FALSE)),0)</f>
        <v>0</v>
      </c>
      <c r="AE1646" s="15">
        <f>IFERROR(_xlfn.IFNA(VLOOKUP(Fullmath[[#This Row],[M5]],$H$2:$L1645,2,FALSE),VLOOKUP(Fullmath[[#This Row],[M5]],$H1647:$L$2227,2,FALSE)),0)</f>
        <v>0</v>
      </c>
      <c r="AF1646" s="16">
        <f>IFERROR(_xlfn.IFNA(VLOOKUP(Fullmath[[#This Row],[M5]],$H$2:$L1645,4,FALSE),VLOOKUP(Fullmath[[#This Row],[M5]],$H1647:$L$2227,4,FALSE)),0)</f>
        <v>0</v>
      </c>
      <c r="AI1646" s="15">
        <f>IFERROR(_xlfn.IFNA(VLOOKUP(Fullmath[[#This Row],[M6]],$H$2:$L1645,2,FALSE),VLOOKUP(Fullmath[[#This Row],[M6]],$H1647:$L$2227,2,FALSE)),0)</f>
        <v>0</v>
      </c>
      <c r="AJ1646" s="16">
        <f>IFERROR(_xlfn.IFNA(VLOOKUP(Fullmath[[#This Row],[M6]],$H$2:$L1645,4,FALSE),VLOOKUP(Fullmath[[#This Row],[M6]],$H1647:$L$2227,4,FALSE)),0)</f>
        <v>0</v>
      </c>
      <c r="AM1646" s="6">
        <f>(IFERROR(VLOOKUP(AK1646,Components[[Name]:[Price]],2,FALSE),0))</f>
        <v>0</v>
      </c>
      <c r="AP1646" s="6">
        <f>(IFERROR(VLOOKUP(AN1646,Components[[Name]:[Price]],2,FALSE),0))</f>
        <v>0</v>
      </c>
      <c r="AS1646" s="6">
        <f>(IFERROR(VLOOKUP(AQ1646,Components[[Name]:[Price]],2,FALSE),0))</f>
        <v>0</v>
      </c>
      <c r="AV1646" s="6">
        <f>(IFERROR(VLOOKUP(AT1646,Components[[Name]:[Price]],2,FALSE),0))</f>
        <v>0</v>
      </c>
      <c r="AY1646" s="6">
        <f>(IFERROR(VLOOKUP(AW1646,Components[[Name]:[Price]],2,FALSE),0))</f>
        <v>0</v>
      </c>
      <c r="BB1646" s="6">
        <f>(IFERROR(VLOOKUP(AZ1646,Components[[Name]:[Price]],2,FALSE),0))</f>
        <v>0</v>
      </c>
    </row>
    <row r="1647" spans="9:54" x14ac:dyDescent="0.2">
      <c r="I1647" s="7" t="e">
        <f>Fullmath[[#This Row],[Total CP]]/Fullmath[[#This Row],[Quantity]]</f>
        <v>#DIV/0!</v>
      </c>
      <c r="J16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7" s="6" t="e">
        <f>Fullmath[[#This Row],[Mat Cost]]/Fullmath[[#This Row],[Quantity]]</f>
        <v>#DIV/0!</v>
      </c>
      <c r="L16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7" s="14"/>
      <c r="O1647" s="15">
        <f>IFERROR(_xlfn.IFNA(VLOOKUP(Fullmath[[#This Row],[M1]],$H$2:$L1646,2,FALSE),VLOOKUP(Fullmath[[#This Row],[M1]],$H1648:$L$2227,2,FALSE)),0)</f>
        <v>0</v>
      </c>
      <c r="P1647" s="16">
        <f>IFERROR(_xlfn.IFNA(VLOOKUP(Fullmath[[#This Row],[M1]],$H$2:$L1646,4,FALSE),VLOOKUP(Fullmath[[#This Row],[M1]],$H1648:$L$2227,4,FALSE)),0)</f>
        <v>0</v>
      </c>
      <c r="S1647" s="15">
        <f>IFERROR(_xlfn.IFNA(VLOOKUP(Fullmath[[#This Row],[M2]],$H$2:$L1646,2,FALSE),VLOOKUP(Fullmath[[#This Row],[M2]],$H1648:$L$2227,2,FALSE)),0)</f>
        <v>0</v>
      </c>
      <c r="T1647" s="16">
        <f>IFERROR(_xlfn.IFNA(VLOOKUP(Fullmath[[#This Row],[M2]],$H$2:$L1646,4,FALSE),VLOOKUP(Fullmath[[#This Row],[M2]],$H1648:$L$2227,4,FALSE)),0)</f>
        <v>0</v>
      </c>
      <c r="W1647" s="15">
        <f>IFERROR(_xlfn.IFNA(VLOOKUP(Fullmath[[#This Row],[M3]],$H$2:$L1646,2,FALSE),VLOOKUP(Fullmath[[#This Row],[M3]],$H1648:$L$2227,2,FALSE)),0)</f>
        <v>0</v>
      </c>
      <c r="X1647" s="16">
        <f>IFERROR(_xlfn.IFNA(VLOOKUP(Fullmath[[#This Row],[M3]],$H$2:$L1646,4,FALSE),VLOOKUP(Fullmath[[#This Row],[M3]],$H1648:$L$2227,4,FALSE)),0)</f>
        <v>0</v>
      </c>
      <c r="AA1647" s="15">
        <f>IFERROR(_xlfn.IFNA(VLOOKUP(Fullmath[[#This Row],[M4]],$H$2:$L1646,2,FALSE),VLOOKUP(Fullmath[[#This Row],[M4]],$H1648:$L$2227,2,FALSE)),0)</f>
        <v>0</v>
      </c>
      <c r="AB1647" s="16">
        <f>IFERROR(_xlfn.IFNA(VLOOKUP(Fullmath[[#This Row],[M4]],$H$2:$L1646,4,FALSE),VLOOKUP(Fullmath[[#This Row],[M4]],$H1648:$L$2227,4,FALSE)),0)</f>
        <v>0</v>
      </c>
      <c r="AE1647" s="15">
        <f>IFERROR(_xlfn.IFNA(VLOOKUP(Fullmath[[#This Row],[M5]],$H$2:$L1646,2,FALSE),VLOOKUP(Fullmath[[#This Row],[M5]],$H1648:$L$2227,2,FALSE)),0)</f>
        <v>0</v>
      </c>
      <c r="AF1647" s="16">
        <f>IFERROR(_xlfn.IFNA(VLOOKUP(Fullmath[[#This Row],[M5]],$H$2:$L1646,4,FALSE),VLOOKUP(Fullmath[[#This Row],[M5]],$H1648:$L$2227,4,FALSE)),0)</f>
        <v>0</v>
      </c>
      <c r="AI1647" s="15">
        <f>IFERROR(_xlfn.IFNA(VLOOKUP(Fullmath[[#This Row],[M6]],$H$2:$L1646,2,FALSE),VLOOKUP(Fullmath[[#This Row],[M6]],$H1648:$L$2227,2,FALSE)),0)</f>
        <v>0</v>
      </c>
      <c r="AJ1647" s="16">
        <f>IFERROR(_xlfn.IFNA(VLOOKUP(Fullmath[[#This Row],[M6]],$H$2:$L1646,4,FALSE),VLOOKUP(Fullmath[[#This Row],[M6]],$H1648:$L$2227,4,FALSE)),0)</f>
        <v>0</v>
      </c>
      <c r="AM1647" s="6">
        <f>(IFERROR(VLOOKUP(AK1647,Components[[Name]:[Price]],2,FALSE),0))</f>
        <v>0</v>
      </c>
      <c r="AP1647" s="6">
        <f>(IFERROR(VLOOKUP(AN1647,Components[[Name]:[Price]],2,FALSE),0))</f>
        <v>0</v>
      </c>
      <c r="AS1647" s="6">
        <f>(IFERROR(VLOOKUP(AQ1647,Components[[Name]:[Price]],2,FALSE),0))</f>
        <v>0</v>
      </c>
      <c r="AV1647" s="6">
        <f>(IFERROR(VLOOKUP(AT1647,Components[[Name]:[Price]],2,FALSE),0))</f>
        <v>0</v>
      </c>
      <c r="AY1647" s="6">
        <f>(IFERROR(VLOOKUP(AW1647,Components[[Name]:[Price]],2,FALSE),0))</f>
        <v>0</v>
      </c>
      <c r="BB1647" s="6">
        <f>(IFERROR(VLOOKUP(AZ1647,Components[[Name]:[Price]],2,FALSE),0))</f>
        <v>0</v>
      </c>
    </row>
    <row r="1648" spans="9:54" x14ac:dyDescent="0.2">
      <c r="I1648" s="7" t="e">
        <f>Fullmath[[#This Row],[Total CP]]/Fullmath[[#This Row],[Quantity]]</f>
        <v>#DIV/0!</v>
      </c>
      <c r="J16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8" s="6" t="e">
        <f>Fullmath[[#This Row],[Mat Cost]]/Fullmath[[#This Row],[Quantity]]</f>
        <v>#DIV/0!</v>
      </c>
      <c r="L16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8" s="14"/>
      <c r="O1648" s="15">
        <f>IFERROR(_xlfn.IFNA(VLOOKUP(Fullmath[[#This Row],[M1]],$H$2:$L1647,2,FALSE),VLOOKUP(Fullmath[[#This Row],[M1]],$H1649:$L$2227,2,FALSE)),0)</f>
        <v>0</v>
      </c>
      <c r="P1648" s="16">
        <f>IFERROR(_xlfn.IFNA(VLOOKUP(Fullmath[[#This Row],[M1]],$H$2:$L1647,4,FALSE),VLOOKUP(Fullmath[[#This Row],[M1]],$H1649:$L$2227,4,FALSE)),0)</f>
        <v>0</v>
      </c>
      <c r="S1648" s="15">
        <f>IFERROR(_xlfn.IFNA(VLOOKUP(Fullmath[[#This Row],[M2]],$H$2:$L1647,2,FALSE),VLOOKUP(Fullmath[[#This Row],[M2]],$H1649:$L$2227,2,FALSE)),0)</f>
        <v>0</v>
      </c>
      <c r="T1648" s="16">
        <f>IFERROR(_xlfn.IFNA(VLOOKUP(Fullmath[[#This Row],[M2]],$H$2:$L1647,4,FALSE),VLOOKUP(Fullmath[[#This Row],[M2]],$H1649:$L$2227,4,FALSE)),0)</f>
        <v>0</v>
      </c>
      <c r="W1648" s="15">
        <f>IFERROR(_xlfn.IFNA(VLOOKUP(Fullmath[[#This Row],[M3]],$H$2:$L1647,2,FALSE),VLOOKUP(Fullmath[[#This Row],[M3]],$H1649:$L$2227,2,FALSE)),0)</f>
        <v>0</v>
      </c>
      <c r="X1648" s="16">
        <f>IFERROR(_xlfn.IFNA(VLOOKUP(Fullmath[[#This Row],[M3]],$H$2:$L1647,4,FALSE),VLOOKUP(Fullmath[[#This Row],[M3]],$H1649:$L$2227,4,FALSE)),0)</f>
        <v>0</v>
      </c>
      <c r="AA1648" s="15">
        <f>IFERROR(_xlfn.IFNA(VLOOKUP(Fullmath[[#This Row],[M4]],$H$2:$L1647,2,FALSE),VLOOKUP(Fullmath[[#This Row],[M4]],$H1649:$L$2227,2,FALSE)),0)</f>
        <v>0</v>
      </c>
      <c r="AB1648" s="16">
        <f>IFERROR(_xlfn.IFNA(VLOOKUP(Fullmath[[#This Row],[M4]],$H$2:$L1647,4,FALSE),VLOOKUP(Fullmath[[#This Row],[M4]],$H1649:$L$2227,4,FALSE)),0)</f>
        <v>0</v>
      </c>
      <c r="AE1648" s="15">
        <f>IFERROR(_xlfn.IFNA(VLOOKUP(Fullmath[[#This Row],[M5]],$H$2:$L1647,2,FALSE),VLOOKUP(Fullmath[[#This Row],[M5]],$H1649:$L$2227,2,FALSE)),0)</f>
        <v>0</v>
      </c>
      <c r="AF1648" s="16">
        <f>IFERROR(_xlfn.IFNA(VLOOKUP(Fullmath[[#This Row],[M5]],$H$2:$L1647,4,FALSE),VLOOKUP(Fullmath[[#This Row],[M5]],$H1649:$L$2227,4,FALSE)),0)</f>
        <v>0</v>
      </c>
      <c r="AI1648" s="15">
        <f>IFERROR(_xlfn.IFNA(VLOOKUP(Fullmath[[#This Row],[M6]],$H$2:$L1647,2,FALSE),VLOOKUP(Fullmath[[#This Row],[M6]],$H1649:$L$2227,2,FALSE)),0)</f>
        <v>0</v>
      </c>
      <c r="AJ1648" s="16">
        <f>IFERROR(_xlfn.IFNA(VLOOKUP(Fullmath[[#This Row],[M6]],$H$2:$L1647,4,FALSE),VLOOKUP(Fullmath[[#This Row],[M6]],$H1649:$L$2227,4,FALSE)),0)</f>
        <v>0</v>
      </c>
      <c r="AM1648" s="6">
        <f>(IFERROR(VLOOKUP(AK1648,Components[[Name]:[Price]],2,FALSE),0))</f>
        <v>0</v>
      </c>
      <c r="AP1648" s="6">
        <f>(IFERROR(VLOOKUP(AN1648,Components[[Name]:[Price]],2,FALSE),0))</f>
        <v>0</v>
      </c>
      <c r="AS1648" s="6">
        <f>(IFERROR(VLOOKUP(AQ1648,Components[[Name]:[Price]],2,FALSE),0))</f>
        <v>0</v>
      </c>
      <c r="AV1648" s="6">
        <f>(IFERROR(VLOOKUP(AT1648,Components[[Name]:[Price]],2,FALSE),0))</f>
        <v>0</v>
      </c>
      <c r="AY1648" s="6">
        <f>(IFERROR(VLOOKUP(AW1648,Components[[Name]:[Price]],2,FALSE),0))</f>
        <v>0</v>
      </c>
      <c r="BB1648" s="6">
        <f>(IFERROR(VLOOKUP(AZ1648,Components[[Name]:[Price]],2,FALSE),0))</f>
        <v>0</v>
      </c>
    </row>
    <row r="1649" spans="9:54" x14ac:dyDescent="0.2">
      <c r="I1649" s="7" t="e">
        <f>Fullmath[[#This Row],[Total CP]]/Fullmath[[#This Row],[Quantity]]</f>
        <v>#DIV/0!</v>
      </c>
      <c r="J16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49" s="6" t="e">
        <f>Fullmath[[#This Row],[Mat Cost]]/Fullmath[[#This Row],[Quantity]]</f>
        <v>#DIV/0!</v>
      </c>
      <c r="L16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49" s="14"/>
      <c r="O1649" s="15">
        <f>IFERROR(_xlfn.IFNA(VLOOKUP(Fullmath[[#This Row],[M1]],$H$2:$L1648,2,FALSE),VLOOKUP(Fullmath[[#This Row],[M1]],$H1650:$L$2227,2,FALSE)),0)</f>
        <v>0</v>
      </c>
      <c r="P1649" s="16">
        <f>IFERROR(_xlfn.IFNA(VLOOKUP(Fullmath[[#This Row],[M1]],$H$2:$L1648,4,FALSE),VLOOKUP(Fullmath[[#This Row],[M1]],$H1650:$L$2227,4,FALSE)),0)</f>
        <v>0</v>
      </c>
      <c r="S1649" s="15">
        <f>IFERROR(_xlfn.IFNA(VLOOKUP(Fullmath[[#This Row],[M2]],$H$2:$L1648,2,FALSE),VLOOKUP(Fullmath[[#This Row],[M2]],$H1650:$L$2227,2,FALSE)),0)</f>
        <v>0</v>
      </c>
      <c r="T1649" s="16">
        <f>IFERROR(_xlfn.IFNA(VLOOKUP(Fullmath[[#This Row],[M2]],$H$2:$L1648,4,FALSE),VLOOKUP(Fullmath[[#This Row],[M2]],$H1650:$L$2227,4,FALSE)),0)</f>
        <v>0</v>
      </c>
      <c r="W1649" s="15">
        <f>IFERROR(_xlfn.IFNA(VLOOKUP(Fullmath[[#This Row],[M3]],$H$2:$L1648,2,FALSE),VLOOKUP(Fullmath[[#This Row],[M3]],$H1650:$L$2227,2,FALSE)),0)</f>
        <v>0</v>
      </c>
      <c r="X1649" s="16">
        <f>IFERROR(_xlfn.IFNA(VLOOKUP(Fullmath[[#This Row],[M3]],$H$2:$L1648,4,FALSE),VLOOKUP(Fullmath[[#This Row],[M3]],$H1650:$L$2227,4,FALSE)),0)</f>
        <v>0</v>
      </c>
      <c r="AA1649" s="15">
        <f>IFERROR(_xlfn.IFNA(VLOOKUP(Fullmath[[#This Row],[M4]],$H$2:$L1648,2,FALSE),VLOOKUP(Fullmath[[#This Row],[M4]],$H1650:$L$2227,2,FALSE)),0)</f>
        <v>0</v>
      </c>
      <c r="AB1649" s="16">
        <f>IFERROR(_xlfn.IFNA(VLOOKUP(Fullmath[[#This Row],[M4]],$H$2:$L1648,4,FALSE),VLOOKUP(Fullmath[[#This Row],[M4]],$H1650:$L$2227,4,FALSE)),0)</f>
        <v>0</v>
      </c>
      <c r="AE1649" s="15">
        <f>IFERROR(_xlfn.IFNA(VLOOKUP(Fullmath[[#This Row],[M5]],$H$2:$L1648,2,FALSE),VLOOKUP(Fullmath[[#This Row],[M5]],$H1650:$L$2227,2,FALSE)),0)</f>
        <v>0</v>
      </c>
      <c r="AF1649" s="16">
        <f>IFERROR(_xlfn.IFNA(VLOOKUP(Fullmath[[#This Row],[M5]],$H$2:$L1648,4,FALSE),VLOOKUP(Fullmath[[#This Row],[M5]],$H1650:$L$2227,4,FALSE)),0)</f>
        <v>0</v>
      </c>
      <c r="AI1649" s="15">
        <f>IFERROR(_xlfn.IFNA(VLOOKUP(Fullmath[[#This Row],[M6]],$H$2:$L1648,2,FALSE),VLOOKUP(Fullmath[[#This Row],[M6]],$H1650:$L$2227,2,FALSE)),0)</f>
        <v>0</v>
      </c>
      <c r="AJ1649" s="16">
        <f>IFERROR(_xlfn.IFNA(VLOOKUP(Fullmath[[#This Row],[M6]],$H$2:$L1648,4,FALSE),VLOOKUP(Fullmath[[#This Row],[M6]],$H1650:$L$2227,4,FALSE)),0)</f>
        <v>0</v>
      </c>
      <c r="AM1649" s="6">
        <f>(IFERROR(VLOOKUP(AK1649,Components[[Name]:[Price]],2,FALSE),0))</f>
        <v>0</v>
      </c>
      <c r="AP1649" s="6">
        <f>(IFERROR(VLOOKUP(AN1649,Components[[Name]:[Price]],2,FALSE),0))</f>
        <v>0</v>
      </c>
      <c r="AS1649" s="6">
        <f>(IFERROR(VLOOKUP(AQ1649,Components[[Name]:[Price]],2,FALSE),0))</f>
        <v>0</v>
      </c>
      <c r="AV1649" s="6">
        <f>(IFERROR(VLOOKUP(AT1649,Components[[Name]:[Price]],2,FALSE),0))</f>
        <v>0</v>
      </c>
      <c r="AY1649" s="6">
        <f>(IFERROR(VLOOKUP(AW1649,Components[[Name]:[Price]],2,FALSE),0))</f>
        <v>0</v>
      </c>
      <c r="BB1649" s="6">
        <f>(IFERROR(VLOOKUP(AZ1649,Components[[Name]:[Price]],2,FALSE),0))</f>
        <v>0</v>
      </c>
    </row>
    <row r="1650" spans="9:54" x14ac:dyDescent="0.2">
      <c r="I1650" s="7" t="e">
        <f>Fullmath[[#This Row],[Total CP]]/Fullmath[[#This Row],[Quantity]]</f>
        <v>#DIV/0!</v>
      </c>
      <c r="J16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0" s="6" t="e">
        <f>Fullmath[[#This Row],[Mat Cost]]/Fullmath[[#This Row],[Quantity]]</f>
        <v>#DIV/0!</v>
      </c>
      <c r="L16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0" s="14"/>
      <c r="O1650" s="15">
        <f>IFERROR(_xlfn.IFNA(VLOOKUP(Fullmath[[#This Row],[M1]],$H$2:$L1649,2,FALSE),VLOOKUP(Fullmath[[#This Row],[M1]],$H1651:$L$2227,2,FALSE)),0)</f>
        <v>0</v>
      </c>
      <c r="P1650" s="16">
        <f>IFERROR(_xlfn.IFNA(VLOOKUP(Fullmath[[#This Row],[M1]],$H$2:$L1649,4,FALSE),VLOOKUP(Fullmath[[#This Row],[M1]],$H1651:$L$2227,4,FALSE)),0)</f>
        <v>0</v>
      </c>
      <c r="S1650" s="15">
        <f>IFERROR(_xlfn.IFNA(VLOOKUP(Fullmath[[#This Row],[M2]],$H$2:$L1649,2,FALSE),VLOOKUP(Fullmath[[#This Row],[M2]],$H1651:$L$2227,2,FALSE)),0)</f>
        <v>0</v>
      </c>
      <c r="T1650" s="16">
        <f>IFERROR(_xlfn.IFNA(VLOOKUP(Fullmath[[#This Row],[M2]],$H$2:$L1649,4,FALSE),VLOOKUP(Fullmath[[#This Row],[M2]],$H1651:$L$2227,4,FALSE)),0)</f>
        <v>0</v>
      </c>
      <c r="W1650" s="15">
        <f>IFERROR(_xlfn.IFNA(VLOOKUP(Fullmath[[#This Row],[M3]],$H$2:$L1649,2,FALSE),VLOOKUP(Fullmath[[#This Row],[M3]],$H1651:$L$2227,2,FALSE)),0)</f>
        <v>0</v>
      </c>
      <c r="X1650" s="16">
        <f>IFERROR(_xlfn.IFNA(VLOOKUP(Fullmath[[#This Row],[M3]],$H$2:$L1649,4,FALSE),VLOOKUP(Fullmath[[#This Row],[M3]],$H1651:$L$2227,4,FALSE)),0)</f>
        <v>0</v>
      </c>
      <c r="AA1650" s="15">
        <f>IFERROR(_xlfn.IFNA(VLOOKUP(Fullmath[[#This Row],[M4]],$H$2:$L1649,2,FALSE),VLOOKUP(Fullmath[[#This Row],[M4]],$H1651:$L$2227,2,FALSE)),0)</f>
        <v>0</v>
      </c>
      <c r="AB1650" s="16">
        <f>IFERROR(_xlfn.IFNA(VLOOKUP(Fullmath[[#This Row],[M4]],$H$2:$L1649,4,FALSE),VLOOKUP(Fullmath[[#This Row],[M4]],$H1651:$L$2227,4,FALSE)),0)</f>
        <v>0</v>
      </c>
      <c r="AE1650" s="15">
        <f>IFERROR(_xlfn.IFNA(VLOOKUP(Fullmath[[#This Row],[M5]],$H$2:$L1649,2,FALSE),VLOOKUP(Fullmath[[#This Row],[M5]],$H1651:$L$2227,2,FALSE)),0)</f>
        <v>0</v>
      </c>
      <c r="AF1650" s="16">
        <f>IFERROR(_xlfn.IFNA(VLOOKUP(Fullmath[[#This Row],[M5]],$H$2:$L1649,4,FALSE),VLOOKUP(Fullmath[[#This Row],[M5]],$H1651:$L$2227,4,FALSE)),0)</f>
        <v>0</v>
      </c>
      <c r="AI1650" s="15">
        <f>IFERROR(_xlfn.IFNA(VLOOKUP(Fullmath[[#This Row],[M6]],$H$2:$L1649,2,FALSE),VLOOKUP(Fullmath[[#This Row],[M6]],$H1651:$L$2227,2,FALSE)),0)</f>
        <v>0</v>
      </c>
      <c r="AJ1650" s="16">
        <f>IFERROR(_xlfn.IFNA(VLOOKUP(Fullmath[[#This Row],[M6]],$H$2:$L1649,4,FALSE),VLOOKUP(Fullmath[[#This Row],[M6]],$H1651:$L$2227,4,FALSE)),0)</f>
        <v>0</v>
      </c>
      <c r="AM1650" s="6">
        <f>(IFERROR(VLOOKUP(AK1650,Components[[Name]:[Price]],2,FALSE),0))</f>
        <v>0</v>
      </c>
      <c r="AP1650" s="6">
        <f>(IFERROR(VLOOKUP(AN1650,Components[[Name]:[Price]],2,FALSE),0))</f>
        <v>0</v>
      </c>
      <c r="AS1650" s="6">
        <f>(IFERROR(VLOOKUP(AQ1650,Components[[Name]:[Price]],2,FALSE),0))</f>
        <v>0</v>
      </c>
      <c r="AV1650" s="6">
        <f>(IFERROR(VLOOKUP(AT1650,Components[[Name]:[Price]],2,FALSE),0))</f>
        <v>0</v>
      </c>
      <c r="AY1650" s="6">
        <f>(IFERROR(VLOOKUP(AW1650,Components[[Name]:[Price]],2,FALSE),0))</f>
        <v>0</v>
      </c>
      <c r="BB1650" s="6">
        <f>(IFERROR(VLOOKUP(AZ1650,Components[[Name]:[Price]],2,FALSE),0))</f>
        <v>0</v>
      </c>
    </row>
    <row r="1651" spans="9:54" x14ac:dyDescent="0.2">
      <c r="I1651" s="7" t="e">
        <f>Fullmath[[#This Row],[Total CP]]/Fullmath[[#This Row],[Quantity]]</f>
        <v>#DIV/0!</v>
      </c>
      <c r="J16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1" s="6" t="e">
        <f>Fullmath[[#This Row],[Mat Cost]]/Fullmath[[#This Row],[Quantity]]</f>
        <v>#DIV/0!</v>
      </c>
      <c r="L16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1" s="14"/>
      <c r="O1651" s="15">
        <f>IFERROR(_xlfn.IFNA(VLOOKUP(Fullmath[[#This Row],[M1]],$H$2:$L1650,2,FALSE),VLOOKUP(Fullmath[[#This Row],[M1]],$H1652:$L$2227,2,FALSE)),0)</f>
        <v>0</v>
      </c>
      <c r="P1651" s="16">
        <f>IFERROR(_xlfn.IFNA(VLOOKUP(Fullmath[[#This Row],[M1]],$H$2:$L1650,4,FALSE),VLOOKUP(Fullmath[[#This Row],[M1]],$H1652:$L$2227,4,FALSE)),0)</f>
        <v>0</v>
      </c>
      <c r="S1651" s="15">
        <f>IFERROR(_xlfn.IFNA(VLOOKUP(Fullmath[[#This Row],[M2]],$H$2:$L1650,2,FALSE),VLOOKUP(Fullmath[[#This Row],[M2]],$H1652:$L$2227,2,FALSE)),0)</f>
        <v>0</v>
      </c>
      <c r="T1651" s="16">
        <f>IFERROR(_xlfn.IFNA(VLOOKUP(Fullmath[[#This Row],[M2]],$H$2:$L1650,4,FALSE),VLOOKUP(Fullmath[[#This Row],[M2]],$H1652:$L$2227,4,FALSE)),0)</f>
        <v>0</v>
      </c>
      <c r="W1651" s="15">
        <f>IFERROR(_xlfn.IFNA(VLOOKUP(Fullmath[[#This Row],[M3]],$H$2:$L1650,2,FALSE),VLOOKUP(Fullmath[[#This Row],[M3]],$H1652:$L$2227,2,FALSE)),0)</f>
        <v>0</v>
      </c>
      <c r="X1651" s="16">
        <f>IFERROR(_xlfn.IFNA(VLOOKUP(Fullmath[[#This Row],[M3]],$H$2:$L1650,4,FALSE),VLOOKUP(Fullmath[[#This Row],[M3]],$H1652:$L$2227,4,FALSE)),0)</f>
        <v>0</v>
      </c>
      <c r="AA1651" s="15">
        <f>IFERROR(_xlfn.IFNA(VLOOKUP(Fullmath[[#This Row],[M4]],$H$2:$L1650,2,FALSE),VLOOKUP(Fullmath[[#This Row],[M4]],$H1652:$L$2227,2,FALSE)),0)</f>
        <v>0</v>
      </c>
      <c r="AB1651" s="16">
        <f>IFERROR(_xlfn.IFNA(VLOOKUP(Fullmath[[#This Row],[M4]],$H$2:$L1650,4,FALSE),VLOOKUP(Fullmath[[#This Row],[M4]],$H1652:$L$2227,4,FALSE)),0)</f>
        <v>0</v>
      </c>
      <c r="AE1651" s="15">
        <f>IFERROR(_xlfn.IFNA(VLOOKUP(Fullmath[[#This Row],[M5]],$H$2:$L1650,2,FALSE),VLOOKUP(Fullmath[[#This Row],[M5]],$H1652:$L$2227,2,FALSE)),0)</f>
        <v>0</v>
      </c>
      <c r="AF1651" s="16">
        <f>IFERROR(_xlfn.IFNA(VLOOKUP(Fullmath[[#This Row],[M5]],$H$2:$L1650,4,FALSE),VLOOKUP(Fullmath[[#This Row],[M5]],$H1652:$L$2227,4,FALSE)),0)</f>
        <v>0</v>
      </c>
      <c r="AI1651" s="15">
        <f>IFERROR(_xlfn.IFNA(VLOOKUP(Fullmath[[#This Row],[M6]],$H$2:$L1650,2,FALSE),VLOOKUP(Fullmath[[#This Row],[M6]],$H1652:$L$2227,2,FALSE)),0)</f>
        <v>0</v>
      </c>
      <c r="AJ1651" s="16">
        <f>IFERROR(_xlfn.IFNA(VLOOKUP(Fullmath[[#This Row],[M6]],$H$2:$L1650,4,FALSE),VLOOKUP(Fullmath[[#This Row],[M6]],$H1652:$L$2227,4,FALSE)),0)</f>
        <v>0</v>
      </c>
      <c r="AM1651" s="6">
        <f>(IFERROR(VLOOKUP(AK1651,Components[[Name]:[Price]],2,FALSE),0))</f>
        <v>0</v>
      </c>
      <c r="AP1651" s="6">
        <f>(IFERROR(VLOOKUP(AN1651,Components[[Name]:[Price]],2,FALSE),0))</f>
        <v>0</v>
      </c>
      <c r="AS1651" s="6">
        <f>(IFERROR(VLOOKUP(AQ1651,Components[[Name]:[Price]],2,FALSE),0))</f>
        <v>0</v>
      </c>
      <c r="AV1651" s="6">
        <f>(IFERROR(VLOOKUP(AT1651,Components[[Name]:[Price]],2,FALSE),0))</f>
        <v>0</v>
      </c>
      <c r="AY1651" s="6">
        <f>(IFERROR(VLOOKUP(AW1651,Components[[Name]:[Price]],2,FALSE),0))</f>
        <v>0</v>
      </c>
      <c r="BB1651" s="6">
        <f>(IFERROR(VLOOKUP(AZ1651,Components[[Name]:[Price]],2,FALSE),0))</f>
        <v>0</v>
      </c>
    </row>
    <row r="1652" spans="9:54" x14ac:dyDescent="0.2">
      <c r="I1652" s="7" t="e">
        <f>Fullmath[[#This Row],[Total CP]]/Fullmath[[#This Row],[Quantity]]</f>
        <v>#DIV/0!</v>
      </c>
      <c r="J16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2" s="6" t="e">
        <f>Fullmath[[#This Row],[Mat Cost]]/Fullmath[[#This Row],[Quantity]]</f>
        <v>#DIV/0!</v>
      </c>
      <c r="L16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2" s="14"/>
      <c r="O1652" s="15">
        <f>IFERROR(_xlfn.IFNA(VLOOKUP(Fullmath[[#This Row],[M1]],$H$2:$L1651,2,FALSE),VLOOKUP(Fullmath[[#This Row],[M1]],$H1653:$L$2227,2,FALSE)),0)</f>
        <v>0</v>
      </c>
      <c r="P1652" s="16">
        <f>IFERROR(_xlfn.IFNA(VLOOKUP(Fullmath[[#This Row],[M1]],$H$2:$L1651,4,FALSE),VLOOKUP(Fullmath[[#This Row],[M1]],$H1653:$L$2227,4,FALSE)),0)</f>
        <v>0</v>
      </c>
      <c r="S1652" s="15">
        <f>IFERROR(_xlfn.IFNA(VLOOKUP(Fullmath[[#This Row],[M2]],$H$2:$L1651,2,FALSE),VLOOKUP(Fullmath[[#This Row],[M2]],$H1653:$L$2227,2,FALSE)),0)</f>
        <v>0</v>
      </c>
      <c r="T1652" s="16">
        <f>IFERROR(_xlfn.IFNA(VLOOKUP(Fullmath[[#This Row],[M2]],$H$2:$L1651,4,FALSE),VLOOKUP(Fullmath[[#This Row],[M2]],$H1653:$L$2227,4,FALSE)),0)</f>
        <v>0</v>
      </c>
      <c r="W1652" s="15">
        <f>IFERROR(_xlfn.IFNA(VLOOKUP(Fullmath[[#This Row],[M3]],$H$2:$L1651,2,FALSE),VLOOKUP(Fullmath[[#This Row],[M3]],$H1653:$L$2227,2,FALSE)),0)</f>
        <v>0</v>
      </c>
      <c r="X1652" s="16">
        <f>IFERROR(_xlfn.IFNA(VLOOKUP(Fullmath[[#This Row],[M3]],$H$2:$L1651,4,FALSE),VLOOKUP(Fullmath[[#This Row],[M3]],$H1653:$L$2227,4,FALSE)),0)</f>
        <v>0</v>
      </c>
      <c r="AA1652" s="15">
        <f>IFERROR(_xlfn.IFNA(VLOOKUP(Fullmath[[#This Row],[M4]],$H$2:$L1651,2,FALSE),VLOOKUP(Fullmath[[#This Row],[M4]],$H1653:$L$2227,2,FALSE)),0)</f>
        <v>0</v>
      </c>
      <c r="AB1652" s="16">
        <f>IFERROR(_xlfn.IFNA(VLOOKUP(Fullmath[[#This Row],[M4]],$H$2:$L1651,4,FALSE),VLOOKUP(Fullmath[[#This Row],[M4]],$H1653:$L$2227,4,FALSE)),0)</f>
        <v>0</v>
      </c>
      <c r="AE1652" s="15">
        <f>IFERROR(_xlfn.IFNA(VLOOKUP(Fullmath[[#This Row],[M5]],$H$2:$L1651,2,FALSE),VLOOKUP(Fullmath[[#This Row],[M5]],$H1653:$L$2227,2,FALSE)),0)</f>
        <v>0</v>
      </c>
      <c r="AF1652" s="16">
        <f>IFERROR(_xlfn.IFNA(VLOOKUP(Fullmath[[#This Row],[M5]],$H$2:$L1651,4,FALSE),VLOOKUP(Fullmath[[#This Row],[M5]],$H1653:$L$2227,4,FALSE)),0)</f>
        <v>0</v>
      </c>
      <c r="AI1652" s="15">
        <f>IFERROR(_xlfn.IFNA(VLOOKUP(Fullmath[[#This Row],[M6]],$H$2:$L1651,2,FALSE),VLOOKUP(Fullmath[[#This Row],[M6]],$H1653:$L$2227,2,FALSE)),0)</f>
        <v>0</v>
      </c>
      <c r="AJ1652" s="16">
        <f>IFERROR(_xlfn.IFNA(VLOOKUP(Fullmath[[#This Row],[M6]],$H$2:$L1651,4,FALSE),VLOOKUP(Fullmath[[#This Row],[M6]],$H1653:$L$2227,4,FALSE)),0)</f>
        <v>0</v>
      </c>
      <c r="AM1652" s="6">
        <f>(IFERROR(VLOOKUP(AK1652,Components[[Name]:[Price]],2,FALSE),0))</f>
        <v>0</v>
      </c>
      <c r="AP1652" s="6">
        <f>(IFERROR(VLOOKUP(AN1652,Components[[Name]:[Price]],2,FALSE),0))</f>
        <v>0</v>
      </c>
      <c r="AS1652" s="6">
        <f>(IFERROR(VLOOKUP(AQ1652,Components[[Name]:[Price]],2,FALSE),0))</f>
        <v>0</v>
      </c>
      <c r="AV1652" s="6">
        <f>(IFERROR(VLOOKUP(AT1652,Components[[Name]:[Price]],2,FALSE),0))</f>
        <v>0</v>
      </c>
      <c r="AY1652" s="6">
        <f>(IFERROR(VLOOKUP(AW1652,Components[[Name]:[Price]],2,FALSE),0))</f>
        <v>0</v>
      </c>
      <c r="BB1652" s="6">
        <f>(IFERROR(VLOOKUP(AZ1652,Components[[Name]:[Price]],2,FALSE),0))</f>
        <v>0</v>
      </c>
    </row>
    <row r="1653" spans="9:54" x14ac:dyDescent="0.2">
      <c r="I1653" s="7" t="e">
        <f>Fullmath[[#This Row],[Total CP]]/Fullmath[[#This Row],[Quantity]]</f>
        <v>#DIV/0!</v>
      </c>
      <c r="J16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3" s="6" t="e">
        <f>Fullmath[[#This Row],[Mat Cost]]/Fullmath[[#This Row],[Quantity]]</f>
        <v>#DIV/0!</v>
      </c>
      <c r="L16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3" s="14"/>
      <c r="O1653" s="15">
        <f>IFERROR(_xlfn.IFNA(VLOOKUP(Fullmath[[#This Row],[M1]],$H$2:$L1652,2,FALSE),VLOOKUP(Fullmath[[#This Row],[M1]],$H1654:$L$2227,2,FALSE)),0)</f>
        <v>0</v>
      </c>
      <c r="P1653" s="16">
        <f>IFERROR(_xlfn.IFNA(VLOOKUP(Fullmath[[#This Row],[M1]],$H$2:$L1652,4,FALSE),VLOOKUP(Fullmath[[#This Row],[M1]],$H1654:$L$2227,4,FALSE)),0)</f>
        <v>0</v>
      </c>
      <c r="S1653" s="15">
        <f>IFERROR(_xlfn.IFNA(VLOOKUP(Fullmath[[#This Row],[M2]],$H$2:$L1652,2,FALSE),VLOOKUP(Fullmath[[#This Row],[M2]],$H1654:$L$2227,2,FALSE)),0)</f>
        <v>0</v>
      </c>
      <c r="T1653" s="16">
        <f>IFERROR(_xlfn.IFNA(VLOOKUP(Fullmath[[#This Row],[M2]],$H$2:$L1652,4,FALSE),VLOOKUP(Fullmath[[#This Row],[M2]],$H1654:$L$2227,4,FALSE)),0)</f>
        <v>0</v>
      </c>
      <c r="W1653" s="15">
        <f>IFERROR(_xlfn.IFNA(VLOOKUP(Fullmath[[#This Row],[M3]],$H$2:$L1652,2,FALSE),VLOOKUP(Fullmath[[#This Row],[M3]],$H1654:$L$2227,2,FALSE)),0)</f>
        <v>0</v>
      </c>
      <c r="X1653" s="16">
        <f>IFERROR(_xlfn.IFNA(VLOOKUP(Fullmath[[#This Row],[M3]],$H$2:$L1652,4,FALSE),VLOOKUP(Fullmath[[#This Row],[M3]],$H1654:$L$2227,4,FALSE)),0)</f>
        <v>0</v>
      </c>
      <c r="AA1653" s="15">
        <f>IFERROR(_xlfn.IFNA(VLOOKUP(Fullmath[[#This Row],[M4]],$H$2:$L1652,2,FALSE),VLOOKUP(Fullmath[[#This Row],[M4]],$H1654:$L$2227,2,FALSE)),0)</f>
        <v>0</v>
      </c>
      <c r="AB1653" s="16">
        <f>IFERROR(_xlfn.IFNA(VLOOKUP(Fullmath[[#This Row],[M4]],$H$2:$L1652,4,FALSE),VLOOKUP(Fullmath[[#This Row],[M4]],$H1654:$L$2227,4,FALSE)),0)</f>
        <v>0</v>
      </c>
      <c r="AE1653" s="15">
        <f>IFERROR(_xlfn.IFNA(VLOOKUP(Fullmath[[#This Row],[M5]],$H$2:$L1652,2,FALSE),VLOOKUP(Fullmath[[#This Row],[M5]],$H1654:$L$2227,2,FALSE)),0)</f>
        <v>0</v>
      </c>
      <c r="AF1653" s="16">
        <f>IFERROR(_xlfn.IFNA(VLOOKUP(Fullmath[[#This Row],[M5]],$H$2:$L1652,4,FALSE),VLOOKUP(Fullmath[[#This Row],[M5]],$H1654:$L$2227,4,FALSE)),0)</f>
        <v>0</v>
      </c>
      <c r="AI1653" s="15">
        <f>IFERROR(_xlfn.IFNA(VLOOKUP(Fullmath[[#This Row],[M6]],$H$2:$L1652,2,FALSE),VLOOKUP(Fullmath[[#This Row],[M6]],$H1654:$L$2227,2,FALSE)),0)</f>
        <v>0</v>
      </c>
      <c r="AJ1653" s="16">
        <f>IFERROR(_xlfn.IFNA(VLOOKUP(Fullmath[[#This Row],[M6]],$H$2:$L1652,4,FALSE),VLOOKUP(Fullmath[[#This Row],[M6]],$H1654:$L$2227,4,FALSE)),0)</f>
        <v>0</v>
      </c>
      <c r="AM1653" s="6">
        <f>(IFERROR(VLOOKUP(AK1653,Components[[Name]:[Price]],2,FALSE),0))</f>
        <v>0</v>
      </c>
      <c r="AP1653" s="6">
        <f>(IFERROR(VLOOKUP(AN1653,Components[[Name]:[Price]],2,FALSE),0))</f>
        <v>0</v>
      </c>
      <c r="AS1653" s="6">
        <f>(IFERROR(VLOOKUP(AQ1653,Components[[Name]:[Price]],2,FALSE),0))</f>
        <v>0</v>
      </c>
      <c r="AV1653" s="6">
        <f>(IFERROR(VLOOKUP(AT1653,Components[[Name]:[Price]],2,FALSE),0))</f>
        <v>0</v>
      </c>
      <c r="AY1653" s="6">
        <f>(IFERROR(VLOOKUP(AW1653,Components[[Name]:[Price]],2,FALSE),0))</f>
        <v>0</v>
      </c>
      <c r="BB1653" s="6">
        <f>(IFERROR(VLOOKUP(AZ1653,Components[[Name]:[Price]],2,FALSE),0))</f>
        <v>0</v>
      </c>
    </row>
    <row r="1654" spans="9:54" x14ac:dyDescent="0.2">
      <c r="I1654" s="7" t="e">
        <f>Fullmath[[#This Row],[Total CP]]/Fullmath[[#This Row],[Quantity]]</f>
        <v>#DIV/0!</v>
      </c>
      <c r="J16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4" s="6" t="e">
        <f>Fullmath[[#This Row],[Mat Cost]]/Fullmath[[#This Row],[Quantity]]</f>
        <v>#DIV/0!</v>
      </c>
      <c r="L16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4" s="14"/>
      <c r="O1654" s="15">
        <f>IFERROR(_xlfn.IFNA(VLOOKUP(Fullmath[[#This Row],[M1]],$H$2:$L1653,2,FALSE),VLOOKUP(Fullmath[[#This Row],[M1]],$H1655:$L$2227,2,FALSE)),0)</f>
        <v>0</v>
      </c>
      <c r="P1654" s="16">
        <f>IFERROR(_xlfn.IFNA(VLOOKUP(Fullmath[[#This Row],[M1]],$H$2:$L1653,4,FALSE),VLOOKUP(Fullmath[[#This Row],[M1]],$H1655:$L$2227,4,FALSE)),0)</f>
        <v>0</v>
      </c>
      <c r="S1654" s="15">
        <f>IFERROR(_xlfn.IFNA(VLOOKUP(Fullmath[[#This Row],[M2]],$H$2:$L1653,2,FALSE),VLOOKUP(Fullmath[[#This Row],[M2]],$H1655:$L$2227,2,FALSE)),0)</f>
        <v>0</v>
      </c>
      <c r="T1654" s="16">
        <f>IFERROR(_xlfn.IFNA(VLOOKUP(Fullmath[[#This Row],[M2]],$H$2:$L1653,4,FALSE),VLOOKUP(Fullmath[[#This Row],[M2]],$H1655:$L$2227,4,FALSE)),0)</f>
        <v>0</v>
      </c>
      <c r="W1654" s="15">
        <f>IFERROR(_xlfn.IFNA(VLOOKUP(Fullmath[[#This Row],[M3]],$H$2:$L1653,2,FALSE),VLOOKUP(Fullmath[[#This Row],[M3]],$H1655:$L$2227,2,FALSE)),0)</f>
        <v>0</v>
      </c>
      <c r="X1654" s="16">
        <f>IFERROR(_xlfn.IFNA(VLOOKUP(Fullmath[[#This Row],[M3]],$H$2:$L1653,4,FALSE),VLOOKUP(Fullmath[[#This Row],[M3]],$H1655:$L$2227,4,FALSE)),0)</f>
        <v>0</v>
      </c>
      <c r="AA1654" s="15">
        <f>IFERROR(_xlfn.IFNA(VLOOKUP(Fullmath[[#This Row],[M4]],$H$2:$L1653,2,FALSE),VLOOKUP(Fullmath[[#This Row],[M4]],$H1655:$L$2227,2,FALSE)),0)</f>
        <v>0</v>
      </c>
      <c r="AB1654" s="16">
        <f>IFERROR(_xlfn.IFNA(VLOOKUP(Fullmath[[#This Row],[M4]],$H$2:$L1653,4,FALSE),VLOOKUP(Fullmath[[#This Row],[M4]],$H1655:$L$2227,4,FALSE)),0)</f>
        <v>0</v>
      </c>
      <c r="AE1654" s="15">
        <f>IFERROR(_xlfn.IFNA(VLOOKUP(Fullmath[[#This Row],[M5]],$H$2:$L1653,2,FALSE),VLOOKUP(Fullmath[[#This Row],[M5]],$H1655:$L$2227,2,FALSE)),0)</f>
        <v>0</v>
      </c>
      <c r="AF1654" s="16">
        <f>IFERROR(_xlfn.IFNA(VLOOKUP(Fullmath[[#This Row],[M5]],$H$2:$L1653,4,FALSE),VLOOKUP(Fullmath[[#This Row],[M5]],$H1655:$L$2227,4,FALSE)),0)</f>
        <v>0</v>
      </c>
      <c r="AI1654" s="15">
        <f>IFERROR(_xlfn.IFNA(VLOOKUP(Fullmath[[#This Row],[M6]],$H$2:$L1653,2,FALSE),VLOOKUP(Fullmath[[#This Row],[M6]],$H1655:$L$2227,2,FALSE)),0)</f>
        <v>0</v>
      </c>
      <c r="AJ1654" s="16">
        <f>IFERROR(_xlfn.IFNA(VLOOKUP(Fullmath[[#This Row],[M6]],$H$2:$L1653,4,FALSE),VLOOKUP(Fullmath[[#This Row],[M6]],$H1655:$L$2227,4,FALSE)),0)</f>
        <v>0</v>
      </c>
      <c r="AM1654" s="6">
        <f>(IFERROR(VLOOKUP(AK1654,Components[[Name]:[Price]],2,FALSE),0))</f>
        <v>0</v>
      </c>
      <c r="AP1654" s="6">
        <f>(IFERROR(VLOOKUP(AN1654,Components[[Name]:[Price]],2,FALSE),0))</f>
        <v>0</v>
      </c>
      <c r="AS1654" s="6">
        <f>(IFERROR(VLOOKUP(AQ1654,Components[[Name]:[Price]],2,FALSE),0))</f>
        <v>0</v>
      </c>
      <c r="AV1654" s="6">
        <f>(IFERROR(VLOOKUP(AT1654,Components[[Name]:[Price]],2,FALSE),0))</f>
        <v>0</v>
      </c>
      <c r="AY1654" s="6">
        <f>(IFERROR(VLOOKUP(AW1654,Components[[Name]:[Price]],2,FALSE),0))</f>
        <v>0</v>
      </c>
      <c r="BB1654" s="6">
        <f>(IFERROR(VLOOKUP(AZ1654,Components[[Name]:[Price]],2,FALSE),0))</f>
        <v>0</v>
      </c>
    </row>
    <row r="1655" spans="9:54" x14ac:dyDescent="0.2">
      <c r="I1655" s="7" t="e">
        <f>Fullmath[[#This Row],[Total CP]]/Fullmath[[#This Row],[Quantity]]</f>
        <v>#DIV/0!</v>
      </c>
      <c r="J16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5" s="6" t="e">
        <f>Fullmath[[#This Row],[Mat Cost]]/Fullmath[[#This Row],[Quantity]]</f>
        <v>#DIV/0!</v>
      </c>
      <c r="L16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5" s="14"/>
      <c r="O1655" s="15">
        <f>IFERROR(_xlfn.IFNA(VLOOKUP(Fullmath[[#This Row],[M1]],$H$2:$L1654,2,FALSE),VLOOKUP(Fullmath[[#This Row],[M1]],$H1656:$L$2227,2,FALSE)),0)</f>
        <v>0</v>
      </c>
      <c r="P1655" s="16">
        <f>IFERROR(_xlfn.IFNA(VLOOKUP(Fullmath[[#This Row],[M1]],$H$2:$L1654,4,FALSE),VLOOKUP(Fullmath[[#This Row],[M1]],$H1656:$L$2227,4,FALSE)),0)</f>
        <v>0</v>
      </c>
      <c r="S1655" s="15">
        <f>IFERROR(_xlfn.IFNA(VLOOKUP(Fullmath[[#This Row],[M2]],$H$2:$L1654,2,FALSE),VLOOKUP(Fullmath[[#This Row],[M2]],$H1656:$L$2227,2,FALSE)),0)</f>
        <v>0</v>
      </c>
      <c r="T1655" s="16">
        <f>IFERROR(_xlfn.IFNA(VLOOKUP(Fullmath[[#This Row],[M2]],$H$2:$L1654,4,FALSE),VLOOKUP(Fullmath[[#This Row],[M2]],$H1656:$L$2227,4,FALSE)),0)</f>
        <v>0</v>
      </c>
      <c r="W1655" s="15">
        <f>IFERROR(_xlfn.IFNA(VLOOKUP(Fullmath[[#This Row],[M3]],$H$2:$L1654,2,FALSE),VLOOKUP(Fullmath[[#This Row],[M3]],$H1656:$L$2227,2,FALSE)),0)</f>
        <v>0</v>
      </c>
      <c r="X1655" s="16">
        <f>IFERROR(_xlfn.IFNA(VLOOKUP(Fullmath[[#This Row],[M3]],$H$2:$L1654,4,FALSE),VLOOKUP(Fullmath[[#This Row],[M3]],$H1656:$L$2227,4,FALSE)),0)</f>
        <v>0</v>
      </c>
      <c r="AA1655" s="15">
        <f>IFERROR(_xlfn.IFNA(VLOOKUP(Fullmath[[#This Row],[M4]],$H$2:$L1654,2,FALSE),VLOOKUP(Fullmath[[#This Row],[M4]],$H1656:$L$2227,2,FALSE)),0)</f>
        <v>0</v>
      </c>
      <c r="AB1655" s="16">
        <f>IFERROR(_xlfn.IFNA(VLOOKUP(Fullmath[[#This Row],[M4]],$H$2:$L1654,4,FALSE),VLOOKUP(Fullmath[[#This Row],[M4]],$H1656:$L$2227,4,FALSE)),0)</f>
        <v>0</v>
      </c>
      <c r="AE1655" s="15">
        <f>IFERROR(_xlfn.IFNA(VLOOKUP(Fullmath[[#This Row],[M5]],$H$2:$L1654,2,FALSE),VLOOKUP(Fullmath[[#This Row],[M5]],$H1656:$L$2227,2,FALSE)),0)</f>
        <v>0</v>
      </c>
      <c r="AF1655" s="16">
        <f>IFERROR(_xlfn.IFNA(VLOOKUP(Fullmath[[#This Row],[M5]],$H$2:$L1654,4,FALSE),VLOOKUP(Fullmath[[#This Row],[M5]],$H1656:$L$2227,4,FALSE)),0)</f>
        <v>0</v>
      </c>
      <c r="AI1655" s="15">
        <f>IFERROR(_xlfn.IFNA(VLOOKUP(Fullmath[[#This Row],[M6]],$H$2:$L1654,2,FALSE),VLOOKUP(Fullmath[[#This Row],[M6]],$H1656:$L$2227,2,FALSE)),0)</f>
        <v>0</v>
      </c>
      <c r="AJ1655" s="16">
        <f>IFERROR(_xlfn.IFNA(VLOOKUP(Fullmath[[#This Row],[M6]],$H$2:$L1654,4,FALSE),VLOOKUP(Fullmath[[#This Row],[M6]],$H1656:$L$2227,4,FALSE)),0)</f>
        <v>0</v>
      </c>
      <c r="AM1655" s="6">
        <f>(IFERROR(VLOOKUP(AK1655,Components[[Name]:[Price]],2,FALSE),0))</f>
        <v>0</v>
      </c>
      <c r="AP1655" s="6">
        <f>(IFERROR(VLOOKUP(AN1655,Components[[Name]:[Price]],2,FALSE),0))</f>
        <v>0</v>
      </c>
      <c r="AS1655" s="6">
        <f>(IFERROR(VLOOKUP(AQ1655,Components[[Name]:[Price]],2,FALSE),0))</f>
        <v>0</v>
      </c>
      <c r="AV1655" s="6">
        <f>(IFERROR(VLOOKUP(AT1655,Components[[Name]:[Price]],2,FALSE),0))</f>
        <v>0</v>
      </c>
      <c r="AY1655" s="6">
        <f>(IFERROR(VLOOKUP(AW1655,Components[[Name]:[Price]],2,FALSE),0))</f>
        <v>0</v>
      </c>
      <c r="BB1655" s="6">
        <f>(IFERROR(VLOOKUP(AZ1655,Components[[Name]:[Price]],2,FALSE),0))</f>
        <v>0</v>
      </c>
    </row>
    <row r="1656" spans="9:54" x14ac:dyDescent="0.2">
      <c r="I1656" s="7" t="e">
        <f>Fullmath[[#This Row],[Total CP]]/Fullmath[[#This Row],[Quantity]]</f>
        <v>#DIV/0!</v>
      </c>
      <c r="J16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6" s="6" t="e">
        <f>Fullmath[[#This Row],[Mat Cost]]/Fullmath[[#This Row],[Quantity]]</f>
        <v>#DIV/0!</v>
      </c>
      <c r="L16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6" s="14"/>
      <c r="O1656" s="15">
        <f>IFERROR(_xlfn.IFNA(VLOOKUP(Fullmath[[#This Row],[M1]],$H$2:$L1655,2,FALSE),VLOOKUP(Fullmath[[#This Row],[M1]],$H1657:$L$2227,2,FALSE)),0)</f>
        <v>0</v>
      </c>
      <c r="P1656" s="16">
        <f>IFERROR(_xlfn.IFNA(VLOOKUP(Fullmath[[#This Row],[M1]],$H$2:$L1655,4,FALSE),VLOOKUP(Fullmath[[#This Row],[M1]],$H1657:$L$2227,4,FALSE)),0)</f>
        <v>0</v>
      </c>
      <c r="S1656" s="15">
        <f>IFERROR(_xlfn.IFNA(VLOOKUP(Fullmath[[#This Row],[M2]],$H$2:$L1655,2,FALSE),VLOOKUP(Fullmath[[#This Row],[M2]],$H1657:$L$2227,2,FALSE)),0)</f>
        <v>0</v>
      </c>
      <c r="T1656" s="16">
        <f>IFERROR(_xlfn.IFNA(VLOOKUP(Fullmath[[#This Row],[M2]],$H$2:$L1655,4,FALSE),VLOOKUP(Fullmath[[#This Row],[M2]],$H1657:$L$2227,4,FALSE)),0)</f>
        <v>0</v>
      </c>
      <c r="W1656" s="15">
        <f>IFERROR(_xlfn.IFNA(VLOOKUP(Fullmath[[#This Row],[M3]],$H$2:$L1655,2,FALSE),VLOOKUP(Fullmath[[#This Row],[M3]],$H1657:$L$2227,2,FALSE)),0)</f>
        <v>0</v>
      </c>
      <c r="X1656" s="16">
        <f>IFERROR(_xlfn.IFNA(VLOOKUP(Fullmath[[#This Row],[M3]],$H$2:$L1655,4,FALSE),VLOOKUP(Fullmath[[#This Row],[M3]],$H1657:$L$2227,4,FALSE)),0)</f>
        <v>0</v>
      </c>
      <c r="AA1656" s="15">
        <f>IFERROR(_xlfn.IFNA(VLOOKUP(Fullmath[[#This Row],[M4]],$H$2:$L1655,2,FALSE),VLOOKUP(Fullmath[[#This Row],[M4]],$H1657:$L$2227,2,FALSE)),0)</f>
        <v>0</v>
      </c>
      <c r="AB1656" s="16">
        <f>IFERROR(_xlfn.IFNA(VLOOKUP(Fullmath[[#This Row],[M4]],$H$2:$L1655,4,FALSE),VLOOKUP(Fullmath[[#This Row],[M4]],$H1657:$L$2227,4,FALSE)),0)</f>
        <v>0</v>
      </c>
      <c r="AE1656" s="15">
        <f>IFERROR(_xlfn.IFNA(VLOOKUP(Fullmath[[#This Row],[M5]],$H$2:$L1655,2,FALSE),VLOOKUP(Fullmath[[#This Row],[M5]],$H1657:$L$2227,2,FALSE)),0)</f>
        <v>0</v>
      </c>
      <c r="AF1656" s="16">
        <f>IFERROR(_xlfn.IFNA(VLOOKUP(Fullmath[[#This Row],[M5]],$H$2:$L1655,4,FALSE),VLOOKUP(Fullmath[[#This Row],[M5]],$H1657:$L$2227,4,FALSE)),0)</f>
        <v>0</v>
      </c>
      <c r="AI1656" s="15">
        <f>IFERROR(_xlfn.IFNA(VLOOKUP(Fullmath[[#This Row],[M6]],$H$2:$L1655,2,FALSE),VLOOKUP(Fullmath[[#This Row],[M6]],$H1657:$L$2227,2,FALSE)),0)</f>
        <v>0</v>
      </c>
      <c r="AJ1656" s="16">
        <f>IFERROR(_xlfn.IFNA(VLOOKUP(Fullmath[[#This Row],[M6]],$H$2:$L1655,4,FALSE),VLOOKUP(Fullmath[[#This Row],[M6]],$H1657:$L$2227,4,FALSE)),0)</f>
        <v>0</v>
      </c>
      <c r="AM1656" s="6">
        <f>(IFERROR(VLOOKUP(AK1656,Components[[Name]:[Price]],2,FALSE),0))</f>
        <v>0</v>
      </c>
      <c r="AP1656" s="6">
        <f>(IFERROR(VLOOKUP(AN1656,Components[[Name]:[Price]],2,FALSE),0))</f>
        <v>0</v>
      </c>
      <c r="AS1656" s="6">
        <f>(IFERROR(VLOOKUP(AQ1656,Components[[Name]:[Price]],2,FALSE),0))</f>
        <v>0</v>
      </c>
      <c r="AV1656" s="6">
        <f>(IFERROR(VLOOKUP(AT1656,Components[[Name]:[Price]],2,FALSE),0))</f>
        <v>0</v>
      </c>
      <c r="AY1656" s="6">
        <f>(IFERROR(VLOOKUP(AW1656,Components[[Name]:[Price]],2,FALSE),0))</f>
        <v>0</v>
      </c>
      <c r="BB1656" s="6">
        <f>(IFERROR(VLOOKUP(AZ1656,Components[[Name]:[Price]],2,FALSE),0))</f>
        <v>0</v>
      </c>
    </row>
    <row r="1657" spans="9:54" x14ac:dyDescent="0.2">
      <c r="I1657" s="7" t="e">
        <f>Fullmath[[#This Row],[Total CP]]/Fullmath[[#This Row],[Quantity]]</f>
        <v>#DIV/0!</v>
      </c>
      <c r="J16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7" s="6" t="e">
        <f>Fullmath[[#This Row],[Mat Cost]]/Fullmath[[#This Row],[Quantity]]</f>
        <v>#DIV/0!</v>
      </c>
      <c r="L16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7" s="14"/>
      <c r="O1657" s="15">
        <f>IFERROR(_xlfn.IFNA(VLOOKUP(Fullmath[[#This Row],[M1]],$H$2:$L1656,2,FALSE),VLOOKUP(Fullmath[[#This Row],[M1]],$H1658:$L$2227,2,FALSE)),0)</f>
        <v>0</v>
      </c>
      <c r="P1657" s="16">
        <f>IFERROR(_xlfn.IFNA(VLOOKUP(Fullmath[[#This Row],[M1]],$H$2:$L1656,4,FALSE),VLOOKUP(Fullmath[[#This Row],[M1]],$H1658:$L$2227,4,FALSE)),0)</f>
        <v>0</v>
      </c>
      <c r="S1657" s="15">
        <f>IFERROR(_xlfn.IFNA(VLOOKUP(Fullmath[[#This Row],[M2]],$H$2:$L1656,2,FALSE),VLOOKUP(Fullmath[[#This Row],[M2]],$H1658:$L$2227,2,FALSE)),0)</f>
        <v>0</v>
      </c>
      <c r="T1657" s="16">
        <f>IFERROR(_xlfn.IFNA(VLOOKUP(Fullmath[[#This Row],[M2]],$H$2:$L1656,4,FALSE),VLOOKUP(Fullmath[[#This Row],[M2]],$H1658:$L$2227,4,FALSE)),0)</f>
        <v>0</v>
      </c>
      <c r="W1657" s="15">
        <f>IFERROR(_xlfn.IFNA(VLOOKUP(Fullmath[[#This Row],[M3]],$H$2:$L1656,2,FALSE),VLOOKUP(Fullmath[[#This Row],[M3]],$H1658:$L$2227,2,FALSE)),0)</f>
        <v>0</v>
      </c>
      <c r="X1657" s="16">
        <f>IFERROR(_xlfn.IFNA(VLOOKUP(Fullmath[[#This Row],[M3]],$H$2:$L1656,4,FALSE),VLOOKUP(Fullmath[[#This Row],[M3]],$H1658:$L$2227,4,FALSE)),0)</f>
        <v>0</v>
      </c>
      <c r="AA1657" s="15">
        <f>IFERROR(_xlfn.IFNA(VLOOKUP(Fullmath[[#This Row],[M4]],$H$2:$L1656,2,FALSE),VLOOKUP(Fullmath[[#This Row],[M4]],$H1658:$L$2227,2,FALSE)),0)</f>
        <v>0</v>
      </c>
      <c r="AB1657" s="16">
        <f>IFERROR(_xlfn.IFNA(VLOOKUP(Fullmath[[#This Row],[M4]],$H$2:$L1656,4,FALSE),VLOOKUP(Fullmath[[#This Row],[M4]],$H1658:$L$2227,4,FALSE)),0)</f>
        <v>0</v>
      </c>
      <c r="AE1657" s="15">
        <f>IFERROR(_xlfn.IFNA(VLOOKUP(Fullmath[[#This Row],[M5]],$H$2:$L1656,2,FALSE),VLOOKUP(Fullmath[[#This Row],[M5]],$H1658:$L$2227,2,FALSE)),0)</f>
        <v>0</v>
      </c>
      <c r="AF1657" s="16">
        <f>IFERROR(_xlfn.IFNA(VLOOKUP(Fullmath[[#This Row],[M5]],$H$2:$L1656,4,FALSE),VLOOKUP(Fullmath[[#This Row],[M5]],$H1658:$L$2227,4,FALSE)),0)</f>
        <v>0</v>
      </c>
      <c r="AI1657" s="15">
        <f>IFERROR(_xlfn.IFNA(VLOOKUP(Fullmath[[#This Row],[M6]],$H$2:$L1656,2,FALSE),VLOOKUP(Fullmath[[#This Row],[M6]],$H1658:$L$2227,2,FALSE)),0)</f>
        <v>0</v>
      </c>
      <c r="AJ1657" s="16">
        <f>IFERROR(_xlfn.IFNA(VLOOKUP(Fullmath[[#This Row],[M6]],$H$2:$L1656,4,FALSE),VLOOKUP(Fullmath[[#This Row],[M6]],$H1658:$L$2227,4,FALSE)),0)</f>
        <v>0</v>
      </c>
      <c r="AM1657" s="6">
        <f>(IFERROR(VLOOKUP(AK1657,Components[[Name]:[Price]],2,FALSE),0))</f>
        <v>0</v>
      </c>
      <c r="AP1657" s="6">
        <f>(IFERROR(VLOOKUP(AN1657,Components[[Name]:[Price]],2,FALSE),0))</f>
        <v>0</v>
      </c>
      <c r="AS1657" s="6">
        <f>(IFERROR(VLOOKUP(AQ1657,Components[[Name]:[Price]],2,FALSE),0))</f>
        <v>0</v>
      </c>
      <c r="AV1657" s="6">
        <f>(IFERROR(VLOOKUP(AT1657,Components[[Name]:[Price]],2,FALSE),0))</f>
        <v>0</v>
      </c>
      <c r="AY1657" s="6">
        <f>(IFERROR(VLOOKUP(AW1657,Components[[Name]:[Price]],2,FALSE),0))</f>
        <v>0</v>
      </c>
      <c r="BB1657" s="6">
        <f>(IFERROR(VLOOKUP(AZ1657,Components[[Name]:[Price]],2,FALSE),0))</f>
        <v>0</v>
      </c>
    </row>
    <row r="1658" spans="9:54" x14ac:dyDescent="0.2">
      <c r="I1658" s="7" t="e">
        <f>Fullmath[[#This Row],[Total CP]]/Fullmath[[#This Row],[Quantity]]</f>
        <v>#DIV/0!</v>
      </c>
      <c r="J16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8" s="6" t="e">
        <f>Fullmath[[#This Row],[Mat Cost]]/Fullmath[[#This Row],[Quantity]]</f>
        <v>#DIV/0!</v>
      </c>
      <c r="L16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8" s="14"/>
      <c r="O1658" s="15">
        <f>IFERROR(_xlfn.IFNA(VLOOKUP(Fullmath[[#This Row],[M1]],$H$2:$L1657,2,FALSE),VLOOKUP(Fullmath[[#This Row],[M1]],$H1659:$L$2227,2,FALSE)),0)</f>
        <v>0</v>
      </c>
      <c r="P1658" s="16">
        <f>IFERROR(_xlfn.IFNA(VLOOKUP(Fullmath[[#This Row],[M1]],$H$2:$L1657,4,FALSE),VLOOKUP(Fullmath[[#This Row],[M1]],$H1659:$L$2227,4,FALSE)),0)</f>
        <v>0</v>
      </c>
      <c r="S1658" s="15">
        <f>IFERROR(_xlfn.IFNA(VLOOKUP(Fullmath[[#This Row],[M2]],$H$2:$L1657,2,FALSE),VLOOKUP(Fullmath[[#This Row],[M2]],$H1659:$L$2227,2,FALSE)),0)</f>
        <v>0</v>
      </c>
      <c r="T1658" s="16">
        <f>IFERROR(_xlfn.IFNA(VLOOKUP(Fullmath[[#This Row],[M2]],$H$2:$L1657,4,FALSE),VLOOKUP(Fullmath[[#This Row],[M2]],$H1659:$L$2227,4,FALSE)),0)</f>
        <v>0</v>
      </c>
      <c r="W1658" s="15">
        <f>IFERROR(_xlfn.IFNA(VLOOKUP(Fullmath[[#This Row],[M3]],$H$2:$L1657,2,FALSE),VLOOKUP(Fullmath[[#This Row],[M3]],$H1659:$L$2227,2,FALSE)),0)</f>
        <v>0</v>
      </c>
      <c r="X1658" s="16">
        <f>IFERROR(_xlfn.IFNA(VLOOKUP(Fullmath[[#This Row],[M3]],$H$2:$L1657,4,FALSE),VLOOKUP(Fullmath[[#This Row],[M3]],$H1659:$L$2227,4,FALSE)),0)</f>
        <v>0</v>
      </c>
      <c r="AA1658" s="15">
        <f>IFERROR(_xlfn.IFNA(VLOOKUP(Fullmath[[#This Row],[M4]],$H$2:$L1657,2,FALSE),VLOOKUP(Fullmath[[#This Row],[M4]],$H1659:$L$2227,2,FALSE)),0)</f>
        <v>0</v>
      </c>
      <c r="AB1658" s="16">
        <f>IFERROR(_xlfn.IFNA(VLOOKUP(Fullmath[[#This Row],[M4]],$H$2:$L1657,4,FALSE),VLOOKUP(Fullmath[[#This Row],[M4]],$H1659:$L$2227,4,FALSE)),0)</f>
        <v>0</v>
      </c>
      <c r="AE1658" s="15">
        <f>IFERROR(_xlfn.IFNA(VLOOKUP(Fullmath[[#This Row],[M5]],$H$2:$L1657,2,FALSE),VLOOKUP(Fullmath[[#This Row],[M5]],$H1659:$L$2227,2,FALSE)),0)</f>
        <v>0</v>
      </c>
      <c r="AF1658" s="16">
        <f>IFERROR(_xlfn.IFNA(VLOOKUP(Fullmath[[#This Row],[M5]],$H$2:$L1657,4,FALSE),VLOOKUP(Fullmath[[#This Row],[M5]],$H1659:$L$2227,4,FALSE)),0)</f>
        <v>0</v>
      </c>
      <c r="AI1658" s="15">
        <f>IFERROR(_xlfn.IFNA(VLOOKUP(Fullmath[[#This Row],[M6]],$H$2:$L1657,2,FALSE),VLOOKUP(Fullmath[[#This Row],[M6]],$H1659:$L$2227,2,FALSE)),0)</f>
        <v>0</v>
      </c>
      <c r="AJ1658" s="16">
        <f>IFERROR(_xlfn.IFNA(VLOOKUP(Fullmath[[#This Row],[M6]],$H$2:$L1657,4,FALSE),VLOOKUP(Fullmath[[#This Row],[M6]],$H1659:$L$2227,4,FALSE)),0)</f>
        <v>0</v>
      </c>
      <c r="AM1658" s="6">
        <f>(IFERROR(VLOOKUP(AK1658,Components[[Name]:[Price]],2,FALSE),0))</f>
        <v>0</v>
      </c>
      <c r="AP1658" s="6">
        <f>(IFERROR(VLOOKUP(AN1658,Components[[Name]:[Price]],2,FALSE),0))</f>
        <v>0</v>
      </c>
      <c r="AS1658" s="6">
        <f>(IFERROR(VLOOKUP(AQ1658,Components[[Name]:[Price]],2,FALSE),0))</f>
        <v>0</v>
      </c>
      <c r="AV1658" s="6">
        <f>(IFERROR(VLOOKUP(AT1658,Components[[Name]:[Price]],2,FALSE),0))</f>
        <v>0</v>
      </c>
      <c r="AY1658" s="6">
        <f>(IFERROR(VLOOKUP(AW1658,Components[[Name]:[Price]],2,FALSE),0))</f>
        <v>0</v>
      </c>
      <c r="BB1658" s="6">
        <f>(IFERROR(VLOOKUP(AZ1658,Components[[Name]:[Price]],2,FALSE),0))</f>
        <v>0</v>
      </c>
    </row>
    <row r="1659" spans="9:54" x14ac:dyDescent="0.2">
      <c r="I1659" s="7" t="e">
        <f>Fullmath[[#This Row],[Total CP]]/Fullmath[[#This Row],[Quantity]]</f>
        <v>#DIV/0!</v>
      </c>
      <c r="J16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59" s="6" t="e">
        <f>Fullmath[[#This Row],[Mat Cost]]/Fullmath[[#This Row],[Quantity]]</f>
        <v>#DIV/0!</v>
      </c>
      <c r="L16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59" s="14"/>
      <c r="O1659" s="15">
        <f>IFERROR(_xlfn.IFNA(VLOOKUP(Fullmath[[#This Row],[M1]],$H$2:$L1658,2,FALSE),VLOOKUP(Fullmath[[#This Row],[M1]],$H1660:$L$2227,2,FALSE)),0)</f>
        <v>0</v>
      </c>
      <c r="P1659" s="16">
        <f>IFERROR(_xlfn.IFNA(VLOOKUP(Fullmath[[#This Row],[M1]],$H$2:$L1658,4,FALSE),VLOOKUP(Fullmath[[#This Row],[M1]],$H1660:$L$2227,4,FALSE)),0)</f>
        <v>0</v>
      </c>
      <c r="S1659" s="15">
        <f>IFERROR(_xlfn.IFNA(VLOOKUP(Fullmath[[#This Row],[M2]],$H$2:$L1658,2,FALSE),VLOOKUP(Fullmath[[#This Row],[M2]],$H1660:$L$2227,2,FALSE)),0)</f>
        <v>0</v>
      </c>
      <c r="T1659" s="16">
        <f>IFERROR(_xlfn.IFNA(VLOOKUP(Fullmath[[#This Row],[M2]],$H$2:$L1658,4,FALSE),VLOOKUP(Fullmath[[#This Row],[M2]],$H1660:$L$2227,4,FALSE)),0)</f>
        <v>0</v>
      </c>
      <c r="W1659" s="15">
        <f>IFERROR(_xlfn.IFNA(VLOOKUP(Fullmath[[#This Row],[M3]],$H$2:$L1658,2,FALSE),VLOOKUP(Fullmath[[#This Row],[M3]],$H1660:$L$2227,2,FALSE)),0)</f>
        <v>0</v>
      </c>
      <c r="X1659" s="16">
        <f>IFERROR(_xlfn.IFNA(VLOOKUP(Fullmath[[#This Row],[M3]],$H$2:$L1658,4,FALSE),VLOOKUP(Fullmath[[#This Row],[M3]],$H1660:$L$2227,4,FALSE)),0)</f>
        <v>0</v>
      </c>
      <c r="AA1659" s="15">
        <f>IFERROR(_xlfn.IFNA(VLOOKUP(Fullmath[[#This Row],[M4]],$H$2:$L1658,2,FALSE),VLOOKUP(Fullmath[[#This Row],[M4]],$H1660:$L$2227,2,FALSE)),0)</f>
        <v>0</v>
      </c>
      <c r="AB1659" s="16">
        <f>IFERROR(_xlfn.IFNA(VLOOKUP(Fullmath[[#This Row],[M4]],$H$2:$L1658,4,FALSE),VLOOKUP(Fullmath[[#This Row],[M4]],$H1660:$L$2227,4,FALSE)),0)</f>
        <v>0</v>
      </c>
      <c r="AE1659" s="15">
        <f>IFERROR(_xlfn.IFNA(VLOOKUP(Fullmath[[#This Row],[M5]],$H$2:$L1658,2,FALSE),VLOOKUP(Fullmath[[#This Row],[M5]],$H1660:$L$2227,2,FALSE)),0)</f>
        <v>0</v>
      </c>
      <c r="AF1659" s="16">
        <f>IFERROR(_xlfn.IFNA(VLOOKUP(Fullmath[[#This Row],[M5]],$H$2:$L1658,4,FALSE),VLOOKUP(Fullmath[[#This Row],[M5]],$H1660:$L$2227,4,FALSE)),0)</f>
        <v>0</v>
      </c>
      <c r="AI1659" s="15">
        <f>IFERROR(_xlfn.IFNA(VLOOKUP(Fullmath[[#This Row],[M6]],$H$2:$L1658,2,FALSE),VLOOKUP(Fullmath[[#This Row],[M6]],$H1660:$L$2227,2,FALSE)),0)</f>
        <v>0</v>
      </c>
      <c r="AJ1659" s="16">
        <f>IFERROR(_xlfn.IFNA(VLOOKUP(Fullmath[[#This Row],[M6]],$H$2:$L1658,4,FALSE),VLOOKUP(Fullmath[[#This Row],[M6]],$H1660:$L$2227,4,FALSE)),0)</f>
        <v>0</v>
      </c>
      <c r="AM1659" s="6">
        <f>(IFERROR(VLOOKUP(AK1659,Components[[Name]:[Price]],2,FALSE),0))</f>
        <v>0</v>
      </c>
      <c r="AP1659" s="6">
        <f>(IFERROR(VLOOKUP(AN1659,Components[[Name]:[Price]],2,FALSE),0))</f>
        <v>0</v>
      </c>
      <c r="AS1659" s="6">
        <f>(IFERROR(VLOOKUP(AQ1659,Components[[Name]:[Price]],2,FALSE),0))</f>
        <v>0</v>
      </c>
      <c r="AV1659" s="6">
        <f>(IFERROR(VLOOKUP(AT1659,Components[[Name]:[Price]],2,FALSE),0))</f>
        <v>0</v>
      </c>
      <c r="AY1659" s="6">
        <f>(IFERROR(VLOOKUP(AW1659,Components[[Name]:[Price]],2,FALSE),0))</f>
        <v>0</v>
      </c>
      <c r="BB1659" s="6">
        <f>(IFERROR(VLOOKUP(AZ1659,Components[[Name]:[Price]],2,FALSE),0))</f>
        <v>0</v>
      </c>
    </row>
    <row r="1660" spans="9:54" x14ac:dyDescent="0.2">
      <c r="I1660" s="7" t="e">
        <f>Fullmath[[#This Row],[Total CP]]/Fullmath[[#This Row],[Quantity]]</f>
        <v>#DIV/0!</v>
      </c>
      <c r="J16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0" s="6" t="e">
        <f>Fullmath[[#This Row],[Mat Cost]]/Fullmath[[#This Row],[Quantity]]</f>
        <v>#DIV/0!</v>
      </c>
      <c r="L16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0" s="14"/>
      <c r="O1660" s="15">
        <f>IFERROR(_xlfn.IFNA(VLOOKUP(Fullmath[[#This Row],[M1]],$H$2:$L1659,2,FALSE),VLOOKUP(Fullmath[[#This Row],[M1]],$H1661:$L$2227,2,FALSE)),0)</f>
        <v>0</v>
      </c>
      <c r="P1660" s="16">
        <f>IFERROR(_xlfn.IFNA(VLOOKUP(Fullmath[[#This Row],[M1]],$H$2:$L1659,4,FALSE),VLOOKUP(Fullmath[[#This Row],[M1]],$H1661:$L$2227,4,FALSE)),0)</f>
        <v>0</v>
      </c>
      <c r="S1660" s="15">
        <f>IFERROR(_xlfn.IFNA(VLOOKUP(Fullmath[[#This Row],[M2]],$H$2:$L1659,2,FALSE),VLOOKUP(Fullmath[[#This Row],[M2]],$H1661:$L$2227,2,FALSE)),0)</f>
        <v>0</v>
      </c>
      <c r="T1660" s="16">
        <f>IFERROR(_xlfn.IFNA(VLOOKUP(Fullmath[[#This Row],[M2]],$H$2:$L1659,4,FALSE),VLOOKUP(Fullmath[[#This Row],[M2]],$H1661:$L$2227,4,FALSE)),0)</f>
        <v>0</v>
      </c>
      <c r="W1660" s="15">
        <f>IFERROR(_xlfn.IFNA(VLOOKUP(Fullmath[[#This Row],[M3]],$H$2:$L1659,2,FALSE),VLOOKUP(Fullmath[[#This Row],[M3]],$H1661:$L$2227,2,FALSE)),0)</f>
        <v>0</v>
      </c>
      <c r="X1660" s="16">
        <f>IFERROR(_xlfn.IFNA(VLOOKUP(Fullmath[[#This Row],[M3]],$H$2:$L1659,4,FALSE),VLOOKUP(Fullmath[[#This Row],[M3]],$H1661:$L$2227,4,FALSE)),0)</f>
        <v>0</v>
      </c>
      <c r="AA1660" s="15">
        <f>IFERROR(_xlfn.IFNA(VLOOKUP(Fullmath[[#This Row],[M4]],$H$2:$L1659,2,FALSE),VLOOKUP(Fullmath[[#This Row],[M4]],$H1661:$L$2227,2,FALSE)),0)</f>
        <v>0</v>
      </c>
      <c r="AB1660" s="16">
        <f>IFERROR(_xlfn.IFNA(VLOOKUP(Fullmath[[#This Row],[M4]],$H$2:$L1659,4,FALSE),VLOOKUP(Fullmath[[#This Row],[M4]],$H1661:$L$2227,4,FALSE)),0)</f>
        <v>0</v>
      </c>
      <c r="AE1660" s="15">
        <f>IFERROR(_xlfn.IFNA(VLOOKUP(Fullmath[[#This Row],[M5]],$H$2:$L1659,2,FALSE),VLOOKUP(Fullmath[[#This Row],[M5]],$H1661:$L$2227,2,FALSE)),0)</f>
        <v>0</v>
      </c>
      <c r="AF1660" s="16">
        <f>IFERROR(_xlfn.IFNA(VLOOKUP(Fullmath[[#This Row],[M5]],$H$2:$L1659,4,FALSE),VLOOKUP(Fullmath[[#This Row],[M5]],$H1661:$L$2227,4,FALSE)),0)</f>
        <v>0</v>
      </c>
      <c r="AI1660" s="15">
        <f>IFERROR(_xlfn.IFNA(VLOOKUP(Fullmath[[#This Row],[M6]],$H$2:$L1659,2,FALSE),VLOOKUP(Fullmath[[#This Row],[M6]],$H1661:$L$2227,2,FALSE)),0)</f>
        <v>0</v>
      </c>
      <c r="AJ1660" s="16">
        <f>IFERROR(_xlfn.IFNA(VLOOKUP(Fullmath[[#This Row],[M6]],$H$2:$L1659,4,FALSE),VLOOKUP(Fullmath[[#This Row],[M6]],$H1661:$L$2227,4,FALSE)),0)</f>
        <v>0</v>
      </c>
      <c r="AM1660" s="6">
        <f>(IFERROR(VLOOKUP(AK1660,Components[[Name]:[Price]],2,FALSE),0))</f>
        <v>0</v>
      </c>
      <c r="AP1660" s="6">
        <f>(IFERROR(VLOOKUP(AN1660,Components[[Name]:[Price]],2,FALSE),0))</f>
        <v>0</v>
      </c>
      <c r="AS1660" s="6">
        <f>(IFERROR(VLOOKUP(AQ1660,Components[[Name]:[Price]],2,FALSE),0))</f>
        <v>0</v>
      </c>
      <c r="AV1660" s="6">
        <f>(IFERROR(VLOOKUP(AT1660,Components[[Name]:[Price]],2,FALSE),0))</f>
        <v>0</v>
      </c>
      <c r="AY1660" s="6">
        <f>(IFERROR(VLOOKUP(AW1660,Components[[Name]:[Price]],2,FALSE),0))</f>
        <v>0</v>
      </c>
      <c r="BB1660" s="6">
        <f>(IFERROR(VLOOKUP(AZ1660,Components[[Name]:[Price]],2,FALSE),0))</f>
        <v>0</v>
      </c>
    </row>
    <row r="1661" spans="9:54" x14ac:dyDescent="0.2">
      <c r="I1661" s="7" t="e">
        <f>Fullmath[[#This Row],[Total CP]]/Fullmath[[#This Row],[Quantity]]</f>
        <v>#DIV/0!</v>
      </c>
      <c r="J16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1" s="6" t="e">
        <f>Fullmath[[#This Row],[Mat Cost]]/Fullmath[[#This Row],[Quantity]]</f>
        <v>#DIV/0!</v>
      </c>
      <c r="L16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1" s="14"/>
      <c r="O1661" s="15">
        <f>IFERROR(_xlfn.IFNA(VLOOKUP(Fullmath[[#This Row],[M1]],$H$2:$L1660,2,FALSE),VLOOKUP(Fullmath[[#This Row],[M1]],$H1662:$L$2227,2,FALSE)),0)</f>
        <v>0</v>
      </c>
      <c r="P1661" s="16">
        <f>IFERROR(_xlfn.IFNA(VLOOKUP(Fullmath[[#This Row],[M1]],$H$2:$L1660,4,FALSE),VLOOKUP(Fullmath[[#This Row],[M1]],$H1662:$L$2227,4,FALSE)),0)</f>
        <v>0</v>
      </c>
      <c r="S1661" s="15">
        <f>IFERROR(_xlfn.IFNA(VLOOKUP(Fullmath[[#This Row],[M2]],$H$2:$L1660,2,FALSE),VLOOKUP(Fullmath[[#This Row],[M2]],$H1662:$L$2227,2,FALSE)),0)</f>
        <v>0</v>
      </c>
      <c r="T1661" s="16">
        <f>IFERROR(_xlfn.IFNA(VLOOKUP(Fullmath[[#This Row],[M2]],$H$2:$L1660,4,FALSE),VLOOKUP(Fullmath[[#This Row],[M2]],$H1662:$L$2227,4,FALSE)),0)</f>
        <v>0</v>
      </c>
      <c r="W1661" s="15">
        <f>IFERROR(_xlfn.IFNA(VLOOKUP(Fullmath[[#This Row],[M3]],$H$2:$L1660,2,FALSE),VLOOKUP(Fullmath[[#This Row],[M3]],$H1662:$L$2227,2,FALSE)),0)</f>
        <v>0</v>
      </c>
      <c r="X1661" s="16">
        <f>IFERROR(_xlfn.IFNA(VLOOKUP(Fullmath[[#This Row],[M3]],$H$2:$L1660,4,FALSE),VLOOKUP(Fullmath[[#This Row],[M3]],$H1662:$L$2227,4,FALSE)),0)</f>
        <v>0</v>
      </c>
      <c r="AA1661" s="15">
        <f>IFERROR(_xlfn.IFNA(VLOOKUP(Fullmath[[#This Row],[M4]],$H$2:$L1660,2,FALSE),VLOOKUP(Fullmath[[#This Row],[M4]],$H1662:$L$2227,2,FALSE)),0)</f>
        <v>0</v>
      </c>
      <c r="AB1661" s="16">
        <f>IFERROR(_xlfn.IFNA(VLOOKUP(Fullmath[[#This Row],[M4]],$H$2:$L1660,4,FALSE),VLOOKUP(Fullmath[[#This Row],[M4]],$H1662:$L$2227,4,FALSE)),0)</f>
        <v>0</v>
      </c>
      <c r="AE1661" s="15">
        <f>IFERROR(_xlfn.IFNA(VLOOKUP(Fullmath[[#This Row],[M5]],$H$2:$L1660,2,FALSE),VLOOKUP(Fullmath[[#This Row],[M5]],$H1662:$L$2227,2,FALSE)),0)</f>
        <v>0</v>
      </c>
      <c r="AF1661" s="16">
        <f>IFERROR(_xlfn.IFNA(VLOOKUP(Fullmath[[#This Row],[M5]],$H$2:$L1660,4,FALSE),VLOOKUP(Fullmath[[#This Row],[M5]],$H1662:$L$2227,4,FALSE)),0)</f>
        <v>0</v>
      </c>
      <c r="AI1661" s="15">
        <f>IFERROR(_xlfn.IFNA(VLOOKUP(Fullmath[[#This Row],[M6]],$H$2:$L1660,2,FALSE),VLOOKUP(Fullmath[[#This Row],[M6]],$H1662:$L$2227,2,FALSE)),0)</f>
        <v>0</v>
      </c>
      <c r="AJ1661" s="16">
        <f>IFERROR(_xlfn.IFNA(VLOOKUP(Fullmath[[#This Row],[M6]],$H$2:$L1660,4,FALSE),VLOOKUP(Fullmath[[#This Row],[M6]],$H1662:$L$2227,4,FALSE)),0)</f>
        <v>0</v>
      </c>
      <c r="AM1661" s="6">
        <f>(IFERROR(VLOOKUP(AK1661,Components[[Name]:[Price]],2,FALSE),0))</f>
        <v>0</v>
      </c>
      <c r="AP1661" s="6">
        <f>(IFERROR(VLOOKUP(AN1661,Components[[Name]:[Price]],2,FALSE),0))</f>
        <v>0</v>
      </c>
      <c r="AS1661" s="6">
        <f>(IFERROR(VLOOKUP(AQ1661,Components[[Name]:[Price]],2,FALSE),0))</f>
        <v>0</v>
      </c>
      <c r="AV1661" s="6">
        <f>(IFERROR(VLOOKUP(AT1661,Components[[Name]:[Price]],2,FALSE),0))</f>
        <v>0</v>
      </c>
      <c r="AY1661" s="6">
        <f>(IFERROR(VLOOKUP(AW1661,Components[[Name]:[Price]],2,FALSE),0))</f>
        <v>0</v>
      </c>
      <c r="BB1661" s="6">
        <f>(IFERROR(VLOOKUP(AZ1661,Components[[Name]:[Price]],2,FALSE),0))</f>
        <v>0</v>
      </c>
    </row>
    <row r="1662" spans="9:54" x14ac:dyDescent="0.2">
      <c r="I1662" s="7" t="e">
        <f>Fullmath[[#This Row],[Total CP]]/Fullmath[[#This Row],[Quantity]]</f>
        <v>#DIV/0!</v>
      </c>
      <c r="J16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2" s="6" t="e">
        <f>Fullmath[[#This Row],[Mat Cost]]/Fullmath[[#This Row],[Quantity]]</f>
        <v>#DIV/0!</v>
      </c>
      <c r="L16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2" s="14"/>
      <c r="O1662" s="15">
        <f>IFERROR(_xlfn.IFNA(VLOOKUP(Fullmath[[#This Row],[M1]],$H$2:$L1661,2,FALSE),VLOOKUP(Fullmath[[#This Row],[M1]],$H1663:$L$2227,2,FALSE)),0)</f>
        <v>0</v>
      </c>
      <c r="P1662" s="16">
        <f>IFERROR(_xlfn.IFNA(VLOOKUP(Fullmath[[#This Row],[M1]],$H$2:$L1661,4,FALSE),VLOOKUP(Fullmath[[#This Row],[M1]],$H1663:$L$2227,4,FALSE)),0)</f>
        <v>0</v>
      </c>
      <c r="S1662" s="15">
        <f>IFERROR(_xlfn.IFNA(VLOOKUP(Fullmath[[#This Row],[M2]],$H$2:$L1661,2,FALSE),VLOOKUP(Fullmath[[#This Row],[M2]],$H1663:$L$2227,2,FALSE)),0)</f>
        <v>0</v>
      </c>
      <c r="T1662" s="16">
        <f>IFERROR(_xlfn.IFNA(VLOOKUP(Fullmath[[#This Row],[M2]],$H$2:$L1661,4,FALSE),VLOOKUP(Fullmath[[#This Row],[M2]],$H1663:$L$2227,4,FALSE)),0)</f>
        <v>0</v>
      </c>
      <c r="W1662" s="15">
        <f>IFERROR(_xlfn.IFNA(VLOOKUP(Fullmath[[#This Row],[M3]],$H$2:$L1661,2,FALSE),VLOOKUP(Fullmath[[#This Row],[M3]],$H1663:$L$2227,2,FALSE)),0)</f>
        <v>0</v>
      </c>
      <c r="X1662" s="16">
        <f>IFERROR(_xlfn.IFNA(VLOOKUP(Fullmath[[#This Row],[M3]],$H$2:$L1661,4,FALSE),VLOOKUP(Fullmath[[#This Row],[M3]],$H1663:$L$2227,4,FALSE)),0)</f>
        <v>0</v>
      </c>
      <c r="AA1662" s="15">
        <f>IFERROR(_xlfn.IFNA(VLOOKUP(Fullmath[[#This Row],[M4]],$H$2:$L1661,2,FALSE),VLOOKUP(Fullmath[[#This Row],[M4]],$H1663:$L$2227,2,FALSE)),0)</f>
        <v>0</v>
      </c>
      <c r="AB1662" s="16">
        <f>IFERROR(_xlfn.IFNA(VLOOKUP(Fullmath[[#This Row],[M4]],$H$2:$L1661,4,FALSE),VLOOKUP(Fullmath[[#This Row],[M4]],$H1663:$L$2227,4,FALSE)),0)</f>
        <v>0</v>
      </c>
      <c r="AE1662" s="15">
        <f>IFERROR(_xlfn.IFNA(VLOOKUP(Fullmath[[#This Row],[M5]],$H$2:$L1661,2,FALSE),VLOOKUP(Fullmath[[#This Row],[M5]],$H1663:$L$2227,2,FALSE)),0)</f>
        <v>0</v>
      </c>
      <c r="AF1662" s="16">
        <f>IFERROR(_xlfn.IFNA(VLOOKUP(Fullmath[[#This Row],[M5]],$H$2:$L1661,4,FALSE),VLOOKUP(Fullmath[[#This Row],[M5]],$H1663:$L$2227,4,FALSE)),0)</f>
        <v>0</v>
      </c>
      <c r="AI1662" s="15">
        <f>IFERROR(_xlfn.IFNA(VLOOKUP(Fullmath[[#This Row],[M6]],$H$2:$L1661,2,FALSE),VLOOKUP(Fullmath[[#This Row],[M6]],$H1663:$L$2227,2,FALSE)),0)</f>
        <v>0</v>
      </c>
      <c r="AJ1662" s="16">
        <f>IFERROR(_xlfn.IFNA(VLOOKUP(Fullmath[[#This Row],[M6]],$H$2:$L1661,4,FALSE),VLOOKUP(Fullmath[[#This Row],[M6]],$H1663:$L$2227,4,FALSE)),0)</f>
        <v>0</v>
      </c>
      <c r="AM1662" s="6">
        <f>(IFERROR(VLOOKUP(AK1662,Components[[Name]:[Price]],2,FALSE),0))</f>
        <v>0</v>
      </c>
      <c r="AP1662" s="6">
        <f>(IFERROR(VLOOKUP(AN1662,Components[[Name]:[Price]],2,FALSE),0))</f>
        <v>0</v>
      </c>
      <c r="AS1662" s="6">
        <f>(IFERROR(VLOOKUP(AQ1662,Components[[Name]:[Price]],2,FALSE),0))</f>
        <v>0</v>
      </c>
      <c r="AV1662" s="6">
        <f>(IFERROR(VLOOKUP(AT1662,Components[[Name]:[Price]],2,FALSE),0))</f>
        <v>0</v>
      </c>
      <c r="AY1662" s="6">
        <f>(IFERROR(VLOOKUP(AW1662,Components[[Name]:[Price]],2,FALSE),0))</f>
        <v>0</v>
      </c>
      <c r="BB1662" s="6">
        <f>(IFERROR(VLOOKUP(AZ1662,Components[[Name]:[Price]],2,FALSE),0))</f>
        <v>0</v>
      </c>
    </row>
    <row r="1663" spans="9:54" x14ac:dyDescent="0.2">
      <c r="I1663" s="7" t="e">
        <f>Fullmath[[#This Row],[Total CP]]/Fullmath[[#This Row],[Quantity]]</f>
        <v>#DIV/0!</v>
      </c>
      <c r="J16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3" s="6" t="e">
        <f>Fullmath[[#This Row],[Mat Cost]]/Fullmath[[#This Row],[Quantity]]</f>
        <v>#DIV/0!</v>
      </c>
      <c r="L16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3" s="14"/>
      <c r="O1663" s="15">
        <f>IFERROR(_xlfn.IFNA(VLOOKUP(Fullmath[[#This Row],[M1]],$H$2:$L1662,2,FALSE),VLOOKUP(Fullmath[[#This Row],[M1]],$H1664:$L$2227,2,FALSE)),0)</f>
        <v>0</v>
      </c>
      <c r="P1663" s="16">
        <f>IFERROR(_xlfn.IFNA(VLOOKUP(Fullmath[[#This Row],[M1]],$H$2:$L1662,4,FALSE),VLOOKUP(Fullmath[[#This Row],[M1]],$H1664:$L$2227,4,FALSE)),0)</f>
        <v>0</v>
      </c>
      <c r="S1663" s="15">
        <f>IFERROR(_xlfn.IFNA(VLOOKUP(Fullmath[[#This Row],[M2]],$H$2:$L1662,2,FALSE),VLOOKUP(Fullmath[[#This Row],[M2]],$H1664:$L$2227,2,FALSE)),0)</f>
        <v>0</v>
      </c>
      <c r="T1663" s="16">
        <f>IFERROR(_xlfn.IFNA(VLOOKUP(Fullmath[[#This Row],[M2]],$H$2:$L1662,4,FALSE),VLOOKUP(Fullmath[[#This Row],[M2]],$H1664:$L$2227,4,FALSE)),0)</f>
        <v>0</v>
      </c>
      <c r="W1663" s="15">
        <f>IFERROR(_xlfn.IFNA(VLOOKUP(Fullmath[[#This Row],[M3]],$H$2:$L1662,2,FALSE),VLOOKUP(Fullmath[[#This Row],[M3]],$H1664:$L$2227,2,FALSE)),0)</f>
        <v>0</v>
      </c>
      <c r="X1663" s="16">
        <f>IFERROR(_xlfn.IFNA(VLOOKUP(Fullmath[[#This Row],[M3]],$H$2:$L1662,4,FALSE),VLOOKUP(Fullmath[[#This Row],[M3]],$H1664:$L$2227,4,FALSE)),0)</f>
        <v>0</v>
      </c>
      <c r="AA1663" s="15">
        <f>IFERROR(_xlfn.IFNA(VLOOKUP(Fullmath[[#This Row],[M4]],$H$2:$L1662,2,FALSE),VLOOKUP(Fullmath[[#This Row],[M4]],$H1664:$L$2227,2,FALSE)),0)</f>
        <v>0</v>
      </c>
      <c r="AB1663" s="16">
        <f>IFERROR(_xlfn.IFNA(VLOOKUP(Fullmath[[#This Row],[M4]],$H$2:$L1662,4,FALSE),VLOOKUP(Fullmath[[#This Row],[M4]],$H1664:$L$2227,4,FALSE)),0)</f>
        <v>0</v>
      </c>
      <c r="AE1663" s="15">
        <f>IFERROR(_xlfn.IFNA(VLOOKUP(Fullmath[[#This Row],[M5]],$H$2:$L1662,2,FALSE),VLOOKUP(Fullmath[[#This Row],[M5]],$H1664:$L$2227,2,FALSE)),0)</f>
        <v>0</v>
      </c>
      <c r="AF1663" s="16">
        <f>IFERROR(_xlfn.IFNA(VLOOKUP(Fullmath[[#This Row],[M5]],$H$2:$L1662,4,FALSE),VLOOKUP(Fullmath[[#This Row],[M5]],$H1664:$L$2227,4,FALSE)),0)</f>
        <v>0</v>
      </c>
      <c r="AI1663" s="15">
        <f>IFERROR(_xlfn.IFNA(VLOOKUP(Fullmath[[#This Row],[M6]],$H$2:$L1662,2,FALSE),VLOOKUP(Fullmath[[#This Row],[M6]],$H1664:$L$2227,2,FALSE)),0)</f>
        <v>0</v>
      </c>
      <c r="AJ1663" s="16">
        <f>IFERROR(_xlfn.IFNA(VLOOKUP(Fullmath[[#This Row],[M6]],$H$2:$L1662,4,FALSE),VLOOKUP(Fullmath[[#This Row],[M6]],$H1664:$L$2227,4,FALSE)),0)</f>
        <v>0</v>
      </c>
      <c r="AM1663" s="6">
        <f>(IFERROR(VLOOKUP(AK1663,Components[[Name]:[Price]],2,FALSE),0))</f>
        <v>0</v>
      </c>
      <c r="AP1663" s="6">
        <f>(IFERROR(VLOOKUP(AN1663,Components[[Name]:[Price]],2,FALSE),0))</f>
        <v>0</v>
      </c>
      <c r="AS1663" s="6">
        <f>(IFERROR(VLOOKUP(AQ1663,Components[[Name]:[Price]],2,FALSE),0))</f>
        <v>0</v>
      </c>
      <c r="AV1663" s="6">
        <f>(IFERROR(VLOOKUP(AT1663,Components[[Name]:[Price]],2,FALSE),0))</f>
        <v>0</v>
      </c>
      <c r="AY1663" s="6">
        <f>(IFERROR(VLOOKUP(AW1663,Components[[Name]:[Price]],2,FALSE),0))</f>
        <v>0</v>
      </c>
      <c r="BB1663" s="6">
        <f>(IFERROR(VLOOKUP(AZ1663,Components[[Name]:[Price]],2,FALSE),0))</f>
        <v>0</v>
      </c>
    </row>
    <row r="1664" spans="9:54" x14ac:dyDescent="0.2">
      <c r="I1664" s="7" t="e">
        <f>Fullmath[[#This Row],[Total CP]]/Fullmath[[#This Row],[Quantity]]</f>
        <v>#DIV/0!</v>
      </c>
      <c r="J16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4" s="6" t="e">
        <f>Fullmath[[#This Row],[Mat Cost]]/Fullmath[[#This Row],[Quantity]]</f>
        <v>#DIV/0!</v>
      </c>
      <c r="L16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4" s="14"/>
      <c r="O1664" s="15">
        <f>IFERROR(_xlfn.IFNA(VLOOKUP(Fullmath[[#This Row],[M1]],$H$2:$L1663,2,FALSE),VLOOKUP(Fullmath[[#This Row],[M1]],$H1665:$L$2227,2,FALSE)),0)</f>
        <v>0</v>
      </c>
      <c r="P1664" s="16">
        <f>IFERROR(_xlfn.IFNA(VLOOKUP(Fullmath[[#This Row],[M1]],$H$2:$L1663,4,FALSE),VLOOKUP(Fullmath[[#This Row],[M1]],$H1665:$L$2227,4,FALSE)),0)</f>
        <v>0</v>
      </c>
      <c r="S1664" s="15">
        <f>IFERROR(_xlfn.IFNA(VLOOKUP(Fullmath[[#This Row],[M2]],$H$2:$L1663,2,FALSE),VLOOKUP(Fullmath[[#This Row],[M2]],$H1665:$L$2227,2,FALSE)),0)</f>
        <v>0</v>
      </c>
      <c r="T1664" s="16">
        <f>IFERROR(_xlfn.IFNA(VLOOKUP(Fullmath[[#This Row],[M2]],$H$2:$L1663,4,FALSE),VLOOKUP(Fullmath[[#This Row],[M2]],$H1665:$L$2227,4,FALSE)),0)</f>
        <v>0</v>
      </c>
      <c r="W1664" s="15">
        <f>IFERROR(_xlfn.IFNA(VLOOKUP(Fullmath[[#This Row],[M3]],$H$2:$L1663,2,FALSE),VLOOKUP(Fullmath[[#This Row],[M3]],$H1665:$L$2227,2,FALSE)),0)</f>
        <v>0</v>
      </c>
      <c r="X1664" s="16">
        <f>IFERROR(_xlfn.IFNA(VLOOKUP(Fullmath[[#This Row],[M3]],$H$2:$L1663,4,FALSE),VLOOKUP(Fullmath[[#This Row],[M3]],$H1665:$L$2227,4,FALSE)),0)</f>
        <v>0</v>
      </c>
      <c r="AA1664" s="15">
        <f>IFERROR(_xlfn.IFNA(VLOOKUP(Fullmath[[#This Row],[M4]],$H$2:$L1663,2,FALSE),VLOOKUP(Fullmath[[#This Row],[M4]],$H1665:$L$2227,2,FALSE)),0)</f>
        <v>0</v>
      </c>
      <c r="AB1664" s="16">
        <f>IFERROR(_xlfn.IFNA(VLOOKUP(Fullmath[[#This Row],[M4]],$H$2:$L1663,4,FALSE),VLOOKUP(Fullmath[[#This Row],[M4]],$H1665:$L$2227,4,FALSE)),0)</f>
        <v>0</v>
      </c>
      <c r="AE1664" s="15">
        <f>IFERROR(_xlfn.IFNA(VLOOKUP(Fullmath[[#This Row],[M5]],$H$2:$L1663,2,FALSE),VLOOKUP(Fullmath[[#This Row],[M5]],$H1665:$L$2227,2,FALSE)),0)</f>
        <v>0</v>
      </c>
      <c r="AF1664" s="16">
        <f>IFERROR(_xlfn.IFNA(VLOOKUP(Fullmath[[#This Row],[M5]],$H$2:$L1663,4,FALSE),VLOOKUP(Fullmath[[#This Row],[M5]],$H1665:$L$2227,4,FALSE)),0)</f>
        <v>0</v>
      </c>
      <c r="AI1664" s="15">
        <f>IFERROR(_xlfn.IFNA(VLOOKUP(Fullmath[[#This Row],[M6]],$H$2:$L1663,2,FALSE),VLOOKUP(Fullmath[[#This Row],[M6]],$H1665:$L$2227,2,FALSE)),0)</f>
        <v>0</v>
      </c>
      <c r="AJ1664" s="16">
        <f>IFERROR(_xlfn.IFNA(VLOOKUP(Fullmath[[#This Row],[M6]],$H$2:$L1663,4,FALSE),VLOOKUP(Fullmath[[#This Row],[M6]],$H1665:$L$2227,4,FALSE)),0)</f>
        <v>0</v>
      </c>
      <c r="AM1664" s="6">
        <f>(IFERROR(VLOOKUP(AK1664,Components[[Name]:[Price]],2,FALSE),0))</f>
        <v>0</v>
      </c>
      <c r="AP1664" s="6">
        <f>(IFERROR(VLOOKUP(AN1664,Components[[Name]:[Price]],2,FALSE),0))</f>
        <v>0</v>
      </c>
      <c r="AS1664" s="6">
        <f>(IFERROR(VLOOKUP(AQ1664,Components[[Name]:[Price]],2,FALSE),0))</f>
        <v>0</v>
      </c>
      <c r="AV1664" s="6">
        <f>(IFERROR(VLOOKUP(AT1664,Components[[Name]:[Price]],2,FALSE),0))</f>
        <v>0</v>
      </c>
      <c r="AY1664" s="6">
        <f>(IFERROR(VLOOKUP(AW1664,Components[[Name]:[Price]],2,FALSE),0))</f>
        <v>0</v>
      </c>
      <c r="BB1664" s="6">
        <f>(IFERROR(VLOOKUP(AZ1664,Components[[Name]:[Price]],2,FALSE),0))</f>
        <v>0</v>
      </c>
    </row>
    <row r="1665" spans="9:54" x14ac:dyDescent="0.2">
      <c r="I1665" s="7" t="e">
        <f>Fullmath[[#This Row],[Total CP]]/Fullmath[[#This Row],[Quantity]]</f>
        <v>#DIV/0!</v>
      </c>
      <c r="J16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5" s="6" t="e">
        <f>Fullmath[[#This Row],[Mat Cost]]/Fullmath[[#This Row],[Quantity]]</f>
        <v>#DIV/0!</v>
      </c>
      <c r="L16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5" s="14"/>
      <c r="O1665" s="15">
        <f>IFERROR(_xlfn.IFNA(VLOOKUP(Fullmath[[#This Row],[M1]],$H$2:$L1664,2,FALSE),VLOOKUP(Fullmath[[#This Row],[M1]],$H1666:$L$2227,2,FALSE)),0)</f>
        <v>0</v>
      </c>
      <c r="P1665" s="16">
        <f>IFERROR(_xlfn.IFNA(VLOOKUP(Fullmath[[#This Row],[M1]],$H$2:$L1664,4,FALSE),VLOOKUP(Fullmath[[#This Row],[M1]],$H1666:$L$2227,4,FALSE)),0)</f>
        <v>0</v>
      </c>
      <c r="S1665" s="15">
        <f>IFERROR(_xlfn.IFNA(VLOOKUP(Fullmath[[#This Row],[M2]],$H$2:$L1664,2,FALSE),VLOOKUP(Fullmath[[#This Row],[M2]],$H1666:$L$2227,2,FALSE)),0)</f>
        <v>0</v>
      </c>
      <c r="T1665" s="16">
        <f>IFERROR(_xlfn.IFNA(VLOOKUP(Fullmath[[#This Row],[M2]],$H$2:$L1664,4,FALSE),VLOOKUP(Fullmath[[#This Row],[M2]],$H1666:$L$2227,4,FALSE)),0)</f>
        <v>0</v>
      </c>
      <c r="W1665" s="15">
        <f>IFERROR(_xlfn.IFNA(VLOOKUP(Fullmath[[#This Row],[M3]],$H$2:$L1664,2,FALSE),VLOOKUP(Fullmath[[#This Row],[M3]],$H1666:$L$2227,2,FALSE)),0)</f>
        <v>0</v>
      </c>
      <c r="X1665" s="16">
        <f>IFERROR(_xlfn.IFNA(VLOOKUP(Fullmath[[#This Row],[M3]],$H$2:$L1664,4,FALSE),VLOOKUP(Fullmath[[#This Row],[M3]],$H1666:$L$2227,4,FALSE)),0)</f>
        <v>0</v>
      </c>
      <c r="AA1665" s="15">
        <f>IFERROR(_xlfn.IFNA(VLOOKUP(Fullmath[[#This Row],[M4]],$H$2:$L1664,2,FALSE),VLOOKUP(Fullmath[[#This Row],[M4]],$H1666:$L$2227,2,FALSE)),0)</f>
        <v>0</v>
      </c>
      <c r="AB1665" s="16">
        <f>IFERROR(_xlfn.IFNA(VLOOKUP(Fullmath[[#This Row],[M4]],$H$2:$L1664,4,FALSE),VLOOKUP(Fullmath[[#This Row],[M4]],$H1666:$L$2227,4,FALSE)),0)</f>
        <v>0</v>
      </c>
      <c r="AE1665" s="15">
        <f>IFERROR(_xlfn.IFNA(VLOOKUP(Fullmath[[#This Row],[M5]],$H$2:$L1664,2,FALSE),VLOOKUP(Fullmath[[#This Row],[M5]],$H1666:$L$2227,2,FALSE)),0)</f>
        <v>0</v>
      </c>
      <c r="AF1665" s="16">
        <f>IFERROR(_xlfn.IFNA(VLOOKUP(Fullmath[[#This Row],[M5]],$H$2:$L1664,4,FALSE),VLOOKUP(Fullmath[[#This Row],[M5]],$H1666:$L$2227,4,FALSE)),0)</f>
        <v>0</v>
      </c>
      <c r="AI1665" s="15">
        <f>IFERROR(_xlfn.IFNA(VLOOKUP(Fullmath[[#This Row],[M6]],$H$2:$L1664,2,FALSE),VLOOKUP(Fullmath[[#This Row],[M6]],$H1666:$L$2227,2,FALSE)),0)</f>
        <v>0</v>
      </c>
      <c r="AJ1665" s="16">
        <f>IFERROR(_xlfn.IFNA(VLOOKUP(Fullmath[[#This Row],[M6]],$H$2:$L1664,4,FALSE),VLOOKUP(Fullmath[[#This Row],[M6]],$H1666:$L$2227,4,FALSE)),0)</f>
        <v>0</v>
      </c>
      <c r="AM1665" s="6">
        <f>(IFERROR(VLOOKUP(AK1665,Components[[Name]:[Price]],2,FALSE),0))</f>
        <v>0</v>
      </c>
      <c r="AP1665" s="6">
        <f>(IFERROR(VLOOKUP(AN1665,Components[[Name]:[Price]],2,FALSE),0))</f>
        <v>0</v>
      </c>
      <c r="AS1665" s="6">
        <f>(IFERROR(VLOOKUP(AQ1665,Components[[Name]:[Price]],2,FALSE),0))</f>
        <v>0</v>
      </c>
      <c r="AV1665" s="6">
        <f>(IFERROR(VLOOKUP(AT1665,Components[[Name]:[Price]],2,FALSE),0))</f>
        <v>0</v>
      </c>
      <c r="AY1665" s="6">
        <f>(IFERROR(VLOOKUP(AW1665,Components[[Name]:[Price]],2,FALSE),0))</f>
        <v>0</v>
      </c>
      <c r="BB1665" s="6">
        <f>(IFERROR(VLOOKUP(AZ1665,Components[[Name]:[Price]],2,FALSE),0))</f>
        <v>0</v>
      </c>
    </row>
    <row r="1666" spans="9:54" x14ac:dyDescent="0.2">
      <c r="I1666" s="7" t="e">
        <f>Fullmath[[#This Row],[Total CP]]/Fullmath[[#This Row],[Quantity]]</f>
        <v>#DIV/0!</v>
      </c>
      <c r="J16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6" s="6" t="e">
        <f>Fullmath[[#This Row],[Mat Cost]]/Fullmath[[#This Row],[Quantity]]</f>
        <v>#DIV/0!</v>
      </c>
      <c r="L16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6" s="14"/>
      <c r="O1666" s="15">
        <f>IFERROR(_xlfn.IFNA(VLOOKUP(Fullmath[[#This Row],[M1]],$H$2:$L1665,2,FALSE),VLOOKUP(Fullmath[[#This Row],[M1]],$H1667:$L$2227,2,FALSE)),0)</f>
        <v>0</v>
      </c>
      <c r="P1666" s="16">
        <f>IFERROR(_xlfn.IFNA(VLOOKUP(Fullmath[[#This Row],[M1]],$H$2:$L1665,4,FALSE),VLOOKUP(Fullmath[[#This Row],[M1]],$H1667:$L$2227,4,FALSE)),0)</f>
        <v>0</v>
      </c>
      <c r="S1666" s="15">
        <f>IFERROR(_xlfn.IFNA(VLOOKUP(Fullmath[[#This Row],[M2]],$H$2:$L1665,2,FALSE),VLOOKUP(Fullmath[[#This Row],[M2]],$H1667:$L$2227,2,FALSE)),0)</f>
        <v>0</v>
      </c>
      <c r="T1666" s="16">
        <f>IFERROR(_xlfn.IFNA(VLOOKUP(Fullmath[[#This Row],[M2]],$H$2:$L1665,4,FALSE),VLOOKUP(Fullmath[[#This Row],[M2]],$H1667:$L$2227,4,FALSE)),0)</f>
        <v>0</v>
      </c>
      <c r="W1666" s="15">
        <f>IFERROR(_xlfn.IFNA(VLOOKUP(Fullmath[[#This Row],[M3]],$H$2:$L1665,2,FALSE),VLOOKUP(Fullmath[[#This Row],[M3]],$H1667:$L$2227,2,FALSE)),0)</f>
        <v>0</v>
      </c>
      <c r="X1666" s="16">
        <f>IFERROR(_xlfn.IFNA(VLOOKUP(Fullmath[[#This Row],[M3]],$H$2:$L1665,4,FALSE),VLOOKUP(Fullmath[[#This Row],[M3]],$H1667:$L$2227,4,FALSE)),0)</f>
        <v>0</v>
      </c>
      <c r="AA1666" s="15">
        <f>IFERROR(_xlfn.IFNA(VLOOKUP(Fullmath[[#This Row],[M4]],$H$2:$L1665,2,FALSE),VLOOKUP(Fullmath[[#This Row],[M4]],$H1667:$L$2227,2,FALSE)),0)</f>
        <v>0</v>
      </c>
      <c r="AB1666" s="16">
        <f>IFERROR(_xlfn.IFNA(VLOOKUP(Fullmath[[#This Row],[M4]],$H$2:$L1665,4,FALSE),VLOOKUP(Fullmath[[#This Row],[M4]],$H1667:$L$2227,4,FALSE)),0)</f>
        <v>0</v>
      </c>
      <c r="AE1666" s="15">
        <f>IFERROR(_xlfn.IFNA(VLOOKUP(Fullmath[[#This Row],[M5]],$H$2:$L1665,2,FALSE),VLOOKUP(Fullmath[[#This Row],[M5]],$H1667:$L$2227,2,FALSE)),0)</f>
        <v>0</v>
      </c>
      <c r="AF1666" s="16">
        <f>IFERROR(_xlfn.IFNA(VLOOKUP(Fullmath[[#This Row],[M5]],$H$2:$L1665,4,FALSE),VLOOKUP(Fullmath[[#This Row],[M5]],$H1667:$L$2227,4,FALSE)),0)</f>
        <v>0</v>
      </c>
      <c r="AI1666" s="15">
        <f>IFERROR(_xlfn.IFNA(VLOOKUP(Fullmath[[#This Row],[M6]],$H$2:$L1665,2,FALSE),VLOOKUP(Fullmath[[#This Row],[M6]],$H1667:$L$2227,2,FALSE)),0)</f>
        <v>0</v>
      </c>
      <c r="AJ1666" s="16">
        <f>IFERROR(_xlfn.IFNA(VLOOKUP(Fullmath[[#This Row],[M6]],$H$2:$L1665,4,FALSE),VLOOKUP(Fullmath[[#This Row],[M6]],$H1667:$L$2227,4,FALSE)),0)</f>
        <v>0</v>
      </c>
      <c r="AM1666" s="6">
        <f>(IFERROR(VLOOKUP(AK1666,Components[[Name]:[Price]],2,FALSE),0))</f>
        <v>0</v>
      </c>
      <c r="AP1666" s="6">
        <f>(IFERROR(VLOOKUP(AN1666,Components[[Name]:[Price]],2,FALSE),0))</f>
        <v>0</v>
      </c>
      <c r="AS1666" s="6">
        <f>(IFERROR(VLOOKUP(AQ1666,Components[[Name]:[Price]],2,FALSE),0))</f>
        <v>0</v>
      </c>
      <c r="AV1666" s="6">
        <f>(IFERROR(VLOOKUP(AT1666,Components[[Name]:[Price]],2,FALSE),0))</f>
        <v>0</v>
      </c>
      <c r="AY1666" s="6">
        <f>(IFERROR(VLOOKUP(AW1666,Components[[Name]:[Price]],2,FALSE),0))</f>
        <v>0</v>
      </c>
      <c r="BB1666" s="6">
        <f>(IFERROR(VLOOKUP(AZ1666,Components[[Name]:[Price]],2,FALSE),0))</f>
        <v>0</v>
      </c>
    </row>
    <row r="1667" spans="9:54" x14ac:dyDescent="0.2">
      <c r="I1667" s="7" t="e">
        <f>Fullmath[[#This Row],[Total CP]]/Fullmath[[#This Row],[Quantity]]</f>
        <v>#DIV/0!</v>
      </c>
      <c r="J16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7" s="6" t="e">
        <f>Fullmath[[#This Row],[Mat Cost]]/Fullmath[[#This Row],[Quantity]]</f>
        <v>#DIV/0!</v>
      </c>
      <c r="L16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7" s="14"/>
      <c r="O1667" s="15">
        <f>IFERROR(_xlfn.IFNA(VLOOKUP(Fullmath[[#This Row],[M1]],$H$2:$L1666,2,FALSE),VLOOKUP(Fullmath[[#This Row],[M1]],$H1668:$L$2227,2,FALSE)),0)</f>
        <v>0</v>
      </c>
      <c r="P1667" s="16">
        <f>IFERROR(_xlfn.IFNA(VLOOKUP(Fullmath[[#This Row],[M1]],$H$2:$L1666,4,FALSE),VLOOKUP(Fullmath[[#This Row],[M1]],$H1668:$L$2227,4,FALSE)),0)</f>
        <v>0</v>
      </c>
      <c r="S1667" s="15">
        <f>IFERROR(_xlfn.IFNA(VLOOKUP(Fullmath[[#This Row],[M2]],$H$2:$L1666,2,FALSE),VLOOKUP(Fullmath[[#This Row],[M2]],$H1668:$L$2227,2,FALSE)),0)</f>
        <v>0</v>
      </c>
      <c r="T1667" s="16">
        <f>IFERROR(_xlfn.IFNA(VLOOKUP(Fullmath[[#This Row],[M2]],$H$2:$L1666,4,FALSE),VLOOKUP(Fullmath[[#This Row],[M2]],$H1668:$L$2227,4,FALSE)),0)</f>
        <v>0</v>
      </c>
      <c r="W1667" s="15">
        <f>IFERROR(_xlfn.IFNA(VLOOKUP(Fullmath[[#This Row],[M3]],$H$2:$L1666,2,FALSE),VLOOKUP(Fullmath[[#This Row],[M3]],$H1668:$L$2227,2,FALSE)),0)</f>
        <v>0</v>
      </c>
      <c r="X1667" s="16">
        <f>IFERROR(_xlfn.IFNA(VLOOKUP(Fullmath[[#This Row],[M3]],$H$2:$L1666,4,FALSE),VLOOKUP(Fullmath[[#This Row],[M3]],$H1668:$L$2227,4,FALSE)),0)</f>
        <v>0</v>
      </c>
      <c r="AA1667" s="15">
        <f>IFERROR(_xlfn.IFNA(VLOOKUP(Fullmath[[#This Row],[M4]],$H$2:$L1666,2,FALSE),VLOOKUP(Fullmath[[#This Row],[M4]],$H1668:$L$2227,2,FALSE)),0)</f>
        <v>0</v>
      </c>
      <c r="AB1667" s="16">
        <f>IFERROR(_xlfn.IFNA(VLOOKUP(Fullmath[[#This Row],[M4]],$H$2:$L1666,4,FALSE),VLOOKUP(Fullmath[[#This Row],[M4]],$H1668:$L$2227,4,FALSE)),0)</f>
        <v>0</v>
      </c>
      <c r="AE1667" s="15">
        <f>IFERROR(_xlfn.IFNA(VLOOKUP(Fullmath[[#This Row],[M5]],$H$2:$L1666,2,FALSE),VLOOKUP(Fullmath[[#This Row],[M5]],$H1668:$L$2227,2,FALSE)),0)</f>
        <v>0</v>
      </c>
      <c r="AF1667" s="16">
        <f>IFERROR(_xlfn.IFNA(VLOOKUP(Fullmath[[#This Row],[M5]],$H$2:$L1666,4,FALSE),VLOOKUP(Fullmath[[#This Row],[M5]],$H1668:$L$2227,4,FALSE)),0)</f>
        <v>0</v>
      </c>
      <c r="AI1667" s="15">
        <f>IFERROR(_xlfn.IFNA(VLOOKUP(Fullmath[[#This Row],[M6]],$H$2:$L1666,2,FALSE),VLOOKUP(Fullmath[[#This Row],[M6]],$H1668:$L$2227,2,FALSE)),0)</f>
        <v>0</v>
      </c>
      <c r="AJ1667" s="16">
        <f>IFERROR(_xlfn.IFNA(VLOOKUP(Fullmath[[#This Row],[M6]],$H$2:$L1666,4,FALSE),VLOOKUP(Fullmath[[#This Row],[M6]],$H1668:$L$2227,4,FALSE)),0)</f>
        <v>0</v>
      </c>
      <c r="AM1667" s="6">
        <f>(IFERROR(VLOOKUP(AK1667,Components[[Name]:[Price]],2,FALSE),0))</f>
        <v>0</v>
      </c>
      <c r="AP1667" s="6">
        <f>(IFERROR(VLOOKUP(AN1667,Components[[Name]:[Price]],2,FALSE),0))</f>
        <v>0</v>
      </c>
      <c r="AS1667" s="6">
        <f>(IFERROR(VLOOKUP(AQ1667,Components[[Name]:[Price]],2,FALSE),0))</f>
        <v>0</v>
      </c>
      <c r="AV1667" s="6">
        <f>(IFERROR(VLOOKUP(AT1667,Components[[Name]:[Price]],2,FALSE),0))</f>
        <v>0</v>
      </c>
      <c r="AY1667" s="6">
        <f>(IFERROR(VLOOKUP(AW1667,Components[[Name]:[Price]],2,FALSE),0))</f>
        <v>0</v>
      </c>
      <c r="BB1667" s="6">
        <f>(IFERROR(VLOOKUP(AZ1667,Components[[Name]:[Price]],2,FALSE),0))</f>
        <v>0</v>
      </c>
    </row>
    <row r="1668" spans="9:54" x14ac:dyDescent="0.2">
      <c r="I1668" s="7" t="e">
        <f>Fullmath[[#This Row],[Total CP]]/Fullmath[[#This Row],[Quantity]]</f>
        <v>#DIV/0!</v>
      </c>
      <c r="J16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8" s="6" t="e">
        <f>Fullmath[[#This Row],[Mat Cost]]/Fullmath[[#This Row],[Quantity]]</f>
        <v>#DIV/0!</v>
      </c>
      <c r="L16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8" s="14"/>
      <c r="O1668" s="15">
        <f>IFERROR(_xlfn.IFNA(VLOOKUP(Fullmath[[#This Row],[M1]],$H$2:$L1667,2,FALSE),VLOOKUP(Fullmath[[#This Row],[M1]],$H1669:$L$2227,2,FALSE)),0)</f>
        <v>0</v>
      </c>
      <c r="P1668" s="16">
        <f>IFERROR(_xlfn.IFNA(VLOOKUP(Fullmath[[#This Row],[M1]],$H$2:$L1667,4,FALSE),VLOOKUP(Fullmath[[#This Row],[M1]],$H1669:$L$2227,4,FALSE)),0)</f>
        <v>0</v>
      </c>
      <c r="S1668" s="15">
        <f>IFERROR(_xlfn.IFNA(VLOOKUP(Fullmath[[#This Row],[M2]],$H$2:$L1667,2,FALSE),VLOOKUP(Fullmath[[#This Row],[M2]],$H1669:$L$2227,2,FALSE)),0)</f>
        <v>0</v>
      </c>
      <c r="T1668" s="16">
        <f>IFERROR(_xlfn.IFNA(VLOOKUP(Fullmath[[#This Row],[M2]],$H$2:$L1667,4,FALSE),VLOOKUP(Fullmath[[#This Row],[M2]],$H1669:$L$2227,4,FALSE)),0)</f>
        <v>0</v>
      </c>
      <c r="W1668" s="15">
        <f>IFERROR(_xlfn.IFNA(VLOOKUP(Fullmath[[#This Row],[M3]],$H$2:$L1667,2,FALSE),VLOOKUP(Fullmath[[#This Row],[M3]],$H1669:$L$2227,2,FALSE)),0)</f>
        <v>0</v>
      </c>
      <c r="X1668" s="16">
        <f>IFERROR(_xlfn.IFNA(VLOOKUP(Fullmath[[#This Row],[M3]],$H$2:$L1667,4,FALSE),VLOOKUP(Fullmath[[#This Row],[M3]],$H1669:$L$2227,4,FALSE)),0)</f>
        <v>0</v>
      </c>
      <c r="AA1668" s="15">
        <f>IFERROR(_xlfn.IFNA(VLOOKUP(Fullmath[[#This Row],[M4]],$H$2:$L1667,2,FALSE),VLOOKUP(Fullmath[[#This Row],[M4]],$H1669:$L$2227,2,FALSE)),0)</f>
        <v>0</v>
      </c>
      <c r="AB1668" s="16">
        <f>IFERROR(_xlfn.IFNA(VLOOKUP(Fullmath[[#This Row],[M4]],$H$2:$L1667,4,FALSE),VLOOKUP(Fullmath[[#This Row],[M4]],$H1669:$L$2227,4,FALSE)),0)</f>
        <v>0</v>
      </c>
      <c r="AE1668" s="15">
        <f>IFERROR(_xlfn.IFNA(VLOOKUP(Fullmath[[#This Row],[M5]],$H$2:$L1667,2,FALSE),VLOOKUP(Fullmath[[#This Row],[M5]],$H1669:$L$2227,2,FALSE)),0)</f>
        <v>0</v>
      </c>
      <c r="AF1668" s="16">
        <f>IFERROR(_xlfn.IFNA(VLOOKUP(Fullmath[[#This Row],[M5]],$H$2:$L1667,4,FALSE),VLOOKUP(Fullmath[[#This Row],[M5]],$H1669:$L$2227,4,FALSE)),0)</f>
        <v>0</v>
      </c>
      <c r="AI1668" s="15">
        <f>IFERROR(_xlfn.IFNA(VLOOKUP(Fullmath[[#This Row],[M6]],$H$2:$L1667,2,FALSE),VLOOKUP(Fullmath[[#This Row],[M6]],$H1669:$L$2227,2,FALSE)),0)</f>
        <v>0</v>
      </c>
      <c r="AJ1668" s="16">
        <f>IFERROR(_xlfn.IFNA(VLOOKUP(Fullmath[[#This Row],[M6]],$H$2:$L1667,4,FALSE),VLOOKUP(Fullmath[[#This Row],[M6]],$H1669:$L$2227,4,FALSE)),0)</f>
        <v>0</v>
      </c>
      <c r="AM1668" s="6">
        <f>(IFERROR(VLOOKUP(AK1668,Components[[Name]:[Price]],2,FALSE),0))</f>
        <v>0</v>
      </c>
      <c r="AP1668" s="6">
        <f>(IFERROR(VLOOKUP(AN1668,Components[[Name]:[Price]],2,FALSE),0))</f>
        <v>0</v>
      </c>
      <c r="AS1668" s="6">
        <f>(IFERROR(VLOOKUP(AQ1668,Components[[Name]:[Price]],2,FALSE),0))</f>
        <v>0</v>
      </c>
      <c r="AV1668" s="6">
        <f>(IFERROR(VLOOKUP(AT1668,Components[[Name]:[Price]],2,FALSE),0))</f>
        <v>0</v>
      </c>
      <c r="AY1668" s="6">
        <f>(IFERROR(VLOOKUP(AW1668,Components[[Name]:[Price]],2,FALSE),0))</f>
        <v>0</v>
      </c>
      <c r="BB1668" s="6">
        <f>(IFERROR(VLOOKUP(AZ1668,Components[[Name]:[Price]],2,FALSE),0))</f>
        <v>0</v>
      </c>
    </row>
    <row r="1669" spans="9:54" x14ac:dyDescent="0.2">
      <c r="I1669" s="7" t="e">
        <f>Fullmath[[#This Row],[Total CP]]/Fullmath[[#This Row],[Quantity]]</f>
        <v>#DIV/0!</v>
      </c>
      <c r="J16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69" s="6" t="e">
        <f>Fullmath[[#This Row],[Mat Cost]]/Fullmath[[#This Row],[Quantity]]</f>
        <v>#DIV/0!</v>
      </c>
      <c r="L16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69" s="14"/>
      <c r="O1669" s="15">
        <f>IFERROR(_xlfn.IFNA(VLOOKUP(Fullmath[[#This Row],[M1]],$H$2:$L1668,2,FALSE),VLOOKUP(Fullmath[[#This Row],[M1]],$H1670:$L$2227,2,FALSE)),0)</f>
        <v>0</v>
      </c>
      <c r="P1669" s="16">
        <f>IFERROR(_xlfn.IFNA(VLOOKUP(Fullmath[[#This Row],[M1]],$H$2:$L1668,4,FALSE),VLOOKUP(Fullmath[[#This Row],[M1]],$H1670:$L$2227,4,FALSE)),0)</f>
        <v>0</v>
      </c>
      <c r="S1669" s="15">
        <f>IFERROR(_xlfn.IFNA(VLOOKUP(Fullmath[[#This Row],[M2]],$H$2:$L1668,2,FALSE),VLOOKUP(Fullmath[[#This Row],[M2]],$H1670:$L$2227,2,FALSE)),0)</f>
        <v>0</v>
      </c>
      <c r="T1669" s="16">
        <f>IFERROR(_xlfn.IFNA(VLOOKUP(Fullmath[[#This Row],[M2]],$H$2:$L1668,4,FALSE),VLOOKUP(Fullmath[[#This Row],[M2]],$H1670:$L$2227,4,FALSE)),0)</f>
        <v>0</v>
      </c>
      <c r="W1669" s="15">
        <f>IFERROR(_xlfn.IFNA(VLOOKUP(Fullmath[[#This Row],[M3]],$H$2:$L1668,2,FALSE),VLOOKUP(Fullmath[[#This Row],[M3]],$H1670:$L$2227,2,FALSE)),0)</f>
        <v>0</v>
      </c>
      <c r="X1669" s="16">
        <f>IFERROR(_xlfn.IFNA(VLOOKUP(Fullmath[[#This Row],[M3]],$H$2:$L1668,4,FALSE),VLOOKUP(Fullmath[[#This Row],[M3]],$H1670:$L$2227,4,FALSE)),0)</f>
        <v>0</v>
      </c>
      <c r="AA1669" s="15">
        <f>IFERROR(_xlfn.IFNA(VLOOKUP(Fullmath[[#This Row],[M4]],$H$2:$L1668,2,FALSE),VLOOKUP(Fullmath[[#This Row],[M4]],$H1670:$L$2227,2,FALSE)),0)</f>
        <v>0</v>
      </c>
      <c r="AB1669" s="16">
        <f>IFERROR(_xlfn.IFNA(VLOOKUP(Fullmath[[#This Row],[M4]],$H$2:$L1668,4,FALSE),VLOOKUP(Fullmath[[#This Row],[M4]],$H1670:$L$2227,4,FALSE)),0)</f>
        <v>0</v>
      </c>
      <c r="AE1669" s="15">
        <f>IFERROR(_xlfn.IFNA(VLOOKUP(Fullmath[[#This Row],[M5]],$H$2:$L1668,2,FALSE),VLOOKUP(Fullmath[[#This Row],[M5]],$H1670:$L$2227,2,FALSE)),0)</f>
        <v>0</v>
      </c>
      <c r="AF1669" s="16">
        <f>IFERROR(_xlfn.IFNA(VLOOKUP(Fullmath[[#This Row],[M5]],$H$2:$L1668,4,FALSE),VLOOKUP(Fullmath[[#This Row],[M5]],$H1670:$L$2227,4,FALSE)),0)</f>
        <v>0</v>
      </c>
      <c r="AI1669" s="15">
        <f>IFERROR(_xlfn.IFNA(VLOOKUP(Fullmath[[#This Row],[M6]],$H$2:$L1668,2,FALSE),VLOOKUP(Fullmath[[#This Row],[M6]],$H1670:$L$2227,2,FALSE)),0)</f>
        <v>0</v>
      </c>
      <c r="AJ1669" s="16">
        <f>IFERROR(_xlfn.IFNA(VLOOKUP(Fullmath[[#This Row],[M6]],$H$2:$L1668,4,FALSE),VLOOKUP(Fullmath[[#This Row],[M6]],$H1670:$L$2227,4,FALSE)),0)</f>
        <v>0</v>
      </c>
      <c r="AM1669" s="6">
        <f>(IFERROR(VLOOKUP(AK1669,Components[[Name]:[Price]],2,FALSE),0))</f>
        <v>0</v>
      </c>
      <c r="AP1669" s="6">
        <f>(IFERROR(VLOOKUP(AN1669,Components[[Name]:[Price]],2,FALSE),0))</f>
        <v>0</v>
      </c>
      <c r="AS1669" s="6">
        <f>(IFERROR(VLOOKUP(AQ1669,Components[[Name]:[Price]],2,FALSE),0))</f>
        <v>0</v>
      </c>
      <c r="AV1669" s="6">
        <f>(IFERROR(VLOOKUP(AT1669,Components[[Name]:[Price]],2,FALSE),0))</f>
        <v>0</v>
      </c>
      <c r="AY1669" s="6">
        <f>(IFERROR(VLOOKUP(AW1669,Components[[Name]:[Price]],2,FALSE),0))</f>
        <v>0</v>
      </c>
      <c r="BB1669" s="6">
        <f>(IFERROR(VLOOKUP(AZ1669,Components[[Name]:[Price]],2,FALSE),0))</f>
        <v>0</v>
      </c>
    </row>
    <row r="1670" spans="9:54" x14ac:dyDescent="0.2">
      <c r="I1670" s="7" t="e">
        <f>Fullmath[[#This Row],[Total CP]]/Fullmath[[#This Row],[Quantity]]</f>
        <v>#DIV/0!</v>
      </c>
      <c r="J16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0" s="6" t="e">
        <f>Fullmath[[#This Row],[Mat Cost]]/Fullmath[[#This Row],[Quantity]]</f>
        <v>#DIV/0!</v>
      </c>
      <c r="L16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0" s="14"/>
      <c r="O1670" s="15">
        <f>IFERROR(_xlfn.IFNA(VLOOKUP(Fullmath[[#This Row],[M1]],$H$2:$L1669,2,FALSE),VLOOKUP(Fullmath[[#This Row],[M1]],$H1671:$L$2227,2,FALSE)),0)</f>
        <v>0</v>
      </c>
      <c r="P1670" s="16">
        <f>IFERROR(_xlfn.IFNA(VLOOKUP(Fullmath[[#This Row],[M1]],$H$2:$L1669,4,FALSE),VLOOKUP(Fullmath[[#This Row],[M1]],$H1671:$L$2227,4,FALSE)),0)</f>
        <v>0</v>
      </c>
      <c r="S1670" s="15">
        <f>IFERROR(_xlfn.IFNA(VLOOKUP(Fullmath[[#This Row],[M2]],$H$2:$L1669,2,FALSE),VLOOKUP(Fullmath[[#This Row],[M2]],$H1671:$L$2227,2,FALSE)),0)</f>
        <v>0</v>
      </c>
      <c r="T1670" s="16">
        <f>IFERROR(_xlfn.IFNA(VLOOKUP(Fullmath[[#This Row],[M2]],$H$2:$L1669,4,FALSE),VLOOKUP(Fullmath[[#This Row],[M2]],$H1671:$L$2227,4,FALSE)),0)</f>
        <v>0</v>
      </c>
      <c r="W1670" s="15">
        <f>IFERROR(_xlfn.IFNA(VLOOKUP(Fullmath[[#This Row],[M3]],$H$2:$L1669,2,FALSE),VLOOKUP(Fullmath[[#This Row],[M3]],$H1671:$L$2227,2,FALSE)),0)</f>
        <v>0</v>
      </c>
      <c r="X1670" s="16">
        <f>IFERROR(_xlfn.IFNA(VLOOKUP(Fullmath[[#This Row],[M3]],$H$2:$L1669,4,FALSE),VLOOKUP(Fullmath[[#This Row],[M3]],$H1671:$L$2227,4,FALSE)),0)</f>
        <v>0</v>
      </c>
      <c r="AA1670" s="15">
        <f>IFERROR(_xlfn.IFNA(VLOOKUP(Fullmath[[#This Row],[M4]],$H$2:$L1669,2,FALSE),VLOOKUP(Fullmath[[#This Row],[M4]],$H1671:$L$2227,2,FALSE)),0)</f>
        <v>0</v>
      </c>
      <c r="AB1670" s="16">
        <f>IFERROR(_xlfn.IFNA(VLOOKUP(Fullmath[[#This Row],[M4]],$H$2:$L1669,4,FALSE),VLOOKUP(Fullmath[[#This Row],[M4]],$H1671:$L$2227,4,FALSE)),0)</f>
        <v>0</v>
      </c>
      <c r="AE1670" s="15">
        <f>IFERROR(_xlfn.IFNA(VLOOKUP(Fullmath[[#This Row],[M5]],$H$2:$L1669,2,FALSE),VLOOKUP(Fullmath[[#This Row],[M5]],$H1671:$L$2227,2,FALSE)),0)</f>
        <v>0</v>
      </c>
      <c r="AF1670" s="16">
        <f>IFERROR(_xlfn.IFNA(VLOOKUP(Fullmath[[#This Row],[M5]],$H$2:$L1669,4,FALSE),VLOOKUP(Fullmath[[#This Row],[M5]],$H1671:$L$2227,4,FALSE)),0)</f>
        <v>0</v>
      </c>
      <c r="AI1670" s="15">
        <f>IFERROR(_xlfn.IFNA(VLOOKUP(Fullmath[[#This Row],[M6]],$H$2:$L1669,2,FALSE),VLOOKUP(Fullmath[[#This Row],[M6]],$H1671:$L$2227,2,FALSE)),0)</f>
        <v>0</v>
      </c>
      <c r="AJ1670" s="16">
        <f>IFERROR(_xlfn.IFNA(VLOOKUP(Fullmath[[#This Row],[M6]],$H$2:$L1669,4,FALSE),VLOOKUP(Fullmath[[#This Row],[M6]],$H1671:$L$2227,4,FALSE)),0)</f>
        <v>0</v>
      </c>
      <c r="AM1670" s="6">
        <f>(IFERROR(VLOOKUP(AK1670,Components[[Name]:[Price]],2,FALSE),0))</f>
        <v>0</v>
      </c>
      <c r="AP1670" s="6">
        <f>(IFERROR(VLOOKUP(AN1670,Components[[Name]:[Price]],2,FALSE),0))</f>
        <v>0</v>
      </c>
      <c r="AS1670" s="6">
        <f>(IFERROR(VLOOKUP(AQ1670,Components[[Name]:[Price]],2,FALSE),0))</f>
        <v>0</v>
      </c>
      <c r="AV1670" s="6">
        <f>(IFERROR(VLOOKUP(AT1670,Components[[Name]:[Price]],2,FALSE),0))</f>
        <v>0</v>
      </c>
      <c r="AY1670" s="6">
        <f>(IFERROR(VLOOKUP(AW1670,Components[[Name]:[Price]],2,FALSE),0))</f>
        <v>0</v>
      </c>
      <c r="BB1670" s="6">
        <f>(IFERROR(VLOOKUP(AZ1670,Components[[Name]:[Price]],2,FALSE),0))</f>
        <v>0</v>
      </c>
    </row>
    <row r="1671" spans="9:54" x14ac:dyDescent="0.2">
      <c r="I1671" s="7" t="e">
        <f>Fullmath[[#This Row],[Total CP]]/Fullmath[[#This Row],[Quantity]]</f>
        <v>#DIV/0!</v>
      </c>
      <c r="J16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1" s="6" t="e">
        <f>Fullmath[[#This Row],[Mat Cost]]/Fullmath[[#This Row],[Quantity]]</f>
        <v>#DIV/0!</v>
      </c>
      <c r="L16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1" s="14"/>
      <c r="O1671" s="15">
        <f>IFERROR(_xlfn.IFNA(VLOOKUP(Fullmath[[#This Row],[M1]],$H$2:$L1670,2,FALSE),VLOOKUP(Fullmath[[#This Row],[M1]],$H1672:$L$2227,2,FALSE)),0)</f>
        <v>0</v>
      </c>
      <c r="P1671" s="16">
        <f>IFERROR(_xlfn.IFNA(VLOOKUP(Fullmath[[#This Row],[M1]],$H$2:$L1670,4,FALSE),VLOOKUP(Fullmath[[#This Row],[M1]],$H1672:$L$2227,4,FALSE)),0)</f>
        <v>0</v>
      </c>
      <c r="S1671" s="15">
        <f>IFERROR(_xlfn.IFNA(VLOOKUP(Fullmath[[#This Row],[M2]],$H$2:$L1670,2,FALSE),VLOOKUP(Fullmath[[#This Row],[M2]],$H1672:$L$2227,2,FALSE)),0)</f>
        <v>0</v>
      </c>
      <c r="T1671" s="16">
        <f>IFERROR(_xlfn.IFNA(VLOOKUP(Fullmath[[#This Row],[M2]],$H$2:$L1670,4,FALSE),VLOOKUP(Fullmath[[#This Row],[M2]],$H1672:$L$2227,4,FALSE)),0)</f>
        <v>0</v>
      </c>
      <c r="W1671" s="15">
        <f>IFERROR(_xlfn.IFNA(VLOOKUP(Fullmath[[#This Row],[M3]],$H$2:$L1670,2,FALSE),VLOOKUP(Fullmath[[#This Row],[M3]],$H1672:$L$2227,2,FALSE)),0)</f>
        <v>0</v>
      </c>
      <c r="X1671" s="16">
        <f>IFERROR(_xlfn.IFNA(VLOOKUP(Fullmath[[#This Row],[M3]],$H$2:$L1670,4,FALSE),VLOOKUP(Fullmath[[#This Row],[M3]],$H1672:$L$2227,4,FALSE)),0)</f>
        <v>0</v>
      </c>
      <c r="AA1671" s="15">
        <f>IFERROR(_xlfn.IFNA(VLOOKUP(Fullmath[[#This Row],[M4]],$H$2:$L1670,2,FALSE),VLOOKUP(Fullmath[[#This Row],[M4]],$H1672:$L$2227,2,FALSE)),0)</f>
        <v>0</v>
      </c>
      <c r="AB1671" s="16">
        <f>IFERROR(_xlfn.IFNA(VLOOKUP(Fullmath[[#This Row],[M4]],$H$2:$L1670,4,FALSE),VLOOKUP(Fullmath[[#This Row],[M4]],$H1672:$L$2227,4,FALSE)),0)</f>
        <v>0</v>
      </c>
      <c r="AE1671" s="15">
        <f>IFERROR(_xlfn.IFNA(VLOOKUP(Fullmath[[#This Row],[M5]],$H$2:$L1670,2,FALSE),VLOOKUP(Fullmath[[#This Row],[M5]],$H1672:$L$2227,2,FALSE)),0)</f>
        <v>0</v>
      </c>
      <c r="AF1671" s="16">
        <f>IFERROR(_xlfn.IFNA(VLOOKUP(Fullmath[[#This Row],[M5]],$H$2:$L1670,4,FALSE),VLOOKUP(Fullmath[[#This Row],[M5]],$H1672:$L$2227,4,FALSE)),0)</f>
        <v>0</v>
      </c>
      <c r="AI1671" s="15">
        <f>IFERROR(_xlfn.IFNA(VLOOKUP(Fullmath[[#This Row],[M6]],$H$2:$L1670,2,FALSE),VLOOKUP(Fullmath[[#This Row],[M6]],$H1672:$L$2227,2,FALSE)),0)</f>
        <v>0</v>
      </c>
      <c r="AJ1671" s="16">
        <f>IFERROR(_xlfn.IFNA(VLOOKUP(Fullmath[[#This Row],[M6]],$H$2:$L1670,4,FALSE),VLOOKUP(Fullmath[[#This Row],[M6]],$H1672:$L$2227,4,FALSE)),0)</f>
        <v>0</v>
      </c>
      <c r="AM1671" s="6">
        <f>(IFERROR(VLOOKUP(AK1671,Components[[Name]:[Price]],2,FALSE),0))</f>
        <v>0</v>
      </c>
      <c r="AP1671" s="6">
        <f>(IFERROR(VLOOKUP(AN1671,Components[[Name]:[Price]],2,FALSE),0))</f>
        <v>0</v>
      </c>
      <c r="AS1671" s="6">
        <f>(IFERROR(VLOOKUP(AQ1671,Components[[Name]:[Price]],2,FALSE),0))</f>
        <v>0</v>
      </c>
      <c r="AV1671" s="6">
        <f>(IFERROR(VLOOKUP(AT1671,Components[[Name]:[Price]],2,FALSE),0))</f>
        <v>0</v>
      </c>
      <c r="AY1671" s="6">
        <f>(IFERROR(VLOOKUP(AW1671,Components[[Name]:[Price]],2,FALSE),0))</f>
        <v>0</v>
      </c>
      <c r="BB1671" s="6">
        <f>(IFERROR(VLOOKUP(AZ1671,Components[[Name]:[Price]],2,FALSE),0))</f>
        <v>0</v>
      </c>
    </row>
    <row r="1672" spans="9:54" x14ac:dyDescent="0.2">
      <c r="I1672" s="7" t="e">
        <f>Fullmath[[#This Row],[Total CP]]/Fullmath[[#This Row],[Quantity]]</f>
        <v>#DIV/0!</v>
      </c>
      <c r="J16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2" s="6" t="e">
        <f>Fullmath[[#This Row],[Mat Cost]]/Fullmath[[#This Row],[Quantity]]</f>
        <v>#DIV/0!</v>
      </c>
      <c r="L16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2" s="14"/>
      <c r="O1672" s="15">
        <f>IFERROR(_xlfn.IFNA(VLOOKUP(Fullmath[[#This Row],[M1]],$H$2:$L1671,2,FALSE),VLOOKUP(Fullmath[[#This Row],[M1]],$H1673:$L$2227,2,FALSE)),0)</f>
        <v>0</v>
      </c>
      <c r="P1672" s="16">
        <f>IFERROR(_xlfn.IFNA(VLOOKUP(Fullmath[[#This Row],[M1]],$H$2:$L1671,4,FALSE),VLOOKUP(Fullmath[[#This Row],[M1]],$H1673:$L$2227,4,FALSE)),0)</f>
        <v>0</v>
      </c>
      <c r="S1672" s="15">
        <f>IFERROR(_xlfn.IFNA(VLOOKUP(Fullmath[[#This Row],[M2]],$H$2:$L1671,2,FALSE),VLOOKUP(Fullmath[[#This Row],[M2]],$H1673:$L$2227,2,FALSE)),0)</f>
        <v>0</v>
      </c>
      <c r="T1672" s="16">
        <f>IFERROR(_xlfn.IFNA(VLOOKUP(Fullmath[[#This Row],[M2]],$H$2:$L1671,4,FALSE),VLOOKUP(Fullmath[[#This Row],[M2]],$H1673:$L$2227,4,FALSE)),0)</f>
        <v>0</v>
      </c>
      <c r="W1672" s="15">
        <f>IFERROR(_xlfn.IFNA(VLOOKUP(Fullmath[[#This Row],[M3]],$H$2:$L1671,2,FALSE),VLOOKUP(Fullmath[[#This Row],[M3]],$H1673:$L$2227,2,FALSE)),0)</f>
        <v>0</v>
      </c>
      <c r="X1672" s="16">
        <f>IFERROR(_xlfn.IFNA(VLOOKUP(Fullmath[[#This Row],[M3]],$H$2:$L1671,4,FALSE),VLOOKUP(Fullmath[[#This Row],[M3]],$H1673:$L$2227,4,FALSE)),0)</f>
        <v>0</v>
      </c>
      <c r="AA1672" s="15">
        <f>IFERROR(_xlfn.IFNA(VLOOKUP(Fullmath[[#This Row],[M4]],$H$2:$L1671,2,FALSE),VLOOKUP(Fullmath[[#This Row],[M4]],$H1673:$L$2227,2,FALSE)),0)</f>
        <v>0</v>
      </c>
      <c r="AB1672" s="16">
        <f>IFERROR(_xlfn.IFNA(VLOOKUP(Fullmath[[#This Row],[M4]],$H$2:$L1671,4,FALSE),VLOOKUP(Fullmath[[#This Row],[M4]],$H1673:$L$2227,4,FALSE)),0)</f>
        <v>0</v>
      </c>
      <c r="AE1672" s="15">
        <f>IFERROR(_xlfn.IFNA(VLOOKUP(Fullmath[[#This Row],[M5]],$H$2:$L1671,2,FALSE),VLOOKUP(Fullmath[[#This Row],[M5]],$H1673:$L$2227,2,FALSE)),0)</f>
        <v>0</v>
      </c>
      <c r="AF1672" s="16">
        <f>IFERROR(_xlfn.IFNA(VLOOKUP(Fullmath[[#This Row],[M5]],$H$2:$L1671,4,FALSE),VLOOKUP(Fullmath[[#This Row],[M5]],$H1673:$L$2227,4,FALSE)),0)</f>
        <v>0</v>
      </c>
      <c r="AI1672" s="15">
        <f>IFERROR(_xlfn.IFNA(VLOOKUP(Fullmath[[#This Row],[M6]],$H$2:$L1671,2,FALSE),VLOOKUP(Fullmath[[#This Row],[M6]],$H1673:$L$2227,2,FALSE)),0)</f>
        <v>0</v>
      </c>
      <c r="AJ1672" s="16">
        <f>IFERROR(_xlfn.IFNA(VLOOKUP(Fullmath[[#This Row],[M6]],$H$2:$L1671,4,FALSE),VLOOKUP(Fullmath[[#This Row],[M6]],$H1673:$L$2227,4,FALSE)),0)</f>
        <v>0</v>
      </c>
      <c r="AM1672" s="6">
        <f>(IFERROR(VLOOKUP(AK1672,Components[[Name]:[Price]],2,FALSE),0))</f>
        <v>0</v>
      </c>
      <c r="AP1672" s="6">
        <f>(IFERROR(VLOOKUP(AN1672,Components[[Name]:[Price]],2,FALSE),0))</f>
        <v>0</v>
      </c>
      <c r="AS1672" s="6">
        <f>(IFERROR(VLOOKUP(AQ1672,Components[[Name]:[Price]],2,FALSE),0))</f>
        <v>0</v>
      </c>
      <c r="AV1672" s="6">
        <f>(IFERROR(VLOOKUP(AT1672,Components[[Name]:[Price]],2,FALSE),0))</f>
        <v>0</v>
      </c>
      <c r="AY1672" s="6">
        <f>(IFERROR(VLOOKUP(AW1672,Components[[Name]:[Price]],2,FALSE),0))</f>
        <v>0</v>
      </c>
      <c r="BB1672" s="6">
        <f>(IFERROR(VLOOKUP(AZ1672,Components[[Name]:[Price]],2,FALSE),0))</f>
        <v>0</v>
      </c>
    </row>
    <row r="1673" spans="9:54" x14ac:dyDescent="0.2">
      <c r="I1673" s="7" t="e">
        <f>Fullmath[[#This Row],[Total CP]]/Fullmath[[#This Row],[Quantity]]</f>
        <v>#DIV/0!</v>
      </c>
      <c r="J16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3" s="6" t="e">
        <f>Fullmath[[#This Row],[Mat Cost]]/Fullmath[[#This Row],[Quantity]]</f>
        <v>#DIV/0!</v>
      </c>
      <c r="L16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3" s="14"/>
      <c r="O1673" s="15">
        <f>IFERROR(_xlfn.IFNA(VLOOKUP(Fullmath[[#This Row],[M1]],$H$2:$L1672,2,FALSE),VLOOKUP(Fullmath[[#This Row],[M1]],$H1674:$L$2227,2,FALSE)),0)</f>
        <v>0</v>
      </c>
      <c r="P1673" s="16">
        <f>IFERROR(_xlfn.IFNA(VLOOKUP(Fullmath[[#This Row],[M1]],$H$2:$L1672,4,FALSE),VLOOKUP(Fullmath[[#This Row],[M1]],$H1674:$L$2227,4,FALSE)),0)</f>
        <v>0</v>
      </c>
      <c r="S1673" s="15">
        <f>IFERROR(_xlfn.IFNA(VLOOKUP(Fullmath[[#This Row],[M2]],$H$2:$L1672,2,FALSE),VLOOKUP(Fullmath[[#This Row],[M2]],$H1674:$L$2227,2,FALSE)),0)</f>
        <v>0</v>
      </c>
      <c r="T1673" s="16">
        <f>IFERROR(_xlfn.IFNA(VLOOKUP(Fullmath[[#This Row],[M2]],$H$2:$L1672,4,FALSE),VLOOKUP(Fullmath[[#This Row],[M2]],$H1674:$L$2227,4,FALSE)),0)</f>
        <v>0</v>
      </c>
      <c r="W1673" s="15">
        <f>IFERROR(_xlfn.IFNA(VLOOKUP(Fullmath[[#This Row],[M3]],$H$2:$L1672,2,FALSE),VLOOKUP(Fullmath[[#This Row],[M3]],$H1674:$L$2227,2,FALSE)),0)</f>
        <v>0</v>
      </c>
      <c r="X1673" s="16">
        <f>IFERROR(_xlfn.IFNA(VLOOKUP(Fullmath[[#This Row],[M3]],$H$2:$L1672,4,FALSE),VLOOKUP(Fullmath[[#This Row],[M3]],$H1674:$L$2227,4,FALSE)),0)</f>
        <v>0</v>
      </c>
      <c r="AA1673" s="15">
        <f>IFERROR(_xlfn.IFNA(VLOOKUP(Fullmath[[#This Row],[M4]],$H$2:$L1672,2,FALSE),VLOOKUP(Fullmath[[#This Row],[M4]],$H1674:$L$2227,2,FALSE)),0)</f>
        <v>0</v>
      </c>
      <c r="AB1673" s="16">
        <f>IFERROR(_xlfn.IFNA(VLOOKUP(Fullmath[[#This Row],[M4]],$H$2:$L1672,4,FALSE),VLOOKUP(Fullmath[[#This Row],[M4]],$H1674:$L$2227,4,FALSE)),0)</f>
        <v>0</v>
      </c>
      <c r="AE1673" s="15">
        <f>IFERROR(_xlfn.IFNA(VLOOKUP(Fullmath[[#This Row],[M5]],$H$2:$L1672,2,FALSE),VLOOKUP(Fullmath[[#This Row],[M5]],$H1674:$L$2227,2,FALSE)),0)</f>
        <v>0</v>
      </c>
      <c r="AF1673" s="16">
        <f>IFERROR(_xlfn.IFNA(VLOOKUP(Fullmath[[#This Row],[M5]],$H$2:$L1672,4,FALSE),VLOOKUP(Fullmath[[#This Row],[M5]],$H1674:$L$2227,4,FALSE)),0)</f>
        <v>0</v>
      </c>
      <c r="AI1673" s="15">
        <f>IFERROR(_xlfn.IFNA(VLOOKUP(Fullmath[[#This Row],[M6]],$H$2:$L1672,2,FALSE),VLOOKUP(Fullmath[[#This Row],[M6]],$H1674:$L$2227,2,FALSE)),0)</f>
        <v>0</v>
      </c>
      <c r="AJ1673" s="16">
        <f>IFERROR(_xlfn.IFNA(VLOOKUP(Fullmath[[#This Row],[M6]],$H$2:$L1672,4,FALSE),VLOOKUP(Fullmath[[#This Row],[M6]],$H1674:$L$2227,4,FALSE)),0)</f>
        <v>0</v>
      </c>
      <c r="AM1673" s="6">
        <f>(IFERROR(VLOOKUP(AK1673,Components[[Name]:[Price]],2,FALSE),0))</f>
        <v>0</v>
      </c>
      <c r="AP1673" s="6">
        <f>(IFERROR(VLOOKUP(AN1673,Components[[Name]:[Price]],2,FALSE),0))</f>
        <v>0</v>
      </c>
      <c r="AS1673" s="6">
        <f>(IFERROR(VLOOKUP(AQ1673,Components[[Name]:[Price]],2,FALSE),0))</f>
        <v>0</v>
      </c>
      <c r="AV1673" s="6">
        <f>(IFERROR(VLOOKUP(AT1673,Components[[Name]:[Price]],2,FALSE),0))</f>
        <v>0</v>
      </c>
      <c r="AY1673" s="6">
        <f>(IFERROR(VLOOKUP(AW1673,Components[[Name]:[Price]],2,FALSE),0))</f>
        <v>0</v>
      </c>
      <c r="BB1673" s="6">
        <f>(IFERROR(VLOOKUP(AZ1673,Components[[Name]:[Price]],2,FALSE),0))</f>
        <v>0</v>
      </c>
    </row>
    <row r="1674" spans="9:54" x14ac:dyDescent="0.2">
      <c r="I1674" s="7" t="e">
        <f>Fullmath[[#This Row],[Total CP]]/Fullmath[[#This Row],[Quantity]]</f>
        <v>#DIV/0!</v>
      </c>
      <c r="J16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4" s="6" t="e">
        <f>Fullmath[[#This Row],[Mat Cost]]/Fullmath[[#This Row],[Quantity]]</f>
        <v>#DIV/0!</v>
      </c>
      <c r="L16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4" s="14"/>
      <c r="O1674" s="15">
        <f>IFERROR(_xlfn.IFNA(VLOOKUP(Fullmath[[#This Row],[M1]],$H$2:$L1673,2,FALSE),VLOOKUP(Fullmath[[#This Row],[M1]],$H1675:$L$2227,2,FALSE)),0)</f>
        <v>0</v>
      </c>
      <c r="P1674" s="16">
        <f>IFERROR(_xlfn.IFNA(VLOOKUP(Fullmath[[#This Row],[M1]],$H$2:$L1673,4,FALSE),VLOOKUP(Fullmath[[#This Row],[M1]],$H1675:$L$2227,4,FALSE)),0)</f>
        <v>0</v>
      </c>
      <c r="S1674" s="15">
        <f>IFERROR(_xlfn.IFNA(VLOOKUP(Fullmath[[#This Row],[M2]],$H$2:$L1673,2,FALSE),VLOOKUP(Fullmath[[#This Row],[M2]],$H1675:$L$2227,2,FALSE)),0)</f>
        <v>0</v>
      </c>
      <c r="T1674" s="16">
        <f>IFERROR(_xlfn.IFNA(VLOOKUP(Fullmath[[#This Row],[M2]],$H$2:$L1673,4,FALSE),VLOOKUP(Fullmath[[#This Row],[M2]],$H1675:$L$2227,4,FALSE)),0)</f>
        <v>0</v>
      </c>
      <c r="W1674" s="15">
        <f>IFERROR(_xlfn.IFNA(VLOOKUP(Fullmath[[#This Row],[M3]],$H$2:$L1673,2,FALSE),VLOOKUP(Fullmath[[#This Row],[M3]],$H1675:$L$2227,2,FALSE)),0)</f>
        <v>0</v>
      </c>
      <c r="X1674" s="16">
        <f>IFERROR(_xlfn.IFNA(VLOOKUP(Fullmath[[#This Row],[M3]],$H$2:$L1673,4,FALSE),VLOOKUP(Fullmath[[#This Row],[M3]],$H1675:$L$2227,4,FALSE)),0)</f>
        <v>0</v>
      </c>
      <c r="AA1674" s="15">
        <f>IFERROR(_xlfn.IFNA(VLOOKUP(Fullmath[[#This Row],[M4]],$H$2:$L1673,2,FALSE),VLOOKUP(Fullmath[[#This Row],[M4]],$H1675:$L$2227,2,FALSE)),0)</f>
        <v>0</v>
      </c>
      <c r="AB1674" s="16">
        <f>IFERROR(_xlfn.IFNA(VLOOKUP(Fullmath[[#This Row],[M4]],$H$2:$L1673,4,FALSE),VLOOKUP(Fullmath[[#This Row],[M4]],$H1675:$L$2227,4,FALSE)),0)</f>
        <v>0</v>
      </c>
      <c r="AE1674" s="15">
        <f>IFERROR(_xlfn.IFNA(VLOOKUP(Fullmath[[#This Row],[M5]],$H$2:$L1673,2,FALSE),VLOOKUP(Fullmath[[#This Row],[M5]],$H1675:$L$2227,2,FALSE)),0)</f>
        <v>0</v>
      </c>
      <c r="AF1674" s="16">
        <f>IFERROR(_xlfn.IFNA(VLOOKUP(Fullmath[[#This Row],[M5]],$H$2:$L1673,4,FALSE),VLOOKUP(Fullmath[[#This Row],[M5]],$H1675:$L$2227,4,FALSE)),0)</f>
        <v>0</v>
      </c>
      <c r="AI1674" s="15">
        <f>IFERROR(_xlfn.IFNA(VLOOKUP(Fullmath[[#This Row],[M6]],$H$2:$L1673,2,FALSE),VLOOKUP(Fullmath[[#This Row],[M6]],$H1675:$L$2227,2,FALSE)),0)</f>
        <v>0</v>
      </c>
      <c r="AJ1674" s="16">
        <f>IFERROR(_xlfn.IFNA(VLOOKUP(Fullmath[[#This Row],[M6]],$H$2:$L1673,4,FALSE),VLOOKUP(Fullmath[[#This Row],[M6]],$H1675:$L$2227,4,FALSE)),0)</f>
        <v>0</v>
      </c>
      <c r="AM1674" s="6">
        <f>(IFERROR(VLOOKUP(AK1674,Components[[Name]:[Price]],2,FALSE),0))</f>
        <v>0</v>
      </c>
      <c r="AP1674" s="6">
        <f>(IFERROR(VLOOKUP(AN1674,Components[[Name]:[Price]],2,FALSE),0))</f>
        <v>0</v>
      </c>
      <c r="AS1674" s="6">
        <f>(IFERROR(VLOOKUP(AQ1674,Components[[Name]:[Price]],2,FALSE),0))</f>
        <v>0</v>
      </c>
      <c r="AV1674" s="6">
        <f>(IFERROR(VLOOKUP(AT1674,Components[[Name]:[Price]],2,FALSE),0))</f>
        <v>0</v>
      </c>
      <c r="AY1674" s="6">
        <f>(IFERROR(VLOOKUP(AW1674,Components[[Name]:[Price]],2,FALSE),0))</f>
        <v>0</v>
      </c>
      <c r="BB1674" s="6">
        <f>(IFERROR(VLOOKUP(AZ1674,Components[[Name]:[Price]],2,FALSE),0))</f>
        <v>0</v>
      </c>
    </row>
    <row r="1675" spans="9:54" x14ac:dyDescent="0.2">
      <c r="I1675" s="7" t="e">
        <f>Fullmath[[#This Row],[Total CP]]/Fullmath[[#This Row],[Quantity]]</f>
        <v>#DIV/0!</v>
      </c>
      <c r="J16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5" s="6" t="e">
        <f>Fullmath[[#This Row],[Mat Cost]]/Fullmath[[#This Row],[Quantity]]</f>
        <v>#DIV/0!</v>
      </c>
      <c r="L16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5" s="14"/>
      <c r="O1675" s="15">
        <f>IFERROR(_xlfn.IFNA(VLOOKUP(Fullmath[[#This Row],[M1]],$H$2:$L1674,2,FALSE),VLOOKUP(Fullmath[[#This Row],[M1]],$H1676:$L$2227,2,FALSE)),0)</f>
        <v>0</v>
      </c>
      <c r="P1675" s="16">
        <f>IFERROR(_xlfn.IFNA(VLOOKUP(Fullmath[[#This Row],[M1]],$H$2:$L1674,4,FALSE),VLOOKUP(Fullmath[[#This Row],[M1]],$H1676:$L$2227,4,FALSE)),0)</f>
        <v>0</v>
      </c>
      <c r="S1675" s="15">
        <f>IFERROR(_xlfn.IFNA(VLOOKUP(Fullmath[[#This Row],[M2]],$H$2:$L1674,2,FALSE),VLOOKUP(Fullmath[[#This Row],[M2]],$H1676:$L$2227,2,FALSE)),0)</f>
        <v>0</v>
      </c>
      <c r="T1675" s="16">
        <f>IFERROR(_xlfn.IFNA(VLOOKUP(Fullmath[[#This Row],[M2]],$H$2:$L1674,4,FALSE),VLOOKUP(Fullmath[[#This Row],[M2]],$H1676:$L$2227,4,FALSE)),0)</f>
        <v>0</v>
      </c>
      <c r="W1675" s="15">
        <f>IFERROR(_xlfn.IFNA(VLOOKUP(Fullmath[[#This Row],[M3]],$H$2:$L1674,2,FALSE),VLOOKUP(Fullmath[[#This Row],[M3]],$H1676:$L$2227,2,FALSE)),0)</f>
        <v>0</v>
      </c>
      <c r="X1675" s="16">
        <f>IFERROR(_xlfn.IFNA(VLOOKUP(Fullmath[[#This Row],[M3]],$H$2:$L1674,4,FALSE),VLOOKUP(Fullmath[[#This Row],[M3]],$H1676:$L$2227,4,FALSE)),0)</f>
        <v>0</v>
      </c>
      <c r="AA1675" s="15">
        <f>IFERROR(_xlfn.IFNA(VLOOKUP(Fullmath[[#This Row],[M4]],$H$2:$L1674,2,FALSE),VLOOKUP(Fullmath[[#This Row],[M4]],$H1676:$L$2227,2,FALSE)),0)</f>
        <v>0</v>
      </c>
      <c r="AB1675" s="16">
        <f>IFERROR(_xlfn.IFNA(VLOOKUP(Fullmath[[#This Row],[M4]],$H$2:$L1674,4,FALSE),VLOOKUP(Fullmath[[#This Row],[M4]],$H1676:$L$2227,4,FALSE)),0)</f>
        <v>0</v>
      </c>
      <c r="AE1675" s="15">
        <f>IFERROR(_xlfn.IFNA(VLOOKUP(Fullmath[[#This Row],[M5]],$H$2:$L1674,2,FALSE),VLOOKUP(Fullmath[[#This Row],[M5]],$H1676:$L$2227,2,FALSE)),0)</f>
        <v>0</v>
      </c>
      <c r="AF1675" s="16">
        <f>IFERROR(_xlfn.IFNA(VLOOKUP(Fullmath[[#This Row],[M5]],$H$2:$L1674,4,FALSE),VLOOKUP(Fullmath[[#This Row],[M5]],$H1676:$L$2227,4,FALSE)),0)</f>
        <v>0</v>
      </c>
      <c r="AI1675" s="15">
        <f>IFERROR(_xlfn.IFNA(VLOOKUP(Fullmath[[#This Row],[M6]],$H$2:$L1674,2,FALSE),VLOOKUP(Fullmath[[#This Row],[M6]],$H1676:$L$2227,2,FALSE)),0)</f>
        <v>0</v>
      </c>
      <c r="AJ1675" s="16">
        <f>IFERROR(_xlfn.IFNA(VLOOKUP(Fullmath[[#This Row],[M6]],$H$2:$L1674,4,FALSE),VLOOKUP(Fullmath[[#This Row],[M6]],$H1676:$L$2227,4,FALSE)),0)</f>
        <v>0</v>
      </c>
      <c r="AM1675" s="6">
        <f>(IFERROR(VLOOKUP(AK1675,Components[[Name]:[Price]],2,FALSE),0))</f>
        <v>0</v>
      </c>
      <c r="AP1675" s="6">
        <f>(IFERROR(VLOOKUP(AN1675,Components[[Name]:[Price]],2,FALSE),0))</f>
        <v>0</v>
      </c>
      <c r="AS1675" s="6">
        <f>(IFERROR(VLOOKUP(AQ1675,Components[[Name]:[Price]],2,FALSE),0))</f>
        <v>0</v>
      </c>
      <c r="AV1675" s="6">
        <f>(IFERROR(VLOOKUP(AT1675,Components[[Name]:[Price]],2,FALSE),0))</f>
        <v>0</v>
      </c>
      <c r="AY1675" s="6">
        <f>(IFERROR(VLOOKUP(AW1675,Components[[Name]:[Price]],2,FALSE),0))</f>
        <v>0</v>
      </c>
      <c r="BB1675" s="6">
        <f>(IFERROR(VLOOKUP(AZ1675,Components[[Name]:[Price]],2,FALSE),0))</f>
        <v>0</v>
      </c>
    </row>
    <row r="1676" spans="9:54" x14ac:dyDescent="0.2">
      <c r="I1676" s="7" t="e">
        <f>Fullmath[[#This Row],[Total CP]]/Fullmath[[#This Row],[Quantity]]</f>
        <v>#DIV/0!</v>
      </c>
      <c r="J16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6" s="6" t="e">
        <f>Fullmath[[#This Row],[Mat Cost]]/Fullmath[[#This Row],[Quantity]]</f>
        <v>#DIV/0!</v>
      </c>
      <c r="L16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6" s="14"/>
      <c r="O1676" s="15">
        <f>IFERROR(_xlfn.IFNA(VLOOKUP(Fullmath[[#This Row],[M1]],$H$2:$L1675,2,FALSE),VLOOKUP(Fullmath[[#This Row],[M1]],$H1677:$L$2227,2,FALSE)),0)</f>
        <v>0</v>
      </c>
      <c r="P1676" s="16">
        <f>IFERROR(_xlfn.IFNA(VLOOKUP(Fullmath[[#This Row],[M1]],$H$2:$L1675,4,FALSE),VLOOKUP(Fullmath[[#This Row],[M1]],$H1677:$L$2227,4,FALSE)),0)</f>
        <v>0</v>
      </c>
      <c r="S1676" s="15">
        <f>IFERROR(_xlfn.IFNA(VLOOKUP(Fullmath[[#This Row],[M2]],$H$2:$L1675,2,FALSE),VLOOKUP(Fullmath[[#This Row],[M2]],$H1677:$L$2227,2,FALSE)),0)</f>
        <v>0</v>
      </c>
      <c r="T1676" s="16">
        <f>IFERROR(_xlfn.IFNA(VLOOKUP(Fullmath[[#This Row],[M2]],$H$2:$L1675,4,FALSE),VLOOKUP(Fullmath[[#This Row],[M2]],$H1677:$L$2227,4,FALSE)),0)</f>
        <v>0</v>
      </c>
      <c r="W1676" s="15">
        <f>IFERROR(_xlfn.IFNA(VLOOKUP(Fullmath[[#This Row],[M3]],$H$2:$L1675,2,FALSE),VLOOKUP(Fullmath[[#This Row],[M3]],$H1677:$L$2227,2,FALSE)),0)</f>
        <v>0</v>
      </c>
      <c r="X1676" s="16">
        <f>IFERROR(_xlfn.IFNA(VLOOKUP(Fullmath[[#This Row],[M3]],$H$2:$L1675,4,FALSE),VLOOKUP(Fullmath[[#This Row],[M3]],$H1677:$L$2227,4,FALSE)),0)</f>
        <v>0</v>
      </c>
      <c r="AA1676" s="15">
        <f>IFERROR(_xlfn.IFNA(VLOOKUP(Fullmath[[#This Row],[M4]],$H$2:$L1675,2,FALSE),VLOOKUP(Fullmath[[#This Row],[M4]],$H1677:$L$2227,2,FALSE)),0)</f>
        <v>0</v>
      </c>
      <c r="AB1676" s="16">
        <f>IFERROR(_xlfn.IFNA(VLOOKUP(Fullmath[[#This Row],[M4]],$H$2:$L1675,4,FALSE),VLOOKUP(Fullmath[[#This Row],[M4]],$H1677:$L$2227,4,FALSE)),0)</f>
        <v>0</v>
      </c>
      <c r="AE1676" s="15">
        <f>IFERROR(_xlfn.IFNA(VLOOKUP(Fullmath[[#This Row],[M5]],$H$2:$L1675,2,FALSE),VLOOKUP(Fullmath[[#This Row],[M5]],$H1677:$L$2227,2,FALSE)),0)</f>
        <v>0</v>
      </c>
      <c r="AF1676" s="16">
        <f>IFERROR(_xlfn.IFNA(VLOOKUP(Fullmath[[#This Row],[M5]],$H$2:$L1675,4,FALSE),VLOOKUP(Fullmath[[#This Row],[M5]],$H1677:$L$2227,4,FALSE)),0)</f>
        <v>0</v>
      </c>
      <c r="AI1676" s="15">
        <f>IFERROR(_xlfn.IFNA(VLOOKUP(Fullmath[[#This Row],[M6]],$H$2:$L1675,2,FALSE),VLOOKUP(Fullmath[[#This Row],[M6]],$H1677:$L$2227,2,FALSE)),0)</f>
        <v>0</v>
      </c>
      <c r="AJ1676" s="16">
        <f>IFERROR(_xlfn.IFNA(VLOOKUP(Fullmath[[#This Row],[M6]],$H$2:$L1675,4,FALSE),VLOOKUP(Fullmath[[#This Row],[M6]],$H1677:$L$2227,4,FALSE)),0)</f>
        <v>0</v>
      </c>
      <c r="AM1676" s="6">
        <f>(IFERROR(VLOOKUP(AK1676,Components[[Name]:[Price]],2,FALSE),0))</f>
        <v>0</v>
      </c>
      <c r="AP1676" s="6">
        <f>(IFERROR(VLOOKUP(AN1676,Components[[Name]:[Price]],2,FALSE),0))</f>
        <v>0</v>
      </c>
      <c r="AS1676" s="6">
        <f>(IFERROR(VLOOKUP(AQ1676,Components[[Name]:[Price]],2,FALSE),0))</f>
        <v>0</v>
      </c>
      <c r="AV1676" s="6">
        <f>(IFERROR(VLOOKUP(AT1676,Components[[Name]:[Price]],2,FALSE),0))</f>
        <v>0</v>
      </c>
      <c r="AY1676" s="6">
        <f>(IFERROR(VLOOKUP(AW1676,Components[[Name]:[Price]],2,FALSE),0))</f>
        <v>0</v>
      </c>
      <c r="BB1676" s="6">
        <f>(IFERROR(VLOOKUP(AZ1676,Components[[Name]:[Price]],2,FALSE),0))</f>
        <v>0</v>
      </c>
    </row>
    <row r="1677" spans="9:54" x14ac:dyDescent="0.2">
      <c r="I1677" s="7" t="e">
        <f>Fullmath[[#This Row],[Total CP]]/Fullmath[[#This Row],[Quantity]]</f>
        <v>#DIV/0!</v>
      </c>
      <c r="J16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7" s="6" t="e">
        <f>Fullmath[[#This Row],[Mat Cost]]/Fullmath[[#This Row],[Quantity]]</f>
        <v>#DIV/0!</v>
      </c>
      <c r="L16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7" s="14"/>
      <c r="O1677" s="15">
        <f>IFERROR(_xlfn.IFNA(VLOOKUP(Fullmath[[#This Row],[M1]],$H$2:$L1676,2,FALSE),VLOOKUP(Fullmath[[#This Row],[M1]],$H1678:$L$2227,2,FALSE)),0)</f>
        <v>0</v>
      </c>
      <c r="P1677" s="16">
        <f>IFERROR(_xlfn.IFNA(VLOOKUP(Fullmath[[#This Row],[M1]],$H$2:$L1676,4,FALSE),VLOOKUP(Fullmath[[#This Row],[M1]],$H1678:$L$2227,4,FALSE)),0)</f>
        <v>0</v>
      </c>
      <c r="S1677" s="15">
        <f>IFERROR(_xlfn.IFNA(VLOOKUP(Fullmath[[#This Row],[M2]],$H$2:$L1676,2,FALSE),VLOOKUP(Fullmath[[#This Row],[M2]],$H1678:$L$2227,2,FALSE)),0)</f>
        <v>0</v>
      </c>
      <c r="T1677" s="16">
        <f>IFERROR(_xlfn.IFNA(VLOOKUP(Fullmath[[#This Row],[M2]],$H$2:$L1676,4,FALSE),VLOOKUP(Fullmath[[#This Row],[M2]],$H1678:$L$2227,4,FALSE)),0)</f>
        <v>0</v>
      </c>
      <c r="W1677" s="15">
        <f>IFERROR(_xlfn.IFNA(VLOOKUP(Fullmath[[#This Row],[M3]],$H$2:$L1676,2,FALSE),VLOOKUP(Fullmath[[#This Row],[M3]],$H1678:$L$2227,2,FALSE)),0)</f>
        <v>0</v>
      </c>
      <c r="X1677" s="16">
        <f>IFERROR(_xlfn.IFNA(VLOOKUP(Fullmath[[#This Row],[M3]],$H$2:$L1676,4,FALSE),VLOOKUP(Fullmath[[#This Row],[M3]],$H1678:$L$2227,4,FALSE)),0)</f>
        <v>0</v>
      </c>
      <c r="AA1677" s="15">
        <f>IFERROR(_xlfn.IFNA(VLOOKUP(Fullmath[[#This Row],[M4]],$H$2:$L1676,2,FALSE),VLOOKUP(Fullmath[[#This Row],[M4]],$H1678:$L$2227,2,FALSE)),0)</f>
        <v>0</v>
      </c>
      <c r="AB1677" s="16">
        <f>IFERROR(_xlfn.IFNA(VLOOKUP(Fullmath[[#This Row],[M4]],$H$2:$L1676,4,FALSE),VLOOKUP(Fullmath[[#This Row],[M4]],$H1678:$L$2227,4,FALSE)),0)</f>
        <v>0</v>
      </c>
      <c r="AE1677" s="15">
        <f>IFERROR(_xlfn.IFNA(VLOOKUP(Fullmath[[#This Row],[M5]],$H$2:$L1676,2,FALSE),VLOOKUP(Fullmath[[#This Row],[M5]],$H1678:$L$2227,2,FALSE)),0)</f>
        <v>0</v>
      </c>
      <c r="AF1677" s="16">
        <f>IFERROR(_xlfn.IFNA(VLOOKUP(Fullmath[[#This Row],[M5]],$H$2:$L1676,4,FALSE),VLOOKUP(Fullmath[[#This Row],[M5]],$H1678:$L$2227,4,FALSE)),0)</f>
        <v>0</v>
      </c>
      <c r="AI1677" s="15">
        <f>IFERROR(_xlfn.IFNA(VLOOKUP(Fullmath[[#This Row],[M6]],$H$2:$L1676,2,FALSE),VLOOKUP(Fullmath[[#This Row],[M6]],$H1678:$L$2227,2,FALSE)),0)</f>
        <v>0</v>
      </c>
      <c r="AJ1677" s="16">
        <f>IFERROR(_xlfn.IFNA(VLOOKUP(Fullmath[[#This Row],[M6]],$H$2:$L1676,4,FALSE),VLOOKUP(Fullmath[[#This Row],[M6]],$H1678:$L$2227,4,FALSE)),0)</f>
        <v>0</v>
      </c>
      <c r="AM1677" s="6">
        <f>(IFERROR(VLOOKUP(AK1677,Components[[Name]:[Price]],2,FALSE),0))</f>
        <v>0</v>
      </c>
      <c r="AP1677" s="6">
        <f>(IFERROR(VLOOKUP(AN1677,Components[[Name]:[Price]],2,FALSE),0))</f>
        <v>0</v>
      </c>
      <c r="AS1677" s="6">
        <f>(IFERROR(VLOOKUP(AQ1677,Components[[Name]:[Price]],2,FALSE),0))</f>
        <v>0</v>
      </c>
      <c r="AV1677" s="6">
        <f>(IFERROR(VLOOKUP(AT1677,Components[[Name]:[Price]],2,FALSE),0))</f>
        <v>0</v>
      </c>
      <c r="AY1677" s="6">
        <f>(IFERROR(VLOOKUP(AW1677,Components[[Name]:[Price]],2,FALSE),0))</f>
        <v>0</v>
      </c>
      <c r="BB1677" s="6">
        <f>(IFERROR(VLOOKUP(AZ1677,Components[[Name]:[Price]],2,FALSE),0))</f>
        <v>0</v>
      </c>
    </row>
    <row r="1678" spans="9:54" x14ac:dyDescent="0.2">
      <c r="I1678" s="7" t="e">
        <f>Fullmath[[#This Row],[Total CP]]/Fullmath[[#This Row],[Quantity]]</f>
        <v>#DIV/0!</v>
      </c>
      <c r="J16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8" s="6" t="e">
        <f>Fullmath[[#This Row],[Mat Cost]]/Fullmath[[#This Row],[Quantity]]</f>
        <v>#DIV/0!</v>
      </c>
      <c r="L16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8" s="14"/>
      <c r="O1678" s="15">
        <f>IFERROR(_xlfn.IFNA(VLOOKUP(Fullmath[[#This Row],[M1]],$H$2:$L1677,2,FALSE),VLOOKUP(Fullmath[[#This Row],[M1]],$H1679:$L$2227,2,FALSE)),0)</f>
        <v>0</v>
      </c>
      <c r="P1678" s="16">
        <f>IFERROR(_xlfn.IFNA(VLOOKUP(Fullmath[[#This Row],[M1]],$H$2:$L1677,4,FALSE),VLOOKUP(Fullmath[[#This Row],[M1]],$H1679:$L$2227,4,FALSE)),0)</f>
        <v>0</v>
      </c>
      <c r="S1678" s="15">
        <f>IFERROR(_xlfn.IFNA(VLOOKUP(Fullmath[[#This Row],[M2]],$H$2:$L1677,2,FALSE),VLOOKUP(Fullmath[[#This Row],[M2]],$H1679:$L$2227,2,FALSE)),0)</f>
        <v>0</v>
      </c>
      <c r="T1678" s="16">
        <f>IFERROR(_xlfn.IFNA(VLOOKUP(Fullmath[[#This Row],[M2]],$H$2:$L1677,4,FALSE),VLOOKUP(Fullmath[[#This Row],[M2]],$H1679:$L$2227,4,FALSE)),0)</f>
        <v>0</v>
      </c>
      <c r="W1678" s="15">
        <f>IFERROR(_xlfn.IFNA(VLOOKUP(Fullmath[[#This Row],[M3]],$H$2:$L1677,2,FALSE),VLOOKUP(Fullmath[[#This Row],[M3]],$H1679:$L$2227,2,FALSE)),0)</f>
        <v>0</v>
      </c>
      <c r="X1678" s="16">
        <f>IFERROR(_xlfn.IFNA(VLOOKUP(Fullmath[[#This Row],[M3]],$H$2:$L1677,4,FALSE),VLOOKUP(Fullmath[[#This Row],[M3]],$H1679:$L$2227,4,FALSE)),0)</f>
        <v>0</v>
      </c>
      <c r="AA1678" s="15">
        <f>IFERROR(_xlfn.IFNA(VLOOKUP(Fullmath[[#This Row],[M4]],$H$2:$L1677,2,FALSE),VLOOKUP(Fullmath[[#This Row],[M4]],$H1679:$L$2227,2,FALSE)),0)</f>
        <v>0</v>
      </c>
      <c r="AB1678" s="16">
        <f>IFERROR(_xlfn.IFNA(VLOOKUP(Fullmath[[#This Row],[M4]],$H$2:$L1677,4,FALSE),VLOOKUP(Fullmath[[#This Row],[M4]],$H1679:$L$2227,4,FALSE)),0)</f>
        <v>0</v>
      </c>
      <c r="AE1678" s="15">
        <f>IFERROR(_xlfn.IFNA(VLOOKUP(Fullmath[[#This Row],[M5]],$H$2:$L1677,2,FALSE),VLOOKUP(Fullmath[[#This Row],[M5]],$H1679:$L$2227,2,FALSE)),0)</f>
        <v>0</v>
      </c>
      <c r="AF1678" s="16">
        <f>IFERROR(_xlfn.IFNA(VLOOKUP(Fullmath[[#This Row],[M5]],$H$2:$L1677,4,FALSE),VLOOKUP(Fullmath[[#This Row],[M5]],$H1679:$L$2227,4,FALSE)),0)</f>
        <v>0</v>
      </c>
      <c r="AI1678" s="15">
        <f>IFERROR(_xlfn.IFNA(VLOOKUP(Fullmath[[#This Row],[M6]],$H$2:$L1677,2,FALSE),VLOOKUP(Fullmath[[#This Row],[M6]],$H1679:$L$2227,2,FALSE)),0)</f>
        <v>0</v>
      </c>
      <c r="AJ1678" s="16">
        <f>IFERROR(_xlfn.IFNA(VLOOKUP(Fullmath[[#This Row],[M6]],$H$2:$L1677,4,FALSE),VLOOKUP(Fullmath[[#This Row],[M6]],$H1679:$L$2227,4,FALSE)),0)</f>
        <v>0</v>
      </c>
      <c r="AM1678" s="6">
        <f>(IFERROR(VLOOKUP(AK1678,Components[[Name]:[Price]],2,FALSE),0))</f>
        <v>0</v>
      </c>
      <c r="AP1678" s="6">
        <f>(IFERROR(VLOOKUP(AN1678,Components[[Name]:[Price]],2,FALSE),0))</f>
        <v>0</v>
      </c>
      <c r="AS1678" s="6">
        <f>(IFERROR(VLOOKUP(AQ1678,Components[[Name]:[Price]],2,FALSE),0))</f>
        <v>0</v>
      </c>
      <c r="AV1678" s="6">
        <f>(IFERROR(VLOOKUP(AT1678,Components[[Name]:[Price]],2,FALSE),0))</f>
        <v>0</v>
      </c>
      <c r="AY1678" s="6">
        <f>(IFERROR(VLOOKUP(AW1678,Components[[Name]:[Price]],2,FALSE),0))</f>
        <v>0</v>
      </c>
      <c r="BB1678" s="6">
        <f>(IFERROR(VLOOKUP(AZ1678,Components[[Name]:[Price]],2,FALSE),0))</f>
        <v>0</v>
      </c>
    </row>
    <row r="1679" spans="9:54" x14ac:dyDescent="0.2">
      <c r="I1679" s="7" t="e">
        <f>Fullmath[[#This Row],[Total CP]]/Fullmath[[#This Row],[Quantity]]</f>
        <v>#DIV/0!</v>
      </c>
      <c r="J16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79" s="6" t="e">
        <f>Fullmath[[#This Row],[Mat Cost]]/Fullmath[[#This Row],[Quantity]]</f>
        <v>#DIV/0!</v>
      </c>
      <c r="L16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79" s="14"/>
      <c r="O1679" s="15">
        <f>IFERROR(_xlfn.IFNA(VLOOKUP(Fullmath[[#This Row],[M1]],$H$2:$L1678,2,FALSE),VLOOKUP(Fullmath[[#This Row],[M1]],$H1680:$L$2227,2,FALSE)),0)</f>
        <v>0</v>
      </c>
      <c r="P1679" s="16">
        <f>IFERROR(_xlfn.IFNA(VLOOKUP(Fullmath[[#This Row],[M1]],$H$2:$L1678,4,FALSE),VLOOKUP(Fullmath[[#This Row],[M1]],$H1680:$L$2227,4,FALSE)),0)</f>
        <v>0</v>
      </c>
      <c r="S1679" s="15">
        <f>IFERROR(_xlfn.IFNA(VLOOKUP(Fullmath[[#This Row],[M2]],$H$2:$L1678,2,FALSE),VLOOKUP(Fullmath[[#This Row],[M2]],$H1680:$L$2227,2,FALSE)),0)</f>
        <v>0</v>
      </c>
      <c r="T1679" s="16">
        <f>IFERROR(_xlfn.IFNA(VLOOKUP(Fullmath[[#This Row],[M2]],$H$2:$L1678,4,FALSE),VLOOKUP(Fullmath[[#This Row],[M2]],$H1680:$L$2227,4,FALSE)),0)</f>
        <v>0</v>
      </c>
      <c r="W1679" s="15">
        <f>IFERROR(_xlfn.IFNA(VLOOKUP(Fullmath[[#This Row],[M3]],$H$2:$L1678,2,FALSE),VLOOKUP(Fullmath[[#This Row],[M3]],$H1680:$L$2227,2,FALSE)),0)</f>
        <v>0</v>
      </c>
      <c r="X1679" s="16">
        <f>IFERROR(_xlfn.IFNA(VLOOKUP(Fullmath[[#This Row],[M3]],$H$2:$L1678,4,FALSE),VLOOKUP(Fullmath[[#This Row],[M3]],$H1680:$L$2227,4,FALSE)),0)</f>
        <v>0</v>
      </c>
      <c r="AA1679" s="15">
        <f>IFERROR(_xlfn.IFNA(VLOOKUP(Fullmath[[#This Row],[M4]],$H$2:$L1678,2,FALSE),VLOOKUP(Fullmath[[#This Row],[M4]],$H1680:$L$2227,2,FALSE)),0)</f>
        <v>0</v>
      </c>
      <c r="AB1679" s="16">
        <f>IFERROR(_xlfn.IFNA(VLOOKUP(Fullmath[[#This Row],[M4]],$H$2:$L1678,4,FALSE),VLOOKUP(Fullmath[[#This Row],[M4]],$H1680:$L$2227,4,FALSE)),0)</f>
        <v>0</v>
      </c>
      <c r="AE1679" s="15">
        <f>IFERROR(_xlfn.IFNA(VLOOKUP(Fullmath[[#This Row],[M5]],$H$2:$L1678,2,FALSE),VLOOKUP(Fullmath[[#This Row],[M5]],$H1680:$L$2227,2,FALSE)),0)</f>
        <v>0</v>
      </c>
      <c r="AF1679" s="16">
        <f>IFERROR(_xlfn.IFNA(VLOOKUP(Fullmath[[#This Row],[M5]],$H$2:$L1678,4,FALSE),VLOOKUP(Fullmath[[#This Row],[M5]],$H1680:$L$2227,4,FALSE)),0)</f>
        <v>0</v>
      </c>
      <c r="AI1679" s="15">
        <f>IFERROR(_xlfn.IFNA(VLOOKUP(Fullmath[[#This Row],[M6]],$H$2:$L1678,2,FALSE),VLOOKUP(Fullmath[[#This Row],[M6]],$H1680:$L$2227,2,FALSE)),0)</f>
        <v>0</v>
      </c>
      <c r="AJ1679" s="16">
        <f>IFERROR(_xlfn.IFNA(VLOOKUP(Fullmath[[#This Row],[M6]],$H$2:$L1678,4,FALSE),VLOOKUP(Fullmath[[#This Row],[M6]],$H1680:$L$2227,4,FALSE)),0)</f>
        <v>0</v>
      </c>
      <c r="AM1679" s="6">
        <f>(IFERROR(VLOOKUP(AK1679,Components[[Name]:[Price]],2,FALSE),0))</f>
        <v>0</v>
      </c>
      <c r="AP1679" s="6">
        <f>(IFERROR(VLOOKUP(AN1679,Components[[Name]:[Price]],2,FALSE),0))</f>
        <v>0</v>
      </c>
      <c r="AS1679" s="6">
        <f>(IFERROR(VLOOKUP(AQ1679,Components[[Name]:[Price]],2,FALSE),0))</f>
        <v>0</v>
      </c>
      <c r="AV1679" s="6">
        <f>(IFERROR(VLOOKUP(AT1679,Components[[Name]:[Price]],2,FALSE),0))</f>
        <v>0</v>
      </c>
      <c r="AY1679" s="6">
        <f>(IFERROR(VLOOKUP(AW1679,Components[[Name]:[Price]],2,FALSE),0))</f>
        <v>0</v>
      </c>
      <c r="BB1679" s="6">
        <f>(IFERROR(VLOOKUP(AZ1679,Components[[Name]:[Price]],2,FALSE),0))</f>
        <v>0</v>
      </c>
    </row>
    <row r="1680" spans="9:54" x14ac:dyDescent="0.2">
      <c r="I1680" s="7" t="e">
        <f>Fullmath[[#This Row],[Total CP]]/Fullmath[[#This Row],[Quantity]]</f>
        <v>#DIV/0!</v>
      </c>
      <c r="J16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0" s="6" t="e">
        <f>Fullmath[[#This Row],[Mat Cost]]/Fullmath[[#This Row],[Quantity]]</f>
        <v>#DIV/0!</v>
      </c>
      <c r="L16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0" s="14"/>
      <c r="O1680" s="15">
        <f>IFERROR(_xlfn.IFNA(VLOOKUP(Fullmath[[#This Row],[M1]],$H$2:$L1679,2,FALSE),VLOOKUP(Fullmath[[#This Row],[M1]],$H1681:$L$2227,2,FALSE)),0)</f>
        <v>0</v>
      </c>
      <c r="P1680" s="16">
        <f>IFERROR(_xlfn.IFNA(VLOOKUP(Fullmath[[#This Row],[M1]],$H$2:$L1679,4,FALSE),VLOOKUP(Fullmath[[#This Row],[M1]],$H1681:$L$2227,4,FALSE)),0)</f>
        <v>0</v>
      </c>
      <c r="S1680" s="15">
        <f>IFERROR(_xlfn.IFNA(VLOOKUP(Fullmath[[#This Row],[M2]],$H$2:$L1679,2,FALSE),VLOOKUP(Fullmath[[#This Row],[M2]],$H1681:$L$2227,2,FALSE)),0)</f>
        <v>0</v>
      </c>
      <c r="T1680" s="16">
        <f>IFERROR(_xlfn.IFNA(VLOOKUP(Fullmath[[#This Row],[M2]],$H$2:$L1679,4,FALSE),VLOOKUP(Fullmath[[#This Row],[M2]],$H1681:$L$2227,4,FALSE)),0)</f>
        <v>0</v>
      </c>
      <c r="W1680" s="15">
        <f>IFERROR(_xlfn.IFNA(VLOOKUP(Fullmath[[#This Row],[M3]],$H$2:$L1679,2,FALSE),VLOOKUP(Fullmath[[#This Row],[M3]],$H1681:$L$2227,2,FALSE)),0)</f>
        <v>0</v>
      </c>
      <c r="X1680" s="16">
        <f>IFERROR(_xlfn.IFNA(VLOOKUP(Fullmath[[#This Row],[M3]],$H$2:$L1679,4,FALSE),VLOOKUP(Fullmath[[#This Row],[M3]],$H1681:$L$2227,4,FALSE)),0)</f>
        <v>0</v>
      </c>
      <c r="AA1680" s="15">
        <f>IFERROR(_xlfn.IFNA(VLOOKUP(Fullmath[[#This Row],[M4]],$H$2:$L1679,2,FALSE),VLOOKUP(Fullmath[[#This Row],[M4]],$H1681:$L$2227,2,FALSE)),0)</f>
        <v>0</v>
      </c>
      <c r="AB1680" s="16">
        <f>IFERROR(_xlfn.IFNA(VLOOKUP(Fullmath[[#This Row],[M4]],$H$2:$L1679,4,FALSE),VLOOKUP(Fullmath[[#This Row],[M4]],$H1681:$L$2227,4,FALSE)),0)</f>
        <v>0</v>
      </c>
      <c r="AE1680" s="15">
        <f>IFERROR(_xlfn.IFNA(VLOOKUP(Fullmath[[#This Row],[M5]],$H$2:$L1679,2,FALSE),VLOOKUP(Fullmath[[#This Row],[M5]],$H1681:$L$2227,2,FALSE)),0)</f>
        <v>0</v>
      </c>
      <c r="AF1680" s="16">
        <f>IFERROR(_xlfn.IFNA(VLOOKUP(Fullmath[[#This Row],[M5]],$H$2:$L1679,4,FALSE),VLOOKUP(Fullmath[[#This Row],[M5]],$H1681:$L$2227,4,FALSE)),0)</f>
        <v>0</v>
      </c>
      <c r="AI1680" s="15">
        <f>IFERROR(_xlfn.IFNA(VLOOKUP(Fullmath[[#This Row],[M6]],$H$2:$L1679,2,FALSE),VLOOKUP(Fullmath[[#This Row],[M6]],$H1681:$L$2227,2,FALSE)),0)</f>
        <v>0</v>
      </c>
      <c r="AJ1680" s="16">
        <f>IFERROR(_xlfn.IFNA(VLOOKUP(Fullmath[[#This Row],[M6]],$H$2:$L1679,4,FALSE),VLOOKUP(Fullmath[[#This Row],[M6]],$H1681:$L$2227,4,FALSE)),0)</f>
        <v>0</v>
      </c>
      <c r="AM1680" s="6">
        <f>(IFERROR(VLOOKUP(AK1680,Components[[Name]:[Price]],2,FALSE),0))</f>
        <v>0</v>
      </c>
      <c r="AP1680" s="6">
        <f>(IFERROR(VLOOKUP(AN1680,Components[[Name]:[Price]],2,FALSE),0))</f>
        <v>0</v>
      </c>
      <c r="AS1680" s="6">
        <f>(IFERROR(VLOOKUP(AQ1680,Components[[Name]:[Price]],2,FALSE),0))</f>
        <v>0</v>
      </c>
      <c r="AV1680" s="6">
        <f>(IFERROR(VLOOKUP(AT1680,Components[[Name]:[Price]],2,FALSE),0))</f>
        <v>0</v>
      </c>
      <c r="AY1680" s="6">
        <f>(IFERROR(VLOOKUP(AW1680,Components[[Name]:[Price]],2,FALSE),0))</f>
        <v>0</v>
      </c>
      <c r="BB1680" s="6">
        <f>(IFERROR(VLOOKUP(AZ1680,Components[[Name]:[Price]],2,FALSE),0))</f>
        <v>0</v>
      </c>
    </row>
    <row r="1681" spans="9:54" x14ac:dyDescent="0.2">
      <c r="I1681" s="7" t="e">
        <f>Fullmath[[#This Row],[Total CP]]/Fullmath[[#This Row],[Quantity]]</f>
        <v>#DIV/0!</v>
      </c>
      <c r="J16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1" s="6" t="e">
        <f>Fullmath[[#This Row],[Mat Cost]]/Fullmath[[#This Row],[Quantity]]</f>
        <v>#DIV/0!</v>
      </c>
      <c r="L16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1" s="14"/>
      <c r="O1681" s="15">
        <f>IFERROR(_xlfn.IFNA(VLOOKUP(Fullmath[[#This Row],[M1]],$H$2:$L1680,2,FALSE),VLOOKUP(Fullmath[[#This Row],[M1]],$H1682:$L$2227,2,FALSE)),0)</f>
        <v>0</v>
      </c>
      <c r="P1681" s="16">
        <f>IFERROR(_xlfn.IFNA(VLOOKUP(Fullmath[[#This Row],[M1]],$H$2:$L1680,4,FALSE),VLOOKUP(Fullmath[[#This Row],[M1]],$H1682:$L$2227,4,FALSE)),0)</f>
        <v>0</v>
      </c>
      <c r="S1681" s="15">
        <f>IFERROR(_xlfn.IFNA(VLOOKUP(Fullmath[[#This Row],[M2]],$H$2:$L1680,2,FALSE),VLOOKUP(Fullmath[[#This Row],[M2]],$H1682:$L$2227,2,FALSE)),0)</f>
        <v>0</v>
      </c>
      <c r="T1681" s="16">
        <f>IFERROR(_xlfn.IFNA(VLOOKUP(Fullmath[[#This Row],[M2]],$H$2:$L1680,4,FALSE),VLOOKUP(Fullmath[[#This Row],[M2]],$H1682:$L$2227,4,FALSE)),0)</f>
        <v>0</v>
      </c>
      <c r="W1681" s="15">
        <f>IFERROR(_xlfn.IFNA(VLOOKUP(Fullmath[[#This Row],[M3]],$H$2:$L1680,2,FALSE),VLOOKUP(Fullmath[[#This Row],[M3]],$H1682:$L$2227,2,FALSE)),0)</f>
        <v>0</v>
      </c>
      <c r="X1681" s="16">
        <f>IFERROR(_xlfn.IFNA(VLOOKUP(Fullmath[[#This Row],[M3]],$H$2:$L1680,4,FALSE),VLOOKUP(Fullmath[[#This Row],[M3]],$H1682:$L$2227,4,FALSE)),0)</f>
        <v>0</v>
      </c>
      <c r="AA1681" s="15">
        <f>IFERROR(_xlfn.IFNA(VLOOKUP(Fullmath[[#This Row],[M4]],$H$2:$L1680,2,FALSE),VLOOKUP(Fullmath[[#This Row],[M4]],$H1682:$L$2227,2,FALSE)),0)</f>
        <v>0</v>
      </c>
      <c r="AB1681" s="16">
        <f>IFERROR(_xlfn.IFNA(VLOOKUP(Fullmath[[#This Row],[M4]],$H$2:$L1680,4,FALSE),VLOOKUP(Fullmath[[#This Row],[M4]],$H1682:$L$2227,4,FALSE)),0)</f>
        <v>0</v>
      </c>
      <c r="AE1681" s="15">
        <f>IFERROR(_xlfn.IFNA(VLOOKUP(Fullmath[[#This Row],[M5]],$H$2:$L1680,2,FALSE),VLOOKUP(Fullmath[[#This Row],[M5]],$H1682:$L$2227,2,FALSE)),0)</f>
        <v>0</v>
      </c>
      <c r="AF1681" s="16">
        <f>IFERROR(_xlfn.IFNA(VLOOKUP(Fullmath[[#This Row],[M5]],$H$2:$L1680,4,FALSE),VLOOKUP(Fullmath[[#This Row],[M5]],$H1682:$L$2227,4,FALSE)),0)</f>
        <v>0</v>
      </c>
      <c r="AI1681" s="15">
        <f>IFERROR(_xlfn.IFNA(VLOOKUP(Fullmath[[#This Row],[M6]],$H$2:$L1680,2,FALSE),VLOOKUP(Fullmath[[#This Row],[M6]],$H1682:$L$2227,2,FALSE)),0)</f>
        <v>0</v>
      </c>
      <c r="AJ1681" s="16">
        <f>IFERROR(_xlfn.IFNA(VLOOKUP(Fullmath[[#This Row],[M6]],$H$2:$L1680,4,FALSE),VLOOKUP(Fullmath[[#This Row],[M6]],$H1682:$L$2227,4,FALSE)),0)</f>
        <v>0</v>
      </c>
      <c r="AM1681" s="6">
        <f>(IFERROR(VLOOKUP(AK1681,Components[[Name]:[Price]],2,FALSE),0))</f>
        <v>0</v>
      </c>
      <c r="AP1681" s="6">
        <f>(IFERROR(VLOOKUP(AN1681,Components[[Name]:[Price]],2,FALSE),0))</f>
        <v>0</v>
      </c>
      <c r="AS1681" s="6">
        <f>(IFERROR(VLOOKUP(AQ1681,Components[[Name]:[Price]],2,FALSE),0))</f>
        <v>0</v>
      </c>
      <c r="AV1681" s="6">
        <f>(IFERROR(VLOOKUP(AT1681,Components[[Name]:[Price]],2,FALSE),0))</f>
        <v>0</v>
      </c>
      <c r="AY1681" s="6">
        <f>(IFERROR(VLOOKUP(AW1681,Components[[Name]:[Price]],2,FALSE),0))</f>
        <v>0</v>
      </c>
      <c r="BB1681" s="6">
        <f>(IFERROR(VLOOKUP(AZ1681,Components[[Name]:[Price]],2,FALSE),0))</f>
        <v>0</v>
      </c>
    </row>
    <row r="1682" spans="9:54" x14ac:dyDescent="0.2">
      <c r="I1682" s="7" t="e">
        <f>Fullmath[[#This Row],[Total CP]]/Fullmath[[#This Row],[Quantity]]</f>
        <v>#DIV/0!</v>
      </c>
      <c r="J16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2" s="6" t="e">
        <f>Fullmath[[#This Row],[Mat Cost]]/Fullmath[[#This Row],[Quantity]]</f>
        <v>#DIV/0!</v>
      </c>
      <c r="L16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2" s="14"/>
      <c r="O1682" s="15">
        <f>IFERROR(_xlfn.IFNA(VLOOKUP(Fullmath[[#This Row],[M1]],$H$2:$L1681,2,FALSE),VLOOKUP(Fullmath[[#This Row],[M1]],$H1683:$L$2227,2,FALSE)),0)</f>
        <v>0</v>
      </c>
      <c r="P1682" s="16">
        <f>IFERROR(_xlfn.IFNA(VLOOKUP(Fullmath[[#This Row],[M1]],$H$2:$L1681,4,FALSE),VLOOKUP(Fullmath[[#This Row],[M1]],$H1683:$L$2227,4,FALSE)),0)</f>
        <v>0</v>
      </c>
      <c r="S1682" s="15">
        <f>IFERROR(_xlfn.IFNA(VLOOKUP(Fullmath[[#This Row],[M2]],$H$2:$L1681,2,FALSE),VLOOKUP(Fullmath[[#This Row],[M2]],$H1683:$L$2227,2,FALSE)),0)</f>
        <v>0</v>
      </c>
      <c r="T1682" s="16">
        <f>IFERROR(_xlfn.IFNA(VLOOKUP(Fullmath[[#This Row],[M2]],$H$2:$L1681,4,FALSE),VLOOKUP(Fullmath[[#This Row],[M2]],$H1683:$L$2227,4,FALSE)),0)</f>
        <v>0</v>
      </c>
      <c r="W1682" s="15">
        <f>IFERROR(_xlfn.IFNA(VLOOKUP(Fullmath[[#This Row],[M3]],$H$2:$L1681,2,FALSE),VLOOKUP(Fullmath[[#This Row],[M3]],$H1683:$L$2227,2,FALSE)),0)</f>
        <v>0</v>
      </c>
      <c r="X1682" s="16">
        <f>IFERROR(_xlfn.IFNA(VLOOKUP(Fullmath[[#This Row],[M3]],$H$2:$L1681,4,FALSE),VLOOKUP(Fullmath[[#This Row],[M3]],$H1683:$L$2227,4,FALSE)),0)</f>
        <v>0</v>
      </c>
      <c r="AA1682" s="15">
        <f>IFERROR(_xlfn.IFNA(VLOOKUP(Fullmath[[#This Row],[M4]],$H$2:$L1681,2,FALSE),VLOOKUP(Fullmath[[#This Row],[M4]],$H1683:$L$2227,2,FALSE)),0)</f>
        <v>0</v>
      </c>
      <c r="AB1682" s="16">
        <f>IFERROR(_xlfn.IFNA(VLOOKUP(Fullmath[[#This Row],[M4]],$H$2:$L1681,4,FALSE),VLOOKUP(Fullmath[[#This Row],[M4]],$H1683:$L$2227,4,FALSE)),0)</f>
        <v>0</v>
      </c>
      <c r="AE1682" s="15">
        <f>IFERROR(_xlfn.IFNA(VLOOKUP(Fullmath[[#This Row],[M5]],$H$2:$L1681,2,FALSE),VLOOKUP(Fullmath[[#This Row],[M5]],$H1683:$L$2227,2,FALSE)),0)</f>
        <v>0</v>
      </c>
      <c r="AF1682" s="16">
        <f>IFERROR(_xlfn.IFNA(VLOOKUP(Fullmath[[#This Row],[M5]],$H$2:$L1681,4,FALSE),VLOOKUP(Fullmath[[#This Row],[M5]],$H1683:$L$2227,4,FALSE)),0)</f>
        <v>0</v>
      </c>
      <c r="AI1682" s="15">
        <f>IFERROR(_xlfn.IFNA(VLOOKUP(Fullmath[[#This Row],[M6]],$H$2:$L1681,2,FALSE),VLOOKUP(Fullmath[[#This Row],[M6]],$H1683:$L$2227,2,FALSE)),0)</f>
        <v>0</v>
      </c>
      <c r="AJ1682" s="16">
        <f>IFERROR(_xlfn.IFNA(VLOOKUP(Fullmath[[#This Row],[M6]],$H$2:$L1681,4,FALSE),VLOOKUP(Fullmath[[#This Row],[M6]],$H1683:$L$2227,4,FALSE)),0)</f>
        <v>0</v>
      </c>
      <c r="AM1682" s="6">
        <f>(IFERROR(VLOOKUP(AK1682,Components[[Name]:[Price]],2,FALSE),0))</f>
        <v>0</v>
      </c>
      <c r="AP1682" s="6">
        <f>(IFERROR(VLOOKUP(AN1682,Components[[Name]:[Price]],2,FALSE),0))</f>
        <v>0</v>
      </c>
      <c r="AS1682" s="6">
        <f>(IFERROR(VLOOKUP(AQ1682,Components[[Name]:[Price]],2,FALSE),0))</f>
        <v>0</v>
      </c>
      <c r="AV1682" s="6">
        <f>(IFERROR(VLOOKUP(AT1682,Components[[Name]:[Price]],2,FALSE),0))</f>
        <v>0</v>
      </c>
      <c r="AY1682" s="6">
        <f>(IFERROR(VLOOKUP(AW1682,Components[[Name]:[Price]],2,FALSE),0))</f>
        <v>0</v>
      </c>
      <c r="BB1682" s="6">
        <f>(IFERROR(VLOOKUP(AZ1682,Components[[Name]:[Price]],2,FALSE),0))</f>
        <v>0</v>
      </c>
    </row>
    <row r="1683" spans="9:54" x14ac:dyDescent="0.2">
      <c r="I1683" s="7" t="e">
        <f>Fullmath[[#This Row],[Total CP]]/Fullmath[[#This Row],[Quantity]]</f>
        <v>#DIV/0!</v>
      </c>
      <c r="J16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3" s="6" t="e">
        <f>Fullmath[[#This Row],[Mat Cost]]/Fullmath[[#This Row],[Quantity]]</f>
        <v>#DIV/0!</v>
      </c>
      <c r="L16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3" s="14"/>
      <c r="O1683" s="15">
        <f>IFERROR(_xlfn.IFNA(VLOOKUP(Fullmath[[#This Row],[M1]],$H$2:$L1682,2,FALSE),VLOOKUP(Fullmath[[#This Row],[M1]],$H1684:$L$2227,2,FALSE)),0)</f>
        <v>0</v>
      </c>
      <c r="P1683" s="16">
        <f>IFERROR(_xlfn.IFNA(VLOOKUP(Fullmath[[#This Row],[M1]],$H$2:$L1682,4,FALSE),VLOOKUP(Fullmath[[#This Row],[M1]],$H1684:$L$2227,4,FALSE)),0)</f>
        <v>0</v>
      </c>
      <c r="S1683" s="15">
        <f>IFERROR(_xlfn.IFNA(VLOOKUP(Fullmath[[#This Row],[M2]],$H$2:$L1682,2,FALSE),VLOOKUP(Fullmath[[#This Row],[M2]],$H1684:$L$2227,2,FALSE)),0)</f>
        <v>0</v>
      </c>
      <c r="T1683" s="16">
        <f>IFERROR(_xlfn.IFNA(VLOOKUP(Fullmath[[#This Row],[M2]],$H$2:$L1682,4,FALSE),VLOOKUP(Fullmath[[#This Row],[M2]],$H1684:$L$2227,4,FALSE)),0)</f>
        <v>0</v>
      </c>
      <c r="W1683" s="15">
        <f>IFERROR(_xlfn.IFNA(VLOOKUP(Fullmath[[#This Row],[M3]],$H$2:$L1682,2,FALSE),VLOOKUP(Fullmath[[#This Row],[M3]],$H1684:$L$2227,2,FALSE)),0)</f>
        <v>0</v>
      </c>
      <c r="X1683" s="16">
        <f>IFERROR(_xlfn.IFNA(VLOOKUP(Fullmath[[#This Row],[M3]],$H$2:$L1682,4,FALSE),VLOOKUP(Fullmath[[#This Row],[M3]],$H1684:$L$2227,4,FALSE)),0)</f>
        <v>0</v>
      </c>
      <c r="AA1683" s="15">
        <f>IFERROR(_xlfn.IFNA(VLOOKUP(Fullmath[[#This Row],[M4]],$H$2:$L1682,2,FALSE),VLOOKUP(Fullmath[[#This Row],[M4]],$H1684:$L$2227,2,FALSE)),0)</f>
        <v>0</v>
      </c>
      <c r="AB1683" s="16">
        <f>IFERROR(_xlfn.IFNA(VLOOKUP(Fullmath[[#This Row],[M4]],$H$2:$L1682,4,FALSE),VLOOKUP(Fullmath[[#This Row],[M4]],$H1684:$L$2227,4,FALSE)),0)</f>
        <v>0</v>
      </c>
      <c r="AE1683" s="15">
        <f>IFERROR(_xlfn.IFNA(VLOOKUP(Fullmath[[#This Row],[M5]],$H$2:$L1682,2,FALSE),VLOOKUP(Fullmath[[#This Row],[M5]],$H1684:$L$2227,2,FALSE)),0)</f>
        <v>0</v>
      </c>
      <c r="AF1683" s="16">
        <f>IFERROR(_xlfn.IFNA(VLOOKUP(Fullmath[[#This Row],[M5]],$H$2:$L1682,4,FALSE),VLOOKUP(Fullmath[[#This Row],[M5]],$H1684:$L$2227,4,FALSE)),0)</f>
        <v>0</v>
      </c>
      <c r="AI1683" s="15">
        <f>IFERROR(_xlfn.IFNA(VLOOKUP(Fullmath[[#This Row],[M6]],$H$2:$L1682,2,FALSE),VLOOKUP(Fullmath[[#This Row],[M6]],$H1684:$L$2227,2,FALSE)),0)</f>
        <v>0</v>
      </c>
      <c r="AJ1683" s="16">
        <f>IFERROR(_xlfn.IFNA(VLOOKUP(Fullmath[[#This Row],[M6]],$H$2:$L1682,4,FALSE),VLOOKUP(Fullmath[[#This Row],[M6]],$H1684:$L$2227,4,FALSE)),0)</f>
        <v>0</v>
      </c>
      <c r="AM1683" s="6">
        <f>(IFERROR(VLOOKUP(AK1683,Components[[Name]:[Price]],2,FALSE),0))</f>
        <v>0</v>
      </c>
      <c r="AP1683" s="6">
        <f>(IFERROR(VLOOKUP(AN1683,Components[[Name]:[Price]],2,FALSE),0))</f>
        <v>0</v>
      </c>
      <c r="AS1683" s="6">
        <f>(IFERROR(VLOOKUP(AQ1683,Components[[Name]:[Price]],2,FALSE),0))</f>
        <v>0</v>
      </c>
      <c r="AV1683" s="6">
        <f>(IFERROR(VLOOKUP(AT1683,Components[[Name]:[Price]],2,FALSE),0))</f>
        <v>0</v>
      </c>
      <c r="AY1683" s="6">
        <f>(IFERROR(VLOOKUP(AW1683,Components[[Name]:[Price]],2,FALSE),0))</f>
        <v>0</v>
      </c>
      <c r="BB1683" s="6">
        <f>(IFERROR(VLOOKUP(AZ1683,Components[[Name]:[Price]],2,FALSE),0))</f>
        <v>0</v>
      </c>
    </row>
    <row r="1684" spans="9:54" x14ac:dyDescent="0.2">
      <c r="I1684" s="7" t="e">
        <f>Fullmath[[#This Row],[Total CP]]/Fullmath[[#This Row],[Quantity]]</f>
        <v>#DIV/0!</v>
      </c>
      <c r="J16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4" s="6" t="e">
        <f>Fullmath[[#This Row],[Mat Cost]]/Fullmath[[#This Row],[Quantity]]</f>
        <v>#DIV/0!</v>
      </c>
      <c r="L16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4" s="14"/>
      <c r="O1684" s="15">
        <f>IFERROR(_xlfn.IFNA(VLOOKUP(Fullmath[[#This Row],[M1]],$H$2:$L1683,2,FALSE),VLOOKUP(Fullmath[[#This Row],[M1]],$H1685:$L$2227,2,FALSE)),0)</f>
        <v>0</v>
      </c>
      <c r="P1684" s="16">
        <f>IFERROR(_xlfn.IFNA(VLOOKUP(Fullmath[[#This Row],[M1]],$H$2:$L1683,4,FALSE),VLOOKUP(Fullmath[[#This Row],[M1]],$H1685:$L$2227,4,FALSE)),0)</f>
        <v>0</v>
      </c>
      <c r="S1684" s="15">
        <f>IFERROR(_xlfn.IFNA(VLOOKUP(Fullmath[[#This Row],[M2]],$H$2:$L1683,2,FALSE),VLOOKUP(Fullmath[[#This Row],[M2]],$H1685:$L$2227,2,FALSE)),0)</f>
        <v>0</v>
      </c>
      <c r="T1684" s="16">
        <f>IFERROR(_xlfn.IFNA(VLOOKUP(Fullmath[[#This Row],[M2]],$H$2:$L1683,4,FALSE),VLOOKUP(Fullmath[[#This Row],[M2]],$H1685:$L$2227,4,FALSE)),0)</f>
        <v>0</v>
      </c>
      <c r="W1684" s="15">
        <f>IFERROR(_xlfn.IFNA(VLOOKUP(Fullmath[[#This Row],[M3]],$H$2:$L1683,2,FALSE),VLOOKUP(Fullmath[[#This Row],[M3]],$H1685:$L$2227,2,FALSE)),0)</f>
        <v>0</v>
      </c>
      <c r="X1684" s="16">
        <f>IFERROR(_xlfn.IFNA(VLOOKUP(Fullmath[[#This Row],[M3]],$H$2:$L1683,4,FALSE),VLOOKUP(Fullmath[[#This Row],[M3]],$H1685:$L$2227,4,FALSE)),0)</f>
        <v>0</v>
      </c>
      <c r="AA1684" s="15">
        <f>IFERROR(_xlfn.IFNA(VLOOKUP(Fullmath[[#This Row],[M4]],$H$2:$L1683,2,FALSE),VLOOKUP(Fullmath[[#This Row],[M4]],$H1685:$L$2227,2,FALSE)),0)</f>
        <v>0</v>
      </c>
      <c r="AB1684" s="16">
        <f>IFERROR(_xlfn.IFNA(VLOOKUP(Fullmath[[#This Row],[M4]],$H$2:$L1683,4,FALSE),VLOOKUP(Fullmath[[#This Row],[M4]],$H1685:$L$2227,4,FALSE)),0)</f>
        <v>0</v>
      </c>
      <c r="AE1684" s="15">
        <f>IFERROR(_xlfn.IFNA(VLOOKUP(Fullmath[[#This Row],[M5]],$H$2:$L1683,2,FALSE),VLOOKUP(Fullmath[[#This Row],[M5]],$H1685:$L$2227,2,FALSE)),0)</f>
        <v>0</v>
      </c>
      <c r="AF1684" s="16">
        <f>IFERROR(_xlfn.IFNA(VLOOKUP(Fullmath[[#This Row],[M5]],$H$2:$L1683,4,FALSE),VLOOKUP(Fullmath[[#This Row],[M5]],$H1685:$L$2227,4,FALSE)),0)</f>
        <v>0</v>
      </c>
      <c r="AI1684" s="15">
        <f>IFERROR(_xlfn.IFNA(VLOOKUP(Fullmath[[#This Row],[M6]],$H$2:$L1683,2,FALSE),VLOOKUP(Fullmath[[#This Row],[M6]],$H1685:$L$2227,2,FALSE)),0)</f>
        <v>0</v>
      </c>
      <c r="AJ1684" s="16">
        <f>IFERROR(_xlfn.IFNA(VLOOKUP(Fullmath[[#This Row],[M6]],$H$2:$L1683,4,FALSE),VLOOKUP(Fullmath[[#This Row],[M6]],$H1685:$L$2227,4,FALSE)),0)</f>
        <v>0</v>
      </c>
      <c r="AM1684" s="6">
        <f>(IFERROR(VLOOKUP(AK1684,Components[[Name]:[Price]],2,FALSE),0))</f>
        <v>0</v>
      </c>
      <c r="AP1684" s="6">
        <f>(IFERROR(VLOOKUP(AN1684,Components[[Name]:[Price]],2,FALSE),0))</f>
        <v>0</v>
      </c>
      <c r="AS1684" s="6">
        <f>(IFERROR(VLOOKUP(AQ1684,Components[[Name]:[Price]],2,FALSE),0))</f>
        <v>0</v>
      </c>
      <c r="AV1684" s="6">
        <f>(IFERROR(VLOOKUP(AT1684,Components[[Name]:[Price]],2,FALSE),0))</f>
        <v>0</v>
      </c>
      <c r="AY1684" s="6">
        <f>(IFERROR(VLOOKUP(AW1684,Components[[Name]:[Price]],2,FALSE),0))</f>
        <v>0</v>
      </c>
      <c r="BB1684" s="6">
        <f>(IFERROR(VLOOKUP(AZ1684,Components[[Name]:[Price]],2,FALSE),0))</f>
        <v>0</v>
      </c>
    </row>
    <row r="1685" spans="9:54" x14ac:dyDescent="0.2">
      <c r="I1685" s="7" t="e">
        <f>Fullmath[[#This Row],[Total CP]]/Fullmath[[#This Row],[Quantity]]</f>
        <v>#DIV/0!</v>
      </c>
      <c r="J16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5" s="6" t="e">
        <f>Fullmath[[#This Row],[Mat Cost]]/Fullmath[[#This Row],[Quantity]]</f>
        <v>#DIV/0!</v>
      </c>
      <c r="L16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5" s="14"/>
      <c r="O1685" s="15">
        <f>IFERROR(_xlfn.IFNA(VLOOKUP(Fullmath[[#This Row],[M1]],$H$2:$L1684,2,FALSE),VLOOKUP(Fullmath[[#This Row],[M1]],$H1686:$L$2227,2,FALSE)),0)</f>
        <v>0</v>
      </c>
      <c r="P1685" s="16">
        <f>IFERROR(_xlfn.IFNA(VLOOKUP(Fullmath[[#This Row],[M1]],$H$2:$L1684,4,FALSE),VLOOKUP(Fullmath[[#This Row],[M1]],$H1686:$L$2227,4,FALSE)),0)</f>
        <v>0</v>
      </c>
      <c r="S1685" s="15">
        <f>IFERROR(_xlfn.IFNA(VLOOKUP(Fullmath[[#This Row],[M2]],$H$2:$L1684,2,FALSE),VLOOKUP(Fullmath[[#This Row],[M2]],$H1686:$L$2227,2,FALSE)),0)</f>
        <v>0</v>
      </c>
      <c r="T1685" s="16">
        <f>IFERROR(_xlfn.IFNA(VLOOKUP(Fullmath[[#This Row],[M2]],$H$2:$L1684,4,FALSE),VLOOKUP(Fullmath[[#This Row],[M2]],$H1686:$L$2227,4,FALSE)),0)</f>
        <v>0</v>
      </c>
      <c r="W1685" s="15">
        <f>IFERROR(_xlfn.IFNA(VLOOKUP(Fullmath[[#This Row],[M3]],$H$2:$L1684,2,FALSE),VLOOKUP(Fullmath[[#This Row],[M3]],$H1686:$L$2227,2,FALSE)),0)</f>
        <v>0</v>
      </c>
      <c r="X1685" s="16">
        <f>IFERROR(_xlfn.IFNA(VLOOKUP(Fullmath[[#This Row],[M3]],$H$2:$L1684,4,FALSE),VLOOKUP(Fullmath[[#This Row],[M3]],$H1686:$L$2227,4,FALSE)),0)</f>
        <v>0</v>
      </c>
      <c r="AA1685" s="15">
        <f>IFERROR(_xlfn.IFNA(VLOOKUP(Fullmath[[#This Row],[M4]],$H$2:$L1684,2,FALSE),VLOOKUP(Fullmath[[#This Row],[M4]],$H1686:$L$2227,2,FALSE)),0)</f>
        <v>0</v>
      </c>
      <c r="AB1685" s="16">
        <f>IFERROR(_xlfn.IFNA(VLOOKUP(Fullmath[[#This Row],[M4]],$H$2:$L1684,4,FALSE),VLOOKUP(Fullmath[[#This Row],[M4]],$H1686:$L$2227,4,FALSE)),0)</f>
        <v>0</v>
      </c>
      <c r="AE1685" s="15">
        <f>IFERROR(_xlfn.IFNA(VLOOKUP(Fullmath[[#This Row],[M5]],$H$2:$L1684,2,FALSE),VLOOKUP(Fullmath[[#This Row],[M5]],$H1686:$L$2227,2,FALSE)),0)</f>
        <v>0</v>
      </c>
      <c r="AF1685" s="16">
        <f>IFERROR(_xlfn.IFNA(VLOOKUP(Fullmath[[#This Row],[M5]],$H$2:$L1684,4,FALSE),VLOOKUP(Fullmath[[#This Row],[M5]],$H1686:$L$2227,4,FALSE)),0)</f>
        <v>0</v>
      </c>
      <c r="AI1685" s="15">
        <f>IFERROR(_xlfn.IFNA(VLOOKUP(Fullmath[[#This Row],[M6]],$H$2:$L1684,2,FALSE),VLOOKUP(Fullmath[[#This Row],[M6]],$H1686:$L$2227,2,FALSE)),0)</f>
        <v>0</v>
      </c>
      <c r="AJ1685" s="16">
        <f>IFERROR(_xlfn.IFNA(VLOOKUP(Fullmath[[#This Row],[M6]],$H$2:$L1684,4,FALSE),VLOOKUP(Fullmath[[#This Row],[M6]],$H1686:$L$2227,4,FALSE)),0)</f>
        <v>0</v>
      </c>
      <c r="AM1685" s="6">
        <f>(IFERROR(VLOOKUP(AK1685,Components[[Name]:[Price]],2,FALSE),0))</f>
        <v>0</v>
      </c>
      <c r="AP1685" s="6">
        <f>(IFERROR(VLOOKUP(AN1685,Components[[Name]:[Price]],2,FALSE),0))</f>
        <v>0</v>
      </c>
      <c r="AS1685" s="6">
        <f>(IFERROR(VLOOKUP(AQ1685,Components[[Name]:[Price]],2,FALSE),0))</f>
        <v>0</v>
      </c>
      <c r="AV1685" s="6">
        <f>(IFERROR(VLOOKUP(AT1685,Components[[Name]:[Price]],2,FALSE),0))</f>
        <v>0</v>
      </c>
      <c r="AY1685" s="6">
        <f>(IFERROR(VLOOKUP(AW1685,Components[[Name]:[Price]],2,FALSE),0))</f>
        <v>0</v>
      </c>
      <c r="BB1685" s="6">
        <f>(IFERROR(VLOOKUP(AZ1685,Components[[Name]:[Price]],2,FALSE),0))</f>
        <v>0</v>
      </c>
    </row>
    <row r="1686" spans="9:54" x14ac:dyDescent="0.2">
      <c r="I1686" s="7" t="e">
        <f>Fullmath[[#This Row],[Total CP]]/Fullmath[[#This Row],[Quantity]]</f>
        <v>#DIV/0!</v>
      </c>
      <c r="J16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6" s="6" t="e">
        <f>Fullmath[[#This Row],[Mat Cost]]/Fullmath[[#This Row],[Quantity]]</f>
        <v>#DIV/0!</v>
      </c>
      <c r="L16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6" s="14"/>
      <c r="O1686" s="15">
        <f>IFERROR(_xlfn.IFNA(VLOOKUP(Fullmath[[#This Row],[M1]],$H$2:$L1685,2,FALSE),VLOOKUP(Fullmath[[#This Row],[M1]],$H1687:$L$2227,2,FALSE)),0)</f>
        <v>0</v>
      </c>
      <c r="P1686" s="16">
        <f>IFERROR(_xlfn.IFNA(VLOOKUP(Fullmath[[#This Row],[M1]],$H$2:$L1685,4,FALSE),VLOOKUP(Fullmath[[#This Row],[M1]],$H1687:$L$2227,4,FALSE)),0)</f>
        <v>0</v>
      </c>
      <c r="S1686" s="15">
        <f>IFERROR(_xlfn.IFNA(VLOOKUP(Fullmath[[#This Row],[M2]],$H$2:$L1685,2,FALSE),VLOOKUP(Fullmath[[#This Row],[M2]],$H1687:$L$2227,2,FALSE)),0)</f>
        <v>0</v>
      </c>
      <c r="T1686" s="16">
        <f>IFERROR(_xlfn.IFNA(VLOOKUP(Fullmath[[#This Row],[M2]],$H$2:$L1685,4,FALSE),VLOOKUP(Fullmath[[#This Row],[M2]],$H1687:$L$2227,4,FALSE)),0)</f>
        <v>0</v>
      </c>
      <c r="W1686" s="15">
        <f>IFERROR(_xlfn.IFNA(VLOOKUP(Fullmath[[#This Row],[M3]],$H$2:$L1685,2,FALSE),VLOOKUP(Fullmath[[#This Row],[M3]],$H1687:$L$2227,2,FALSE)),0)</f>
        <v>0</v>
      </c>
      <c r="X1686" s="16">
        <f>IFERROR(_xlfn.IFNA(VLOOKUP(Fullmath[[#This Row],[M3]],$H$2:$L1685,4,FALSE),VLOOKUP(Fullmath[[#This Row],[M3]],$H1687:$L$2227,4,FALSE)),0)</f>
        <v>0</v>
      </c>
      <c r="AA1686" s="15">
        <f>IFERROR(_xlfn.IFNA(VLOOKUP(Fullmath[[#This Row],[M4]],$H$2:$L1685,2,FALSE),VLOOKUP(Fullmath[[#This Row],[M4]],$H1687:$L$2227,2,FALSE)),0)</f>
        <v>0</v>
      </c>
      <c r="AB1686" s="16">
        <f>IFERROR(_xlfn.IFNA(VLOOKUP(Fullmath[[#This Row],[M4]],$H$2:$L1685,4,FALSE),VLOOKUP(Fullmath[[#This Row],[M4]],$H1687:$L$2227,4,FALSE)),0)</f>
        <v>0</v>
      </c>
      <c r="AE1686" s="15">
        <f>IFERROR(_xlfn.IFNA(VLOOKUP(Fullmath[[#This Row],[M5]],$H$2:$L1685,2,FALSE),VLOOKUP(Fullmath[[#This Row],[M5]],$H1687:$L$2227,2,FALSE)),0)</f>
        <v>0</v>
      </c>
      <c r="AF1686" s="16">
        <f>IFERROR(_xlfn.IFNA(VLOOKUP(Fullmath[[#This Row],[M5]],$H$2:$L1685,4,FALSE),VLOOKUP(Fullmath[[#This Row],[M5]],$H1687:$L$2227,4,FALSE)),0)</f>
        <v>0</v>
      </c>
      <c r="AI1686" s="15">
        <f>IFERROR(_xlfn.IFNA(VLOOKUP(Fullmath[[#This Row],[M6]],$H$2:$L1685,2,FALSE),VLOOKUP(Fullmath[[#This Row],[M6]],$H1687:$L$2227,2,FALSE)),0)</f>
        <v>0</v>
      </c>
      <c r="AJ1686" s="16">
        <f>IFERROR(_xlfn.IFNA(VLOOKUP(Fullmath[[#This Row],[M6]],$H$2:$L1685,4,FALSE),VLOOKUP(Fullmath[[#This Row],[M6]],$H1687:$L$2227,4,FALSE)),0)</f>
        <v>0</v>
      </c>
      <c r="AM1686" s="6">
        <f>(IFERROR(VLOOKUP(AK1686,Components[[Name]:[Price]],2,FALSE),0))</f>
        <v>0</v>
      </c>
      <c r="AP1686" s="6">
        <f>(IFERROR(VLOOKUP(AN1686,Components[[Name]:[Price]],2,FALSE),0))</f>
        <v>0</v>
      </c>
      <c r="AS1686" s="6">
        <f>(IFERROR(VLOOKUP(AQ1686,Components[[Name]:[Price]],2,FALSE),0))</f>
        <v>0</v>
      </c>
      <c r="AV1686" s="6">
        <f>(IFERROR(VLOOKUP(AT1686,Components[[Name]:[Price]],2,FALSE),0))</f>
        <v>0</v>
      </c>
      <c r="AY1686" s="6">
        <f>(IFERROR(VLOOKUP(AW1686,Components[[Name]:[Price]],2,FALSE),0))</f>
        <v>0</v>
      </c>
      <c r="BB1686" s="6">
        <f>(IFERROR(VLOOKUP(AZ1686,Components[[Name]:[Price]],2,FALSE),0))</f>
        <v>0</v>
      </c>
    </row>
    <row r="1687" spans="9:54" x14ac:dyDescent="0.2">
      <c r="I1687" s="7" t="e">
        <f>Fullmath[[#This Row],[Total CP]]/Fullmath[[#This Row],[Quantity]]</f>
        <v>#DIV/0!</v>
      </c>
      <c r="J16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7" s="6" t="e">
        <f>Fullmath[[#This Row],[Mat Cost]]/Fullmath[[#This Row],[Quantity]]</f>
        <v>#DIV/0!</v>
      </c>
      <c r="L16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7" s="14"/>
      <c r="O1687" s="15">
        <f>IFERROR(_xlfn.IFNA(VLOOKUP(Fullmath[[#This Row],[M1]],$H$2:$L1686,2,FALSE),VLOOKUP(Fullmath[[#This Row],[M1]],$H1688:$L$2227,2,FALSE)),0)</f>
        <v>0</v>
      </c>
      <c r="P1687" s="16">
        <f>IFERROR(_xlfn.IFNA(VLOOKUP(Fullmath[[#This Row],[M1]],$H$2:$L1686,4,FALSE),VLOOKUP(Fullmath[[#This Row],[M1]],$H1688:$L$2227,4,FALSE)),0)</f>
        <v>0</v>
      </c>
      <c r="S1687" s="15">
        <f>IFERROR(_xlfn.IFNA(VLOOKUP(Fullmath[[#This Row],[M2]],$H$2:$L1686,2,FALSE),VLOOKUP(Fullmath[[#This Row],[M2]],$H1688:$L$2227,2,FALSE)),0)</f>
        <v>0</v>
      </c>
      <c r="T1687" s="16">
        <f>IFERROR(_xlfn.IFNA(VLOOKUP(Fullmath[[#This Row],[M2]],$H$2:$L1686,4,FALSE),VLOOKUP(Fullmath[[#This Row],[M2]],$H1688:$L$2227,4,FALSE)),0)</f>
        <v>0</v>
      </c>
      <c r="W1687" s="15">
        <f>IFERROR(_xlfn.IFNA(VLOOKUP(Fullmath[[#This Row],[M3]],$H$2:$L1686,2,FALSE),VLOOKUP(Fullmath[[#This Row],[M3]],$H1688:$L$2227,2,FALSE)),0)</f>
        <v>0</v>
      </c>
      <c r="X1687" s="16">
        <f>IFERROR(_xlfn.IFNA(VLOOKUP(Fullmath[[#This Row],[M3]],$H$2:$L1686,4,FALSE),VLOOKUP(Fullmath[[#This Row],[M3]],$H1688:$L$2227,4,FALSE)),0)</f>
        <v>0</v>
      </c>
      <c r="AA1687" s="15">
        <f>IFERROR(_xlfn.IFNA(VLOOKUP(Fullmath[[#This Row],[M4]],$H$2:$L1686,2,FALSE),VLOOKUP(Fullmath[[#This Row],[M4]],$H1688:$L$2227,2,FALSE)),0)</f>
        <v>0</v>
      </c>
      <c r="AB1687" s="16">
        <f>IFERROR(_xlfn.IFNA(VLOOKUP(Fullmath[[#This Row],[M4]],$H$2:$L1686,4,FALSE),VLOOKUP(Fullmath[[#This Row],[M4]],$H1688:$L$2227,4,FALSE)),0)</f>
        <v>0</v>
      </c>
      <c r="AE1687" s="15">
        <f>IFERROR(_xlfn.IFNA(VLOOKUP(Fullmath[[#This Row],[M5]],$H$2:$L1686,2,FALSE),VLOOKUP(Fullmath[[#This Row],[M5]],$H1688:$L$2227,2,FALSE)),0)</f>
        <v>0</v>
      </c>
      <c r="AF1687" s="16">
        <f>IFERROR(_xlfn.IFNA(VLOOKUP(Fullmath[[#This Row],[M5]],$H$2:$L1686,4,FALSE),VLOOKUP(Fullmath[[#This Row],[M5]],$H1688:$L$2227,4,FALSE)),0)</f>
        <v>0</v>
      </c>
      <c r="AI1687" s="15">
        <f>IFERROR(_xlfn.IFNA(VLOOKUP(Fullmath[[#This Row],[M6]],$H$2:$L1686,2,FALSE),VLOOKUP(Fullmath[[#This Row],[M6]],$H1688:$L$2227,2,FALSE)),0)</f>
        <v>0</v>
      </c>
      <c r="AJ1687" s="16">
        <f>IFERROR(_xlfn.IFNA(VLOOKUP(Fullmath[[#This Row],[M6]],$H$2:$L1686,4,FALSE),VLOOKUP(Fullmath[[#This Row],[M6]],$H1688:$L$2227,4,FALSE)),0)</f>
        <v>0</v>
      </c>
      <c r="AM1687" s="6">
        <f>(IFERROR(VLOOKUP(AK1687,Components[[Name]:[Price]],2,FALSE),0))</f>
        <v>0</v>
      </c>
      <c r="AP1687" s="6">
        <f>(IFERROR(VLOOKUP(AN1687,Components[[Name]:[Price]],2,FALSE),0))</f>
        <v>0</v>
      </c>
      <c r="AS1687" s="6">
        <f>(IFERROR(VLOOKUP(AQ1687,Components[[Name]:[Price]],2,FALSE),0))</f>
        <v>0</v>
      </c>
      <c r="AV1687" s="6">
        <f>(IFERROR(VLOOKUP(AT1687,Components[[Name]:[Price]],2,FALSE),0))</f>
        <v>0</v>
      </c>
      <c r="AY1687" s="6">
        <f>(IFERROR(VLOOKUP(AW1687,Components[[Name]:[Price]],2,FALSE),0))</f>
        <v>0</v>
      </c>
      <c r="BB1687" s="6">
        <f>(IFERROR(VLOOKUP(AZ1687,Components[[Name]:[Price]],2,FALSE),0))</f>
        <v>0</v>
      </c>
    </row>
    <row r="1688" spans="9:54" x14ac:dyDescent="0.2">
      <c r="I1688" s="7" t="e">
        <f>Fullmath[[#This Row],[Total CP]]/Fullmath[[#This Row],[Quantity]]</f>
        <v>#DIV/0!</v>
      </c>
      <c r="J16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8" s="6" t="e">
        <f>Fullmath[[#This Row],[Mat Cost]]/Fullmath[[#This Row],[Quantity]]</f>
        <v>#DIV/0!</v>
      </c>
      <c r="L16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8" s="14"/>
      <c r="O1688" s="15">
        <f>IFERROR(_xlfn.IFNA(VLOOKUP(Fullmath[[#This Row],[M1]],$H$2:$L1687,2,FALSE),VLOOKUP(Fullmath[[#This Row],[M1]],$H1689:$L$2227,2,FALSE)),0)</f>
        <v>0</v>
      </c>
      <c r="P1688" s="16">
        <f>IFERROR(_xlfn.IFNA(VLOOKUP(Fullmath[[#This Row],[M1]],$H$2:$L1687,4,FALSE),VLOOKUP(Fullmath[[#This Row],[M1]],$H1689:$L$2227,4,FALSE)),0)</f>
        <v>0</v>
      </c>
      <c r="S1688" s="15">
        <f>IFERROR(_xlfn.IFNA(VLOOKUP(Fullmath[[#This Row],[M2]],$H$2:$L1687,2,FALSE),VLOOKUP(Fullmath[[#This Row],[M2]],$H1689:$L$2227,2,FALSE)),0)</f>
        <v>0</v>
      </c>
      <c r="T1688" s="16">
        <f>IFERROR(_xlfn.IFNA(VLOOKUP(Fullmath[[#This Row],[M2]],$H$2:$L1687,4,FALSE),VLOOKUP(Fullmath[[#This Row],[M2]],$H1689:$L$2227,4,FALSE)),0)</f>
        <v>0</v>
      </c>
      <c r="W1688" s="15">
        <f>IFERROR(_xlfn.IFNA(VLOOKUP(Fullmath[[#This Row],[M3]],$H$2:$L1687,2,FALSE),VLOOKUP(Fullmath[[#This Row],[M3]],$H1689:$L$2227,2,FALSE)),0)</f>
        <v>0</v>
      </c>
      <c r="X1688" s="16">
        <f>IFERROR(_xlfn.IFNA(VLOOKUP(Fullmath[[#This Row],[M3]],$H$2:$L1687,4,FALSE),VLOOKUP(Fullmath[[#This Row],[M3]],$H1689:$L$2227,4,FALSE)),0)</f>
        <v>0</v>
      </c>
      <c r="AA1688" s="15">
        <f>IFERROR(_xlfn.IFNA(VLOOKUP(Fullmath[[#This Row],[M4]],$H$2:$L1687,2,FALSE),VLOOKUP(Fullmath[[#This Row],[M4]],$H1689:$L$2227,2,FALSE)),0)</f>
        <v>0</v>
      </c>
      <c r="AB1688" s="16">
        <f>IFERROR(_xlfn.IFNA(VLOOKUP(Fullmath[[#This Row],[M4]],$H$2:$L1687,4,FALSE),VLOOKUP(Fullmath[[#This Row],[M4]],$H1689:$L$2227,4,FALSE)),0)</f>
        <v>0</v>
      </c>
      <c r="AE1688" s="15">
        <f>IFERROR(_xlfn.IFNA(VLOOKUP(Fullmath[[#This Row],[M5]],$H$2:$L1687,2,FALSE),VLOOKUP(Fullmath[[#This Row],[M5]],$H1689:$L$2227,2,FALSE)),0)</f>
        <v>0</v>
      </c>
      <c r="AF1688" s="16">
        <f>IFERROR(_xlfn.IFNA(VLOOKUP(Fullmath[[#This Row],[M5]],$H$2:$L1687,4,FALSE),VLOOKUP(Fullmath[[#This Row],[M5]],$H1689:$L$2227,4,FALSE)),0)</f>
        <v>0</v>
      </c>
      <c r="AI1688" s="15">
        <f>IFERROR(_xlfn.IFNA(VLOOKUP(Fullmath[[#This Row],[M6]],$H$2:$L1687,2,FALSE),VLOOKUP(Fullmath[[#This Row],[M6]],$H1689:$L$2227,2,FALSE)),0)</f>
        <v>0</v>
      </c>
      <c r="AJ1688" s="16">
        <f>IFERROR(_xlfn.IFNA(VLOOKUP(Fullmath[[#This Row],[M6]],$H$2:$L1687,4,FALSE),VLOOKUP(Fullmath[[#This Row],[M6]],$H1689:$L$2227,4,FALSE)),0)</f>
        <v>0</v>
      </c>
      <c r="AM1688" s="6">
        <f>(IFERROR(VLOOKUP(AK1688,Components[[Name]:[Price]],2,FALSE),0))</f>
        <v>0</v>
      </c>
      <c r="AP1688" s="6">
        <f>(IFERROR(VLOOKUP(AN1688,Components[[Name]:[Price]],2,FALSE),0))</f>
        <v>0</v>
      </c>
      <c r="AS1688" s="6">
        <f>(IFERROR(VLOOKUP(AQ1688,Components[[Name]:[Price]],2,FALSE),0))</f>
        <v>0</v>
      </c>
      <c r="AV1688" s="6">
        <f>(IFERROR(VLOOKUP(AT1688,Components[[Name]:[Price]],2,FALSE),0))</f>
        <v>0</v>
      </c>
      <c r="AY1688" s="6">
        <f>(IFERROR(VLOOKUP(AW1688,Components[[Name]:[Price]],2,FALSE),0))</f>
        <v>0</v>
      </c>
      <c r="BB1688" s="6">
        <f>(IFERROR(VLOOKUP(AZ1688,Components[[Name]:[Price]],2,FALSE),0))</f>
        <v>0</v>
      </c>
    </row>
    <row r="1689" spans="9:54" x14ac:dyDescent="0.2">
      <c r="I1689" s="7" t="e">
        <f>Fullmath[[#This Row],[Total CP]]/Fullmath[[#This Row],[Quantity]]</f>
        <v>#DIV/0!</v>
      </c>
      <c r="J16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89" s="6" t="e">
        <f>Fullmath[[#This Row],[Mat Cost]]/Fullmath[[#This Row],[Quantity]]</f>
        <v>#DIV/0!</v>
      </c>
      <c r="L16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89" s="14"/>
      <c r="O1689" s="15">
        <f>IFERROR(_xlfn.IFNA(VLOOKUP(Fullmath[[#This Row],[M1]],$H$2:$L1688,2,FALSE),VLOOKUP(Fullmath[[#This Row],[M1]],$H1690:$L$2227,2,FALSE)),0)</f>
        <v>0</v>
      </c>
      <c r="P1689" s="16">
        <f>IFERROR(_xlfn.IFNA(VLOOKUP(Fullmath[[#This Row],[M1]],$H$2:$L1688,4,FALSE),VLOOKUP(Fullmath[[#This Row],[M1]],$H1690:$L$2227,4,FALSE)),0)</f>
        <v>0</v>
      </c>
      <c r="S1689" s="15">
        <f>IFERROR(_xlfn.IFNA(VLOOKUP(Fullmath[[#This Row],[M2]],$H$2:$L1688,2,FALSE),VLOOKUP(Fullmath[[#This Row],[M2]],$H1690:$L$2227,2,FALSE)),0)</f>
        <v>0</v>
      </c>
      <c r="T1689" s="16">
        <f>IFERROR(_xlfn.IFNA(VLOOKUP(Fullmath[[#This Row],[M2]],$H$2:$L1688,4,FALSE),VLOOKUP(Fullmath[[#This Row],[M2]],$H1690:$L$2227,4,FALSE)),0)</f>
        <v>0</v>
      </c>
      <c r="W1689" s="15">
        <f>IFERROR(_xlfn.IFNA(VLOOKUP(Fullmath[[#This Row],[M3]],$H$2:$L1688,2,FALSE),VLOOKUP(Fullmath[[#This Row],[M3]],$H1690:$L$2227,2,FALSE)),0)</f>
        <v>0</v>
      </c>
      <c r="X1689" s="16">
        <f>IFERROR(_xlfn.IFNA(VLOOKUP(Fullmath[[#This Row],[M3]],$H$2:$L1688,4,FALSE),VLOOKUP(Fullmath[[#This Row],[M3]],$H1690:$L$2227,4,FALSE)),0)</f>
        <v>0</v>
      </c>
      <c r="AA1689" s="15">
        <f>IFERROR(_xlfn.IFNA(VLOOKUP(Fullmath[[#This Row],[M4]],$H$2:$L1688,2,FALSE),VLOOKUP(Fullmath[[#This Row],[M4]],$H1690:$L$2227,2,FALSE)),0)</f>
        <v>0</v>
      </c>
      <c r="AB1689" s="16">
        <f>IFERROR(_xlfn.IFNA(VLOOKUP(Fullmath[[#This Row],[M4]],$H$2:$L1688,4,FALSE),VLOOKUP(Fullmath[[#This Row],[M4]],$H1690:$L$2227,4,FALSE)),0)</f>
        <v>0</v>
      </c>
      <c r="AE1689" s="15">
        <f>IFERROR(_xlfn.IFNA(VLOOKUP(Fullmath[[#This Row],[M5]],$H$2:$L1688,2,FALSE),VLOOKUP(Fullmath[[#This Row],[M5]],$H1690:$L$2227,2,FALSE)),0)</f>
        <v>0</v>
      </c>
      <c r="AF1689" s="16">
        <f>IFERROR(_xlfn.IFNA(VLOOKUP(Fullmath[[#This Row],[M5]],$H$2:$L1688,4,FALSE),VLOOKUP(Fullmath[[#This Row],[M5]],$H1690:$L$2227,4,FALSE)),0)</f>
        <v>0</v>
      </c>
      <c r="AI1689" s="15">
        <f>IFERROR(_xlfn.IFNA(VLOOKUP(Fullmath[[#This Row],[M6]],$H$2:$L1688,2,FALSE),VLOOKUP(Fullmath[[#This Row],[M6]],$H1690:$L$2227,2,FALSE)),0)</f>
        <v>0</v>
      </c>
      <c r="AJ1689" s="16">
        <f>IFERROR(_xlfn.IFNA(VLOOKUP(Fullmath[[#This Row],[M6]],$H$2:$L1688,4,FALSE),VLOOKUP(Fullmath[[#This Row],[M6]],$H1690:$L$2227,4,FALSE)),0)</f>
        <v>0</v>
      </c>
      <c r="AM1689" s="6">
        <f>(IFERROR(VLOOKUP(AK1689,Components[[Name]:[Price]],2,FALSE),0))</f>
        <v>0</v>
      </c>
      <c r="AP1689" s="6">
        <f>(IFERROR(VLOOKUP(AN1689,Components[[Name]:[Price]],2,FALSE),0))</f>
        <v>0</v>
      </c>
      <c r="AS1689" s="6">
        <f>(IFERROR(VLOOKUP(AQ1689,Components[[Name]:[Price]],2,FALSE),0))</f>
        <v>0</v>
      </c>
      <c r="AV1689" s="6">
        <f>(IFERROR(VLOOKUP(AT1689,Components[[Name]:[Price]],2,FALSE),0))</f>
        <v>0</v>
      </c>
      <c r="AY1689" s="6">
        <f>(IFERROR(VLOOKUP(AW1689,Components[[Name]:[Price]],2,FALSE),0))</f>
        <v>0</v>
      </c>
      <c r="BB1689" s="6">
        <f>(IFERROR(VLOOKUP(AZ1689,Components[[Name]:[Price]],2,FALSE),0))</f>
        <v>0</v>
      </c>
    </row>
    <row r="1690" spans="9:54" x14ac:dyDescent="0.2">
      <c r="I1690" s="7" t="e">
        <f>Fullmath[[#This Row],[Total CP]]/Fullmath[[#This Row],[Quantity]]</f>
        <v>#DIV/0!</v>
      </c>
      <c r="J16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0" s="6" t="e">
        <f>Fullmath[[#This Row],[Mat Cost]]/Fullmath[[#This Row],[Quantity]]</f>
        <v>#DIV/0!</v>
      </c>
      <c r="L16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0" s="14"/>
      <c r="O1690" s="15">
        <f>IFERROR(_xlfn.IFNA(VLOOKUP(Fullmath[[#This Row],[M1]],$H$2:$L1689,2,FALSE),VLOOKUP(Fullmath[[#This Row],[M1]],$H1691:$L$2227,2,FALSE)),0)</f>
        <v>0</v>
      </c>
      <c r="P1690" s="16">
        <f>IFERROR(_xlfn.IFNA(VLOOKUP(Fullmath[[#This Row],[M1]],$H$2:$L1689,4,FALSE),VLOOKUP(Fullmath[[#This Row],[M1]],$H1691:$L$2227,4,FALSE)),0)</f>
        <v>0</v>
      </c>
      <c r="S1690" s="15">
        <f>IFERROR(_xlfn.IFNA(VLOOKUP(Fullmath[[#This Row],[M2]],$H$2:$L1689,2,FALSE),VLOOKUP(Fullmath[[#This Row],[M2]],$H1691:$L$2227,2,FALSE)),0)</f>
        <v>0</v>
      </c>
      <c r="T1690" s="16">
        <f>IFERROR(_xlfn.IFNA(VLOOKUP(Fullmath[[#This Row],[M2]],$H$2:$L1689,4,FALSE),VLOOKUP(Fullmath[[#This Row],[M2]],$H1691:$L$2227,4,FALSE)),0)</f>
        <v>0</v>
      </c>
      <c r="W1690" s="15">
        <f>IFERROR(_xlfn.IFNA(VLOOKUP(Fullmath[[#This Row],[M3]],$H$2:$L1689,2,FALSE),VLOOKUP(Fullmath[[#This Row],[M3]],$H1691:$L$2227,2,FALSE)),0)</f>
        <v>0</v>
      </c>
      <c r="X1690" s="16">
        <f>IFERROR(_xlfn.IFNA(VLOOKUP(Fullmath[[#This Row],[M3]],$H$2:$L1689,4,FALSE),VLOOKUP(Fullmath[[#This Row],[M3]],$H1691:$L$2227,4,FALSE)),0)</f>
        <v>0</v>
      </c>
      <c r="AA1690" s="15">
        <f>IFERROR(_xlfn.IFNA(VLOOKUP(Fullmath[[#This Row],[M4]],$H$2:$L1689,2,FALSE),VLOOKUP(Fullmath[[#This Row],[M4]],$H1691:$L$2227,2,FALSE)),0)</f>
        <v>0</v>
      </c>
      <c r="AB1690" s="16">
        <f>IFERROR(_xlfn.IFNA(VLOOKUP(Fullmath[[#This Row],[M4]],$H$2:$L1689,4,FALSE),VLOOKUP(Fullmath[[#This Row],[M4]],$H1691:$L$2227,4,FALSE)),0)</f>
        <v>0</v>
      </c>
      <c r="AE1690" s="15">
        <f>IFERROR(_xlfn.IFNA(VLOOKUP(Fullmath[[#This Row],[M5]],$H$2:$L1689,2,FALSE),VLOOKUP(Fullmath[[#This Row],[M5]],$H1691:$L$2227,2,FALSE)),0)</f>
        <v>0</v>
      </c>
      <c r="AF1690" s="16">
        <f>IFERROR(_xlfn.IFNA(VLOOKUP(Fullmath[[#This Row],[M5]],$H$2:$L1689,4,FALSE),VLOOKUP(Fullmath[[#This Row],[M5]],$H1691:$L$2227,4,FALSE)),0)</f>
        <v>0</v>
      </c>
      <c r="AI1690" s="15">
        <f>IFERROR(_xlfn.IFNA(VLOOKUP(Fullmath[[#This Row],[M6]],$H$2:$L1689,2,FALSE),VLOOKUP(Fullmath[[#This Row],[M6]],$H1691:$L$2227,2,FALSE)),0)</f>
        <v>0</v>
      </c>
      <c r="AJ1690" s="16">
        <f>IFERROR(_xlfn.IFNA(VLOOKUP(Fullmath[[#This Row],[M6]],$H$2:$L1689,4,FALSE),VLOOKUP(Fullmath[[#This Row],[M6]],$H1691:$L$2227,4,FALSE)),0)</f>
        <v>0</v>
      </c>
      <c r="AM1690" s="6">
        <f>(IFERROR(VLOOKUP(AK1690,Components[[Name]:[Price]],2,FALSE),0))</f>
        <v>0</v>
      </c>
      <c r="AP1690" s="6">
        <f>(IFERROR(VLOOKUP(AN1690,Components[[Name]:[Price]],2,FALSE),0))</f>
        <v>0</v>
      </c>
      <c r="AS1690" s="6">
        <f>(IFERROR(VLOOKUP(AQ1690,Components[[Name]:[Price]],2,FALSE),0))</f>
        <v>0</v>
      </c>
      <c r="AV1690" s="6">
        <f>(IFERROR(VLOOKUP(AT1690,Components[[Name]:[Price]],2,FALSE),0))</f>
        <v>0</v>
      </c>
      <c r="AY1690" s="6">
        <f>(IFERROR(VLOOKUP(AW1690,Components[[Name]:[Price]],2,FALSE),0))</f>
        <v>0</v>
      </c>
      <c r="BB1690" s="6">
        <f>(IFERROR(VLOOKUP(AZ1690,Components[[Name]:[Price]],2,FALSE),0))</f>
        <v>0</v>
      </c>
    </row>
    <row r="1691" spans="9:54" x14ac:dyDescent="0.2">
      <c r="I1691" s="7" t="e">
        <f>Fullmath[[#This Row],[Total CP]]/Fullmath[[#This Row],[Quantity]]</f>
        <v>#DIV/0!</v>
      </c>
      <c r="J16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1" s="6" t="e">
        <f>Fullmath[[#This Row],[Mat Cost]]/Fullmath[[#This Row],[Quantity]]</f>
        <v>#DIV/0!</v>
      </c>
      <c r="L16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1" s="14"/>
      <c r="O1691" s="15">
        <f>IFERROR(_xlfn.IFNA(VLOOKUP(Fullmath[[#This Row],[M1]],$H$2:$L1690,2,FALSE),VLOOKUP(Fullmath[[#This Row],[M1]],$H1692:$L$2227,2,FALSE)),0)</f>
        <v>0</v>
      </c>
      <c r="P1691" s="16">
        <f>IFERROR(_xlfn.IFNA(VLOOKUP(Fullmath[[#This Row],[M1]],$H$2:$L1690,4,FALSE),VLOOKUP(Fullmath[[#This Row],[M1]],$H1692:$L$2227,4,FALSE)),0)</f>
        <v>0</v>
      </c>
      <c r="S1691" s="15">
        <f>IFERROR(_xlfn.IFNA(VLOOKUP(Fullmath[[#This Row],[M2]],$H$2:$L1690,2,FALSE),VLOOKUP(Fullmath[[#This Row],[M2]],$H1692:$L$2227,2,FALSE)),0)</f>
        <v>0</v>
      </c>
      <c r="T1691" s="16">
        <f>IFERROR(_xlfn.IFNA(VLOOKUP(Fullmath[[#This Row],[M2]],$H$2:$L1690,4,FALSE),VLOOKUP(Fullmath[[#This Row],[M2]],$H1692:$L$2227,4,FALSE)),0)</f>
        <v>0</v>
      </c>
      <c r="W1691" s="15">
        <f>IFERROR(_xlfn.IFNA(VLOOKUP(Fullmath[[#This Row],[M3]],$H$2:$L1690,2,FALSE),VLOOKUP(Fullmath[[#This Row],[M3]],$H1692:$L$2227,2,FALSE)),0)</f>
        <v>0</v>
      </c>
      <c r="X1691" s="16">
        <f>IFERROR(_xlfn.IFNA(VLOOKUP(Fullmath[[#This Row],[M3]],$H$2:$L1690,4,FALSE),VLOOKUP(Fullmath[[#This Row],[M3]],$H1692:$L$2227,4,FALSE)),0)</f>
        <v>0</v>
      </c>
      <c r="AA1691" s="15">
        <f>IFERROR(_xlfn.IFNA(VLOOKUP(Fullmath[[#This Row],[M4]],$H$2:$L1690,2,FALSE),VLOOKUP(Fullmath[[#This Row],[M4]],$H1692:$L$2227,2,FALSE)),0)</f>
        <v>0</v>
      </c>
      <c r="AB1691" s="16">
        <f>IFERROR(_xlfn.IFNA(VLOOKUP(Fullmath[[#This Row],[M4]],$H$2:$L1690,4,FALSE),VLOOKUP(Fullmath[[#This Row],[M4]],$H1692:$L$2227,4,FALSE)),0)</f>
        <v>0</v>
      </c>
      <c r="AE1691" s="15">
        <f>IFERROR(_xlfn.IFNA(VLOOKUP(Fullmath[[#This Row],[M5]],$H$2:$L1690,2,FALSE),VLOOKUP(Fullmath[[#This Row],[M5]],$H1692:$L$2227,2,FALSE)),0)</f>
        <v>0</v>
      </c>
      <c r="AF1691" s="16">
        <f>IFERROR(_xlfn.IFNA(VLOOKUP(Fullmath[[#This Row],[M5]],$H$2:$L1690,4,FALSE),VLOOKUP(Fullmath[[#This Row],[M5]],$H1692:$L$2227,4,FALSE)),0)</f>
        <v>0</v>
      </c>
      <c r="AI1691" s="15">
        <f>IFERROR(_xlfn.IFNA(VLOOKUP(Fullmath[[#This Row],[M6]],$H$2:$L1690,2,FALSE),VLOOKUP(Fullmath[[#This Row],[M6]],$H1692:$L$2227,2,FALSE)),0)</f>
        <v>0</v>
      </c>
      <c r="AJ1691" s="16">
        <f>IFERROR(_xlfn.IFNA(VLOOKUP(Fullmath[[#This Row],[M6]],$H$2:$L1690,4,FALSE),VLOOKUP(Fullmath[[#This Row],[M6]],$H1692:$L$2227,4,FALSE)),0)</f>
        <v>0</v>
      </c>
      <c r="AM1691" s="6">
        <f>(IFERROR(VLOOKUP(AK1691,Components[[Name]:[Price]],2,FALSE),0))</f>
        <v>0</v>
      </c>
      <c r="AP1691" s="6">
        <f>(IFERROR(VLOOKUP(AN1691,Components[[Name]:[Price]],2,FALSE),0))</f>
        <v>0</v>
      </c>
      <c r="AS1691" s="6">
        <f>(IFERROR(VLOOKUP(AQ1691,Components[[Name]:[Price]],2,FALSE),0))</f>
        <v>0</v>
      </c>
      <c r="AV1691" s="6">
        <f>(IFERROR(VLOOKUP(AT1691,Components[[Name]:[Price]],2,FALSE),0))</f>
        <v>0</v>
      </c>
      <c r="AY1691" s="6">
        <f>(IFERROR(VLOOKUP(AW1691,Components[[Name]:[Price]],2,FALSE),0))</f>
        <v>0</v>
      </c>
      <c r="BB1691" s="6">
        <f>(IFERROR(VLOOKUP(AZ1691,Components[[Name]:[Price]],2,FALSE),0))</f>
        <v>0</v>
      </c>
    </row>
    <row r="1692" spans="9:54" x14ac:dyDescent="0.2">
      <c r="I1692" s="7" t="e">
        <f>Fullmath[[#This Row],[Total CP]]/Fullmath[[#This Row],[Quantity]]</f>
        <v>#DIV/0!</v>
      </c>
      <c r="J16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2" s="6" t="e">
        <f>Fullmath[[#This Row],[Mat Cost]]/Fullmath[[#This Row],[Quantity]]</f>
        <v>#DIV/0!</v>
      </c>
      <c r="L16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2" s="14"/>
      <c r="O1692" s="15">
        <f>IFERROR(_xlfn.IFNA(VLOOKUP(Fullmath[[#This Row],[M1]],$H$2:$L1691,2,FALSE),VLOOKUP(Fullmath[[#This Row],[M1]],$H1693:$L$2227,2,FALSE)),0)</f>
        <v>0</v>
      </c>
      <c r="P1692" s="16">
        <f>IFERROR(_xlfn.IFNA(VLOOKUP(Fullmath[[#This Row],[M1]],$H$2:$L1691,4,FALSE),VLOOKUP(Fullmath[[#This Row],[M1]],$H1693:$L$2227,4,FALSE)),0)</f>
        <v>0</v>
      </c>
      <c r="S1692" s="15">
        <f>IFERROR(_xlfn.IFNA(VLOOKUP(Fullmath[[#This Row],[M2]],$H$2:$L1691,2,FALSE),VLOOKUP(Fullmath[[#This Row],[M2]],$H1693:$L$2227,2,FALSE)),0)</f>
        <v>0</v>
      </c>
      <c r="T1692" s="16">
        <f>IFERROR(_xlfn.IFNA(VLOOKUP(Fullmath[[#This Row],[M2]],$H$2:$L1691,4,FALSE),VLOOKUP(Fullmath[[#This Row],[M2]],$H1693:$L$2227,4,FALSE)),0)</f>
        <v>0</v>
      </c>
      <c r="W1692" s="15">
        <f>IFERROR(_xlfn.IFNA(VLOOKUP(Fullmath[[#This Row],[M3]],$H$2:$L1691,2,FALSE),VLOOKUP(Fullmath[[#This Row],[M3]],$H1693:$L$2227,2,FALSE)),0)</f>
        <v>0</v>
      </c>
      <c r="X1692" s="16">
        <f>IFERROR(_xlfn.IFNA(VLOOKUP(Fullmath[[#This Row],[M3]],$H$2:$L1691,4,FALSE),VLOOKUP(Fullmath[[#This Row],[M3]],$H1693:$L$2227,4,FALSE)),0)</f>
        <v>0</v>
      </c>
      <c r="AA1692" s="15">
        <f>IFERROR(_xlfn.IFNA(VLOOKUP(Fullmath[[#This Row],[M4]],$H$2:$L1691,2,FALSE),VLOOKUP(Fullmath[[#This Row],[M4]],$H1693:$L$2227,2,FALSE)),0)</f>
        <v>0</v>
      </c>
      <c r="AB1692" s="16">
        <f>IFERROR(_xlfn.IFNA(VLOOKUP(Fullmath[[#This Row],[M4]],$H$2:$L1691,4,FALSE),VLOOKUP(Fullmath[[#This Row],[M4]],$H1693:$L$2227,4,FALSE)),0)</f>
        <v>0</v>
      </c>
      <c r="AE1692" s="15">
        <f>IFERROR(_xlfn.IFNA(VLOOKUP(Fullmath[[#This Row],[M5]],$H$2:$L1691,2,FALSE),VLOOKUP(Fullmath[[#This Row],[M5]],$H1693:$L$2227,2,FALSE)),0)</f>
        <v>0</v>
      </c>
      <c r="AF1692" s="16">
        <f>IFERROR(_xlfn.IFNA(VLOOKUP(Fullmath[[#This Row],[M5]],$H$2:$L1691,4,FALSE),VLOOKUP(Fullmath[[#This Row],[M5]],$H1693:$L$2227,4,FALSE)),0)</f>
        <v>0</v>
      </c>
      <c r="AI1692" s="15">
        <f>IFERROR(_xlfn.IFNA(VLOOKUP(Fullmath[[#This Row],[M6]],$H$2:$L1691,2,FALSE),VLOOKUP(Fullmath[[#This Row],[M6]],$H1693:$L$2227,2,FALSE)),0)</f>
        <v>0</v>
      </c>
      <c r="AJ1692" s="16">
        <f>IFERROR(_xlfn.IFNA(VLOOKUP(Fullmath[[#This Row],[M6]],$H$2:$L1691,4,FALSE),VLOOKUP(Fullmath[[#This Row],[M6]],$H1693:$L$2227,4,FALSE)),0)</f>
        <v>0</v>
      </c>
      <c r="AM1692" s="6">
        <f>(IFERROR(VLOOKUP(AK1692,Components[[Name]:[Price]],2,FALSE),0))</f>
        <v>0</v>
      </c>
      <c r="AP1692" s="6">
        <f>(IFERROR(VLOOKUP(AN1692,Components[[Name]:[Price]],2,FALSE),0))</f>
        <v>0</v>
      </c>
      <c r="AS1692" s="6">
        <f>(IFERROR(VLOOKUP(AQ1692,Components[[Name]:[Price]],2,FALSE),0))</f>
        <v>0</v>
      </c>
      <c r="AV1692" s="6">
        <f>(IFERROR(VLOOKUP(AT1692,Components[[Name]:[Price]],2,FALSE),0))</f>
        <v>0</v>
      </c>
      <c r="AY1692" s="6">
        <f>(IFERROR(VLOOKUP(AW1692,Components[[Name]:[Price]],2,FALSE),0))</f>
        <v>0</v>
      </c>
      <c r="BB1692" s="6">
        <f>(IFERROR(VLOOKUP(AZ1692,Components[[Name]:[Price]],2,FALSE),0))</f>
        <v>0</v>
      </c>
    </row>
    <row r="1693" spans="9:54" x14ac:dyDescent="0.2">
      <c r="I1693" s="7" t="e">
        <f>Fullmath[[#This Row],[Total CP]]/Fullmath[[#This Row],[Quantity]]</f>
        <v>#DIV/0!</v>
      </c>
      <c r="J16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3" s="6" t="e">
        <f>Fullmath[[#This Row],[Mat Cost]]/Fullmath[[#This Row],[Quantity]]</f>
        <v>#DIV/0!</v>
      </c>
      <c r="L16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3" s="14"/>
      <c r="O1693" s="15">
        <f>IFERROR(_xlfn.IFNA(VLOOKUP(Fullmath[[#This Row],[M1]],$H$2:$L1692,2,FALSE),VLOOKUP(Fullmath[[#This Row],[M1]],$H1694:$L$2227,2,FALSE)),0)</f>
        <v>0</v>
      </c>
      <c r="P1693" s="16">
        <f>IFERROR(_xlfn.IFNA(VLOOKUP(Fullmath[[#This Row],[M1]],$H$2:$L1692,4,FALSE),VLOOKUP(Fullmath[[#This Row],[M1]],$H1694:$L$2227,4,FALSE)),0)</f>
        <v>0</v>
      </c>
      <c r="S1693" s="15">
        <f>IFERROR(_xlfn.IFNA(VLOOKUP(Fullmath[[#This Row],[M2]],$H$2:$L1692,2,FALSE),VLOOKUP(Fullmath[[#This Row],[M2]],$H1694:$L$2227,2,FALSE)),0)</f>
        <v>0</v>
      </c>
      <c r="T1693" s="16">
        <f>IFERROR(_xlfn.IFNA(VLOOKUP(Fullmath[[#This Row],[M2]],$H$2:$L1692,4,FALSE),VLOOKUP(Fullmath[[#This Row],[M2]],$H1694:$L$2227,4,FALSE)),0)</f>
        <v>0</v>
      </c>
      <c r="W1693" s="15">
        <f>IFERROR(_xlfn.IFNA(VLOOKUP(Fullmath[[#This Row],[M3]],$H$2:$L1692,2,FALSE),VLOOKUP(Fullmath[[#This Row],[M3]],$H1694:$L$2227,2,FALSE)),0)</f>
        <v>0</v>
      </c>
      <c r="X1693" s="16">
        <f>IFERROR(_xlfn.IFNA(VLOOKUP(Fullmath[[#This Row],[M3]],$H$2:$L1692,4,FALSE),VLOOKUP(Fullmath[[#This Row],[M3]],$H1694:$L$2227,4,FALSE)),0)</f>
        <v>0</v>
      </c>
      <c r="AA1693" s="15">
        <f>IFERROR(_xlfn.IFNA(VLOOKUP(Fullmath[[#This Row],[M4]],$H$2:$L1692,2,FALSE),VLOOKUP(Fullmath[[#This Row],[M4]],$H1694:$L$2227,2,FALSE)),0)</f>
        <v>0</v>
      </c>
      <c r="AB1693" s="16">
        <f>IFERROR(_xlfn.IFNA(VLOOKUP(Fullmath[[#This Row],[M4]],$H$2:$L1692,4,FALSE),VLOOKUP(Fullmath[[#This Row],[M4]],$H1694:$L$2227,4,FALSE)),0)</f>
        <v>0</v>
      </c>
      <c r="AE1693" s="15">
        <f>IFERROR(_xlfn.IFNA(VLOOKUP(Fullmath[[#This Row],[M5]],$H$2:$L1692,2,FALSE),VLOOKUP(Fullmath[[#This Row],[M5]],$H1694:$L$2227,2,FALSE)),0)</f>
        <v>0</v>
      </c>
      <c r="AF1693" s="16">
        <f>IFERROR(_xlfn.IFNA(VLOOKUP(Fullmath[[#This Row],[M5]],$H$2:$L1692,4,FALSE),VLOOKUP(Fullmath[[#This Row],[M5]],$H1694:$L$2227,4,FALSE)),0)</f>
        <v>0</v>
      </c>
      <c r="AI1693" s="15">
        <f>IFERROR(_xlfn.IFNA(VLOOKUP(Fullmath[[#This Row],[M6]],$H$2:$L1692,2,FALSE),VLOOKUP(Fullmath[[#This Row],[M6]],$H1694:$L$2227,2,FALSE)),0)</f>
        <v>0</v>
      </c>
      <c r="AJ1693" s="16">
        <f>IFERROR(_xlfn.IFNA(VLOOKUP(Fullmath[[#This Row],[M6]],$H$2:$L1692,4,FALSE),VLOOKUP(Fullmath[[#This Row],[M6]],$H1694:$L$2227,4,FALSE)),0)</f>
        <v>0</v>
      </c>
      <c r="AM1693" s="6">
        <f>(IFERROR(VLOOKUP(AK1693,Components[[Name]:[Price]],2,FALSE),0))</f>
        <v>0</v>
      </c>
      <c r="AP1693" s="6">
        <f>(IFERROR(VLOOKUP(AN1693,Components[[Name]:[Price]],2,FALSE),0))</f>
        <v>0</v>
      </c>
      <c r="AS1693" s="6">
        <f>(IFERROR(VLOOKUP(AQ1693,Components[[Name]:[Price]],2,FALSE),0))</f>
        <v>0</v>
      </c>
      <c r="AV1693" s="6">
        <f>(IFERROR(VLOOKUP(AT1693,Components[[Name]:[Price]],2,FALSE),0))</f>
        <v>0</v>
      </c>
      <c r="AY1693" s="6">
        <f>(IFERROR(VLOOKUP(AW1693,Components[[Name]:[Price]],2,FALSE),0))</f>
        <v>0</v>
      </c>
      <c r="BB1693" s="6">
        <f>(IFERROR(VLOOKUP(AZ1693,Components[[Name]:[Price]],2,FALSE),0))</f>
        <v>0</v>
      </c>
    </row>
    <row r="1694" spans="9:54" x14ac:dyDescent="0.2">
      <c r="I1694" s="7" t="e">
        <f>Fullmath[[#This Row],[Total CP]]/Fullmath[[#This Row],[Quantity]]</f>
        <v>#DIV/0!</v>
      </c>
      <c r="J16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4" s="6" t="e">
        <f>Fullmath[[#This Row],[Mat Cost]]/Fullmath[[#This Row],[Quantity]]</f>
        <v>#DIV/0!</v>
      </c>
      <c r="L16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4" s="14"/>
      <c r="O1694" s="15">
        <f>IFERROR(_xlfn.IFNA(VLOOKUP(Fullmath[[#This Row],[M1]],$H$2:$L1693,2,FALSE),VLOOKUP(Fullmath[[#This Row],[M1]],$H1695:$L$2227,2,FALSE)),0)</f>
        <v>0</v>
      </c>
      <c r="P1694" s="16">
        <f>IFERROR(_xlfn.IFNA(VLOOKUP(Fullmath[[#This Row],[M1]],$H$2:$L1693,4,FALSE),VLOOKUP(Fullmath[[#This Row],[M1]],$H1695:$L$2227,4,FALSE)),0)</f>
        <v>0</v>
      </c>
      <c r="S1694" s="15">
        <f>IFERROR(_xlfn.IFNA(VLOOKUP(Fullmath[[#This Row],[M2]],$H$2:$L1693,2,FALSE),VLOOKUP(Fullmath[[#This Row],[M2]],$H1695:$L$2227,2,FALSE)),0)</f>
        <v>0</v>
      </c>
      <c r="T1694" s="16">
        <f>IFERROR(_xlfn.IFNA(VLOOKUP(Fullmath[[#This Row],[M2]],$H$2:$L1693,4,FALSE),VLOOKUP(Fullmath[[#This Row],[M2]],$H1695:$L$2227,4,FALSE)),0)</f>
        <v>0</v>
      </c>
      <c r="W1694" s="15">
        <f>IFERROR(_xlfn.IFNA(VLOOKUP(Fullmath[[#This Row],[M3]],$H$2:$L1693,2,FALSE),VLOOKUP(Fullmath[[#This Row],[M3]],$H1695:$L$2227,2,FALSE)),0)</f>
        <v>0</v>
      </c>
      <c r="X1694" s="16">
        <f>IFERROR(_xlfn.IFNA(VLOOKUP(Fullmath[[#This Row],[M3]],$H$2:$L1693,4,FALSE),VLOOKUP(Fullmath[[#This Row],[M3]],$H1695:$L$2227,4,FALSE)),0)</f>
        <v>0</v>
      </c>
      <c r="AA1694" s="15">
        <f>IFERROR(_xlfn.IFNA(VLOOKUP(Fullmath[[#This Row],[M4]],$H$2:$L1693,2,FALSE),VLOOKUP(Fullmath[[#This Row],[M4]],$H1695:$L$2227,2,FALSE)),0)</f>
        <v>0</v>
      </c>
      <c r="AB1694" s="16">
        <f>IFERROR(_xlfn.IFNA(VLOOKUP(Fullmath[[#This Row],[M4]],$H$2:$L1693,4,FALSE),VLOOKUP(Fullmath[[#This Row],[M4]],$H1695:$L$2227,4,FALSE)),0)</f>
        <v>0</v>
      </c>
      <c r="AE1694" s="15">
        <f>IFERROR(_xlfn.IFNA(VLOOKUP(Fullmath[[#This Row],[M5]],$H$2:$L1693,2,FALSE),VLOOKUP(Fullmath[[#This Row],[M5]],$H1695:$L$2227,2,FALSE)),0)</f>
        <v>0</v>
      </c>
      <c r="AF1694" s="16">
        <f>IFERROR(_xlfn.IFNA(VLOOKUP(Fullmath[[#This Row],[M5]],$H$2:$L1693,4,FALSE),VLOOKUP(Fullmath[[#This Row],[M5]],$H1695:$L$2227,4,FALSE)),0)</f>
        <v>0</v>
      </c>
      <c r="AI1694" s="15">
        <f>IFERROR(_xlfn.IFNA(VLOOKUP(Fullmath[[#This Row],[M6]],$H$2:$L1693,2,FALSE),VLOOKUP(Fullmath[[#This Row],[M6]],$H1695:$L$2227,2,FALSE)),0)</f>
        <v>0</v>
      </c>
      <c r="AJ1694" s="16">
        <f>IFERROR(_xlfn.IFNA(VLOOKUP(Fullmath[[#This Row],[M6]],$H$2:$L1693,4,FALSE),VLOOKUP(Fullmath[[#This Row],[M6]],$H1695:$L$2227,4,FALSE)),0)</f>
        <v>0</v>
      </c>
      <c r="AM1694" s="6">
        <f>(IFERROR(VLOOKUP(AK1694,Components[[Name]:[Price]],2,FALSE),0))</f>
        <v>0</v>
      </c>
      <c r="AP1694" s="6">
        <f>(IFERROR(VLOOKUP(AN1694,Components[[Name]:[Price]],2,FALSE),0))</f>
        <v>0</v>
      </c>
      <c r="AS1694" s="6">
        <f>(IFERROR(VLOOKUP(AQ1694,Components[[Name]:[Price]],2,FALSE),0))</f>
        <v>0</v>
      </c>
      <c r="AV1694" s="6">
        <f>(IFERROR(VLOOKUP(AT1694,Components[[Name]:[Price]],2,FALSE),0))</f>
        <v>0</v>
      </c>
      <c r="AY1694" s="6">
        <f>(IFERROR(VLOOKUP(AW1694,Components[[Name]:[Price]],2,FALSE),0))</f>
        <v>0</v>
      </c>
      <c r="BB1694" s="6">
        <f>(IFERROR(VLOOKUP(AZ1694,Components[[Name]:[Price]],2,FALSE),0))</f>
        <v>0</v>
      </c>
    </row>
    <row r="1695" spans="9:54" x14ac:dyDescent="0.2">
      <c r="I1695" s="7" t="e">
        <f>Fullmath[[#This Row],[Total CP]]/Fullmath[[#This Row],[Quantity]]</f>
        <v>#DIV/0!</v>
      </c>
      <c r="J16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5" s="6" t="e">
        <f>Fullmath[[#This Row],[Mat Cost]]/Fullmath[[#This Row],[Quantity]]</f>
        <v>#DIV/0!</v>
      </c>
      <c r="L16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5" s="14"/>
      <c r="O1695" s="15">
        <f>IFERROR(_xlfn.IFNA(VLOOKUP(Fullmath[[#This Row],[M1]],$H$2:$L1694,2,FALSE),VLOOKUP(Fullmath[[#This Row],[M1]],$H1696:$L$2227,2,FALSE)),0)</f>
        <v>0</v>
      </c>
      <c r="P1695" s="16">
        <f>IFERROR(_xlfn.IFNA(VLOOKUP(Fullmath[[#This Row],[M1]],$H$2:$L1694,4,FALSE),VLOOKUP(Fullmath[[#This Row],[M1]],$H1696:$L$2227,4,FALSE)),0)</f>
        <v>0</v>
      </c>
      <c r="S1695" s="15">
        <f>IFERROR(_xlfn.IFNA(VLOOKUP(Fullmath[[#This Row],[M2]],$H$2:$L1694,2,FALSE),VLOOKUP(Fullmath[[#This Row],[M2]],$H1696:$L$2227,2,FALSE)),0)</f>
        <v>0</v>
      </c>
      <c r="T1695" s="16">
        <f>IFERROR(_xlfn.IFNA(VLOOKUP(Fullmath[[#This Row],[M2]],$H$2:$L1694,4,FALSE),VLOOKUP(Fullmath[[#This Row],[M2]],$H1696:$L$2227,4,FALSE)),0)</f>
        <v>0</v>
      </c>
      <c r="W1695" s="15">
        <f>IFERROR(_xlfn.IFNA(VLOOKUP(Fullmath[[#This Row],[M3]],$H$2:$L1694,2,FALSE),VLOOKUP(Fullmath[[#This Row],[M3]],$H1696:$L$2227,2,FALSE)),0)</f>
        <v>0</v>
      </c>
      <c r="X1695" s="16">
        <f>IFERROR(_xlfn.IFNA(VLOOKUP(Fullmath[[#This Row],[M3]],$H$2:$L1694,4,FALSE),VLOOKUP(Fullmath[[#This Row],[M3]],$H1696:$L$2227,4,FALSE)),0)</f>
        <v>0</v>
      </c>
      <c r="AA1695" s="15">
        <f>IFERROR(_xlfn.IFNA(VLOOKUP(Fullmath[[#This Row],[M4]],$H$2:$L1694,2,FALSE),VLOOKUP(Fullmath[[#This Row],[M4]],$H1696:$L$2227,2,FALSE)),0)</f>
        <v>0</v>
      </c>
      <c r="AB1695" s="16">
        <f>IFERROR(_xlfn.IFNA(VLOOKUP(Fullmath[[#This Row],[M4]],$H$2:$L1694,4,FALSE),VLOOKUP(Fullmath[[#This Row],[M4]],$H1696:$L$2227,4,FALSE)),0)</f>
        <v>0</v>
      </c>
      <c r="AE1695" s="15">
        <f>IFERROR(_xlfn.IFNA(VLOOKUP(Fullmath[[#This Row],[M5]],$H$2:$L1694,2,FALSE),VLOOKUP(Fullmath[[#This Row],[M5]],$H1696:$L$2227,2,FALSE)),0)</f>
        <v>0</v>
      </c>
      <c r="AF1695" s="16">
        <f>IFERROR(_xlfn.IFNA(VLOOKUP(Fullmath[[#This Row],[M5]],$H$2:$L1694,4,FALSE),VLOOKUP(Fullmath[[#This Row],[M5]],$H1696:$L$2227,4,FALSE)),0)</f>
        <v>0</v>
      </c>
      <c r="AI1695" s="15">
        <f>IFERROR(_xlfn.IFNA(VLOOKUP(Fullmath[[#This Row],[M6]],$H$2:$L1694,2,FALSE),VLOOKUP(Fullmath[[#This Row],[M6]],$H1696:$L$2227,2,FALSE)),0)</f>
        <v>0</v>
      </c>
      <c r="AJ1695" s="16">
        <f>IFERROR(_xlfn.IFNA(VLOOKUP(Fullmath[[#This Row],[M6]],$H$2:$L1694,4,FALSE),VLOOKUP(Fullmath[[#This Row],[M6]],$H1696:$L$2227,4,FALSE)),0)</f>
        <v>0</v>
      </c>
      <c r="AM1695" s="6">
        <f>(IFERROR(VLOOKUP(AK1695,Components[[Name]:[Price]],2,FALSE),0))</f>
        <v>0</v>
      </c>
      <c r="AP1695" s="6">
        <f>(IFERROR(VLOOKUP(AN1695,Components[[Name]:[Price]],2,FALSE),0))</f>
        <v>0</v>
      </c>
      <c r="AS1695" s="6">
        <f>(IFERROR(VLOOKUP(AQ1695,Components[[Name]:[Price]],2,FALSE),0))</f>
        <v>0</v>
      </c>
      <c r="AV1695" s="6">
        <f>(IFERROR(VLOOKUP(AT1695,Components[[Name]:[Price]],2,FALSE),0))</f>
        <v>0</v>
      </c>
      <c r="AY1695" s="6">
        <f>(IFERROR(VLOOKUP(AW1695,Components[[Name]:[Price]],2,FALSE),0))</f>
        <v>0</v>
      </c>
      <c r="BB1695" s="6">
        <f>(IFERROR(VLOOKUP(AZ1695,Components[[Name]:[Price]],2,FALSE),0))</f>
        <v>0</v>
      </c>
    </row>
    <row r="1696" spans="9:54" x14ac:dyDescent="0.2">
      <c r="I1696" s="7" t="e">
        <f>Fullmath[[#This Row],[Total CP]]/Fullmath[[#This Row],[Quantity]]</f>
        <v>#DIV/0!</v>
      </c>
      <c r="J16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6" s="6" t="e">
        <f>Fullmath[[#This Row],[Mat Cost]]/Fullmath[[#This Row],[Quantity]]</f>
        <v>#DIV/0!</v>
      </c>
      <c r="L16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6" s="14"/>
      <c r="O1696" s="15">
        <f>IFERROR(_xlfn.IFNA(VLOOKUP(Fullmath[[#This Row],[M1]],$H$2:$L1695,2,FALSE),VLOOKUP(Fullmath[[#This Row],[M1]],$H1697:$L$2227,2,FALSE)),0)</f>
        <v>0</v>
      </c>
      <c r="P1696" s="16">
        <f>IFERROR(_xlfn.IFNA(VLOOKUP(Fullmath[[#This Row],[M1]],$H$2:$L1695,4,FALSE),VLOOKUP(Fullmath[[#This Row],[M1]],$H1697:$L$2227,4,FALSE)),0)</f>
        <v>0</v>
      </c>
      <c r="S1696" s="15">
        <f>IFERROR(_xlfn.IFNA(VLOOKUP(Fullmath[[#This Row],[M2]],$H$2:$L1695,2,FALSE),VLOOKUP(Fullmath[[#This Row],[M2]],$H1697:$L$2227,2,FALSE)),0)</f>
        <v>0</v>
      </c>
      <c r="T1696" s="16">
        <f>IFERROR(_xlfn.IFNA(VLOOKUP(Fullmath[[#This Row],[M2]],$H$2:$L1695,4,FALSE),VLOOKUP(Fullmath[[#This Row],[M2]],$H1697:$L$2227,4,FALSE)),0)</f>
        <v>0</v>
      </c>
      <c r="W1696" s="15">
        <f>IFERROR(_xlfn.IFNA(VLOOKUP(Fullmath[[#This Row],[M3]],$H$2:$L1695,2,FALSE),VLOOKUP(Fullmath[[#This Row],[M3]],$H1697:$L$2227,2,FALSE)),0)</f>
        <v>0</v>
      </c>
      <c r="X1696" s="16">
        <f>IFERROR(_xlfn.IFNA(VLOOKUP(Fullmath[[#This Row],[M3]],$H$2:$L1695,4,FALSE),VLOOKUP(Fullmath[[#This Row],[M3]],$H1697:$L$2227,4,FALSE)),0)</f>
        <v>0</v>
      </c>
      <c r="AA1696" s="15">
        <f>IFERROR(_xlfn.IFNA(VLOOKUP(Fullmath[[#This Row],[M4]],$H$2:$L1695,2,FALSE),VLOOKUP(Fullmath[[#This Row],[M4]],$H1697:$L$2227,2,FALSE)),0)</f>
        <v>0</v>
      </c>
      <c r="AB1696" s="16">
        <f>IFERROR(_xlfn.IFNA(VLOOKUP(Fullmath[[#This Row],[M4]],$H$2:$L1695,4,FALSE),VLOOKUP(Fullmath[[#This Row],[M4]],$H1697:$L$2227,4,FALSE)),0)</f>
        <v>0</v>
      </c>
      <c r="AE1696" s="15">
        <f>IFERROR(_xlfn.IFNA(VLOOKUP(Fullmath[[#This Row],[M5]],$H$2:$L1695,2,FALSE),VLOOKUP(Fullmath[[#This Row],[M5]],$H1697:$L$2227,2,FALSE)),0)</f>
        <v>0</v>
      </c>
      <c r="AF1696" s="16">
        <f>IFERROR(_xlfn.IFNA(VLOOKUP(Fullmath[[#This Row],[M5]],$H$2:$L1695,4,FALSE),VLOOKUP(Fullmath[[#This Row],[M5]],$H1697:$L$2227,4,FALSE)),0)</f>
        <v>0</v>
      </c>
      <c r="AI1696" s="15">
        <f>IFERROR(_xlfn.IFNA(VLOOKUP(Fullmath[[#This Row],[M6]],$H$2:$L1695,2,FALSE),VLOOKUP(Fullmath[[#This Row],[M6]],$H1697:$L$2227,2,FALSE)),0)</f>
        <v>0</v>
      </c>
      <c r="AJ1696" s="16">
        <f>IFERROR(_xlfn.IFNA(VLOOKUP(Fullmath[[#This Row],[M6]],$H$2:$L1695,4,FALSE),VLOOKUP(Fullmath[[#This Row],[M6]],$H1697:$L$2227,4,FALSE)),0)</f>
        <v>0</v>
      </c>
      <c r="AM1696" s="6">
        <f>(IFERROR(VLOOKUP(AK1696,Components[[Name]:[Price]],2,FALSE),0))</f>
        <v>0</v>
      </c>
      <c r="AP1696" s="6">
        <f>(IFERROR(VLOOKUP(AN1696,Components[[Name]:[Price]],2,FALSE),0))</f>
        <v>0</v>
      </c>
      <c r="AS1696" s="6">
        <f>(IFERROR(VLOOKUP(AQ1696,Components[[Name]:[Price]],2,FALSE),0))</f>
        <v>0</v>
      </c>
      <c r="AV1696" s="6">
        <f>(IFERROR(VLOOKUP(AT1696,Components[[Name]:[Price]],2,FALSE),0))</f>
        <v>0</v>
      </c>
      <c r="AY1696" s="6">
        <f>(IFERROR(VLOOKUP(AW1696,Components[[Name]:[Price]],2,FALSE),0))</f>
        <v>0</v>
      </c>
      <c r="BB1696" s="6">
        <f>(IFERROR(VLOOKUP(AZ1696,Components[[Name]:[Price]],2,FALSE),0))</f>
        <v>0</v>
      </c>
    </row>
    <row r="1697" spans="9:54" x14ac:dyDescent="0.2">
      <c r="I1697" s="7" t="e">
        <f>Fullmath[[#This Row],[Total CP]]/Fullmath[[#This Row],[Quantity]]</f>
        <v>#DIV/0!</v>
      </c>
      <c r="J16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7" s="6" t="e">
        <f>Fullmath[[#This Row],[Mat Cost]]/Fullmath[[#This Row],[Quantity]]</f>
        <v>#DIV/0!</v>
      </c>
      <c r="L16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7" s="14"/>
      <c r="O1697" s="15">
        <f>IFERROR(_xlfn.IFNA(VLOOKUP(Fullmath[[#This Row],[M1]],$H$2:$L1696,2,FALSE),VLOOKUP(Fullmath[[#This Row],[M1]],$H1698:$L$2227,2,FALSE)),0)</f>
        <v>0</v>
      </c>
      <c r="P1697" s="16">
        <f>IFERROR(_xlfn.IFNA(VLOOKUP(Fullmath[[#This Row],[M1]],$H$2:$L1696,4,FALSE),VLOOKUP(Fullmath[[#This Row],[M1]],$H1698:$L$2227,4,FALSE)),0)</f>
        <v>0</v>
      </c>
      <c r="S1697" s="15">
        <f>IFERROR(_xlfn.IFNA(VLOOKUP(Fullmath[[#This Row],[M2]],$H$2:$L1696,2,FALSE),VLOOKUP(Fullmath[[#This Row],[M2]],$H1698:$L$2227,2,FALSE)),0)</f>
        <v>0</v>
      </c>
      <c r="T1697" s="16">
        <f>IFERROR(_xlfn.IFNA(VLOOKUP(Fullmath[[#This Row],[M2]],$H$2:$L1696,4,FALSE),VLOOKUP(Fullmath[[#This Row],[M2]],$H1698:$L$2227,4,FALSE)),0)</f>
        <v>0</v>
      </c>
      <c r="W1697" s="15">
        <f>IFERROR(_xlfn.IFNA(VLOOKUP(Fullmath[[#This Row],[M3]],$H$2:$L1696,2,FALSE),VLOOKUP(Fullmath[[#This Row],[M3]],$H1698:$L$2227,2,FALSE)),0)</f>
        <v>0</v>
      </c>
      <c r="X1697" s="16">
        <f>IFERROR(_xlfn.IFNA(VLOOKUP(Fullmath[[#This Row],[M3]],$H$2:$L1696,4,FALSE),VLOOKUP(Fullmath[[#This Row],[M3]],$H1698:$L$2227,4,FALSE)),0)</f>
        <v>0</v>
      </c>
      <c r="AA1697" s="15">
        <f>IFERROR(_xlfn.IFNA(VLOOKUP(Fullmath[[#This Row],[M4]],$H$2:$L1696,2,FALSE),VLOOKUP(Fullmath[[#This Row],[M4]],$H1698:$L$2227,2,FALSE)),0)</f>
        <v>0</v>
      </c>
      <c r="AB1697" s="16">
        <f>IFERROR(_xlfn.IFNA(VLOOKUP(Fullmath[[#This Row],[M4]],$H$2:$L1696,4,FALSE),VLOOKUP(Fullmath[[#This Row],[M4]],$H1698:$L$2227,4,FALSE)),0)</f>
        <v>0</v>
      </c>
      <c r="AE1697" s="15">
        <f>IFERROR(_xlfn.IFNA(VLOOKUP(Fullmath[[#This Row],[M5]],$H$2:$L1696,2,FALSE),VLOOKUP(Fullmath[[#This Row],[M5]],$H1698:$L$2227,2,FALSE)),0)</f>
        <v>0</v>
      </c>
      <c r="AF1697" s="16">
        <f>IFERROR(_xlfn.IFNA(VLOOKUP(Fullmath[[#This Row],[M5]],$H$2:$L1696,4,FALSE),VLOOKUP(Fullmath[[#This Row],[M5]],$H1698:$L$2227,4,FALSE)),0)</f>
        <v>0</v>
      </c>
      <c r="AI1697" s="15">
        <f>IFERROR(_xlfn.IFNA(VLOOKUP(Fullmath[[#This Row],[M6]],$H$2:$L1696,2,FALSE),VLOOKUP(Fullmath[[#This Row],[M6]],$H1698:$L$2227,2,FALSE)),0)</f>
        <v>0</v>
      </c>
      <c r="AJ1697" s="16">
        <f>IFERROR(_xlfn.IFNA(VLOOKUP(Fullmath[[#This Row],[M6]],$H$2:$L1696,4,FALSE),VLOOKUP(Fullmath[[#This Row],[M6]],$H1698:$L$2227,4,FALSE)),0)</f>
        <v>0</v>
      </c>
      <c r="AM1697" s="6">
        <f>(IFERROR(VLOOKUP(AK1697,Components[[Name]:[Price]],2,FALSE),0))</f>
        <v>0</v>
      </c>
      <c r="AP1697" s="6">
        <f>(IFERROR(VLOOKUP(AN1697,Components[[Name]:[Price]],2,FALSE),0))</f>
        <v>0</v>
      </c>
      <c r="AS1697" s="6">
        <f>(IFERROR(VLOOKUP(AQ1697,Components[[Name]:[Price]],2,FALSE),0))</f>
        <v>0</v>
      </c>
      <c r="AV1697" s="6">
        <f>(IFERROR(VLOOKUP(AT1697,Components[[Name]:[Price]],2,FALSE),0))</f>
        <v>0</v>
      </c>
      <c r="AY1697" s="6">
        <f>(IFERROR(VLOOKUP(AW1697,Components[[Name]:[Price]],2,FALSE),0))</f>
        <v>0</v>
      </c>
      <c r="BB1697" s="6">
        <f>(IFERROR(VLOOKUP(AZ1697,Components[[Name]:[Price]],2,FALSE),0))</f>
        <v>0</v>
      </c>
    </row>
    <row r="1698" spans="9:54" x14ac:dyDescent="0.2">
      <c r="I1698" s="7" t="e">
        <f>Fullmath[[#This Row],[Total CP]]/Fullmath[[#This Row],[Quantity]]</f>
        <v>#DIV/0!</v>
      </c>
      <c r="J16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8" s="6" t="e">
        <f>Fullmath[[#This Row],[Mat Cost]]/Fullmath[[#This Row],[Quantity]]</f>
        <v>#DIV/0!</v>
      </c>
      <c r="L16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8" s="14"/>
      <c r="O1698" s="15">
        <f>IFERROR(_xlfn.IFNA(VLOOKUP(Fullmath[[#This Row],[M1]],$H$2:$L1697,2,FALSE),VLOOKUP(Fullmath[[#This Row],[M1]],$H1699:$L$2227,2,FALSE)),0)</f>
        <v>0</v>
      </c>
      <c r="P1698" s="16">
        <f>IFERROR(_xlfn.IFNA(VLOOKUP(Fullmath[[#This Row],[M1]],$H$2:$L1697,4,FALSE),VLOOKUP(Fullmath[[#This Row],[M1]],$H1699:$L$2227,4,FALSE)),0)</f>
        <v>0</v>
      </c>
      <c r="S1698" s="15">
        <f>IFERROR(_xlfn.IFNA(VLOOKUP(Fullmath[[#This Row],[M2]],$H$2:$L1697,2,FALSE),VLOOKUP(Fullmath[[#This Row],[M2]],$H1699:$L$2227,2,FALSE)),0)</f>
        <v>0</v>
      </c>
      <c r="T1698" s="16">
        <f>IFERROR(_xlfn.IFNA(VLOOKUP(Fullmath[[#This Row],[M2]],$H$2:$L1697,4,FALSE),VLOOKUP(Fullmath[[#This Row],[M2]],$H1699:$L$2227,4,FALSE)),0)</f>
        <v>0</v>
      </c>
      <c r="W1698" s="15">
        <f>IFERROR(_xlfn.IFNA(VLOOKUP(Fullmath[[#This Row],[M3]],$H$2:$L1697,2,FALSE),VLOOKUP(Fullmath[[#This Row],[M3]],$H1699:$L$2227,2,FALSE)),0)</f>
        <v>0</v>
      </c>
      <c r="X1698" s="16">
        <f>IFERROR(_xlfn.IFNA(VLOOKUP(Fullmath[[#This Row],[M3]],$H$2:$L1697,4,FALSE),VLOOKUP(Fullmath[[#This Row],[M3]],$H1699:$L$2227,4,FALSE)),0)</f>
        <v>0</v>
      </c>
      <c r="AA1698" s="15">
        <f>IFERROR(_xlfn.IFNA(VLOOKUP(Fullmath[[#This Row],[M4]],$H$2:$L1697,2,FALSE),VLOOKUP(Fullmath[[#This Row],[M4]],$H1699:$L$2227,2,FALSE)),0)</f>
        <v>0</v>
      </c>
      <c r="AB1698" s="16">
        <f>IFERROR(_xlfn.IFNA(VLOOKUP(Fullmath[[#This Row],[M4]],$H$2:$L1697,4,FALSE),VLOOKUP(Fullmath[[#This Row],[M4]],$H1699:$L$2227,4,FALSE)),0)</f>
        <v>0</v>
      </c>
      <c r="AE1698" s="15">
        <f>IFERROR(_xlfn.IFNA(VLOOKUP(Fullmath[[#This Row],[M5]],$H$2:$L1697,2,FALSE),VLOOKUP(Fullmath[[#This Row],[M5]],$H1699:$L$2227,2,FALSE)),0)</f>
        <v>0</v>
      </c>
      <c r="AF1698" s="16">
        <f>IFERROR(_xlfn.IFNA(VLOOKUP(Fullmath[[#This Row],[M5]],$H$2:$L1697,4,FALSE),VLOOKUP(Fullmath[[#This Row],[M5]],$H1699:$L$2227,4,FALSE)),0)</f>
        <v>0</v>
      </c>
      <c r="AI1698" s="15">
        <f>IFERROR(_xlfn.IFNA(VLOOKUP(Fullmath[[#This Row],[M6]],$H$2:$L1697,2,FALSE),VLOOKUP(Fullmath[[#This Row],[M6]],$H1699:$L$2227,2,FALSE)),0)</f>
        <v>0</v>
      </c>
      <c r="AJ1698" s="16">
        <f>IFERROR(_xlfn.IFNA(VLOOKUP(Fullmath[[#This Row],[M6]],$H$2:$L1697,4,FALSE),VLOOKUP(Fullmath[[#This Row],[M6]],$H1699:$L$2227,4,FALSE)),0)</f>
        <v>0</v>
      </c>
      <c r="AM1698" s="6">
        <f>(IFERROR(VLOOKUP(AK1698,Components[[Name]:[Price]],2,FALSE),0))</f>
        <v>0</v>
      </c>
      <c r="AP1698" s="6">
        <f>(IFERROR(VLOOKUP(AN1698,Components[[Name]:[Price]],2,FALSE),0))</f>
        <v>0</v>
      </c>
      <c r="AS1698" s="6">
        <f>(IFERROR(VLOOKUP(AQ1698,Components[[Name]:[Price]],2,FALSE),0))</f>
        <v>0</v>
      </c>
      <c r="AV1698" s="6">
        <f>(IFERROR(VLOOKUP(AT1698,Components[[Name]:[Price]],2,FALSE),0))</f>
        <v>0</v>
      </c>
      <c r="AY1698" s="6">
        <f>(IFERROR(VLOOKUP(AW1698,Components[[Name]:[Price]],2,FALSE),0))</f>
        <v>0</v>
      </c>
      <c r="BB1698" s="6">
        <f>(IFERROR(VLOOKUP(AZ1698,Components[[Name]:[Price]],2,FALSE),0))</f>
        <v>0</v>
      </c>
    </row>
    <row r="1699" spans="9:54" x14ac:dyDescent="0.2">
      <c r="I1699" s="7" t="e">
        <f>Fullmath[[#This Row],[Total CP]]/Fullmath[[#This Row],[Quantity]]</f>
        <v>#DIV/0!</v>
      </c>
      <c r="J16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699" s="6" t="e">
        <f>Fullmath[[#This Row],[Mat Cost]]/Fullmath[[#This Row],[Quantity]]</f>
        <v>#DIV/0!</v>
      </c>
      <c r="L16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699" s="14"/>
      <c r="O1699" s="15">
        <f>IFERROR(_xlfn.IFNA(VLOOKUP(Fullmath[[#This Row],[M1]],$H$2:$L1698,2,FALSE),VLOOKUP(Fullmath[[#This Row],[M1]],$H1700:$L$2227,2,FALSE)),0)</f>
        <v>0</v>
      </c>
      <c r="P1699" s="16">
        <f>IFERROR(_xlfn.IFNA(VLOOKUP(Fullmath[[#This Row],[M1]],$H$2:$L1698,4,FALSE),VLOOKUP(Fullmath[[#This Row],[M1]],$H1700:$L$2227,4,FALSE)),0)</f>
        <v>0</v>
      </c>
      <c r="S1699" s="15">
        <f>IFERROR(_xlfn.IFNA(VLOOKUP(Fullmath[[#This Row],[M2]],$H$2:$L1698,2,FALSE),VLOOKUP(Fullmath[[#This Row],[M2]],$H1700:$L$2227,2,FALSE)),0)</f>
        <v>0</v>
      </c>
      <c r="T1699" s="16">
        <f>IFERROR(_xlfn.IFNA(VLOOKUP(Fullmath[[#This Row],[M2]],$H$2:$L1698,4,FALSE),VLOOKUP(Fullmath[[#This Row],[M2]],$H1700:$L$2227,4,FALSE)),0)</f>
        <v>0</v>
      </c>
      <c r="W1699" s="15">
        <f>IFERROR(_xlfn.IFNA(VLOOKUP(Fullmath[[#This Row],[M3]],$H$2:$L1698,2,FALSE),VLOOKUP(Fullmath[[#This Row],[M3]],$H1700:$L$2227,2,FALSE)),0)</f>
        <v>0</v>
      </c>
      <c r="X1699" s="16">
        <f>IFERROR(_xlfn.IFNA(VLOOKUP(Fullmath[[#This Row],[M3]],$H$2:$L1698,4,FALSE),VLOOKUP(Fullmath[[#This Row],[M3]],$H1700:$L$2227,4,FALSE)),0)</f>
        <v>0</v>
      </c>
      <c r="AA1699" s="15">
        <f>IFERROR(_xlfn.IFNA(VLOOKUP(Fullmath[[#This Row],[M4]],$H$2:$L1698,2,FALSE),VLOOKUP(Fullmath[[#This Row],[M4]],$H1700:$L$2227,2,FALSE)),0)</f>
        <v>0</v>
      </c>
      <c r="AB1699" s="16">
        <f>IFERROR(_xlfn.IFNA(VLOOKUP(Fullmath[[#This Row],[M4]],$H$2:$L1698,4,FALSE),VLOOKUP(Fullmath[[#This Row],[M4]],$H1700:$L$2227,4,FALSE)),0)</f>
        <v>0</v>
      </c>
      <c r="AE1699" s="15">
        <f>IFERROR(_xlfn.IFNA(VLOOKUP(Fullmath[[#This Row],[M5]],$H$2:$L1698,2,FALSE),VLOOKUP(Fullmath[[#This Row],[M5]],$H1700:$L$2227,2,FALSE)),0)</f>
        <v>0</v>
      </c>
      <c r="AF1699" s="16">
        <f>IFERROR(_xlfn.IFNA(VLOOKUP(Fullmath[[#This Row],[M5]],$H$2:$L1698,4,FALSE),VLOOKUP(Fullmath[[#This Row],[M5]],$H1700:$L$2227,4,FALSE)),0)</f>
        <v>0</v>
      </c>
      <c r="AI1699" s="15">
        <f>IFERROR(_xlfn.IFNA(VLOOKUP(Fullmath[[#This Row],[M6]],$H$2:$L1698,2,FALSE),VLOOKUP(Fullmath[[#This Row],[M6]],$H1700:$L$2227,2,FALSE)),0)</f>
        <v>0</v>
      </c>
      <c r="AJ1699" s="16">
        <f>IFERROR(_xlfn.IFNA(VLOOKUP(Fullmath[[#This Row],[M6]],$H$2:$L1698,4,FALSE),VLOOKUP(Fullmath[[#This Row],[M6]],$H1700:$L$2227,4,FALSE)),0)</f>
        <v>0</v>
      </c>
      <c r="AM1699" s="6">
        <f>(IFERROR(VLOOKUP(AK1699,Components[[Name]:[Price]],2,FALSE),0))</f>
        <v>0</v>
      </c>
      <c r="AP1699" s="6">
        <f>(IFERROR(VLOOKUP(AN1699,Components[[Name]:[Price]],2,FALSE),0))</f>
        <v>0</v>
      </c>
      <c r="AS1699" s="6">
        <f>(IFERROR(VLOOKUP(AQ1699,Components[[Name]:[Price]],2,FALSE),0))</f>
        <v>0</v>
      </c>
      <c r="AV1699" s="6">
        <f>(IFERROR(VLOOKUP(AT1699,Components[[Name]:[Price]],2,FALSE),0))</f>
        <v>0</v>
      </c>
      <c r="AY1699" s="6">
        <f>(IFERROR(VLOOKUP(AW1699,Components[[Name]:[Price]],2,FALSE),0))</f>
        <v>0</v>
      </c>
      <c r="BB1699" s="6">
        <f>(IFERROR(VLOOKUP(AZ1699,Components[[Name]:[Price]],2,FALSE),0))</f>
        <v>0</v>
      </c>
    </row>
    <row r="1700" spans="9:54" x14ac:dyDescent="0.2">
      <c r="I1700" s="7" t="e">
        <f>Fullmath[[#This Row],[Total CP]]/Fullmath[[#This Row],[Quantity]]</f>
        <v>#DIV/0!</v>
      </c>
      <c r="J17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0" s="6" t="e">
        <f>Fullmath[[#This Row],[Mat Cost]]/Fullmath[[#This Row],[Quantity]]</f>
        <v>#DIV/0!</v>
      </c>
      <c r="L17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0" s="14"/>
      <c r="O1700" s="15">
        <f>IFERROR(_xlfn.IFNA(VLOOKUP(Fullmath[[#This Row],[M1]],$H$2:$L1699,2,FALSE),VLOOKUP(Fullmath[[#This Row],[M1]],$H1701:$L$2227,2,FALSE)),0)</f>
        <v>0</v>
      </c>
      <c r="P1700" s="16">
        <f>IFERROR(_xlfn.IFNA(VLOOKUP(Fullmath[[#This Row],[M1]],$H$2:$L1699,4,FALSE),VLOOKUP(Fullmath[[#This Row],[M1]],$H1701:$L$2227,4,FALSE)),0)</f>
        <v>0</v>
      </c>
      <c r="S1700" s="15">
        <f>IFERROR(_xlfn.IFNA(VLOOKUP(Fullmath[[#This Row],[M2]],$H$2:$L1699,2,FALSE),VLOOKUP(Fullmath[[#This Row],[M2]],$H1701:$L$2227,2,FALSE)),0)</f>
        <v>0</v>
      </c>
      <c r="T1700" s="16">
        <f>IFERROR(_xlfn.IFNA(VLOOKUP(Fullmath[[#This Row],[M2]],$H$2:$L1699,4,FALSE),VLOOKUP(Fullmath[[#This Row],[M2]],$H1701:$L$2227,4,FALSE)),0)</f>
        <v>0</v>
      </c>
      <c r="W1700" s="15">
        <f>IFERROR(_xlfn.IFNA(VLOOKUP(Fullmath[[#This Row],[M3]],$H$2:$L1699,2,FALSE),VLOOKUP(Fullmath[[#This Row],[M3]],$H1701:$L$2227,2,FALSE)),0)</f>
        <v>0</v>
      </c>
      <c r="X1700" s="16">
        <f>IFERROR(_xlfn.IFNA(VLOOKUP(Fullmath[[#This Row],[M3]],$H$2:$L1699,4,FALSE),VLOOKUP(Fullmath[[#This Row],[M3]],$H1701:$L$2227,4,FALSE)),0)</f>
        <v>0</v>
      </c>
      <c r="AA1700" s="15">
        <f>IFERROR(_xlfn.IFNA(VLOOKUP(Fullmath[[#This Row],[M4]],$H$2:$L1699,2,FALSE),VLOOKUP(Fullmath[[#This Row],[M4]],$H1701:$L$2227,2,FALSE)),0)</f>
        <v>0</v>
      </c>
      <c r="AB1700" s="16">
        <f>IFERROR(_xlfn.IFNA(VLOOKUP(Fullmath[[#This Row],[M4]],$H$2:$L1699,4,FALSE),VLOOKUP(Fullmath[[#This Row],[M4]],$H1701:$L$2227,4,FALSE)),0)</f>
        <v>0</v>
      </c>
      <c r="AE1700" s="15">
        <f>IFERROR(_xlfn.IFNA(VLOOKUP(Fullmath[[#This Row],[M5]],$H$2:$L1699,2,FALSE),VLOOKUP(Fullmath[[#This Row],[M5]],$H1701:$L$2227,2,FALSE)),0)</f>
        <v>0</v>
      </c>
      <c r="AF1700" s="16">
        <f>IFERROR(_xlfn.IFNA(VLOOKUP(Fullmath[[#This Row],[M5]],$H$2:$L1699,4,FALSE),VLOOKUP(Fullmath[[#This Row],[M5]],$H1701:$L$2227,4,FALSE)),0)</f>
        <v>0</v>
      </c>
      <c r="AI1700" s="15">
        <f>IFERROR(_xlfn.IFNA(VLOOKUP(Fullmath[[#This Row],[M6]],$H$2:$L1699,2,FALSE),VLOOKUP(Fullmath[[#This Row],[M6]],$H1701:$L$2227,2,FALSE)),0)</f>
        <v>0</v>
      </c>
      <c r="AJ1700" s="16">
        <f>IFERROR(_xlfn.IFNA(VLOOKUP(Fullmath[[#This Row],[M6]],$H$2:$L1699,4,FALSE),VLOOKUP(Fullmath[[#This Row],[M6]],$H1701:$L$2227,4,FALSE)),0)</f>
        <v>0</v>
      </c>
      <c r="AM1700" s="6">
        <f>(IFERROR(VLOOKUP(AK1700,Components[[Name]:[Price]],2,FALSE),0))</f>
        <v>0</v>
      </c>
      <c r="AP1700" s="6">
        <f>(IFERROR(VLOOKUP(AN1700,Components[[Name]:[Price]],2,FALSE),0))</f>
        <v>0</v>
      </c>
      <c r="AS1700" s="6">
        <f>(IFERROR(VLOOKUP(AQ1700,Components[[Name]:[Price]],2,FALSE),0))</f>
        <v>0</v>
      </c>
      <c r="AV1700" s="6">
        <f>(IFERROR(VLOOKUP(AT1700,Components[[Name]:[Price]],2,FALSE),0))</f>
        <v>0</v>
      </c>
      <c r="AY1700" s="6">
        <f>(IFERROR(VLOOKUP(AW1700,Components[[Name]:[Price]],2,FALSE),0))</f>
        <v>0</v>
      </c>
      <c r="BB1700" s="6">
        <f>(IFERROR(VLOOKUP(AZ1700,Components[[Name]:[Price]],2,FALSE),0))</f>
        <v>0</v>
      </c>
    </row>
    <row r="1701" spans="9:54" x14ac:dyDescent="0.2">
      <c r="I1701" s="7" t="e">
        <f>Fullmath[[#This Row],[Total CP]]/Fullmath[[#This Row],[Quantity]]</f>
        <v>#DIV/0!</v>
      </c>
      <c r="J17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1" s="6" t="e">
        <f>Fullmath[[#This Row],[Mat Cost]]/Fullmath[[#This Row],[Quantity]]</f>
        <v>#DIV/0!</v>
      </c>
      <c r="L17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1" s="14"/>
      <c r="O1701" s="15">
        <f>IFERROR(_xlfn.IFNA(VLOOKUP(Fullmath[[#This Row],[M1]],$H$2:$L1700,2,FALSE),VLOOKUP(Fullmath[[#This Row],[M1]],$H1702:$L$2227,2,FALSE)),0)</f>
        <v>0</v>
      </c>
      <c r="P1701" s="16">
        <f>IFERROR(_xlfn.IFNA(VLOOKUP(Fullmath[[#This Row],[M1]],$H$2:$L1700,4,FALSE),VLOOKUP(Fullmath[[#This Row],[M1]],$H1702:$L$2227,4,FALSE)),0)</f>
        <v>0</v>
      </c>
      <c r="S1701" s="15">
        <f>IFERROR(_xlfn.IFNA(VLOOKUP(Fullmath[[#This Row],[M2]],$H$2:$L1700,2,FALSE),VLOOKUP(Fullmath[[#This Row],[M2]],$H1702:$L$2227,2,FALSE)),0)</f>
        <v>0</v>
      </c>
      <c r="T1701" s="16">
        <f>IFERROR(_xlfn.IFNA(VLOOKUP(Fullmath[[#This Row],[M2]],$H$2:$L1700,4,FALSE),VLOOKUP(Fullmath[[#This Row],[M2]],$H1702:$L$2227,4,FALSE)),0)</f>
        <v>0</v>
      </c>
      <c r="W1701" s="15">
        <f>IFERROR(_xlfn.IFNA(VLOOKUP(Fullmath[[#This Row],[M3]],$H$2:$L1700,2,FALSE),VLOOKUP(Fullmath[[#This Row],[M3]],$H1702:$L$2227,2,FALSE)),0)</f>
        <v>0</v>
      </c>
      <c r="X1701" s="16">
        <f>IFERROR(_xlfn.IFNA(VLOOKUP(Fullmath[[#This Row],[M3]],$H$2:$L1700,4,FALSE),VLOOKUP(Fullmath[[#This Row],[M3]],$H1702:$L$2227,4,FALSE)),0)</f>
        <v>0</v>
      </c>
      <c r="AA1701" s="15">
        <f>IFERROR(_xlfn.IFNA(VLOOKUP(Fullmath[[#This Row],[M4]],$H$2:$L1700,2,FALSE),VLOOKUP(Fullmath[[#This Row],[M4]],$H1702:$L$2227,2,FALSE)),0)</f>
        <v>0</v>
      </c>
      <c r="AB1701" s="16">
        <f>IFERROR(_xlfn.IFNA(VLOOKUP(Fullmath[[#This Row],[M4]],$H$2:$L1700,4,FALSE),VLOOKUP(Fullmath[[#This Row],[M4]],$H1702:$L$2227,4,FALSE)),0)</f>
        <v>0</v>
      </c>
      <c r="AE1701" s="15">
        <f>IFERROR(_xlfn.IFNA(VLOOKUP(Fullmath[[#This Row],[M5]],$H$2:$L1700,2,FALSE),VLOOKUP(Fullmath[[#This Row],[M5]],$H1702:$L$2227,2,FALSE)),0)</f>
        <v>0</v>
      </c>
      <c r="AF1701" s="16">
        <f>IFERROR(_xlfn.IFNA(VLOOKUP(Fullmath[[#This Row],[M5]],$H$2:$L1700,4,FALSE),VLOOKUP(Fullmath[[#This Row],[M5]],$H1702:$L$2227,4,FALSE)),0)</f>
        <v>0</v>
      </c>
      <c r="AI1701" s="15">
        <f>IFERROR(_xlfn.IFNA(VLOOKUP(Fullmath[[#This Row],[M6]],$H$2:$L1700,2,FALSE),VLOOKUP(Fullmath[[#This Row],[M6]],$H1702:$L$2227,2,FALSE)),0)</f>
        <v>0</v>
      </c>
      <c r="AJ1701" s="16">
        <f>IFERROR(_xlfn.IFNA(VLOOKUP(Fullmath[[#This Row],[M6]],$H$2:$L1700,4,FALSE),VLOOKUP(Fullmath[[#This Row],[M6]],$H1702:$L$2227,4,FALSE)),0)</f>
        <v>0</v>
      </c>
      <c r="AM1701" s="6">
        <f>(IFERROR(VLOOKUP(AK1701,Components[[Name]:[Price]],2,FALSE),0))</f>
        <v>0</v>
      </c>
      <c r="AP1701" s="6">
        <f>(IFERROR(VLOOKUP(AN1701,Components[[Name]:[Price]],2,FALSE),0))</f>
        <v>0</v>
      </c>
      <c r="AS1701" s="6">
        <f>(IFERROR(VLOOKUP(AQ1701,Components[[Name]:[Price]],2,FALSE),0))</f>
        <v>0</v>
      </c>
      <c r="AV1701" s="6">
        <f>(IFERROR(VLOOKUP(AT1701,Components[[Name]:[Price]],2,FALSE),0))</f>
        <v>0</v>
      </c>
      <c r="AY1701" s="6">
        <f>(IFERROR(VLOOKUP(AW1701,Components[[Name]:[Price]],2,FALSE),0))</f>
        <v>0</v>
      </c>
      <c r="BB1701" s="6">
        <f>(IFERROR(VLOOKUP(AZ1701,Components[[Name]:[Price]],2,FALSE),0))</f>
        <v>0</v>
      </c>
    </row>
    <row r="1702" spans="9:54" x14ac:dyDescent="0.2">
      <c r="I1702" s="7" t="e">
        <f>Fullmath[[#This Row],[Total CP]]/Fullmath[[#This Row],[Quantity]]</f>
        <v>#DIV/0!</v>
      </c>
      <c r="J17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2" s="6" t="e">
        <f>Fullmath[[#This Row],[Mat Cost]]/Fullmath[[#This Row],[Quantity]]</f>
        <v>#DIV/0!</v>
      </c>
      <c r="L17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2" s="14"/>
      <c r="O1702" s="15">
        <f>IFERROR(_xlfn.IFNA(VLOOKUP(Fullmath[[#This Row],[M1]],$H$2:$L1701,2,FALSE),VLOOKUP(Fullmath[[#This Row],[M1]],$H1703:$L$2227,2,FALSE)),0)</f>
        <v>0</v>
      </c>
      <c r="P1702" s="16">
        <f>IFERROR(_xlfn.IFNA(VLOOKUP(Fullmath[[#This Row],[M1]],$H$2:$L1701,4,FALSE),VLOOKUP(Fullmath[[#This Row],[M1]],$H1703:$L$2227,4,FALSE)),0)</f>
        <v>0</v>
      </c>
      <c r="S1702" s="15">
        <f>IFERROR(_xlfn.IFNA(VLOOKUP(Fullmath[[#This Row],[M2]],$H$2:$L1701,2,FALSE),VLOOKUP(Fullmath[[#This Row],[M2]],$H1703:$L$2227,2,FALSE)),0)</f>
        <v>0</v>
      </c>
      <c r="T1702" s="16">
        <f>IFERROR(_xlfn.IFNA(VLOOKUP(Fullmath[[#This Row],[M2]],$H$2:$L1701,4,FALSE),VLOOKUP(Fullmath[[#This Row],[M2]],$H1703:$L$2227,4,FALSE)),0)</f>
        <v>0</v>
      </c>
      <c r="W1702" s="15">
        <f>IFERROR(_xlfn.IFNA(VLOOKUP(Fullmath[[#This Row],[M3]],$H$2:$L1701,2,FALSE),VLOOKUP(Fullmath[[#This Row],[M3]],$H1703:$L$2227,2,FALSE)),0)</f>
        <v>0</v>
      </c>
      <c r="X1702" s="16">
        <f>IFERROR(_xlfn.IFNA(VLOOKUP(Fullmath[[#This Row],[M3]],$H$2:$L1701,4,FALSE),VLOOKUP(Fullmath[[#This Row],[M3]],$H1703:$L$2227,4,FALSE)),0)</f>
        <v>0</v>
      </c>
      <c r="AA1702" s="15">
        <f>IFERROR(_xlfn.IFNA(VLOOKUP(Fullmath[[#This Row],[M4]],$H$2:$L1701,2,FALSE),VLOOKUP(Fullmath[[#This Row],[M4]],$H1703:$L$2227,2,FALSE)),0)</f>
        <v>0</v>
      </c>
      <c r="AB1702" s="16">
        <f>IFERROR(_xlfn.IFNA(VLOOKUP(Fullmath[[#This Row],[M4]],$H$2:$L1701,4,FALSE),VLOOKUP(Fullmath[[#This Row],[M4]],$H1703:$L$2227,4,FALSE)),0)</f>
        <v>0</v>
      </c>
      <c r="AE1702" s="15">
        <f>IFERROR(_xlfn.IFNA(VLOOKUP(Fullmath[[#This Row],[M5]],$H$2:$L1701,2,FALSE),VLOOKUP(Fullmath[[#This Row],[M5]],$H1703:$L$2227,2,FALSE)),0)</f>
        <v>0</v>
      </c>
      <c r="AF1702" s="16">
        <f>IFERROR(_xlfn.IFNA(VLOOKUP(Fullmath[[#This Row],[M5]],$H$2:$L1701,4,FALSE),VLOOKUP(Fullmath[[#This Row],[M5]],$H1703:$L$2227,4,FALSE)),0)</f>
        <v>0</v>
      </c>
      <c r="AI1702" s="15">
        <f>IFERROR(_xlfn.IFNA(VLOOKUP(Fullmath[[#This Row],[M6]],$H$2:$L1701,2,FALSE),VLOOKUP(Fullmath[[#This Row],[M6]],$H1703:$L$2227,2,FALSE)),0)</f>
        <v>0</v>
      </c>
      <c r="AJ1702" s="16">
        <f>IFERROR(_xlfn.IFNA(VLOOKUP(Fullmath[[#This Row],[M6]],$H$2:$L1701,4,FALSE),VLOOKUP(Fullmath[[#This Row],[M6]],$H1703:$L$2227,4,FALSE)),0)</f>
        <v>0</v>
      </c>
      <c r="AM1702" s="6">
        <f>(IFERROR(VLOOKUP(AK1702,Components[[Name]:[Price]],2,FALSE),0))</f>
        <v>0</v>
      </c>
      <c r="AP1702" s="6">
        <f>(IFERROR(VLOOKUP(AN1702,Components[[Name]:[Price]],2,FALSE),0))</f>
        <v>0</v>
      </c>
      <c r="AS1702" s="6">
        <f>(IFERROR(VLOOKUP(AQ1702,Components[[Name]:[Price]],2,FALSE),0))</f>
        <v>0</v>
      </c>
      <c r="AV1702" s="6">
        <f>(IFERROR(VLOOKUP(AT1702,Components[[Name]:[Price]],2,FALSE),0))</f>
        <v>0</v>
      </c>
      <c r="AY1702" s="6">
        <f>(IFERROR(VLOOKUP(AW1702,Components[[Name]:[Price]],2,FALSE),0))</f>
        <v>0</v>
      </c>
      <c r="BB1702" s="6">
        <f>(IFERROR(VLOOKUP(AZ1702,Components[[Name]:[Price]],2,FALSE),0))</f>
        <v>0</v>
      </c>
    </row>
    <row r="1703" spans="9:54" x14ac:dyDescent="0.2">
      <c r="I1703" s="7" t="e">
        <f>Fullmath[[#This Row],[Total CP]]/Fullmath[[#This Row],[Quantity]]</f>
        <v>#DIV/0!</v>
      </c>
      <c r="J17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3" s="6" t="e">
        <f>Fullmath[[#This Row],[Mat Cost]]/Fullmath[[#This Row],[Quantity]]</f>
        <v>#DIV/0!</v>
      </c>
      <c r="L17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3" s="14"/>
      <c r="O1703" s="15">
        <f>IFERROR(_xlfn.IFNA(VLOOKUP(Fullmath[[#This Row],[M1]],$H$2:$L1702,2,FALSE),VLOOKUP(Fullmath[[#This Row],[M1]],$H1704:$L$2227,2,FALSE)),0)</f>
        <v>0</v>
      </c>
      <c r="P1703" s="16">
        <f>IFERROR(_xlfn.IFNA(VLOOKUP(Fullmath[[#This Row],[M1]],$H$2:$L1702,4,FALSE),VLOOKUP(Fullmath[[#This Row],[M1]],$H1704:$L$2227,4,FALSE)),0)</f>
        <v>0</v>
      </c>
      <c r="S1703" s="15">
        <f>IFERROR(_xlfn.IFNA(VLOOKUP(Fullmath[[#This Row],[M2]],$H$2:$L1702,2,FALSE),VLOOKUP(Fullmath[[#This Row],[M2]],$H1704:$L$2227,2,FALSE)),0)</f>
        <v>0</v>
      </c>
      <c r="T1703" s="16">
        <f>IFERROR(_xlfn.IFNA(VLOOKUP(Fullmath[[#This Row],[M2]],$H$2:$L1702,4,FALSE),VLOOKUP(Fullmath[[#This Row],[M2]],$H1704:$L$2227,4,FALSE)),0)</f>
        <v>0</v>
      </c>
      <c r="W1703" s="15">
        <f>IFERROR(_xlfn.IFNA(VLOOKUP(Fullmath[[#This Row],[M3]],$H$2:$L1702,2,FALSE),VLOOKUP(Fullmath[[#This Row],[M3]],$H1704:$L$2227,2,FALSE)),0)</f>
        <v>0</v>
      </c>
      <c r="X1703" s="16">
        <f>IFERROR(_xlfn.IFNA(VLOOKUP(Fullmath[[#This Row],[M3]],$H$2:$L1702,4,FALSE),VLOOKUP(Fullmath[[#This Row],[M3]],$H1704:$L$2227,4,FALSE)),0)</f>
        <v>0</v>
      </c>
      <c r="AA1703" s="15">
        <f>IFERROR(_xlfn.IFNA(VLOOKUP(Fullmath[[#This Row],[M4]],$H$2:$L1702,2,FALSE),VLOOKUP(Fullmath[[#This Row],[M4]],$H1704:$L$2227,2,FALSE)),0)</f>
        <v>0</v>
      </c>
      <c r="AB1703" s="16">
        <f>IFERROR(_xlfn.IFNA(VLOOKUP(Fullmath[[#This Row],[M4]],$H$2:$L1702,4,FALSE),VLOOKUP(Fullmath[[#This Row],[M4]],$H1704:$L$2227,4,FALSE)),0)</f>
        <v>0</v>
      </c>
      <c r="AE1703" s="15">
        <f>IFERROR(_xlfn.IFNA(VLOOKUP(Fullmath[[#This Row],[M5]],$H$2:$L1702,2,FALSE),VLOOKUP(Fullmath[[#This Row],[M5]],$H1704:$L$2227,2,FALSE)),0)</f>
        <v>0</v>
      </c>
      <c r="AF1703" s="16">
        <f>IFERROR(_xlfn.IFNA(VLOOKUP(Fullmath[[#This Row],[M5]],$H$2:$L1702,4,FALSE),VLOOKUP(Fullmath[[#This Row],[M5]],$H1704:$L$2227,4,FALSE)),0)</f>
        <v>0</v>
      </c>
      <c r="AI1703" s="15">
        <f>IFERROR(_xlfn.IFNA(VLOOKUP(Fullmath[[#This Row],[M6]],$H$2:$L1702,2,FALSE),VLOOKUP(Fullmath[[#This Row],[M6]],$H1704:$L$2227,2,FALSE)),0)</f>
        <v>0</v>
      </c>
      <c r="AJ1703" s="16">
        <f>IFERROR(_xlfn.IFNA(VLOOKUP(Fullmath[[#This Row],[M6]],$H$2:$L1702,4,FALSE),VLOOKUP(Fullmath[[#This Row],[M6]],$H1704:$L$2227,4,FALSE)),0)</f>
        <v>0</v>
      </c>
      <c r="AM1703" s="6">
        <f>(IFERROR(VLOOKUP(AK1703,Components[[Name]:[Price]],2,FALSE),0))</f>
        <v>0</v>
      </c>
      <c r="AP1703" s="6">
        <f>(IFERROR(VLOOKUP(AN1703,Components[[Name]:[Price]],2,FALSE),0))</f>
        <v>0</v>
      </c>
      <c r="AS1703" s="6">
        <f>(IFERROR(VLOOKUP(AQ1703,Components[[Name]:[Price]],2,FALSE),0))</f>
        <v>0</v>
      </c>
      <c r="AV1703" s="6">
        <f>(IFERROR(VLOOKUP(AT1703,Components[[Name]:[Price]],2,FALSE),0))</f>
        <v>0</v>
      </c>
      <c r="AY1703" s="6">
        <f>(IFERROR(VLOOKUP(AW1703,Components[[Name]:[Price]],2,FALSE),0))</f>
        <v>0</v>
      </c>
      <c r="BB1703" s="6">
        <f>(IFERROR(VLOOKUP(AZ1703,Components[[Name]:[Price]],2,FALSE),0))</f>
        <v>0</v>
      </c>
    </row>
    <row r="1704" spans="9:54" x14ac:dyDescent="0.2">
      <c r="I1704" s="7" t="e">
        <f>Fullmath[[#This Row],[Total CP]]/Fullmath[[#This Row],[Quantity]]</f>
        <v>#DIV/0!</v>
      </c>
      <c r="J17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4" s="6" t="e">
        <f>Fullmath[[#This Row],[Mat Cost]]/Fullmath[[#This Row],[Quantity]]</f>
        <v>#DIV/0!</v>
      </c>
      <c r="L17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4" s="14"/>
      <c r="O1704" s="15">
        <f>IFERROR(_xlfn.IFNA(VLOOKUP(Fullmath[[#This Row],[M1]],$H$2:$L1703,2,FALSE),VLOOKUP(Fullmath[[#This Row],[M1]],$H1705:$L$2227,2,FALSE)),0)</f>
        <v>0</v>
      </c>
      <c r="P1704" s="16">
        <f>IFERROR(_xlfn.IFNA(VLOOKUP(Fullmath[[#This Row],[M1]],$H$2:$L1703,4,FALSE),VLOOKUP(Fullmath[[#This Row],[M1]],$H1705:$L$2227,4,FALSE)),0)</f>
        <v>0</v>
      </c>
      <c r="S1704" s="15">
        <f>IFERROR(_xlfn.IFNA(VLOOKUP(Fullmath[[#This Row],[M2]],$H$2:$L1703,2,FALSE),VLOOKUP(Fullmath[[#This Row],[M2]],$H1705:$L$2227,2,FALSE)),0)</f>
        <v>0</v>
      </c>
      <c r="T1704" s="16">
        <f>IFERROR(_xlfn.IFNA(VLOOKUP(Fullmath[[#This Row],[M2]],$H$2:$L1703,4,FALSE),VLOOKUP(Fullmath[[#This Row],[M2]],$H1705:$L$2227,4,FALSE)),0)</f>
        <v>0</v>
      </c>
      <c r="W1704" s="15">
        <f>IFERROR(_xlfn.IFNA(VLOOKUP(Fullmath[[#This Row],[M3]],$H$2:$L1703,2,FALSE),VLOOKUP(Fullmath[[#This Row],[M3]],$H1705:$L$2227,2,FALSE)),0)</f>
        <v>0</v>
      </c>
      <c r="X1704" s="16">
        <f>IFERROR(_xlfn.IFNA(VLOOKUP(Fullmath[[#This Row],[M3]],$H$2:$L1703,4,FALSE),VLOOKUP(Fullmath[[#This Row],[M3]],$H1705:$L$2227,4,FALSE)),0)</f>
        <v>0</v>
      </c>
      <c r="AA1704" s="15">
        <f>IFERROR(_xlfn.IFNA(VLOOKUP(Fullmath[[#This Row],[M4]],$H$2:$L1703,2,FALSE),VLOOKUP(Fullmath[[#This Row],[M4]],$H1705:$L$2227,2,FALSE)),0)</f>
        <v>0</v>
      </c>
      <c r="AB1704" s="16">
        <f>IFERROR(_xlfn.IFNA(VLOOKUP(Fullmath[[#This Row],[M4]],$H$2:$L1703,4,FALSE),VLOOKUP(Fullmath[[#This Row],[M4]],$H1705:$L$2227,4,FALSE)),0)</f>
        <v>0</v>
      </c>
      <c r="AE1704" s="15">
        <f>IFERROR(_xlfn.IFNA(VLOOKUP(Fullmath[[#This Row],[M5]],$H$2:$L1703,2,FALSE),VLOOKUP(Fullmath[[#This Row],[M5]],$H1705:$L$2227,2,FALSE)),0)</f>
        <v>0</v>
      </c>
      <c r="AF1704" s="16">
        <f>IFERROR(_xlfn.IFNA(VLOOKUP(Fullmath[[#This Row],[M5]],$H$2:$L1703,4,FALSE),VLOOKUP(Fullmath[[#This Row],[M5]],$H1705:$L$2227,4,FALSE)),0)</f>
        <v>0</v>
      </c>
      <c r="AI1704" s="15">
        <f>IFERROR(_xlfn.IFNA(VLOOKUP(Fullmath[[#This Row],[M6]],$H$2:$L1703,2,FALSE),VLOOKUP(Fullmath[[#This Row],[M6]],$H1705:$L$2227,2,FALSE)),0)</f>
        <v>0</v>
      </c>
      <c r="AJ1704" s="16">
        <f>IFERROR(_xlfn.IFNA(VLOOKUP(Fullmath[[#This Row],[M6]],$H$2:$L1703,4,FALSE),VLOOKUP(Fullmath[[#This Row],[M6]],$H1705:$L$2227,4,FALSE)),0)</f>
        <v>0</v>
      </c>
      <c r="AM1704" s="6">
        <f>(IFERROR(VLOOKUP(AK1704,Components[[Name]:[Price]],2,FALSE),0))</f>
        <v>0</v>
      </c>
      <c r="AP1704" s="6">
        <f>(IFERROR(VLOOKUP(AN1704,Components[[Name]:[Price]],2,FALSE),0))</f>
        <v>0</v>
      </c>
      <c r="AS1704" s="6">
        <f>(IFERROR(VLOOKUP(AQ1704,Components[[Name]:[Price]],2,FALSE),0))</f>
        <v>0</v>
      </c>
      <c r="AV1704" s="6">
        <f>(IFERROR(VLOOKUP(AT1704,Components[[Name]:[Price]],2,FALSE),0))</f>
        <v>0</v>
      </c>
      <c r="AY1704" s="6">
        <f>(IFERROR(VLOOKUP(AW1704,Components[[Name]:[Price]],2,FALSE),0))</f>
        <v>0</v>
      </c>
      <c r="BB1704" s="6">
        <f>(IFERROR(VLOOKUP(AZ1704,Components[[Name]:[Price]],2,FALSE),0))</f>
        <v>0</v>
      </c>
    </row>
    <row r="1705" spans="9:54" x14ac:dyDescent="0.2">
      <c r="I1705" s="7" t="e">
        <f>Fullmath[[#This Row],[Total CP]]/Fullmath[[#This Row],[Quantity]]</f>
        <v>#DIV/0!</v>
      </c>
      <c r="J17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5" s="6" t="e">
        <f>Fullmath[[#This Row],[Mat Cost]]/Fullmath[[#This Row],[Quantity]]</f>
        <v>#DIV/0!</v>
      </c>
      <c r="L17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5" s="14"/>
      <c r="O1705" s="15">
        <f>IFERROR(_xlfn.IFNA(VLOOKUP(Fullmath[[#This Row],[M1]],$H$2:$L1704,2,FALSE),VLOOKUP(Fullmath[[#This Row],[M1]],$H1706:$L$2227,2,FALSE)),0)</f>
        <v>0</v>
      </c>
      <c r="P1705" s="16">
        <f>IFERROR(_xlfn.IFNA(VLOOKUP(Fullmath[[#This Row],[M1]],$H$2:$L1704,4,FALSE),VLOOKUP(Fullmath[[#This Row],[M1]],$H1706:$L$2227,4,FALSE)),0)</f>
        <v>0</v>
      </c>
      <c r="S1705" s="15">
        <f>IFERROR(_xlfn.IFNA(VLOOKUP(Fullmath[[#This Row],[M2]],$H$2:$L1704,2,FALSE),VLOOKUP(Fullmath[[#This Row],[M2]],$H1706:$L$2227,2,FALSE)),0)</f>
        <v>0</v>
      </c>
      <c r="T1705" s="16">
        <f>IFERROR(_xlfn.IFNA(VLOOKUP(Fullmath[[#This Row],[M2]],$H$2:$L1704,4,FALSE),VLOOKUP(Fullmath[[#This Row],[M2]],$H1706:$L$2227,4,FALSE)),0)</f>
        <v>0</v>
      </c>
      <c r="W1705" s="15">
        <f>IFERROR(_xlfn.IFNA(VLOOKUP(Fullmath[[#This Row],[M3]],$H$2:$L1704,2,FALSE),VLOOKUP(Fullmath[[#This Row],[M3]],$H1706:$L$2227,2,FALSE)),0)</f>
        <v>0</v>
      </c>
      <c r="X1705" s="16">
        <f>IFERROR(_xlfn.IFNA(VLOOKUP(Fullmath[[#This Row],[M3]],$H$2:$L1704,4,FALSE),VLOOKUP(Fullmath[[#This Row],[M3]],$H1706:$L$2227,4,FALSE)),0)</f>
        <v>0</v>
      </c>
      <c r="AA1705" s="15">
        <f>IFERROR(_xlfn.IFNA(VLOOKUP(Fullmath[[#This Row],[M4]],$H$2:$L1704,2,FALSE),VLOOKUP(Fullmath[[#This Row],[M4]],$H1706:$L$2227,2,FALSE)),0)</f>
        <v>0</v>
      </c>
      <c r="AB1705" s="16">
        <f>IFERROR(_xlfn.IFNA(VLOOKUP(Fullmath[[#This Row],[M4]],$H$2:$L1704,4,FALSE),VLOOKUP(Fullmath[[#This Row],[M4]],$H1706:$L$2227,4,FALSE)),0)</f>
        <v>0</v>
      </c>
      <c r="AE1705" s="15">
        <f>IFERROR(_xlfn.IFNA(VLOOKUP(Fullmath[[#This Row],[M5]],$H$2:$L1704,2,FALSE),VLOOKUP(Fullmath[[#This Row],[M5]],$H1706:$L$2227,2,FALSE)),0)</f>
        <v>0</v>
      </c>
      <c r="AF1705" s="16">
        <f>IFERROR(_xlfn.IFNA(VLOOKUP(Fullmath[[#This Row],[M5]],$H$2:$L1704,4,FALSE),VLOOKUP(Fullmath[[#This Row],[M5]],$H1706:$L$2227,4,FALSE)),0)</f>
        <v>0</v>
      </c>
      <c r="AI1705" s="15">
        <f>IFERROR(_xlfn.IFNA(VLOOKUP(Fullmath[[#This Row],[M6]],$H$2:$L1704,2,FALSE),VLOOKUP(Fullmath[[#This Row],[M6]],$H1706:$L$2227,2,FALSE)),0)</f>
        <v>0</v>
      </c>
      <c r="AJ1705" s="16">
        <f>IFERROR(_xlfn.IFNA(VLOOKUP(Fullmath[[#This Row],[M6]],$H$2:$L1704,4,FALSE),VLOOKUP(Fullmath[[#This Row],[M6]],$H1706:$L$2227,4,FALSE)),0)</f>
        <v>0</v>
      </c>
      <c r="AM1705" s="6">
        <f>(IFERROR(VLOOKUP(AK1705,Components[[Name]:[Price]],2,FALSE),0))</f>
        <v>0</v>
      </c>
      <c r="AP1705" s="6">
        <f>(IFERROR(VLOOKUP(AN1705,Components[[Name]:[Price]],2,FALSE),0))</f>
        <v>0</v>
      </c>
      <c r="AS1705" s="6">
        <f>(IFERROR(VLOOKUP(AQ1705,Components[[Name]:[Price]],2,FALSE),0))</f>
        <v>0</v>
      </c>
      <c r="AV1705" s="6">
        <f>(IFERROR(VLOOKUP(AT1705,Components[[Name]:[Price]],2,FALSE),0))</f>
        <v>0</v>
      </c>
      <c r="AY1705" s="6">
        <f>(IFERROR(VLOOKUP(AW1705,Components[[Name]:[Price]],2,FALSE),0))</f>
        <v>0</v>
      </c>
      <c r="BB1705" s="6">
        <f>(IFERROR(VLOOKUP(AZ1705,Components[[Name]:[Price]],2,FALSE),0))</f>
        <v>0</v>
      </c>
    </row>
    <row r="1706" spans="9:54" x14ac:dyDescent="0.2">
      <c r="I1706" s="7" t="e">
        <f>Fullmath[[#This Row],[Total CP]]/Fullmath[[#This Row],[Quantity]]</f>
        <v>#DIV/0!</v>
      </c>
      <c r="J17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6" s="6" t="e">
        <f>Fullmath[[#This Row],[Mat Cost]]/Fullmath[[#This Row],[Quantity]]</f>
        <v>#DIV/0!</v>
      </c>
      <c r="L17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6" s="14"/>
      <c r="O1706" s="15">
        <f>IFERROR(_xlfn.IFNA(VLOOKUP(Fullmath[[#This Row],[M1]],$H$2:$L1705,2,FALSE),VLOOKUP(Fullmath[[#This Row],[M1]],$H1707:$L$2227,2,FALSE)),0)</f>
        <v>0</v>
      </c>
      <c r="P1706" s="16">
        <f>IFERROR(_xlfn.IFNA(VLOOKUP(Fullmath[[#This Row],[M1]],$H$2:$L1705,4,FALSE),VLOOKUP(Fullmath[[#This Row],[M1]],$H1707:$L$2227,4,FALSE)),0)</f>
        <v>0</v>
      </c>
      <c r="S1706" s="15">
        <f>IFERROR(_xlfn.IFNA(VLOOKUP(Fullmath[[#This Row],[M2]],$H$2:$L1705,2,FALSE),VLOOKUP(Fullmath[[#This Row],[M2]],$H1707:$L$2227,2,FALSE)),0)</f>
        <v>0</v>
      </c>
      <c r="T1706" s="16">
        <f>IFERROR(_xlfn.IFNA(VLOOKUP(Fullmath[[#This Row],[M2]],$H$2:$L1705,4,FALSE),VLOOKUP(Fullmath[[#This Row],[M2]],$H1707:$L$2227,4,FALSE)),0)</f>
        <v>0</v>
      </c>
      <c r="W1706" s="15">
        <f>IFERROR(_xlfn.IFNA(VLOOKUP(Fullmath[[#This Row],[M3]],$H$2:$L1705,2,FALSE),VLOOKUP(Fullmath[[#This Row],[M3]],$H1707:$L$2227,2,FALSE)),0)</f>
        <v>0</v>
      </c>
      <c r="X1706" s="16">
        <f>IFERROR(_xlfn.IFNA(VLOOKUP(Fullmath[[#This Row],[M3]],$H$2:$L1705,4,FALSE),VLOOKUP(Fullmath[[#This Row],[M3]],$H1707:$L$2227,4,FALSE)),0)</f>
        <v>0</v>
      </c>
      <c r="AA1706" s="15">
        <f>IFERROR(_xlfn.IFNA(VLOOKUP(Fullmath[[#This Row],[M4]],$H$2:$L1705,2,FALSE),VLOOKUP(Fullmath[[#This Row],[M4]],$H1707:$L$2227,2,FALSE)),0)</f>
        <v>0</v>
      </c>
      <c r="AB1706" s="16">
        <f>IFERROR(_xlfn.IFNA(VLOOKUP(Fullmath[[#This Row],[M4]],$H$2:$L1705,4,FALSE),VLOOKUP(Fullmath[[#This Row],[M4]],$H1707:$L$2227,4,FALSE)),0)</f>
        <v>0</v>
      </c>
      <c r="AE1706" s="15">
        <f>IFERROR(_xlfn.IFNA(VLOOKUP(Fullmath[[#This Row],[M5]],$H$2:$L1705,2,FALSE),VLOOKUP(Fullmath[[#This Row],[M5]],$H1707:$L$2227,2,FALSE)),0)</f>
        <v>0</v>
      </c>
      <c r="AF1706" s="16">
        <f>IFERROR(_xlfn.IFNA(VLOOKUP(Fullmath[[#This Row],[M5]],$H$2:$L1705,4,FALSE),VLOOKUP(Fullmath[[#This Row],[M5]],$H1707:$L$2227,4,FALSE)),0)</f>
        <v>0</v>
      </c>
      <c r="AI1706" s="15">
        <f>IFERROR(_xlfn.IFNA(VLOOKUP(Fullmath[[#This Row],[M6]],$H$2:$L1705,2,FALSE),VLOOKUP(Fullmath[[#This Row],[M6]],$H1707:$L$2227,2,FALSE)),0)</f>
        <v>0</v>
      </c>
      <c r="AJ1706" s="16">
        <f>IFERROR(_xlfn.IFNA(VLOOKUP(Fullmath[[#This Row],[M6]],$H$2:$L1705,4,FALSE),VLOOKUP(Fullmath[[#This Row],[M6]],$H1707:$L$2227,4,FALSE)),0)</f>
        <v>0</v>
      </c>
      <c r="AM1706" s="6">
        <f>(IFERROR(VLOOKUP(AK1706,Components[[Name]:[Price]],2,FALSE),0))</f>
        <v>0</v>
      </c>
      <c r="AP1706" s="6">
        <f>(IFERROR(VLOOKUP(AN1706,Components[[Name]:[Price]],2,FALSE),0))</f>
        <v>0</v>
      </c>
      <c r="AS1706" s="6">
        <f>(IFERROR(VLOOKUP(AQ1706,Components[[Name]:[Price]],2,FALSE),0))</f>
        <v>0</v>
      </c>
      <c r="AV1706" s="6">
        <f>(IFERROR(VLOOKUP(AT1706,Components[[Name]:[Price]],2,FALSE),0))</f>
        <v>0</v>
      </c>
      <c r="AY1706" s="6">
        <f>(IFERROR(VLOOKUP(AW1706,Components[[Name]:[Price]],2,FALSE),0))</f>
        <v>0</v>
      </c>
      <c r="BB1706" s="6">
        <f>(IFERROR(VLOOKUP(AZ1706,Components[[Name]:[Price]],2,FALSE),0))</f>
        <v>0</v>
      </c>
    </row>
    <row r="1707" spans="9:54" x14ac:dyDescent="0.2">
      <c r="I1707" s="7" t="e">
        <f>Fullmath[[#This Row],[Total CP]]/Fullmath[[#This Row],[Quantity]]</f>
        <v>#DIV/0!</v>
      </c>
      <c r="J17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7" s="6" t="e">
        <f>Fullmath[[#This Row],[Mat Cost]]/Fullmath[[#This Row],[Quantity]]</f>
        <v>#DIV/0!</v>
      </c>
      <c r="L17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7" s="14"/>
      <c r="O1707" s="15">
        <f>IFERROR(_xlfn.IFNA(VLOOKUP(Fullmath[[#This Row],[M1]],$H$2:$L1706,2,FALSE),VLOOKUP(Fullmath[[#This Row],[M1]],$H1708:$L$2227,2,FALSE)),0)</f>
        <v>0</v>
      </c>
      <c r="P1707" s="16">
        <f>IFERROR(_xlfn.IFNA(VLOOKUP(Fullmath[[#This Row],[M1]],$H$2:$L1706,4,FALSE),VLOOKUP(Fullmath[[#This Row],[M1]],$H1708:$L$2227,4,FALSE)),0)</f>
        <v>0</v>
      </c>
      <c r="S1707" s="15">
        <f>IFERROR(_xlfn.IFNA(VLOOKUP(Fullmath[[#This Row],[M2]],$H$2:$L1706,2,FALSE),VLOOKUP(Fullmath[[#This Row],[M2]],$H1708:$L$2227,2,FALSE)),0)</f>
        <v>0</v>
      </c>
      <c r="T1707" s="16">
        <f>IFERROR(_xlfn.IFNA(VLOOKUP(Fullmath[[#This Row],[M2]],$H$2:$L1706,4,FALSE),VLOOKUP(Fullmath[[#This Row],[M2]],$H1708:$L$2227,4,FALSE)),0)</f>
        <v>0</v>
      </c>
      <c r="W1707" s="15">
        <f>IFERROR(_xlfn.IFNA(VLOOKUP(Fullmath[[#This Row],[M3]],$H$2:$L1706,2,FALSE),VLOOKUP(Fullmath[[#This Row],[M3]],$H1708:$L$2227,2,FALSE)),0)</f>
        <v>0</v>
      </c>
      <c r="X1707" s="16">
        <f>IFERROR(_xlfn.IFNA(VLOOKUP(Fullmath[[#This Row],[M3]],$H$2:$L1706,4,FALSE),VLOOKUP(Fullmath[[#This Row],[M3]],$H1708:$L$2227,4,FALSE)),0)</f>
        <v>0</v>
      </c>
      <c r="AA1707" s="15">
        <f>IFERROR(_xlfn.IFNA(VLOOKUP(Fullmath[[#This Row],[M4]],$H$2:$L1706,2,FALSE),VLOOKUP(Fullmath[[#This Row],[M4]],$H1708:$L$2227,2,FALSE)),0)</f>
        <v>0</v>
      </c>
      <c r="AB1707" s="16">
        <f>IFERROR(_xlfn.IFNA(VLOOKUP(Fullmath[[#This Row],[M4]],$H$2:$L1706,4,FALSE),VLOOKUP(Fullmath[[#This Row],[M4]],$H1708:$L$2227,4,FALSE)),0)</f>
        <v>0</v>
      </c>
      <c r="AE1707" s="15">
        <f>IFERROR(_xlfn.IFNA(VLOOKUP(Fullmath[[#This Row],[M5]],$H$2:$L1706,2,FALSE),VLOOKUP(Fullmath[[#This Row],[M5]],$H1708:$L$2227,2,FALSE)),0)</f>
        <v>0</v>
      </c>
      <c r="AF1707" s="16">
        <f>IFERROR(_xlfn.IFNA(VLOOKUP(Fullmath[[#This Row],[M5]],$H$2:$L1706,4,FALSE),VLOOKUP(Fullmath[[#This Row],[M5]],$H1708:$L$2227,4,FALSE)),0)</f>
        <v>0</v>
      </c>
      <c r="AI1707" s="15">
        <f>IFERROR(_xlfn.IFNA(VLOOKUP(Fullmath[[#This Row],[M6]],$H$2:$L1706,2,FALSE),VLOOKUP(Fullmath[[#This Row],[M6]],$H1708:$L$2227,2,FALSE)),0)</f>
        <v>0</v>
      </c>
      <c r="AJ1707" s="16">
        <f>IFERROR(_xlfn.IFNA(VLOOKUP(Fullmath[[#This Row],[M6]],$H$2:$L1706,4,FALSE),VLOOKUP(Fullmath[[#This Row],[M6]],$H1708:$L$2227,4,FALSE)),0)</f>
        <v>0</v>
      </c>
      <c r="AM1707" s="6">
        <f>(IFERROR(VLOOKUP(AK1707,Components[[Name]:[Price]],2,FALSE),0))</f>
        <v>0</v>
      </c>
      <c r="AP1707" s="6">
        <f>(IFERROR(VLOOKUP(AN1707,Components[[Name]:[Price]],2,FALSE),0))</f>
        <v>0</v>
      </c>
      <c r="AS1707" s="6">
        <f>(IFERROR(VLOOKUP(AQ1707,Components[[Name]:[Price]],2,FALSE),0))</f>
        <v>0</v>
      </c>
      <c r="AV1707" s="6">
        <f>(IFERROR(VLOOKUP(AT1707,Components[[Name]:[Price]],2,FALSE),0))</f>
        <v>0</v>
      </c>
      <c r="AY1707" s="6">
        <f>(IFERROR(VLOOKUP(AW1707,Components[[Name]:[Price]],2,FALSE),0))</f>
        <v>0</v>
      </c>
      <c r="BB1707" s="6">
        <f>(IFERROR(VLOOKUP(AZ1707,Components[[Name]:[Price]],2,FALSE),0))</f>
        <v>0</v>
      </c>
    </row>
    <row r="1708" spans="9:54" x14ac:dyDescent="0.2">
      <c r="I1708" s="7" t="e">
        <f>Fullmath[[#This Row],[Total CP]]/Fullmath[[#This Row],[Quantity]]</f>
        <v>#DIV/0!</v>
      </c>
      <c r="J17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8" s="6" t="e">
        <f>Fullmath[[#This Row],[Mat Cost]]/Fullmath[[#This Row],[Quantity]]</f>
        <v>#DIV/0!</v>
      </c>
      <c r="L17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8" s="14"/>
      <c r="O1708" s="15">
        <f>IFERROR(_xlfn.IFNA(VLOOKUP(Fullmath[[#This Row],[M1]],$H$2:$L1707,2,FALSE),VLOOKUP(Fullmath[[#This Row],[M1]],$H1709:$L$2227,2,FALSE)),0)</f>
        <v>0</v>
      </c>
      <c r="P1708" s="16">
        <f>IFERROR(_xlfn.IFNA(VLOOKUP(Fullmath[[#This Row],[M1]],$H$2:$L1707,4,FALSE),VLOOKUP(Fullmath[[#This Row],[M1]],$H1709:$L$2227,4,FALSE)),0)</f>
        <v>0</v>
      </c>
      <c r="S1708" s="15">
        <f>IFERROR(_xlfn.IFNA(VLOOKUP(Fullmath[[#This Row],[M2]],$H$2:$L1707,2,FALSE),VLOOKUP(Fullmath[[#This Row],[M2]],$H1709:$L$2227,2,FALSE)),0)</f>
        <v>0</v>
      </c>
      <c r="T1708" s="16">
        <f>IFERROR(_xlfn.IFNA(VLOOKUP(Fullmath[[#This Row],[M2]],$H$2:$L1707,4,FALSE),VLOOKUP(Fullmath[[#This Row],[M2]],$H1709:$L$2227,4,FALSE)),0)</f>
        <v>0</v>
      </c>
      <c r="W1708" s="15">
        <f>IFERROR(_xlfn.IFNA(VLOOKUP(Fullmath[[#This Row],[M3]],$H$2:$L1707,2,FALSE),VLOOKUP(Fullmath[[#This Row],[M3]],$H1709:$L$2227,2,FALSE)),0)</f>
        <v>0</v>
      </c>
      <c r="X1708" s="16">
        <f>IFERROR(_xlfn.IFNA(VLOOKUP(Fullmath[[#This Row],[M3]],$H$2:$L1707,4,FALSE),VLOOKUP(Fullmath[[#This Row],[M3]],$H1709:$L$2227,4,FALSE)),0)</f>
        <v>0</v>
      </c>
      <c r="AA1708" s="15">
        <f>IFERROR(_xlfn.IFNA(VLOOKUP(Fullmath[[#This Row],[M4]],$H$2:$L1707,2,FALSE),VLOOKUP(Fullmath[[#This Row],[M4]],$H1709:$L$2227,2,FALSE)),0)</f>
        <v>0</v>
      </c>
      <c r="AB1708" s="16">
        <f>IFERROR(_xlfn.IFNA(VLOOKUP(Fullmath[[#This Row],[M4]],$H$2:$L1707,4,FALSE),VLOOKUP(Fullmath[[#This Row],[M4]],$H1709:$L$2227,4,FALSE)),0)</f>
        <v>0</v>
      </c>
      <c r="AE1708" s="15">
        <f>IFERROR(_xlfn.IFNA(VLOOKUP(Fullmath[[#This Row],[M5]],$H$2:$L1707,2,FALSE),VLOOKUP(Fullmath[[#This Row],[M5]],$H1709:$L$2227,2,FALSE)),0)</f>
        <v>0</v>
      </c>
      <c r="AF1708" s="16">
        <f>IFERROR(_xlfn.IFNA(VLOOKUP(Fullmath[[#This Row],[M5]],$H$2:$L1707,4,FALSE),VLOOKUP(Fullmath[[#This Row],[M5]],$H1709:$L$2227,4,FALSE)),0)</f>
        <v>0</v>
      </c>
      <c r="AI1708" s="15">
        <f>IFERROR(_xlfn.IFNA(VLOOKUP(Fullmath[[#This Row],[M6]],$H$2:$L1707,2,FALSE),VLOOKUP(Fullmath[[#This Row],[M6]],$H1709:$L$2227,2,FALSE)),0)</f>
        <v>0</v>
      </c>
      <c r="AJ1708" s="16">
        <f>IFERROR(_xlfn.IFNA(VLOOKUP(Fullmath[[#This Row],[M6]],$H$2:$L1707,4,FALSE),VLOOKUP(Fullmath[[#This Row],[M6]],$H1709:$L$2227,4,FALSE)),0)</f>
        <v>0</v>
      </c>
      <c r="AM1708" s="6">
        <f>(IFERROR(VLOOKUP(AK1708,Components[[Name]:[Price]],2,FALSE),0))</f>
        <v>0</v>
      </c>
      <c r="AP1708" s="6">
        <f>(IFERROR(VLOOKUP(AN1708,Components[[Name]:[Price]],2,FALSE),0))</f>
        <v>0</v>
      </c>
      <c r="AS1708" s="6">
        <f>(IFERROR(VLOOKUP(AQ1708,Components[[Name]:[Price]],2,FALSE),0))</f>
        <v>0</v>
      </c>
      <c r="AV1708" s="6">
        <f>(IFERROR(VLOOKUP(AT1708,Components[[Name]:[Price]],2,FALSE),0))</f>
        <v>0</v>
      </c>
      <c r="AY1708" s="6">
        <f>(IFERROR(VLOOKUP(AW1708,Components[[Name]:[Price]],2,FALSE),0))</f>
        <v>0</v>
      </c>
      <c r="BB1708" s="6">
        <f>(IFERROR(VLOOKUP(AZ1708,Components[[Name]:[Price]],2,FALSE),0))</f>
        <v>0</v>
      </c>
    </row>
    <row r="1709" spans="9:54" x14ac:dyDescent="0.2">
      <c r="I1709" s="7" t="e">
        <f>Fullmath[[#This Row],[Total CP]]/Fullmath[[#This Row],[Quantity]]</f>
        <v>#DIV/0!</v>
      </c>
      <c r="J17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09" s="6" t="e">
        <f>Fullmath[[#This Row],[Mat Cost]]/Fullmath[[#This Row],[Quantity]]</f>
        <v>#DIV/0!</v>
      </c>
      <c r="L17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09" s="14"/>
      <c r="O1709" s="15">
        <f>IFERROR(_xlfn.IFNA(VLOOKUP(Fullmath[[#This Row],[M1]],$H$2:$L1708,2,FALSE),VLOOKUP(Fullmath[[#This Row],[M1]],$H1710:$L$2227,2,FALSE)),0)</f>
        <v>0</v>
      </c>
      <c r="P1709" s="16">
        <f>IFERROR(_xlfn.IFNA(VLOOKUP(Fullmath[[#This Row],[M1]],$H$2:$L1708,4,FALSE),VLOOKUP(Fullmath[[#This Row],[M1]],$H1710:$L$2227,4,FALSE)),0)</f>
        <v>0</v>
      </c>
      <c r="S1709" s="15">
        <f>IFERROR(_xlfn.IFNA(VLOOKUP(Fullmath[[#This Row],[M2]],$H$2:$L1708,2,FALSE),VLOOKUP(Fullmath[[#This Row],[M2]],$H1710:$L$2227,2,FALSE)),0)</f>
        <v>0</v>
      </c>
      <c r="T1709" s="16">
        <f>IFERROR(_xlfn.IFNA(VLOOKUP(Fullmath[[#This Row],[M2]],$H$2:$L1708,4,FALSE),VLOOKUP(Fullmath[[#This Row],[M2]],$H1710:$L$2227,4,FALSE)),0)</f>
        <v>0</v>
      </c>
      <c r="W1709" s="15">
        <f>IFERROR(_xlfn.IFNA(VLOOKUP(Fullmath[[#This Row],[M3]],$H$2:$L1708,2,FALSE),VLOOKUP(Fullmath[[#This Row],[M3]],$H1710:$L$2227,2,FALSE)),0)</f>
        <v>0</v>
      </c>
      <c r="X1709" s="16">
        <f>IFERROR(_xlfn.IFNA(VLOOKUP(Fullmath[[#This Row],[M3]],$H$2:$L1708,4,FALSE),VLOOKUP(Fullmath[[#This Row],[M3]],$H1710:$L$2227,4,FALSE)),0)</f>
        <v>0</v>
      </c>
      <c r="AA1709" s="15">
        <f>IFERROR(_xlfn.IFNA(VLOOKUP(Fullmath[[#This Row],[M4]],$H$2:$L1708,2,FALSE),VLOOKUP(Fullmath[[#This Row],[M4]],$H1710:$L$2227,2,FALSE)),0)</f>
        <v>0</v>
      </c>
      <c r="AB1709" s="16">
        <f>IFERROR(_xlfn.IFNA(VLOOKUP(Fullmath[[#This Row],[M4]],$H$2:$L1708,4,FALSE),VLOOKUP(Fullmath[[#This Row],[M4]],$H1710:$L$2227,4,FALSE)),0)</f>
        <v>0</v>
      </c>
      <c r="AE1709" s="15">
        <f>IFERROR(_xlfn.IFNA(VLOOKUP(Fullmath[[#This Row],[M5]],$H$2:$L1708,2,FALSE),VLOOKUP(Fullmath[[#This Row],[M5]],$H1710:$L$2227,2,FALSE)),0)</f>
        <v>0</v>
      </c>
      <c r="AF1709" s="16">
        <f>IFERROR(_xlfn.IFNA(VLOOKUP(Fullmath[[#This Row],[M5]],$H$2:$L1708,4,FALSE),VLOOKUP(Fullmath[[#This Row],[M5]],$H1710:$L$2227,4,FALSE)),0)</f>
        <v>0</v>
      </c>
      <c r="AI1709" s="15">
        <f>IFERROR(_xlfn.IFNA(VLOOKUP(Fullmath[[#This Row],[M6]],$H$2:$L1708,2,FALSE),VLOOKUP(Fullmath[[#This Row],[M6]],$H1710:$L$2227,2,FALSE)),0)</f>
        <v>0</v>
      </c>
      <c r="AJ1709" s="16">
        <f>IFERROR(_xlfn.IFNA(VLOOKUP(Fullmath[[#This Row],[M6]],$H$2:$L1708,4,FALSE),VLOOKUP(Fullmath[[#This Row],[M6]],$H1710:$L$2227,4,FALSE)),0)</f>
        <v>0</v>
      </c>
      <c r="AM1709" s="6">
        <f>(IFERROR(VLOOKUP(AK1709,Components[[Name]:[Price]],2,FALSE),0))</f>
        <v>0</v>
      </c>
      <c r="AP1709" s="6">
        <f>(IFERROR(VLOOKUP(AN1709,Components[[Name]:[Price]],2,FALSE),0))</f>
        <v>0</v>
      </c>
      <c r="AS1709" s="6">
        <f>(IFERROR(VLOOKUP(AQ1709,Components[[Name]:[Price]],2,FALSE),0))</f>
        <v>0</v>
      </c>
      <c r="AV1709" s="6">
        <f>(IFERROR(VLOOKUP(AT1709,Components[[Name]:[Price]],2,FALSE),0))</f>
        <v>0</v>
      </c>
      <c r="AY1709" s="6">
        <f>(IFERROR(VLOOKUP(AW1709,Components[[Name]:[Price]],2,FALSE),0))</f>
        <v>0</v>
      </c>
      <c r="BB1709" s="6">
        <f>(IFERROR(VLOOKUP(AZ1709,Components[[Name]:[Price]],2,FALSE),0))</f>
        <v>0</v>
      </c>
    </row>
    <row r="1710" spans="9:54" x14ac:dyDescent="0.2">
      <c r="I1710" s="7" t="e">
        <f>Fullmath[[#This Row],[Total CP]]/Fullmath[[#This Row],[Quantity]]</f>
        <v>#DIV/0!</v>
      </c>
      <c r="J17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0" s="6" t="e">
        <f>Fullmath[[#This Row],[Mat Cost]]/Fullmath[[#This Row],[Quantity]]</f>
        <v>#DIV/0!</v>
      </c>
      <c r="L17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0" s="14"/>
      <c r="O1710" s="15">
        <f>IFERROR(_xlfn.IFNA(VLOOKUP(Fullmath[[#This Row],[M1]],$H$2:$L1709,2,FALSE),VLOOKUP(Fullmath[[#This Row],[M1]],$H1711:$L$2227,2,FALSE)),0)</f>
        <v>0</v>
      </c>
      <c r="P1710" s="16">
        <f>IFERROR(_xlfn.IFNA(VLOOKUP(Fullmath[[#This Row],[M1]],$H$2:$L1709,4,FALSE),VLOOKUP(Fullmath[[#This Row],[M1]],$H1711:$L$2227,4,FALSE)),0)</f>
        <v>0</v>
      </c>
      <c r="S1710" s="15">
        <f>IFERROR(_xlfn.IFNA(VLOOKUP(Fullmath[[#This Row],[M2]],$H$2:$L1709,2,FALSE),VLOOKUP(Fullmath[[#This Row],[M2]],$H1711:$L$2227,2,FALSE)),0)</f>
        <v>0</v>
      </c>
      <c r="T1710" s="16">
        <f>IFERROR(_xlfn.IFNA(VLOOKUP(Fullmath[[#This Row],[M2]],$H$2:$L1709,4,FALSE),VLOOKUP(Fullmath[[#This Row],[M2]],$H1711:$L$2227,4,FALSE)),0)</f>
        <v>0</v>
      </c>
      <c r="W1710" s="15">
        <f>IFERROR(_xlfn.IFNA(VLOOKUP(Fullmath[[#This Row],[M3]],$H$2:$L1709,2,FALSE),VLOOKUP(Fullmath[[#This Row],[M3]],$H1711:$L$2227,2,FALSE)),0)</f>
        <v>0</v>
      </c>
      <c r="X1710" s="16">
        <f>IFERROR(_xlfn.IFNA(VLOOKUP(Fullmath[[#This Row],[M3]],$H$2:$L1709,4,FALSE),VLOOKUP(Fullmath[[#This Row],[M3]],$H1711:$L$2227,4,FALSE)),0)</f>
        <v>0</v>
      </c>
      <c r="AA1710" s="15">
        <f>IFERROR(_xlfn.IFNA(VLOOKUP(Fullmath[[#This Row],[M4]],$H$2:$L1709,2,FALSE),VLOOKUP(Fullmath[[#This Row],[M4]],$H1711:$L$2227,2,FALSE)),0)</f>
        <v>0</v>
      </c>
      <c r="AB1710" s="16">
        <f>IFERROR(_xlfn.IFNA(VLOOKUP(Fullmath[[#This Row],[M4]],$H$2:$L1709,4,FALSE),VLOOKUP(Fullmath[[#This Row],[M4]],$H1711:$L$2227,4,FALSE)),0)</f>
        <v>0</v>
      </c>
      <c r="AE1710" s="15">
        <f>IFERROR(_xlfn.IFNA(VLOOKUP(Fullmath[[#This Row],[M5]],$H$2:$L1709,2,FALSE),VLOOKUP(Fullmath[[#This Row],[M5]],$H1711:$L$2227,2,FALSE)),0)</f>
        <v>0</v>
      </c>
      <c r="AF1710" s="16">
        <f>IFERROR(_xlfn.IFNA(VLOOKUP(Fullmath[[#This Row],[M5]],$H$2:$L1709,4,FALSE),VLOOKUP(Fullmath[[#This Row],[M5]],$H1711:$L$2227,4,FALSE)),0)</f>
        <v>0</v>
      </c>
      <c r="AI1710" s="15">
        <f>IFERROR(_xlfn.IFNA(VLOOKUP(Fullmath[[#This Row],[M6]],$H$2:$L1709,2,FALSE),VLOOKUP(Fullmath[[#This Row],[M6]],$H1711:$L$2227,2,FALSE)),0)</f>
        <v>0</v>
      </c>
      <c r="AJ1710" s="16">
        <f>IFERROR(_xlfn.IFNA(VLOOKUP(Fullmath[[#This Row],[M6]],$H$2:$L1709,4,FALSE),VLOOKUP(Fullmath[[#This Row],[M6]],$H1711:$L$2227,4,FALSE)),0)</f>
        <v>0</v>
      </c>
      <c r="AM1710" s="6">
        <f>(IFERROR(VLOOKUP(AK1710,Components[[Name]:[Price]],2,FALSE),0))</f>
        <v>0</v>
      </c>
      <c r="AP1710" s="6">
        <f>(IFERROR(VLOOKUP(AN1710,Components[[Name]:[Price]],2,FALSE),0))</f>
        <v>0</v>
      </c>
      <c r="AS1710" s="6">
        <f>(IFERROR(VLOOKUP(AQ1710,Components[[Name]:[Price]],2,FALSE),0))</f>
        <v>0</v>
      </c>
      <c r="AV1710" s="6">
        <f>(IFERROR(VLOOKUP(AT1710,Components[[Name]:[Price]],2,FALSE),0))</f>
        <v>0</v>
      </c>
      <c r="AY1710" s="6">
        <f>(IFERROR(VLOOKUP(AW1710,Components[[Name]:[Price]],2,FALSE),0))</f>
        <v>0</v>
      </c>
      <c r="BB1710" s="6">
        <f>(IFERROR(VLOOKUP(AZ1710,Components[[Name]:[Price]],2,FALSE),0))</f>
        <v>0</v>
      </c>
    </row>
    <row r="1711" spans="9:54" x14ac:dyDescent="0.2">
      <c r="I1711" s="7" t="e">
        <f>Fullmath[[#This Row],[Total CP]]/Fullmath[[#This Row],[Quantity]]</f>
        <v>#DIV/0!</v>
      </c>
      <c r="J17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1" s="6" t="e">
        <f>Fullmath[[#This Row],[Mat Cost]]/Fullmath[[#This Row],[Quantity]]</f>
        <v>#DIV/0!</v>
      </c>
      <c r="L17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1" s="14"/>
      <c r="O1711" s="15">
        <f>IFERROR(_xlfn.IFNA(VLOOKUP(Fullmath[[#This Row],[M1]],$H$2:$L1710,2,FALSE),VLOOKUP(Fullmath[[#This Row],[M1]],$H1712:$L$2227,2,FALSE)),0)</f>
        <v>0</v>
      </c>
      <c r="P1711" s="16">
        <f>IFERROR(_xlfn.IFNA(VLOOKUP(Fullmath[[#This Row],[M1]],$H$2:$L1710,4,FALSE),VLOOKUP(Fullmath[[#This Row],[M1]],$H1712:$L$2227,4,FALSE)),0)</f>
        <v>0</v>
      </c>
      <c r="S1711" s="15">
        <f>IFERROR(_xlfn.IFNA(VLOOKUP(Fullmath[[#This Row],[M2]],$H$2:$L1710,2,FALSE),VLOOKUP(Fullmath[[#This Row],[M2]],$H1712:$L$2227,2,FALSE)),0)</f>
        <v>0</v>
      </c>
      <c r="T1711" s="16">
        <f>IFERROR(_xlfn.IFNA(VLOOKUP(Fullmath[[#This Row],[M2]],$H$2:$L1710,4,FALSE),VLOOKUP(Fullmath[[#This Row],[M2]],$H1712:$L$2227,4,FALSE)),0)</f>
        <v>0</v>
      </c>
      <c r="W1711" s="15">
        <f>IFERROR(_xlfn.IFNA(VLOOKUP(Fullmath[[#This Row],[M3]],$H$2:$L1710,2,FALSE),VLOOKUP(Fullmath[[#This Row],[M3]],$H1712:$L$2227,2,FALSE)),0)</f>
        <v>0</v>
      </c>
      <c r="X1711" s="16">
        <f>IFERROR(_xlfn.IFNA(VLOOKUP(Fullmath[[#This Row],[M3]],$H$2:$L1710,4,FALSE),VLOOKUP(Fullmath[[#This Row],[M3]],$H1712:$L$2227,4,FALSE)),0)</f>
        <v>0</v>
      </c>
      <c r="AA1711" s="15">
        <f>IFERROR(_xlfn.IFNA(VLOOKUP(Fullmath[[#This Row],[M4]],$H$2:$L1710,2,FALSE),VLOOKUP(Fullmath[[#This Row],[M4]],$H1712:$L$2227,2,FALSE)),0)</f>
        <v>0</v>
      </c>
      <c r="AB1711" s="16">
        <f>IFERROR(_xlfn.IFNA(VLOOKUP(Fullmath[[#This Row],[M4]],$H$2:$L1710,4,FALSE),VLOOKUP(Fullmath[[#This Row],[M4]],$H1712:$L$2227,4,FALSE)),0)</f>
        <v>0</v>
      </c>
      <c r="AE1711" s="15">
        <f>IFERROR(_xlfn.IFNA(VLOOKUP(Fullmath[[#This Row],[M5]],$H$2:$L1710,2,FALSE),VLOOKUP(Fullmath[[#This Row],[M5]],$H1712:$L$2227,2,FALSE)),0)</f>
        <v>0</v>
      </c>
      <c r="AF1711" s="16">
        <f>IFERROR(_xlfn.IFNA(VLOOKUP(Fullmath[[#This Row],[M5]],$H$2:$L1710,4,FALSE),VLOOKUP(Fullmath[[#This Row],[M5]],$H1712:$L$2227,4,FALSE)),0)</f>
        <v>0</v>
      </c>
      <c r="AI1711" s="15">
        <f>IFERROR(_xlfn.IFNA(VLOOKUP(Fullmath[[#This Row],[M6]],$H$2:$L1710,2,FALSE),VLOOKUP(Fullmath[[#This Row],[M6]],$H1712:$L$2227,2,FALSE)),0)</f>
        <v>0</v>
      </c>
      <c r="AJ1711" s="16">
        <f>IFERROR(_xlfn.IFNA(VLOOKUP(Fullmath[[#This Row],[M6]],$H$2:$L1710,4,FALSE),VLOOKUP(Fullmath[[#This Row],[M6]],$H1712:$L$2227,4,FALSE)),0)</f>
        <v>0</v>
      </c>
      <c r="AM1711" s="6">
        <f>(IFERROR(VLOOKUP(AK1711,Components[[Name]:[Price]],2,FALSE),0))</f>
        <v>0</v>
      </c>
      <c r="AP1711" s="6">
        <f>(IFERROR(VLOOKUP(AN1711,Components[[Name]:[Price]],2,FALSE),0))</f>
        <v>0</v>
      </c>
      <c r="AS1711" s="6">
        <f>(IFERROR(VLOOKUP(AQ1711,Components[[Name]:[Price]],2,FALSE),0))</f>
        <v>0</v>
      </c>
      <c r="AV1711" s="6">
        <f>(IFERROR(VLOOKUP(AT1711,Components[[Name]:[Price]],2,FALSE),0))</f>
        <v>0</v>
      </c>
      <c r="AY1711" s="6">
        <f>(IFERROR(VLOOKUP(AW1711,Components[[Name]:[Price]],2,FALSE),0))</f>
        <v>0</v>
      </c>
      <c r="BB1711" s="6">
        <f>(IFERROR(VLOOKUP(AZ1711,Components[[Name]:[Price]],2,FALSE),0))</f>
        <v>0</v>
      </c>
    </row>
    <row r="1712" spans="9:54" x14ac:dyDescent="0.2">
      <c r="I1712" s="7" t="e">
        <f>Fullmath[[#This Row],[Total CP]]/Fullmath[[#This Row],[Quantity]]</f>
        <v>#DIV/0!</v>
      </c>
      <c r="J17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2" s="6" t="e">
        <f>Fullmath[[#This Row],[Mat Cost]]/Fullmath[[#This Row],[Quantity]]</f>
        <v>#DIV/0!</v>
      </c>
      <c r="L17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2" s="14"/>
      <c r="O1712" s="15">
        <f>IFERROR(_xlfn.IFNA(VLOOKUP(Fullmath[[#This Row],[M1]],$H$2:$L1711,2,FALSE),VLOOKUP(Fullmath[[#This Row],[M1]],$H1713:$L$2227,2,FALSE)),0)</f>
        <v>0</v>
      </c>
      <c r="P1712" s="16">
        <f>IFERROR(_xlfn.IFNA(VLOOKUP(Fullmath[[#This Row],[M1]],$H$2:$L1711,4,FALSE),VLOOKUP(Fullmath[[#This Row],[M1]],$H1713:$L$2227,4,FALSE)),0)</f>
        <v>0</v>
      </c>
      <c r="S1712" s="15">
        <f>IFERROR(_xlfn.IFNA(VLOOKUP(Fullmath[[#This Row],[M2]],$H$2:$L1711,2,FALSE),VLOOKUP(Fullmath[[#This Row],[M2]],$H1713:$L$2227,2,FALSE)),0)</f>
        <v>0</v>
      </c>
      <c r="T1712" s="16">
        <f>IFERROR(_xlfn.IFNA(VLOOKUP(Fullmath[[#This Row],[M2]],$H$2:$L1711,4,FALSE),VLOOKUP(Fullmath[[#This Row],[M2]],$H1713:$L$2227,4,FALSE)),0)</f>
        <v>0</v>
      </c>
      <c r="W1712" s="15">
        <f>IFERROR(_xlfn.IFNA(VLOOKUP(Fullmath[[#This Row],[M3]],$H$2:$L1711,2,FALSE),VLOOKUP(Fullmath[[#This Row],[M3]],$H1713:$L$2227,2,FALSE)),0)</f>
        <v>0</v>
      </c>
      <c r="X1712" s="16">
        <f>IFERROR(_xlfn.IFNA(VLOOKUP(Fullmath[[#This Row],[M3]],$H$2:$L1711,4,FALSE),VLOOKUP(Fullmath[[#This Row],[M3]],$H1713:$L$2227,4,FALSE)),0)</f>
        <v>0</v>
      </c>
      <c r="AA1712" s="15">
        <f>IFERROR(_xlfn.IFNA(VLOOKUP(Fullmath[[#This Row],[M4]],$H$2:$L1711,2,FALSE),VLOOKUP(Fullmath[[#This Row],[M4]],$H1713:$L$2227,2,FALSE)),0)</f>
        <v>0</v>
      </c>
      <c r="AB1712" s="16">
        <f>IFERROR(_xlfn.IFNA(VLOOKUP(Fullmath[[#This Row],[M4]],$H$2:$L1711,4,FALSE),VLOOKUP(Fullmath[[#This Row],[M4]],$H1713:$L$2227,4,FALSE)),0)</f>
        <v>0</v>
      </c>
      <c r="AE1712" s="15">
        <f>IFERROR(_xlfn.IFNA(VLOOKUP(Fullmath[[#This Row],[M5]],$H$2:$L1711,2,FALSE),VLOOKUP(Fullmath[[#This Row],[M5]],$H1713:$L$2227,2,FALSE)),0)</f>
        <v>0</v>
      </c>
      <c r="AF1712" s="16">
        <f>IFERROR(_xlfn.IFNA(VLOOKUP(Fullmath[[#This Row],[M5]],$H$2:$L1711,4,FALSE),VLOOKUP(Fullmath[[#This Row],[M5]],$H1713:$L$2227,4,FALSE)),0)</f>
        <v>0</v>
      </c>
      <c r="AI1712" s="15">
        <f>IFERROR(_xlfn.IFNA(VLOOKUP(Fullmath[[#This Row],[M6]],$H$2:$L1711,2,FALSE),VLOOKUP(Fullmath[[#This Row],[M6]],$H1713:$L$2227,2,FALSE)),0)</f>
        <v>0</v>
      </c>
      <c r="AJ1712" s="16">
        <f>IFERROR(_xlfn.IFNA(VLOOKUP(Fullmath[[#This Row],[M6]],$H$2:$L1711,4,FALSE),VLOOKUP(Fullmath[[#This Row],[M6]],$H1713:$L$2227,4,FALSE)),0)</f>
        <v>0</v>
      </c>
      <c r="AM1712" s="6">
        <f>(IFERROR(VLOOKUP(AK1712,Components[[Name]:[Price]],2,FALSE),0))</f>
        <v>0</v>
      </c>
      <c r="AP1712" s="6">
        <f>(IFERROR(VLOOKUP(AN1712,Components[[Name]:[Price]],2,FALSE),0))</f>
        <v>0</v>
      </c>
      <c r="AS1712" s="6">
        <f>(IFERROR(VLOOKUP(AQ1712,Components[[Name]:[Price]],2,FALSE),0))</f>
        <v>0</v>
      </c>
      <c r="AV1712" s="6">
        <f>(IFERROR(VLOOKUP(AT1712,Components[[Name]:[Price]],2,FALSE),0))</f>
        <v>0</v>
      </c>
      <c r="AY1712" s="6">
        <f>(IFERROR(VLOOKUP(AW1712,Components[[Name]:[Price]],2,FALSE),0))</f>
        <v>0</v>
      </c>
      <c r="BB1712" s="6">
        <f>(IFERROR(VLOOKUP(AZ1712,Components[[Name]:[Price]],2,FALSE),0))</f>
        <v>0</v>
      </c>
    </row>
    <row r="1713" spans="9:54" x14ac:dyDescent="0.2">
      <c r="I1713" s="7" t="e">
        <f>Fullmath[[#This Row],[Total CP]]/Fullmath[[#This Row],[Quantity]]</f>
        <v>#DIV/0!</v>
      </c>
      <c r="J17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3" s="6" t="e">
        <f>Fullmath[[#This Row],[Mat Cost]]/Fullmath[[#This Row],[Quantity]]</f>
        <v>#DIV/0!</v>
      </c>
      <c r="L17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3" s="14"/>
      <c r="O1713" s="15">
        <f>IFERROR(_xlfn.IFNA(VLOOKUP(Fullmath[[#This Row],[M1]],$H$2:$L1712,2,FALSE),VLOOKUP(Fullmath[[#This Row],[M1]],$H1714:$L$2227,2,FALSE)),0)</f>
        <v>0</v>
      </c>
      <c r="P1713" s="16">
        <f>IFERROR(_xlfn.IFNA(VLOOKUP(Fullmath[[#This Row],[M1]],$H$2:$L1712,4,FALSE),VLOOKUP(Fullmath[[#This Row],[M1]],$H1714:$L$2227,4,FALSE)),0)</f>
        <v>0</v>
      </c>
      <c r="S1713" s="15">
        <f>IFERROR(_xlfn.IFNA(VLOOKUP(Fullmath[[#This Row],[M2]],$H$2:$L1712,2,FALSE),VLOOKUP(Fullmath[[#This Row],[M2]],$H1714:$L$2227,2,FALSE)),0)</f>
        <v>0</v>
      </c>
      <c r="T1713" s="16">
        <f>IFERROR(_xlfn.IFNA(VLOOKUP(Fullmath[[#This Row],[M2]],$H$2:$L1712,4,FALSE),VLOOKUP(Fullmath[[#This Row],[M2]],$H1714:$L$2227,4,FALSE)),0)</f>
        <v>0</v>
      </c>
      <c r="W1713" s="15">
        <f>IFERROR(_xlfn.IFNA(VLOOKUP(Fullmath[[#This Row],[M3]],$H$2:$L1712,2,FALSE),VLOOKUP(Fullmath[[#This Row],[M3]],$H1714:$L$2227,2,FALSE)),0)</f>
        <v>0</v>
      </c>
      <c r="X1713" s="16">
        <f>IFERROR(_xlfn.IFNA(VLOOKUP(Fullmath[[#This Row],[M3]],$H$2:$L1712,4,FALSE),VLOOKUP(Fullmath[[#This Row],[M3]],$H1714:$L$2227,4,FALSE)),0)</f>
        <v>0</v>
      </c>
      <c r="AA1713" s="15">
        <f>IFERROR(_xlfn.IFNA(VLOOKUP(Fullmath[[#This Row],[M4]],$H$2:$L1712,2,FALSE),VLOOKUP(Fullmath[[#This Row],[M4]],$H1714:$L$2227,2,FALSE)),0)</f>
        <v>0</v>
      </c>
      <c r="AB1713" s="16">
        <f>IFERROR(_xlfn.IFNA(VLOOKUP(Fullmath[[#This Row],[M4]],$H$2:$L1712,4,FALSE),VLOOKUP(Fullmath[[#This Row],[M4]],$H1714:$L$2227,4,FALSE)),0)</f>
        <v>0</v>
      </c>
      <c r="AE1713" s="15">
        <f>IFERROR(_xlfn.IFNA(VLOOKUP(Fullmath[[#This Row],[M5]],$H$2:$L1712,2,FALSE),VLOOKUP(Fullmath[[#This Row],[M5]],$H1714:$L$2227,2,FALSE)),0)</f>
        <v>0</v>
      </c>
      <c r="AF1713" s="16">
        <f>IFERROR(_xlfn.IFNA(VLOOKUP(Fullmath[[#This Row],[M5]],$H$2:$L1712,4,FALSE),VLOOKUP(Fullmath[[#This Row],[M5]],$H1714:$L$2227,4,FALSE)),0)</f>
        <v>0</v>
      </c>
      <c r="AI1713" s="15">
        <f>IFERROR(_xlfn.IFNA(VLOOKUP(Fullmath[[#This Row],[M6]],$H$2:$L1712,2,FALSE),VLOOKUP(Fullmath[[#This Row],[M6]],$H1714:$L$2227,2,FALSE)),0)</f>
        <v>0</v>
      </c>
      <c r="AJ1713" s="16">
        <f>IFERROR(_xlfn.IFNA(VLOOKUP(Fullmath[[#This Row],[M6]],$H$2:$L1712,4,FALSE),VLOOKUP(Fullmath[[#This Row],[M6]],$H1714:$L$2227,4,FALSE)),0)</f>
        <v>0</v>
      </c>
      <c r="AM1713" s="6">
        <f>(IFERROR(VLOOKUP(AK1713,Components[[Name]:[Price]],2,FALSE),0))</f>
        <v>0</v>
      </c>
      <c r="AP1713" s="6">
        <f>(IFERROR(VLOOKUP(AN1713,Components[[Name]:[Price]],2,FALSE),0))</f>
        <v>0</v>
      </c>
      <c r="AS1713" s="6">
        <f>(IFERROR(VLOOKUP(AQ1713,Components[[Name]:[Price]],2,FALSE),0))</f>
        <v>0</v>
      </c>
      <c r="AV1713" s="6">
        <f>(IFERROR(VLOOKUP(AT1713,Components[[Name]:[Price]],2,FALSE),0))</f>
        <v>0</v>
      </c>
      <c r="AY1713" s="6">
        <f>(IFERROR(VLOOKUP(AW1713,Components[[Name]:[Price]],2,FALSE),0))</f>
        <v>0</v>
      </c>
      <c r="BB1713" s="6">
        <f>(IFERROR(VLOOKUP(AZ1713,Components[[Name]:[Price]],2,FALSE),0))</f>
        <v>0</v>
      </c>
    </row>
    <row r="1714" spans="9:54" x14ac:dyDescent="0.2">
      <c r="I1714" s="7" t="e">
        <f>Fullmath[[#This Row],[Total CP]]/Fullmath[[#This Row],[Quantity]]</f>
        <v>#DIV/0!</v>
      </c>
      <c r="J17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4" s="6" t="e">
        <f>Fullmath[[#This Row],[Mat Cost]]/Fullmath[[#This Row],[Quantity]]</f>
        <v>#DIV/0!</v>
      </c>
      <c r="L17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4" s="14"/>
      <c r="O1714" s="15">
        <f>IFERROR(_xlfn.IFNA(VLOOKUP(Fullmath[[#This Row],[M1]],$H$2:$L1713,2,FALSE),VLOOKUP(Fullmath[[#This Row],[M1]],$H1715:$L$2227,2,FALSE)),0)</f>
        <v>0</v>
      </c>
      <c r="P1714" s="16">
        <f>IFERROR(_xlfn.IFNA(VLOOKUP(Fullmath[[#This Row],[M1]],$H$2:$L1713,4,FALSE),VLOOKUP(Fullmath[[#This Row],[M1]],$H1715:$L$2227,4,FALSE)),0)</f>
        <v>0</v>
      </c>
      <c r="S1714" s="15">
        <f>IFERROR(_xlfn.IFNA(VLOOKUP(Fullmath[[#This Row],[M2]],$H$2:$L1713,2,FALSE),VLOOKUP(Fullmath[[#This Row],[M2]],$H1715:$L$2227,2,FALSE)),0)</f>
        <v>0</v>
      </c>
      <c r="T1714" s="16">
        <f>IFERROR(_xlfn.IFNA(VLOOKUP(Fullmath[[#This Row],[M2]],$H$2:$L1713,4,FALSE),VLOOKUP(Fullmath[[#This Row],[M2]],$H1715:$L$2227,4,FALSE)),0)</f>
        <v>0</v>
      </c>
      <c r="W1714" s="15">
        <f>IFERROR(_xlfn.IFNA(VLOOKUP(Fullmath[[#This Row],[M3]],$H$2:$L1713,2,FALSE),VLOOKUP(Fullmath[[#This Row],[M3]],$H1715:$L$2227,2,FALSE)),0)</f>
        <v>0</v>
      </c>
      <c r="X1714" s="16">
        <f>IFERROR(_xlfn.IFNA(VLOOKUP(Fullmath[[#This Row],[M3]],$H$2:$L1713,4,FALSE),VLOOKUP(Fullmath[[#This Row],[M3]],$H1715:$L$2227,4,FALSE)),0)</f>
        <v>0</v>
      </c>
      <c r="AA1714" s="15">
        <f>IFERROR(_xlfn.IFNA(VLOOKUP(Fullmath[[#This Row],[M4]],$H$2:$L1713,2,FALSE),VLOOKUP(Fullmath[[#This Row],[M4]],$H1715:$L$2227,2,FALSE)),0)</f>
        <v>0</v>
      </c>
      <c r="AB1714" s="16">
        <f>IFERROR(_xlfn.IFNA(VLOOKUP(Fullmath[[#This Row],[M4]],$H$2:$L1713,4,FALSE),VLOOKUP(Fullmath[[#This Row],[M4]],$H1715:$L$2227,4,FALSE)),0)</f>
        <v>0</v>
      </c>
      <c r="AE1714" s="15">
        <f>IFERROR(_xlfn.IFNA(VLOOKUP(Fullmath[[#This Row],[M5]],$H$2:$L1713,2,FALSE),VLOOKUP(Fullmath[[#This Row],[M5]],$H1715:$L$2227,2,FALSE)),0)</f>
        <v>0</v>
      </c>
      <c r="AF1714" s="16">
        <f>IFERROR(_xlfn.IFNA(VLOOKUP(Fullmath[[#This Row],[M5]],$H$2:$L1713,4,FALSE),VLOOKUP(Fullmath[[#This Row],[M5]],$H1715:$L$2227,4,FALSE)),0)</f>
        <v>0</v>
      </c>
      <c r="AI1714" s="15">
        <f>IFERROR(_xlfn.IFNA(VLOOKUP(Fullmath[[#This Row],[M6]],$H$2:$L1713,2,FALSE),VLOOKUP(Fullmath[[#This Row],[M6]],$H1715:$L$2227,2,FALSE)),0)</f>
        <v>0</v>
      </c>
      <c r="AJ1714" s="16">
        <f>IFERROR(_xlfn.IFNA(VLOOKUP(Fullmath[[#This Row],[M6]],$H$2:$L1713,4,FALSE),VLOOKUP(Fullmath[[#This Row],[M6]],$H1715:$L$2227,4,FALSE)),0)</f>
        <v>0</v>
      </c>
      <c r="AM1714" s="6">
        <f>(IFERROR(VLOOKUP(AK1714,Components[[Name]:[Price]],2,FALSE),0))</f>
        <v>0</v>
      </c>
      <c r="AP1714" s="6">
        <f>(IFERROR(VLOOKUP(AN1714,Components[[Name]:[Price]],2,FALSE),0))</f>
        <v>0</v>
      </c>
      <c r="AS1714" s="6">
        <f>(IFERROR(VLOOKUP(AQ1714,Components[[Name]:[Price]],2,FALSE),0))</f>
        <v>0</v>
      </c>
      <c r="AV1714" s="6">
        <f>(IFERROR(VLOOKUP(AT1714,Components[[Name]:[Price]],2,FALSE),0))</f>
        <v>0</v>
      </c>
      <c r="AY1714" s="6">
        <f>(IFERROR(VLOOKUP(AW1714,Components[[Name]:[Price]],2,FALSE),0))</f>
        <v>0</v>
      </c>
      <c r="BB1714" s="6">
        <f>(IFERROR(VLOOKUP(AZ1714,Components[[Name]:[Price]],2,FALSE),0))</f>
        <v>0</v>
      </c>
    </row>
    <row r="1715" spans="9:54" x14ac:dyDescent="0.2">
      <c r="I1715" s="7" t="e">
        <f>Fullmath[[#This Row],[Total CP]]/Fullmath[[#This Row],[Quantity]]</f>
        <v>#DIV/0!</v>
      </c>
      <c r="J17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5" s="6" t="e">
        <f>Fullmath[[#This Row],[Mat Cost]]/Fullmath[[#This Row],[Quantity]]</f>
        <v>#DIV/0!</v>
      </c>
      <c r="L17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5" s="14"/>
      <c r="O1715" s="15">
        <f>IFERROR(_xlfn.IFNA(VLOOKUP(Fullmath[[#This Row],[M1]],$H$2:$L1714,2,FALSE),VLOOKUP(Fullmath[[#This Row],[M1]],$H1716:$L$2227,2,FALSE)),0)</f>
        <v>0</v>
      </c>
      <c r="P1715" s="16">
        <f>IFERROR(_xlfn.IFNA(VLOOKUP(Fullmath[[#This Row],[M1]],$H$2:$L1714,4,FALSE),VLOOKUP(Fullmath[[#This Row],[M1]],$H1716:$L$2227,4,FALSE)),0)</f>
        <v>0</v>
      </c>
      <c r="S1715" s="15">
        <f>IFERROR(_xlfn.IFNA(VLOOKUP(Fullmath[[#This Row],[M2]],$H$2:$L1714,2,FALSE),VLOOKUP(Fullmath[[#This Row],[M2]],$H1716:$L$2227,2,FALSE)),0)</f>
        <v>0</v>
      </c>
      <c r="T1715" s="16">
        <f>IFERROR(_xlfn.IFNA(VLOOKUP(Fullmath[[#This Row],[M2]],$H$2:$L1714,4,FALSE),VLOOKUP(Fullmath[[#This Row],[M2]],$H1716:$L$2227,4,FALSE)),0)</f>
        <v>0</v>
      </c>
      <c r="W1715" s="15">
        <f>IFERROR(_xlfn.IFNA(VLOOKUP(Fullmath[[#This Row],[M3]],$H$2:$L1714,2,FALSE),VLOOKUP(Fullmath[[#This Row],[M3]],$H1716:$L$2227,2,FALSE)),0)</f>
        <v>0</v>
      </c>
      <c r="X1715" s="16">
        <f>IFERROR(_xlfn.IFNA(VLOOKUP(Fullmath[[#This Row],[M3]],$H$2:$L1714,4,FALSE),VLOOKUP(Fullmath[[#This Row],[M3]],$H1716:$L$2227,4,FALSE)),0)</f>
        <v>0</v>
      </c>
      <c r="AA1715" s="15">
        <f>IFERROR(_xlfn.IFNA(VLOOKUP(Fullmath[[#This Row],[M4]],$H$2:$L1714,2,FALSE),VLOOKUP(Fullmath[[#This Row],[M4]],$H1716:$L$2227,2,FALSE)),0)</f>
        <v>0</v>
      </c>
      <c r="AB1715" s="16">
        <f>IFERROR(_xlfn.IFNA(VLOOKUP(Fullmath[[#This Row],[M4]],$H$2:$L1714,4,FALSE),VLOOKUP(Fullmath[[#This Row],[M4]],$H1716:$L$2227,4,FALSE)),0)</f>
        <v>0</v>
      </c>
      <c r="AE1715" s="15">
        <f>IFERROR(_xlfn.IFNA(VLOOKUP(Fullmath[[#This Row],[M5]],$H$2:$L1714,2,FALSE),VLOOKUP(Fullmath[[#This Row],[M5]],$H1716:$L$2227,2,FALSE)),0)</f>
        <v>0</v>
      </c>
      <c r="AF1715" s="16">
        <f>IFERROR(_xlfn.IFNA(VLOOKUP(Fullmath[[#This Row],[M5]],$H$2:$L1714,4,FALSE),VLOOKUP(Fullmath[[#This Row],[M5]],$H1716:$L$2227,4,FALSE)),0)</f>
        <v>0</v>
      </c>
      <c r="AI1715" s="15">
        <f>IFERROR(_xlfn.IFNA(VLOOKUP(Fullmath[[#This Row],[M6]],$H$2:$L1714,2,FALSE),VLOOKUP(Fullmath[[#This Row],[M6]],$H1716:$L$2227,2,FALSE)),0)</f>
        <v>0</v>
      </c>
      <c r="AJ1715" s="16">
        <f>IFERROR(_xlfn.IFNA(VLOOKUP(Fullmath[[#This Row],[M6]],$H$2:$L1714,4,FALSE),VLOOKUP(Fullmath[[#This Row],[M6]],$H1716:$L$2227,4,FALSE)),0)</f>
        <v>0</v>
      </c>
      <c r="AM1715" s="6">
        <f>(IFERROR(VLOOKUP(AK1715,Components[[Name]:[Price]],2,FALSE),0))</f>
        <v>0</v>
      </c>
      <c r="AP1715" s="6">
        <f>(IFERROR(VLOOKUP(AN1715,Components[[Name]:[Price]],2,FALSE),0))</f>
        <v>0</v>
      </c>
      <c r="AS1715" s="6">
        <f>(IFERROR(VLOOKUP(AQ1715,Components[[Name]:[Price]],2,FALSE),0))</f>
        <v>0</v>
      </c>
      <c r="AV1715" s="6">
        <f>(IFERROR(VLOOKUP(AT1715,Components[[Name]:[Price]],2,FALSE),0))</f>
        <v>0</v>
      </c>
      <c r="AY1715" s="6">
        <f>(IFERROR(VLOOKUP(AW1715,Components[[Name]:[Price]],2,FALSE),0))</f>
        <v>0</v>
      </c>
      <c r="BB1715" s="6">
        <f>(IFERROR(VLOOKUP(AZ1715,Components[[Name]:[Price]],2,FALSE),0))</f>
        <v>0</v>
      </c>
    </row>
    <row r="1716" spans="9:54" x14ac:dyDescent="0.2">
      <c r="I1716" s="7" t="e">
        <f>Fullmath[[#This Row],[Total CP]]/Fullmath[[#This Row],[Quantity]]</f>
        <v>#DIV/0!</v>
      </c>
      <c r="J17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6" s="6" t="e">
        <f>Fullmath[[#This Row],[Mat Cost]]/Fullmath[[#This Row],[Quantity]]</f>
        <v>#DIV/0!</v>
      </c>
      <c r="L17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6" s="14"/>
      <c r="O1716" s="15">
        <f>IFERROR(_xlfn.IFNA(VLOOKUP(Fullmath[[#This Row],[M1]],$H$2:$L1715,2,FALSE),VLOOKUP(Fullmath[[#This Row],[M1]],$H1717:$L$2227,2,FALSE)),0)</f>
        <v>0</v>
      </c>
      <c r="P1716" s="16">
        <f>IFERROR(_xlfn.IFNA(VLOOKUP(Fullmath[[#This Row],[M1]],$H$2:$L1715,4,FALSE),VLOOKUP(Fullmath[[#This Row],[M1]],$H1717:$L$2227,4,FALSE)),0)</f>
        <v>0</v>
      </c>
      <c r="S1716" s="15">
        <f>IFERROR(_xlfn.IFNA(VLOOKUP(Fullmath[[#This Row],[M2]],$H$2:$L1715,2,FALSE),VLOOKUP(Fullmath[[#This Row],[M2]],$H1717:$L$2227,2,FALSE)),0)</f>
        <v>0</v>
      </c>
      <c r="T1716" s="16">
        <f>IFERROR(_xlfn.IFNA(VLOOKUP(Fullmath[[#This Row],[M2]],$H$2:$L1715,4,FALSE),VLOOKUP(Fullmath[[#This Row],[M2]],$H1717:$L$2227,4,FALSE)),0)</f>
        <v>0</v>
      </c>
      <c r="W1716" s="15">
        <f>IFERROR(_xlfn.IFNA(VLOOKUP(Fullmath[[#This Row],[M3]],$H$2:$L1715,2,FALSE),VLOOKUP(Fullmath[[#This Row],[M3]],$H1717:$L$2227,2,FALSE)),0)</f>
        <v>0</v>
      </c>
      <c r="X1716" s="16">
        <f>IFERROR(_xlfn.IFNA(VLOOKUP(Fullmath[[#This Row],[M3]],$H$2:$L1715,4,FALSE),VLOOKUP(Fullmath[[#This Row],[M3]],$H1717:$L$2227,4,FALSE)),0)</f>
        <v>0</v>
      </c>
      <c r="AA1716" s="15">
        <f>IFERROR(_xlfn.IFNA(VLOOKUP(Fullmath[[#This Row],[M4]],$H$2:$L1715,2,FALSE),VLOOKUP(Fullmath[[#This Row],[M4]],$H1717:$L$2227,2,FALSE)),0)</f>
        <v>0</v>
      </c>
      <c r="AB1716" s="16">
        <f>IFERROR(_xlfn.IFNA(VLOOKUP(Fullmath[[#This Row],[M4]],$H$2:$L1715,4,FALSE),VLOOKUP(Fullmath[[#This Row],[M4]],$H1717:$L$2227,4,FALSE)),0)</f>
        <v>0</v>
      </c>
      <c r="AE1716" s="15">
        <f>IFERROR(_xlfn.IFNA(VLOOKUP(Fullmath[[#This Row],[M5]],$H$2:$L1715,2,FALSE),VLOOKUP(Fullmath[[#This Row],[M5]],$H1717:$L$2227,2,FALSE)),0)</f>
        <v>0</v>
      </c>
      <c r="AF1716" s="16">
        <f>IFERROR(_xlfn.IFNA(VLOOKUP(Fullmath[[#This Row],[M5]],$H$2:$L1715,4,FALSE),VLOOKUP(Fullmath[[#This Row],[M5]],$H1717:$L$2227,4,FALSE)),0)</f>
        <v>0</v>
      </c>
      <c r="AI1716" s="15">
        <f>IFERROR(_xlfn.IFNA(VLOOKUP(Fullmath[[#This Row],[M6]],$H$2:$L1715,2,FALSE),VLOOKUP(Fullmath[[#This Row],[M6]],$H1717:$L$2227,2,FALSE)),0)</f>
        <v>0</v>
      </c>
      <c r="AJ1716" s="16">
        <f>IFERROR(_xlfn.IFNA(VLOOKUP(Fullmath[[#This Row],[M6]],$H$2:$L1715,4,FALSE),VLOOKUP(Fullmath[[#This Row],[M6]],$H1717:$L$2227,4,FALSE)),0)</f>
        <v>0</v>
      </c>
      <c r="AM1716" s="6">
        <f>(IFERROR(VLOOKUP(AK1716,Components[[Name]:[Price]],2,FALSE),0))</f>
        <v>0</v>
      </c>
      <c r="AP1716" s="6">
        <f>(IFERROR(VLOOKUP(AN1716,Components[[Name]:[Price]],2,FALSE),0))</f>
        <v>0</v>
      </c>
      <c r="AS1716" s="6">
        <f>(IFERROR(VLOOKUP(AQ1716,Components[[Name]:[Price]],2,FALSE),0))</f>
        <v>0</v>
      </c>
      <c r="AV1716" s="6">
        <f>(IFERROR(VLOOKUP(AT1716,Components[[Name]:[Price]],2,FALSE),0))</f>
        <v>0</v>
      </c>
      <c r="AY1716" s="6">
        <f>(IFERROR(VLOOKUP(AW1716,Components[[Name]:[Price]],2,FALSE),0))</f>
        <v>0</v>
      </c>
      <c r="BB1716" s="6">
        <f>(IFERROR(VLOOKUP(AZ1716,Components[[Name]:[Price]],2,FALSE),0))</f>
        <v>0</v>
      </c>
    </row>
    <row r="1717" spans="9:54" x14ac:dyDescent="0.2">
      <c r="I1717" s="7" t="e">
        <f>Fullmath[[#This Row],[Total CP]]/Fullmath[[#This Row],[Quantity]]</f>
        <v>#DIV/0!</v>
      </c>
      <c r="J17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7" s="6" t="e">
        <f>Fullmath[[#This Row],[Mat Cost]]/Fullmath[[#This Row],[Quantity]]</f>
        <v>#DIV/0!</v>
      </c>
      <c r="L17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7" s="14"/>
      <c r="O1717" s="15">
        <f>IFERROR(_xlfn.IFNA(VLOOKUP(Fullmath[[#This Row],[M1]],$H$2:$L1716,2,FALSE),VLOOKUP(Fullmath[[#This Row],[M1]],$H1718:$L$2227,2,FALSE)),0)</f>
        <v>0</v>
      </c>
      <c r="P1717" s="16">
        <f>IFERROR(_xlfn.IFNA(VLOOKUP(Fullmath[[#This Row],[M1]],$H$2:$L1716,4,FALSE),VLOOKUP(Fullmath[[#This Row],[M1]],$H1718:$L$2227,4,FALSE)),0)</f>
        <v>0</v>
      </c>
      <c r="S1717" s="15">
        <f>IFERROR(_xlfn.IFNA(VLOOKUP(Fullmath[[#This Row],[M2]],$H$2:$L1716,2,FALSE),VLOOKUP(Fullmath[[#This Row],[M2]],$H1718:$L$2227,2,FALSE)),0)</f>
        <v>0</v>
      </c>
      <c r="T1717" s="16">
        <f>IFERROR(_xlfn.IFNA(VLOOKUP(Fullmath[[#This Row],[M2]],$H$2:$L1716,4,FALSE),VLOOKUP(Fullmath[[#This Row],[M2]],$H1718:$L$2227,4,FALSE)),0)</f>
        <v>0</v>
      </c>
      <c r="W1717" s="15">
        <f>IFERROR(_xlfn.IFNA(VLOOKUP(Fullmath[[#This Row],[M3]],$H$2:$L1716,2,FALSE),VLOOKUP(Fullmath[[#This Row],[M3]],$H1718:$L$2227,2,FALSE)),0)</f>
        <v>0</v>
      </c>
      <c r="X1717" s="16">
        <f>IFERROR(_xlfn.IFNA(VLOOKUP(Fullmath[[#This Row],[M3]],$H$2:$L1716,4,FALSE),VLOOKUP(Fullmath[[#This Row],[M3]],$H1718:$L$2227,4,FALSE)),0)</f>
        <v>0</v>
      </c>
      <c r="AA1717" s="15">
        <f>IFERROR(_xlfn.IFNA(VLOOKUP(Fullmath[[#This Row],[M4]],$H$2:$L1716,2,FALSE),VLOOKUP(Fullmath[[#This Row],[M4]],$H1718:$L$2227,2,FALSE)),0)</f>
        <v>0</v>
      </c>
      <c r="AB1717" s="16">
        <f>IFERROR(_xlfn.IFNA(VLOOKUP(Fullmath[[#This Row],[M4]],$H$2:$L1716,4,FALSE),VLOOKUP(Fullmath[[#This Row],[M4]],$H1718:$L$2227,4,FALSE)),0)</f>
        <v>0</v>
      </c>
      <c r="AE1717" s="15">
        <f>IFERROR(_xlfn.IFNA(VLOOKUP(Fullmath[[#This Row],[M5]],$H$2:$L1716,2,FALSE),VLOOKUP(Fullmath[[#This Row],[M5]],$H1718:$L$2227,2,FALSE)),0)</f>
        <v>0</v>
      </c>
      <c r="AF1717" s="16">
        <f>IFERROR(_xlfn.IFNA(VLOOKUP(Fullmath[[#This Row],[M5]],$H$2:$L1716,4,FALSE),VLOOKUP(Fullmath[[#This Row],[M5]],$H1718:$L$2227,4,FALSE)),0)</f>
        <v>0</v>
      </c>
      <c r="AI1717" s="15">
        <f>IFERROR(_xlfn.IFNA(VLOOKUP(Fullmath[[#This Row],[M6]],$H$2:$L1716,2,FALSE),VLOOKUP(Fullmath[[#This Row],[M6]],$H1718:$L$2227,2,FALSE)),0)</f>
        <v>0</v>
      </c>
      <c r="AJ1717" s="16">
        <f>IFERROR(_xlfn.IFNA(VLOOKUP(Fullmath[[#This Row],[M6]],$H$2:$L1716,4,FALSE),VLOOKUP(Fullmath[[#This Row],[M6]],$H1718:$L$2227,4,FALSE)),0)</f>
        <v>0</v>
      </c>
      <c r="AM1717" s="6">
        <f>(IFERROR(VLOOKUP(AK1717,Components[[Name]:[Price]],2,FALSE),0))</f>
        <v>0</v>
      </c>
      <c r="AP1717" s="6">
        <f>(IFERROR(VLOOKUP(AN1717,Components[[Name]:[Price]],2,FALSE),0))</f>
        <v>0</v>
      </c>
      <c r="AS1717" s="6">
        <f>(IFERROR(VLOOKUP(AQ1717,Components[[Name]:[Price]],2,FALSE),0))</f>
        <v>0</v>
      </c>
      <c r="AV1717" s="6">
        <f>(IFERROR(VLOOKUP(AT1717,Components[[Name]:[Price]],2,FALSE),0))</f>
        <v>0</v>
      </c>
      <c r="AY1717" s="6">
        <f>(IFERROR(VLOOKUP(AW1717,Components[[Name]:[Price]],2,FALSE),0))</f>
        <v>0</v>
      </c>
      <c r="BB1717" s="6">
        <f>(IFERROR(VLOOKUP(AZ1717,Components[[Name]:[Price]],2,FALSE),0))</f>
        <v>0</v>
      </c>
    </row>
    <row r="1718" spans="9:54" x14ac:dyDescent="0.2">
      <c r="I1718" s="7" t="e">
        <f>Fullmath[[#This Row],[Total CP]]/Fullmath[[#This Row],[Quantity]]</f>
        <v>#DIV/0!</v>
      </c>
      <c r="J17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8" s="6" t="e">
        <f>Fullmath[[#This Row],[Mat Cost]]/Fullmath[[#This Row],[Quantity]]</f>
        <v>#DIV/0!</v>
      </c>
      <c r="L17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8" s="14"/>
      <c r="O1718" s="15">
        <f>IFERROR(_xlfn.IFNA(VLOOKUP(Fullmath[[#This Row],[M1]],$H$2:$L1717,2,FALSE),VLOOKUP(Fullmath[[#This Row],[M1]],$H1719:$L$2227,2,FALSE)),0)</f>
        <v>0</v>
      </c>
      <c r="P1718" s="16">
        <f>IFERROR(_xlfn.IFNA(VLOOKUP(Fullmath[[#This Row],[M1]],$H$2:$L1717,4,FALSE),VLOOKUP(Fullmath[[#This Row],[M1]],$H1719:$L$2227,4,FALSE)),0)</f>
        <v>0</v>
      </c>
      <c r="S1718" s="15">
        <f>IFERROR(_xlfn.IFNA(VLOOKUP(Fullmath[[#This Row],[M2]],$H$2:$L1717,2,FALSE),VLOOKUP(Fullmath[[#This Row],[M2]],$H1719:$L$2227,2,FALSE)),0)</f>
        <v>0</v>
      </c>
      <c r="T1718" s="16">
        <f>IFERROR(_xlfn.IFNA(VLOOKUP(Fullmath[[#This Row],[M2]],$H$2:$L1717,4,FALSE),VLOOKUP(Fullmath[[#This Row],[M2]],$H1719:$L$2227,4,FALSE)),0)</f>
        <v>0</v>
      </c>
      <c r="W1718" s="15">
        <f>IFERROR(_xlfn.IFNA(VLOOKUP(Fullmath[[#This Row],[M3]],$H$2:$L1717,2,FALSE),VLOOKUP(Fullmath[[#This Row],[M3]],$H1719:$L$2227,2,FALSE)),0)</f>
        <v>0</v>
      </c>
      <c r="X1718" s="16">
        <f>IFERROR(_xlfn.IFNA(VLOOKUP(Fullmath[[#This Row],[M3]],$H$2:$L1717,4,FALSE),VLOOKUP(Fullmath[[#This Row],[M3]],$H1719:$L$2227,4,FALSE)),0)</f>
        <v>0</v>
      </c>
      <c r="AA1718" s="15">
        <f>IFERROR(_xlfn.IFNA(VLOOKUP(Fullmath[[#This Row],[M4]],$H$2:$L1717,2,FALSE),VLOOKUP(Fullmath[[#This Row],[M4]],$H1719:$L$2227,2,FALSE)),0)</f>
        <v>0</v>
      </c>
      <c r="AB1718" s="16">
        <f>IFERROR(_xlfn.IFNA(VLOOKUP(Fullmath[[#This Row],[M4]],$H$2:$L1717,4,FALSE),VLOOKUP(Fullmath[[#This Row],[M4]],$H1719:$L$2227,4,FALSE)),0)</f>
        <v>0</v>
      </c>
      <c r="AE1718" s="15">
        <f>IFERROR(_xlfn.IFNA(VLOOKUP(Fullmath[[#This Row],[M5]],$H$2:$L1717,2,FALSE),VLOOKUP(Fullmath[[#This Row],[M5]],$H1719:$L$2227,2,FALSE)),0)</f>
        <v>0</v>
      </c>
      <c r="AF1718" s="16">
        <f>IFERROR(_xlfn.IFNA(VLOOKUP(Fullmath[[#This Row],[M5]],$H$2:$L1717,4,FALSE),VLOOKUP(Fullmath[[#This Row],[M5]],$H1719:$L$2227,4,FALSE)),0)</f>
        <v>0</v>
      </c>
      <c r="AI1718" s="15">
        <f>IFERROR(_xlfn.IFNA(VLOOKUP(Fullmath[[#This Row],[M6]],$H$2:$L1717,2,FALSE),VLOOKUP(Fullmath[[#This Row],[M6]],$H1719:$L$2227,2,FALSE)),0)</f>
        <v>0</v>
      </c>
      <c r="AJ1718" s="16">
        <f>IFERROR(_xlfn.IFNA(VLOOKUP(Fullmath[[#This Row],[M6]],$H$2:$L1717,4,FALSE),VLOOKUP(Fullmath[[#This Row],[M6]],$H1719:$L$2227,4,FALSE)),0)</f>
        <v>0</v>
      </c>
      <c r="AM1718" s="6">
        <f>(IFERROR(VLOOKUP(AK1718,Components[[Name]:[Price]],2,FALSE),0))</f>
        <v>0</v>
      </c>
      <c r="AP1718" s="6">
        <f>(IFERROR(VLOOKUP(AN1718,Components[[Name]:[Price]],2,FALSE),0))</f>
        <v>0</v>
      </c>
      <c r="AS1718" s="6">
        <f>(IFERROR(VLOOKUP(AQ1718,Components[[Name]:[Price]],2,FALSE),0))</f>
        <v>0</v>
      </c>
      <c r="AV1718" s="6">
        <f>(IFERROR(VLOOKUP(AT1718,Components[[Name]:[Price]],2,FALSE),0))</f>
        <v>0</v>
      </c>
      <c r="AY1718" s="6">
        <f>(IFERROR(VLOOKUP(AW1718,Components[[Name]:[Price]],2,FALSE),0))</f>
        <v>0</v>
      </c>
      <c r="BB1718" s="6">
        <f>(IFERROR(VLOOKUP(AZ1718,Components[[Name]:[Price]],2,FALSE),0))</f>
        <v>0</v>
      </c>
    </row>
    <row r="1719" spans="9:54" x14ac:dyDescent="0.2">
      <c r="I1719" s="7" t="e">
        <f>Fullmath[[#This Row],[Total CP]]/Fullmath[[#This Row],[Quantity]]</f>
        <v>#DIV/0!</v>
      </c>
      <c r="J17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19" s="6" t="e">
        <f>Fullmath[[#This Row],[Mat Cost]]/Fullmath[[#This Row],[Quantity]]</f>
        <v>#DIV/0!</v>
      </c>
      <c r="L17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19" s="14"/>
      <c r="O1719" s="15">
        <f>IFERROR(_xlfn.IFNA(VLOOKUP(Fullmath[[#This Row],[M1]],$H$2:$L1718,2,FALSE),VLOOKUP(Fullmath[[#This Row],[M1]],$H1720:$L$2227,2,FALSE)),0)</f>
        <v>0</v>
      </c>
      <c r="P1719" s="16">
        <f>IFERROR(_xlfn.IFNA(VLOOKUP(Fullmath[[#This Row],[M1]],$H$2:$L1718,4,FALSE),VLOOKUP(Fullmath[[#This Row],[M1]],$H1720:$L$2227,4,FALSE)),0)</f>
        <v>0</v>
      </c>
      <c r="S1719" s="15">
        <f>IFERROR(_xlfn.IFNA(VLOOKUP(Fullmath[[#This Row],[M2]],$H$2:$L1718,2,FALSE),VLOOKUP(Fullmath[[#This Row],[M2]],$H1720:$L$2227,2,FALSE)),0)</f>
        <v>0</v>
      </c>
      <c r="T1719" s="16">
        <f>IFERROR(_xlfn.IFNA(VLOOKUP(Fullmath[[#This Row],[M2]],$H$2:$L1718,4,FALSE),VLOOKUP(Fullmath[[#This Row],[M2]],$H1720:$L$2227,4,FALSE)),0)</f>
        <v>0</v>
      </c>
      <c r="W1719" s="15">
        <f>IFERROR(_xlfn.IFNA(VLOOKUP(Fullmath[[#This Row],[M3]],$H$2:$L1718,2,FALSE),VLOOKUP(Fullmath[[#This Row],[M3]],$H1720:$L$2227,2,FALSE)),0)</f>
        <v>0</v>
      </c>
      <c r="X1719" s="16">
        <f>IFERROR(_xlfn.IFNA(VLOOKUP(Fullmath[[#This Row],[M3]],$H$2:$L1718,4,FALSE),VLOOKUP(Fullmath[[#This Row],[M3]],$H1720:$L$2227,4,FALSE)),0)</f>
        <v>0</v>
      </c>
      <c r="AA1719" s="15">
        <f>IFERROR(_xlfn.IFNA(VLOOKUP(Fullmath[[#This Row],[M4]],$H$2:$L1718,2,FALSE),VLOOKUP(Fullmath[[#This Row],[M4]],$H1720:$L$2227,2,FALSE)),0)</f>
        <v>0</v>
      </c>
      <c r="AB1719" s="16">
        <f>IFERROR(_xlfn.IFNA(VLOOKUP(Fullmath[[#This Row],[M4]],$H$2:$L1718,4,FALSE),VLOOKUP(Fullmath[[#This Row],[M4]],$H1720:$L$2227,4,FALSE)),0)</f>
        <v>0</v>
      </c>
      <c r="AE1719" s="15">
        <f>IFERROR(_xlfn.IFNA(VLOOKUP(Fullmath[[#This Row],[M5]],$H$2:$L1718,2,FALSE),VLOOKUP(Fullmath[[#This Row],[M5]],$H1720:$L$2227,2,FALSE)),0)</f>
        <v>0</v>
      </c>
      <c r="AF1719" s="16">
        <f>IFERROR(_xlfn.IFNA(VLOOKUP(Fullmath[[#This Row],[M5]],$H$2:$L1718,4,FALSE),VLOOKUP(Fullmath[[#This Row],[M5]],$H1720:$L$2227,4,FALSE)),0)</f>
        <v>0</v>
      </c>
      <c r="AI1719" s="15">
        <f>IFERROR(_xlfn.IFNA(VLOOKUP(Fullmath[[#This Row],[M6]],$H$2:$L1718,2,FALSE),VLOOKUP(Fullmath[[#This Row],[M6]],$H1720:$L$2227,2,FALSE)),0)</f>
        <v>0</v>
      </c>
      <c r="AJ1719" s="16">
        <f>IFERROR(_xlfn.IFNA(VLOOKUP(Fullmath[[#This Row],[M6]],$H$2:$L1718,4,FALSE),VLOOKUP(Fullmath[[#This Row],[M6]],$H1720:$L$2227,4,FALSE)),0)</f>
        <v>0</v>
      </c>
      <c r="AM1719" s="6">
        <f>(IFERROR(VLOOKUP(AK1719,Components[[Name]:[Price]],2,FALSE),0))</f>
        <v>0</v>
      </c>
      <c r="AP1719" s="6">
        <f>(IFERROR(VLOOKUP(AN1719,Components[[Name]:[Price]],2,FALSE),0))</f>
        <v>0</v>
      </c>
      <c r="AS1719" s="6">
        <f>(IFERROR(VLOOKUP(AQ1719,Components[[Name]:[Price]],2,FALSE),0))</f>
        <v>0</v>
      </c>
      <c r="AV1719" s="6">
        <f>(IFERROR(VLOOKUP(AT1719,Components[[Name]:[Price]],2,FALSE),0))</f>
        <v>0</v>
      </c>
      <c r="AY1719" s="6">
        <f>(IFERROR(VLOOKUP(AW1719,Components[[Name]:[Price]],2,FALSE),0))</f>
        <v>0</v>
      </c>
      <c r="BB1719" s="6">
        <f>(IFERROR(VLOOKUP(AZ1719,Components[[Name]:[Price]],2,FALSE),0))</f>
        <v>0</v>
      </c>
    </row>
    <row r="1720" spans="9:54" x14ac:dyDescent="0.2">
      <c r="I1720" s="7" t="e">
        <f>Fullmath[[#This Row],[Total CP]]/Fullmath[[#This Row],[Quantity]]</f>
        <v>#DIV/0!</v>
      </c>
      <c r="J17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0" s="6" t="e">
        <f>Fullmath[[#This Row],[Mat Cost]]/Fullmath[[#This Row],[Quantity]]</f>
        <v>#DIV/0!</v>
      </c>
      <c r="L17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0" s="14"/>
      <c r="O1720" s="15">
        <f>IFERROR(_xlfn.IFNA(VLOOKUP(Fullmath[[#This Row],[M1]],$H$2:$L1719,2,FALSE),VLOOKUP(Fullmath[[#This Row],[M1]],$H1721:$L$2227,2,FALSE)),0)</f>
        <v>0</v>
      </c>
      <c r="P1720" s="16">
        <f>IFERROR(_xlfn.IFNA(VLOOKUP(Fullmath[[#This Row],[M1]],$H$2:$L1719,4,FALSE),VLOOKUP(Fullmath[[#This Row],[M1]],$H1721:$L$2227,4,FALSE)),0)</f>
        <v>0</v>
      </c>
      <c r="S1720" s="15">
        <f>IFERROR(_xlfn.IFNA(VLOOKUP(Fullmath[[#This Row],[M2]],$H$2:$L1719,2,FALSE),VLOOKUP(Fullmath[[#This Row],[M2]],$H1721:$L$2227,2,FALSE)),0)</f>
        <v>0</v>
      </c>
      <c r="T1720" s="16">
        <f>IFERROR(_xlfn.IFNA(VLOOKUP(Fullmath[[#This Row],[M2]],$H$2:$L1719,4,FALSE),VLOOKUP(Fullmath[[#This Row],[M2]],$H1721:$L$2227,4,FALSE)),0)</f>
        <v>0</v>
      </c>
      <c r="W1720" s="15">
        <f>IFERROR(_xlfn.IFNA(VLOOKUP(Fullmath[[#This Row],[M3]],$H$2:$L1719,2,FALSE),VLOOKUP(Fullmath[[#This Row],[M3]],$H1721:$L$2227,2,FALSE)),0)</f>
        <v>0</v>
      </c>
      <c r="X1720" s="16">
        <f>IFERROR(_xlfn.IFNA(VLOOKUP(Fullmath[[#This Row],[M3]],$H$2:$L1719,4,FALSE),VLOOKUP(Fullmath[[#This Row],[M3]],$H1721:$L$2227,4,FALSE)),0)</f>
        <v>0</v>
      </c>
      <c r="AA1720" s="15">
        <f>IFERROR(_xlfn.IFNA(VLOOKUP(Fullmath[[#This Row],[M4]],$H$2:$L1719,2,FALSE),VLOOKUP(Fullmath[[#This Row],[M4]],$H1721:$L$2227,2,FALSE)),0)</f>
        <v>0</v>
      </c>
      <c r="AB1720" s="16">
        <f>IFERROR(_xlfn.IFNA(VLOOKUP(Fullmath[[#This Row],[M4]],$H$2:$L1719,4,FALSE),VLOOKUP(Fullmath[[#This Row],[M4]],$H1721:$L$2227,4,FALSE)),0)</f>
        <v>0</v>
      </c>
      <c r="AE1720" s="15">
        <f>IFERROR(_xlfn.IFNA(VLOOKUP(Fullmath[[#This Row],[M5]],$H$2:$L1719,2,FALSE),VLOOKUP(Fullmath[[#This Row],[M5]],$H1721:$L$2227,2,FALSE)),0)</f>
        <v>0</v>
      </c>
      <c r="AF1720" s="16">
        <f>IFERROR(_xlfn.IFNA(VLOOKUP(Fullmath[[#This Row],[M5]],$H$2:$L1719,4,FALSE),VLOOKUP(Fullmath[[#This Row],[M5]],$H1721:$L$2227,4,FALSE)),0)</f>
        <v>0</v>
      </c>
      <c r="AI1720" s="15">
        <f>IFERROR(_xlfn.IFNA(VLOOKUP(Fullmath[[#This Row],[M6]],$H$2:$L1719,2,FALSE),VLOOKUP(Fullmath[[#This Row],[M6]],$H1721:$L$2227,2,FALSE)),0)</f>
        <v>0</v>
      </c>
      <c r="AJ1720" s="16">
        <f>IFERROR(_xlfn.IFNA(VLOOKUP(Fullmath[[#This Row],[M6]],$H$2:$L1719,4,FALSE),VLOOKUP(Fullmath[[#This Row],[M6]],$H1721:$L$2227,4,FALSE)),0)</f>
        <v>0</v>
      </c>
      <c r="AM1720" s="6">
        <f>(IFERROR(VLOOKUP(AK1720,Components[[Name]:[Price]],2,FALSE),0))</f>
        <v>0</v>
      </c>
      <c r="AP1720" s="6">
        <f>(IFERROR(VLOOKUP(AN1720,Components[[Name]:[Price]],2,FALSE),0))</f>
        <v>0</v>
      </c>
      <c r="AS1720" s="6">
        <f>(IFERROR(VLOOKUP(AQ1720,Components[[Name]:[Price]],2,FALSE),0))</f>
        <v>0</v>
      </c>
      <c r="AV1720" s="6">
        <f>(IFERROR(VLOOKUP(AT1720,Components[[Name]:[Price]],2,FALSE),0))</f>
        <v>0</v>
      </c>
      <c r="AY1720" s="6">
        <f>(IFERROR(VLOOKUP(AW1720,Components[[Name]:[Price]],2,FALSE),0))</f>
        <v>0</v>
      </c>
      <c r="BB1720" s="6">
        <f>(IFERROR(VLOOKUP(AZ1720,Components[[Name]:[Price]],2,FALSE),0))</f>
        <v>0</v>
      </c>
    </row>
    <row r="1721" spans="9:54" x14ac:dyDescent="0.2">
      <c r="I1721" s="7" t="e">
        <f>Fullmath[[#This Row],[Total CP]]/Fullmath[[#This Row],[Quantity]]</f>
        <v>#DIV/0!</v>
      </c>
      <c r="J17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1" s="6" t="e">
        <f>Fullmath[[#This Row],[Mat Cost]]/Fullmath[[#This Row],[Quantity]]</f>
        <v>#DIV/0!</v>
      </c>
      <c r="L17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1" s="14"/>
      <c r="O1721" s="15">
        <f>IFERROR(_xlfn.IFNA(VLOOKUP(Fullmath[[#This Row],[M1]],$H$2:$L1720,2,FALSE),VLOOKUP(Fullmath[[#This Row],[M1]],$H1722:$L$2227,2,FALSE)),0)</f>
        <v>0</v>
      </c>
      <c r="P1721" s="16">
        <f>IFERROR(_xlfn.IFNA(VLOOKUP(Fullmath[[#This Row],[M1]],$H$2:$L1720,4,FALSE),VLOOKUP(Fullmath[[#This Row],[M1]],$H1722:$L$2227,4,FALSE)),0)</f>
        <v>0</v>
      </c>
      <c r="S1721" s="15">
        <f>IFERROR(_xlfn.IFNA(VLOOKUP(Fullmath[[#This Row],[M2]],$H$2:$L1720,2,FALSE),VLOOKUP(Fullmath[[#This Row],[M2]],$H1722:$L$2227,2,FALSE)),0)</f>
        <v>0</v>
      </c>
      <c r="T1721" s="16">
        <f>IFERROR(_xlfn.IFNA(VLOOKUP(Fullmath[[#This Row],[M2]],$H$2:$L1720,4,FALSE),VLOOKUP(Fullmath[[#This Row],[M2]],$H1722:$L$2227,4,FALSE)),0)</f>
        <v>0</v>
      </c>
      <c r="W1721" s="15">
        <f>IFERROR(_xlfn.IFNA(VLOOKUP(Fullmath[[#This Row],[M3]],$H$2:$L1720,2,FALSE),VLOOKUP(Fullmath[[#This Row],[M3]],$H1722:$L$2227,2,FALSE)),0)</f>
        <v>0</v>
      </c>
      <c r="X1721" s="16">
        <f>IFERROR(_xlfn.IFNA(VLOOKUP(Fullmath[[#This Row],[M3]],$H$2:$L1720,4,FALSE),VLOOKUP(Fullmath[[#This Row],[M3]],$H1722:$L$2227,4,FALSE)),0)</f>
        <v>0</v>
      </c>
      <c r="AA1721" s="15">
        <f>IFERROR(_xlfn.IFNA(VLOOKUP(Fullmath[[#This Row],[M4]],$H$2:$L1720,2,FALSE),VLOOKUP(Fullmath[[#This Row],[M4]],$H1722:$L$2227,2,FALSE)),0)</f>
        <v>0</v>
      </c>
      <c r="AB1721" s="16">
        <f>IFERROR(_xlfn.IFNA(VLOOKUP(Fullmath[[#This Row],[M4]],$H$2:$L1720,4,FALSE),VLOOKUP(Fullmath[[#This Row],[M4]],$H1722:$L$2227,4,FALSE)),0)</f>
        <v>0</v>
      </c>
      <c r="AE1721" s="15">
        <f>IFERROR(_xlfn.IFNA(VLOOKUP(Fullmath[[#This Row],[M5]],$H$2:$L1720,2,FALSE),VLOOKUP(Fullmath[[#This Row],[M5]],$H1722:$L$2227,2,FALSE)),0)</f>
        <v>0</v>
      </c>
      <c r="AF1721" s="16">
        <f>IFERROR(_xlfn.IFNA(VLOOKUP(Fullmath[[#This Row],[M5]],$H$2:$L1720,4,FALSE),VLOOKUP(Fullmath[[#This Row],[M5]],$H1722:$L$2227,4,FALSE)),0)</f>
        <v>0</v>
      </c>
      <c r="AI1721" s="15">
        <f>IFERROR(_xlfn.IFNA(VLOOKUP(Fullmath[[#This Row],[M6]],$H$2:$L1720,2,FALSE),VLOOKUP(Fullmath[[#This Row],[M6]],$H1722:$L$2227,2,FALSE)),0)</f>
        <v>0</v>
      </c>
      <c r="AJ1721" s="16">
        <f>IFERROR(_xlfn.IFNA(VLOOKUP(Fullmath[[#This Row],[M6]],$H$2:$L1720,4,FALSE),VLOOKUP(Fullmath[[#This Row],[M6]],$H1722:$L$2227,4,FALSE)),0)</f>
        <v>0</v>
      </c>
      <c r="AM1721" s="6">
        <f>(IFERROR(VLOOKUP(AK1721,Components[[Name]:[Price]],2,FALSE),0))</f>
        <v>0</v>
      </c>
      <c r="AP1721" s="6">
        <f>(IFERROR(VLOOKUP(AN1721,Components[[Name]:[Price]],2,FALSE),0))</f>
        <v>0</v>
      </c>
      <c r="AS1721" s="6">
        <f>(IFERROR(VLOOKUP(AQ1721,Components[[Name]:[Price]],2,FALSE),0))</f>
        <v>0</v>
      </c>
      <c r="AV1721" s="6">
        <f>(IFERROR(VLOOKUP(AT1721,Components[[Name]:[Price]],2,FALSE),0))</f>
        <v>0</v>
      </c>
      <c r="AY1721" s="6">
        <f>(IFERROR(VLOOKUP(AW1721,Components[[Name]:[Price]],2,FALSE),0))</f>
        <v>0</v>
      </c>
      <c r="BB1721" s="6">
        <f>(IFERROR(VLOOKUP(AZ1721,Components[[Name]:[Price]],2,FALSE),0))</f>
        <v>0</v>
      </c>
    </row>
    <row r="1722" spans="9:54" x14ac:dyDescent="0.2">
      <c r="I1722" s="7" t="e">
        <f>Fullmath[[#This Row],[Total CP]]/Fullmath[[#This Row],[Quantity]]</f>
        <v>#DIV/0!</v>
      </c>
      <c r="J17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2" s="6" t="e">
        <f>Fullmath[[#This Row],[Mat Cost]]/Fullmath[[#This Row],[Quantity]]</f>
        <v>#DIV/0!</v>
      </c>
      <c r="L17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2" s="14"/>
      <c r="O1722" s="15">
        <f>IFERROR(_xlfn.IFNA(VLOOKUP(Fullmath[[#This Row],[M1]],$H$2:$L1721,2,FALSE),VLOOKUP(Fullmath[[#This Row],[M1]],$H1723:$L$2227,2,FALSE)),0)</f>
        <v>0</v>
      </c>
      <c r="P1722" s="16">
        <f>IFERROR(_xlfn.IFNA(VLOOKUP(Fullmath[[#This Row],[M1]],$H$2:$L1721,4,FALSE),VLOOKUP(Fullmath[[#This Row],[M1]],$H1723:$L$2227,4,FALSE)),0)</f>
        <v>0</v>
      </c>
      <c r="S1722" s="15">
        <f>IFERROR(_xlfn.IFNA(VLOOKUP(Fullmath[[#This Row],[M2]],$H$2:$L1721,2,FALSE),VLOOKUP(Fullmath[[#This Row],[M2]],$H1723:$L$2227,2,FALSE)),0)</f>
        <v>0</v>
      </c>
      <c r="T1722" s="16">
        <f>IFERROR(_xlfn.IFNA(VLOOKUP(Fullmath[[#This Row],[M2]],$H$2:$L1721,4,FALSE),VLOOKUP(Fullmath[[#This Row],[M2]],$H1723:$L$2227,4,FALSE)),0)</f>
        <v>0</v>
      </c>
      <c r="W1722" s="15">
        <f>IFERROR(_xlfn.IFNA(VLOOKUP(Fullmath[[#This Row],[M3]],$H$2:$L1721,2,FALSE),VLOOKUP(Fullmath[[#This Row],[M3]],$H1723:$L$2227,2,FALSE)),0)</f>
        <v>0</v>
      </c>
      <c r="X1722" s="16">
        <f>IFERROR(_xlfn.IFNA(VLOOKUP(Fullmath[[#This Row],[M3]],$H$2:$L1721,4,FALSE),VLOOKUP(Fullmath[[#This Row],[M3]],$H1723:$L$2227,4,FALSE)),0)</f>
        <v>0</v>
      </c>
      <c r="AA1722" s="15">
        <f>IFERROR(_xlfn.IFNA(VLOOKUP(Fullmath[[#This Row],[M4]],$H$2:$L1721,2,FALSE),VLOOKUP(Fullmath[[#This Row],[M4]],$H1723:$L$2227,2,FALSE)),0)</f>
        <v>0</v>
      </c>
      <c r="AB1722" s="16">
        <f>IFERROR(_xlfn.IFNA(VLOOKUP(Fullmath[[#This Row],[M4]],$H$2:$L1721,4,FALSE),VLOOKUP(Fullmath[[#This Row],[M4]],$H1723:$L$2227,4,FALSE)),0)</f>
        <v>0</v>
      </c>
      <c r="AE1722" s="15">
        <f>IFERROR(_xlfn.IFNA(VLOOKUP(Fullmath[[#This Row],[M5]],$H$2:$L1721,2,FALSE),VLOOKUP(Fullmath[[#This Row],[M5]],$H1723:$L$2227,2,FALSE)),0)</f>
        <v>0</v>
      </c>
      <c r="AF1722" s="16">
        <f>IFERROR(_xlfn.IFNA(VLOOKUP(Fullmath[[#This Row],[M5]],$H$2:$L1721,4,FALSE),VLOOKUP(Fullmath[[#This Row],[M5]],$H1723:$L$2227,4,FALSE)),0)</f>
        <v>0</v>
      </c>
      <c r="AI1722" s="15">
        <f>IFERROR(_xlfn.IFNA(VLOOKUP(Fullmath[[#This Row],[M6]],$H$2:$L1721,2,FALSE),VLOOKUP(Fullmath[[#This Row],[M6]],$H1723:$L$2227,2,FALSE)),0)</f>
        <v>0</v>
      </c>
      <c r="AJ1722" s="16">
        <f>IFERROR(_xlfn.IFNA(VLOOKUP(Fullmath[[#This Row],[M6]],$H$2:$L1721,4,FALSE),VLOOKUP(Fullmath[[#This Row],[M6]],$H1723:$L$2227,4,FALSE)),0)</f>
        <v>0</v>
      </c>
      <c r="AM1722" s="6">
        <f>(IFERROR(VLOOKUP(AK1722,Components[[Name]:[Price]],2,FALSE),0))</f>
        <v>0</v>
      </c>
      <c r="AP1722" s="6">
        <f>(IFERROR(VLOOKUP(AN1722,Components[[Name]:[Price]],2,FALSE),0))</f>
        <v>0</v>
      </c>
      <c r="AS1722" s="6">
        <f>(IFERROR(VLOOKUP(AQ1722,Components[[Name]:[Price]],2,FALSE),0))</f>
        <v>0</v>
      </c>
      <c r="AV1722" s="6">
        <f>(IFERROR(VLOOKUP(AT1722,Components[[Name]:[Price]],2,FALSE),0))</f>
        <v>0</v>
      </c>
      <c r="AY1722" s="6">
        <f>(IFERROR(VLOOKUP(AW1722,Components[[Name]:[Price]],2,FALSE),0))</f>
        <v>0</v>
      </c>
      <c r="BB1722" s="6">
        <f>(IFERROR(VLOOKUP(AZ1722,Components[[Name]:[Price]],2,FALSE),0))</f>
        <v>0</v>
      </c>
    </row>
    <row r="1723" spans="9:54" x14ac:dyDescent="0.2">
      <c r="I1723" s="7" t="e">
        <f>Fullmath[[#This Row],[Total CP]]/Fullmath[[#This Row],[Quantity]]</f>
        <v>#DIV/0!</v>
      </c>
      <c r="J17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3" s="6" t="e">
        <f>Fullmath[[#This Row],[Mat Cost]]/Fullmath[[#This Row],[Quantity]]</f>
        <v>#DIV/0!</v>
      </c>
      <c r="L17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3" s="14"/>
      <c r="O1723" s="15">
        <f>IFERROR(_xlfn.IFNA(VLOOKUP(Fullmath[[#This Row],[M1]],$H$2:$L1722,2,FALSE),VLOOKUP(Fullmath[[#This Row],[M1]],$H1724:$L$2227,2,FALSE)),0)</f>
        <v>0</v>
      </c>
      <c r="P1723" s="16">
        <f>IFERROR(_xlfn.IFNA(VLOOKUP(Fullmath[[#This Row],[M1]],$H$2:$L1722,4,FALSE),VLOOKUP(Fullmath[[#This Row],[M1]],$H1724:$L$2227,4,FALSE)),0)</f>
        <v>0</v>
      </c>
      <c r="S1723" s="15">
        <f>IFERROR(_xlfn.IFNA(VLOOKUP(Fullmath[[#This Row],[M2]],$H$2:$L1722,2,FALSE),VLOOKUP(Fullmath[[#This Row],[M2]],$H1724:$L$2227,2,FALSE)),0)</f>
        <v>0</v>
      </c>
      <c r="T1723" s="16">
        <f>IFERROR(_xlfn.IFNA(VLOOKUP(Fullmath[[#This Row],[M2]],$H$2:$L1722,4,FALSE),VLOOKUP(Fullmath[[#This Row],[M2]],$H1724:$L$2227,4,FALSE)),0)</f>
        <v>0</v>
      </c>
      <c r="W1723" s="15">
        <f>IFERROR(_xlfn.IFNA(VLOOKUP(Fullmath[[#This Row],[M3]],$H$2:$L1722,2,FALSE),VLOOKUP(Fullmath[[#This Row],[M3]],$H1724:$L$2227,2,FALSE)),0)</f>
        <v>0</v>
      </c>
      <c r="X1723" s="16">
        <f>IFERROR(_xlfn.IFNA(VLOOKUP(Fullmath[[#This Row],[M3]],$H$2:$L1722,4,FALSE),VLOOKUP(Fullmath[[#This Row],[M3]],$H1724:$L$2227,4,FALSE)),0)</f>
        <v>0</v>
      </c>
      <c r="AA1723" s="15">
        <f>IFERROR(_xlfn.IFNA(VLOOKUP(Fullmath[[#This Row],[M4]],$H$2:$L1722,2,FALSE),VLOOKUP(Fullmath[[#This Row],[M4]],$H1724:$L$2227,2,FALSE)),0)</f>
        <v>0</v>
      </c>
      <c r="AB1723" s="16">
        <f>IFERROR(_xlfn.IFNA(VLOOKUP(Fullmath[[#This Row],[M4]],$H$2:$L1722,4,FALSE),VLOOKUP(Fullmath[[#This Row],[M4]],$H1724:$L$2227,4,FALSE)),0)</f>
        <v>0</v>
      </c>
      <c r="AE1723" s="15">
        <f>IFERROR(_xlfn.IFNA(VLOOKUP(Fullmath[[#This Row],[M5]],$H$2:$L1722,2,FALSE),VLOOKUP(Fullmath[[#This Row],[M5]],$H1724:$L$2227,2,FALSE)),0)</f>
        <v>0</v>
      </c>
      <c r="AF1723" s="16">
        <f>IFERROR(_xlfn.IFNA(VLOOKUP(Fullmath[[#This Row],[M5]],$H$2:$L1722,4,FALSE),VLOOKUP(Fullmath[[#This Row],[M5]],$H1724:$L$2227,4,FALSE)),0)</f>
        <v>0</v>
      </c>
      <c r="AI1723" s="15">
        <f>IFERROR(_xlfn.IFNA(VLOOKUP(Fullmath[[#This Row],[M6]],$H$2:$L1722,2,FALSE),VLOOKUP(Fullmath[[#This Row],[M6]],$H1724:$L$2227,2,FALSE)),0)</f>
        <v>0</v>
      </c>
      <c r="AJ1723" s="16">
        <f>IFERROR(_xlfn.IFNA(VLOOKUP(Fullmath[[#This Row],[M6]],$H$2:$L1722,4,FALSE),VLOOKUP(Fullmath[[#This Row],[M6]],$H1724:$L$2227,4,FALSE)),0)</f>
        <v>0</v>
      </c>
      <c r="AM1723" s="6">
        <f>(IFERROR(VLOOKUP(AK1723,Components[[Name]:[Price]],2,FALSE),0))</f>
        <v>0</v>
      </c>
      <c r="AP1723" s="6">
        <f>(IFERROR(VLOOKUP(AN1723,Components[[Name]:[Price]],2,FALSE),0))</f>
        <v>0</v>
      </c>
      <c r="AS1723" s="6">
        <f>(IFERROR(VLOOKUP(AQ1723,Components[[Name]:[Price]],2,FALSE),0))</f>
        <v>0</v>
      </c>
      <c r="AV1723" s="6">
        <f>(IFERROR(VLOOKUP(AT1723,Components[[Name]:[Price]],2,FALSE),0))</f>
        <v>0</v>
      </c>
      <c r="AY1723" s="6">
        <f>(IFERROR(VLOOKUP(AW1723,Components[[Name]:[Price]],2,FALSE),0))</f>
        <v>0</v>
      </c>
      <c r="BB1723" s="6">
        <f>(IFERROR(VLOOKUP(AZ1723,Components[[Name]:[Price]],2,FALSE),0))</f>
        <v>0</v>
      </c>
    </row>
    <row r="1724" spans="9:54" x14ac:dyDescent="0.2">
      <c r="I1724" s="7" t="e">
        <f>Fullmath[[#This Row],[Total CP]]/Fullmath[[#This Row],[Quantity]]</f>
        <v>#DIV/0!</v>
      </c>
      <c r="J17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4" s="6" t="e">
        <f>Fullmath[[#This Row],[Mat Cost]]/Fullmath[[#This Row],[Quantity]]</f>
        <v>#DIV/0!</v>
      </c>
      <c r="L17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4" s="14"/>
      <c r="O1724" s="15">
        <f>IFERROR(_xlfn.IFNA(VLOOKUP(Fullmath[[#This Row],[M1]],$H$2:$L1723,2,FALSE),VLOOKUP(Fullmath[[#This Row],[M1]],$H1725:$L$2227,2,FALSE)),0)</f>
        <v>0</v>
      </c>
      <c r="P1724" s="16">
        <f>IFERROR(_xlfn.IFNA(VLOOKUP(Fullmath[[#This Row],[M1]],$H$2:$L1723,4,FALSE),VLOOKUP(Fullmath[[#This Row],[M1]],$H1725:$L$2227,4,FALSE)),0)</f>
        <v>0</v>
      </c>
      <c r="S1724" s="15">
        <f>IFERROR(_xlfn.IFNA(VLOOKUP(Fullmath[[#This Row],[M2]],$H$2:$L1723,2,FALSE),VLOOKUP(Fullmath[[#This Row],[M2]],$H1725:$L$2227,2,FALSE)),0)</f>
        <v>0</v>
      </c>
      <c r="T1724" s="16">
        <f>IFERROR(_xlfn.IFNA(VLOOKUP(Fullmath[[#This Row],[M2]],$H$2:$L1723,4,FALSE),VLOOKUP(Fullmath[[#This Row],[M2]],$H1725:$L$2227,4,FALSE)),0)</f>
        <v>0</v>
      </c>
      <c r="W1724" s="15">
        <f>IFERROR(_xlfn.IFNA(VLOOKUP(Fullmath[[#This Row],[M3]],$H$2:$L1723,2,FALSE),VLOOKUP(Fullmath[[#This Row],[M3]],$H1725:$L$2227,2,FALSE)),0)</f>
        <v>0</v>
      </c>
      <c r="X1724" s="16">
        <f>IFERROR(_xlfn.IFNA(VLOOKUP(Fullmath[[#This Row],[M3]],$H$2:$L1723,4,FALSE),VLOOKUP(Fullmath[[#This Row],[M3]],$H1725:$L$2227,4,FALSE)),0)</f>
        <v>0</v>
      </c>
      <c r="AA1724" s="15">
        <f>IFERROR(_xlfn.IFNA(VLOOKUP(Fullmath[[#This Row],[M4]],$H$2:$L1723,2,FALSE),VLOOKUP(Fullmath[[#This Row],[M4]],$H1725:$L$2227,2,FALSE)),0)</f>
        <v>0</v>
      </c>
      <c r="AB1724" s="16">
        <f>IFERROR(_xlfn.IFNA(VLOOKUP(Fullmath[[#This Row],[M4]],$H$2:$L1723,4,FALSE),VLOOKUP(Fullmath[[#This Row],[M4]],$H1725:$L$2227,4,FALSE)),0)</f>
        <v>0</v>
      </c>
      <c r="AE1724" s="15">
        <f>IFERROR(_xlfn.IFNA(VLOOKUP(Fullmath[[#This Row],[M5]],$H$2:$L1723,2,FALSE),VLOOKUP(Fullmath[[#This Row],[M5]],$H1725:$L$2227,2,FALSE)),0)</f>
        <v>0</v>
      </c>
      <c r="AF1724" s="16">
        <f>IFERROR(_xlfn.IFNA(VLOOKUP(Fullmath[[#This Row],[M5]],$H$2:$L1723,4,FALSE),VLOOKUP(Fullmath[[#This Row],[M5]],$H1725:$L$2227,4,FALSE)),0)</f>
        <v>0</v>
      </c>
      <c r="AI1724" s="15">
        <f>IFERROR(_xlfn.IFNA(VLOOKUP(Fullmath[[#This Row],[M6]],$H$2:$L1723,2,FALSE),VLOOKUP(Fullmath[[#This Row],[M6]],$H1725:$L$2227,2,FALSE)),0)</f>
        <v>0</v>
      </c>
      <c r="AJ1724" s="16">
        <f>IFERROR(_xlfn.IFNA(VLOOKUP(Fullmath[[#This Row],[M6]],$H$2:$L1723,4,FALSE),VLOOKUP(Fullmath[[#This Row],[M6]],$H1725:$L$2227,4,FALSE)),0)</f>
        <v>0</v>
      </c>
      <c r="AM1724" s="6">
        <f>(IFERROR(VLOOKUP(AK1724,Components[[Name]:[Price]],2,FALSE),0))</f>
        <v>0</v>
      </c>
      <c r="AP1724" s="6">
        <f>(IFERROR(VLOOKUP(AN1724,Components[[Name]:[Price]],2,FALSE),0))</f>
        <v>0</v>
      </c>
      <c r="AS1724" s="6">
        <f>(IFERROR(VLOOKUP(AQ1724,Components[[Name]:[Price]],2,FALSE),0))</f>
        <v>0</v>
      </c>
      <c r="AV1724" s="6">
        <f>(IFERROR(VLOOKUP(AT1724,Components[[Name]:[Price]],2,FALSE),0))</f>
        <v>0</v>
      </c>
      <c r="AY1724" s="6">
        <f>(IFERROR(VLOOKUP(AW1724,Components[[Name]:[Price]],2,FALSE),0))</f>
        <v>0</v>
      </c>
      <c r="BB1724" s="6">
        <f>(IFERROR(VLOOKUP(AZ1724,Components[[Name]:[Price]],2,FALSE),0))</f>
        <v>0</v>
      </c>
    </row>
    <row r="1725" spans="9:54" x14ac:dyDescent="0.2">
      <c r="I1725" s="7" t="e">
        <f>Fullmath[[#This Row],[Total CP]]/Fullmath[[#This Row],[Quantity]]</f>
        <v>#DIV/0!</v>
      </c>
      <c r="J17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5" s="6" t="e">
        <f>Fullmath[[#This Row],[Mat Cost]]/Fullmath[[#This Row],[Quantity]]</f>
        <v>#DIV/0!</v>
      </c>
      <c r="L17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5" s="14"/>
      <c r="O1725" s="15">
        <f>IFERROR(_xlfn.IFNA(VLOOKUP(Fullmath[[#This Row],[M1]],$H$2:$L1724,2,FALSE),VLOOKUP(Fullmath[[#This Row],[M1]],$H1726:$L$2227,2,FALSE)),0)</f>
        <v>0</v>
      </c>
      <c r="P1725" s="16">
        <f>IFERROR(_xlfn.IFNA(VLOOKUP(Fullmath[[#This Row],[M1]],$H$2:$L1724,4,FALSE),VLOOKUP(Fullmath[[#This Row],[M1]],$H1726:$L$2227,4,FALSE)),0)</f>
        <v>0</v>
      </c>
      <c r="S1725" s="15">
        <f>IFERROR(_xlfn.IFNA(VLOOKUP(Fullmath[[#This Row],[M2]],$H$2:$L1724,2,FALSE),VLOOKUP(Fullmath[[#This Row],[M2]],$H1726:$L$2227,2,FALSE)),0)</f>
        <v>0</v>
      </c>
      <c r="T1725" s="16">
        <f>IFERROR(_xlfn.IFNA(VLOOKUP(Fullmath[[#This Row],[M2]],$H$2:$L1724,4,FALSE),VLOOKUP(Fullmath[[#This Row],[M2]],$H1726:$L$2227,4,FALSE)),0)</f>
        <v>0</v>
      </c>
      <c r="W1725" s="15">
        <f>IFERROR(_xlfn.IFNA(VLOOKUP(Fullmath[[#This Row],[M3]],$H$2:$L1724,2,FALSE),VLOOKUP(Fullmath[[#This Row],[M3]],$H1726:$L$2227,2,FALSE)),0)</f>
        <v>0</v>
      </c>
      <c r="X1725" s="16">
        <f>IFERROR(_xlfn.IFNA(VLOOKUP(Fullmath[[#This Row],[M3]],$H$2:$L1724,4,FALSE),VLOOKUP(Fullmath[[#This Row],[M3]],$H1726:$L$2227,4,FALSE)),0)</f>
        <v>0</v>
      </c>
      <c r="AA1725" s="15">
        <f>IFERROR(_xlfn.IFNA(VLOOKUP(Fullmath[[#This Row],[M4]],$H$2:$L1724,2,FALSE),VLOOKUP(Fullmath[[#This Row],[M4]],$H1726:$L$2227,2,FALSE)),0)</f>
        <v>0</v>
      </c>
      <c r="AB1725" s="16">
        <f>IFERROR(_xlfn.IFNA(VLOOKUP(Fullmath[[#This Row],[M4]],$H$2:$L1724,4,FALSE),VLOOKUP(Fullmath[[#This Row],[M4]],$H1726:$L$2227,4,FALSE)),0)</f>
        <v>0</v>
      </c>
      <c r="AE1725" s="15">
        <f>IFERROR(_xlfn.IFNA(VLOOKUP(Fullmath[[#This Row],[M5]],$H$2:$L1724,2,FALSE),VLOOKUP(Fullmath[[#This Row],[M5]],$H1726:$L$2227,2,FALSE)),0)</f>
        <v>0</v>
      </c>
      <c r="AF1725" s="16">
        <f>IFERROR(_xlfn.IFNA(VLOOKUP(Fullmath[[#This Row],[M5]],$H$2:$L1724,4,FALSE),VLOOKUP(Fullmath[[#This Row],[M5]],$H1726:$L$2227,4,FALSE)),0)</f>
        <v>0</v>
      </c>
      <c r="AI1725" s="15">
        <f>IFERROR(_xlfn.IFNA(VLOOKUP(Fullmath[[#This Row],[M6]],$H$2:$L1724,2,FALSE),VLOOKUP(Fullmath[[#This Row],[M6]],$H1726:$L$2227,2,FALSE)),0)</f>
        <v>0</v>
      </c>
      <c r="AJ1725" s="16">
        <f>IFERROR(_xlfn.IFNA(VLOOKUP(Fullmath[[#This Row],[M6]],$H$2:$L1724,4,FALSE),VLOOKUP(Fullmath[[#This Row],[M6]],$H1726:$L$2227,4,FALSE)),0)</f>
        <v>0</v>
      </c>
      <c r="AM1725" s="6">
        <f>(IFERROR(VLOOKUP(AK1725,Components[[Name]:[Price]],2,FALSE),0))</f>
        <v>0</v>
      </c>
      <c r="AP1725" s="6">
        <f>(IFERROR(VLOOKUP(AN1725,Components[[Name]:[Price]],2,FALSE),0))</f>
        <v>0</v>
      </c>
      <c r="AS1725" s="6">
        <f>(IFERROR(VLOOKUP(AQ1725,Components[[Name]:[Price]],2,FALSE),0))</f>
        <v>0</v>
      </c>
      <c r="AV1725" s="6">
        <f>(IFERROR(VLOOKUP(AT1725,Components[[Name]:[Price]],2,FALSE),0))</f>
        <v>0</v>
      </c>
      <c r="AY1725" s="6">
        <f>(IFERROR(VLOOKUP(AW1725,Components[[Name]:[Price]],2,FALSE),0))</f>
        <v>0</v>
      </c>
      <c r="BB1725" s="6">
        <f>(IFERROR(VLOOKUP(AZ1725,Components[[Name]:[Price]],2,FALSE),0))</f>
        <v>0</v>
      </c>
    </row>
    <row r="1726" spans="9:54" x14ac:dyDescent="0.2">
      <c r="I1726" s="7" t="e">
        <f>Fullmath[[#This Row],[Total CP]]/Fullmath[[#This Row],[Quantity]]</f>
        <v>#DIV/0!</v>
      </c>
      <c r="J17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6" s="6" t="e">
        <f>Fullmath[[#This Row],[Mat Cost]]/Fullmath[[#This Row],[Quantity]]</f>
        <v>#DIV/0!</v>
      </c>
      <c r="L17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6" s="14"/>
      <c r="O1726" s="15">
        <f>IFERROR(_xlfn.IFNA(VLOOKUP(Fullmath[[#This Row],[M1]],$H$2:$L1725,2,FALSE),VLOOKUP(Fullmath[[#This Row],[M1]],$H1727:$L$2227,2,FALSE)),0)</f>
        <v>0</v>
      </c>
      <c r="P1726" s="16">
        <f>IFERROR(_xlfn.IFNA(VLOOKUP(Fullmath[[#This Row],[M1]],$H$2:$L1725,4,FALSE),VLOOKUP(Fullmath[[#This Row],[M1]],$H1727:$L$2227,4,FALSE)),0)</f>
        <v>0</v>
      </c>
      <c r="S1726" s="15">
        <f>IFERROR(_xlfn.IFNA(VLOOKUP(Fullmath[[#This Row],[M2]],$H$2:$L1725,2,FALSE),VLOOKUP(Fullmath[[#This Row],[M2]],$H1727:$L$2227,2,FALSE)),0)</f>
        <v>0</v>
      </c>
      <c r="T1726" s="16">
        <f>IFERROR(_xlfn.IFNA(VLOOKUP(Fullmath[[#This Row],[M2]],$H$2:$L1725,4,FALSE),VLOOKUP(Fullmath[[#This Row],[M2]],$H1727:$L$2227,4,FALSE)),0)</f>
        <v>0</v>
      </c>
      <c r="W1726" s="15">
        <f>IFERROR(_xlfn.IFNA(VLOOKUP(Fullmath[[#This Row],[M3]],$H$2:$L1725,2,FALSE),VLOOKUP(Fullmath[[#This Row],[M3]],$H1727:$L$2227,2,FALSE)),0)</f>
        <v>0</v>
      </c>
      <c r="X1726" s="16">
        <f>IFERROR(_xlfn.IFNA(VLOOKUP(Fullmath[[#This Row],[M3]],$H$2:$L1725,4,FALSE),VLOOKUP(Fullmath[[#This Row],[M3]],$H1727:$L$2227,4,FALSE)),0)</f>
        <v>0</v>
      </c>
      <c r="AA1726" s="15">
        <f>IFERROR(_xlfn.IFNA(VLOOKUP(Fullmath[[#This Row],[M4]],$H$2:$L1725,2,FALSE),VLOOKUP(Fullmath[[#This Row],[M4]],$H1727:$L$2227,2,FALSE)),0)</f>
        <v>0</v>
      </c>
      <c r="AB1726" s="16">
        <f>IFERROR(_xlfn.IFNA(VLOOKUP(Fullmath[[#This Row],[M4]],$H$2:$L1725,4,FALSE),VLOOKUP(Fullmath[[#This Row],[M4]],$H1727:$L$2227,4,FALSE)),0)</f>
        <v>0</v>
      </c>
      <c r="AE1726" s="15">
        <f>IFERROR(_xlfn.IFNA(VLOOKUP(Fullmath[[#This Row],[M5]],$H$2:$L1725,2,FALSE),VLOOKUP(Fullmath[[#This Row],[M5]],$H1727:$L$2227,2,FALSE)),0)</f>
        <v>0</v>
      </c>
      <c r="AF1726" s="16">
        <f>IFERROR(_xlfn.IFNA(VLOOKUP(Fullmath[[#This Row],[M5]],$H$2:$L1725,4,FALSE),VLOOKUP(Fullmath[[#This Row],[M5]],$H1727:$L$2227,4,FALSE)),0)</f>
        <v>0</v>
      </c>
      <c r="AI1726" s="15">
        <f>IFERROR(_xlfn.IFNA(VLOOKUP(Fullmath[[#This Row],[M6]],$H$2:$L1725,2,FALSE),VLOOKUP(Fullmath[[#This Row],[M6]],$H1727:$L$2227,2,FALSE)),0)</f>
        <v>0</v>
      </c>
      <c r="AJ1726" s="16">
        <f>IFERROR(_xlfn.IFNA(VLOOKUP(Fullmath[[#This Row],[M6]],$H$2:$L1725,4,FALSE),VLOOKUP(Fullmath[[#This Row],[M6]],$H1727:$L$2227,4,FALSE)),0)</f>
        <v>0</v>
      </c>
      <c r="AM1726" s="6">
        <f>(IFERROR(VLOOKUP(AK1726,Components[[Name]:[Price]],2,FALSE),0))</f>
        <v>0</v>
      </c>
      <c r="AP1726" s="6">
        <f>(IFERROR(VLOOKUP(AN1726,Components[[Name]:[Price]],2,FALSE),0))</f>
        <v>0</v>
      </c>
      <c r="AS1726" s="6">
        <f>(IFERROR(VLOOKUP(AQ1726,Components[[Name]:[Price]],2,FALSE),0))</f>
        <v>0</v>
      </c>
      <c r="AV1726" s="6">
        <f>(IFERROR(VLOOKUP(AT1726,Components[[Name]:[Price]],2,FALSE),0))</f>
        <v>0</v>
      </c>
      <c r="AY1726" s="6">
        <f>(IFERROR(VLOOKUP(AW1726,Components[[Name]:[Price]],2,FALSE),0))</f>
        <v>0</v>
      </c>
      <c r="BB1726" s="6">
        <f>(IFERROR(VLOOKUP(AZ1726,Components[[Name]:[Price]],2,FALSE),0))</f>
        <v>0</v>
      </c>
    </row>
    <row r="1727" spans="9:54" x14ac:dyDescent="0.2">
      <c r="I1727" s="7" t="e">
        <f>Fullmath[[#This Row],[Total CP]]/Fullmath[[#This Row],[Quantity]]</f>
        <v>#DIV/0!</v>
      </c>
      <c r="J17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7" s="6" t="e">
        <f>Fullmath[[#This Row],[Mat Cost]]/Fullmath[[#This Row],[Quantity]]</f>
        <v>#DIV/0!</v>
      </c>
      <c r="L17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7" s="14"/>
      <c r="O1727" s="15">
        <f>IFERROR(_xlfn.IFNA(VLOOKUP(Fullmath[[#This Row],[M1]],$H$2:$L1726,2,FALSE),VLOOKUP(Fullmath[[#This Row],[M1]],$H1728:$L$2227,2,FALSE)),0)</f>
        <v>0</v>
      </c>
      <c r="P1727" s="16">
        <f>IFERROR(_xlfn.IFNA(VLOOKUP(Fullmath[[#This Row],[M1]],$H$2:$L1726,4,FALSE),VLOOKUP(Fullmath[[#This Row],[M1]],$H1728:$L$2227,4,FALSE)),0)</f>
        <v>0</v>
      </c>
      <c r="S1727" s="15">
        <f>IFERROR(_xlfn.IFNA(VLOOKUP(Fullmath[[#This Row],[M2]],$H$2:$L1726,2,FALSE),VLOOKUP(Fullmath[[#This Row],[M2]],$H1728:$L$2227,2,FALSE)),0)</f>
        <v>0</v>
      </c>
      <c r="T1727" s="16">
        <f>IFERROR(_xlfn.IFNA(VLOOKUP(Fullmath[[#This Row],[M2]],$H$2:$L1726,4,FALSE),VLOOKUP(Fullmath[[#This Row],[M2]],$H1728:$L$2227,4,FALSE)),0)</f>
        <v>0</v>
      </c>
      <c r="W1727" s="15">
        <f>IFERROR(_xlfn.IFNA(VLOOKUP(Fullmath[[#This Row],[M3]],$H$2:$L1726,2,FALSE),VLOOKUP(Fullmath[[#This Row],[M3]],$H1728:$L$2227,2,FALSE)),0)</f>
        <v>0</v>
      </c>
      <c r="X1727" s="16">
        <f>IFERROR(_xlfn.IFNA(VLOOKUP(Fullmath[[#This Row],[M3]],$H$2:$L1726,4,FALSE),VLOOKUP(Fullmath[[#This Row],[M3]],$H1728:$L$2227,4,FALSE)),0)</f>
        <v>0</v>
      </c>
      <c r="AA1727" s="15">
        <f>IFERROR(_xlfn.IFNA(VLOOKUP(Fullmath[[#This Row],[M4]],$H$2:$L1726,2,FALSE),VLOOKUP(Fullmath[[#This Row],[M4]],$H1728:$L$2227,2,FALSE)),0)</f>
        <v>0</v>
      </c>
      <c r="AB1727" s="16">
        <f>IFERROR(_xlfn.IFNA(VLOOKUP(Fullmath[[#This Row],[M4]],$H$2:$L1726,4,FALSE),VLOOKUP(Fullmath[[#This Row],[M4]],$H1728:$L$2227,4,FALSE)),0)</f>
        <v>0</v>
      </c>
      <c r="AE1727" s="15">
        <f>IFERROR(_xlfn.IFNA(VLOOKUP(Fullmath[[#This Row],[M5]],$H$2:$L1726,2,FALSE),VLOOKUP(Fullmath[[#This Row],[M5]],$H1728:$L$2227,2,FALSE)),0)</f>
        <v>0</v>
      </c>
      <c r="AF1727" s="16">
        <f>IFERROR(_xlfn.IFNA(VLOOKUP(Fullmath[[#This Row],[M5]],$H$2:$L1726,4,FALSE),VLOOKUP(Fullmath[[#This Row],[M5]],$H1728:$L$2227,4,FALSE)),0)</f>
        <v>0</v>
      </c>
      <c r="AI1727" s="15">
        <f>IFERROR(_xlfn.IFNA(VLOOKUP(Fullmath[[#This Row],[M6]],$H$2:$L1726,2,FALSE),VLOOKUP(Fullmath[[#This Row],[M6]],$H1728:$L$2227,2,FALSE)),0)</f>
        <v>0</v>
      </c>
      <c r="AJ1727" s="16">
        <f>IFERROR(_xlfn.IFNA(VLOOKUP(Fullmath[[#This Row],[M6]],$H$2:$L1726,4,FALSE),VLOOKUP(Fullmath[[#This Row],[M6]],$H1728:$L$2227,4,FALSE)),0)</f>
        <v>0</v>
      </c>
      <c r="AM1727" s="6">
        <f>(IFERROR(VLOOKUP(AK1727,Components[[Name]:[Price]],2,FALSE),0))</f>
        <v>0</v>
      </c>
      <c r="AP1727" s="6">
        <f>(IFERROR(VLOOKUP(AN1727,Components[[Name]:[Price]],2,FALSE),0))</f>
        <v>0</v>
      </c>
      <c r="AS1727" s="6">
        <f>(IFERROR(VLOOKUP(AQ1727,Components[[Name]:[Price]],2,FALSE),0))</f>
        <v>0</v>
      </c>
      <c r="AV1727" s="6">
        <f>(IFERROR(VLOOKUP(AT1727,Components[[Name]:[Price]],2,FALSE),0))</f>
        <v>0</v>
      </c>
      <c r="AY1727" s="6">
        <f>(IFERROR(VLOOKUP(AW1727,Components[[Name]:[Price]],2,FALSE),0))</f>
        <v>0</v>
      </c>
      <c r="BB1727" s="6">
        <f>(IFERROR(VLOOKUP(AZ1727,Components[[Name]:[Price]],2,FALSE),0))</f>
        <v>0</v>
      </c>
    </row>
    <row r="1728" spans="9:54" x14ac:dyDescent="0.2">
      <c r="I1728" s="7" t="e">
        <f>Fullmath[[#This Row],[Total CP]]/Fullmath[[#This Row],[Quantity]]</f>
        <v>#DIV/0!</v>
      </c>
      <c r="J17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8" s="6" t="e">
        <f>Fullmath[[#This Row],[Mat Cost]]/Fullmath[[#This Row],[Quantity]]</f>
        <v>#DIV/0!</v>
      </c>
      <c r="L17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8" s="14"/>
      <c r="O1728" s="15">
        <f>IFERROR(_xlfn.IFNA(VLOOKUP(Fullmath[[#This Row],[M1]],$H$2:$L1727,2,FALSE),VLOOKUP(Fullmath[[#This Row],[M1]],$H1729:$L$2227,2,FALSE)),0)</f>
        <v>0</v>
      </c>
      <c r="P1728" s="16">
        <f>IFERROR(_xlfn.IFNA(VLOOKUP(Fullmath[[#This Row],[M1]],$H$2:$L1727,4,FALSE),VLOOKUP(Fullmath[[#This Row],[M1]],$H1729:$L$2227,4,FALSE)),0)</f>
        <v>0</v>
      </c>
      <c r="S1728" s="15">
        <f>IFERROR(_xlfn.IFNA(VLOOKUP(Fullmath[[#This Row],[M2]],$H$2:$L1727,2,FALSE),VLOOKUP(Fullmath[[#This Row],[M2]],$H1729:$L$2227,2,FALSE)),0)</f>
        <v>0</v>
      </c>
      <c r="T1728" s="16">
        <f>IFERROR(_xlfn.IFNA(VLOOKUP(Fullmath[[#This Row],[M2]],$H$2:$L1727,4,FALSE),VLOOKUP(Fullmath[[#This Row],[M2]],$H1729:$L$2227,4,FALSE)),0)</f>
        <v>0</v>
      </c>
      <c r="W1728" s="15">
        <f>IFERROR(_xlfn.IFNA(VLOOKUP(Fullmath[[#This Row],[M3]],$H$2:$L1727,2,FALSE),VLOOKUP(Fullmath[[#This Row],[M3]],$H1729:$L$2227,2,FALSE)),0)</f>
        <v>0</v>
      </c>
      <c r="X1728" s="16">
        <f>IFERROR(_xlfn.IFNA(VLOOKUP(Fullmath[[#This Row],[M3]],$H$2:$L1727,4,FALSE),VLOOKUP(Fullmath[[#This Row],[M3]],$H1729:$L$2227,4,FALSE)),0)</f>
        <v>0</v>
      </c>
      <c r="AA1728" s="15">
        <f>IFERROR(_xlfn.IFNA(VLOOKUP(Fullmath[[#This Row],[M4]],$H$2:$L1727,2,FALSE),VLOOKUP(Fullmath[[#This Row],[M4]],$H1729:$L$2227,2,FALSE)),0)</f>
        <v>0</v>
      </c>
      <c r="AB1728" s="16">
        <f>IFERROR(_xlfn.IFNA(VLOOKUP(Fullmath[[#This Row],[M4]],$H$2:$L1727,4,FALSE),VLOOKUP(Fullmath[[#This Row],[M4]],$H1729:$L$2227,4,FALSE)),0)</f>
        <v>0</v>
      </c>
      <c r="AE1728" s="15">
        <f>IFERROR(_xlfn.IFNA(VLOOKUP(Fullmath[[#This Row],[M5]],$H$2:$L1727,2,FALSE),VLOOKUP(Fullmath[[#This Row],[M5]],$H1729:$L$2227,2,FALSE)),0)</f>
        <v>0</v>
      </c>
      <c r="AF1728" s="16">
        <f>IFERROR(_xlfn.IFNA(VLOOKUP(Fullmath[[#This Row],[M5]],$H$2:$L1727,4,FALSE),VLOOKUP(Fullmath[[#This Row],[M5]],$H1729:$L$2227,4,FALSE)),0)</f>
        <v>0</v>
      </c>
      <c r="AI1728" s="15">
        <f>IFERROR(_xlfn.IFNA(VLOOKUP(Fullmath[[#This Row],[M6]],$H$2:$L1727,2,FALSE),VLOOKUP(Fullmath[[#This Row],[M6]],$H1729:$L$2227,2,FALSE)),0)</f>
        <v>0</v>
      </c>
      <c r="AJ1728" s="16">
        <f>IFERROR(_xlfn.IFNA(VLOOKUP(Fullmath[[#This Row],[M6]],$H$2:$L1727,4,FALSE),VLOOKUP(Fullmath[[#This Row],[M6]],$H1729:$L$2227,4,FALSE)),0)</f>
        <v>0</v>
      </c>
      <c r="AM1728" s="6">
        <f>(IFERROR(VLOOKUP(AK1728,Components[[Name]:[Price]],2,FALSE),0))</f>
        <v>0</v>
      </c>
      <c r="AP1728" s="6">
        <f>(IFERROR(VLOOKUP(AN1728,Components[[Name]:[Price]],2,FALSE),0))</f>
        <v>0</v>
      </c>
      <c r="AS1728" s="6">
        <f>(IFERROR(VLOOKUP(AQ1728,Components[[Name]:[Price]],2,FALSE),0))</f>
        <v>0</v>
      </c>
      <c r="AV1728" s="6">
        <f>(IFERROR(VLOOKUP(AT1728,Components[[Name]:[Price]],2,FALSE),0))</f>
        <v>0</v>
      </c>
      <c r="AY1728" s="6">
        <f>(IFERROR(VLOOKUP(AW1728,Components[[Name]:[Price]],2,FALSE),0))</f>
        <v>0</v>
      </c>
      <c r="BB1728" s="6">
        <f>(IFERROR(VLOOKUP(AZ1728,Components[[Name]:[Price]],2,FALSE),0))</f>
        <v>0</v>
      </c>
    </row>
    <row r="1729" spans="9:54" x14ac:dyDescent="0.2">
      <c r="I1729" s="7" t="e">
        <f>Fullmath[[#This Row],[Total CP]]/Fullmath[[#This Row],[Quantity]]</f>
        <v>#DIV/0!</v>
      </c>
      <c r="J17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29" s="6" t="e">
        <f>Fullmath[[#This Row],[Mat Cost]]/Fullmath[[#This Row],[Quantity]]</f>
        <v>#DIV/0!</v>
      </c>
      <c r="L17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29" s="14"/>
      <c r="O1729" s="15">
        <f>IFERROR(_xlfn.IFNA(VLOOKUP(Fullmath[[#This Row],[M1]],$H$2:$L1728,2,FALSE),VLOOKUP(Fullmath[[#This Row],[M1]],$H1730:$L$2227,2,FALSE)),0)</f>
        <v>0</v>
      </c>
      <c r="P1729" s="16">
        <f>IFERROR(_xlfn.IFNA(VLOOKUP(Fullmath[[#This Row],[M1]],$H$2:$L1728,4,FALSE),VLOOKUP(Fullmath[[#This Row],[M1]],$H1730:$L$2227,4,FALSE)),0)</f>
        <v>0</v>
      </c>
      <c r="S1729" s="15">
        <f>IFERROR(_xlfn.IFNA(VLOOKUP(Fullmath[[#This Row],[M2]],$H$2:$L1728,2,FALSE),VLOOKUP(Fullmath[[#This Row],[M2]],$H1730:$L$2227,2,FALSE)),0)</f>
        <v>0</v>
      </c>
      <c r="T1729" s="16">
        <f>IFERROR(_xlfn.IFNA(VLOOKUP(Fullmath[[#This Row],[M2]],$H$2:$L1728,4,FALSE),VLOOKUP(Fullmath[[#This Row],[M2]],$H1730:$L$2227,4,FALSE)),0)</f>
        <v>0</v>
      </c>
      <c r="W1729" s="15">
        <f>IFERROR(_xlfn.IFNA(VLOOKUP(Fullmath[[#This Row],[M3]],$H$2:$L1728,2,FALSE),VLOOKUP(Fullmath[[#This Row],[M3]],$H1730:$L$2227,2,FALSE)),0)</f>
        <v>0</v>
      </c>
      <c r="X1729" s="16">
        <f>IFERROR(_xlfn.IFNA(VLOOKUP(Fullmath[[#This Row],[M3]],$H$2:$L1728,4,FALSE),VLOOKUP(Fullmath[[#This Row],[M3]],$H1730:$L$2227,4,FALSE)),0)</f>
        <v>0</v>
      </c>
      <c r="AA1729" s="15">
        <f>IFERROR(_xlfn.IFNA(VLOOKUP(Fullmath[[#This Row],[M4]],$H$2:$L1728,2,FALSE),VLOOKUP(Fullmath[[#This Row],[M4]],$H1730:$L$2227,2,FALSE)),0)</f>
        <v>0</v>
      </c>
      <c r="AB1729" s="16">
        <f>IFERROR(_xlfn.IFNA(VLOOKUP(Fullmath[[#This Row],[M4]],$H$2:$L1728,4,FALSE),VLOOKUP(Fullmath[[#This Row],[M4]],$H1730:$L$2227,4,FALSE)),0)</f>
        <v>0</v>
      </c>
      <c r="AE1729" s="15">
        <f>IFERROR(_xlfn.IFNA(VLOOKUP(Fullmath[[#This Row],[M5]],$H$2:$L1728,2,FALSE),VLOOKUP(Fullmath[[#This Row],[M5]],$H1730:$L$2227,2,FALSE)),0)</f>
        <v>0</v>
      </c>
      <c r="AF1729" s="16">
        <f>IFERROR(_xlfn.IFNA(VLOOKUP(Fullmath[[#This Row],[M5]],$H$2:$L1728,4,FALSE),VLOOKUP(Fullmath[[#This Row],[M5]],$H1730:$L$2227,4,FALSE)),0)</f>
        <v>0</v>
      </c>
      <c r="AI1729" s="15">
        <f>IFERROR(_xlfn.IFNA(VLOOKUP(Fullmath[[#This Row],[M6]],$H$2:$L1728,2,FALSE),VLOOKUP(Fullmath[[#This Row],[M6]],$H1730:$L$2227,2,FALSE)),0)</f>
        <v>0</v>
      </c>
      <c r="AJ1729" s="16">
        <f>IFERROR(_xlfn.IFNA(VLOOKUP(Fullmath[[#This Row],[M6]],$H$2:$L1728,4,FALSE),VLOOKUP(Fullmath[[#This Row],[M6]],$H1730:$L$2227,4,FALSE)),0)</f>
        <v>0</v>
      </c>
      <c r="AM1729" s="6">
        <f>(IFERROR(VLOOKUP(AK1729,Components[[Name]:[Price]],2,FALSE),0))</f>
        <v>0</v>
      </c>
      <c r="AP1729" s="6">
        <f>(IFERROR(VLOOKUP(AN1729,Components[[Name]:[Price]],2,FALSE),0))</f>
        <v>0</v>
      </c>
      <c r="AS1729" s="6">
        <f>(IFERROR(VLOOKUP(AQ1729,Components[[Name]:[Price]],2,FALSE),0))</f>
        <v>0</v>
      </c>
      <c r="AV1729" s="6">
        <f>(IFERROR(VLOOKUP(AT1729,Components[[Name]:[Price]],2,FALSE),0))</f>
        <v>0</v>
      </c>
      <c r="AY1729" s="6">
        <f>(IFERROR(VLOOKUP(AW1729,Components[[Name]:[Price]],2,FALSE),0))</f>
        <v>0</v>
      </c>
      <c r="BB1729" s="6">
        <f>(IFERROR(VLOOKUP(AZ1729,Components[[Name]:[Price]],2,FALSE),0))</f>
        <v>0</v>
      </c>
    </row>
    <row r="1730" spans="9:54" x14ac:dyDescent="0.2">
      <c r="I1730" s="7" t="e">
        <f>Fullmath[[#This Row],[Total CP]]/Fullmath[[#This Row],[Quantity]]</f>
        <v>#DIV/0!</v>
      </c>
      <c r="J17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0" s="6" t="e">
        <f>Fullmath[[#This Row],[Mat Cost]]/Fullmath[[#This Row],[Quantity]]</f>
        <v>#DIV/0!</v>
      </c>
      <c r="L17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0" s="14"/>
      <c r="O1730" s="15">
        <f>IFERROR(_xlfn.IFNA(VLOOKUP(Fullmath[[#This Row],[M1]],$H$2:$L1729,2,FALSE),VLOOKUP(Fullmath[[#This Row],[M1]],$H1731:$L$2227,2,FALSE)),0)</f>
        <v>0</v>
      </c>
      <c r="P1730" s="16">
        <f>IFERROR(_xlfn.IFNA(VLOOKUP(Fullmath[[#This Row],[M1]],$H$2:$L1729,4,FALSE),VLOOKUP(Fullmath[[#This Row],[M1]],$H1731:$L$2227,4,FALSE)),0)</f>
        <v>0</v>
      </c>
      <c r="S1730" s="15">
        <f>IFERROR(_xlfn.IFNA(VLOOKUP(Fullmath[[#This Row],[M2]],$H$2:$L1729,2,FALSE),VLOOKUP(Fullmath[[#This Row],[M2]],$H1731:$L$2227,2,FALSE)),0)</f>
        <v>0</v>
      </c>
      <c r="T1730" s="16">
        <f>IFERROR(_xlfn.IFNA(VLOOKUP(Fullmath[[#This Row],[M2]],$H$2:$L1729,4,FALSE),VLOOKUP(Fullmath[[#This Row],[M2]],$H1731:$L$2227,4,FALSE)),0)</f>
        <v>0</v>
      </c>
      <c r="W1730" s="15">
        <f>IFERROR(_xlfn.IFNA(VLOOKUP(Fullmath[[#This Row],[M3]],$H$2:$L1729,2,FALSE),VLOOKUP(Fullmath[[#This Row],[M3]],$H1731:$L$2227,2,FALSE)),0)</f>
        <v>0</v>
      </c>
      <c r="X1730" s="16">
        <f>IFERROR(_xlfn.IFNA(VLOOKUP(Fullmath[[#This Row],[M3]],$H$2:$L1729,4,FALSE),VLOOKUP(Fullmath[[#This Row],[M3]],$H1731:$L$2227,4,FALSE)),0)</f>
        <v>0</v>
      </c>
      <c r="AA1730" s="15">
        <f>IFERROR(_xlfn.IFNA(VLOOKUP(Fullmath[[#This Row],[M4]],$H$2:$L1729,2,FALSE),VLOOKUP(Fullmath[[#This Row],[M4]],$H1731:$L$2227,2,FALSE)),0)</f>
        <v>0</v>
      </c>
      <c r="AB1730" s="16">
        <f>IFERROR(_xlfn.IFNA(VLOOKUP(Fullmath[[#This Row],[M4]],$H$2:$L1729,4,FALSE),VLOOKUP(Fullmath[[#This Row],[M4]],$H1731:$L$2227,4,FALSE)),0)</f>
        <v>0</v>
      </c>
      <c r="AE1730" s="15">
        <f>IFERROR(_xlfn.IFNA(VLOOKUP(Fullmath[[#This Row],[M5]],$H$2:$L1729,2,FALSE),VLOOKUP(Fullmath[[#This Row],[M5]],$H1731:$L$2227,2,FALSE)),0)</f>
        <v>0</v>
      </c>
      <c r="AF1730" s="16">
        <f>IFERROR(_xlfn.IFNA(VLOOKUP(Fullmath[[#This Row],[M5]],$H$2:$L1729,4,FALSE),VLOOKUP(Fullmath[[#This Row],[M5]],$H1731:$L$2227,4,FALSE)),0)</f>
        <v>0</v>
      </c>
      <c r="AI1730" s="15">
        <f>IFERROR(_xlfn.IFNA(VLOOKUP(Fullmath[[#This Row],[M6]],$H$2:$L1729,2,FALSE),VLOOKUP(Fullmath[[#This Row],[M6]],$H1731:$L$2227,2,FALSE)),0)</f>
        <v>0</v>
      </c>
      <c r="AJ1730" s="16">
        <f>IFERROR(_xlfn.IFNA(VLOOKUP(Fullmath[[#This Row],[M6]],$H$2:$L1729,4,FALSE),VLOOKUP(Fullmath[[#This Row],[M6]],$H1731:$L$2227,4,FALSE)),0)</f>
        <v>0</v>
      </c>
      <c r="AM1730" s="6">
        <f>(IFERROR(VLOOKUP(AK1730,Components[[Name]:[Price]],2,FALSE),0))</f>
        <v>0</v>
      </c>
      <c r="AP1730" s="6">
        <f>(IFERROR(VLOOKUP(AN1730,Components[[Name]:[Price]],2,FALSE),0))</f>
        <v>0</v>
      </c>
      <c r="AS1730" s="6">
        <f>(IFERROR(VLOOKUP(AQ1730,Components[[Name]:[Price]],2,FALSE),0))</f>
        <v>0</v>
      </c>
      <c r="AV1730" s="6">
        <f>(IFERROR(VLOOKUP(AT1730,Components[[Name]:[Price]],2,FALSE),0))</f>
        <v>0</v>
      </c>
      <c r="AY1730" s="6">
        <f>(IFERROR(VLOOKUP(AW1730,Components[[Name]:[Price]],2,FALSE),0))</f>
        <v>0</v>
      </c>
      <c r="BB1730" s="6">
        <f>(IFERROR(VLOOKUP(AZ1730,Components[[Name]:[Price]],2,FALSE),0))</f>
        <v>0</v>
      </c>
    </row>
    <row r="1731" spans="9:54" x14ac:dyDescent="0.2">
      <c r="I1731" s="7" t="e">
        <f>Fullmath[[#This Row],[Total CP]]/Fullmath[[#This Row],[Quantity]]</f>
        <v>#DIV/0!</v>
      </c>
      <c r="J17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1" s="6" t="e">
        <f>Fullmath[[#This Row],[Mat Cost]]/Fullmath[[#This Row],[Quantity]]</f>
        <v>#DIV/0!</v>
      </c>
      <c r="L17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1" s="14"/>
      <c r="O1731" s="15">
        <f>IFERROR(_xlfn.IFNA(VLOOKUP(Fullmath[[#This Row],[M1]],$H$2:$L1730,2,FALSE),VLOOKUP(Fullmath[[#This Row],[M1]],$H1732:$L$2227,2,FALSE)),0)</f>
        <v>0</v>
      </c>
      <c r="P1731" s="16">
        <f>IFERROR(_xlfn.IFNA(VLOOKUP(Fullmath[[#This Row],[M1]],$H$2:$L1730,4,FALSE),VLOOKUP(Fullmath[[#This Row],[M1]],$H1732:$L$2227,4,FALSE)),0)</f>
        <v>0</v>
      </c>
      <c r="S1731" s="15">
        <f>IFERROR(_xlfn.IFNA(VLOOKUP(Fullmath[[#This Row],[M2]],$H$2:$L1730,2,FALSE),VLOOKUP(Fullmath[[#This Row],[M2]],$H1732:$L$2227,2,FALSE)),0)</f>
        <v>0</v>
      </c>
      <c r="T1731" s="16">
        <f>IFERROR(_xlfn.IFNA(VLOOKUP(Fullmath[[#This Row],[M2]],$H$2:$L1730,4,FALSE),VLOOKUP(Fullmath[[#This Row],[M2]],$H1732:$L$2227,4,FALSE)),0)</f>
        <v>0</v>
      </c>
      <c r="W1731" s="15">
        <f>IFERROR(_xlfn.IFNA(VLOOKUP(Fullmath[[#This Row],[M3]],$H$2:$L1730,2,FALSE),VLOOKUP(Fullmath[[#This Row],[M3]],$H1732:$L$2227,2,FALSE)),0)</f>
        <v>0</v>
      </c>
      <c r="X1731" s="16">
        <f>IFERROR(_xlfn.IFNA(VLOOKUP(Fullmath[[#This Row],[M3]],$H$2:$L1730,4,FALSE),VLOOKUP(Fullmath[[#This Row],[M3]],$H1732:$L$2227,4,FALSE)),0)</f>
        <v>0</v>
      </c>
      <c r="AA1731" s="15">
        <f>IFERROR(_xlfn.IFNA(VLOOKUP(Fullmath[[#This Row],[M4]],$H$2:$L1730,2,FALSE),VLOOKUP(Fullmath[[#This Row],[M4]],$H1732:$L$2227,2,FALSE)),0)</f>
        <v>0</v>
      </c>
      <c r="AB1731" s="16">
        <f>IFERROR(_xlfn.IFNA(VLOOKUP(Fullmath[[#This Row],[M4]],$H$2:$L1730,4,FALSE),VLOOKUP(Fullmath[[#This Row],[M4]],$H1732:$L$2227,4,FALSE)),0)</f>
        <v>0</v>
      </c>
      <c r="AE1731" s="15">
        <f>IFERROR(_xlfn.IFNA(VLOOKUP(Fullmath[[#This Row],[M5]],$H$2:$L1730,2,FALSE),VLOOKUP(Fullmath[[#This Row],[M5]],$H1732:$L$2227,2,FALSE)),0)</f>
        <v>0</v>
      </c>
      <c r="AF1731" s="16">
        <f>IFERROR(_xlfn.IFNA(VLOOKUP(Fullmath[[#This Row],[M5]],$H$2:$L1730,4,FALSE),VLOOKUP(Fullmath[[#This Row],[M5]],$H1732:$L$2227,4,FALSE)),0)</f>
        <v>0</v>
      </c>
      <c r="AI1731" s="15">
        <f>IFERROR(_xlfn.IFNA(VLOOKUP(Fullmath[[#This Row],[M6]],$H$2:$L1730,2,FALSE),VLOOKUP(Fullmath[[#This Row],[M6]],$H1732:$L$2227,2,FALSE)),0)</f>
        <v>0</v>
      </c>
      <c r="AJ1731" s="16">
        <f>IFERROR(_xlfn.IFNA(VLOOKUP(Fullmath[[#This Row],[M6]],$H$2:$L1730,4,FALSE),VLOOKUP(Fullmath[[#This Row],[M6]],$H1732:$L$2227,4,FALSE)),0)</f>
        <v>0</v>
      </c>
      <c r="AM1731" s="6">
        <f>(IFERROR(VLOOKUP(AK1731,Components[[Name]:[Price]],2,FALSE),0))</f>
        <v>0</v>
      </c>
      <c r="AP1731" s="6">
        <f>(IFERROR(VLOOKUP(AN1731,Components[[Name]:[Price]],2,FALSE),0))</f>
        <v>0</v>
      </c>
      <c r="AS1731" s="6">
        <f>(IFERROR(VLOOKUP(AQ1731,Components[[Name]:[Price]],2,FALSE),0))</f>
        <v>0</v>
      </c>
      <c r="AV1731" s="6">
        <f>(IFERROR(VLOOKUP(AT1731,Components[[Name]:[Price]],2,FALSE),0))</f>
        <v>0</v>
      </c>
      <c r="AY1731" s="6">
        <f>(IFERROR(VLOOKUP(AW1731,Components[[Name]:[Price]],2,FALSE),0))</f>
        <v>0</v>
      </c>
      <c r="BB1731" s="6">
        <f>(IFERROR(VLOOKUP(AZ1731,Components[[Name]:[Price]],2,FALSE),0))</f>
        <v>0</v>
      </c>
    </row>
    <row r="1732" spans="9:54" x14ac:dyDescent="0.2">
      <c r="I1732" s="7" t="e">
        <f>Fullmath[[#This Row],[Total CP]]/Fullmath[[#This Row],[Quantity]]</f>
        <v>#DIV/0!</v>
      </c>
      <c r="J17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2" s="6" t="e">
        <f>Fullmath[[#This Row],[Mat Cost]]/Fullmath[[#This Row],[Quantity]]</f>
        <v>#DIV/0!</v>
      </c>
      <c r="L17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2" s="14"/>
      <c r="O1732" s="15">
        <f>IFERROR(_xlfn.IFNA(VLOOKUP(Fullmath[[#This Row],[M1]],$H$2:$L1731,2,FALSE),VLOOKUP(Fullmath[[#This Row],[M1]],$H1733:$L$2227,2,FALSE)),0)</f>
        <v>0</v>
      </c>
      <c r="P1732" s="16">
        <f>IFERROR(_xlfn.IFNA(VLOOKUP(Fullmath[[#This Row],[M1]],$H$2:$L1731,4,FALSE),VLOOKUP(Fullmath[[#This Row],[M1]],$H1733:$L$2227,4,FALSE)),0)</f>
        <v>0</v>
      </c>
      <c r="S1732" s="15">
        <f>IFERROR(_xlfn.IFNA(VLOOKUP(Fullmath[[#This Row],[M2]],$H$2:$L1731,2,FALSE),VLOOKUP(Fullmath[[#This Row],[M2]],$H1733:$L$2227,2,FALSE)),0)</f>
        <v>0</v>
      </c>
      <c r="T1732" s="16">
        <f>IFERROR(_xlfn.IFNA(VLOOKUP(Fullmath[[#This Row],[M2]],$H$2:$L1731,4,FALSE),VLOOKUP(Fullmath[[#This Row],[M2]],$H1733:$L$2227,4,FALSE)),0)</f>
        <v>0</v>
      </c>
      <c r="W1732" s="15">
        <f>IFERROR(_xlfn.IFNA(VLOOKUP(Fullmath[[#This Row],[M3]],$H$2:$L1731,2,FALSE),VLOOKUP(Fullmath[[#This Row],[M3]],$H1733:$L$2227,2,FALSE)),0)</f>
        <v>0</v>
      </c>
      <c r="X1732" s="16">
        <f>IFERROR(_xlfn.IFNA(VLOOKUP(Fullmath[[#This Row],[M3]],$H$2:$L1731,4,FALSE),VLOOKUP(Fullmath[[#This Row],[M3]],$H1733:$L$2227,4,FALSE)),0)</f>
        <v>0</v>
      </c>
      <c r="AA1732" s="15">
        <f>IFERROR(_xlfn.IFNA(VLOOKUP(Fullmath[[#This Row],[M4]],$H$2:$L1731,2,FALSE),VLOOKUP(Fullmath[[#This Row],[M4]],$H1733:$L$2227,2,FALSE)),0)</f>
        <v>0</v>
      </c>
      <c r="AB1732" s="16">
        <f>IFERROR(_xlfn.IFNA(VLOOKUP(Fullmath[[#This Row],[M4]],$H$2:$L1731,4,FALSE),VLOOKUP(Fullmath[[#This Row],[M4]],$H1733:$L$2227,4,FALSE)),0)</f>
        <v>0</v>
      </c>
      <c r="AE1732" s="15">
        <f>IFERROR(_xlfn.IFNA(VLOOKUP(Fullmath[[#This Row],[M5]],$H$2:$L1731,2,FALSE),VLOOKUP(Fullmath[[#This Row],[M5]],$H1733:$L$2227,2,FALSE)),0)</f>
        <v>0</v>
      </c>
      <c r="AF1732" s="16">
        <f>IFERROR(_xlfn.IFNA(VLOOKUP(Fullmath[[#This Row],[M5]],$H$2:$L1731,4,FALSE),VLOOKUP(Fullmath[[#This Row],[M5]],$H1733:$L$2227,4,FALSE)),0)</f>
        <v>0</v>
      </c>
      <c r="AI1732" s="15">
        <f>IFERROR(_xlfn.IFNA(VLOOKUP(Fullmath[[#This Row],[M6]],$H$2:$L1731,2,FALSE),VLOOKUP(Fullmath[[#This Row],[M6]],$H1733:$L$2227,2,FALSE)),0)</f>
        <v>0</v>
      </c>
      <c r="AJ1732" s="16">
        <f>IFERROR(_xlfn.IFNA(VLOOKUP(Fullmath[[#This Row],[M6]],$H$2:$L1731,4,FALSE),VLOOKUP(Fullmath[[#This Row],[M6]],$H1733:$L$2227,4,FALSE)),0)</f>
        <v>0</v>
      </c>
      <c r="AM1732" s="6">
        <f>(IFERROR(VLOOKUP(AK1732,Components[[Name]:[Price]],2,FALSE),0))</f>
        <v>0</v>
      </c>
      <c r="AP1732" s="6">
        <f>(IFERROR(VLOOKUP(AN1732,Components[[Name]:[Price]],2,FALSE),0))</f>
        <v>0</v>
      </c>
      <c r="AS1732" s="6">
        <f>(IFERROR(VLOOKUP(AQ1732,Components[[Name]:[Price]],2,FALSE),0))</f>
        <v>0</v>
      </c>
      <c r="AV1732" s="6">
        <f>(IFERROR(VLOOKUP(AT1732,Components[[Name]:[Price]],2,FALSE),0))</f>
        <v>0</v>
      </c>
      <c r="AY1732" s="6">
        <f>(IFERROR(VLOOKUP(AW1732,Components[[Name]:[Price]],2,FALSE),0))</f>
        <v>0</v>
      </c>
      <c r="BB1732" s="6">
        <f>(IFERROR(VLOOKUP(AZ1732,Components[[Name]:[Price]],2,FALSE),0))</f>
        <v>0</v>
      </c>
    </row>
    <row r="1733" spans="9:54" x14ac:dyDescent="0.2">
      <c r="I1733" s="7" t="e">
        <f>Fullmath[[#This Row],[Total CP]]/Fullmath[[#This Row],[Quantity]]</f>
        <v>#DIV/0!</v>
      </c>
      <c r="J17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3" s="6" t="e">
        <f>Fullmath[[#This Row],[Mat Cost]]/Fullmath[[#This Row],[Quantity]]</f>
        <v>#DIV/0!</v>
      </c>
      <c r="L17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3" s="14"/>
      <c r="O1733" s="15">
        <f>IFERROR(_xlfn.IFNA(VLOOKUP(Fullmath[[#This Row],[M1]],$H$2:$L1732,2,FALSE),VLOOKUP(Fullmath[[#This Row],[M1]],$H1734:$L$2227,2,FALSE)),0)</f>
        <v>0</v>
      </c>
      <c r="P1733" s="16">
        <f>IFERROR(_xlfn.IFNA(VLOOKUP(Fullmath[[#This Row],[M1]],$H$2:$L1732,4,FALSE),VLOOKUP(Fullmath[[#This Row],[M1]],$H1734:$L$2227,4,FALSE)),0)</f>
        <v>0</v>
      </c>
      <c r="S1733" s="15">
        <f>IFERROR(_xlfn.IFNA(VLOOKUP(Fullmath[[#This Row],[M2]],$H$2:$L1732,2,FALSE),VLOOKUP(Fullmath[[#This Row],[M2]],$H1734:$L$2227,2,FALSE)),0)</f>
        <v>0</v>
      </c>
      <c r="T1733" s="16">
        <f>IFERROR(_xlfn.IFNA(VLOOKUP(Fullmath[[#This Row],[M2]],$H$2:$L1732,4,FALSE),VLOOKUP(Fullmath[[#This Row],[M2]],$H1734:$L$2227,4,FALSE)),0)</f>
        <v>0</v>
      </c>
      <c r="W1733" s="15">
        <f>IFERROR(_xlfn.IFNA(VLOOKUP(Fullmath[[#This Row],[M3]],$H$2:$L1732,2,FALSE),VLOOKUP(Fullmath[[#This Row],[M3]],$H1734:$L$2227,2,FALSE)),0)</f>
        <v>0</v>
      </c>
      <c r="X1733" s="16">
        <f>IFERROR(_xlfn.IFNA(VLOOKUP(Fullmath[[#This Row],[M3]],$H$2:$L1732,4,FALSE),VLOOKUP(Fullmath[[#This Row],[M3]],$H1734:$L$2227,4,FALSE)),0)</f>
        <v>0</v>
      </c>
      <c r="AA1733" s="15">
        <f>IFERROR(_xlfn.IFNA(VLOOKUP(Fullmath[[#This Row],[M4]],$H$2:$L1732,2,FALSE),VLOOKUP(Fullmath[[#This Row],[M4]],$H1734:$L$2227,2,FALSE)),0)</f>
        <v>0</v>
      </c>
      <c r="AB1733" s="16">
        <f>IFERROR(_xlfn.IFNA(VLOOKUP(Fullmath[[#This Row],[M4]],$H$2:$L1732,4,FALSE),VLOOKUP(Fullmath[[#This Row],[M4]],$H1734:$L$2227,4,FALSE)),0)</f>
        <v>0</v>
      </c>
      <c r="AE1733" s="15">
        <f>IFERROR(_xlfn.IFNA(VLOOKUP(Fullmath[[#This Row],[M5]],$H$2:$L1732,2,FALSE),VLOOKUP(Fullmath[[#This Row],[M5]],$H1734:$L$2227,2,FALSE)),0)</f>
        <v>0</v>
      </c>
      <c r="AF1733" s="16">
        <f>IFERROR(_xlfn.IFNA(VLOOKUP(Fullmath[[#This Row],[M5]],$H$2:$L1732,4,FALSE),VLOOKUP(Fullmath[[#This Row],[M5]],$H1734:$L$2227,4,FALSE)),0)</f>
        <v>0</v>
      </c>
      <c r="AI1733" s="15">
        <f>IFERROR(_xlfn.IFNA(VLOOKUP(Fullmath[[#This Row],[M6]],$H$2:$L1732,2,FALSE),VLOOKUP(Fullmath[[#This Row],[M6]],$H1734:$L$2227,2,FALSE)),0)</f>
        <v>0</v>
      </c>
      <c r="AJ1733" s="16">
        <f>IFERROR(_xlfn.IFNA(VLOOKUP(Fullmath[[#This Row],[M6]],$H$2:$L1732,4,FALSE),VLOOKUP(Fullmath[[#This Row],[M6]],$H1734:$L$2227,4,FALSE)),0)</f>
        <v>0</v>
      </c>
      <c r="AM1733" s="6">
        <f>(IFERROR(VLOOKUP(AK1733,Components[[Name]:[Price]],2,FALSE),0))</f>
        <v>0</v>
      </c>
      <c r="AP1733" s="6">
        <f>(IFERROR(VLOOKUP(AN1733,Components[[Name]:[Price]],2,FALSE),0))</f>
        <v>0</v>
      </c>
      <c r="AS1733" s="6">
        <f>(IFERROR(VLOOKUP(AQ1733,Components[[Name]:[Price]],2,FALSE),0))</f>
        <v>0</v>
      </c>
      <c r="AV1733" s="6">
        <f>(IFERROR(VLOOKUP(AT1733,Components[[Name]:[Price]],2,FALSE),0))</f>
        <v>0</v>
      </c>
      <c r="AY1733" s="6">
        <f>(IFERROR(VLOOKUP(AW1733,Components[[Name]:[Price]],2,FALSE),0))</f>
        <v>0</v>
      </c>
      <c r="BB1733" s="6">
        <f>(IFERROR(VLOOKUP(AZ1733,Components[[Name]:[Price]],2,FALSE),0))</f>
        <v>0</v>
      </c>
    </row>
    <row r="1734" spans="9:54" x14ac:dyDescent="0.2">
      <c r="I1734" s="7" t="e">
        <f>Fullmath[[#This Row],[Total CP]]/Fullmath[[#This Row],[Quantity]]</f>
        <v>#DIV/0!</v>
      </c>
      <c r="J17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4" s="6" t="e">
        <f>Fullmath[[#This Row],[Mat Cost]]/Fullmath[[#This Row],[Quantity]]</f>
        <v>#DIV/0!</v>
      </c>
      <c r="L17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4" s="14"/>
      <c r="O1734" s="15">
        <f>IFERROR(_xlfn.IFNA(VLOOKUP(Fullmath[[#This Row],[M1]],$H$2:$L1733,2,FALSE),VLOOKUP(Fullmath[[#This Row],[M1]],$H1735:$L$2227,2,FALSE)),0)</f>
        <v>0</v>
      </c>
      <c r="P1734" s="16">
        <f>IFERROR(_xlfn.IFNA(VLOOKUP(Fullmath[[#This Row],[M1]],$H$2:$L1733,4,FALSE),VLOOKUP(Fullmath[[#This Row],[M1]],$H1735:$L$2227,4,FALSE)),0)</f>
        <v>0</v>
      </c>
      <c r="S1734" s="15">
        <f>IFERROR(_xlfn.IFNA(VLOOKUP(Fullmath[[#This Row],[M2]],$H$2:$L1733,2,FALSE),VLOOKUP(Fullmath[[#This Row],[M2]],$H1735:$L$2227,2,FALSE)),0)</f>
        <v>0</v>
      </c>
      <c r="T1734" s="16">
        <f>IFERROR(_xlfn.IFNA(VLOOKUP(Fullmath[[#This Row],[M2]],$H$2:$L1733,4,FALSE),VLOOKUP(Fullmath[[#This Row],[M2]],$H1735:$L$2227,4,FALSE)),0)</f>
        <v>0</v>
      </c>
      <c r="W1734" s="15">
        <f>IFERROR(_xlfn.IFNA(VLOOKUP(Fullmath[[#This Row],[M3]],$H$2:$L1733,2,FALSE),VLOOKUP(Fullmath[[#This Row],[M3]],$H1735:$L$2227,2,FALSE)),0)</f>
        <v>0</v>
      </c>
      <c r="X1734" s="16">
        <f>IFERROR(_xlfn.IFNA(VLOOKUP(Fullmath[[#This Row],[M3]],$H$2:$L1733,4,FALSE),VLOOKUP(Fullmath[[#This Row],[M3]],$H1735:$L$2227,4,FALSE)),0)</f>
        <v>0</v>
      </c>
      <c r="AA1734" s="15">
        <f>IFERROR(_xlfn.IFNA(VLOOKUP(Fullmath[[#This Row],[M4]],$H$2:$L1733,2,FALSE),VLOOKUP(Fullmath[[#This Row],[M4]],$H1735:$L$2227,2,FALSE)),0)</f>
        <v>0</v>
      </c>
      <c r="AB1734" s="16">
        <f>IFERROR(_xlfn.IFNA(VLOOKUP(Fullmath[[#This Row],[M4]],$H$2:$L1733,4,FALSE),VLOOKUP(Fullmath[[#This Row],[M4]],$H1735:$L$2227,4,FALSE)),0)</f>
        <v>0</v>
      </c>
      <c r="AE1734" s="15">
        <f>IFERROR(_xlfn.IFNA(VLOOKUP(Fullmath[[#This Row],[M5]],$H$2:$L1733,2,FALSE),VLOOKUP(Fullmath[[#This Row],[M5]],$H1735:$L$2227,2,FALSE)),0)</f>
        <v>0</v>
      </c>
      <c r="AF1734" s="16">
        <f>IFERROR(_xlfn.IFNA(VLOOKUP(Fullmath[[#This Row],[M5]],$H$2:$L1733,4,FALSE),VLOOKUP(Fullmath[[#This Row],[M5]],$H1735:$L$2227,4,FALSE)),0)</f>
        <v>0</v>
      </c>
      <c r="AI1734" s="15">
        <f>IFERROR(_xlfn.IFNA(VLOOKUP(Fullmath[[#This Row],[M6]],$H$2:$L1733,2,FALSE),VLOOKUP(Fullmath[[#This Row],[M6]],$H1735:$L$2227,2,FALSE)),0)</f>
        <v>0</v>
      </c>
      <c r="AJ1734" s="16">
        <f>IFERROR(_xlfn.IFNA(VLOOKUP(Fullmath[[#This Row],[M6]],$H$2:$L1733,4,FALSE),VLOOKUP(Fullmath[[#This Row],[M6]],$H1735:$L$2227,4,FALSE)),0)</f>
        <v>0</v>
      </c>
      <c r="AM1734" s="6">
        <f>(IFERROR(VLOOKUP(AK1734,Components[[Name]:[Price]],2,FALSE),0))</f>
        <v>0</v>
      </c>
      <c r="AP1734" s="6">
        <f>(IFERROR(VLOOKUP(AN1734,Components[[Name]:[Price]],2,FALSE),0))</f>
        <v>0</v>
      </c>
      <c r="AS1734" s="6">
        <f>(IFERROR(VLOOKUP(AQ1734,Components[[Name]:[Price]],2,FALSE),0))</f>
        <v>0</v>
      </c>
      <c r="AV1734" s="6">
        <f>(IFERROR(VLOOKUP(AT1734,Components[[Name]:[Price]],2,FALSE),0))</f>
        <v>0</v>
      </c>
      <c r="AY1734" s="6">
        <f>(IFERROR(VLOOKUP(AW1734,Components[[Name]:[Price]],2,FALSE),0))</f>
        <v>0</v>
      </c>
      <c r="BB1734" s="6">
        <f>(IFERROR(VLOOKUP(AZ1734,Components[[Name]:[Price]],2,FALSE),0))</f>
        <v>0</v>
      </c>
    </row>
    <row r="1735" spans="9:54" x14ac:dyDescent="0.2">
      <c r="I1735" s="7" t="e">
        <f>Fullmath[[#This Row],[Total CP]]/Fullmath[[#This Row],[Quantity]]</f>
        <v>#DIV/0!</v>
      </c>
      <c r="J17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5" s="6" t="e">
        <f>Fullmath[[#This Row],[Mat Cost]]/Fullmath[[#This Row],[Quantity]]</f>
        <v>#DIV/0!</v>
      </c>
      <c r="L17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5" s="14"/>
      <c r="O1735" s="15">
        <f>IFERROR(_xlfn.IFNA(VLOOKUP(Fullmath[[#This Row],[M1]],$H$2:$L1734,2,FALSE),VLOOKUP(Fullmath[[#This Row],[M1]],$H1736:$L$2227,2,FALSE)),0)</f>
        <v>0</v>
      </c>
      <c r="P1735" s="16">
        <f>IFERROR(_xlfn.IFNA(VLOOKUP(Fullmath[[#This Row],[M1]],$H$2:$L1734,4,FALSE),VLOOKUP(Fullmath[[#This Row],[M1]],$H1736:$L$2227,4,FALSE)),0)</f>
        <v>0</v>
      </c>
      <c r="S1735" s="15">
        <f>IFERROR(_xlfn.IFNA(VLOOKUP(Fullmath[[#This Row],[M2]],$H$2:$L1734,2,FALSE),VLOOKUP(Fullmath[[#This Row],[M2]],$H1736:$L$2227,2,FALSE)),0)</f>
        <v>0</v>
      </c>
      <c r="T1735" s="16">
        <f>IFERROR(_xlfn.IFNA(VLOOKUP(Fullmath[[#This Row],[M2]],$H$2:$L1734,4,FALSE),VLOOKUP(Fullmath[[#This Row],[M2]],$H1736:$L$2227,4,FALSE)),0)</f>
        <v>0</v>
      </c>
      <c r="W1735" s="15">
        <f>IFERROR(_xlfn.IFNA(VLOOKUP(Fullmath[[#This Row],[M3]],$H$2:$L1734,2,FALSE),VLOOKUP(Fullmath[[#This Row],[M3]],$H1736:$L$2227,2,FALSE)),0)</f>
        <v>0</v>
      </c>
      <c r="X1735" s="16">
        <f>IFERROR(_xlfn.IFNA(VLOOKUP(Fullmath[[#This Row],[M3]],$H$2:$L1734,4,FALSE),VLOOKUP(Fullmath[[#This Row],[M3]],$H1736:$L$2227,4,FALSE)),0)</f>
        <v>0</v>
      </c>
      <c r="AA1735" s="15">
        <f>IFERROR(_xlfn.IFNA(VLOOKUP(Fullmath[[#This Row],[M4]],$H$2:$L1734,2,FALSE),VLOOKUP(Fullmath[[#This Row],[M4]],$H1736:$L$2227,2,FALSE)),0)</f>
        <v>0</v>
      </c>
      <c r="AB1735" s="16">
        <f>IFERROR(_xlfn.IFNA(VLOOKUP(Fullmath[[#This Row],[M4]],$H$2:$L1734,4,FALSE),VLOOKUP(Fullmath[[#This Row],[M4]],$H1736:$L$2227,4,FALSE)),0)</f>
        <v>0</v>
      </c>
      <c r="AE1735" s="15">
        <f>IFERROR(_xlfn.IFNA(VLOOKUP(Fullmath[[#This Row],[M5]],$H$2:$L1734,2,FALSE),VLOOKUP(Fullmath[[#This Row],[M5]],$H1736:$L$2227,2,FALSE)),0)</f>
        <v>0</v>
      </c>
      <c r="AF1735" s="16">
        <f>IFERROR(_xlfn.IFNA(VLOOKUP(Fullmath[[#This Row],[M5]],$H$2:$L1734,4,FALSE),VLOOKUP(Fullmath[[#This Row],[M5]],$H1736:$L$2227,4,FALSE)),0)</f>
        <v>0</v>
      </c>
      <c r="AI1735" s="15">
        <f>IFERROR(_xlfn.IFNA(VLOOKUP(Fullmath[[#This Row],[M6]],$H$2:$L1734,2,FALSE),VLOOKUP(Fullmath[[#This Row],[M6]],$H1736:$L$2227,2,FALSE)),0)</f>
        <v>0</v>
      </c>
      <c r="AJ1735" s="16">
        <f>IFERROR(_xlfn.IFNA(VLOOKUP(Fullmath[[#This Row],[M6]],$H$2:$L1734,4,FALSE),VLOOKUP(Fullmath[[#This Row],[M6]],$H1736:$L$2227,4,FALSE)),0)</f>
        <v>0</v>
      </c>
      <c r="AM1735" s="6">
        <f>(IFERROR(VLOOKUP(AK1735,Components[[Name]:[Price]],2,FALSE),0))</f>
        <v>0</v>
      </c>
      <c r="AP1735" s="6">
        <f>(IFERROR(VLOOKUP(AN1735,Components[[Name]:[Price]],2,FALSE),0))</f>
        <v>0</v>
      </c>
      <c r="AS1735" s="6">
        <f>(IFERROR(VLOOKUP(AQ1735,Components[[Name]:[Price]],2,FALSE),0))</f>
        <v>0</v>
      </c>
      <c r="AV1735" s="6">
        <f>(IFERROR(VLOOKUP(AT1735,Components[[Name]:[Price]],2,FALSE),0))</f>
        <v>0</v>
      </c>
      <c r="AY1735" s="6">
        <f>(IFERROR(VLOOKUP(AW1735,Components[[Name]:[Price]],2,FALSE),0))</f>
        <v>0</v>
      </c>
      <c r="BB1735" s="6">
        <f>(IFERROR(VLOOKUP(AZ1735,Components[[Name]:[Price]],2,FALSE),0))</f>
        <v>0</v>
      </c>
    </row>
    <row r="1736" spans="9:54" x14ac:dyDescent="0.2">
      <c r="I1736" s="7" t="e">
        <f>Fullmath[[#This Row],[Total CP]]/Fullmath[[#This Row],[Quantity]]</f>
        <v>#DIV/0!</v>
      </c>
      <c r="J17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6" s="6" t="e">
        <f>Fullmath[[#This Row],[Mat Cost]]/Fullmath[[#This Row],[Quantity]]</f>
        <v>#DIV/0!</v>
      </c>
      <c r="L17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6" s="14"/>
      <c r="O1736" s="15">
        <f>IFERROR(_xlfn.IFNA(VLOOKUP(Fullmath[[#This Row],[M1]],$H$2:$L1735,2,FALSE),VLOOKUP(Fullmath[[#This Row],[M1]],$H1737:$L$2227,2,FALSE)),0)</f>
        <v>0</v>
      </c>
      <c r="P1736" s="16">
        <f>IFERROR(_xlfn.IFNA(VLOOKUP(Fullmath[[#This Row],[M1]],$H$2:$L1735,4,FALSE),VLOOKUP(Fullmath[[#This Row],[M1]],$H1737:$L$2227,4,FALSE)),0)</f>
        <v>0</v>
      </c>
      <c r="S1736" s="15">
        <f>IFERROR(_xlfn.IFNA(VLOOKUP(Fullmath[[#This Row],[M2]],$H$2:$L1735,2,FALSE),VLOOKUP(Fullmath[[#This Row],[M2]],$H1737:$L$2227,2,FALSE)),0)</f>
        <v>0</v>
      </c>
      <c r="T1736" s="16">
        <f>IFERROR(_xlfn.IFNA(VLOOKUP(Fullmath[[#This Row],[M2]],$H$2:$L1735,4,FALSE),VLOOKUP(Fullmath[[#This Row],[M2]],$H1737:$L$2227,4,FALSE)),0)</f>
        <v>0</v>
      </c>
      <c r="W1736" s="15">
        <f>IFERROR(_xlfn.IFNA(VLOOKUP(Fullmath[[#This Row],[M3]],$H$2:$L1735,2,FALSE),VLOOKUP(Fullmath[[#This Row],[M3]],$H1737:$L$2227,2,FALSE)),0)</f>
        <v>0</v>
      </c>
      <c r="X1736" s="16">
        <f>IFERROR(_xlfn.IFNA(VLOOKUP(Fullmath[[#This Row],[M3]],$H$2:$L1735,4,FALSE),VLOOKUP(Fullmath[[#This Row],[M3]],$H1737:$L$2227,4,FALSE)),0)</f>
        <v>0</v>
      </c>
      <c r="AA1736" s="15">
        <f>IFERROR(_xlfn.IFNA(VLOOKUP(Fullmath[[#This Row],[M4]],$H$2:$L1735,2,FALSE),VLOOKUP(Fullmath[[#This Row],[M4]],$H1737:$L$2227,2,FALSE)),0)</f>
        <v>0</v>
      </c>
      <c r="AB1736" s="16">
        <f>IFERROR(_xlfn.IFNA(VLOOKUP(Fullmath[[#This Row],[M4]],$H$2:$L1735,4,FALSE),VLOOKUP(Fullmath[[#This Row],[M4]],$H1737:$L$2227,4,FALSE)),0)</f>
        <v>0</v>
      </c>
      <c r="AE1736" s="15">
        <f>IFERROR(_xlfn.IFNA(VLOOKUP(Fullmath[[#This Row],[M5]],$H$2:$L1735,2,FALSE),VLOOKUP(Fullmath[[#This Row],[M5]],$H1737:$L$2227,2,FALSE)),0)</f>
        <v>0</v>
      </c>
      <c r="AF1736" s="16">
        <f>IFERROR(_xlfn.IFNA(VLOOKUP(Fullmath[[#This Row],[M5]],$H$2:$L1735,4,FALSE),VLOOKUP(Fullmath[[#This Row],[M5]],$H1737:$L$2227,4,FALSE)),0)</f>
        <v>0</v>
      </c>
      <c r="AI1736" s="15">
        <f>IFERROR(_xlfn.IFNA(VLOOKUP(Fullmath[[#This Row],[M6]],$H$2:$L1735,2,FALSE),VLOOKUP(Fullmath[[#This Row],[M6]],$H1737:$L$2227,2,FALSE)),0)</f>
        <v>0</v>
      </c>
      <c r="AJ1736" s="16">
        <f>IFERROR(_xlfn.IFNA(VLOOKUP(Fullmath[[#This Row],[M6]],$H$2:$L1735,4,FALSE),VLOOKUP(Fullmath[[#This Row],[M6]],$H1737:$L$2227,4,FALSE)),0)</f>
        <v>0</v>
      </c>
      <c r="AM1736" s="6">
        <f>(IFERROR(VLOOKUP(AK1736,Components[[Name]:[Price]],2,FALSE),0))</f>
        <v>0</v>
      </c>
      <c r="AP1736" s="6">
        <f>(IFERROR(VLOOKUP(AN1736,Components[[Name]:[Price]],2,FALSE),0))</f>
        <v>0</v>
      </c>
      <c r="AS1736" s="6">
        <f>(IFERROR(VLOOKUP(AQ1736,Components[[Name]:[Price]],2,FALSE),0))</f>
        <v>0</v>
      </c>
      <c r="AV1736" s="6">
        <f>(IFERROR(VLOOKUP(AT1736,Components[[Name]:[Price]],2,FALSE),0))</f>
        <v>0</v>
      </c>
      <c r="AY1736" s="6">
        <f>(IFERROR(VLOOKUP(AW1736,Components[[Name]:[Price]],2,FALSE),0))</f>
        <v>0</v>
      </c>
      <c r="BB1736" s="6">
        <f>(IFERROR(VLOOKUP(AZ1736,Components[[Name]:[Price]],2,FALSE),0))</f>
        <v>0</v>
      </c>
    </row>
    <row r="1737" spans="9:54" x14ac:dyDescent="0.2">
      <c r="I1737" s="7" t="e">
        <f>Fullmath[[#This Row],[Total CP]]/Fullmath[[#This Row],[Quantity]]</f>
        <v>#DIV/0!</v>
      </c>
      <c r="J17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7" s="6" t="e">
        <f>Fullmath[[#This Row],[Mat Cost]]/Fullmath[[#This Row],[Quantity]]</f>
        <v>#DIV/0!</v>
      </c>
      <c r="L17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7" s="14"/>
      <c r="O1737" s="15">
        <f>IFERROR(_xlfn.IFNA(VLOOKUP(Fullmath[[#This Row],[M1]],$H$2:$L1736,2,FALSE),VLOOKUP(Fullmath[[#This Row],[M1]],$H1738:$L$2227,2,FALSE)),0)</f>
        <v>0</v>
      </c>
      <c r="P1737" s="16">
        <f>IFERROR(_xlfn.IFNA(VLOOKUP(Fullmath[[#This Row],[M1]],$H$2:$L1736,4,FALSE),VLOOKUP(Fullmath[[#This Row],[M1]],$H1738:$L$2227,4,FALSE)),0)</f>
        <v>0</v>
      </c>
      <c r="S1737" s="15">
        <f>IFERROR(_xlfn.IFNA(VLOOKUP(Fullmath[[#This Row],[M2]],$H$2:$L1736,2,FALSE),VLOOKUP(Fullmath[[#This Row],[M2]],$H1738:$L$2227,2,FALSE)),0)</f>
        <v>0</v>
      </c>
      <c r="T1737" s="16">
        <f>IFERROR(_xlfn.IFNA(VLOOKUP(Fullmath[[#This Row],[M2]],$H$2:$L1736,4,FALSE),VLOOKUP(Fullmath[[#This Row],[M2]],$H1738:$L$2227,4,FALSE)),0)</f>
        <v>0</v>
      </c>
      <c r="W1737" s="15">
        <f>IFERROR(_xlfn.IFNA(VLOOKUP(Fullmath[[#This Row],[M3]],$H$2:$L1736,2,FALSE),VLOOKUP(Fullmath[[#This Row],[M3]],$H1738:$L$2227,2,FALSE)),0)</f>
        <v>0</v>
      </c>
      <c r="X1737" s="16">
        <f>IFERROR(_xlfn.IFNA(VLOOKUP(Fullmath[[#This Row],[M3]],$H$2:$L1736,4,FALSE),VLOOKUP(Fullmath[[#This Row],[M3]],$H1738:$L$2227,4,FALSE)),0)</f>
        <v>0</v>
      </c>
      <c r="AA1737" s="15">
        <f>IFERROR(_xlfn.IFNA(VLOOKUP(Fullmath[[#This Row],[M4]],$H$2:$L1736,2,FALSE),VLOOKUP(Fullmath[[#This Row],[M4]],$H1738:$L$2227,2,FALSE)),0)</f>
        <v>0</v>
      </c>
      <c r="AB1737" s="16">
        <f>IFERROR(_xlfn.IFNA(VLOOKUP(Fullmath[[#This Row],[M4]],$H$2:$L1736,4,FALSE),VLOOKUP(Fullmath[[#This Row],[M4]],$H1738:$L$2227,4,FALSE)),0)</f>
        <v>0</v>
      </c>
      <c r="AE1737" s="15">
        <f>IFERROR(_xlfn.IFNA(VLOOKUP(Fullmath[[#This Row],[M5]],$H$2:$L1736,2,FALSE),VLOOKUP(Fullmath[[#This Row],[M5]],$H1738:$L$2227,2,FALSE)),0)</f>
        <v>0</v>
      </c>
      <c r="AF1737" s="16">
        <f>IFERROR(_xlfn.IFNA(VLOOKUP(Fullmath[[#This Row],[M5]],$H$2:$L1736,4,FALSE),VLOOKUP(Fullmath[[#This Row],[M5]],$H1738:$L$2227,4,FALSE)),0)</f>
        <v>0</v>
      </c>
      <c r="AI1737" s="15">
        <f>IFERROR(_xlfn.IFNA(VLOOKUP(Fullmath[[#This Row],[M6]],$H$2:$L1736,2,FALSE),VLOOKUP(Fullmath[[#This Row],[M6]],$H1738:$L$2227,2,FALSE)),0)</f>
        <v>0</v>
      </c>
      <c r="AJ1737" s="16">
        <f>IFERROR(_xlfn.IFNA(VLOOKUP(Fullmath[[#This Row],[M6]],$H$2:$L1736,4,FALSE),VLOOKUP(Fullmath[[#This Row],[M6]],$H1738:$L$2227,4,FALSE)),0)</f>
        <v>0</v>
      </c>
      <c r="AM1737" s="6">
        <f>(IFERROR(VLOOKUP(AK1737,Components[[Name]:[Price]],2,FALSE),0))</f>
        <v>0</v>
      </c>
      <c r="AP1737" s="6">
        <f>(IFERROR(VLOOKUP(AN1737,Components[[Name]:[Price]],2,FALSE),0))</f>
        <v>0</v>
      </c>
      <c r="AS1737" s="6">
        <f>(IFERROR(VLOOKUP(AQ1737,Components[[Name]:[Price]],2,FALSE),0))</f>
        <v>0</v>
      </c>
      <c r="AV1737" s="6">
        <f>(IFERROR(VLOOKUP(AT1737,Components[[Name]:[Price]],2,FALSE),0))</f>
        <v>0</v>
      </c>
      <c r="AY1737" s="6">
        <f>(IFERROR(VLOOKUP(AW1737,Components[[Name]:[Price]],2,FALSE),0))</f>
        <v>0</v>
      </c>
      <c r="BB1737" s="6">
        <f>(IFERROR(VLOOKUP(AZ1737,Components[[Name]:[Price]],2,FALSE),0))</f>
        <v>0</v>
      </c>
    </row>
    <row r="1738" spans="9:54" x14ac:dyDescent="0.2">
      <c r="I1738" s="7" t="e">
        <f>Fullmath[[#This Row],[Total CP]]/Fullmath[[#This Row],[Quantity]]</f>
        <v>#DIV/0!</v>
      </c>
      <c r="J17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8" s="6" t="e">
        <f>Fullmath[[#This Row],[Mat Cost]]/Fullmath[[#This Row],[Quantity]]</f>
        <v>#DIV/0!</v>
      </c>
      <c r="L17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8" s="14"/>
      <c r="O1738" s="15">
        <f>IFERROR(_xlfn.IFNA(VLOOKUP(Fullmath[[#This Row],[M1]],$H$2:$L1737,2,FALSE),VLOOKUP(Fullmath[[#This Row],[M1]],$H1739:$L$2227,2,FALSE)),0)</f>
        <v>0</v>
      </c>
      <c r="P1738" s="16">
        <f>IFERROR(_xlfn.IFNA(VLOOKUP(Fullmath[[#This Row],[M1]],$H$2:$L1737,4,FALSE),VLOOKUP(Fullmath[[#This Row],[M1]],$H1739:$L$2227,4,FALSE)),0)</f>
        <v>0</v>
      </c>
      <c r="S1738" s="15">
        <f>IFERROR(_xlfn.IFNA(VLOOKUP(Fullmath[[#This Row],[M2]],$H$2:$L1737,2,FALSE),VLOOKUP(Fullmath[[#This Row],[M2]],$H1739:$L$2227,2,FALSE)),0)</f>
        <v>0</v>
      </c>
      <c r="T1738" s="16">
        <f>IFERROR(_xlfn.IFNA(VLOOKUP(Fullmath[[#This Row],[M2]],$H$2:$L1737,4,FALSE),VLOOKUP(Fullmath[[#This Row],[M2]],$H1739:$L$2227,4,FALSE)),0)</f>
        <v>0</v>
      </c>
      <c r="W1738" s="15">
        <f>IFERROR(_xlfn.IFNA(VLOOKUP(Fullmath[[#This Row],[M3]],$H$2:$L1737,2,FALSE),VLOOKUP(Fullmath[[#This Row],[M3]],$H1739:$L$2227,2,FALSE)),0)</f>
        <v>0</v>
      </c>
      <c r="X1738" s="16">
        <f>IFERROR(_xlfn.IFNA(VLOOKUP(Fullmath[[#This Row],[M3]],$H$2:$L1737,4,FALSE),VLOOKUP(Fullmath[[#This Row],[M3]],$H1739:$L$2227,4,FALSE)),0)</f>
        <v>0</v>
      </c>
      <c r="AA1738" s="15">
        <f>IFERROR(_xlfn.IFNA(VLOOKUP(Fullmath[[#This Row],[M4]],$H$2:$L1737,2,FALSE),VLOOKUP(Fullmath[[#This Row],[M4]],$H1739:$L$2227,2,FALSE)),0)</f>
        <v>0</v>
      </c>
      <c r="AB1738" s="16">
        <f>IFERROR(_xlfn.IFNA(VLOOKUP(Fullmath[[#This Row],[M4]],$H$2:$L1737,4,FALSE),VLOOKUP(Fullmath[[#This Row],[M4]],$H1739:$L$2227,4,FALSE)),0)</f>
        <v>0</v>
      </c>
      <c r="AE1738" s="15">
        <f>IFERROR(_xlfn.IFNA(VLOOKUP(Fullmath[[#This Row],[M5]],$H$2:$L1737,2,FALSE),VLOOKUP(Fullmath[[#This Row],[M5]],$H1739:$L$2227,2,FALSE)),0)</f>
        <v>0</v>
      </c>
      <c r="AF1738" s="16">
        <f>IFERROR(_xlfn.IFNA(VLOOKUP(Fullmath[[#This Row],[M5]],$H$2:$L1737,4,FALSE),VLOOKUP(Fullmath[[#This Row],[M5]],$H1739:$L$2227,4,FALSE)),0)</f>
        <v>0</v>
      </c>
      <c r="AI1738" s="15">
        <f>IFERROR(_xlfn.IFNA(VLOOKUP(Fullmath[[#This Row],[M6]],$H$2:$L1737,2,FALSE),VLOOKUP(Fullmath[[#This Row],[M6]],$H1739:$L$2227,2,FALSE)),0)</f>
        <v>0</v>
      </c>
      <c r="AJ1738" s="16">
        <f>IFERROR(_xlfn.IFNA(VLOOKUP(Fullmath[[#This Row],[M6]],$H$2:$L1737,4,FALSE),VLOOKUP(Fullmath[[#This Row],[M6]],$H1739:$L$2227,4,FALSE)),0)</f>
        <v>0</v>
      </c>
      <c r="AM1738" s="6">
        <f>(IFERROR(VLOOKUP(AK1738,Components[[Name]:[Price]],2,FALSE),0))</f>
        <v>0</v>
      </c>
      <c r="AP1738" s="6">
        <f>(IFERROR(VLOOKUP(AN1738,Components[[Name]:[Price]],2,FALSE),0))</f>
        <v>0</v>
      </c>
      <c r="AS1738" s="6">
        <f>(IFERROR(VLOOKUP(AQ1738,Components[[Name]:[Price]],2,FALSE),0))</f>
        <v>0</v>
      </c>
      <c r="AV1738" s="6">
        <f>(IFERROR(VLOOKUP(AT1738,Components[[Name]:[Price]],2,FALSE),0))</f>
        <v>0</v>
      </c>
      <c r="AY1738" s="6">
        <f>(IFERROR(VLOOKUP(AW1738,Components[[Name]:[Price]],2,FALSE),0))</f>
        <v>0</v>
      </c>
      <c r="BB1738" s="6">
        <f>(IFERROR(VLOOKUP(AZ1738,Components[[Name]:[Price]],2,FALSE),0))</f>
        <v>0</v>
      </c>
    </row>
    <row r="1739" spans="9:54" x14ac:dyDescent="0.2">
      <c r="I1739" s="7" t="e">
        <f>Fullmath[[#This Row],[Total CP]]/Fullmath[[#This Row],[Quantity]]</f>
        <v>#DIV/0!</v>
      </c>
      <c r="J17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39" s="6" t="e">
        <f>Fullmath[[#This Row],[Mat Cost]]/Fullmath[[#This Row],[Quantity]]</f>
        <v>#DIV/0!</v>
      </c>
      <c r="L17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39" s="14"/>
      <c r="O1739" s="15">
        <f>IFERROR(_xlfn.IFNA(VLOOKUP(Fullmath[[#This Row],[M1]],$H$2:$L1738,2,FALSE),VLOOKUP(Fullmath[[#This Row],[M1]],$H1740:$L$2227,2,FALSE)),0)</f>
        <v>0</v>
      </c>
      <c r="P1739" s="16">
        <f>IFERROR(_xlfn.IFNA(VLOOKUP(Fullmath[[#This Row],[M1]],$H$2:$L1738,4,FALSE),VLOOKUP(Fullmath[[#This Row],[M1]],$H1740:$L$2227,4,FALSE)),0)</f>
        <v>0</v>
      </c>
      <c r="S1739" s="15">
        <f>IFERROR(_xlfn.IFNA(VLOOKUP(Fullmath[[#This Row],[M2]],$H$2:$L1738,2,FALSE),VLOOKUP(Fullmath[[#This Row],[M2]],$H1740:$L$2227,2,FALSE)),0)</f>
        <v>0</v>
      </c>
      <c r="T1739" s="16">
        <f>IFERROR(_xlfn.IFNA(VLOOKUP(Fullmath[[#This Row],[M2]],$H$2:$L1738,4,FALSE),VLOOKUP(Fullmath[[#This Row],[M2]],$H1740:$L$2227,4,FALSE)),0)</f>
        <v>0</v>
      </c>
      <c r="W1739" s="15">
        <f>IFERROR(_xlfn.IFNA(VLOOKUP(Fullmath[[#This Row],[M3]],$H$2:$L1738,2,FALSE),VLOOKUP(Fullmath[[#This Row],[M3]],$H1740:$L$2227,2,FALSE)),0)</f>
        <v>0</v>
      </c>
      <c r="X1739" s="16">
        <f>IFERROR(_xlfn.IFNA(VLOOKUP(Fullmath[[#This Row],[M3]],$H$2:$L1738,4,FALSE),VLOOKUP(Fullmath[[#This Row],[M3]],$H1740:$L$2227,4,FALSE)),0)</f>
        <v>0</v>
      </c>
      <c r="AA1739" s="15">
        <f>IFERROR(_xlfn.IFNA(VLOOKUP(Fullmath[[#This Row],[M4]],$H$2:$L1738,2,FALSE),VLOOKUP(Fullmath[[#This Row],[M4]],$H1740:$L$2227,2,FALSE)),0)</f>
        <v>0</v>
      </c>
      <c r="AB1739" s="16">
        <f>IFERROR(_xlfn.IFNA(VLOOKUP(Fullmath[[#This Row],[M4]],$H$2:$L1738,4,FALSE),VLOOKUP(Fullmath[[#This Row],[M4]],$H1740:$L$2227,4,FALSE)),0)</f>
        <v>0</v>
      </c>
      <c r="AE1739" s="15">
        <f>IFERROR(_xlfn.IFNA(VLOOKUP(Fullmath[[#This Row],[M5]],$H$2:$L1738,2,FALSE),VLOOKUP(Fullmath[[#This Row],[M5]],$H1740:$L$2227,2,FALSE)),0)</f>
        <v>0</v>
      </c>
      <c r="AF1739" s="16">
        <f>IFERROR(_xlfn.IFNA(VLOOKUP(Fullmath[[#This Row],[M5]],$H$2:$L1738,4,FALSE),VLOOKUP(Fullmath[[#This Row],[M5]],$H1740:$L$2227,4,FALSE)),0)</f>
        <v>0</v>
      </c>
      <c r="AI1739" s="15">
        <f>IFERROR(_xlfn.IFNA(VLOOKUP(Fullmath[[#This Row],[M6]],$H$2:$L1738,2,FALSE),VLOOKUP(Fullmath[[#This Row],[M6]],$H1740:$L$2227,2,FALSE)),0)</f>
        <v>0</v>
      </c>
      <c r="AJ1739" s="16">
        <f>IFERROR(_xlfn.IFNA(VLOOKUP(Fullmath[[#This Row],[M6]],$H$2:$L1738,4,FALSE),VLOOKUP(Fullmath[[#This Row],[M6]],$H1740:$L$2227,4,FALSE)),0)</f>
        <v>0</v>
      </c>
      <c r="AM1739" s="6">
        <f>(IFERROR(VLOOKUP(AK1739,Components[[Name]:[Price]],2,FALSE),0))</f>
        <v>0</v>
      </c>
      <c r="AP1739" s="6">
        <f>(IFERROR(VLOOKUP(AN1739,Components[[Name]:[Price]],2,FALSE),0))</f>
        <v>0</v>
      </c>
      <c r="AS1739" s="6">
        <f>(IFERROR(VLOOKUP(AQ1739,Components[[Name]:[Price]],2,FALSE),0))</f>
        <v>0</v>
      </c>
      <c r="AV1739" s="6">
        <f>(IFERROR(VLOOKUP(AT1739,Components[[Name]:[Price]],2,FALSE),0))</f>
        <v>0</v>
      </c>
      <c r="AY1739" s="6">
        <f>(IFERROR(VLOOKUP(AW1739,Components[[Name]:[Price]],2,FALSE),0))</f>
        <v>0</v>
      </c>
      <c r="BB1739" s="6">
        <f>(IFERROR(VLOOKUP(AZ1739,Components[[Name]:[Price]],2,FALSE),0))</f>
        <v>0</v>
      </c>
    </row>
    <row r="1740" spans="9:54" x14ac:dyDescent="0.2">
      <c r="I1740" s="7" t="e">
        <f>Fullmath[[#This Row],[Total CP]]/Fullmath[[#This Row],[Quantity]]</f>
        <v>#DIV/0!</v>
      </c>
      <c r="J17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0" s="6" t="e">
        <f>Fullmath[[#This Row],[Mat Cost]]/Fullmath[[#This Row],[Quantity]]</f>
        <v>#DIV/0!</v>
      </c>
      <c r="L17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0" s="14"/>
      <c r="O1740" s="15">
        <f>IFERROR(_xlfn.IFNA(VLOOKUP(Fullmath[[#This Row],[M1]],$H$2:$L1739,2,FALSE),VLOOKUP(Fullmath[[#This Row],[M1]],$H1741:$L$2227,2,FALSE)),0)</f>
        <v>0</v>
      </c>
      <c r="P1740" s="16">
        <f>IFERROR(_xlfn.IFNA(VLOOKUP(Fullmath[[#This Row],[M1]],$H$2:$L1739,4,FALSE),VLOOKUP(Fullmath[[#This Row],[M1]],$H1741:$L$2227,4,FALSE)),0)</f>
        <v>0</v>
      </c>
      <c r="S1740" s="15">
        <f>IFERROR(_xlfn.IFNA(VLOOKUP(Fullmath[[#This Row],[M2]],$H$2:$L1739,2,FALSE),VLOOKUP(Fullmath[[#This Row],[M2]],$H1741:$L$2227,2,FALSE)),0)</f>
        <v>0</v>
      </c>
      <c r="T1740" s="16">
        <f>IFERROR(_xlfn.IFNA(VLOOKUP(Fullmath[[#This Row],[M2]],$H$2:$L1739,4,FALSE),VLOOKUP(Fullmath[[#This Row],[M2]],$H1741:$L$2227,4,FALSE)),0)</f>
        <v>0</v>
      </c>
      <c r="W1740" s="15">
        <f>IFERROR(_xlfn.IFNA(VLOOKUP(Fullmath[[#This Row],[M3]],$H$2:$L1739,2,FALSE),VLOOKUP(Fullmath[[#This Row],[M3]],$H1741:$L$2227,2,FALSE)),0)</f>
        <v>0</v>
      </c>
      <c r="X1740" s="16">
        <f>IFERROR(_xlfn.IFNA(VLOOKUP(Fullmath[[#This Row],[M3]],$H$2:$L1739,4,FALSE),VLOOKUP(Fullmath[[#This Row],[M3]],$H1741:$L$2227,4,FALSE)),0)</f>
        <v>0</v>
      </c>
      <c r="AA1740" s="15">
        <f>IFERROR(_xlfn.IFNA(VLOOKUP(Fullmath[[#This Row],[M4]],$H$2:$L1739,2,FALSE),VLOOKUP(Fullmath[[#This Row],[M4]],$H1741:$L$2227,2,FALSE)),0)</f>
        <v>0</v>
      </c>
      <c r="AB1740" s="16">
        <f>IFERROR(_xlfn.IFNA(VLOOKUP(Fullmath[[#This Row],[M4]],$H$2:$L1739,4,FALSE),VLOOKUP(Fullmath[[#This Row],[M4]],$H1741:$L$2227,4,FALSE)),0)</f>
        <v>0</v>
      </c>
      <c r="AE1740" s="15">
        <f>IFERROR(_xlfn.IFNA(VLOOKUP(Fullmath[[#This Row],[M5]],$H$2:$L1739,2,FALSE),VLOOKUP(Fullmath[[#This Row],[M5]],$H1741:$L$2227,2,FALSE)),0)</f>
        <v>0</v>
      </c>
      <c r="AF1740" s="16">
        <f>IFERROR(_xlfn.IFNA(VLOOKUP(Fullmath[[#This Row],[M5]],$H$2:$L1739,4,FALSE),VLOOKUP(Fullmath[[#This Row],[M5]],$H1741:$L$2227,4,FALSE)),0)</f>
        <v>0</v>
      </c>
      <c r="AI1740" s="15">
        <f>IFERROR(_xlfn.IFNA(VLOOKUP(Fullmath[[#This Row],[M6]],$H$2:$L1739,2,FALSE),VLOOKUP(Fullmath[[#This Row],[M6]],$H1741:$L$2227,2,FALSE)),0)</f>
        <v>0</v>
      </c>
      <c r="AJ1740" s="16">
        <f>IFERROR(_xlfn.IFNA(VLOOKUP(Fullmath[[#This Row],[M6]],$H$2:$L1739,4,FALSE),VLOOKUP(Fullmath[[#This Row],[M6]],$H1741:$L$2227,4,FALSE)),0)</f>
        <v>0</v>
      </c>
      <c r="AM1740" s="6">
        <f>(IFERROR(VLOOKUP(AK1740,Components[[Name]:[Price]],2,FALSE),0))</f>
        <v>0</v>
      </c>
      <c r="AP1740" s="6">
        <f>(IFERROR(VLOOKUP(AN1740,Components[[Name]:[Price]],2,FALSE),0))</f>
        <v>0</v>
      </c>
      <c r="AS1740" s="6">
        <f>(IFERROR(VLOOKUP(AQ1740,Components[[Name]:[Price]],2,FALSE),0))</f>
        <v>0</v>
      </c>
      <c r="AV1740" s="6">
        <f>(IFERROR(VLOOKUP(AT1740,Components[[Name]:[Price]],2,FALSE),0))</f>
        <v>0</v>
      </c>
      <c r="AY1740" s="6">
        <f>(IFERROR(VLOOKUP(AW1740,Components[[Name]:[Price]],2,FALSE),0))</f>
        <v>0</v>
      </c>
      <c r="BB1740" s="6">
        <f>(IFERROR(VLOOKUP(AZ1740,Components[[Name]:[Price]],2,FALSE),0))</f>
        <v>0</v>
      </c>
    </row>
    <row r="1741" spans="9:54" x14ac:dyDescent="0.2">
      <c r="I1741" s="7" t="e">
        <f>Fullmath[[#This Row],[Total CP]]/Fullmath[[#This Row],[Quantity]]</f>
        <v>#DIV/0!</v>
      </c>
      <c r="J17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1" s="6" t="e">
        <f>Fullmath[[#This Row],[Mat Cost]]/Fullmath[[#This Row],[Quantity]]</f>
        <v>#DIV/0!</v>
      </c>
      <c r="L17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1" s="14"/>
      <c r="O1741" s="15">
        <f>IFERROR(_xlfn.IFNA(VLOOKUP(Fullmath[[#This Row],[M1]],$H$2:$L1740,2,FALSE),VLOOKUP(Fullmath[[#This Row],[M1]],$H1742:$L$2227,2,FALSE)),0)</f>
        <v>0</v>
      </c>
      <c r="P1741" s="16">
        <f>IFERROR(_xlfn.IFNA(VLOOKUP(Fullmath[[#This Row],[M1]],$H$2:$L1740,4,FALSE),VLOOKUP(Fullmath[[#This Row],[M1]],$H1742:$L$2227,4,FALSE)),0)</f>
        <v>0</v>
      </c>
      <c r="S1741" s="15">
        <f>IFERROR(_xlfn.IFNA(VLOOKUP(Fullmath[[#This Row],[M2]],$H$2:$L1740,2,FALSE),VLOOKUP(Fullmath[[#This Row],[M2]],$H1742:$L$2227,2,FALSE)),0)</f>
        <v>0</v>
      </c>
      <c r="T1741" s="16">
        <f>IFERROR(_xlfn.IFNA(VLOOKUP(Fullmath[[#This Row],[M2]],$H$2:$L1740,4,FALSE),VLOOKUP(Fullmath[[#This Row],[M2]],$H1742:$L$2227,4,FALSE)),0)</f>
        <v>0</v>
      </c>
      <c r="W1741" s="15">
        <f>IFERROR(_xlfn.IFNA(VLOOKUP(Fullmath[[#This Row],[M3]],$H$2:$L1740,2,FALSE),VLOOKUP(Fullmath[[#This Row],[M3]],$H1742:$L$2227,2,FALSE)),0)</f>
        <v>0</v>
      </c>
      <c r="X1741" s="16">
        <f>IFERROR(_xlfn.IFNA(VLOOKUP(Fullmath[[#This Row],[M3]],$H$2:$L1740,4,FALSE),VLOOKUP(Fullmath[[#This Row],[M3]],$H1742:$L$2227,4,FALSE)),0)</f>
        <v>0</v>
      </c>
      <c r="AA1741" s="15">
        <f>IFERROR(_xlfn.IFNA(VLOOKUP(Fullmath[[#This Row],[M4]],$H$2:$L1740,2,FALSE),VLOOKUP(Fullmath[[#This Row],[M4]],$H1742:$L$2227,2,FALSE)),0)</f>
        <v>0</v>
      </c>
      <c r="AB1741" s="16">
        <f>IFERROR(_xlfn.IFNA(VLOOKUP(Fullmath[[#This Row],[M4]],$H$2:$L1740,4,FALSE),VLOOKUP(Fullmath[[#This Row],[M4]],$H1742:$L$2227,4,FALSE)),0)</f>
        <v>0</v>
      </c>
      <c r="AE1741" s="15">
        <f>IFERROR(_xlfn.IFNA(VLOOKUP(Fullmath[[#This Row],[M5]],$H$2:$L1740,2,FALSE),VLOOKUP(Fullmath[[#This Row],[M5]],$H1742:$L$2227,2,FALSE)),0)</f>
        <v>0</v>
      </c>
      <c r="AF1741" s="16">
        <f>IFERROR(_xlfn.IFNA(VLOOKUP(Fullmath[[#This Row],[M5]],$H$2:$L1740,4,FALSE),VLOOKUP(Fullmath[[#This Row],[M5]],$H1742:$L$2227,4,FALSE)),0)</f>
        <v>0</v>
      </c>
      <c r="AI1741" s="15">
        <f>IFERROR(_xlfn.IFNA(VLOOKUP(Fullmath[[#This Row],[M6]],$H$2:$L1740,2,FALSE),VLOOKUP(Fullmath[[#This Row],[M6]],$H1742:$L$2227,2,FALSE)),0)</f>
        <v>0</v>
      </c>
      <c r="AJ1741" s="16">
        <f>IFERROR(_xlfn.IFNA(VLOOKUP(Fullmath[[#This Row],[M6]],$H$2:$L1740,4,FALSE),VLOOKUP(Fullmath[[#This Row],[M6]],$H1742:$L$2227,4,FALSE)),0)</f>
        <v>0</v>
      </c>
      <c r="AM1741" s="6">
        <f>(IFERROR(VLOOKUP(AK1741,Components[[Name]:[Price]],2,FALSE),0))</f>
        <v>0</v>
      </c>
      <c r="AP1741" s="6">
        <f>(IFERROR(VLOOKUP(AN1741,Components[[Name]:[Price]],2,FALSE),0))</f>
        <v>0</v>
      </c>
      <c r="AS1741" s="6">
        <f>(IFERROR(VLOOKUP(AQ1741,Components[[Name]:[Price]],2,FALSE),0))</f>
        <v>0</v>
      </c>
      <c r="AV1741" s="6">
        <f>(IFERROR(VLOOKUP(AT1741,Components[[Name]:[Price]],2,FALSE),0))</f>
        <v>0</v>
      </c>
      <c r="AY1741" s="6">
        <f>(IFERROR(VLOOKUP(AW1741,Components[[Name]:[Price]],2,FALSE),0))</f>
        <v>0</v>
      </c>
      <c r="BB1741" s="6">
        <f>(IFERROR(VLOOKUP(AZ1741,Components[[Name]:[Price]],2,FALSE),0))</f>
        <v>0</v>
      </c>
    </row>
    <row r="1742" spans="9:54" x14ac:dyDescent="0.2">
      <c r="I1742" s="7" t="e">
        <f>Fullmath[[#This Row],[Total CP]]/Fullmath[[#This Row],[Quantity]]</f>
        <v>#DIV/0!</v>
      </c>
      <c r="J17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2" s="6" t="e">
        <f>Fullmath[[#This Row],[Mat Cost]]/Fullmath[[#This Row],[Quantity]]</f>
        <v>#DIV/0!</v>
      </c>
      <c r="L17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2" s="14"/>
      <c r="O1742" s="15">
        <f>IFERROR(_xlfn.IFNA(VLOOKUP(Fullmath[[#This Row],[M1]],$H$2:$L1741,2,FALSE),VLOOKUP(Fullmath[[#This Row],[M1]],$H1743:$L$2227,2,FALSE)),0)</f>
        <v>0</v>
      </c>
      <c r="P1742" s="16">
        <f>IFERROR(_xlfn.IFNA(VLOOKUP(Fullmath[[#This Row],[M1]],$H$2:$L1741,4,FALSE),VLOOKUP(Fullmath[[#This Row],[M1]],$H1743:$L$2227,4,FALSE)),0)</f>
        <v>0</v>
      </c>
      <c r="S1742" s="15">
        <f>IFERROR(_xlfn.IFNA(VLOOKUP(Fullmath[[#This Row],[M2]],$H$2:$L1741,2,FALSE),VLOOKUP(Fullmath[[#This Row],[M2]],$H1743:$L$2227,2,FALSE)),0)</f>
        <v>0</v>
      </c>
      <c r="T1742" s="16">
        <f>IFERROR(_xlfn.IFNA(VLOOKUP(Fullmath[[#This Row],[M2]],$H$2:$L1741,4,FALSE),VLOOKUP(Fullmath[[#This Row],[M2]],$H1743:$L$2227,4,FALSE)),0)</f>
        <v>0</v>
      </c>
      <c r="W1742" s="15">
        <f>IFERROR(_xlfn.IFNA(VLOOKUP(Fullmath[[#This Row],[M3]],$H$2:$L1741,2,FALSE),VLOOKUP(Fullmath[[#This Row],[M3]],$H1743:$L$2227,2,FALSE)),0)</f>
        <v>0</v>
      </c>
      <c r="X1742" s="16">
        <f>IFERROR(_xlfn.IFNA(VLOOKUP(Fullmath[[#This Row],[M3]],$H$2:$L1741,4,FALSE),VLOOKUP(Fullmath[[#This Row],[M3]],$H1743:$L$2227,4,FALSE)),0)</f>
        <v>0</v>
      </c>
      <c r="AA1742" s="15">
        <f>IFERROR(_xlfn.IFNA(VLOOKUP(Fullmath[[#This Row],[M4]],$H$2:$L1741,2,FALSE),VLOOKUP(Fullmath[[#This Row],[M4]],$H1743:$L$2227,2,FALSE)),0)</f>
        <v>0</v>
      </c>
      <c r="AB1742" s="16">
        <f>IFERROR(_xlfn.IFNA(VLOOKUP(Fullmath[[#This Row],[M4]],$H$2:$L1741,4,FALSE),VLOOKUP(Fullmath[[#This Row],[M4]],$H1743:$L$2227,4,FALSE)),0)</f>
        <v>0</v>
      </c>
      <c r="AE1742" s="15">
        <f>IFERROR(_xlfn.IFNA(VLOOKUP(Fullmath[[#This Row],[M5]],$H$2:$L1741,2,FALSE),VLOOKUP(Fullmath[[#This Row],[M5]],$H1743:$L$2227,2,FALSE)),0)</f>
        <v>0</v>
      </c>
      <c r="AF1742" s="16">
        <f>IFERROR(_xlfn.IFNA(VLOOKUP(Fullmath[[#This Row],[M5]],$H$2:$L1741,4,FALSE),VLOOKUP(Fullmath[[#This Row],[M5]],$H1743:$L$2227,4,FALSE)),0)</f>
        <v>0</v>
      </c>
      <c r="AI1742" s="15">
        <f>IFERROR(_xlfn.IFNA(VLOOKUP(Fullmath[[#This Row],[M6]],$H$2:$L1741,2,FALSE),VLOOKUP(Fullmath[[#This Row],[M6]],$H1743:$L$2227,2,FALSE)),0)</f>
        <v>0</v>
      </c>
      <c r="AJ1742" s="16">
        <f>IFERROR(_xlfn.IFNA(VLOOKUP(Fullmath[[#This Row],[M6]],$H$2:$L1741,4,FALSE),VLOOKUP(Fullmath[[#This Row],[M6]],$H1743:$L$2227,4,FALSE)),0)</f>
        <v>0</v>
      </c>
      <c r="AM1742" s="6">
        <f>(IFERROR(VLOOKUP(AK1742,Components[[Name]:[Price]],2,FALSE),0))</f>
        <v>0</v>
      </c>
      <c r="AP1742" s="6">
        <f>(IFERROR(VLOOKUP(AN1742,Components[[Name]:[Price]],2,FALSE),0))</f>
        <v>0</v>
      </c>
      <c r="AS1742" s="6">
        <f>(IFERROR(VLOOKUP(AQ1742,Components[[Name]:[Price]],2,FALSE),0))</f>
        <v>0</v>
      </c>
      <c r="AV1742" s="6">
        <f>(IFERROR(VLOOKUP(AT1742,Components[[Name]:[Price]],2,FALSE),0))</f>
        <v>0</v>
      </c>
      <c r="AY1742" s="6">
        <f>(IFERROR(VLOOKUP(AW1742,Components[[Name]:[Price]],2,FALSE),0))</f>
        <v>0</v>
      </c>
      <c r="BB1742" s="6">
        <f>(IFERROR(VLOOKUP(AZ1742,Components[[Name]:[Price]],2,FALSE),0))</f>
        <v>0</v>
      </c>
    </row>
    <row r="1743" spans="9:54" x14ac:dyDescent="0.2">
      <c r="I1743" s="7" t="e">
        <f>Fullmath[[#This Row],[Total CP]]/Fullmath[[#This Row],[Quantity]]</f>
        <v>#DIV/0!</v>
      </c>
      <c r="J17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3" s="6" t="e">
        <f>Fullmath[[#This Row],[Mat Cost]]/Fullmath[[#This Row],[Quantity]]</f>
        <v>#DIV/0!</v>
      </c>
      <c r="L17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3" s="14"/>
      <c r="O1743" s="15">
        <f>IFERROR(_xlfn.IFNA(VLOOKUP(Fullmath[[#This Row],[M1]],$H$2:$L1742,2,FALSE),VLOOKUP(Fullmath[[#This Row],[M1]],$H1744:$L$2227,2,FALSE)),0)</f>
        <v>0</v>
      </c>
      <c r="P1743" s="16">
        <f>IFERROR(_xlfn.IFNA(VLOOKUP(Fullmath[[#This Row],[M1]],$H$2:$L1742,4,FALSE),VLOOKUP(Fullmath[[#This Row],[M1]],$H1744:$L$2227,4,FALSE)),0)</f>
        <v>0</v>
      </c>
      <c r="S1743" s="15">
        <f>IFERROR(_xlfn.IFNA(VLOOKUP(Fullmath[[#This Row],[M2]],$H$2:$L1742,2,FALSE),VLOOKUP(Fullmath[[#This Row],[M2]],$H1744:$L$2227,2,FALSE)),0)</f>
        <v>0</v>
      </c>
      <c r="T1743" s="16">
        <f>IFERROR(_xlfn.IFNA(VLOOKUP(Fullmath[[#This Row],[M2]],$H$2:$L1742,4,FALSE),VLOOKUP(Fullmath[[#This Row],[M2]],$H1744:$L$2227,4,FALSE)),0)</f>
        <v>0</v>
      </c>
      <c r="W1743" s="15">
        <f>IFERROR(_xlfn.IFNA(VLOOKUP(Fullmath[[#This Row],[M3]],$H$2:$L1742,2,FALSE),VLOOKUP(Fullmath[[#This Row],[M3]],$H1744:$L$2227,2,FALSE)),0)</f>
        <v>0</v>
      </c>
      <c r="X1743" s="16">
        <f>IFERROR(_xlfn.IFNA(VLOOKUP(Fullmath[[#This Row],[M3]],$H$2:$L1742,4,FALSE),VLOOKUP(Fullmath[[#This Row],[M3]],$H1744:$L$2227,4,FALSE)),0)</f>
        <v>0</v>
      </c>
      <c r="AA1743" s="15">
        <f>IFERROR(_xlfn.IFNA(VLOOKUP(Fullmath[[#This Row],[M4]],$H$2:$L1742,2,FALSE),VLOOKUP(Fullmath[[#This Row],[M4]],$H1744:$L$2227,2,FALSE)),0)</f>
        <v>0</v>
      </c>
      <c r="AB1743" s="16">
        <f>IFERROR(_xlfn.IFNA(VLOOKUP(Fullmath[[#This Row],[M4]],$H$2:$L1742,4,FALSE),VLOOKUP(Fullmath[[#This Row],[M4]],$H1744:$L$2227,4,FALSE)),0)</f>
        <v>0</v>
      </c>
      <c r="AE1743" s="15">
        <f>IFERROR(_xlfn.IFNA(VLOOKUP(Fullmath[[#This Row],[M5]],$H$2:$L1742,2,FALSE),VLOOKUP(Fullmath[[#This Row],[M5]],$H1744:$L$2227,2,FALSE)),0)</f>
        <v>0</v>
      </c>
      <c r="AF1743" s="16">
        <f>IFERROR(_xlfn.IFNA(VLOOKUP(Fullmath[[#This Row],[M5]],$H$2:$L1742,4,FALSE),VLOOKUP(Fullmath[[#This Row],[M5]],$H1744:$L$2227,4,FALSE)),0)</f>
        <v>0</v>
      </c>
      <c r="AI1743" s="15">
        <f>IFERROR(_xlfn.IFNA(VLOOKUP(Fullmath[[#This Row],[M6]],$H$2:$L1742,2,FALSE),VLOOKUP(Fullmath[[#This Row],[M6]],$H1744:$L$2227,2,FALSE)),0)</f>
        <v>0</v>
      </c>
      <c r="AJ1743" s="16">
        <f>IFERROR(_xlfn.IFNA(VLOOKUP(Fullmath[[#This Row],[M6]],$H$2:$L1742,4,FALSE),VLOOKUP(Fullmath[[#This Row],[M6]],$H1744:$L$2227,4,FALSE)),0)</f>
        <v>0</v>
      </c>
      <c r="AM1743" s="6">
        <f>(IFERROR(VLOOKUP(AK1743,Components[[Name]:[Price]],2,FALSE),0))</f>
        <v>0</v>
      </c>
      <c r="AP1743" s="6">
        <f>(IFERROR(VLOOKUP(AN1743,Components[[Name]:[Price]],2,FALSE),0))</f>
        <v>0</v>
      </c>
      <c r="AS1743" s="6">
        <f>(IFERROR(VLOOKUP(AQ1743,Components[[Name]:[Price]],2,FALSE),0))</f>
        <v>0</v>
      </c>
      <c r="AV1743" s="6">
        <f>(IFERROR(VLOOKUP(AT1743,Components[[Name]:[Price]],2,FALSE),0))</f>
        <v>0</v>
      </c>
      <c r="AY1743" s="6">
        <f>(IFERROR(VLOOKUP(AW1743,Components[[Name]:[Price]],2,FALSE),0))</f>
        <v>0</v>
      </c>
      <c r="BB1743" s="6">
        <f>(IFERROR(VLOOKUP(AZ1743,Components[[Name]:[Price]],2,FALSE),0))</f>
        <v>0</v>
      </c>
    </row>
    <row r="1744" spans="9:54" x14ac:dyDescent="0.2">
      <c r="I1744" s="7" t="e">
        <f>Fullmath[[#This Row],[Total CP]]/Fullmath[[#This Row],[Quantity]]</f>
        <v>#DIV/0!</v>
      </c>
      <c r="J17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4" s="6" t="e">
        <f>Fullmath[[#This Row],[Mat Cost]]/Fullmath[[#This Row],[Quantity]]</f>
        <v>#DIV/0!</v>
      </c>
      <c r="L17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4" s="14"/>
      <c r="O1744" s="15">
        <f>IFERROR(_xlfn.IFNA(VLOOKUP(Fullmath[[#This Row],[M1]],$H$2:$L1743,2,FALSE),VLOOKUP(Fullmath[[#This Row],[M1]],$H1745:$L$2227,2,FALSE)),0)</f>
        <v>0</v>
      </c>
      <c r="P1744" s="16">
        <f>IFERROR(_xlfn.IFNA(VLOOKUP(Fullmath[[#This Row],[M1]],$H$2:$L1743,4,FALSE),VLOOKUP(Fullmath[[#This Row],[M1]],$H1745:$L$2227,4,FALSE)),0)</f>
        <v>0</v>
      </c>
      <c r="S1744" s="15">
        <f>IFERROR(_xlfn.IFNA(VLOOKUP(Fullmath[[#This Row],[M2]],$H$2:$L1743,2,FALSE),VLOOKUP(Fullmath[[#This Row],[M2]],$H1745:$L$2227,2,FALSE)),0)</f>
        <v>0</v>
      </c>
      <c r="T1744" s="16">
        <f>IFERROR(_xlfn.IFNA(VLOOKUP(Fullmath[[#This Row],[M2]],$H$2:$L1743,4,FALSE),VLOOKUP(Fullmath[[#This Row],[M2]],$H1745:$L$2227,4,FALSE)),0)</f>
        <v>0</v>
      </c>
      <c r="W1744" s="15">
        <f>IFERROR(_xlfn.IFNA(VLOOKUP(Fullmath[[#This Row],[M3]],$H$2:$L1743,2,FALSE),VLOOKUP(Fullmath[[#This Row],[M3]],$H1745:$L$2227,2,FALSE)),0)</f>
        <v>0</v>
      </c>
      <c r="X1744" s="16">
        <f>IFERROR(_xlfn.IFNA(VLOOKUP(Fullmath[[#This Row],[M3]],$H$2:$L1743,4,FALSE),VLOOKUP(Fullmath[[#This Row],[M3]],$H1745:$L$2227,4,FALSE)),0)</f>
        <v>0</v>
      </c>
      <c r="AA1744" s="15">
        <f>IFERROR(_xlfn.IFNA(VLOOKUP(Fullmath[[#This Row],[M4]],$H$2:$L1743,2,FALSE),VLOOKUP(Fullmath[[#This Row],[M4]],$H1745:$L$2227,2,FALSE)),0)</f>
        <v>0</v>
      </c>
      <c r="AB1744" s="16">
        <f>IFERROR(_xlfn.IFNA(VLOOKUP(Fullmath[[#This Row],[M4]],$H$2:$L1743,4,FALSE),VLOOKUP(Fullmath[[#This Row],[M4]],$H1745:$L$2227,4,FALSE)),0)</f>
        <v>0</v>
      </c>
      <c r="AE1744" s="15">
        <f>IFERROR(_xlfn.IFNA(VLOOKUP(Fullmath[[#This Row],[M5]],$H$2:$L1743,2,FALSE),VLOOKUP(Fullmath[[#This Row],[M5]],$H1745:$L$2227,2,FALSE)),0)</f>
        <v>0</v>
      </c>
      <c r="AF1744" s="16">
        <f>IFERROR(_xlfn.IFNA(VLOOKUP(Fullmath[[#This Row],[M5]],$H$2:$L1743,4,FALSE),VLOOKUP(Fullmath[[#This Row],[M5]],$H1745:$L$2227,4,FALSE)),0)</f>
        <v>0</v>
      </c>
      <c r="AI1744" s="15">
        <f>IFERROR(_xlfn.IFNA(VLOOKUP(Fullmath[[#This Row],[M6]],$H$2:$L1743,2,FALSE),VLOOKUP(Fullmath[[#This Row],[M6]],$H1745:$L$2227,2,FALSE)),0)</f>
        <v>0</v>
      </c>
      <c r="AJ1744" s="16">
        <f>IFERROR(_xlfn.IFNA(VLOOKUP(Fullmath[[#This Row],[M6]],$H$2:$L1743,4,FALSE),VLOOKUP(Fullmath[[#This Row],[M6]],$H1745:$L$2227,4,FALSE)),0)</f>
        <v>0</v>
      </c>
      <c r="AM1744" s="6">
        <f>(IFERROR(VLOOKUP(AK1744,Components[[Name]:[Price]],2,FALSE),0))</f>
        <v>0</v>
      </c>
      <c r="AP1744" s="6">
        <f>(IFERROR(VLOOKUP(AN1744,Components[[Name]:[Price]],2,FALSE),0))</f>
        <v>0</v>
      </c>
      <c r="AS1744" s="6">
        <f>(IFERROR(VLOOKUP(AQ1744,Components[[Name]:[Price]],2,FALSE),0))</f>
        <v>0</v>
      </c>
      <c r="AV1744" s="6">
        <f>(IFERROR(VLOOKUP(AT1744,Components[[Name]:[Price]],2,FALSE),0))</f>
        <v>0</v>
      </c>
      <c r="AY1744" s="6">
        <f>(IFERROR(VLOOKUP(AW1744,Components[[Name]:[Price]],2,FALSE),0))</f>
        <v>0</v>
      </c>
      <c r="BB1744" s="6">
        <f>(IFERROR(VLOOKUP(AZ1744,Components[[Name]:[Price]],2,FALSE),0))</f>
        <v>0</v>
      </c>
    </row>
    <row r="1745" spans="9:54" x14ac:dyDescent="0.2">
      <c r="I1745" s="7" t="e">
        <f>Fullmath[[#This Row],[Total CP]]/Fullmath[[#This Row],[Quantity]]</f>
        <v>#DIV/0!</v>
      </c>
      <c r="J17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5" s="6" t="e">
        <f>Fullmath[[#This Row],[Mat Cost]]/Fullmath[[#This Row],[Quantity]]</f>
        <v>#DIV/0!</v>
      </c>
      <c r="L17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5" s="14"/>
      <c r="O1745" s="15">
        <f>IFERROR(_xlfn.IFNA(VLOOKUP(Fullmath[[#This Row],[M1]],$H$2:$L1744,2,FALSE),VLOOKUP(Fullmath[[#This Row],[M1]],$H1746:$L$2227,2,FALSE)),0)</f>
        <v>0</v>
      </c>
      <c r="P1745" s="16">
        <f>IFERROR(_xlfn.IFNA(VLOOKUP(Fullmath[[#This Row],[M1]],$H$2:$L1744,4,FALSE),VLOOKUP(Fullmath[[#This Row],[M1]],$H1746:$L$2227,4,FALSE)),0)</f>
        <v>0</v>
      </c>
      <c r="S1745" s="15">
        <f>IFERROR(_xlfn.IFNA(VLOOKUP(Fullmath[[#This Row],[M2]],$H$2:$L1744,2,FALSE),VLOOKUP(Fullmath[[#This Row],[M2]],$H1746:$L$2227,2,FALSE)),0)</f>
        <v>0</v>
      </c>
      <c r="T1745" s="16">
        <f>IFERROR(_xlfn.IFNA(VLOOKUP(Fullmath[[#This Row],[M2]],$H$2:$L1744,4,FALSE),VLOOKUP(Fullmath[[#This Row],[M2]],$H1746:$L$2227,4,FALSE)),0)</f>
        <v>0</v>
      </c>
      <c r="W1745" s="15">
        <f>IFERROR(_xlfn.IFNA(VLOOKUP(Fullmath[[#This Row],[M3]],$H$2:$L1744,2,FALSE),VLOOKUP(Fullmath[[#This Row],[M3]],$H1746:$L$2227,2,FALSE)),0)</f>
        <v>0</v>
      </c>
      <c r="X1745" s="16">
        <f>IFERROR(_xlfn.IFNA(VLOOKUP(Fullmath[[#This Row],[M3]],$H$2:$L1744,4,FALSE),VLOOKUP(Fullmath[[#This Row],[M3]],$H1746:$L$2227,4,FALSE)),0)</f>
        <v>0</v>
      </c>
      <c r="AA1745" s="15">
        <f>IFERROR(_xlfn.IFNA(VLOOKUP(Fullmath[[#This Row],[M4]],$H$2:$L1744,2,FALSE),VLOOKUP(Fullmath[[#This Row],[M4]],$H1746:$L$2227,2,FALSE)),0)</f>
        <v>0</v>
      </c>
      <c r="AB1745" s="16">
        <f>IFERROR(_xlfn.IFNA(VLOOKUP(Fullmath[[#This Row],[M4]],$H$2:$L1744,4,FALSE),VLOOKUP(Fullmath[[#This Row],[M4]],$H1746:$L$2227,4,FALSE)),0)</f>
        <v>0</v>
      </c>
      <c r="AE1745" s="15">
        <f>IFERROR(_xlfn.IFNA(VLOOKUP(Fullmath[[#This Row],[M5]],$H$2:$L1744,2,FALSE),VLOOKUP(Fullmath[[#This Row],[M5]],$H1746:$L$2227,2,FALSE)),0)</f>
        <v>0</v>
      </c>
      <c r="AF1745" s="16">
        <f>IFERROR(_xlfn.IFNA(VLOOKUP(Fullmath[[#This Row],[M5]],$H$2:$L1744,4,FALSE),VLOOKUP(Fullmath[[#This Row],[M5]],$H1746:$L$2227,4,FALSE)),0)</f>
        <v>0</v>
      </c>
      <c r="AI1745" s="15">
        <f>IFERROR(_xlfn.IFNA(VLOOKUP(Fullmath[[#This Row],[M6]],$H$2:$L1744,2,FALSE),VLOOKUP(Fullmath[[#This Row],[M6]],$H1746:$L$2227,2,FALSE)),0)</f>
        <v>0</v>
      </c>
      <c r="AJ1745" s="16">
        <f>IFERROR(_xlfn.IFNA(VLOOKUP(Fullmath[[#This Row],[M6]],$H$2:$L1744,4,FALSE),VLOOKUP(Fullmath[[#This Row],[M6]],$H1746:$L$2227,4,FALSE)),0)</f>
        <v>0</v>
      </c>
      <c r="AM1745" s="6">
        <f>(IFERROR(VLOOKUP(AK1745,Components[[Name]:[Price]],2,FALSE),0))</f>
        <v>0</v>
      </c>
      <c r="AP1745" s="6">
        <f>(IFERROR(VLOOKUP(AN1745,Components[[Name]:[Price]],2,FALSE),0))</f>
        <v>0</v>
      </c>
      <c r="AS1745" s="6">
        <f>(IFERROR(VLOOKUP(AQ1745,Components[[Name]:[Price]],2,FALSE),0))</f>
        <v>0</v>
      </c>
      <c r="AV1745" s="6">
        <f>(IFERROR(VLOOKUP(AT1745,Components[[Name]:[Price]],2,FALSE),0))</f>
        <v>0</v>
      </c>
      <c r="AY1745" s="6">
        <f>(IFERROR(VLOOKUP(AW1745,Components[[Name]:[Price]],2,FALSE),0))</f>
        <v>0</v>
      </c>
      <c r="BB1745" s="6">
        <f>(IFERROR(VLOOKUP(AZ1745,Components[[Name]:[Price]],2,FALSE),0))</f>
        <v>0</v>
      </c>
    </row>
    <row r="1746" spans="9:54" x14ac:dyDescent="0.2">
      <c r="I1746" s="7" t="e">
        <f>Fullmath[[#This Row],[Total CP]]/Fullmath[[#This Row],[Quantity]]</f>
        <v>#DIV/0!</v>
      </c>
      <c r="J17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6" s="6" t="e">
        <f>Fullmath[[#This Row],[Mat Cost]]/Fullmath[[#This Row],[Quantity]]</f>
        <v>#DIV/0!</v>
      </c>
      <c r="L17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6" s="14"/>
      <c r="O1746" s="15">
        <f>IFERROR(_xlfn.IFNA(VLOOKUP(Fullmath[[#This Row],[M1]],$H$2:$L1745,2,FALSE),VLOOKUP(Fullmath[[#This Row],[M1]],$H1747:$L$2227,2,FALSE)),0)</f>
        <v>0</v>
      </c>
      <c r="P1746" s="16">
        <f>IFERROR(_xlfn.IFNA(VLOOKUP(Fullmath[[#This Row],[M1]],$H$2:$L1745,4,FALSE),VLOOKUP(Fullmath[[#This Row],[M1]],$H1747:$L$2227,4,FALSE)),0)</f>
        <v>0</v>
      </c>
      <c r="S1746" s="15">
        <f>IFERROR(_xlfn.IFNA(VLOOKUP(Fullmath[[#This Row],[M2]],$H$2:$L1745,2,FALSE),VLOOKUP(Fullmath[[#This Row],[M2]],$H1747:$L$2227,2,FALSE)),0)</f>
        <v>0</v>
      </c>
      <c r="T1746" s="16">
        <f>IFERROR(_xlfn.IFNA(VLOOKUP(Fullmath[[#This Row],[M2]],$H$2:$L1745,4,FALSE),VLOOKUP(Fullmath[[#This Row],[M2]],$H1747:$L$2227,4,FALSE)),0)</f>
        <v>0</v>
      </c>
      <c r="W1746" s="15">
        <f>IFERROR(_xlfn.IFNA(VLOOKUP(Fullmath[[#This Row],[M3]],$H$2:$L1745,2,FALSE),VLOOKUP(Fullmath[[#This Row],[M3]],$H1747:$L$2227,2,FALSE)),0)</f>
        <v>0</v>
      </c>
      <c r="X1746" s="16">
        <f>IFERROR(_xlfn.IFNA(VLOOKUP(Fullmath[[#This Row],[M3]],$H$2:$L1745,4,FALSE),VLOOKUP(Fullmath[[#This Row],[M3]],$H1747:$L$2227,4,FALSE)),0)</f>
        <v>0</v>
      </c>
      <c r="AA1746" s="15">
        <f>IFERROR(_xlfn.IFNA(VLOOKUP(Fullmath[[#This Row],[M4]],$H$2:$L1745,2,FALSE),VLOOKUP(Fullmath[[#This Row],[M4]],$H1747:$L$2227,2,FALSE)),0)</f>
        <v>0</v>
      </c>
      <c r="AB1746" s="16">
        <f>IFERROR(_xlfn.IFNA(VLOOKUP(Fullmath[[#This Row],[M4]],$H$2:$L1745,4,FALSE),VLOOKUP(Fullmath[[#This Row],[M4]],$H1747:$L$2227,4,FALSE)),0)</f>
        <v>0</v>
      </c>
      <c r="AE1746" s="15">
        <f>IFERROR(_xlfn.IFNA(VLOOKUP(Fullmath[[#This Row],[M5]],$H$2:$L1745,2,FALSE),VLOOKUP(Fullmath[[#This Row],[M5]],$H1747:$L$2227,2,FALSE)),0)</f>
        <v>0</v>
      </c>
      <c r="AF1746" s="16">
        <f>IFERROR(_xlfn.IFNA(VLOOKUP(Fullmath[[#This Row],[M5]],$H$2:$L1745,4,FALSE),VLOOKUP(Fullmath[[#This Row],[M5]],$H1747:$L$2227,4,FALSE)),0)</f>
        <v>0</v>
      </c>
      <c r="AI1746" s="15">
        <f>IFERROR(_xlfn.IFNA(VLOOKUP(Fullmath[[#This Row],[M6]],$H$2:$L1745,2,FALSE),VLOOKUP(Fullmath[[#This Row],[M6]],$H1747:$L$2227,2,FALSE)),0)</f>
        <v>0</v>
      </c>
      <c r="AJ1746" s="16">
        <f>IFERROR(_xlfn.IFNA(VLOOKUP(Fullmath[[#This Row],[M6]],$H$2:$L1745,4,FALSE),VLOOKUP(Fullmath[[#This Row],[M6]],$H1747:$L$2227,4,FALSE)),0)</f>
        <v>0</v>
      </c>
      <c r="AM1746" s="6">
        <f>(IFERROR(VLOOKUP(AK1746,Components[[Name]:[Price]],2,FALSE),0))</f>
        <v>0</v>
      </c>
      <c r="AP1746" s="6">
        <f>(IFERROR(VLOOKUP(AN1746,Components[[Name]:[Price]],2,FALSE),0))</f>
        <v>0</v>
      </c>
      <c r="AS1746" s="6">
        <f>(IFERROR(VLOOKUP(AQ1746,Components[[Name]:[Price]],2,FALSE),0))</f>
        <v>0</v>
      </c>
      <c r="AV1746" s="6">
        <f>(IFERROR(VLOOKUP(AT1746,Components[[Name]:[Price]],2,FALSE),0))</f>
        <v>0</v>
      </c>
      <c r="AY1746" s="6">
        <f>(IFERROR(VLOOKUP(AW1746,Components[[Name]:[Price]],2,FALSE),0))</f>
        <v>0</v>
      </c>
      <c r="BB1746" s="6">
        <f>(IFERROR(VLOOKUP(AZ1746,Components[[Name]:[Price]],2,FALSE),0))</f>
        <v>0</v>
      </c>
    </row>
    <row r="1747" spans="9:54" x14ac:dyDescent="0.2">
      <c r="I1747" s="7" t="e">
        <f>Fullmath[[#This Row],[Total CP]]/Fullmath[[#This Row],[Quantity]]</f>
        <v>#DIV/0!</v>
      </c>
      <c r="J17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7" s="6" t="e">
        <f>Fullmath[[#This Row],[Mat Cost]]/Fullmath[[#This Row],[Quantity]]</f>
        <v>#DIV/0!</v>
      </c>
      <c r="L17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7" s="14"/>
      <c r="O1747" s="15">
        <f>IFERROR(_xlfn.IFNA(VLOOKUP(Fullmath[[#This Row],[M1]],$H$2:$L1746,2,FALSE),VLOOKUP(Fullmath[[#This Row],[M1]],$H1748:$L$2227,2,FALSE)),0)</f>
        <v>0</v>
      </c>
      <c r="P1747" s="16">
        <f>IFERROR(_xlfn.IFNA(VLOOKUP(Fullmath[[#This Row],[M1]],$H$2:$L1746,4,FALSE),VLOOKUP(Fullmath[[#This Row],[M1]],$H1748:$L$2227,4,FALSE)),0)</f>
        <v>0</v>
      </c>
      <c r="S1747" s="15">
        <f>IFERROR(_xlfn.IFNA(VLOOKUP(Fullmath[[#This Row],[M2]],$H$2:$L1746,2,FALSE),VLOOKUP(Fullmath[[#This Row],[M2]],$H1748:$L$2227,2,FALSE)),0)</f>
        <v>0</v>
      </c>
      <c r="T1747" s="16">
        <f>IFERROR(_xlfn.IFNA(VLOOKUP(Fullmath[[#This Row],[M2]],$H$2:$L1746,4,FALSE),VLOOKUP(Fullmath[[#This Row],[M2]],$H1748:$L$2227,4,FALSE)),0)</f>
        <v>0</v>
      </c>
      <c r="W1747" s="15">
        <f>IFERROR(_xlfn.IFNA(VLOOKUP(Fullmath[[#This Row],[M3]],$H$2:$L1746,2,FALSE),VLOOKUP(Fullmath[[#This Row],[M3]],$H1748:$L$2227,2,FALSE)),0)</f>
        <v>0</v>
      </c>
      <c r="X1747" s="16">
        <f>IFERROR(_xlfn.IFNA(VLOOKUP(Fullmath[[#This Row],[M3]],$H$2:$L1746,4,FALSE),VLOOKUP(Fullmath[[#This Row],[M3]],$H1748:$L$2227,4,FALSE)),0)</f>
        <v>0</v>
      </c>
      <c r="AA1747" s="15">
        <f>IFERROR(_xlfn.IFNA(VLOOKUP(Fullmath[[#This Row],[M4]],$H$2:$L1746,2,FALSE),VLOOKUP(Fullmath[[#This Row],[M4]],$H1748:$L$2227,2,FALSE)),0)</f>
        <v>0</v>
      </c>
      <c r="AB1747" s="16">
        <f>IFERROR(_xlfn.IFNA(VLOOKUP(Fullmath[[#This Row],[M4]],$H$2:$L1746,4,FALSE),VLOOKUP(Fullmath[[#This Row],[M4]],$H1748:$L$2227,4,FALSE)),0)</f>
        <v>0</v>
      </c>
      <c r="AE1747" s="15">
        <f>IFERROR(_xlfn.IFNA(VLOOKUP(Fullmath[[#This Row],[M5]],$H$2:$L1746,2,FALSE),VLOOKUP(Fullmath[[#This Row],[M5]],$H1748:$L$2227,2,FALSE)),0)</f>
        <v>0</v>
      </c>
      <c r="AF1747" s="16">
        <f>IFERROR(_xlfn.IFNA(VLOOKUP(Fullmath[[#This Row],[M5]],$H$2:$L1746,4,FALSE),VLOOKUP(Fullmath[[#This Row],[M5]],$H1748:$L$2227,4,FALSE)),0)</f>
        <v>0</v>
      </c>
      <c r="AI1747" s="15">
        <f>IFERROR(_xlfn.IFNA(VLOOKUP(Fullmath[[#This Row],[M6]],$H$2:$L1746,2,FALSE),VLOOKUP(Fullmath[[#This Row],[M6]],$H1748:$L$2227,2,FALSE)),0)</f>
        <v>0</v>
      </c>
      <c r="AJ1747" s="16">
        <f>IFERROR(_xlfn.IFNA(VLOOKUP(Fullmath[[#This Row],[M6]],$H$2:$L1746,4,FALSE),VLOOKUP(Fullmath[[#This Row],[M6]],$H1748:$L$2227,4,FALSE)),0)</f>
        <v>0</v>
      </c>
      <c r="AM1747" s="6">
        <f>(IFERROR(VLOOKUP(AK1747,Components[[Name]:[Price]],2,FALSE),0))</f>
        <v>0</v>
      </c>
      <c r="AP1747" s="6">
        <f>(IFERROR(VLOOKUP(AN1747,Components[[Name]:[Price]],2,FALSE),0))</f>
        <v>0</v>
      </c>
      <c r="AS1747" s="6">
        <f>(IFERROR(VLOOKUP(AQ1747,Components[[Name]:[Price]],2,FALSE),0))</f>
        <v>0</v>
      </c>
      <c r="AV1747" s="6">
        <f>(IFERROR(VLOOKUP(AT1747,Components[[Name]:[Price]],2,FALSE),0))</f>
        <v>0</v>
      </c>
      <c r="AY1747" s="6">
        <f>(IFERROR(VLOOKUP(AW1747,Components[[Name]:[Price]],2,FALSE),0))</f>
        <v>0</v>
      </c>
      <c r="BB1747" s="6">
        <f>(IFERROR(VLOOKUP(AZ1747,Components[[Name]:[Price]],2,FALSE),0))</f>
        <v>0</v>
      </c>
    </row>
    <row r="1748" spans="9:54" x14ac:dyDescent="0.2">
      <c r="I1748" s="7" t="e">
        <f>Fullmath[[#This Row],[Total CP]]/Fullmath[[#This Row],[Quantity]]</f>
        <v>#DIV/0!</v>
      </c>
      <c r="J17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8" s="6" t="e">
        <f>Fullmath[[#This Row],[Mat Cost]]/Fullmath[[#This Row],[Quantity]]</f>
        <v>#DIV/0!</v>
      </c>
      <c r="L17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8" s="14"/>
      <c r="O1748" s="15">
        <f>IFERROR(_xlfn.IFNA(VLOOKUP(Fullmath[[#This Row],[M1]],$H$2:$L1747,2,FALSE),VLOOKUP(Fullmath[[#This Row],[M1]],$H1749:$L$2227,2,FALSE)),0)</f>
        <v>0</v>
      </c>
      <c r="P1748" s="16">
        <f>IFERROR(_xlfn.IFNA(VLOOKUP(Fullmath[[#This Row],[M1]],$H$2:$L1747,4,FALSE),VLOOKUP(Fullmath[[#This Row],[M1]],$H1749:$L$2227,4,FALSE)),0)</f>
        <v>0</v>
      </c>
      <c r="S1748" s="15">
        <f>IFERROR(_xlfn.IFNA(VLOOKUP(Fullmath[[#This Row],[M2]],$H$2:$L1747,2,FALSE),VLOOKUP(Fullmath[[#This Row],[M2]],$H1749:$L$2227,2,FALSE)),0)</f>
        <v>0</v>
      </c>
      <c r="T1748" s="16">
        <f>IFERROR(_xlfn.IFNA(VLOOKUP(Fullmath[[#This Row],[M2]],$H$2:$L1747,4,FALSE),VLOOKUP(Fullmath[[#This Row],[M2]],$H1749:$L$2227,4,FALSE)),0)</f>
        <v>0</v>
      </c>
      <c r="W1748" s="15">
        <f>IFERROR(_xlfn.IFNA(VLOOKUP(Fullmath[[#This Row],[M3]],$H$2:$L1747,2,FALSE),VLOOKUP(Fullmath[[#This Row],[M3]],$H1749:$L$2227,2,FALSE)),0)</f>
        <v>0</v>
      </c>
      <c r="X1748" s="16">
        <f>IFERROR(_xlfn.IFNA(VLOOKUP(Fullmath[[#This Row],[M3]],$H$2:$L1747,4,FALSE),VLOOKUP(Fullmath[[#This Row],[M3]],$H1749:$L$2227,4,FALSE)),0)</f>
        <v>0</v>
      </c>
      <c r="AA1748" s="15">
        <f>IFERROR(_xlfn.IFNA(VLOOKUP(Fullmath[[#This Row],[M4]],$H$2:$L1747,2,FALSE),VLOOKUP(Fullmath[[#This Row],[M4]],$H1749:$L$2227,2,FALSE)),0)</f>
        <v>0</v>
      </c>
      <c r="AB1748" s="16">
        <f>IFERROR(_xlfn.IFNA(VLOOKUP(Fullmath[[#This Row],[M4]],$H$2:$L1747,4,FALSE),VLOOKUP(Fullmath[[#This Row],[M4]],$H1749:$L$2227,4,FALSE)),0)</f>
        <v>0</v>
      </c>
      <c r="AE1748" s="15">
        <f>IFERROR(_xlfn.IFNA(VLOOKUP(Fullmath[[#This Row],[M5]],$H$2:$L1747,2,FALSE),VLOOKUP(Fullmath[[#This Row],[M5]],$H1749:$L$2227,2,FALSE)),0)</f>
        <v>0</v>
      </c>
      <c r="AF1748" s="16">
        <f>IFERROR(_xlfn.IFNA(VLOOKUP(Fullmath[[#This Row],[M5]],$H$2:$L1747,4,FALSE),VLOOKUP(Fullmath[[#This Row],[M5]],$H1749:$L$2227,4,FALSE)),0)</f>
        <v>0</v>
      </c>
      <c r="AI1748" s="15">
        <f>IFERROR(_xlfn.IFNA(VLOOKUP(Fullmath[[#This Row],[M6]],$H$2:$L1747,2,FALSE),VLOOKUP(Fullmath[[#This Row],[M6]],$H1749:$L$2227,2,FALSE)),0)</f>
        <v>0</v>
      </c>
      <c r="AJ1748" s="16">
        <f>IFERROR(_xlfn.IFNA(VLOOKUP(Fullmath[[#This Row],[M6]],$H$2:$L1747,4,FALSE),VLOOKUP(Fullmath[[#This Row],[M6]],$H1749:$L$2227,4,FALSE)),0)</f>
        <v>0</v>
      </c>
      <c r="AM1748" s="6">
        <f>(IFERROR(VLOOKUP(AK1748,Components[[Name]:[Price]],2,FALSE),0))</f>
        <v>0</v>
      </c>
      <c r="AP1748" s="6">
        <f>(IFERROR(VLOOKUP(AN1748,Components[[Name]:[Price]],2,FALSE),0))</f>
        <v>0</v>
      </c>
      <c r="AS1748" s="6">
        <f>(IFERROR(VLOOKUP(AQ1748,Components[[Name]:[Price]],2,FALSE),0))</f>
        <v>0</v>
      </c>
      <c r="AV1748" s="6">
        <f>(IFERROR(VLOOKUP(AT1748,Components[[Name]:[Price]],2,FALSE),0))</f>
        <v>0</v>
      </c>
      <c r="AY1748" s="6">
        <f>(IFERROR(VLOOKUP(AW1748,Components[[Name]:[Price]],2,FALSE),0))</f>
        <v>0</v>
      </c>
      <c r="BB1748" s="6">
        <f>(IFERROR(VLOOKUP(AZ1748,Components[[Name]:[Price]],2,FALSE),0))</f>
        <v>0</v>
      </c>
    </row>
    <row r="1749" spans="9:54" x14ac:dyDescent="0.2">
      <c r="I1749" s="7" t="e">
        <f>Fullmath[[#This Row],[Total CP]]/Fullmath[[#This Row],[Quantity]]</f>
        <v>#DIV/0!</v>
      </c>
      <c r="J17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49" s="6" t="e">
        <f>Fullmath[[#This Row],[Mat Cost]]/Fullmath[[#This Row],[Quantity]]</f>
        <v>#DIV/0!</v>
      </c>
      <c r="L17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49" s="14"/>
      <c r="O1749" s="15">
        <f>IFERROR(_xlfn.IFNA(VLOOKUP(Fullmath[[#This Row],[M1]],$H$2:$L1748,2,FALSE),VLOOKUP(Fullmath[[#This Row],[M1]],$H1750:$L$2227,2,FALSE)),0)</f>
        <v>0</v>
      </c>
      <c r="P1749" s="16">
        <f>IFERROR(_xlfn.IFNA(VLOOKUP(Fullmath[[#This Row],[M1]],$H$2:$L1748,4,FALSE),VLOOKUP(Fullmath[[#This Row],[M1]],$H1750:$L$2227,4,FALSE)),0)</f>
        <v>0</v>
      </c>
      <c r="S1749" s="15">
        <f>IFERROR(_xlfn.IFNA(VLOOKUP(Fullmath[[#This Row],[M2]],$H$2:$L1748,2,FALSE),VLOOKUP(Fullmath[[#This Row],[M2]],$H1750:$L$2227,2,FALSE)),0)</f>
        <v>0</v>
      </c>
      <c r="T1749" s="16">
        <f>IFERROR(_xlfn.IFNA(VLOOKUP(Fullmath[[#This Row],[M2]],$H$2:$L1748,4,FALSE),VLOOKUP(Fullmath[[#This Row],[M2]],$H1750:$L$2227,4,FALSE)),0)</f>
        <v>0</v>
      </c>
      <c r="W1749" s="15">
        <f>IFERROR(_xlfn.IFNA(VLOOKUP(Fullmath[[#This Row],[M3]],$H$2:$L1748,2,FALSE),VLOOKUP(Fullmath[[#This Row],[M3]],$H1750:$L$2227,2,FALSE)),0)</f>
        <v>0</v>
      </c>
      <c r="X1749" s="16">
        <f>IFERROR(_xlfn.IFNA(VLOOKUP(Fullmath[[#This Row],[M3]],$H$2:$L1748,4,FALSE),VLOOKUP(Fullmath[[#This Row],[M3]],$H1750:$L$2227,4,FALSE)),0)</f>
        <v>0</v>
      </c>
      <c r="AA1749" s="15">
        <f>IFERROR(_xlfn.IFNA(VLOOKUP(Fullmath[[#This Row],[M4]],$H$2:$L1748,2,FALSE),VLOOKUP(Fullmath[[#This Row],[M4]],$H1750:$L$2227,2,FALSE)),0)</f>
        <v>0</v>
      </c>
      <c r="AB1749" s="16">
        <f>IFERROR(_xlfn.IFNA(VLOOKUP(Fullmath[[#This Row],[M4]],$H$2:$L1748,4,FALSE),VLOOKUP(Fullmath[[#This Row],[M4]],$H1750:$L$2227,4,FALSE)),0)</f>
        <v>0</v>
      </c>
      <c r="AE1749" s="15">
        <f>IFERROR(_xlfn.IFNA(VLOOKUP(Fullmath[[#This Row],[M5]],$H$2:$L1748,2,FALSE),VLOOKUP(Fullmath[[#This Row],[M5]],$H1750:$L$2227,2,FALSE)),0)</f>
        <v>0</v>
      </c>
      <c r="AF1749" s="16">
        <f>IFERROR(_xlfn.IFNA(VLOOKUP(Fullmath[[#This Row],[M5]],$H$2:$L1748,4,FALSE),VLOOKUP(Fullmath[[#This Row],[M5]],$H1750:$L$2227,4,FALSE)),0)</f>
        <v>0</v>
      </c>
      <c r="AI1749" s="15">
        <f>IFERROR(_xlfn.IFNA(VLOOKUP(Fullmath[[#This Row],[M6]],$H$2:$L1748,2,FALSE),VLOOKUP(Fullmath[[#This Row],[M6]],$H1750:$L$2227,2,FALSE)),0)</f>
        <v>0</v>
      </c>
      <c r="AJ1749" s="16">
        <f>IFERROR(_xlfn.IFNA(VLOOKUP(Fullmath[[#This Row],[M6]],$H$2:$L1748,4,FALSE),VLOOKUP(Fullmath[[#This Row],[M6]],$H1750:$L$2227,4,FALSE)),0)</f>
        <v>0</v>
      </c>
      <c r="AM1749" s="6">
        <f>(IFERROR(VLOOKUP(AK1749,Components[[Name]:[Price]],2,FALSE),0))</f>
        <v>0</v>
      </c>
      <c r="AP1749" s="6">
        <f>(IFERROR(VLOOKUP(AN1749,Components[[Name]:[Price]],2,FALSE),0))</f>
        <v>0</v>
      </c>
      <c r="AS1749" s="6">
        <f>(IFERROR(VLOOKUP(AQ1749,Components[[Name]:[Price]],2,FALSE),0))</f>
        <v>0</v>
      </c>
      <c r="AV1749" s="6">
        <f>(IFERROR(VLOOKUP(AT1749,Components[[Name]:[Price]],2,FALSE),0))</f>
        <v>0</v>
      </c>
      <c r="AY1749" s="6">
        <f>(IFERROR(VLOOKUP(AW1749,Components[[Name]:[Price]],2,FALSE),0))</f>
        <v>0</v>
      </c>
      <c r="BB1749" s="6">
        <f>(IFERROR(VLOOKUP(AZ1749,Components[[Name]:[Price]],2,FALSE),0))</f>
        <v>0</v>
      </c>
    </row>
    <row r="1750" spans="9:54" x14ac:dyDescent="0.2">
      <c r="I1750" s="7" t="e">
        <f>Fullmath[[#This Row],[Total CP]]/Fullmath[[#This Row],[Quantity]]</f>
        <v>#DIV/0!</v>
      </c>
      <c r="J17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0" s="6" t="e">
        <f>Fullmath[[#This Row],[Mat Cost]]/Fullmath[[#This Row],[Quantity]]</f>
        <v>#DIV/0!</v>
      </c>
      <c r="L17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0" s="14"/>
      <c r="O1750" s="15">
        <f>IFERROR(_xlfn.IFNA(VLOOKUP(Fullmath[[#This Row],[M1]],$H$2:$L1749,2,FALSE),VLOOKUP(Fullmath[[#This Row],[M1]],$H1751:$L$2227,2,FALSE)),0)</f>
        <v>0</v>
      </c>
      <c r="P1750" s="16">
        <f>IFERROR(_xlfn.IFNA(VLOOKUP(Fullmath[[#This Row],[M1]],$H$2:$L1749,4,FALSE),VLOOKUP(Fullmath[[#This Row],[M1]],$H1751:$L$2227,4,FALSE)),0)</f>
        <v>0</v>
      </c>
      <c r="S1750" s="15">
        <f>IFERROR(_xlfn.IFNA(VLOOKUP(Fullmath[[#This Row],[M2]],$H$2:$L1749,2,FALSE),VLOOKUP(Fullmath[[#This Row],[M2]],$H1751:$L$2227,2,FALSE)),0)</f>
        <v>0</v>
      </c>
      <c r="T1750" s="16">
        <f>IFERROR(_xlfn.IFNA(VLOOKUP(Fullmath[[#This Row],[M2]],$H$2:$L1749,4,FALSE),VLOOKUP(Fullmath[[#This Row],[M2]],$H1751:$L$2227,4,FALSE)),0)</f>
        <v>0</v>
      </c>
      <c r="W1750" s="15">
        <f>IFERROR(_xlfn.IFNA(VLOOKUP(Fullmath[[#This Row],[M3]],$H$2:$L1749,2,FALSE),VLOOKUP(Fullmath[[#This Row],[M3]],$H1751:$L$2227,2,FALSE)),0)</f>
        <v>0</v>
      </c>
      <c r="X1750" s="16">
        <f>IFERROR(_xlfn.IFNA(VLOOKUP(Fullmath[[#This Row],[M3]],$H$2:$L1749,4,FALSE),VLOOKUP(Fullmath[[#This Row],[M3]],$H1751:$L$2227,4,FALSE)),0)</f>
        <v>0</v>
      </c>
      <c r="AA1750" s="15">
        <f>IFERROR(_xlfn.IFNA(VLOOKUP(Fullmath[[#This Row],[M4]],$H$2:$L1749,2,FALSE),VLOOKUP(Fullmath[[#This Row],[M4]],$H1751:$L$2227,2,FALSE)),0)</f>
        <v>0</v>
      </c>
      <c r="AB1750" s="16">
        <f>IFERROR(_xlfn.IFNA(VLOOKUP(Fullmath[[#This Row],[M4]],$H$2:$L1749,4,FALSE),VLOOKUP(Fullmath[[#This Row],[M4]],$H1751:$L$2227,4,FALSE)),0)</f>
        <v>0</v>
      </c>
      <c r="AE1750" s="15">
        <f>IFERROR(_xlfn.IFNA(VLOOKUP(Fullmath[[#This Row],[M5]],$H$2:$L1749,2,FALSE),VLOOKUP(Fullmath[[#This Row],[M5]],$H1751:$L$2227,2,FALSE)),0)</f>
        <v>0</v>
      </c>
      <c r="AF1750" s="16">
        <f>IFERROR(_xlfn.IFNA(VLOOKUP(Fullmath[[#This Row],[M5]],$H$2:$L1749,4,FALSE),VLOOKUP(Fullmath[[#This Row],[M5]],$H1751:$L$2227,4,FALSE)),0)</f>
        <v>0</v>
      </c>
      <c r="AI1750" s="15">
        <f>IFERROR(_xlfn.IFNA(VLOOKUP(Fullmath[[#This Row],[M6]],$H$2:$L1749,2,FALSE),VLOOKUP(Fullmath[[#This Row],[M6]],$H1751:$L$2227,2,FALSE)),0)</f>
        <v>0</v>
      </c>
      <c r="AJ1750" s="16">
        <f>IFERROR(_xlfn.IFNA(VLOOKUP(Fullmath[[#This Row],[M6]],$H$2:$L1749,4,FALSE),VLOOKUP(Fullmath[[#This Row],[M6]],$H1751:$L$2227,4,FALSE)),0)</f>
        <v>0</v>
      </c>
      <c r="AM1750" s="6">
        <f>(IFERROR(VLOOKUP(AK1750,Components[[Name]:[Price]],2,FALSE),0))</f>
        <v>0</v>
      </c>
      <c r="AP1750" s="6">
        <f>(IFERROR(VLOOKUP(AN1750,Components[[Name]:[Price]],2,FALSE),0))</f>
        <v>0</v>
      </c>
      <c r="AS1750" s="6">
        <f>(IFERROR(VLOOKUP(AQ1750,Components[[Name]:[Price]],2,FALSE),0))</f>
        <v>0</v>
      </c>
      <c r="AV1750" s="6">
        <f>(IFERROR(VLOOKUP(AT1750,Components[[Name]:[Price]],2,FALSE),0))</f>
        <v>0</v>
      </c>
      <c r="AY1750" s="6">
        <f>(IFERROR(VLOOKUP(AW1750,Components[[Name]:[Price]],2,FALSE),0))</f>
        <v>0</v>
      </c>
      <c r="BB1750" s="6">
        <f>(IFERROR(VLOOKUP(AZ1750,Components[[Name]:[Price]],2,FALSE),0))</f>
        <v>0</v>
      </c>
    </row>
    <row r="1751" spans="9:54" x14ac:dyDescent="0.2">
      <c r="I1751" s="7" t="e">
        <f>Fullmath[[#This Row],[Total CP]]/Fullmath[[#This Row],[Quantity]]</f>
        <v>#DIV/0!</v>
      </c>
      <c r="J17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1" s="6" t="e">
        <f>Fullmath[[#This Row],[Mat Cost]]/Fullmath[[#This Row],[Quantity]]</f>
        <v>#DIV/0!</v>
      </c>
      <c r="L17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1" s="14"/>
      <c r="O1751" s="15">
        <f>IFERROR(_xlfn.IFNA(VLOOKUP(Fullmath[[#This Row],[M1]],$H$2:$L1750,2,FALSE),VLOOKUP(Fullmath[[#This Row],[M1]],$H1752:$L$2227,2,FALSE)),0)</f>
        <v>0</v>
      </c>
      <c r="P1751" s="16">
        <f>IFERROR(_xlfn.IFNA(VLOOKUP(Fullmath[[#This Row],[M1]],$H$2:$L1750,4,FALSE),VLOOKUP(Fullmath[[#This Row],[M1]],$H1752:$L$2227,4,FALSE)),0)</f>
        <v>0</v>
      </c>
      <c r="S1751" s="15">
        <f>IFERROR(_xlfn.IFNA(VLOOKUP(Fullmath[[#This Row],[M2]],$H$2:$L1750,2,FALSE),VLOOKUP(Fullmath[[#This Row],[M2]],$H1752:$L$2227,2,FALSE)),0)</f>
        <v>0</v>
      </c>
      <c r="T1751" s="16">
        <f>IFERROR(_xlfn.IFNA(VLOOKUP(Fullmath[[#This Row],[M2]],$H$2:$L1750,4,FALSE),VLOOKUP(Fullmath[[#This Row],[M2]],$H1752:$L$2227,4,FALSE)),0)</f>
        <v>0</v>
      </c>
      <c r="W1751" s="15">
        <f>IFERROR(_xlfn.IFNA(VLOOKUP(Fullmath[[#This Row],[M3]],$H$2:$L1750,2,FALSE),VLOOKUP(Fullmath[[#This Row],[M3]],$H1752:$L$2227,2,FALSE)),0)</f>
        <v>0</v>
      </c>
      <c r="X1751" s="16">
        <f>IFERROR(_xlfn.IFNA(VLOOKUP(Fullmath[[#This Row],[M3]],$H$2:$L1750,4,FALSE),VLOOKUP(Fullmath[[#This Row],[M3]],$H1752:$L$2227,4,FALSE)),0)</f>
        <v>0</v>
      </c>
      <c r="AA1751" s="15">
        <f>IFERROR(_xlfn.IFNA(VLOOKUP(Fullmath[[#This Row],[M4]],$H$2:$L1750,2,FALSE),VLOOKUP(Fullmath[[#This Row],[M4]],$H1752:$L$2227,2,FALSE)),0)</f>
        <v>0</v>
      </c>
      <c r="AB1751" s="16">
        <f>IFERROR(_xlfn.IFNA(VLOOKUP(Fullmath[[#This Row],[M4]],$H$2:$L1750,4,FALSE),VLOOKUP(Fullmath[[#This Row],[M4]],$H1752:$L$2227,4,FALSE)),0)</f>
        <v>0</v>
      </c>
      <c r="AE1751" s="15">
        <f>IFERROR(_xlfn.IFNA(VLOOKUP(Fullmath[[#This Row],[M5]],$H$2:$L1750,2,FALSE),VLOOKUP(Fullmath[[#This Row],[M5]],$H1752:$L$2227,2,FALSE)),0)</f>
        <v>0</v>
      </c>
      <c r="AF1751" s="16">
        <f>IFERROR(_xlfn.IFNA(VLOOKUP(Fullmath[[#This Row],[M5]],$H$2:$L1750,4,FALSE),VLOOKUP(Fullmath[[#This Row],[M5]],$H1752:$L$2227,4,FALSE)),0)</f>
        <v>0</v>
      </c>
      <c r="AI1751" s="15">
        <f>IFERROR(_xlfn.IFNA(VLOOKUP(Fullmath[[#This Row],[M6]],$H$2:$L1750,2,FALSE),VLOOKUP(Fullmath[[#This Row],[M6]],$H1752:$L$2227,2,FALSE)),0)</f>
        <v>0</v>
      </c>
      <c r="AJ1751" s="16">
        <f>IFERROR(_xlfn.IFNA(VLOOKUP(Fullmath[[#This Row],[M6]],$H$2:$L1750,4,FALSE),VLOOKUP(Fullmath[[#This Row],[M6]],$H1752:$L$2227,4,FALSE)),0)</f>
        <v>0</v>
      </c>
      <c r="AM1751" s="6">
        <f>(IFERROR(VLOOKUP(AK1751,Components[[Name]:[Price]],2,FALSE),0))</f>
        <v>0</v>
      </c>
      <c r="AP1751" s="6">
        <f>(IFERROR(VLOOKUP(AN1751,Components[[Name]:[Price]],2,FALSE),0))</f>
        <v>0</v>
      </c>
      <c r="AS1751" s="6">
        <f>(IFERROR(VLOOKUP(AQ1751,Components[[Name]:[Price]],2,FALSE),0))</f>
        <v>0</v>
      </c>
      <c r="AV1751" s="6">
        <f>(IFERROR(VLOOKUP(AT1751,Components[[Name]:[Price]],2,FALSE),0))</f>
        <v>0</v>
      </c>
      <c r="AY1751" s="6">
        <f>(IFERROR(VLOOKUP(AW1751,Components[[Name]:[Price]],2,FALSE),0))</f>
        <v>0</v>
      </c>
      <c r="BB1751" s="6">
        <f>(IFERROR(VLOOKUP(AZ1751,Components[[Name]:[Price]],2,FALSE),0))</f>
        <v>0</v>
      </c>
    </row>
    <row r="1752" spans="9:54" x14ac:dyDescent="0.2">
      <c r="I1752" s="7" t="e">
        <f>Fullmath[[#This Row],[Total CP]]/Fullmath[[#This Row],[Quantity]]</f>
        <v>#DIV/0!</v>
      </c>
      <c r="J17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2" s="6" t="e">
        <f>Fullmath[[#This Row],[Mat Cost]]/Fullmath[[#This Row],[Quantity]]</f>
        <v>#DIV/0!</v>
      </c>
      <c r="L17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2" s="14"/>
      <c r="O1752" s="15">
        <f>IFERROR(_xlfn.IFNA(VLOOKUP(Fullmath[[#This Row],[M1]],$H$2:$L1751,2,FALSE),VLOOKUP(Fullmath[[#This Row],[M1]],$H1753:$L$2227,2,FALSE)),0)</f>
        <v>0</v>
      </c>
      <c r="P1752" s="16">
        <f>IFERROR(_xlfn.IFNA(VLOOKUP(Fullmath[[#This Row],[M1]],$H$2:$L1751,4,FALSE),VLOOKUP(Fullmath[[#This Row],[M1]],$H1753:$L$2227,4,FALSE)),0)</f>
        <v>0</v>
      </c>
      <c r="S1752" s="15">
        <f>IFERROR(_xlfn.IFNA(VLOOKUP(Fullmath[[#This Row],[M2]],$H$2:$L1751,2,FALSE),VLOOKUP(Fullmath[[#This Row],[M2]],$H1753:$L$2227,2,FALSE)),0)</f>
        <v>0</v>
      </c>
      <c r="T1752" s="16">
        <f>IFERROR(_xlfn.IFNA(VLOOKUP(Fullmath[[#This Row],[M2]],$H$2:$L1751,4,FALSE),VLOOKUP(Fullmath[[#This Row],[M2]],$H1753:$L$2227,4,FALSE)),0)</f>
        <v>0</v>
      </c>
      <c r="W1752" s="15">
        <f>IFERROR(_xlfn.IFNA(VLOOKUP(Fullmath[[#This Row],[M3]],$H$2:$L1751,2,FALSE),VLOOKUP(Fullmath[[#This Row],[M3]],$H1753:$L$2227,2,FALSE)),0)</f>
        <v>0</v>
      </c>
      <c r="X1752" s="16">
        <f>IFERROR(_xlfn.IFNA(VLOOKUP(Fullmath[[#This Row],[M3]],$H$2:$L1751,4,FALSE),VLOOKUP(Fullmath[[#This Row],[M3]],$H1753:$L$2227,4,FALSE)),0)</f>
        <v>0</v>
      </c>
      <c r="AA1752" s="15">
        <f>IFERROR(_xlfn.IFNA(VLOOKUP(Fullmath[[#This Row],[M4]],$H$2:$L1751,2,FALSE),VLOOKUP(Fullmath[[#This Row],[M4]],$H1753:$L$2227,2,FALSE)),0)</f>
        <v>0</v>
      </c>
      <c r="AB1752" s="16">
        <f>IFERROR(_xlfn.IFNA(VLOOKUP(Fullmath[[#This Row],[M4]],$H$2:$L1751,4,FALSE),VLOOKUP(Fullmath[[#This Row],[M4]],$H1753:$L$2227,4,FALSE)),0)</f>
        <v>0</v>
      </c>
      <c r="AE1752" s="15">
        <f>IFERROR(_xlfn.IFNA(VLOOKUP(Fullmath[[#This Row],[M5]],$H$2:$L1751,2,FALSE),VLOOKUP(Fullmath[[#This Row],[M5]],$H1753:$L$2227,2,FALSE)),0)</f>
        <v>0</v>
      </c>
      <c r="AF1752" s="16">
        <f>IFERROR(_xlfn.IFNA(VLOOKUP(Fullmath[[#This Row],[M5]],$H$2:$L1751,4,FALSE),VLOOKUP(Fullmath[[#This Row],[M5]],$H1753:$L$2227,4,FALSE)),0)</f>
        <v>0</v>
      </c>
      <c r="AI1752" s="15">
        <f>IFERROR(_xlfn.IFNA(VLOOKUP(Fullmath[[#This Row],[M6]],$H$2:$L1751,2,FALSE),VLOOKUP(Fullmath[[#This Row],[M6]],$H1753:$L$2227,2,FALSE)),0)</f>
        <v>0</v>
      </c>
      <c r="AJ1752" s="16">
        <f>IFERROR(_xlfn.IFNA(VLOOKUP(Fullmath[[#This Row],[M6]],$H$2:$L1751,4,FALSE),VLOOKUP(Fullmath[[#This Row],[M6]],$H1753:$L$2227,4,FALSE)),0)</f>
        <v>0</v>
      </c>
      <c r="AM1752" s="6">
        <f>(IFERROR(VLOOKUP(AK1752,Components[[Name]:[Price]],2,FALSE),0))</f>
        <v>0</v>
      </c>
      <c r="AP1752" s="6">
        <f>(IFERROR(VLOOKUP(AN1752,Components[[Name]:[Price]],2,FALSE),0))</f>
        <v>0</v>
      </c>
      <c r="AS1752" s="6">
        <f>(IFERROR(VLOOKUP(AQ1752,Components[[Name]:[Price]],2,FALSE),0))</f>
        <v>0</v>
      </c>
      <c r="AV1752" s="6">
        <f>(IFERROR(VLOOKUP(AT1752,Components[[Name]:[Price]],2,FALSE),0))</f>
        <v>0</v>
      </c>
      <c r="AY1752" s="6">
        <f>(IFERROR(VLOOKUP(AW1752,Components[[Name]:[Price]],2,FALSE),0))</f>
        <v>0</v>
      </c>
      <c r="BB1752" s="6">
        <f>(IFERROR(VLOOKUP(AZ1752,Components[[Name]:[Price]],2,FALSE),0))</f>
        <v>0</v>
      </c>
    </row>
    <row r="1753" spans="9:54" x14ac:dyDescent="0.2">
      <c r="I1753" s="7" t="e">
        <f>Fullmath[[#This Row],[Total CP]]/Fullmath[[#This Row],[Quantity]]</f>
        <v>#DIV/0!</v>
      </c>
      <c r="J17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3" s="6" t="e">
        <f>Fullmath[[#This Row],[Mat Cost]]/Fullmath[[#This Row],[Quantity]]</f>
        <v>#DIV/0!</v>
      </c>
      <c r="L17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3" s="14"/>
      <c r="O1753" s="15">
        <f>IFERROR(_xlfn.IFNA(VLOOKUP(Fullmath[[#This Row],[M1]],$H$2:$L1752,2,FALSE),VLOOKUP(Fullmath[[#This Row],[M1]],$H1754:$L$2227,2,FALSE)),0)</f>
        <v>0</v>
      </c>
      <c r="P1753" s="16">
        <f>IFERROR(_xlfn.IFNA(VLOOKUP(Fullmath[[#This Row],[M1]],$H$2:$L1752,4,FALSE),VLOOKUP(Fullmath[[#This Row],[M1]],$H1754:$L$2227,4,FALSE)),0)</f>
        <v>0</v>
      </c>
      <c r="S1753" s="15">
        <f>IFERROR(_xlfn.IFNA(VLOOKUP(Fullmath[[#This Row],[M2]],$H$2:$L1752,2,FALSE),VLOOKUP(Fullmath[[#This Row],[M2]],$H1754:$L$2227,2,FALSE)),0)</f>
        <v>0</v>
      </c>
      <c r="T1753" s="16">
        <f>IFERROR(_xlfn.IFNA(VLOOKUP(Fullmath[[#This Row],[M2]],$H$2:$L1752,4,FALSE),VLOOKUP(Fullmath[[#This Row],[M2]],$H1754:$L$2227,4,FALSE)),0)</f>
        <v>0</v>
      </c>
      <c r="W1753" s="15">
        <f>IFERROR(_xlfn.IFNA(VLOOKUP(Fullmath[[#This Row],[M3]],$H$2:$L1752,2,FALSE),VLOOKUP(Fullmath[[#This Row],[M3]],$H1754:$L$2227,2,FALSE)),0)</f>
        <v>0</v>
      </c>
      <c r="X1753" s="16">
        <f>IFERROR(_xlfn.IFNA(VLOOKUP(Fullmath[[#This Row],[M3]],$H$2:$L1752,4,FALSE),VLOOKUP(Fullmath[[#This Row],[M3]],$H1754:$L$2227,4,FALSE)),0)</f>
        <v>0</v>
      </c>
      <c r="AA1753" s="15">
        <f>IFERROR(_xlfn.IFNA(VLOOKUP(Fullmath[[#This Row],[M4]],$H$2:$L1752,2,FALSE),VLOOKUP(Fullmath[[#This Row],[M4]],$H1754:$L$2227,2,FALSE)),0)</f>
        <v>0</v>
      </c>
      <c r="AB1753" s="16">
        <f>IFERROR(_xlfn.IFNA(VLOOKUP(Fullmath[[#This Row],[M4]],$H$2:$L1752,4,FALSE),VLOOKUP(Fullmath[[#This Row],[M4]],$H1754:$L$2227,4,FALSE)),0)</f>
        <v>0</v>
      </c>
      <c r="AE1753" s="15">
        <f>IFERROR(_xlfn.IFNA(VLOOKUP(Fullmath[[#This Row],[M5]],$H$2:$L1752,2,FALSE),VLOOKUP(Fullmath[[#This Row],[M5]],$H1754:$L$2227,2,FALSE)),0)</f>
        <v>0</v>
      </c>
      <c r="AF1753" s="16">
        <f>IFERROR(_xlfn.IFNA(VLOOKUP(Fullmath[[#This Row],[M5]],$H$2:$L1752,4,FALSE),VLOOKUP(Fullmath[[#This Row],[M5]],$H1754:$L$2227,4,FALSE)),0)</f>
        <v>0</v>
      </c>
      <c r="AI1753" s="15">
        <f>IFERROR(_xlfn.IFNA(VLOOKUP(Fullmath[[#This Row],[M6]],$H$2:$L1752,2,FALSE),VLOOKUP(Fullmath[[#This Row],[M6]],$H1754:$L$2227,2,FALSE)),0)</f>
        <v>0</v>
      </c>
      <c r="AJ1753" s="16">
        <f>IFERROR(_xlfn.IFNA(VLOOKUP(Fullmath[[#This Row],[M6]],$H$2:$L1752,4,FALSE),VLOOKUP(Fullmath[[#This Row],[M6]],$H1754:$L$2227,4,FALSE)),0)</f>
        <v>0</v>
      </c>
      <c r="AM1753" s="6">
        <f>(IFERROR(VLOOKUP(AK1753,Components[[Name]:[Price]],2,FALSE),0))</f>
        <v>0</v>
      </c>
      <c r="AP1753" s="6">
        <f>(IFERROR(VLOOKUP(AN1753,Components[[Name]:[Price]],2,FALSE),0))</f>
        <v>0</v>
      </c>
      <c r="AS1753" s="6">
        <f>(IFERROR(VLOOKUP(AQ1753,Components[[Name]:[Price]],2,FALSE),0))</f>
        <v>0</v>
      </c>
      <c r="AV1753" s="6">
        <f>(IFERROR(VLOOKUP(AT1753,Components[[Name]:[Price]],2,FALSE),0))</f>
        <v>0</v>
      </c>
      <c r="AY1753" s="6">
        <f>(IFERROR(VLOOKUP(AW1753,Components[[Name]:[Price]],2,FALSE),0))</f>
        <v>0</v>
      </c>
      <c r="BB1753" s="6">
        <f>(IFERROR(VLOOKUP(AZ1753,Components[[Name]:[Price]],2,FALSE),0))</f>
        <v>0</v>
      </c>
    </row>
    <row r="1754" spans="9:54" x14ac:dyDescent="0.2">
      <c r="I1754" s="7" t="e">
        <f>Fullmath[[#This Row],[Total CP]]/Fullmath[[#This Row],[Quantity]]</f>
        <v>#DIV/0!</v>
      </c>
      <c r="J17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4" s="6" t="e">
        <f>Fullmath[[#This Row],[Mat Cost]]/Fullmath[[#This Row],[Quantity]]</f>
        <v>#DIV/0!</v>
      </c>
      <c r="L17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4" s="14"/>
      <c r="O1754" s="15">
        <f>IFERROR(_xlfn.IFNA(VLOOKUP(Fullmath[[#This Row],[M1]],$H$2:$L1753,2,FALSE),VLOOKUP(Fullmath[[#This Row],[M1]],$H1755:$L$2227,2,FALSE)),0)</f>
        <v>0</v>
      </c>
      <c r="P1754" s="16">
        <f>IFERROR(_xlfn.IFNA(VLOOKUP(Fullmath[[#This Row],[M1]],$H$2:$L1753,4,FALSE),VLOOKUP(Fullmath[[#This Row],[M1]],$H1755:$L$2227,4,FALSE)),0)</f>
        <v>0</v>
      </c>
      <c r="S1754" s="15">
        <f>IFERROR(_xlfn.IFNA(VLOOKUP(Fullmath[[#This Row],[M2]],$H$2:$L1753,2,FALSE),VLOOKUP(Fullmath[[#This Row],[M2]],$H1755:$L$2227,2,FALSE)),0)</f>
        <v>0</v>
      </c>
      <c r="T1754" s="16">
        <f>IFERROR(_xlfn.IFNA(VLOOKUP(Fullmath[[#This Row],[M2]],$H$2:$L1753,4,FALSE),VLOOKUP(Fullmath[[#This Row],[M2]],$H1755:$L$2227,4,FALSE)),0)</f>
        <v>0</v>
      </c>
      <c r="W1754" s="15">
        <f>IFERROR(_xlfn.IFNA(VLOOKUP(Fullmath[[#This Row],[M3]],$H$2:$L1753,2,FALSE),VLOOKUP(Fullmath[[#This Row],[M3]],$H1755:$L$2227,2,FALSE)),0)</f>
        <v>0</v>
      </c>
      <c r="X1754" s="16">
        <f>IFERROR(_xlfn.IFNA(VLOOKUP(Fullmath[[#This Row],[M3]],$H$2:$L1753,4,FALSE),VLOOKUP(Fullmath[[#This Row],[M3]],$H1755:$L$2227,4,FALSE)),0)</f>
        <v>0</v>
      </c>
      <c r="AA1754" s="15">
        <f>IFERROR(_xlfn.IFNA(VLOOKUP(Fullmath[[#This Row],[M4]],$H$2:$L1753,2,FALSE),VLOOKUP(Fullmath[[#This Row],[M4]],$H1755:$L$2227,2,FALSE)),0)</f>
        <v>0</v>
      </c>
      <c r="AB1754" s="16">
        <f>IFERROR(_xlfn.IFNA(VLOOKUP(Fullmath[[#This Row],[M4]],$H$2:$L1753,4,FALSE),VLOOKUP(Fullmath[[#This Row],[M4]],$H1755:$L$2227,4,FALSE)),0)</f>
        <v>0</v>
      </c>
      <c r="AE1754" s="15">
        <f>IFERROR(_xlfn.IFNA(VLOOKUP(Fullmath[[#This Row],[M5]],$H$2:$L1753,2,FALSE),VLOOKUP(Fullmath[[#This Row],[M5]],$H1755:$L$2227,2,FALSE)),0)</f>
        <v>0</v>
      </c>
      <c r="AF1754" s="16">
        <f>IFERROR(_xlfn.IFNA(VLOOKUP(Fullmath[[#This Row],[M5]],$H$2:$L1753,4,FALSE),VLOOKUP(Fullmath[[#This Row],[M5]],$H1755:$L$2227,4,FALSE)),0)</f>
        <v>0</v>
      </c>
      <c r="AI1754" s="15">
        <f>IFERROR(_xlfn.IFNA(VLOOKUP(Fullmath[[#This Row],[M6]],$H$2:$L1753,2,FALSE),VLOOKUP(Fullmath[[#This Row],[M6]],$H1755:$L$2227,2,FALSE)),0)</f>
        <v>0</v>
      </c>
      <c r="AJ1754" s="16">
        <f>IFERROR(_xlfn.IFNA(VLOOKUP(Fullmath[[#This Row],[M6]],$H$2:$L1753,4,FALSE),VLOOKUP(Fullmath[[#This Row],[M6]],$H1755:$L$2227,4,FALSE)),0)</f>
        <v>0</v>
      </c>
      <c r="AM1754" s="6">
        <f>(IFERROR(VLOOKUP(AK1754,Components[[Name]:[Price]],2,FALSE),0))</f>
        <v>0</v>
      </c>
      <c r="AP1754" s="6">
        <f>(IFERROR(VLOOKUP(AN1754,Components[[Name]:[Price]],2,FALSE),0))</f>
        <v>0</v>
      </c>
      <c r="AS1754" s="6">
        <f>(IFERROR(VLOOKUP(AQ1754,Components[[Name]:[Price]],2,FALSE),0))</f>
        <v>0</v>
      </c>
      <c r="AV1754" s="6">
        <f>(IFERROR(VLOOKUP(AT1754,Components[[Name]:[Price]],2,FALSE),0))</f>
        <v>0</v>
      </c>
      <c r="AY1754" s="6">
        <f>(IFERROR(VLOOKUP(AW1754,Components[[Name]:[Price]],2,FALSE),0))</f>
        <v>0</v>
      </c>
      <c r="BB1754" s="6">
        <f>(IFERROR(VLOOKUP(AZ1754,Components[[Name]:[Price]],2,FALSE),0))</f>
        <v>0</v>
      </c>
    </row>
    <row r="1755" spans="9:54" x14ac:dyDescent="0.2">
      <c r="I1755" s="7" t="e">
        <f>Fullmath[[#This Row],[Total CP]]/Fullmath[[#This Row],[Quantity]]</f>
        <v>#DIV/0!</v>
      </c>
      <c r="J17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5" s="6" t="e">
        <f>Fullmath[[#This Row],[Mat Cost]]/Fullmath[[#This Row],[Quantity]]</f>
        <v>#DIV/0!</v>
      </c>
      <c r="L17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5" s="14"/>
      <c r="O1755" s="15">
        <f>IFERROR(_xlfn.IFNA(VLOOKUP(Fullmath[[#This Row],[M1]],$H$2:$L1754,2,FALSE),VLOOKUP(Fullmath[[#This Row],[M1]],$H1756:$L$2227,2,FALSE)),0)</f>
        <v>0</v>
      </c>
      <c r="P1755" s="16">
        <f>IFERROR(_xlfn.IFNA(VLOOKUP(Fullmath[[#This Row],[M1]],$H$2:$L1754,4,FALSE),VLOOKUP(Fullmath[[#This Row],[M1]],$H1756:$L$2227,4,FALSE)),0)</f>
        <v>0</v>
      </c>
      <c r="S1755" s="15">
        <f>IFERROR(_xlfn.IFNA(VLOOKUP(Fullmath[[#This Row],[M2]],$H$2:$L1754,2,FALSE),VLOOKUP(Fullmath[[#This Row],[M2]],$H1756:$L$2227,2,FALSE)),0)</f>
        <v>0</v>
      </c>
      <c r="T1755" s="16">
        <f>IFERROR(_xlfn.IFNA(VLOOKUP(Fullmath[[#This Row],[M2]],$H$2:$L1754,4,FALSE),VLOOKUP(Fullmath[[#This Row],[M2]],$H1756:$L$2227,4,FALSE)),0)</f>
        <v>0</v>
      </c>
      <c r="W1755" s="15">
        <f>IFERROR(_xlfn.IFNA(VLOOKUP(Fullmath[[#This Row],[M3]],$H$2:$L1754,2,FALSE),VLOOKUP(Fullmath[[#This Row],[M3]],$H1756:$L$2227,2,FALSE)),0)</f>
        <v>0</v>
      </c>
      <c r="X1755" s="16">
        <f>IFERROR(_xlfn.IFNA(VLOOKUP(Fullmath[[#This Row],[M3]],$H$2:$L1754,4,FALSE),VLOOKUP(Fullmath[[#This Row],[M3]],$H1756:$L$2227,4,FALSE)),0)</f>
        <v>0</v>
      </c>
      <c r="AA1755" s="15">
        <f>IFERROR(_xlfn.IFNA(VLOOKUP(Fullmath[[#This Row],[M4]],$H$2:$L1754,2,FALSE),VLOOKUP(Fullmath[[#This Row],[M4]],$H1756:$L$2227,2,FALSE)),0)</f>
        <v>0</v>
      </c>
      <c r="AB1755" s="16">
        <f>IFERROR(_xlfn.IFNA(VLOOKUP(Fullmath[[#This Row],[M4]],$H$2:$L1754,4,FALSE),VLOOKUP(Fullmath[[#This Row],[M4]],$H1756:$L$2227,4,FALSE)),0)</f>
        <v>0</v>
      </c>
      <c r="AE1755" s="15">
        <f>IFERROR(_xlfn.IFNA(VLOOKUP(Fullmath[[#This Row],[M5]],$H$2:$L1754,2,FALSE),VLOOKUP(Fullmath[[#This Row],[M5]],$H1756:$L$2227,2,FALSE)),0)</f>
        <v>0</v>
      </c>
      <c r="AF1755" s="16">
        <f>IFERROR(_xlfn.IFNA(VLOOKUP(Fullmath[[#This Row],[M5]],$H$2:$L1754,4,FALSE),VLOOKUP(Fullmath[[#This Row],[M5]],$H1756:$L$2227,4,FALSE)),0)</f>
        <v>0</v>
      </c>
      <c r="AI1755" s="15">
        <f>IFERROR(_xlfn.IFNA(VLOOKUP(Fullmath[[#This Row],[M6]],$H$2:$L1754,2,FALSE),VLOOKUP(Fullmath[[#This Row],[M6]],$H1756:$L$2227,2,FALSE)),0)</f>
        <v>0</v>
      </c>
      <c r="AJ1755" s="16">
        <f>IFERROR(_xlfn.IFNA(VLOOKUP(Fullmath[[#This Row],[M6]],$H$2:$L1754,4,FALSE),VLOOKUP(Fullmath[[#This Row],[M6]],$H1756:$L$2227,4,FALSE)),0)</f>
        <v>0</v>
      </c>
      <c r="AM1755" s="6">
        <f>(IFERROR(VLOOKUP(AK1755,Components[[Name]:[Price]],2,FALSE),0))</f>
        <v>0</v>
      </c>
      <c r="AP1755" s="6">
        <f>(IFERROR(VLOOKUP(AN1755,Components[[Name]:[Price]],2,FALSE),0))</f>
        <v>0</v>
      </c>
      <c r="AS1755" s="6">
        <f>(IFERROR(VLOOKUP(AQ1755,Components[[Name]:[Price]],2,FALSE),0))</f>
        <v>0</v>
      </c>
      <c r="AV1755" s="6">
        <f>(IFERROR(VLOOKUP(AT1755,Components[[Name]:[Price]],2,FALSE),0))</f>
        <v>0</v>
      </c>
      <c r="AY1755" s="6">
        <f>(IFERROR(VLOOKUP(AW1755,Components[[Name]:[Price]],2,FALSE),0))</f>
        <v>0</v>
      </c>
      <c r="BB1755" s="6">
        <f>(IFERROR(VLOOKUP(AZ1755,Components[[Name]:[Price]],2,FALSE),0))</f>
        <v>0</v>
      </c>
    </row>
    <row r="1756" spans="9:54" x14ac:dyDescent="0.2">
      <c r="I1756" s="7" t="e">
        <f>Fullmath[[#This Row],[Total CP]]/Fullmath[[#This Row],[Quantity]]</f>
        <v>#DIV/0!</v>
      </c>
      <c r="J17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6" s="6" t="e">
        <f>Fullmath[[#This Row],[Mat Cost]]/Fullmath[[#This Row],[Quantity]]</f>
        <v>#DIV/0!</v>
      </c>
      <c r="L17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6" s="14"/>
      <c r="O1756" s="15">
        <f>IFERROR(_xlfn.IFNA(VLOOKUP(Fullmath[[#This Row],[M1]],$H$2:$L1755,2,FALSE),VLOOKUP(Fullmath[[#This Row],[M1]],$H1757:$L$2227,2,FALSE)),0)</f>
        <v>0</v>
      </c>
      <c r="P1756" s="16">
        <f>IFERROR(_xlfn.IFNA(VLOOKUP(Fullmath[[#This Row],[M1]],$H$2:$L1755,4,FALSE),VLOOKUP(Fullmath[[#This Row],[M1]],$H1757:$L$2227,4,FALSE)),0)</f>
        <v>0</v>
      </c>
      <c r="S1756" s="15">
        <f>IFERROR(_xlfn.IFNA(VLOOKUP(Fullmath[[#This Row],[M2]],$H$2:$L1755,2,FALSE),VLOOKUP(Fullmath[[#This Row],[M2]],$H1757:$L$2227,2,FALSE)),0)</f>
        <v>0</v>
      </c>
      <c r="T1756" s="16">
        <f>IFERROR(_xlfn.IFNA(VLOOKUP(Fullmath[[#This Row],[M2]],$H$2:$L1755,4,FALSE),VLOOKUP(Fullmath[[#This Row],[M2]],$H1757:$L$2227,4,FALSE)),0)</f>
        <v>0</v>
      </c>
      <c r="W1756" s="15">
        <f>IFERROR(_xlfn.IFNA(VLOOKUP(Fullmath[[#This Row],[M3]],$H$2:$L1755,2,FALSE),VLOOKUP(Fullmath[[#This Row],[M3]],$H1757:$L$2227,2,FALSE)),0)</f>
        <v>0</v>
      </c>
      <c r="X1756" s="16">
        <f>IFERROR(_xlfn.IFNA(VLOOKUP(Fullmath[[#This Row],[M3]],$H$2:$L1755,4,FALSE),VLOOKUP(Fullmath[[#This Row],[M3]],$H1757:$L$2227,4,FALSE)),0)</f>
        <v>0</v>
      </c>
      <c r="AA1756" s="15">
        <f>IFERROR(_xlfn.IFNA(VLOOKUP(Fullmath[[#This Row],[M4]],$H$2:$L1755,2,FALSE),VLOOKUP(Fullmath[[#This Row],[M4]],$H1757:$L$2227,2,FALSE)),0)</f>
        <v>0</v>
      </c>
      <c r="AB1756" s="16">
        <f>IFERROR(_xlfn.IFNA(VLOOKUP(Fullmath[[#This Row],[M4]],$H$2:$L1755,4,FALSE),VLOOKUP(Fullmath[[#This Row],[M4]],$H1757:$L$2227,4,FALSE)),0)</f>
        <v>0</v>
      </c>
      <c r="AE1756" s="15">
        <f>IFERROR(_xlfn.IFNA(VLOOKUP(Fullmath[[#This Row],[M5]],$H$2:$L1755,2,FALSE),VLOOKUP(Fullmath[[#This Row],[M5]],$H1757:$L$2227,2,FALSE)),0)</f>
        <v>0</v>
      </c>
      <c r="AF1756" s="16">
        <f>IFERROR(_xlfn.IFNA(VLOOKUP(Fullmath[[#This Row],[M5]],$H$2:$L1755,4,FALSE),VLOOKUP(Fullmath[[#This Row],[M5]],$H1757:$L$2227,4,FALSE)),0)</f>
        <v>0</v>
      </c>
      <c r="AI1756" s="15">
        <f>IFERROR(_xlfn.IFNA(VLOOKUP(Fullmath[[#This Row],[M6]],$H$2:$L1755,2,FALSE),VLOOKUP(Fullmath[[#This Row],[M6]],$H1757:$L$2227,2,FALSE)),0)</f>
        <v>0</v>
      </c>
      <c r="AJ1756" s="16">
        <f>IFERROR(_xlfn.IFNA(VLOOKUP(Fullmath[[#This Row],[M6]],$H$2:$L1755,4,FALSE),VLOOKUP(Fullmath[[#This Row],[M6]],$H1757:$L$2227,4,FALSE)),0)</f>
        <v>0</v>
      </c>
      <c r="AM1756" s="6">
        <f>(IFERROR(VLOOKUP(AK1756,Components[[Name]:[Price]],2,FALSE),0))</f>
        <v>0</v>
      </c>
      <c r="AP1756" s="6">
        <f>(IFERROR(VLOOKUP(AN1756,Components[[Name]:[Price]],2,FALSE),0))</f>
        <v>0</v>
      </c>
      <c r="AS1756" s="6">
        <f>(IFERROR(VLOOKUP(AQ1756,Components[[Name]:[Price]],2,FALSE),0))</f>
        <v>0</v>
      </c>
      <c r="AV1756" s="6">
        <f>(IFERROR(VLOOKUP(AT1756,Components[[Name]:[Price]],2,FALSE),0))</f>
        <v>0</v>
      </c>
      <c r="AY1756" s="6">
        <f>(IFERROR(VLOOKUP(AW1756,Components[[Name]:[Price]],2,FALSE),0))</f>
        <v>0</v>
      </c>
      <c r="BB1756" s="6">
        <f>(IFERROR(VLOOKUP(AZ1756,Components[[Name]:[Price]],2,FALSE),0))</f>
        <v>0</v>
      </c>
    </row>
    <row r="1757" spans="9:54" x14ac:dyDescent="0.2">
      <c r="I1757" s="7" t="e">
        <f>Fullmath[[#This Row],[Total CP]]/Fullmath[[#This Row],[Quantity]]</f>
        <v>#DIV/0!</v>
      </c>
      <c r="J17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7" s="6" t="e">
        <f>Fullmath[[#This Row],[Mat Cost]]/Fullmath[[#This Row],[Quantity]]</f>
        <v>#DIV/0!</v>
      </c>
      <c r="L17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7" s="14"/>
      <c r="O1757" s="15">
        <f>IFERROR(_xlfn.IFNA(VLOOKUP(Fullmath[[#This Row],[M1]],$H$2:$L1756,2,FALSE),VLOOKUP(Fullmath[[#This Row],[M1]],$H1758:$L$2227,2,FALSE)),0)</f>
        <v>0</v>
      </c>
      <c r="P1757" s="16">
        <f>IFERROR(_xlfn.IFNA(VLOOKUP(Fullmath[[#This Row],[M1]],$H$2:$L1756,4,FALSE),VLOOKUP(Fullmath[[#This Row],[M1]],$H1758:$L$2227,4,FALSE)),0)</f>
        <v>0</v>
      </c>
      <c r="S1757" s="15">
        <f>IFERROR(_xlfn.IFNA(VLOOKUP(Fullmath[[#This Row],[M2]],$H$2:$L1756,2,FALSE),VLOOKUP(Fullmath[[#This Row],[M2]],$H1758:$L$2227,2,FALSE)),0)</f>
        <v>0</v>
      </c>
      <c r="T1757" s="16">
        <f>IFERROR(_xlfn.IFNA(VLOOKUP(Fullmath[[#This Row],[M2]],$H$2:$L1756,4,FALSE),VLOOKUP(Fullmath[[#This Row],[M2]],$H1758:$L$2227,4,FALSE)),0)</f>
        <v>0</v>
      </c>
      <c r="W1757" s="15">
        <f>IFERROR(_xlfn.IFNA(VLOOKUP(Fullmath[[#This Row],[M3]],$H$2:$L1756,2,FALSE),VLOOKUP(Fullmath[[#This Row],[M3]],$H1758:$L$2227,2,FALSE)),0)</f>
        <v>0</v>
      </c>
      <c r="X1757" s="16">
        <f>IFERROR(_xlfn.IFNA(VLOOKUP(Fullmath[[#This Row],[M3]],$H$2:$L1756,4,FALSE),VLOOKUP(Fullmath[[#This Row],[M3]],$H1758:$L$2227,4,FALSE)),0)</f>
        <v>0</v>
      </c>
      <c r="AA1757" s="15">
        <f>IFERROR(_xlfn.IFNA(VLOOKUP(Fullmath[[#This Row],[M4]],$H$2:$L1756,2,FALSE),VLOOKUP(Fullmath[[#This Row],[M4]],$H1758:$L$2227,2,FALSE)),0)</f>
        <v>0</v>
      </c>
      <c r="AB1757" s="16">
        <f>IFERROR(_xlfn.IFNA(VLOOKUP(Fullmath[[#This Row],[M4]],$H$2:$L1756,4,FALSE),VLOOKUP(Fullmath[[#This Row],[M4]],$H1758:$L$2227,4,FALSE)),0)</f>
        <v>0</v>
      </c>
      <c r="AE1757" s="15">
        <f>IFERROR(_xlfn.IFNA(VLOOKUP(Fullmath[[#This Row],[M5]],$H$2:$L1756,2,FALSE),VLOOKUP(Fullmath[[#This Row],[M5]],$H1758:$L$2227,2,FALSE)),0)</f>
        <v>0</v>
      </c>
      <c r="AF1757" s="16">
        <f>IFERROR(_xlfn.IFNA(VLOOKUP(Fullmath[[#This Row],[M5]],$H$2:$L1756,4,FALSE),VLOOKUP(Fullmath[[#This Row],[M5]],$H1758:$L$2227,4,FALSE)),0)</f>
        <v>0</v>
      </c>
      <c r="AI1757" s="15">
        <f>IFERROR(_xlfn.IFNA(VLOOKUP(Fullmath[[#This Row],[M6]],$H$2:$L1756,2,FALSE),VLOOKUP(Fullmath[[#This Row],[M6]],$H1758:$L$2227,2,FALSE)),0)</f>
        <v>0</v>
      </c>
      <c r="AJ1757" s="16">
        <f>IFERROR(_xlfn.IFNA(VLOOKUP(Fullmath[[#This Row],[M6]],$H$2:$L1756,4,FALSE),VLOOKUP(Fullmath[[#This Row],[M6]],$H1758:$L$2227,4,FALSE)),0)</f>
        <v>0</v>
      </c>
      <c r="AM1757" s="6">
        <f>(IFERROR(VLOOKUP(AK1757,Components[[Name]:[Price]],2,FALSE),0))</f>
        <v>0</v>
      </c>
      <c r="AP1757" s="6">
        <f>(IFERROR(VLOOKUP(AN1757,Components[[Name]:[Price]],2,FALSE),0))</f>
        <v>0</v>
      </c>
      <c r="AS1757" s="6">
        <f>(IFERROR(VLOOKUP(AQ1757,Components[[Name]:[Price]],2,FALSE),0))</f>
        <v>0</v>
      </c>
      <c r="AV1757" s="6">
        <f>(IFERROR(VLOOKUP(AT1757,Components[[Name]:[Price]],2,FALSE),0))</f>
        <v>0</v>
      </c>
      <c r="AY1757" s="6">
        <f>(IFERROR(VLOOKUP(AW1757,Components[[Name]:[Price]],2,FALSE),0))</f>
        <v>0</v>
      </c>
      <c r="BB1757" s="6">
        <f>(IFERROR(VLOOKUP(AZ1757,Components[[Name]:[Price]],2,FALSE),0))</f>
        <v>0</v>
      </c>
    </row>
    <row r="1758" spans="9:54" x14ac:dyDescent="0.2">
      <c r="I1758" s="7" t="e">
        <f>Fullmath[[#This Row],[Total CP]]/Fullmath[[#This Row],[Quantity]]</f>
        <v>#DIV/0!</v>
      </c>
      <c r="J17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8" s="6" t="e">
        <f>Fullmath[[#This Row],[Mat Cost]]/Fullmath[[#This Row],[Quantity]]</f>
        <v>#DIV/0!</v>
      </c>
      <c r="L17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8" s="14"/>
      <c r="O1758" s="15">
        <f>IFERROR(_xlfn.IFNA(VLOOKUP(Fullmath[[#This Row],[M1]],$H$2:$L1757,2,FALSE),VLOOKUP(Fullmath[[#This Row],[M1]],$H1759:$L$2227,2,FALSE)),0)</f>
        <v>0</v>
      </c>
      <c r="P1758" s="16">
        <f>IFERROR(_xlfn.IFNA(VLOOKUP(Fullmath[[#This Row],[M1]],$H$2:$L1757,4,FALSE),VLOOKUP(Fullmath[[#This Row],[M1]],$H1759:$L$2227,4,FALSE)),0)</f>
        <v>0</v>
      </c>
      <c r="S1758" s="15">
        <f>IFERROR(_xlfn.IFNA(VLOOKUP(Fullmath[[#This Row],[M2]],$H$2:$L1757,2,FALSE),VLOOKUP(Fullmath[[#This Row],[M2]],$H1759:$L$2227,2,FALSE)),0)</f>
        <v>0</v>
      </c>
      <c r="T1758" s="16">
        <f>IFERROR(_xlfn.IFNA(VLOOKUP(Fullmath[[#This Row],[M2]],$H$2:$L1757,4,FALSE),VLOOKUP(Fullmath[[#This Row],[M2]],$H1759:$L$2227,4,FALSE)),0)</f>
        <v>0</v>
      </c>
      <c r="W1758" s="15">
        <f>IFERROR(_xlfn.IFNA(VLOOKUP(Fullmath[[#This Row],[M3]],$H$2:$L1757,2,FALSE),VLOOKUP(Fullmath[[#This Row],[M3]],$H1759:$L$2227,2,FALSE)),0)</f>
        <v>0</v>
      </c>
      <c r="X1758" s="16">
        <f>IFERROR(_xlfn.IFNA(VLOOKUP(Fullmath[[#This Row],[M3]],$H$2:$L1757,4,FALSE),VLOOKUP(Fullmath[[#This Row],[M3]],$H1759:$L$2227,4,FALSE)),0)</f>
        <v>0</v>
      </c>
      <c r="AA1758" s="15">
        <f>IFERROR(_xlfn.IFNA(VLOOKUP(Fullmath[[#This Row],[M4]],$H$2:$L1757,2,FALSE),VLOOKUP(Fullmath[[#This Row],[M4]],$H1759:$L$2227,2,FALSE)),0)</f>
        <v>0</v>
      </c>
      <c r="AB1758" s="16">
        <f>IFERROR(_xlfn.IFNA(VLOOKUP(Fullmath[[#This Row],[M4]],$H$2:$L1757,4,FALSE),VLOOKUP(Fullmath[[#This Row],[M4]],$H1759:$L$2227,4,FALSE)),0)</f>
        <v>0</v>
      </c>
      <c r="AE1758" s="15">
        <f>IFERROR(_xlfn.IFNA(VLOOKUP(Fullmath[[#This Row],[M5]],$H$2:$L1757,2,FALSE),VLOOKUP(Fullmath[[#This Row],[M5]],$H1759:$L$2227,2,FALSE)),0)</f>
        <v>0</v>
      </c>
      <c r="AF1758" s="16">
        <f>IFERROR(_xlfn.IFNA(VLOOKUP(Fullmath[[#This Row],[M5]],$H$2:$L1757,4,FALSE),VLOOKUP(Fullmath[[#This Row],[M5]],$H1759:$L$2227,4,FALSE)),0)</f>
        <v>0</v>
      </c>
      <c r="AI1758" s="15">
        <f>IFERROR(_xlfn.IFNA(VLOOKUP(Fullmath[[#This Row],[M6]],$H$2:$L1757,2,FALSE),VLOOKUP(Fullmath[[#This Row],[M6]],$H1759:$L$2227,2,FALSE)),0)</f>
        <v>0</v>
      </c>
      <c r="AJ1758" s="16">
        <f>IFERROR(_xlfn.IFNA(VLOOKUP(Fullmath[[#This Row],[M6]],$H$2:$L1757,4,FALSE),VLOOKUP(Fullmath[[#This Row],[M6]],$H1759:$L$2227,4,FALSE)),0)</f>
        <v>0</v>
      </c>
      <c r="AM1758" s="6">
        <f>(IFERROR(VLOOKUP(AK1758,Components[[Name]:[Price]],2,FALSE),0))</f>
        <v>0</v>
      </c>
      <c r="AP1758" s="6">
        <f>(IFERROR(VLOOKUP(AN1758,Components[[Name]:[Price]],2,FALSE),0))</f>
        <v>0</v>
      </c>
      <c r="AS1758" s="6">
        <f>(IFERROR(VLOOKUP(AQ1758,Components[[Name]:[Price]],2,FALSE),0))</f>
        <v>0</v>
      </c>
      <c r="AV1758" s="6">
        <f>(IFERROR(VLOOKUP(AT1758,Components[[Name]:[Price]],2,FALSE),0))</f>
        <v>0</v>
      </c>
      <c r="AY1758" s="6">
        <f>(IFERROR(VLOOKUP(AW1758,Components[[Name]:[Price]],2,FALSE),0))</f>
        <v>0</v>
      </c>
      <c r="BB1758" s="6">
        <f>(IFERROR(VLOOKUP(AZ1758,Components[[Name]:[Price]],2,FALSE),0))</f>
        <v>0</v>
      </c>
    </row>
    <row r="1759" spans="9:54" x14ac:dyDescent="0.2">
      <c r="I1759" s="7" t="e">
        <f>Fullmath[[#This Row],[Total CP]]/Fullmath[[#This Row],[Quantity]]</f>
        <v>#DIV/0!</v>
      </c>
      <c r="J17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59" s="6" t="e">
        <f>Fullmath[[#This Row],[Mat Cost]]/Fullmath[[#This Row],[Quantity]]</f>
        <v>#DIV/0!</v>
      </c>
      <c r="L17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59" s="14"/>
      <c r="O1759" s="15">
        <f>IFERROR(_xlfn.IFNA(VLOOKUP(Fullmath[[#This Row],[M1]],$H$2:$L1758,2,FALSE),VLOOKUP(Fullmath[[#This Row],[M1]],$H1760:$L$2227,2,FALSE)),0)</f>
        <v>0</v>
      </c>
      <c r="P1759" s="16">
        <f>IFERROR(_xlfn.IFNA(VLOOKUP(Fullmath[[#This Row],[M1]],$H$2:$L1758,4,FALSE),VLOOKUP(Fullmath[[#This Row],[M1]],$H1760:$L$2227,4,FALSE)),0)</f>
        <v>0</v>
      </c>
      <c r="S1759" s="15">
        <f>IFERROR(_xlfn.IFNA(VLOOKUP(Fullmath[[#This Row],[M2]],$H$2:$L1758,2,FALSE),VLOOKUP(Fullmath[[#This Row],[M2]],$H1760:$L$2227,2,FALSE)),0)</f>
        <v>0</v>
      </c>
      <c r="T1759" s="16">
        <f>IFERROR(_xlfn.IFNA(VLOOKUP(Fullmath[[#This Row],[M2]],$H$2:$L1758,4,FALSE),VLOOKUP(Fullmath[[#This Row],[M2]],$H1760:$L$2227,4,FALSE)),0)</f>
        <v>0</v>
      </c>
      <c r="W1759" s="15">
        <f>IFERROR(_xlfn.IFNA(VLOOKUP(Fullmath[[#This Row],[M3]],$H$2:$L1758,2,FALSE),VLOOKUP(Fullmath[[#This Row],[M3]],$H1760:$L$2227,2,FALSE)),0)</f>
        <v>0</v>
      </c>
      <c r="X1759" s="16">
        <f>IFERROR(_xlfn.IFNA(VLOOKUP(Fullmath[[#This Row],[M3]],$H$2:$L1758,4,FALSE),VLOOKUP(Fullmath[[#This Row],[M3]],$H1760:$L$2227,4,FALSE)),0)</f>
        <v>0</v>
      </c>
      <c r="AA1759" s="15">
        <f>IFERROR(_xlfn.IFNA(VLOOKUP(Fullmath[[#This Row],[M4]],$H$2:$L1758,2,FALSE),VLOOKUP(Fullmath[[#This Row],[M4]],$H1760:$L$2227,2,FALSE)),0)</f>
        <v>0</v>
      </c>
      <c r="AB1759" s="16">
        <f>IFERROR(_xlfn.IFNA(VLOOKUP(Fullmath[[#This Row],[M4]],$H$2:$L1758,4,FALSE),VLOOKUP(Fullmath[[#This Row],[M4]],$H1760:$L$2227,4,FALSE)),0)</f>
        <v>0</v>
      </c>
      <c r="AE1759" s="15">
        <f>IFERROR(_xlfn.IFNA(VLOOKUP(Fullmath[[#This Row],[M5]],$H$2:$L1758,2,FALSE),VLOOKUP(Fullmath[[#This Row],[M5]],$H1760:$L$2227,2,FALSE)),0)</f>
        <v>0</v>
      </c>
      <c r="AF1759" s="16">
        <f>IFERROR(_xlfn.IFNA(VLOOKUP(Fullmath[[#This Row],[M5]],$H$2:$L1758,4,FALSE),VLOOKUP(Fullmath[[#This Row],[M5]],$H1760:$L$2227,4,FALSE)),0)</f>
        <v>0</v>
      </c>
      <c r="AI1759" s="15">
        <f>IFERROR(_xlfn.IFNA(VLOOKUP(Fullmath[[#This Row],[M6]],$H$2:$L1758,2,FALSE),VLOOKUP(Fullmath[[#This Row],[M6]],$H1760:$L$2227,2,FALSE)),0)</f>
        <v>0</v>
      </c>
      <c r="AJ1759" s="16">
        <f>IFERROR(_xlfn.IFNA(VLOOKUP(Fullmath[[#This Row],[M6]],$H$2:$L1758,4,FALSE),VLOOKUP(Fullmath[[#This Row],[M6]],$H1760:$L$2227,4,FALSE)),0)</f>
        <v>0</v>
      </c>
      <c r="AM1759" s="6">
        <f>(IFERROR(VLOOKUP(AK1759,Components[[Name]:[Price]],2,FALSE),0))</f>
        <v>0</v>
      </c>
      <c r="AP1759" s="6">
        <f>(IFERROR(VLOOKUP(AN1759,Components[[Name]:[Price]],2,FALSE),0))</f>
        <v>0</v>
      </c>
      <c r="AS1759" s="6">
        <f>(IFERROR(VLOOKUP(AQ1759,Components[[Name]:[Price]],2,FALSE),0))</f>
        <v>0</v>
      </c>
      <c r="AV1759" s="6">
        <f>(IFERROR(VLOOKUP(AT1759,Components[[Name]:[Price]],2,FALSE),0))</f>
        <v>0</v>
      </c>
      <c r="AY1759" s="6">
        <f>(IFERROR(VLOOKUP(AW1759,Components[[Name]:[Price]],2,FALSE),0))</f>
        <v>0</v>
      </c>
      <c r="BB1759" s="6">
        <f>(IFERROR(VLOOKUP(AZ1759,Components[[Name]:[Price]],2,FALSE),0))</f>
        <v>0</v>
      </c>
    </row>
    <row r="1760" spans="9:54" x14ac:dyDescent="0.2">
      <c r="I1760" s="7" t="e">
        <f>Fullmath[[#This Row],[Total CP]]/Fullmath[[#This Row],[Quantity]]</f>
        <v>#DIV/0!</v>
      </c>
      <c r="J17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0" s="6" t="e">
        <f>Fullmath[[#This Row],[Mat Cost]]/Fullmath[[#This Row],[Quantity]]</f>
        <v>#DIV/0!</v>
      </c>
      <c r="L17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0" s="14"/>
      <c r="O1760" s="15">
        <f>IFERROR(_xlfn.IFNA(VLOOKUP(Fullmath[[#This Row],[M1]],$H$2:$L1759,2,FALSE),VLOOKUP(Fullmath[[#This Row],[M1]],$H1761:$L$2227,2,FALSE)),0)</f>
        <v>0</v>
      </c>
      <c r="P1760" s="16">
        <f>IFERROR(_xlfn.IFNA(VLOOKUP(Fullmath[[#This Row],[M1]],$H$2:$L1759,4,FALSE),VLOOKUP(Fullmath[[#This Row],[M1]],$H1761:$L$2227,4,FALSE)),0)</f>
        <v>0</v>
      </c>
      <c r="S1760" s="15">
        <f>IFERROR(_xlfn.IFNA(VLOOKUP(Fullmath[[#This Row],[M2]],$H$2:$L1759,2,FALSE),VLOOKUP(Fullmath[[#This Row],[M2]],$H1761:$L$2227,2,FALSE)),0)</f>
        <v>0</v>
      </c>
      <c r="T1760" s="16">
        <f>IFERROR(_xlfn.IFNA(VLOOKUP(Fullmath[[#This Row],[M2]],$H$2:$L1759,4,FALSE),VLOOKUP(Fullmath[[#This Row],[M2]],$H1761:$L$2227,4,FALSE)),0)</f>
        <v>0</v>
      </c>
      <c r="W1760" s="15">
        <f>IFERROR(_xlfn.IFNA(VLOOKUP(Fullmath[[#This Row],[M3]],$H$2:$L1759,2,FALSE),VLOOKUP(Fullmath[[#This Row],[M3]],$H1761:$L$2227,2,FALSE)),0)</f>
        <v>0</v>
      </c>
      <c r="X1760" s="16">
        <f>IFERROR(_xlfn.IFNA(VLOOKUP(Fullmath[[#This Row],[M3]],$H$2:$L1759,4,FALSE),VLOOKUP(Fullmath[[#This Row],[M3]],$H1761:$L$2227,4,FALSE)),0)</f>
        <v>0</v>
      </c>
      <c r="AA1760" s="15">
        <f>IFERROR(_xlfn.IFNA(VLOOKUP(Fullmath[[#This Row],[M4]],$H$2:$L1759,2,FALSE),VLOOKUP(Fullmath[[#This Row],[M4]],$H1761:$L$2227,2,FALSE)),0)</f>
        <v>0</v>
      </c>
      <c r="AB1760" s="16">
        <f>IFERROR(_xlfn.IFNA(VLOOKUP(Fullmath[[#This Row],[M4]],$H$2:$L1759,4,FALSE),VLOOKUP(Fullmath[[#This Row],[M4]],$H1761:$L$2227,4,FALSE)),0)</f>
        <v>0</v>
      </c>
      <c r="AE1760" s="15">
        <f>IFERROR(_xlfn.IFNA(VLOOKUP(Fullmath[[#This Row],[M5]],$H$2:$L1759,2,FALSE),VLOOKUP(Fullmath[[#This Row],[M5]],$H1761:$L$2227,2,FALSE)),0)</f>
        <v>0</v>
      </c>
      <c r="AF1760" s="16">
        <f>IFERROR(_xlfn.IFNA(VLOOKUP(Fullmath[[#This Row],[M5]],$H$2:$L1759,4,FALSE),VLOOKUP(Fullmath[[#This Row],[M5]],$H1761:$L$2227,4,FALSE)),0)</f>
        <v>0</v>
      </c>
      <c r="AI1760" s="15">
        <f>IFERROR(_xlfn.IFNA(VLOOKUP(Fullmath[[#This Row],[M6]],$H$2:$L1759,2,FALSE),VLOOKUP(Fullmath[[#This Row],[M6]],$H1761:$L$2227,2,FALSE)),0)</f>
        <v>0</v>
      </c>
      <c r="AJ1760" s="16">
        <f>IFERROR(_xlfn.IFNA(VLOOKUP(Fullmath[[#This Row],[M6]],$H$2:$L1759,4,FALSE),VLOOKUP(Fullmath[[#This Row],[M6]],$H1761:$L$2227,4,FALSE)),0)</f>
        <v>0</v>
      </c>
      <c r="AM1760" s="6">
        <f>(IFERROR(VLOOKUP(AK1760,Components[[Name]:[Price]],2,FALSE),0))</f>
        <v>0</v>
      </c>
      <c r="AP1760" s="6">
        <f>(IFERROR(VLOOKUP(AN1760,Components[[Name]:[Price]],2,FALSE),0))</f>
        <v>0</v>
      </c>
      <c r="AS1760" s="6">
        <f>(IFERROR(VLOOKUP(AQ1760,Components[[Name]:[Price]],2,FALSE),0))</f>
        <v>0</v>
      </c>
      <c r="AV1760" s="6">
        <f>(IFERROR(VLOOKUP(AT1760,Components[[Name]:[Price]],2,FALSE),0))</f>
        <v>0</v>
      </c>
      <c r="AY1760" s="6">
        <f>(IFERROR(VLOOKUP(AW1760,Components[[Name]:[Price]],2,FALSE),0))</f>
        <v>0</v>
      </c>
      <c r="BB1760" s="6">
        <f>(IFERROR(VLOOKUP(AZ1760,Components[[Name]:[Price]],2,FALSE),0))</f>
        <v>0</v>
      </c>
    </row>
    <row r="1761" spans="9:54" x14ac:dyDescent="0.2">
      <c r="I1761" s="7" t="e">
        <f>Fullmath[[#This Row],[Total CP]]/Fullmath[[#This Row],[Quantity]]</f>
        <v>#DIV/0!</v>
      </c>
      <c r="J17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1" s="6" t="e">
        <f>Fullmath[[#This Row],[Mat Cost]]/Fullmath[[#This Row],[Quantity]]</f>
        <v>#DIV/0!</v>
      </c>
      <c r="L17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1" s="14"/>
      <c r="O1761" s="15">
        <f>IFERROR(_xlfn.IFNA(VLOOKUP(Fullmath[[#This Row],[M1]],$H$2:$L1760,2,FALSE),VLOOKUP(Fullmath[[#This Row],[M1]],$H1762:$L$2227,2,FALSE)),0)</f>
        <v>0</v>
      </c>
      <c r="P1761" s="16">
        <f>IFERROR(_xlfn.IFNA(VLOOKUP(Fullmath[[#This Row],[M1]],$H$2:$L1760,4,FALSE),VLOOKUP(Fullmath[[#This Row],[M1]],$H1762:$L$2227,4,FALSE)),0)</f>
        <v>0</v>
      </c>
      <c r="S1761" s="15">
        <f>IFERROR(_xlfn.IFNA(VLOOKUP(Fullmath[[#This Row],[M2]],$H$2:$L1760,2,FALSE),VLOOKUP(Fullmath[[#This Row],[M2]],$H1762:$L$2227,2,FALSE)),0)</f>
        <v>0</v>
      </c>
      <c r="T1761" s="16">
        <f>IFERROR(_xlfn.IFNA(VLOOKUP(Fullmath[[#This Row],[M2]],$H$2:$L1760,4,FALSE),VLOOKUP(Fullmath[[#This Row],[M2]],$H1762:$L$2227,4,FALSE)),0)</f>
        <v>0</v>
      </c>
      <c r="W1761" s="15">
        <f>IFERROR(_xlfn.IFNA(VLOOKUP(Fullmath[[#This Row],[M3]],$H$2:$L1760,2,FALSE),VLOOKUP(Fullmath[[#This Row],[M3]],$H1762:$L$2227,2,FALSE)),0)</f>
        <v>0</v>
      </c>
      <c r="X1761" s="16">
        <f>IFERROR(_xlfn.IFNA(VLOOKUP(Fullmath[[#This Row],[M3]],$H$2:$L1760,4,FALSE),VLOOKUP(Fullmath[[#This Row],[M3]],$H1762:$L$2227,4,FALSE)),0)</f>
        <v>0</v>
      </c>
      <c r="AA1761" s="15">
        <f>IFERROR(_xlfn.IFNA(VLOOKUP(Fullmath[[#This Row],[M4]],$H$2:$L1760,2,FALSE),VLOOKUP(Fullmath[[#This Row],[M4]],$H1762:$L$2227,2,FALSE)),0)</f>
        <v>0</v>
      </c>
      <c r="AB1761" s="16">
        <f>IFERROR(_xlfn.IFNA(VLOOKUP(Fullmath[[#This Row],[M4]],$H$2:$L1760,4,FALSE),VLOOKUP(Fullmath[[#This Row],[M4]],$H1762:$L$2227,4,FALSE)),0)</f>
        <v>0</v>
      </c>
      <c r="AE1761" s="15">
        <f>IFERROR(_xlfn.IFNA(VLOOKUP(Fullmath[[#This Row],[M5]],$H$2:$L1760,2,FALSE),VLOOKUP(Fullmath[[#This Row],[M5]],$H1762:$L$2227,2,FALSE)),0)</f>
        <v>0</v>
      </c>
      <c r="AF1761" s="16">
        <f>IFERROR(_xlfn.IFNA(VLOOKUP(Fullmath[[#This Row],[M5]],$H$2:$L1760,4,FALSE),VLOOKUP(Fullmath[[#This Row],[M5]],$H1762:$L$2227,4,FALSE)),0)</f>
        <v>0</v>
      </c>
      <c r="AI1761" s="15">
        <f>IFERROR(_xlfn.IFNA(VLOOKUP(Fullmath[[#This Row],[M6]],$H$2:$L1760,2,FALSE),VLOOKUP(Fullmath[[#This Row],[M6]],$H1762:$L$2227,2,FALSE)),0)</f>
        <v>0</v>
      </c>
      <c r="AJ1761" s="16">
        <f>IFERROR(_xlfn.IFNA(VLOOKUP(Fullmath[[#This Row],[M6]],$H$2:$L1760,4,FALSE),VLOOKUP(Fullmath[[#This Row],[M6]],$H1762:$L$2227,4,FALSE)),0)</f>
        <v>0</v>
      </c>
      <c r="AM1761" s="6">
        <f>(IFERROR(VLOOKUP(AK1761,Components[[Name]:[Price]],2,FALSE),0))</f>
        <v>0</v>
      </c>
      <c r="AP1761" s="6">
        <f>(IFERROR(VLOOKUP(AN1761,Components[[Name]:[Price]],2,FALSE),0))</f>
        <v>0</v>
      </c>
      <c r="AS1761" s="6">
        <f>(IFERROR(VLOOKUP(AQ1761,Components[[Name]:[Price]],2,FALSE),0))</f>
        <v>0</v>
      </c>
      <c r="AV1761" s="6">
        <f>(IFERROR(VLOOKUP(AT1761,Components[[Name]:[Price]],2,FALSE),0))</f>
        <v>0</v>
      </c>
      <c r="AY1761" s="6">
        <f>(IFERROR(VLOOKUP(AW1761,Components[[Name]:[Price]],2,FALSE),0))</f>
        <v>0</v>
      </c>
      <c r="BB1761" s="6">
        <f>(IFERROR(VLOOKUP(AZ1761,Components[[Name]:[Price]],2,FALSE),0))</f>
        <v>0</v>
      </c>
    </row>
    <row r="1762" spans="9:54" x14ac:dyDescent="0.2">
      <c r="I1762" s="7" t="e">
        <f>Fullmath[[#This Row],[Total CP]]/Fullmath[[#This Row],[Quantity]]</f>
        <v>#DIV/0!</v>
      </c>
      <c r="J17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2" s="6" t="e">
        <f>Fullmath[[#This Row],[Mat Cost]]/Fullmath[[#This Row],[Quantity]]</f>
        <v>#DIV/0!</v>
      </c>
      <c r="L17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2" s="14"/>
      <c r="O1762" s="15">
        <f>IFERROR(_xlfn.IFNA(VLOOKUP(Fullmath[[#This Row],[M1]],$H$2:$L1761,2,FALSE),VLOOKUP(Fullmath[[#This Row],[M1]],$H1763:$L$2227,2,FALSE)),0)</f>
        <v>0</v>
      </c>
      <c r="P1762" s="16">
        <f>IFERROR(_xlfn.IFNA(VLOOKUP(Fullmath[[#This Row],[M1]],$H$2:$L1761,4,FALSE),VLOOKUP(Fullmath[[#This Row],[M1]],$H1763:$L$2227,4,FALSE)),0)</f>
        <v>0</v>
      </c>
      <c r="S1762" s="15">
        <f>IFERROR(_xlfn.IFNA(VLOOKUP(Fullmath[[#This Row],[M2]],$H$2:$L1761,2,FALSE),VLOOKUP(Fullmath[[#This Row],[M2]],$H1763:$L$2227,2,FALSE)),0)</f>
        <v>0</v>
      </c>
      <c r="T1762" s="16">
        <f>IFERROR(_xlfn.IFNA(VLOOKUP(Fullmath[[#This Row],[M2]],$H$2:$L1761,4,FALSE),VLOOKUP(Fullmath[[#This Row],[M2]],$H1763:$L$2227,4,FALSE)),0)</f>
        <v>0</v>
      </c>
      <c r="W1762" s="15">
        <f>IFERROR(_xlfn.IFNA(VLOOKUP(Fullmath[[#This Row],[M3]],$H$2:$L1761,2,FALSE),VLOOKUP(Fullmath[[#This Row],[M3]],$H1763:$L$2227,2,FALSE)),0)</f>
        <v>0</v>
      </c>
      <c r="X1762" s="16">
        <f>IFERROR(_xlfn.IFNA(VLOOKUP(Fullmath[[#This Row],[M3]],$H$2:$L1761,4,FALSE),VLOOKUP(Fullmath[[#This Row],[M3]],$H1763:$L$2227,4,FALSE)),0)</f>
        <v>0</v>
      </c>
      <c r="AA1762" s="15">
        <f>IFERROR(_xlfn.IFNA(VLOOKUP(Fullmath[[#This Row],[M4]],$H$2:$L1761,2,FALSE),VLOOKUP(Fullmath[[#This Row],[M4]],$H1763:$L$2227,2,FALSE)),0)</f>
        <v>0</v>
      </c>
      <c r="AB1762" s="16">
        <f>IFERROR(_xlfn.IFNA(VLOOKUP(Fullmath[[#This Row],[M4]],$H$2:$L1761,4,FALSE),VLOOKUP(Fullmath[[#This Row],[M4]],$H1763:$L$2227,4,FALSE)),0)</f>
        <v>0</v>
      </c>
      <c r="AE1762" s="15">
        <f>IFERROR(_xlfn.IFNA(VLOOKUP(Fullmath[[#This Row],[M5]],$H$2:$L1761,2,FALSE),VLOOKUP(Fullmath[[#This Row],[M5]],$H1763:$L$2227,2,FALSE)),0)</f>
        <v>0</v>
      </c>
      <c r="AF1762" s="16">
        <f>IFERROR(_xlfn.IFNA(VLOOKUP(Fullmath[[#This Row],[M5]],$H$2:$L1761,4,FALSE),VLOOKUP(Fullmath[[#This Row],[M5]],$H1763:$L$2227,4,FALSE)),0)</f>
        <v>0</v>
      </c>
      <c r="AI1762" s="15">
        <f>IFERROR(_xlfn.IFNA(VLOOKUP(Fullmath[[#This Row],[M6]],$H$2:$L1761,2,FALSE),VLOOKUP(Fullmath[[#This Row],[M6]],$H1763:$L$2227,2,FALSE)),0)</f>
        <v>0</v>
      </c>
      <c r="AJ1762" s="16">
        <f>IFERROR(_xlfn.IFNA(VLOOKUP(Fullmath[[#This Row],[M6]],$H$2:$L1761,4,FALSE),VLOOKUP(Fullmath[[#This Row],[M6]],$H1763:$L$2227,4,FALSE)),0)</f>
        <v>0</v>
      </c>
      <c r="AM1762" s="6">
        <f>(IFERROR(VLOOKUP(AK1762,Components[[Name]:[Price]],2,FALSE),0))</f>
        <v>0</v>
      </c>
      <c r="AP1762" s="6">
        <f>(IFERROR(VLOOKUP(AN1762,Components[[Name]:[Price]],2,FALSE),0))</f>
        <v>0</v>
      </c>
      <c r="AS1762" s="6">
        <f>(IFERROR(VLOOKUP(AQ1762,Components[[Name]:[Price]],2,FALSE),0))</f>
        <v>0</v>
      </c>
      <c r="AV1762" s="6">
        <f>(IFERROR(VLOOKUP(AT1762,Components[[Name]:[Price]],2,FALSE),0))</f>
        <v>0</v>
      </c>
      <c r="AY1762" s="6">
        <f>(IFERROR(VLOOKUP(AW1762,Components[[Name]:[Price]],2,FALSE),0))</f>
        <v>0</v>
      </c>
      <c r="BB1762" s="6">
        <f>(IFERROR(VLOOKUP(AZ1762,Components[[Name]:[Price]],2,FALSE),0))</f>
        <v>0</v>
      </c>
    </row>
    <row r="1763" spans="9:54" x14ac:dyDescent="0.2">
      <c r="I1763" s="7" t="e">
        <f>Fullmath[[#This Row],[Total CP]]/Fullmath[[#This Row],[Quantity]]</f>
        <v>#DIV/0!</v>
      </c>
      <c r="J17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3" s="6" t="e">
        <f>Fullmath[[#This Row],[Mat Cost]]/Fullmath[[#This Row],[Quantity]]</f>
        <v>#DIV/0!</v>
      </c>
      <c r="L17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3" s="14"/>
      <c r="O1763" s="15">
        <f>IFERROR(_xlfn.IFNA(VLOOKUP(Fullmath[[#This Row],[M1]],$H$2:$L1762,2,FALSE),VLOOKUP(Fullmath[[#This Row],[M1]],$H1764:$L$2227,2,FALSE)),0)</f>
        <v>0</v>
      </c>
      <c r="P1763" s="16">
        <f>IFERROR(_xlfn.IFNA(VLOOKUP(Fullmath[[#This Row],[M1]],$H$2:$L1762,4,FALSE),VLOOKUP(Fullmath[[#This Row],[M1]],$H1764:$L$2227,4,FALSE)),0)</f>
        <v>0</v>
      </c>
      <c r="S1763" s="15">
        <f>IFERROR(_xlfn.IFNA(VLOOKUP(Fullmath[[#This Row],[M2]],$H$2:$L1762,2,FALSE),VLOOKUP(Fullmath[[#This Row],[M2]],$H1764:$L$2227,2,FALSE)),0)</f>
        <v>0</v>
      </c>
      <c r="T1763" s="16">
        <f>IFERROR(_xlfn.IFNA(VLOOKUP(Fullmath[[#This Row],[M2]],$H$2:$L1762,4,FALSE),VLOOKUP(Fullmath[[#This Row],[M2]],$H1764:$L$2227,4,FALSE)),0)</f>
        <v>0</v>
      </c>
      <c r="W1763" s="15">
        <f>IFERROR(_xlfn.IFNA(VLOOKUP(Fullmath[[#This Row],[M3]],$H$2:$L1762,2,FALSE),VLOOKUP(Fullmath[[#This Row],[M3]],$H1764:$L$2227,2,FALSE)),0)</f>
        <v>0</v>
      </c>
      <c r="X1763" s="16">
        <f>IFERROR(_xlfn.IFNA(VLOOKUP(Fullmath[[#This Row],[M3]],$H$2:$L1762,4,FALSE),VLOOKUP(Fullmath[[#This Row],[M3]],$H1764:$L$2227,4,FALSE)),0)</f>
        <v>0</v>
      </c>
      <c r="AA1763" s="15">
        <f>IFERROR(_xlfn.IFNA(VLOOKUP(Fullmath[[#This Row],[M4]],$H$2:$L1762,2,FALSE),VLOOKUP(Fullmath[[#This Row],[M4]],$H1764:$L$2227,2,FALSE)),0)</f>
        <v>0</v>
      </c>
      <c r="AB1763" s="16">
        <f>IFERROR(_xlfn.IFNA(VLOOKUP(Fullmath[[#This Row],[M4]],$H$2:$L1762,4,FALSE),VLOOKUP(Fullmath[[#This Row],[M4]],$H1764:$L$2227,4,FALSE)),0)</f>
        <v>0</v>
      </c>
      <c r="AE1763" s="15">
        <f>IFERROR(_xlfn.IFNA(VLOOKUP(Fullmath[[#This Row],[M5]],$H$2:$L1762,2,FALSE),VLOOKUP(Fullmath[[#This Row],[M5]],$H1764:$L$2227,2,FALSE)),0)</f>
        <v>0</v>
      </c>
      <c r="AF1763" s="16">
        <f>IFERROR(_xlfn.IFNA(VLOOKUP(Fullmath[[#This Row],[M5]],$H$2:$L1762,4,FALSE),VLOOKUP(Fullmath[[#This Row],[M5]],$H1764:$L$2227,4,FALSE)),0)</f>
        <v>0</v>
      </c>
      <c r="AI1763" s="15">
        <f>IFERROR(_xlfn.IFNA(VLOOKUP(Fullmath[[#This Row],[M6]],$H$2:$L1762,2,FALSE),VLOOKUP(Fullmath[[#This Row],[M6]],$H1764:$L$2227,2,FALSE)),0)</f>
        <v>0</v>
      </c>
      <c r="AJ1763" s="16">
        <f>IFERROR(_xlfn.IFNA(VLOOKUP(Fullmath[[#This Row],[M6]],$H$2:$L1762,4,FALSE),VLOOKUP(Fullmath[[#This Row],[M6]],$H1764:$L$2227,4,FALSE)),0)</f>
        <v>0</v>
      </c>
      <c r="AM1763" s="6">
        <f>(IFERROR(VLOOKUP(AK1763,Components[[Name]:[Price]],2,FALSE),0))</f>
        <v>0</v>
      </c>
      <c r="AP1763" s="6">
        <f>(IFERROR(VLOOKUP(AN1763,Components[[Name]:[Price]],2,FALSE),0))</f>
        <v>0</v>
      </c>
      <c r="AS1763" s="6">
        <f>(IFERROR(VLOOKUP(AQ1763,Components[[Name]:[Price]],2,FALSE),0))</f>
        <v>0</v>
      </c>
      <c r="AV1763" s="6">
        <f>(IFERROR(VLOOKUP(AT1763,Components[[Name]:[Price]],2,FALSE),0))</f>
        <v>0</v>
      </c>
      <c r="AY1763" s="6">
        <f>(IFERROR(VLOOKUP(AW1763,Components[[Name]:[Price]],2,FALSE),0))</f>
        <v>0</v>
      </c>
      <c r="BB1763" s="6">
        <f>(IFERROR(VLOOKUP(AZ1763,Components[[Name]:[Price]],2,FALSE),0))</f>
        <v>0</v>
      </c>
    </row>
    <row r="1764" spans="9:54" x14ac:dyDescent="0.2">
      <c r="I1764" s="7" t="e">
        <f>Fullmath[[#This Row],[Total CP]]/Fullmath[[#This Row],[Quantity]]</f>
        <v>#DIV/0!</v>
      </c>
      <c r="J17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4" s="6" t="e">
        <f>Fullmath[[#This Row],[Mat Cost]]/Fullmath[[#This Row],[Quantity]]</f>
        <v>#DIV/0!</v>
      </c>
      <c r="L17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4" s="14"/>
      <c r="O1764" s="15">
        <f>IFERROR(_xlfn.IFNA(VLOOKUP(Fullmath[[#This Row],[M1]],$H$2:$L1763,2,FALSE),VLOOKUP(Fullmath[[#This Row],[M1]],$H1765:$L$2227,2,FALSE)),0)</f>
        <v>0</v>
      </c>
      <c r="P1764" s="16">
        <f>IFERROR(_xlfn.IFNA(VLOOKUP(Fullmath[[#This Row],[M1]],$H$2:$L1763,4,FALSE),VLOOKUP(Fullmath[[#This Row],[M1]],$H1765:$L$2227,4,FALSE)),0)</f>
        <v>0</v>
      </c>
      <c r="S1764" s="15">
        <f>IFERROR(_xlfn.IFNA(VLOOKUP(Fullmath[[#This Row],[M2]],$H$2:$L1763,2,FALSE),VLOOKUP(Fullmath[[#This Row],[M2]],$H1765:$L$2227,2,FALSE)),0)</f>
        <v>0</v>
      </c>
      <c r="T1764" s="16">
        <f>IFERROR(_xlfn.IFNA(VLOOKUP(Fullmath[[#This Row],[M2]],$H$2:$L1763,4,FALSE),VLOOKUP(Fullmath[[#This Row],[M2]],$H1765:$L$2227,4,FALSE)),0)</f>
        <v>0</v>
      </c>
      <c r="W1764" s="15">
        <f>IFERROR(_xlfn.IFNA(VLOOKUP(Fullmath[[#This Row],[M3]],$H$2:$L1763,2,FALSE),VLOOKUP(Fullmath[[#This Row],[M3]],$H1765:$L$2227,2,FALSE)),0)</f>
        <v>0</v>
      </c>
      <c r="X1764" s="16">
        <f>IFERROR(_xlfn.IFNA(VLOOKUP(Fullmath[[#This Row],[M3]],$H$2:$L1763,4,FALSE),VLOOKUP(Fullmath[[#This Row],[M3]],$H1765:$L$2227,4,FALSE)),0)</f>
        <v>0</v>
      </c>
      <c r="AA1764" s="15">
        <f>IFERROR(_xlfn.IFNA(VLOOKUP(Fullmath[[#This Row],[M4]],$H$2:$L1763,2,FALSE),VLOOKUP(Fullmath[[#This Row],[M4]],$H1765:$L$2227,2,FALSE)),0)</f>
        <v>0</v>
      </c>
      <c r="AB1764" s="16">
        <f>IFERROR(_xlfn.IFNA(VLOOKUP(Fullmath[[#This Row],[M4]],$H$2:$L1763,4,FALSE),VLOOKUP(Fullmath[[#This Row],[M4]],$H1765:$L$2227,4,FALSE)),0)</f>
        <v>0</v>
      </c>
      <c r="AE1764" s="15">
        <f>IFERROR(_xlfn.IFNA(VLOOKUP(Fullmath[[#This Row],[M5]],$H$2:$L1763,2,FALSE),VLOOKUP(Fullmath[[#This Row],[M5]],$H1765:$L$2227,2,FALSE)),0)</f>
        <v>0</v>
      </c>
      <c r="AF1764" s="16">
        <f>IFERROR(_xlfn.IFNA(VLOOKUP(Fullmath[[#This Row],[M5]],$H$2:$L1763,4,FALSE),VLOOKUP(Fullmath[[#This Row],[M5]],$H1765:$L$2227,4,FALSE)),0)</f>
        <v>0</v>
      </c>
      <c r="AI1764" s="15">
        <f>IFERROR(_xlfn.IFNA(VLOOKUP(Fullmath[[#This Row],[M6]],$H$2:$L1763,2,FALSE),VLOOKUP(Fullmath[[#This Row],[M6]],$H1765:$L$2227,2,FALSE)),0)</f>
        <v>0</v>
      </c>
      <c r="AJ1764" s="16">
        <f>IFERROR(_xlfn.IFNA(VLOOKUP(Fullmath[[#This Row],[M6]],$H$2:$L1763,4,FALSE),VLOOKUP(Fullmath[[#This Row],[M6]],$H1765:$L$2227,4,FALSE)),0)</f>
        <v>0</v>
      </c>
      <c r="AM1764" s="6">
        <f>(IFERROR(VLOOKUP(AK1764,Components[[Name]:[Price]],2,FALSE),0))</f>
        <v>0</v>
      </c>
      <c r="AP1764" s="6">
        <f>(IFERROR(VLOOKUP(AN1764,Components[[Name]:[Price]],2,FALSE),0))</f>
        <v>0</v>
      </c>
      <c r="AS1764" s="6">
        <f>(IFERROR(VLOOKUP(AQ1764,Components[[Name]:[Price]],2,FALSE),0))</f>
        <v>0</v>
      </c>
      <c r="AV1764" s="6">
        <f>(IFERROR(VLOOKUP(AT1764,Components[[Name]:[Price]],2,FALSE),0))</f>
        <v>0</v>
      </c>
      <c r="AY1764" s="6">
        <f>(IFERROR(VLOOKUP(AW1764,Components[[Name]:[Price]],2,FALSE),0))</f>
        <v>0</v>
      </c>
      <c r="BB1764" s="6">
        <f>(IFERROR(VLOOKUP(AZ1764,Components[[Name]:[Price]],2,FALSE),0))</f>
        <v>0</v>
      </c>
    </row>
    <row r="1765" spans="9:54" x14ac:dyDescent="0.2">
      <c r="I1765" s="7" t="e">
        <f>Fullmath[[#This Row],[Total CP]]/Fullmath[[#This Row],[Quantity]]</f>
        <v>#DIV/0!</v>
      </c>
      <c r="J17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5" s="6" t="e">
        <f>Fullmath[[#This Row],[Mat Cost]]/Fullmath[[#This Row],[Quantity]]</f>
        <v>#DIV/0!</v>
      </c>
      <c r="L17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5" s="14"/>
      <c r="O1765" s="15">
        <f>IFERROR(_xlfn.IFNA(VLOOKUP(Fullmath[[#This Row],[M1]],$H$2:$L1764,2,FALSE),VLOOKUP(Fullmath[[#This Row],[M1]],$H1766:$L$2227,2,FALSE)),0)</f>
        <v>0</v>
      </c>
      <c r="P1765" s="16">
        <f>IFERROR(_xlfn.IFNA(VLOOKUP(Fullmath[[#This Row],[M1]],$H$2:$L1764,4,FALSE),VLOOKUP(Fullmath[[#This Row],[M1]],$H1766:$L$2227,4,FALSE)),0)</f>
        <v>0</v>
      </c>
      <c r="S1765" s="15">
        <f>IFERROR(_xlfn.IFNA(VLOOKUP(Fullmath[[#This Row],[M2]],$H$2:$L1764,2,FALSE),VLOOKUP(Fullmath[[#This Row],[M2]],$H1766:$L$2227,2,FALSE)),0)</f>
        <v>0</v>
      </c>
      <c r="T1765" s="16">
        <f>IFERROR(_xlfn.IFNA(VLOOKUP(Fullmath[[#This Row],[M2]],$H$2:$L1764,4,FALSE),VLOOKUP(Fullmath[[#This Row],[M2]],$H1766:$L$2227,4,FALSE)),0)</f>
        <v>0</v>
      </c>
      <c r="W1765" s="15">
        <f>IFERROR(_xlfn.IFNA(VLOOKUP(Fullmath[[#This Row],[M3]],$H$2:$L1764,2,FALSE),VLOOKUP(Fullmath[[#This Row],[M3]],$H1766:$L$2227,2,FALSE)),0)</f>
        <v>0</v>
      </c>
      <c r="X1765" s="16">
        <f>IFERROR(_xlfn.IFNA(VLOOKUP(Fullmath[[#This Row],[M3]],$H$2:$L1764,4,FALSE),VLOOKUP(Fullmath[[#This Row],[M3]],$H1766:$L$2227,4,FALSE)),0)</f>
        <v>0</v>
      </c>
      <c r="AA1765" s="15">
        <f>IFERROR(_xlfn.IFNA(VLOOKUP(Fullmath[[#This Row],[M4]],$H$2:$L1764,2,FALSE),VLOOKUP(Fullmath[[#This Row],[M4]],$H1766:$L$2227,2,FALSE)),0)</f>
        <v>0</v>
      </c>
      <c r="AB1765" s="16">
        <f>IFERROR(_xlfn.IFNA(VLOOKUP(Fullmath[[#This Row],[M4]],$H$2:$L1764,4,FALSE),VLOOKUP(Fullmath[[#This Row],[M4]],$H1766:$L$2227,4,FALSE)),0)</f>
        <v>0</v>
      </c>
      <c r="AE1765" s="15">
        <f>IFERROR(_xlfn.IFNA(VLOOKUP(Fullmath[[#This Row],[M5]],$H$2:$L1764,2,FALSE),VLOOKUP(Fullmath[[#This Row],[M5]],$H1766:$L$2227,2,FALSE)),0)</f>
        <v>0</v>
      </c>
      <c r="AF1765" s="16">
        <f>IFERROR(_xlfn.IFNA(VLOOKUP(Fullmath[[#This Row],[M5]],$H$2:$L1764,4,FALSE),VLOOKUP(Fullmath[[#This Row],[M5]],$H1766:$L$2227,4,FALSE)),0)</f>
        <v>0</v>
      </c>
      <c r="AI1765" s="15">
        <f>IFERROR(_xlfn.IFNA(VLOOKUP(Fullmath[[#This Row],[M6]],$H$2:$L1764,2,FALSE),VLOOKUP(Fullmath[[#This Row],[M6]],$H1766:$L$2227,2,FALSE)),0)</f>
        <v>0</v>
      </c>
      <c r="AJ1765" s="16">
        <f>IFERROR(_xlfn.IFNA(VLOOKUP(Fullmath[[#This Row],[M6]],$H$2:$L1764,4,FALSE),VLOOKUP(Fullmath[[#This Row],[M6]],$H1766:$L$2227,4,FALSE)),0)</f>
        <v>0</v>
      </c>
      <c r="AM1765" s="6">
        <f>(IFERROR(VLOOKUP(AK1765,Components[[Name]:[Price]],2,FALSE),0))</f>
        <v>0</v>
      </c>
      <c r="AP1765" s="6">
        <f>(IFERROR(VLOOKUP(AN1765,Components[[Name]:[Price]],2,FALSE),0))</f>
        <v>0</v>
      </c>
      <c r="AS1765" s="6">
        <f>(IFERROR(VLOOKUP(AQ1765,Components[[Name]:[Price]],2,FALSE),0))</f>
        <v>0</v>
      </c>
      <c r="AV1765" s="6">
        <f>(IFERROR(VLOOKUP(AT1765,Components[[Name]:[Price]],2,FALSE),0))</f>
        <v>0</v>
      </c>
      <c r="AY1765" s="6">
        <f>(IFERROR(VLOOKUP(AW1765,Components[[Name]:[Price]],2,FALSE),0))</f>
        <v>0</v>
      </c>
      <c r="BB1765" s="6">
        <f>(IFERROR(VLOOKUP(AZ1765,Components[[Name]:[Price]],2,FALSE),0))</f>
        <v>0</v>
      </c>
    </row>
    <row r="1766" spans="9:54" x14ac:dyDescent="0.2">
      <c r="I1766" s="7" t="e">
        <f>Fullmath[[#This Row],[Total CP]]/Fullmath[[#This Row],[Quantity]]</f>
        <v>#DIV/0!</v>
      </c>
      <c r="J17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6" s="6" t="e">
        <f>Fullmath[[#This Row],[Mat Cost]]/Fullmath[[#This Row],[Quantity]]</f>
        <v>#DIV/0!</v>
      </c>
      <c r="L17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6" s="14"/>
      <c r="O1766" s="15">
        <f>IFERROR(_xlfn.IFNA(VLOOKUP(Fullmath[[#This Row],[M1]],$H$2:$L1765,2,FALSE),VLOOKUP(Fullmath[[#This Row],[M1]],$H1767:$L$2227,2,FALSE)),0)</f>
        <v>0</v>
      </c>
      <c r="P1766" s="16">
        <f>IFERROR(_xlfn.IFNA(VLOOKUP(Fullmath[[#This Row],[M1]],$H$2:$L1765,4,FALSE),VLOOKUP(Fullmath[[#This Row],[M1]],$H1767:$L$2227,4,FALSE)),0)</f>
        <v>0</v>
      </c>
      <c r="S1766" s="15">
        <f>IFERROR(_xlfn.IFNA(VLOOKUP(Fullmath[[#This Row],[M2]],$H$2:$L1765,2,FALSE),VLOOKUP(Fullmath[[#This Row],[M2]],$H1767:$L$2227,2,FALSE)),0)</f>
        <v>0</v>
      </c>
      <c r="T1766" s="16">
        <f>IFERROR(_xlfn.IFNA(VLOOKUP(Fullmath[[#This Row],[M2]],$H$2:$L1765,4,FALSE),VLOOKUP(Fullmath[[#This Row],[M2]],$H1767:$L$2227,4,FALSE)),0)</f>
        <v>0</v>
      </c>
      <c r="W1766" s="15">
        <f>IFERROR(_xlfn.IFNA(VLOOKUP(Fullmath[[#This Row],[M3]],$H$2:$L1765,2,FALSE),VLOOKUP(Fullmath[[#This Row],[M3]],$H1767:$L$2227,2,FALSE)),0)</f>
        <v>0</v>
      </c>
      <c r="X1766" s="16">
        <f>IFERROR(_xlfn.IFNA(VLOOKUP(Fullmath[[#This Row],[M3]],$H$2:$L1765,4,FALSE),VLOOKUP(Fullmath[[#This Row],[M3]],$H1767:$L$2227,4,FALSE)),0)</f>
        <v>0</v>
      </c>
      <c r="AA1766" s="15">
        <f>IFERROR(_xlfn.IFNA(VLOOKUP(Fullmath[[#This Row],[M4]],$H$2:$L1765,2,FALSE),VLOOKUP(Fullmath[[#This Row],[M4]],$H1767:$L$2227,2,FALSE)),0)</f>
        <v>0</v>
      </c>
      <c r="AB1766" s="16">
        <f>IFERROR(_xlfn.IFNA(VLOOKUP(Fullmath[[#This Row],[M4]],$H$2:$L1765,4,FALSE),VLOOKUP(Fullmath[[#This Row],[M4]],$H1767:$L$2227,4,FALSE)),0)</f>
        <v>0</v>
      </c>
      <c r="AE1766" s="15">
        <f>IFERROR(_xlfn.IFNA(VLOOKUP(Fullmath[[#This Row],[M5]],$H$2:$L1765,2,FALSE),VLOOKUP(Fullmath[[#This Row],[M5]],$H1767:$L$2227,2,FALSE)),0)</f>
        <v>0</v>
      </c>
      <c r="AF1766" s="16">
        <f>IFERROR(_xlfn.IFNA(VLOOKUP(Fullmath[[#This Row],[M5]],$H$2:$L1765,4,FALSE),VLOOKUP(Fullmath[[#This Row],[M5]],$H1767:$L$2227,4,FALSE)),0)</f>
        <v>0</v>
      </c>
      <c r="AI1766" s="15">
        <f>IFERROR(_xlfn.IFNA(VLOOKUP(Fullmath[[#This Row],[M6]],$H$2:$L1765,2,FALSE),VLOOKUP(Fullmath[[#This Row],[M6]],$H1767:$L$2227,2,FALSE)),0)</f>
        <v>0</v>
      </c>
      <c r="AJ1766" s="16">
        <f>IFERROR(_xlfn.IFNA(VLOOKUP(Fullmath[[#This Row],[M6]],$H$2:$L1765,4,FALSE),VLOOKUP(Fullmath[[#This Row],[M6]],$H1767:$L$2227,4,FALSE)),0)</f>
        <v>0</v>
      </c>
      <c r="AM1766" s="6">
        <f>(IFERROR(VLOOKUP(AK1766,Components[[Name]:[Price]],2,FALSE),0))</f>
        <v>0</v>
      </c>
      <c r="AP1766" s="6">
        <f>(IFERROR(VLOOKUP(AN1766,Components[[Name]:[Price]],2,FALSE),0))</f>
        <v>0</v>
      </c>
      <c r="AS1766" s="6">
        <f>(IFERROR(VLOOKUP(AQ1766,Components[[Name]:[Price]],2,FALSE),0))</f>
        <v>0</v>
      </c>
      <c r="AV1766" s="6">
        <f>(IFERROR(VLOOKUP(AT1766,Components[[Name]:[Price]],2,FALSE),0))</f>
        <v>0</v>
      </c>
      <c r="AY1766" s="6">
        <f>(IFERROR(VLOOKUP(AW1766,Components[[Name]:[Price]],2,FALSE),0))</f>
        <v>0</v>
      </c>
      <c r="BB1766" s="6">
        <f>(IFERROR(VLOOKUP(AZ1766,Components[[Name]:[Price]],2,FALSE),0))</f>
        <v>0</v>
      </c>
    </row>
    <row r="1767" spans="9:54" x14ac:dyDescent="0.2">
      <c r="I1767" s="7" t="e">
        <f>Fullmath[[#This Row],[Total CP]]/Fullmath[[#This Row],[Quantity]]</f>
        <v>#DIV/0!</v>
      </c>
      <c r="J17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7" s="6" t="e">
        <f>Fullmath[[#This Row],[Mat Cost]]/Fullmath[[#This Row],[Quantity]]</f>
        <v>#DIV/0!</v>
      </c>
      <c r="L17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7" s="14"/>
      <c r="O1767" s="15">
        <f>IFERROR(_xlfn.IFNA(VLOOKUP(Fullmath[[#This Row],[M1]],$H$2:$L1766,2,FALSE),VLOOKUP(Fullmath[[#This Row],[M1]],$H1768:$L$2227,2,FALSE)),0)</f>
        <v>0</v>
      </c>
      <c r="P1767" s="16">
        <f>IFERROR(_xlfn.IFNA(VLOOKUP(Fullmath[[#This Row],[M1]],$H$2:$L1766,4,FALSE),VLOOKUP(Fullmath[[#This Row],[M1]],$H1768:$L$2227,4,FALSE)),0)</f>
        <v>0</v>
      </c>
      <c r="S1767" s="15">
        <f>IFERROR(_xlfn.IFNA(VLOOKUP(Fullmath[[#This Row],[M2]],$H$2:$L1766,2,FALSE),VLOOKUP(Fullmath[[#This Row],[M2]],$H1768:$L$2227,2,FALSE)),0)</f>
        <v>0</v>
      </c>
      <c r="T1767" s="16">
        <f>IFERROR(_xlfn.IFNA(VLOOKUP(Fullmath[[#This Row],[M2]],$H$2:$L1766,4,FALSE),VLOOKUP(Fullmath[[#This Row],[M2]],$H1768:$L$2227,4,FALSE)),0)</f>
        <v>0</v>
      </c>
      <c r="W1767" s="15">
        <f>IFERROR(_xlfn.IFNA(VLOOKUP(Fullmath[[#This Row],[M3]],$H$2:$L1766,2,FALSE),VLOOKUP(Fullmath[[#This Row],[M3]],$H1768:$L$2227,2,FALSE)),0)</f>
        <v>0</v>
      </c>
      <c r="X1767" s="16">
        <f>IFERROR(_xlfn.IFNA(VLOOKUP(Fullmath[[#This Row],[M3]],$H$2:$L1766,4,FALSE),VLOOKUP(Fullmath[[#This Row],[M3]],$H1768:$L$2227,4,FALSE)),0)</f>
        <v>0</v>
      </c>
      <c r="AA1767" s="15">
        <f>IFERROR(_xlfn.IFNA(VLOOKUP(Fullmath[[#This Row],[M4]],$H$2:$L1766,2,FALSE),VLOOKUP(Fullmath[[#This Row],[M4]],$H1768:$L$2227,2,FALSE)),0)</f>
        <v>0</v>
      </c>
      <c r="AB1767" s="16">
        <f>IFERROR(_xlfn.IFNA(VLOOKUP(Fullmath[[#This Row],[M4]],$H$2:$L1766,4,FALSE),VLOOKUP(Fullmath[[#This Row],[M4]],$H1768:$L$2227,4,FALSE)),0)</f>
        <v>0</v>
      </c>
      <c r="AE1767" s="15">
        <f>IFERROR(_xlfn.IFNA(VLOOKUP(Fullmath[[#This Row],[M5]],$H$2:$L1766,2,FALSE),VLOOKUP(Fullmath[[#This Row],[M5]],$H1768:$L$2227,2,FALSE)),0)</f>
        <v>0</v>
      </c>
      <c r="AF1767" s="16">
        <f>IFERROR(_xlfn.IFNA(VLOOKUP(Fullmath[[#This Row],[M5]],$H$2:$L1766,4,FALSE),VLOOKUP(Fullmath[[#This Row],[M5]],$H1768:$L$2227,4,FALSE)),0)</f>
        <v>0</v>
      </c>
      <c r="AI1767" s="15">
        <f>IFERROR(_xlfn.IFNA(VLOOKUP(Fullmath[[#This Row],[M6]],$H$2:$L1766,2,FALSE),VLOOKUP(Fullmath[[#This Row],[M6]],$H1768:$L$2227,2,FALSE)),0)</f>
        <v>0</v>
      </c>
      <c r="AJ1767" s="16">
        <f>IFERROR(_xlfn.IFNA(VLOOKUP(Fullmath[[#This Row],[M6]],$H$2:$L1766,4,FALSE),VLOOKUP(Fullmath[[#This Row],[M6]],$H1768:$L$2227,4,FALSE)),0)</f>
        <v>0</v>
      </c>
      <c r="AM1767" s="6">
        <f>(IFERROR(VLOOKUP(AK1767,Components[[Name]:[Price]],2,FALSE),0))</f>
        <v>0</v>
      </c>
      <c r="AP1767" s="6">
        <f>(IFERROR(VLOOKUP(AN1767,Components[[Name]:[Price]],2,FALSE),0))</f>
        <v>0</v>
      </c>
      <c r="AS1767" s="6">
        <f>(IFERROR(VLOOKUP(AQ1767,Components[[Name]:[Price]],2,FALSE),0))</f>
        <v>0</v>
      </c>
      <c r="AV1767" s="6">
        <f>(IFERROR(VLOOKUP(AT1767,Components[[Name]:[Price]],2,FALSE),0))</f>
        <v>0</v>
      </c>
      <c r="AY1767" s="6">
        <f>(IFERROR(VLOOKUP(AW1767,Components[[Name]:[Price]],2,FALSE),0))</f>
        <v>0</v>
      </c>
      <c r="BB1767" s="6">
        <f>(IFERROR(VLOOKUP(AZ1767,Components[[Name]:[Price]],2,FALSE),0))</f>
        <v>0</v>
      </c>
    </row>
    <row r="1768" spans="9:54" x14ac:dyDescent="0.2">
      <c r="I1768" s="7" t="e">
        <f>Fullmath[[#This Row],[Total CP]]/Fullmath[[#This Row],[Quantity]]</f>
        <v>#DIV/0!</v>
      </c>
      <c r="J17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8" s="6" t="e">
        <f>Fullmath[[#This Row],[Mat Cost]]/Fullmath[[#This Row],[Quantity]]</f>
        <v>#DIV/0!</v>
      </c>
      <c r="L17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8" s="14"/>
      <c r="O1768" s="15">
        <f>IFERROR(_xlfn.IFNA(VLOOKUP(Fullmath[[#This Row],[M1]],$H$2:$L1767,2,FALSE),VLOOKUP(Fullmath[[#This Row],[M1]],$H1769:$L$2227,2,FALSE)),0)</f>
        <v>0</v>
      </c>
      <c r="P1768" s="16">
        <f>IFERROR(_xlfn.IFNA(VLOOKUP(Fullmath[[#This Row],[M1]],$H$2:$L1767,4,FALSE),VLOOKUP(Fullmath[[#This Row],[M1]],$H1769:$L$2227,4,FALSE)),0)</f>
        <v>0</v>
      </c>
      <c r="S1768" s="15">
        <f>IFERROR(_xlfn.IFNA(VLOOKUP(Fullmath[[#This Row],[M2]],$H$2:$L1767,2,FALSE),VLOOKUP(Fullmath[[#This Row],[M2]],$H1769:$L$2227,2,FALSE)),0)</f>
        <v>0</v>
      </c>
      <c r="T1768" s="16">
        <f>IFERROR(_xlfn.IFNA(VLOOKUP(Fullmath[[#This Row],[M2]],$H$2:$L1767,4,FALSE),VLOOKUP(Fullmath[[#This Row],[M2]],$H1769:$L$2227,4,FALSE)),0)</f>
        <v>0</v>
      </c>
      <c r="W1768" s="15">
        <f>IFERROR(_xlfn.IFNA(VLOOKUP(Fullmath[[#This Row],[M3]],$H$2:$L1767,2,FALSE),VLOOKUP(Fullmath[[#This Row],[M3]],$H1769:$L$2227,2,FALSE)),0)</f>
        <v>0</v>
      </c>
      <c r="X1768" s="16">
        <f>IFERROR(_xlfn.IFNA(VLOOKUP(Fullmath[[#This Row],[M3]],$H$2:$L1767,4,FALSE),VLOOKUP(Fullmath[[#This Row],[M3]],$H1769:$L$2227,4,FALSE)),0)</f>
        <v>0</v>
      </c>
      <c r="AA1768" s="15">
        <f>IFERROR(_xlfn.IFNA(VLOOKUP(Fullmath[[#This Row],[M4]],$H$2:$L1767,2,FALSE),VLOOKUP(Fullmath[[#This Row],[M4]],$H1769:$L$2227,2,FALSE)),0)</f>
        <v>0</v>
      </c>
      <c r="AB1768" s="16">
        <f>IFERROR(_xlfn.IFNA(VLOOKUP(Fullmath[[#This Row],[M4]],$H$2:$L1767,4,FALSE),VLOOKUP(Fullmath[[#This Row],[M4]],$H1769:$L$2227,4,FALSE)),0)</f>
        <v>0</v>
      </c>
      <c r="AE1768" s="15">
        <f>IFERROR(_xlfn.IFNA(VLOOKUP(Fullmath[[#This Row],[M5]],$H$2:$L1767,2,FALSE),VLOOKUP(Fullmath[[#This Row],[M5]],$H1769:$L$2227,2,FALSE)),0)</f>
        <v>0</v>
      </c>
      <c r="AF1768" s="16">
        <f>IFERROR(_xlfn.IFNA(VLOOKUP(Fullmath[[#This Row],[M5]],$H$2:$L1767,4,FALSE),VLOOKUP(Fullmath[[#This Row],[M5]],$H1769:$L$2227,4,FALSE)),0)</f>
        <v>0</v>
      </c>
      <c r="AI1768" s="15">
        <f>IFERROR(_xlfn.IFNA(VLOOKUP(Fullmath[[#This Row],[M6]],$H$2:$L1767,2,FALSE),VLOOKUP(Fullmath[[#This Row],[M6]],$H1769:$L$2227,2,FALSE)),0)</f>
        <v>0</v>
      </c>
      <c r="AJ1768" s="16">
        <f>IFERROR(_xlfn.IFNA(VLOOKUP(Fullmath[[#This Row],[M6]],$H$2:$L1767,4,FALSE),VLOOKUP(Fullmath[[#This Row],[M6]],$H1769:$L$2227,4,FALSE)),0)</f>
        <v>0</v>
      </c>
      <c r="AM1768" s="6">
        <f>(IFERROR(VLOOKUP(AK1768,Components[[Name]:[Price]],2,FALSE),0))</f>
        <v>0</v>
      </c>
      <c r="AP1768" s="6">
        <f>(IFERROR(VLOOKUP(AN1768,Components[[Name]:[Price]],2,FALSE),0))</f>
        <v>0</v>
      </c>
      <c r="AS1768" s="6">
        <f>(IFERROR(VLOOKUP(AQ1768,Components[[Name]:[Price]],2,FALSE),0))</f>
        <v>0</v>
      </c>
      <c r="AV1768" s="6">
        <f>(IFERROR(VLOOKUP(AT1768,Components[[Name]:[Price]],2,FALSE),0))</f>
        <v>0</v>
      </c>
      <c r="AY1768" s="6">
        <f>(IFERROR(VLOOKUP(AW1768,Components[[Name]:[Price]],2,FALSE),0))</f>
        <v>0</v>
      </c>
      <c r="BB1768" s="6">
        <f>(IFERROR(VLOOKUP(AZ1768,Components[[Name]:[Price]],2,FALSE),0))</f>
        <v>0</v>
      </c>
    </row>
    <row r="1769" spans="9:54" x14ac:dyDescent="0.2">
      <c r="I1769" s="7" t="e">
        <f>Fullmath[[#This Row],[Total CP]]/Fullmath[[#This Row],[Quantity]]</f>
        <v>#DIV/0!</v>
      </c>
      <c r="J17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69" s="6" t="e">
        <f>Fullmath[[#This Row],[Mat Cost]]/Fullmath[[#This Row],[Quantity]]</f>
        <v>#DIV/0!</v>
      </c>
      <c r="L17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69" s="14"/>
      <c r="O1769" s="15">
        <f>IFERROR(_xlfn.IFNA(VLOOKUP(Fullmath[[#This Row],[M1]],$H$2:$L1768,2,FALSE),VLOOKUP(Fullmath[[#This Row],[M1]],$H1770:$L$2227,2,FALSE)),0)</f>
        <v>0</v>
      </c>
      <c r="P1769" s="16">
        <f>IFERROR(_xlfn.IFNA(VLOOKUP(Fullmath[[#This Row],[M1]],$H$2:$L1768,4,FALSE),VLOOKUP(Fullmath[[#This Row],[M1]],$H1770:$L$2227,4,FALSE)),0)</f>
        <v>0</v>
      </c>
      <c r="S1769" s="15">
        <f>IFERROR(_xlfn.IFNA(VLOOKUP(Fullmath[[#This Row],[M2]],$H$2:$L1768,2,FALSE),VLOOKUP(Fullmath[[#This Row],[M2]],$H1770:$L$2227,2,FALSE)),0)</f>
        <v>0</v>
      </c>
      <c r="T1769" s="16">
        <f>IFERROR(_xlfn.IFNA(VLOOKUP(Fullmath[[#This Row],[M2]],$H$2:$L1768,4,FALSE),VLOOKUP(Fullmath[[#This Row],[M2]],$H1770:$L$2227,4,FALSE)),0)</f>
        <v>0</v>
      </c>
      <c r="W1769" s="15">
        <f>IFERROR(_xlfn.IFNA(VLOOKUP(Fullmath[[#This Row],[M3]],$H$2:$L1768,2,FALSE),VLOOKUP(Fullmath[[#This Row],[M3]],$H1770:$L$2227,2,FALSE)),0)</f>
        <v>0</v>
      </c>
      <c r="X1769" s="16">
        <f>IFERROR(_xlfn.IFNA(VLOOKUP(Fullmath[[#This Row],[M3]],$H$2:$L1768,4,FALSE),VLOOKUP(Fullmath[[#This Row],[M3]],$H1770:$L$2227,4,FALSE)),0)</f>
        <v>0</v>
      </c>
      <c r="AA1769" s="15">
        <f>IFERROR(_xlfn.IFNA(VLOOKUP(Fullmath[[#This Row],[M4]],$H$2:$L1768,2,FALSE),VLOOKUP(Fullmath[[#This Row],[M4]],$H1770:$L$2227,2,FALSE)),0)</f>
        <v>0</v>
      </c>
      <c r="AB1769" s="16">
        <f>IFERROR(_xlfn.IFNA(VLOOKUP(Fullmath[[#This Row],[M4]],$H$2:$L1768,4,FALSE),VLOOKUP(Fullmath[[#This Row],[M4]],$H1770:$L$2227,4,FALSE)),0)</f>
        <v>0</v>
      </c>
      <c r="AE1769" s="15">
        <f>IFERROR(_xlfn.IFNA(VLOOKUP(Fullmath[[#This Row],[M5]],$H$2:$L1768,2,FALSE),VLOOKUP(Fullmath[[#This Row],[M5]],$H1770:$L$2227,2,FALSE)),0)</f>
        <v>0</v>
      </c>
      <c r="AF1769" s="16">
        <f>IFERROR(_xlfn.IFNA(VLOOKUP(Fullmath[[#This Row],[M5]],$H$2:$L1768,4,FALSE),VLOOKUP(Fullmath[[#This Row],[M5]],$H1770:$L$2227,4,FALSE)),0)</f>
        <v>0</v>
      </c>
      <c r="AI1769" s="15">
        <f>IFERROR(_xlfn.IFNA(VLOOKUP(Fullmath[[#This Row],[M6]],$H$2:$L1768,2,FALSE),VLOOKUP(Fullmath[[#This Row],[M6]],$H1770:$L$2227,2,FALSE)),0)</f>
        <v>0</v>
      </c>
      <c r="AJ1769" s="16">
        <f>IFERROR(_xlfn.IFNA(VLOOKUP(Fullmath[[#This Row],[M6]],$H$2:$L1768,4,FALSE),VLOOKUP(Fullmath[[#This Row],[M6]],$H1770:$L$2227,4,FALSE)),0)</f>
        <v>0</v>
      </c>
      <c r="AM1769" s="6">
        <f>(IFERROR(VLOOKUP(AK1769,Components[[Name]:[Price]],2,FALSE),0))</f>
        <v>0</v>
      </c>
      <c r="AP1769" s="6">
        <f>(IFERROR(VLOOKUP(AN1769,Components[[Name]:[Price]],2,FALSE),0))</f>
        <v>0</v>
      </c>
      <c r="AS1769" s="6">
        <f>(IFERROR(VLOOKUP(AQ1769,Components[[Name]:[Price]],2,FALSE),0))</f>
        <v>0</v>
      </c>
      <c r="AV1769" s="6">
        <f>(IFERROR(VLOOKUP(AT1769,Components[[Name]:[Price]],2,FALSE),0))</f>
        <v>0</v>
      </c>
      <c r="AY1769" s="6">
        <f>(IFERROR(VLOOKUP(AW1769,Components[[Name]:[Price]],2,FALSE),0))</f>
        <v>0</v>
      </c>
      <c r="BB1769" s="6">
        <f>(IFERROR(VLOOKUP(AZ1769,Components[[Name]:[Price]],2,FALSE),0))</f>
        <v>0</v>
      </c>
    </row>
    <row r="1770" spans="9:54" x14ac:dyDescent="0.2">
      <c r="I1770" s="7" t="e">
        <f>Fullmath[[#This Row],[Total CP]]/Fullmath[[#This Row],[Quantity]]</f>
        <v>#DIV/0!</v>
      </c>
      <c r="J17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0" s="6" t="e">
        <f>Fullmath[[#This Row],[Mat Cost]]/Fullmath[[#This Row],[Quantity]]</f>
        <v>#DIV/0!</v>
      </c>
      <c r="L17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0" s="14"/>
      <c r="O1770" s="15">
        <f>IFERROR(_xlfn.IFNA(VLOOKUP(Fullmath[[#This Row],[M1]],$H$2:$L1769,2,FALSE),VLOOKUP(Fullmath[[#This Row],[M1]],$H1771:$L$2227,2,FALSE)),0)</f>
        <v>0</v>
      </c>
      <c r="P1770" s="16">
        <f>IFERROR(_xlfn.IFNA(VLOOKUP(Fullmath[[#This Row],[M1]],$H$2:$L1769,4,FALSE),VLOOKUP(Fullmath[[#This Row],[M1]],$H1771:$L$2227,4,FALSE)),0)</f>
        <v>0</v>
      </c>
      <c r="S1770" s="15">
        <f>IFERROR(_xlfn.IFNA(VLOOKUP(Fullmath[[#This Row],[M2]],$H$2:$L1769,2,FALSE),VLOOKUP(Fullmath[[#This Row],[M2]],$H1771:$L$2227,2,FALSE)),0)</f>
        <v>0</v>
      </c>
      <c r="T1770" s="16">
        <f>IFERROR(_xlfn.IFNA(VLOOKUP(Fullmath[[#This Row],[M2]],$H$2:$L1769,4,FALSE),VLOOKUP(Fullmath[[#This Row],[M2]],$H1771:$L$2227,4,FALSE)),0)</f>
        <v>0</v>
      </c>
      <c r="W1770" s="15">
        <f>IFERROR(_xlfn.IFNA(VLOOKUP(Fullmath[[#This Row],[M3]],$H$2:$L1769,2,FALSE),VLOOKUP(Fullmath[[#This Row],[M3]],$H1771:$L$2227,2,FALSE)),0)</f>
        <v>0</v>
      </c>
      <c r="X1770" s="16">
        <f>IFERROR(_xlfn.IFNA(VLOOKUP(Fullmath[[#This Row],[M3]],$H$2:$L1769,4,FALSE),VLOOKUP(Fullmath[[#This Row],[M3]],$H1771:$L$2227,4,FALSE)),0)</f>
        <v>0</v>
      </c>
      <c r="AA1770" s="15">
        <f>IFERROR(_xlfn.IFNA(VLOOKUP(Fullmath[[#This Row],[M4]],$H$2:$L1769,2,FALSE),VLOOKUP(Fullmath[[#This Row],[M4]],$H1771:$L$2227,2,FALSE)),0)</f>
        <v>0</v>
      </c>
      <c r="AB1770" s="16">
        <f>IFERROR(_xlfn.IFNA(VLOOKUP(Fullmath[[#This Row],[M4]],$H$2:$L1769,4,FALSE),VLOOKUP(Fullmath[[#This Row],[M4]],$H1771:$L$2227,4,FALSE)),0)</f>
        <v>0</v>
      </c>
      <c r="AE1770" s="15">
        <f>IFERROR(_xlfn.IFNA(VLOOKUP(Fullmath[[#This Row],[M5]],$H$2:$L1769,2,FALSE),VLOOKUP(Fullmath[[#This Row],[M5]],$H1771:$L$2227,2,FALSE)),0)</f>
        <v>0</v>
      </c>
      <c r="AF1770" s="16">
        <f>IFERROR(_xlfn.IFNA(VLOOKUP(Fullmath[[#This Row],[M5]],$H$2:$L1769,4,FALSE),VLOOKUP(Fullmath[[#This Row],[M5]],$H1771:$L$2227,4,FALSE)),0)</f>
        <v>0</v>
      </c>
      <c r="AI1770" s="15">
        <f>IFERROR(_xlfn.IFNA(VLOOKUP(Fullmath[[#This Row],[M6]],$H$2:$L1769,2,FALSE),VLOOKUP(Fullmath[[#This Row],[M6]],$H1771:$L$2227,2,FALSE)),0)</f>
        <v>0</v>
      </c>
      <c r="AJ1770" s="16">
        <f>IFERROR(_xlfn.IFNA(VLOOKUP(Fullmath[[#This Row],[M6]],$H$2:$L1769,4,FALSE),VLOOKUP(Fullmath[[#This Row],[M6]],$H1771:$L$2227,4,FALSE)),0)</f>
        <v>0</v>
      </c>
      <c r="AM1770" s="6">
        <f>(IFERROR(VLOOKUP(AK1770,Components[[Name]:[Price]],2,FALSE),0))</f>
        <v>0</v>
      </c>
      <c r="AP1770" s="6">
        <f>(IFERROR(VLOOKUP(AN1770,Components[[Name]:[Price]],2,FALSE),0))</f>
        <v>0</v>
      </c>
      <c r="AS1770" s="6">
        <f>(IFERROR(VLOOKUP(AQ1770,Components[[Name]:[Price]],2,FALSE),0))</f>
        <v>0</v>
      </c>
      <c r="AV1770" s="6">
        <f>(IFERROR(VLOOKUP(AT1770,Components[[Name]:[Price]],2,FALSE),0))</f>
        <v>0</v>
      </c>
      <c r="AY1770" s="6">
        <f>(IFERROR(VLOOKUP(AW1770,Components[[Name]:[Price]],2,FALSE),0))</f>
        <v>0</v>
      </c>
      <c r="BB1770" s="6">
        <f>(IFERROR(VLOOKUP(AZ1770,Components[[Name]:[Price]],2,FALSE),0))</f>
        <v>0</v>
      </c>
    </row>
    <row r="1771" spans="9:54" x14ac:dyDescent="0.2">
      <c r="I1771" s="7" t="e">
        <f>Fullmath[[#This Row],[Total CP]]/Fullmath[[#This Row],[Quantity]]</f>
        <v>#DIV/0!</v>
      </c>
      <c r="J17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1" s="6" t="e">
        <f>Fullmath[[#This Row],[Mat Cost]]/Fullmath[[#This Row],[Quantity]]</f>
        <v>#DIV/0!</v>
      </c>
      <c r="L17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1" s="14"/>
      <c r="O1771" s="15">
        <f>IFERROR(_xlfn.IFNA(VLOOKUP(Fullmath[[#This Row],[M1]],$H$2:$L1770,2,FALSE),VLOOKUP(Fullmath[[#This Row],[M1]],$H1772:$L$2227,2,FALSE)),0)</f>
        <v>0</v>
      </c>
      <c r="P1771" s="16">
        <f>IFERROR(_xlfn.IFNA(VLOOKUP(Fullmath[[#This Row],[M1]],$H$2:$L1770,4,FALSE),VLOOKUP(Fullmath[[#This Row],[M1]],$H1772:$L$2227,4,FALSE)),0)</f>
        <v>0</v>
      </c>
      <c r="S1771" s="15">
        <f>IFERROR(_xlfn.IFNA(VLOOKUP(Fullmath[[#This Row],[M2]],$H$2:$L1770,2,FALSE),VLOOKUP(Fullmath[[#This Row],[M2]],$H1772:$L$2227,2,FALSE)),0)</f>
        <v>0</v>
      </c>
      <c r="T1771" s="16">
        <f>IFERROR(_xlfn.IFNA(VLOOKUP(Fullmath[[#This Row],[M2]],$H$2:$L1770,4,FALSE),VLOOKUP(Fullmath[[#This Row],[M2]],$H1772:$L$2227,4,FALSE)),0)</f>
        <v>0</v>
      </c>
      <c r="W1771" s="15">
        <f>IFERROR(_xlfn.IFNA(VLOOKUP(Fullmath[[#This Row],[M3]],$H$2:$L1770,2,FALSE),VLOOKUP(Fullmath[[#This Row],[M3]],$H1772:$L$2227,2,FALSE)),0)</f>
        <v>0</v>
      </c>
      <c r="X1771" s="16">
        <f>IFERROR(_xlfn.IFNA(VLOOKUP(Fullmath[[#This Row],[M3]],$H$2:$L1770,4,FALSE),VLOOKUP(Fullmath[[#This Row],[M3]],$H1772:$L$2227,4,FALSE)),0)</f>
        <v>0</v>
      </c>
      <c r="AA1771" s="15">
        <f>IFERROR(_xlfn.IFNA(VLOOKUP(Fullmath[[#This Row],[M4]],$H$2:$L1770,2,FALSE),VLOOKUP(Fullmath[[#This Row],[M4]],$H1772:$L$2227,2,FALSE)),0)</f>
        <v>0</v>
      </c>
      <c r="AB1771" s="16">
        <f>IFERROR(_xlfn.IFNA(VLOOKUP(Fullmath[[#This Row],[M4]],$H$2:$L1770,4,FALSE),VLOOKUP(Fullmath[[#This Row],[M4]],$H1772:$L$2227,4,FALSE)),0)</f>
        <v>0</v>
      </c>
      <c r="AE1771" s="15">
        <f>IFERROR(_xlfn.IFNA(VLOOKUP(Fullmath[[#This Row],[M5]],$H$2:$L1770,2,FALSE),VLOOKUP(Fullmath[[#This Row],[M5]],$H1772:$L$2227,2,FALSE)),0)</f>
        <v>0</v>
      </c>
      <c r="AF1771" s="16">
        <f>IFERROR(_xlfn.IFNA(VLOOKUP(Fullmath[[#This Row],[M5]],$H$2:$L1770,4,FALSE),VLOOKUP(Fullmath[[#This Row],[M5]],$H1772:$L$2227,4,FALSE)),0)</f>
        <v>0</v>
      </c>
      <c r="AI1771" s="15">
        <f>IFERROR(_xlfn.IFNA(VLOOKUP(Fullmath[[#This Row],[M6]],$H$2:$L1770,2,FALSE),VLOOKUP(Fullmath[[#This Row],[M6]],$H1772:$L$2227,2,FALSE)),0)</f>
        <v>0</v>
      </c>
      <c r="AJ1771" s="16">
        <f>IFERROR(_xlfn.IFNA(VLOOKUP(Fullmath[[#This Row],[M6]],$H$2:$L1770,4,FALSE),VLOOKUP(Fullmath[[#This Row],[M6]],$H1772:$L$2227,4,FALSE)),0)</f>
        <v>0</v>
      </c>
      <c r="AM1771" s="6">
        <f>(IFERROR(VLOOKUP(AK1771,Components[[Name]:[Price]],2,FALSE),0))</f>
        <v>0</v>
      </c>
      <c r="AP1771" s="6">
        <f>(IFERROR(VLOOKUP(AN1771,Components[[Name]:[Price]],2,FALSE),0))</f>
        <v>0</v>
      </c>
      <c r="AS1771" s="6">
        <f>(IFERROR(VLOOKUP(AQ1771,Components[[Name]:[Price]],2,FALSE),0))</f>
        <v>0</v>
      </c>
      <c r="AV1771" s="6">
        <f>(IFERROR(VLOOKUP(AT1771,Components[[Name]:[Price]],2,FALSE),0))</f>
        <v>0</v>
      </c>
      <c r="AY1771" s="6">
        <f>(IFERROR(VLOOKUP(AW1771,Components[[Name]:[Price]],2,FALSE),0))</f>
        <v>0</v>
      </c>
      <c r="BB1771" s="6">
        <f>(IFERROR(VLOOKUP(AZ1771,Components[[Name]:[Price]],2,FALSE),0))</f>
        <v>0</v>
      </c>
    </row>
    <row r="1772" spans="9:54" x14ac:dyDescent="0.2">
      <c r="I1772" s="7" t="e">
        <f>Fullmath[[#This Row],[Total CP]]/Fullmath[[#This Row],[Quantity]]</f>
        <v>#DIV/0!</v>
      </c>
      <c r="J17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2" s="6" t="e">
        <f>Fullmath[[#This Row],[Mat Cost]]/Fullmath[[#This Row],[Quantity]]</f>
        <v>#DIV/0!</v>
      </c>
      <c r="L17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2" s="14"/>
      <c r="O1772" s="15">
        <f>IFERROR(_xlfn.IFNA(VLOOKUP(Fullmath[[#This Row],[M1]],$H$2:$L1771,2,FALSE),VLOOKUP(Fullmath[[#This Row],[M1]],$H1773:$L$2227,2,FALSE)),0)</f>
        <v>0</v>
      </c>
      <c r="P1772" s="16">
        <f>IFERROR(_xlfn.IFNA(VLOOKUP(Fullmath[[#This Row],[M1]],$H$2:$L1771,4,FALSE),VLOOKUP(Fullmath[[#This Row],[M1]],$H1773:$L$2227,4,FALSE)),0)</f>
        <v>0</v>
      </c>
      <c r="S1772" s="15">
        <f>IFERROR(_xlfn.IFNA(VLOOKUP(Fullmath[[#This Row],[M2]],$H$2:$L1771,2,FALSE),VLOOKUP(Fullmath[[#This Row],[M2]],$H1773:$L$2227,2,FALSE)),0)</f>
        <v>0</v>
      </c>
      <c r="T1772" s="16">
        <f>IFERROR(_xlfn.IFNA(VLOOKUP(Fullmath[[#This Row],[M2]],$H$2:$L1771,4,FALSE),VLOOKUP(Fullmath[[#This Row],[M2]],$H1773:$L$2227,4,FALSE)),0)</f>
        <v>0</v>
      </c>
      <c r="W1772" s="15">
        <f>IFERROR(_xlfn.IFNA(VLOOKUP(Fullmath[[#This Row],[M3]],$H$2:$L1771,2,FALSE),VLOOKUP(Fullmath[[#This Row],[M3]],$H1773:$L$2227,2,FALSE)),0)</f>
        <v>0</v>
      </c>
      <c r="X1772" s="16">
        <f>IFERROR(_xlfn.IFNA(VLOOKUP(Fullmath[[#This Row],[M3]],$H$2:$L1771,4,FALSE),VLOOKUP(Fullmath[[#This Row],[M3]],$H1773:$L$2227,4,FALSE)),0)</f>
        <v>0</v>
      </c>
      <c r="AA1772" s="15">
        <f>IFERROR(_xlfn.IFNA(VLOOKUP(Fullmath[[#This Row],[M4]],$H$2:$L1771,2,FALSE),VLOOKUP(Fullmath[[#This Row],[M4]],$H1773:$L$2227,2,FALSE)),0)</f>
        <v>0</v>
      </c>
      <c r="AB1772" s="16">
        <f>IFERROR(_xlfn.IFNA(VLOOKUP(Fullmath[[#This Row],[M4]],$H$2:$L1771,4,FALSE),VLOOKUP(Fullmath[[#This Row],[M4]],$H1773:$L$2227,4,FALSE)),0)</f>
        <v>0</v>
      </c>
      <c r="AE1772" s="15">
        <f>IFERROR(_xlfn.IFNA(VLOOKUP(Fullmath[[#This Row],[M5]],$H$2:$L1771,2,FALSE),VLOOKUP(Fullmath[[#This Row],[M5]],$H1773:$L$2227,2,FALSE)),0)</f>
        <v>0</v>
      </c>
      <c r="AF1772" s="16">
        <f>IFERROR(_xlfn.IFNA(VLOOKUP(Fullmath[[#This Row],[M5]],$H$2:$L1771,4,FALSE),VLOOKUP(Fullmath[[#This Row],[M5]],$H1773:$L$2227,4,FALSE)),0)</f>
        <v>0</v>
      </c>
      <c r="AI1772" s="15">
        <f>IFERROR(_xlfn.IFNA(VLOOKUP(Fullmath[[#This Row],[M6]],$H$2:$L1771,2,FALSE),VLOOKUP(Fullmath[[#This Row],[M6]],$H1773:$L$2227,2,FALSE)),0)</f>
        <v>0</v>
      </c>
      <c r="AJ1772" s="16">
        <f>IFERROR(_xlfn.IFNA(VLOOKUP(Fullmath[[#This Row],[M6]],$H$2:$L1771,4,FALSE),VLOOKUP(Fullmath[[#This Row],[M6]],$H1773:$L$2227,4,FALSE)),0)</f>
        <v>0</v>
      </c>
      <c r="AM1772" s="6">
        <f>(IFERROR(VLOOKUP(AK1772,Components[[Name]:[Price]],2,FALSE),0))</f>
        <v>0</v>
      </c>
      <c r="AP1772" s="6">
        <f>(IFERROR(VLOOKUP(AN1772,Components[[Name]:[Price]],2,FALSE),0))</f>
        <v>0</v>
      </c>
      <c r="AS1772" s="6">
        <f>(IFERROR(VLOOKUP(AQ1772,Components[[Name]:[Price]],2,FALSE),0))</f>
        <v>0</v>
      </c>
      <c r="AV1772" s="6">
        <f>(IFERROR(VLOOKUP(AT1772,Components[[Name]:[Price]],2,FALSE),0))</f>
        <v>0</v>
      </c>
      <c r="AY1772" s="6">
        <f>(IFERROR(VLOOKUP(AW1772,Components[[Name]:[Price]],2,FALSE),0))</f>
        <v>0</v>
      </c>
      <c r="BB1772" s="6">
        <f>(IFERROR(VLOOKUP(AZ1772,Components[[Name]:[Price]],2,FALSE),0))</f>
        <v>0</v>
      </c>
    </row>
    <row r="1773" spans="9:54" x14ac:dyDescent="0.2">
      <c r="I1773" s="7" t="e">
        <f>Fullmath[[#This Row],[Total CP]]/Fullmath[[#This Row],[Quantity]]</f>
        <v>#DIV/0!</v>
      </c>
      <c r="J17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3" s="6" t="e">
        <f>Fullmath[[#This Row],[Mat Cost]]/Fullmath[[#This Row],[Quantity]]</f>
        <v>#DIV/0!</v>
      </c>
      <c r="L17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3" s="14"/>
      <c r="O1773" s="15">
        <f>IFERROR(_xlfn.IFNA(VLOOKUP(Fullmath[[#This Row],[M1]],$H$2:$L1772,2,FALSE),VLOOKUP(Fullmath[[#This Row],[M1]],$H1774:$L$2227,2,FALSE)),0)</f>
        <v>0</v>
      </c>
      <c r="P1773" s="16">
        <f>IFERROR(_xlfn.IFNA(VLOOKUP(Fullmath[[#This Row],[M1]],$H$2:$L1772,4,FALSE),VLOOKUP(Fullmath[[#This Row],[M1]],$H1774:$L$2227,4,FALSE)),0)</f>
        <v>0</v>
      </c>
      <c r="S1773" s="15">
        <f>IFERROR(_xlfn.IFNA(VLOOKUP(Fullmath[[#This Row],[M2]],$H$2:$L1772,2,FALSE),VLOOKUP(Fullmath[[#This Row],[M2]],$H1774:$L$2227,2,FALSE)),0)</f>
        <v>0</v>
      </c>
      <c r="T1773" s="16">
        <f>IFERROR(_xlfn.IFNA(VLOOKUP(Fullmath[[#This Row],[M2]],$H$2:$L1772,4,FALSE),VLOOKUP(Fullmath[[#This Row],[M2]],$H1774:$L$2227,4,FALSE)),0)</f>
        <v>0</v>
      </c>
      <c r="W1773" s="15">
        <f>IFERROR(_xlfn.IFNA(VLOOKUP(Fullmath[[#This Row],[M3]],$H$2:$L1772,2,FALSE),VLOOKUP(Fullmath[[#This Row],[M3]],$H1774:$L$2227,2,FALSE)),0)</f>
        <v>0</v>
      </c>
      <c r="X1773" s="16">
        <f>IFERROR(_xlfn.IFNA(VLOOKUP(Fullmath[[#This Row],[M3]],$H$2:$L1772,4,FALSE),VLOOKUP(Fullmath[[#This Row],[M3]],$H1774:$L$2227,4,FALSE)),0)</f>
        <v>0</v>
      </c>
      <c r="AA1773" s="15">
        <f>IFERROR(_xlfn.IFNA(VLOOKUP(Fullmath[[#This Row],[M4]],$H$2:$L1772,2,FALSE),VLOOKUP(Fullmath[[#This Row],[M4]],$H1774:$L$2227,2,FALSE)),0)</f>
        <v>0</v>
      </c>
      <c r="AB1773" s="16">
        <f>IFERROR(_xlfn.IFNA(VLOOKUP(Fullmath[[#This Row],[M4]],$H$2:$L1772,4,FALSE),VLOOKUP(Fullmath[[#This Row],[M4]],$H1774:$L$2227,4,FALSE)),0)</f>
        <v>0</v>
      </c>
      <c r="AE1773" s="15">
        <f>IFERROR(_xlfn.IFNA(VLOOKUP(Fullmath[[#This Row],[M5]],$H$2:$L1772,2,FALSE),VLOOKUP(Fullmath[[#This Row],[M5]],$H1774:$L$2227,2,FALSE)),0)</f>
        <v>0</v>
      </c>
      <c r="AF1773" s="16">
        <f>IFERROR(_xlfn.IFNA(VLOOKUP(Fullmath[[#This Row],[M5]],$H$2:$L1772,4,FALSE),VLOOKUP(Fullmath[[#This Row],[M5]],$H1774:$L$2227,4,FALSE)),0)</f>
        <v>0</v>
      </c>
      <c r="AI1773" s="15">
        <f>IFERROR(_xlfn.IFNA(VLOOKUP(Fullmath[[#This Row],[M6]],$H$2:$L1772,2,FALSE),VLOOKUP(Fullmath[[#This Row],[M6]],$H1774:$L$2227,2,FALSE)),0)</f>
        <v>0</v>
      </c>
      <c r="AJ1773" s="16">
        <f>IFERROR(_xlfn.IFNA(VLOOKUP(Fullmath[[#This Row],[M6]],$H$2:$L1772,4,FALSE),VLOOKUP(Fullmath[[#This Row],[M6]],$H1774:$L$2227,4,FALSE)),0)</f>
        <v>0</v>
      </c>
      <c r="AM1773" s="6">
        <f>(IFERROR(VLOOKUP(AK1773,Components[[Name]:[Price]],2,FALSE),0))</f>
        <v>0</v>
      </c>
      <c r="AP1773" s="6">
        <f>(IFERROR(VLOOKUP(AN1773,Components[[Name]:[Price]],2,FALSE),0))</f>
        <v>0</v>
      </c>
      <c r="AS1773" s="6">
        <f>(IFERROR(VLOOKUP(AQ1773,Components[[Name]:[Price]],2,FALSE),0))</f>
        <v>0</v>
      </c>
      <c r="AV1773" s="6">
        <f>(IFERROR(VLOOKUP(AT1773,Components[[Name]:[Price]],2,FALSE),0))</f>
        <v>0</v>
      </c>
      <c r="AY1773" s="6">
        <f>(IFERROR(VLOOKUP(AW1773,Components[[Name]:[Price]],2,FALSE),0))</f>
        <v>0</v>
      </c>
      <c r="BB1773" s="6">
        <f>(IFERROR(VLOOKUP(AZ1773,Components[[Name]:[Price]],2,FALSE),0))</f>
        <v>0</v>
      </c>
    </row>
    <row r="1774" spans="9:54" x14ac:dyDescent="0.2">
      <c r="I1774" s="7" t="e">
        <f>Fullmath[[#This Row],[Total CP]]/Fullmath[[#This Row],[Quantity]]</f>
        <v>#DIV/0!</v>
      </c>
      <c r="J17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4" s="6" t="e">
        <f>Fullmath[[#This Row],[Mat Cost]]/Fullmath[[#This Row],[Quantity]]</f>
        <v>#DIV/0!</v>
      </c>
      <c r="L17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4" s="14"/>
      <c r="O1774" s="15">
        <f>IFERROR(_xlfn.IFNA(VLOOKUP(Fullmath[[#This Row],[M1]],$H$2:$L1773,2,FALSE),VLOOKUP(Fullmath[[#This Row],[M1]],$H1775:$L$2227,2,FALSE)),0)</f>
        <v>0</v>
      </c>
      <c r="P1774" s="16">
        <f>IFERROR(_xlfn.IFNA(VLOOKUP(Fullmath[[#This Row],[M1]],$H$2:$L1773,4,FALSE),VLOOKUP(Fullmath[[#This Row],[M1]],$H1775:$L$2227,4,FALSE)),0)</f>
        <v>0</v>
      </c>
      <c r="S1774" s="15">
        <f>IFERROR(_xlfn.IFNA(VLOOKUP(Fullmath[[#This Row],[M2]],$H$2:$L1773,2,FALSE),VLOOKUP(Fullmath[[#This Row],[M2]],$H1775:$L$2227,2,FALSE)),0)</f>
        <v>0</v>
      </c>
      <c r="T1774" s="16">
        <f>IFERROR(_xlfn.IFNA(VLOOKUP(Fullmath[[#This Row],[M2]],$H$2:$L1773,4,FALSE),VLOOKUP(Fullmath[[#This Row],[M2]],$H1775:$L$2227,4,FALSE)),0)</f>
        <v>0</v>
      </c>
      <c r="W1774" s="15">
        <f>IFERROR(_xlfn.IFNA(VLOOKUP(Fullmath[[#This Row],[M3]],$H$2:$L1773,2,FALSE),VLOOKUP(Fullmath[[#This Row],[M3]],$H1775:$L$2227,2,FALSE)),0)</f>
        <v>0</v>
      </c>
      <c r="X1774" s="16">
        <f>IFERROR(_xlfn.IFNA(VLOOKUP(Fullmath[[#This Row],[M3]],$H$2:$L1773,4,FALSE),VLOOKUP(Fullmath[[#This Row],[M3]],$H1775:$L$2227,4,FALSE)),0)</f>
        <v>0</v>
      </c>
      <c r="AA1774" s="15">
        <f>IFERROR(_xlfn.IFNA(VLOOKUP(Fullmath[[#This Row],[M4]],$H$2:$L1773,2,FALSE),VLOOKUP(Fullmath[[#This Row],[M4]],$H1775:$L$2227,2,FALSE)),0)</f>
        <v>0</v>
      </c>
      <c r="AB1774" s="16">
        <f>IFERROR(_xlfn.IFNA(VLOOKUP(Fullmath[[#This Row],[M4]],$H$2:$L1773,4,FALSE),VLOOKUP(Fullmath[[#This Row],[M4]],$H1775:$L$2227,4,FALSE)),0)</f>
        <v>0</v>
      </c>
      <c r="AE1774" s="15">
        <f>IFERROR(_xlfn.IFNA(VLOOKUP(Fullmath[[#This Row],[M5]],$H$2:$L1773,2,FALSE),VLOOKUP(Fullmath[[#This Row],[M5]],$H1775:$L$2227,2,FALSE)),0)</f>
        <v>0</v>
      </c>
      <c r="AF1774" s="16">
        <f>IFERROR(_xlfn.IFNA(VLOOKUP(Fullmath[[#This Row],[M5]],$H$2:$L1773,4,FALSE),VLOOKUP(Fullmath[[#This Row],[M5]],$H1775:$L$2227,4,FALSE)),0)</f>
        <v>0</v>
      </c>
      <c r="AI1774" s="15">
        <f>IFERROR(_xlfn.IFNA(VLOOKUP(Fullmath[[#This Row],[M6]],$H$2:$L1773,2,FALSE),VLOOKUP(Fullmath[[#This Row],[M6]],$H1775:$L$2227,2,FALSE)),0)</f>
        <v>0</v>
      </c>
      <c r="AJ1774" s="16">
        <f>IFERROR(_xlfn.IFNA(VLOOKUP(Fullmath[[#This Row],[M6]],$H$2:$L1773,4,FALSE),VLOOKUP(Fullmath[[#This Row],[M6]],$H1775:$L$2227,4,FALSE)),0)</f>
        <v>0</v>
      </c>
      <c r="AM1774" s="6">
        <f>(IFERROR(VLOOKUP(AK1774,Components[[Name]:[Price]],2,FALSE),0))</f>
        <v>0</v>
      </c>
      <c r="AP1774" s="6">
        <f>(IFERROR(VLOOKUP(AN1774,Components[[Name]:[Price]],2,FALSE),0))</f>
        <v>0</v>
      </c>
      <c r="AS1774" s="6">
        <f>(IFERROR(VLOOKUP(AQ1774,Components[[Name]:[Price]],2,FALSE),0))</f>
        <v>0</v>
      </c>
      <c r="AV1774" s="6">
        <f>(IFERROR(VLOOKUP(AT1774,Components[[Name]:[Price]],2,FALSE),0))</f>
        <v>0</v>
      </c>
      <c r="AY1774" s="6">
        <f>(IFERROR(VLOOKUP(AW1774,Components[[Name]:[Price]],2,FALSE),0))</f>
        <v>0</v>
      </c>
      <c r="BB1774" s="6">
        <f>(IFERROR(VLOOKUP(AZ1774,Components[[Name]:[Price]],2,FALSE),0))</f>
        <v>0</v>
      </c>
    </row>
    <row r="1775" spans="9:54" x14ac:dyDescent="0.2">
      <c r="I1775" s="7" t="e">
        <f>Fullmath[[#This Row],[Total CP]]/Fullmath[[#This Row],[Quantity]]</f>
        <v>#DIV/0!</v>
      </c>
      <c r="J17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5" s="6" t="e">
        <f>Fullmath[[#This Row],[Mat Cost]]/Fullmath[[#This Row],[Quantity]]</f>
        <v>#DIV/0!</v>
      </c>
      <c r="L17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5" s="14"/>
      <c r="O1775" s="15">
        <f>IFERROR(_xlfn.IFNA(VLOOKUP(Fullmath[[#This Row],[M1]],$H$2:$L1774,2,FALSE),VLOOKUP(Fullmath[[#This Row],[M1]],$H1776:$L$2227,2,FALSE)),0)</f>
        <v>0</v>
      </c>
      <c r="P1775" s="16">
        <f>IFERROR(_xlfn.IFNA(VLOOKUP(Fullmath[[#This Row],[M1]],$H$2:$L1774,4,FALSE),VLOOKUP(Fullmath[[#This Row],[M1]],$H1776:$L$2227,4,FALSE)),0)</f>
        <v>0</v>
      </c>
      <c r="S1775" s="15">
        <f>IFERROR(_xlfn.IFNA(VLOOKUP(Fullmath[[#This Row],[M2]],$H$2:$L1774,2,FALSE),VLOOKUP(Fullmath[[#This Row],[M2]],$H1776:$L$2227,2,FALSE)),0)</f>
        <v>0</v>
      </c>
      <c r="T1775" s="16">
        <f>IFERROR(_xlfn.IFNA(VLOOKUP(Fullmath[[#This Row],[M2]],$H$2:$L1774,4,FALSE),VLOOKUP(Fullmath[[#This Row],[M2]],$H1776:$L$2227,4,FALSE)),0)</f>
        <v>0</v>
      </c>
      <c r="W1775" s="15">
        <f>IFERROR(_xlfn.IFNA(VLOOKUP(Fullmath[[#This Row],[M3]],$H$2:$L1774,2,FALSE),VLOOKUP(Fullmath[[#This Row],[M3]],$H1776:$L$2227,2,FALSE)),0)</f>
        <v>0</v>
      </c>
      <c r="X1775" s="16">
        <f>IFERROR(_xlfn.IFNA(VLOOKUP(Fullmath[[#This Row],[M3]],$H$2:$L1774,4,FALSE),VLOOKUP(Fullmath[[#This Row],[M3]],$H1776:$L$2227,4,FALSE)),0)</f>
        <v>0</v>
      </c>
      <c r="AA1775" s="15">
        <f>IFERROR(_xlfn.IFNA(VLOOKUP(Fullmath[[#This Row],[M4]],$H$2:$L1774,2,FALSE),VLOOKUP(Fullmath[[#This Row],[M4]],$H1776:$L$2227,2,FALSE)),0)</f>
        <v>0</v>
      </c>
      <c r="AB1775" s="16">
        <f>IFERROR(_xlfn.IFNA(VLOOKUP(Fullmath[[#This Row],[M4]],$H$2:$L1774,4,FALSE),VLOOKUP(Fullmath[[#This Row],[M4]],$H1776:$L$2227,4,FALSE)),0)</f>
        <v>0</v>
      </c>
      <c r="AE1775" s="15">
        <f>IFERROR(_xlfn.IFNA(VLOOKUP(Fullmath[[#This Row],[M5]],$H$2:$L1774,2,FALSE),VLOOKUP(Fullmath[[#This Row],[M5]],$H1776:$L$2227,2,FALSE)),0)</f>
        <v>0</v>
      </c>
      <c r="AF1775" s="16">
        <f>IFERROR(_xlfn.IFNA(VLOOKUP(Fullmath[[#This Row],[M5]],$H$2:$L1774,4,FALSE),VLOOKUP(Fullmath[[#This Row],[M5]],$H1776:$L$2227,4,FALSE)),0)</f>
        <v>0</v>
      </c>
      <c r="AI1775" s="15">
        <f>IFERROR(_xlfn.IFNA(VLOOKUP(Fullmath[[#This Row],[M6]],$H$2:$L1774,2,FALSE),VLOOKUP(Fullmath[[#This Row],[M6]],$H1776:$L$2227,2,FALSE)),0)</f>
        <v>0</v>
      </c>
      <c r="AJ1775" s="16">
        <f>IFERROR(_xlfn.IFNA(VLOOKUP(Fullmath[[#This Row],[M6]],$H$2:$L1774,4,FALSE),VLOOKUP(Fullmath[[#This Row],[M6]],$H1776:$L$2227,4,FALSE)),0)</f>
        <v>0</v>
      </c>
      <c r="AM1775" s="6">
        <f>(IFERROR(VLOOKUP(AK1775,Components[[Name]:[Price]],2,FALSE),0))</f>
        <v>0</v>
      </c>
      <c r="AP1775" s="6">
        <f>(IFERROR(VLOOKUP(AN1775,Components[[Name]:[Price]],2,FALSE),0))</f>
        <v>0</v>
      </c>
      <c r="AS1775" s="6">
        <f>(IFERROR(VLOOKUP(AQ1775,Components[[Name]:[Price]],2,FALSE),0))</f>
        <v>0</v>
      </c>
      <c r="AV1775" s="6">
        <f>(IFERROR(VLOOKUP(AT1775,Components[[Name]:[Price]],2,FALSE),0))</f>
        <v>0</v>
      </c>
      <c r="AY1775" s="6">
        <f>(IFERROR(VLOOKUP(AW1775,Components[[Name]:[Price]],2,FALSE),0))</f>
        <v>0</v>
      </c>
      <c r="BB1775" s="6">
        <f>(IFERROR(VLOOKUP(AZ1775,Components[[Name]:[Price]],2,FALSE),0))</f>
        <v>0</v>
      </c>
    </row>
    <row r="1776" spans="9:54" x14ac:dyDescent="0.2">
      <c r="I1776" s="7" t="e">
        <f>Fullmath[[#This Row],[Total CP]]/Fullmath[[#This Row],[Quantity]]</f>
        <v>#DIV/0!</v>
      </c>
      <c r="J17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6" s="6" t="e">
        <f>Fullmath[[#This Row],[Mat Cost]]/Fullmath[[#This Row],[Quantity]]</f>
        <v>#DIV/0!</v>
      </c>
      <c r="L17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6" s="14"/>
      <c r="O1776" s="15">
        <f>IFERROR(_xlfn.IFNA(VLOOKUP(Fullmath[[#This Row],[M1]],$H$2:$L1775,2,FALSE),VLOOKUP(Fullmath[[#This Row],[M1]],$H1777:$L$2227,2,FALSE)),0)</f>
        <v>0</v>
      </c>
      <c r="P1776" s="16">
        <f>IFERROR(_xlfn.IFNA(VLOOKUP(Fullmath[[#This Row],[M1]],$H$2:$L1775,4,FALSE),VLOOKUP(Fullmath[[#This Row],[M1]],$H1777:$L$2227,4,FALSE)),0)</f>
        <v>0</v>
      </c>
      <c r="S1776" s="15">
        <f>IFERROR(_xlfn.IFNA(VLOOKUP(Fullmath[[#This Row],[M2]],$H$2:$L1775,2,FALSE),VLOOKUP(Fullmath[[#This Row],[M2]],$H1777:$L$2227,2,FALSE)),0)</f>
        <v>0</v>
      </c>
      <c r="T1776" s="16">
        <f>IFERROR(_xlfn.IFNA(VLOOKUP(Fullmath[[#This Row],[M2]],$H$2:$L1775,4,FALSE),VLOOKUP(Fullmath[[#This Row],[M2]],$H1777:$L$2227,4,FALSE)),0)</f>
        <v>0</v>
      </c>
      <c r="W1776" s="15">
        <f>IFERROR(_xlfn.IFNA(VLOOKUP(Fullmath[[#This Row],[M3]],$H$2:$L1775,2,FALSE),VLOOKUP(Fullmath[[#This Row],[M3]],$H1777:$L$2227,2,FALSE)),0)</f>
        <v>0</v>
      </c>
      <c r="X1776" s="16">
        <f>IFERROR(_xlfn.IFNA(VLOOKUP(Fullmath[[#This Row],[M3]],$H$2:$L1775,4,FALSE),VLOOKUP(Fullmath[[#This Row],[M3]],$H1777:$L$2227,4,FALSE)),0)</f>
        <v>0</v>
      </c>
      <c r="AA1776" s="15">
        <f>IFERROR(_xlfn.IFNA(VLOOKUP(Fullmath[[#This Row],[M4]],$H$2:$L1775,2,FALSE),VLOOKUP(Fullmath[[#This Row],[M4]],$H1777:$L$2227,2,FALSE)),0)</f>
        <v>0</v>
      </c>
      <c r="AB1776" s="16">
        <f>IFERROR(_xlfn.IFNA(VLOOKUP(Fullmath[[#This Row],[M4]],$H$2:$L1775,4,FALSE),VLOOKUP(Fullmath[[#This Row],[M4]],$H1777:$L$2227,4,FALSE)),0)</f>
        <v>0</v>
      </c>
      <c r="AE1776" s="15">
        <f>IFERROR(_xlfn.IFNA(VLOOKUP(Fullmath[[#This Row],[M5]],$H$2:$L1775,2,FALSE),VLOOKUP(Fullmath[[#This Row],[M5]],$H1777:$L$2227,2,FALSE)),0)</f>
        <v>0</v>
      </c>
      <c r="AF1776" s="16">
        <f>IFERROR(_xlfn.IFNA(VLOOKUP(Fullmath[[#This Row],[M5]],$H$2:$L1775,4,FALSE),VLOOKUP(Fullmath[[#This Row],[M5]],$H1777:$L$2227,4,FALSE)),0)</f>
        <v>0</v>
      </c>
      <c r="AI1776" s="15">
        <f>IFERROR(_xlfn.IFNA(VLOOKUP(Fullmath[[#This Row],[M6]],$H$2:$L1775,2,FALSE),VLOOKUP(Fullmath[[#This Row],[M6]],$H1777:$L$2227,2,FALSE)),0)</f>
        <v>0</v>
      </c>
      <c r="AJ1776" s="16">
        <f>IFERROR(_xlfn.IFNA(VLOOKUP(Fullmath[[#This Row],[M6]],$H$2:$L1775,4,FALSE),VLOOKUP(Fullmath[[#This Row],[M6]],$H1777:$L$2227,4,FALSE)),0)</f>
        <v>0</v>
      </c>
      <c r="AM1776" s="6">
        <f>(IFERROR(VLOOKUP(AK1776,Components[[Name]:[Price]],2,FALSE),0))</f>
        <v>0</v>
      </c>
      <c r="AP1776" s="6">
        <f>(IFERROR(VLOOKUP(AN1776,Components[[Name]:[Price]],2,FALSE),0))</f>
        <v>0</v>
      </c>
      <c r="AS1776" s="6">
        <f>(IFERROR(VLOOKUP(AQ1776,Components[[Name]:[Price]],2,FALSE),0))</f>
        <v>0</v>
      </c>
      <c r="AV1776" s="6">
        <f>(IFERROR(VLOOKUP(AT1776,Components[[Name]:[Price]],2,FALSE),0))</f>
        <v>0</v>
      </c>
      <c r="AY1776" s="6">
        <f>(IFERROR(VLOOKUP(AW1776,Components[[Name]:[Price]],2,FALSE),0))</f>
        <v>0</v>
      </c>
      <c r="BB1776" s="6">
        <f>(IFERROR(VLOOKUP(AZ1776,Components[[Name]:[Price]],2,FALSE),0))</f>
        <v>0</v>
      </c>
    </row>
    <row r="1777" spans="9:54" x14ac:dyDescent="0.2">
      <c r="I1777" s="7" t="e">
        <f>Fullmath[[#This Row],[Total CP]]/Fullmath[[#This Row],[Quantity]]</f>
        <v>#DIV/0!</v>
      </c>
      <c r="J17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7" s="6" t="e">
        <f>Fullmath[[#This Row],[Mat Cost]]/Fullmath[[#This Row],[Quantity]]</f>
        <v>#DIV/0!</v>
      </c>
      <c r="L17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7" s="14"/>
      <c r="O1777" s="15">
        <f>IFERROR(_xlfn.IFNA(VLOOKUP(Fullmath[[#This Row],[M1]],$H$2:$L1776,2,FALSE),VLOOKUP(Fullmath[[#This Row],[M1]],$H1778:$L$2227,2,FALSE)),0)</f>
        <v>0</v>
      </c>
      <c r="P1777" s="16">
        <f>IFERROR(_xlfn.IFNA(VLOOKUP(Fullmath[[#This Row],[M1]],$H$2:$L1776,4,FALSE),VLOOKUP(Fullmath[[#This Row],[M1]],$H1778:$L$2227,4,FALSE)),0)</f>
        <v>0</v>
      </c>
      <c r="S1777" s="15">
        <f>IFERROR(_xlfn.IFNA(VLOOKUP(Fullmath[[#This Row],[M2]],$H$2:$L1776,2,FALSE),VLOOKUP(Fullmath[[#This Row],[M2]],$H1778:$L$2227,2,FALSE)),0)</f>
        <v>0</v>
      </c>
      <c r="T1777" s="16">
        <f>IFERROR(_xlfn.IFNA(VLOOKUP(Fullmath[[#This Row],[M2]],$H$2:$L1776,4,FALSE),VLOOKUP(Fullmath[[#This Row],[M2]],$H1778:$L$2227,4,FALSE)),0)</f>
        <v>0</v>
      </c>
      <c r="W1777" s="15">
        <f>IFERROR(_xlfn.IFNA(VLOOKUP(Fullmath[[#This Row],[M3]],$H$2:$L1776,2,FALSE),VLOOKUP(Fullmath[[#This Row],[M3]],$H1778:$L$2227,2,FALSE)),0)</f>
        <v>0</v>
      </c>
      <c r="X1777" s="16">
        <f>IFERROR(_xlfn.IFNA(VLOOKUP(Fullmath[[#This Row],[M3]],$H$2:$L1776,4,FALSE),VLOOKUP(Fullmath[[#This Row],[M3]],$H1778:$L$2227,4,FALSE)),0)</f>
        <v>0</v>
      </c>
      <c r="AA1777" s="15">
        <f>IFERROR(_xlfn.IFNA(VLOOKUP(Fullmath[[#This Row],[M4]],$H$2:$L1776,2,FALSE),VLOOKUP(Fullmath[[#This Row],[M4]],$H1778:$L$2227,2,FALSE)),0)</f>
        <v>0</v>
      </c>
      <c r="AB1777" s="16">
        <f>IFERROR(_xlfn.IFNA(VLOOKUP(Fullmath[[#This Row],[M4]],$H$2:$L1776,4,FALSE),VLOOKUP(Fullmath[[#This Row],[M4]],$H1778:$L$2227,4,FALSE)),0)</f>
        <v>0</v>
      </c>
      <c r="AE1777" s="15">
        <f>IFERROR(_xlfn.IFNA(VLOOKUP(Fullmath[[#This Row],[M5]],$H$2:$L1776,2,FALSE),VLOOKUP(Fullmath[[#This Row],[M5]],$H1778:$L$2227,2,FALSE)),0)</f>
        <v>0</v>
      </c>
      <c r="AF1777" s="16">
        <f>IFERROR(_xlfn.IFNA(VLOOKUP(Fullmath[[#This Row],[M5]],$H$2:$L1776,4,FALSE),VLOOKUP(Fullmath[[#This Row],[M5]],$H1778:$L$2227,4,FALSE)),0)</f>
        <v>0</v>
      </c>
      <c r="AI1777" s="15">
        <f>IFERROR(_xlfn.IFNA(VLOOKUP(Fullmath[[#This Row],[M6]],$H$2:$L1776,2,FALSE),VLOOKUP(Fullmath[[#This Row],[M6]],$H1778:$L$2227,2,FALSE)),0)</f>
        <v>0</v>
      </c>
      <c r="AJ1777" s="16">
        <f>IFERROR(_xlfn.IFNA(VLOOKUP(Fullmath[[#This Row],[M6]],$H$2:$L1776,4,FALSE),VLOOKUP(Fullmath[[#This Row],[M6]],$H1778:$L$2227,4,FALSE)),0)</f>
        <v>0</v>
      </c>
      <c r="AM1777" s="6">
        <f>(IFERROR(VLOOKUP(AK1777,Components[[Name]:[Price]],2,FALSE),0))</f>
        <v>0</v>
      </c>
      <c r="AP1777" s="6">
        <f>(IFERROR(VLOOKUP(AN1777,Components[[Name]:[Price]],2,FALSE),0))</f>
        <v>0</v>
      </c>
      <c r="AS1777" s="6">
        <f>(IFERROR(VLOOKUP(AQ1777,Components[[Name]:[Price]],2,FALSE),0))</f>
        <v>0</v>
      </c>
      <c r="AV1777" s="6">
        <f>(IFERROR(VLOOKUP(AT1777,Components[[Name]:[Price]],2,FALSE),0))</f>
        <v>0</v>
      </c>
      <c r="AY1777" s="6">
        <f>(IFERROR(VLOOKUP(AW1777,Components[[Name]:[Price]],2,FALSE),0))</f>
        <v>0</v>
      </c>
      <c r="BB1777" s="6">
        <f>(IFERROR(VLOOKUP(AZ1777,Components[[Name]:[Price]],2,FALSE),0))</f>
        <v>0</v>
      </c>
    </row>
    <row r="1778" spans="9:54" x14ac:dyDescent="0.2">
      <c r="I1778" s="7" t="e">
        <f>Fullmath[[#This Row],[Total CP]]/Fullmath[[#This Row],[Quantity]]</f>
        <v>#DIV/0!</v>
      </c>
      <c r="J17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8" s="6" t="e">
        <f>Fullmath[[#This Row],[Mat Cost]]/Fullmath[[#This Row],[Quantity]]</f>
        <v>#DIV/0!</v>
      </c>
      <c r="L17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8" s="14"/>
      <c r="O1778" s="15">
        <f>IFERROR(_xlfn.IFNA(VLOOKUP(Fullmath[[#This Row],[M1]],$H$2:$L1777,2,FALSE),VLOOKUP(Fullmath[[#This Row],[M1]],$H1779:$L$2227,2,FALSE)),0)</f>
        <v>0</v>
      </c>
      <c r="P1778" s="16">
        <f>IFERROR(_xlfn.IFNA(VLOOKUP(Fullmath[[#This Row],[M1]],$H$2:$L1777,4,FALSE),VLOOKUP(Fullmath[[#This Row],[M1]],$H1779:$L$2227,4,FALSE)),0)</f>
        <v>0</v>
      </c>
      <c r="S1778" s="15">
        <f>IFERROR(_xlfn.IFNA(VLOOKUP(Fullmath[[#This Row],[M2]],$H$2:$L1777,2,FALSE),VLOOKUP(Fullmath[[#This Row],[M2]],$H1779:$L$2227,2,FALSE)),0)</f>
        <v>0</v>
      </c>
      <c r="T1778" s="16">
        <f>IFERROR(_xlfn.IFNA(VLOOKUP(Fullmath[[#This Row],[M2]],$H$2:$L1777,4,FALSE),VLOOKUP(Fullmath[[#This Row],[M2]],$H1779:$L$2227,4,FALSE)),0)</f>
        <v>0</v>
      </c>
      <c r="W1778" s="15">
        <f>IFERROR(_xlfn.IFNA(VLOOKUP(Fullmath[[#This Row],[M3]],$H$2:$L1777,2,FALSE),VLOOKUP(Fullmath[[#This Row],[M3]],$H1779:$L$2227,2,FALSE)),0)</f>
        <v>0</v>
      </c>
      <c r="X1778" s="16">
        <f>IFERROR(_xlfn.IFNA(VLOOKUP(Fullmath[[#This Row],[M3]],$H$2:$L1777,4,FALSE),VLOOKUP(Fullmath[[#This Row],[M3]],$H1779:$L$2227,4,FALSE)),0)</f>
        <v>0</v>
      </c>
      <c r="AA1778" s="15">
        <f>IFERROR(_xlfn.IFNA(VLOOKUP(Fullmath[[#This Row],[M4]],$H$2:$L1777,2,FALSE),VLOOKUP(Fullmath[[#This Row],[M4]],$H1779:$L$2227,2,FALSE)),0)</f>
        <v>0</v>
      </c>
      <c r="AB1778" s="16">
        <f>IFERROR(_xlfn.IFNA(VLOOKUP(Fullmath[[#This Row],[M4]],$H$2:$L1777,4,FALSE),VLOOKUP(Fullmath[[#This Row],[M4]],$H1779:$L$2227,4,FALSE)),0)</f>
        <v>0</v>
      </c>
      <c r="AE1778" s="15">
        <f>IFERROR(_xlfn.IFNA(VLOOKUP(Fullmath[[#This Row],[M5]],$H$2:$L1777,2,FALSE),VLOOKUP(Fullmath[[#This Row],[M5]],$H1779:$L$2227,2,FALSE)),0)</f>
        <v>0</v>
      </c>
      <c r="AF1778" s="16">
        <f>IFERROR(_xlfn.IFNA(VLOOKUP(Fullmath[[#This Row],[M5]],$H$2:$L1777,4,FALSE),VLOOKUP(Fullmath[[#This Row],[M5]],$H1779:$L$2227,4,FALSE)),0)</f>
        <v>0</v>
      </c>
      <c r="AI1778" s="15">
        <f>IFERROR(_xlfn.IFNA(VLOOKUP(Fullmath[[#This Row],[M6]],$H$2:$L1777,2,FALSE),VLOOKUP(Fullmath[[#This Row],[M6]],$H1779:$L$2227,2,FALSE)),0)</f>
        <v>0</v>
      </c>
      <c r="AJ1778" s="16">
        <f>IFERROR(_xlfn.IFNA(VLOOKUP(Fullmath[[#This Row],[M6]],$H$2:$L1777,4,FALSE),VLOOKUP(Fullmath[[#This Row],[M6]],$H1779:$L$2227,4,FALSE)),0)</f>
        <v>0</v>
      </c>
      <c r="AM1778" s="6">
        <f>(IFERROR(VLOOKUP(AK1778,Components[[Name]:[Price]],2,FALSE),0))</f>
        <v>0</v>
      </c>
      <c r="AP1778" s="6">
        <f>(IFERROR(VLOOKUP(AN1778,Components[[Name]:[Price]],2,FALSE),0))</f>
        <v>0</v>
      </c>
      <c r="AS1778" s="6">
        <f>(IFERROR(VLOOKUP(AQ1778,Components[[Name]:[Price]],2,FALSE),0))</f>
        <v>0</v>
      </c>
      <c r="AV1778" s="6">
        <f>(IFERROR(VLOOKUP(AT1778,Components[[Name]:[Price]],2,FALSE),0))</f>
        <v>0</v>
      </c>
      <c r="AY1778" s="6">
        <f>(IFERROR(VLOOKUP(AW1778,Components[[Name]:[Price]],2,FALSE),0))</f>
        <v>0</v>
      </c>
      <c r="BB1778" s="6">
        <f>(IFERROR(VLOOKUP(AZ1778,Components[[Name]:[Price]],2,FALSE),0))</f>
        <v>0</v>
      </c>
    </row>
    <row r="1779" spans="9:54" x14ac:dyDescent="0.2">
      <c r="I1779" s="7" t="e">
        <f>Fullmath[[#This Row],[Total CP]]/Fullmath[[#This Row],[Quantity]]</f>
        <v>#DIV/0!</v>
      </c>
      <c r="J17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79" s="6" t="e">
        <f>Fullmath[[#This Row],[Mat Cost]]/Fullmath[[#This Row],[Quantity]]</f>
        <v>#DIV/0!</v>
      </c>
      <c r="L17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79" s="14"/>
      <c r="O1779" s="15">
        <f>IFERROR(_xlfn.IFNA(VLOOKUP(Fullmath[[#This Row],[M1]],$H$2:$L1778,2,FALSE),VLOOKUP(Fullmath[[#This Row],[M1]],$H1780:$L$2227,2,FALSE)),0)</f>
        <v>0</v>
      </c>
      <c r="P1779" s="16">
        <f>IFERROR(_xlfn.IFNA(VLOOKUP(Fullmath[[#This Row],[M1]],$H$2:$L1778,4,FALSE),VLOOKUP(Fullmath[[#This Row],[M1]],$H1780:$L$2227,4,FALSE)),0)</f>
        <v>0</v>
      </c>
      <c r="S1779" s="15">
        <f>IFERROR(_xlfn.IFNA(VLOOKUP(Fullmath[[#This Row],[M2]],$H$2:$L1778,2,FALSE),VLOOKUP(Fullmath[[#This Row],[M2]],$H1780:$L$2227,2,FALSE)),0)</f>
        <v>0</v>
      </c>
      <c r="T1779" s="16">
        <f>IFERROR(_xlfn.IFNA(VLOOKUP(Fullmath[[#This Row],[M2]],$H$2:$L1778,4,FALSE),VLOOKUP(Fullmath[[#This Row],[M2]],$H1780:$L$2227,4,FALSE)),0)</f>
        <v>0</v>
      </c>
      <c r="W1779" s="15">
        <f>IFERROR(_xlfn.IFNA(VLOOKUP(Fullmath[[#This Row],[M3]],$H$2:$L1778,2,FALSE),VLOOKUP(Fullmath[[#This Row],[M3]],$H1780:$L$2227,2,FALSE)),0)</f>
        <v>0</v>
      </c>
      <c r="X1779" s="16">
        <f>IFERROR(_xlfn.IFNA(VLOOKUP(Fullmath[[#This Row],[M3]],$H$2:$L1778,4,FALSE),VLOOKUP(Fullmath[[#This Row],[M3]],$H1780:$L$2227,4,FALSE)),0)</f>
        <v>0</v>
      </c>
      <c r="AA1779" s="15">
        <f>IFERROR(_xlfn.IFNA(VLOOKUP(Fullmath[[#This Row],[M4]],$H$2:$L1778,2,FALSE),VLOOKUP(Fullmath[[#This Row],[M4]],$H1780:$L$2227,2,FALSE)),0)</f>
        <v>0</v>
      </c>
      <c r="AB1779" s="16">
        <f>IFERROR(_xlfn.IFNA(VLOOKUP(Fullmath[[#This Row],[M4]],$H$2:$L1778,4,FALSE),VLOOKUP(Fullmath[[#This Row],[M4]],$H1780:$L$2227,4,FALSE)),0)</f>
        <v>0</v>
      </c>
      <c r="AE1779" s="15">
        <f>IFERROR(_xlfn.IFNA(VLOOKUP(Fullmath[[#This Row],[M5]],$H$2:$L1778,2,FALSE),VLOOKUP(Fullmath[[#This Row],[M5]],$H1780:$L$2227,2,FALSE)),0)</f>
        <v>0</v>
      </c>
      <c r="AF1779" s="16">
        <f>IFERROR(_xlfn.IFNA(VLOOKUP(Fullmath[[#This Row],[M5]],$H$2:$L1778,4,FALSE),VLOOKUP(Fullmath[[#This Row],[M5]],$H1780:$L$2227,4,FALSE)),0)</f>
        <v>0</v>
      </c>
      <c r="AI1779" s="15">
        <f>IFERROR(_xlfn.IFNA(VLOOKUP(Fullmath[[#This Row],[M6]],$H$2:$L1778,2,FALSE),VLOOKUP(Fullmath[[#This Row],[M6]],$H1780:$L$2227,2,FALSE)),0)</f>
        <v>0</v>
      </c>
      <c r="AJ1779" s="16">
        <f>IFERROR(_xlfn.IFNA(VLOOKUP(Fullmath[[#This Row],[M6]],$H$2:$L1778,4,FALSE),VLOOKUP(Fullmath[[#This Row],[M6]],$H1780:$L$2227,4,FALSE)),0)</f>
        <v>0</v>
      </c>
      <c r="AM1779" s="6">
        <f>(IFERROR(VLOOKUP(AK1779,Components[[Name]:[Price]],2,FALSE),0))</f>
        <v>0</v>
      </c>
      <c r="AP1779" s="6">
        <f>(IFERROR(VLOOKUP(AN1779,Components[[Name]:[Price]],2,FALSE),0))</f>
        <v>0</v>
      </c>
      <c r="AS1779" s="6">
        <f>(IFERROR(VLOOKUP(AQ1779,Components[[Name]:[Price]],2,FALSE),0))</f>
        <v>0</v>
      </c>
      <c r="AV1779" s="6">
        <f>(IFERROR(VLOOKUP(AT1779,Components[[Name]:[Price]],2,FALSE),0))</f>
        <v>0</v>
      </c>
      <c r="AY1779" s="6">
        <f>(IFERROR(VLOOKUP(AW1779,Components[[Name]:[Price]],2,FALSE),0))</f>
        <v>0</v>
      </c>
      <c r="BB1779" s="6">
        <f>(IFERROR(VLOOKUP(AZ1779,Components[[Name]:[Price]],2,FALSE),0))</f>
        <v>0</v>
      </c>
    </row>
    <row r="1780" spans="9:54" x14ac:dyDescent="0.2">
      <c r="I1780" s="7" t="e">
        <f>Fullmath[[#This Row],[Total CP]]/Fullmath[[#This Row],[Quantity]]</f>
        <v>#DIV/0!</v>
      </c>
      <c r="J17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0" s="6" t="e">
        <f>Fullmath[[#This Row],[Mat Cost]]/Fullmath[[#This Row],[Quantity]]</f>
        <v>#DIV/0!</v>
      </c>
      <c r="L17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0" s="14"/>
      <c r="O1780" s="15">
        <f>IFERROR(_xlfn.IFNA(VLOOKUP(Fullmath[[#This Row],[M1]],$H$2:$L1779,2,FALSE),VLOOKUP(Fullmath[[#This Row],[M1]],$H1781:$L$2227,2,FALSE)),0)</f>
        <v>0</v>
      </c>
      <c r="P1780" s="16">
        <f>IFERROR(_xlfn.IFNA(VLOOKUP(Fullmath[[#This Row],[M1]],$H$2:$L1779,4,FALSE),VLOOKUP(Fullmath[[#This Row],[M1]],$H1781:$L$2227,4,FALSE)),0)</f>
        <v>0</v>
      </c>
      <c r="S1780" s="15">
        <f>IFERROR(_xlfn.IFNA(VLOOKUP(Fullmath[[#This Row],[M2]],$H$2:$L1779,2,FALSE),VLOOKUP(Fullmath[[#This Row],[M2]],$H1781:$L$2227,2,FALSE)),0)</f>
        <v>0</v>
      </c>
      <c r="T1780" s="16">
        <f>IFERROR(_xlfn.IFNA(VLOOKUP(Fullmath[[#This Row],[M2]],$H$2:$L1779,4,FALSE),VLOOKUP(Fullmath[[#This Row],[M2]],$H1781:$L$2227,4,FALSE)),0)</f>
        <v>0</v>
      </c>
      <c r="W1780" s="15">
        <f>IFERROR(_xlfn.IFNA(VLOOKUP(Fullmath[[#This Row],[M3]],$H$2:$L1779,2,FALSE),VLOOKUP(Fullmath[[#This Row],[M3]],$H1781:$L$2227,2,FALSE)),0)</f>
        <v>0</v>
      </c>
      <c r="X1780" s="16">
        <f>IFERROR(_xlfn.IFNA(VLOOKUP(Fullmath[[#This Row],[M3]],$H$2:$L1779,4,FALSE),VLOOKUP(Fullmath[[#This Row],[M3]],$H1781:$L$2227,4,FALSE)),0)</f>
        <v>0</v>
      </c>
      <c r="AA1780" s="15">
        <f>IFERROR(_xlfn.IFNA(VLOOKUP(Fullmath[[#This Row],[M4]],$H$2:$L1779,2,FALSE),VLOOKUP(Fullmath[[#This Row],[M4]],$H1781:$L$2227,2,FALSE)),0)</f>
        <v>0</v>
      </c>
      <c r="AB1780" s="16">
        <f>IFERROR(_xlfn.IFNA(VLOOKUP(Fullmath[[#This Row],[M4]],$H$2:$L1779,4,FALSE),VLOOKUP(Fullmath[[#This Row],[M4]],$H1781:$L$2227,4,FALSE)),0)</f>
        <v>0</v>
      </c>
      <c r="AE1780" s="15">
        <f>IFERROR(_xlfn.IFNA(VLOOKUP(Fullmath[[#This Row],[M5]],$H$2:$L1779,2,FALSE),VLOOKUP(Fullmath[[#This Row],[M5]],$H1781:$L$2227,2,FALSE)),0)</f>
        <v>0</v>
      </c>
      <c r="AF1780" s="16">
        <f>IFERROR(_xlfn.IFNA(VLOOKUP(Fullmath[[#This Row],[M5]],$H$2:$L1779,4,FALSE),VLOOKUP(Fullmath[[#This Row],[M5]],$H1781:$L$2227,4,FALSE)),0)</f>
        <v>0</v>
      </c>
      <c r="AI1780" s="15">
        <f>IFERROR(_xlfn.IFNA(VLOOKUP(Fullmath[[#This Row],[M6]],$H$2:$L1779,2,FALSE),VLOOKUP(Fullmath[[#This Row],[M6]],$H1781:$L$2227,2,FALSE)),0)</f>
        <v>0</v>
      </c>
      <c r="AJ1780" s="16">
        <f>IFERROR(_xlfn.IFNA(VLOOKUP(Fullmath[[#This Row],[M6]],$H$2:$L1779,4,FALSE),VLOOKUP(Fullmath[[#This Row],[M6]],$H1781:$L$2227,4,FALSE)),0)</f>
        <v>0</v>
      </c>
      <c r="AM1780" s="6">
        <f>(IFERROR(VLOOKUP(AK1780,Components[[Name]:[Price]],2,FALSE),0))</f>
        <v>0</v>
      </c>
      <c r="AP1780" s="6">
        <f>(IFERROR(VLOOKUP(AN1780,Components[[Name]:[Price]],2,FALSE),0))</f>
        <v>0</v>
      </c>
      <c r="AS1780" s="6">
        <f>(IFERROR(VLOOKUP(AQ1780,Components[[Name]:[Price]],2,FALSE),0))</f>
        <v>0</v>
      </c>
      <c r="AV1780" s="6">
        <f>(IFERROR(VLOOKUP(AT1780,Components[[Name]:[Price]],2,FALSE),0))</f>
        <v>0</v>
      </c>
      <c r="AY1780" s="6">
        <f>(IFERROR(VLOOKUP(AW1780,Components[[Name]:[Price]],2,FALSE),0))</f>
        <v>0</v>
      </c>
      <c r="BB1780" s="6">
        <f>(IFERROR(VLOOKUP(AZ1780,Components[[Name]:[Price]],2,FALSE),0))</f>
        <v>0</v>
      </c>
    </row>
    <row r="1781" spans="9:54" x14ac:dyDescent="0.2">
      <c r="I1781" s="7" t="e">
        <f>Fullmath[[#This Row],[Total CP]]/Fullmath[[#This Row],[Quantity]]</f>
        <v>#DIV/0!</v>
      </c>
      <c r="J17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1" s="6" t="e">
        <f>Fullmath[[#This Row],[Mat Cost]]/Fullmath[[#This Row],[Quantity]]</f>
        <v>#DIV/0!</v>
      </c>
      <c r="L17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1" s="14"/>
      <c r="O1781" s="15">
        <f>IFERROR(_xlfn.IFNA(VLOOKUP(Fullmath[[#This Row],[M1]],$H$2:$L1780,2,FALSE),VLOOKUP(Fullmath[[#This Row],[M1]],$H1782:$L$2227,2,FALSE)),0)</f>
        <v>0</v>
      </c>
      <c r="P1781" s="16">
        <f>IFERROR(_xlfn.IFNA(VLOOKUP(Fullmath[[#This Row],[M1]],$H$2:$L1780,4,FALSE),VLOOKUP(Fullmath[[#This Row],[M1]],$H1782:$L$2227,4,FALSE)),0)</f>
        <v>0</v>
      </c>
      <c r="S1781" s="15">
        <f>IFERROR(_xlfn.IFNA(VLOOKUP(Fullmath[[#This Row],[M2]],$H$2:$L1780,2,FALSE),VLOOKUP(Fullmath[[#This Row],[M2]],$H1782:$L$2227,2,FALSE)),0)</f>
        <v>0</v>
      </c>
      <c r="T1781" s="16">
        <f>IFERROR(_xlfn.IFNA(VLOOKUP(Fullmath[[#This Row],[M2]],$H$2:$L1780,4,FALSE),VLOOKUP(Fullmath[[#This Row],[M2]],$H1782:$L$2227,4,FALSE)),0)</f>
        <v>0</v>
      </c>
      <c r="W1781" s="15">
        <f>IFERROR(_xlfn.IFNA(VLOOKUP(Fullmath[[#This Row],[M3]],$H$2:$L1780,2,FALSE),VLOOKUP(Fullmath[[#This Row],[M3]],$H1782:$L$2227,2,FALSE)),0)</f>
        <v>0</v>
      </c>
      <c r="X1781" s="16">
        <f>IFERROR(_xlfn.IFNA(VLOOKUP(Fullmath[[#This Row],[M3]],$H$2:$L1780,4,FALSE),VLOOKUP(Fullmath[[#This Row],[M3]],$H1782:$L$2227,4,FALSE)),0)</f>
        <v>0</v>
      </c>
      <c r="AA1781" s="15">
        <f>IFERROR(_xlfn.IFNA(VLOOKUP(Fullmath[[#This Row],[M4]],$H$2:$L1780,2,FALSE),VLOOKUP(Fullmath[[#This Row],[M4]],$H1782:$L$2227,2,FALSE)),0)</f>
        <v>0</v>
      </c>
      <c r="AB1781" s="16">
        <f>IFERROR(_xlfn.IFNA(VLOOKUP(Fullmath[[#This Row],[M4]],$H$2:$L1780,4,FALSE),VLOOKUP(Fullmath[[#This Row],[M4]],$H1782:$L$2227,4,FALSE)),0)</f>
        <v>0</v>
      </c>
      <c r="AE1781" s="15">
        <f>IFERROR(_xlfn.IFNA(VLOOKUP(Fullmath[[#This Row],[M5]],$H$2:$L1780,2,FALSE),VLOOKUP(Fullmath[[#This Row],[M5]],$H1782:$L$2227,2,FALSE)),0)</f>
        <v>0</v>
      </c>
      <c r="AF1781" s="16">
        <f>IFERROR(_xlfn.IFNA(VLOOKUP(Fullmath[[#This Row],[M5]],$H$2:$L1780,4,FALSE),VLOOKUP(Fullmath[[#This Row],[M5]],$H1782:$L$2227,4,FALSE)),0)</f>
        <v>0</v>
      </c>
      <c r="AI1781" s="15">
        <f>IFERROR(_xlfn.IFNA(VLOOKUP(Fullmath[[#This Row],[M6]],$H$2:$L1780,2,FALSE),VLOOKUP(Fullmath[[#This Row],[M6]],$H1782:$L$2227,2,FALSE)),0)</f>
        <v>0</v>
      </c>
      <c r="AJ1781" s="16">
        <f>IFERROR(_xlfn.IFNA(VLOOKUP(Fullmath[[#This Row],[M6]],$H$2:$L1780,4,FALSE),VLOOKUP(Fullmath[[#This Row],[M6]],$H1782:$L$2227,4,FALSE)),0)</f>
        <v>0</v>
      </c>
      <c r="AM1781" s="6">
        <f>(IFERROR(VLOOKUP(AK1781,Components[[Name]:[Price]],2,FALSE),0))</f>
        <v>0</v>
      </c>
      <c r="AP1781" s="6">
        <f>(IFERROR(VLOOKUP(AN1781,Components[[Name]:[Price]],2,FALSE),0))</f>
        <v>0</v>
      </c>
      <c r="AS1781" s="6">
        <f>(IFERROR(VLOOKUP(AQ1781,Components[[Name]:[Price]],2,FALSE),0))</f>
        <v>0</v>
      </c>
      <c r="AV1781" s="6">
        <f>(IFERROR(VLOOKUP(AT1781,Components[[Name]:[Price]],2,FALSE),0))</f>
        <v>0</v>
      </c>
      <c r="AY1781" s="6">
        <f>(IFERROR(VLOOKUP(AW1781,Components[[Name]:[Price]],2,FALSE),0))</f>
        <v>0</v>
      </c>
      <c r="BB1781" s="6">
        <f>(IFERROR(VLOOKUP(AZ1781,Components[[Name]:[Price]],2,FALSE),0))</f>
        <v>0</v>
      </c>
    </row>
    <row r="1782" spans="9:54" x14ac:dyDescent="0.2">
      <c r="I1782" s="7" t="e">
        <f>Fullmath[[#This Row],[Total CP]]/Fullmath[[#This Row],[Quantity]]</f>
        <v>#DIV/0!</v>
      </c>
      <c r="J17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2" s="6" t="e">
        <f>Fullmath[[#This Row],[Mat Cost]]/Fullmath[[#This Row],[Quantity]]</f>
        <v>#DIV/0!</v>
      </c>
      <c r="L17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2" s="14"/>
      <c r="O1782" s="15">
        <f>IFERROR(_xlfn.IFNA(VLOOKUP(Fullmath[[#This Row],[M1]],$H$2:$L1781,2,FALSE),VLOOKUP(Fullmath[[#This Row],[M1]],$H1783:$L$2227,2,FALSE)),0)</f>
        <v>0</v>
      </c>
      <c r="P1782" s="16">
        <f>IFERROR(_xlfn.IFNA(VLOOKUP(Fullmath[[#This Row],[M1]],$H$2:$L1781,4,FALSE),VLOOKUP(Fullmath[[#This Row],[M1]],$H1783:$L$2227,4,FALSE)),0)</f>
        <v>0</v>
      </c>
      <c r="S1782" s="15">
        <f>IFERROR(_xlfn.IFNA(VLOOKUP(Fullmath[[#This Row],[M2]],$H$2:$L1781,2,FALSE),VLOOKUP(Fullmath[[#This Row],[M2]],$H1783:$L$2227,2,FALSE)),0)</f>
        <v>0</v>
      </c>
      <c r="T1782" s="16">
        <f>IFERROR(_xlfn.IFNA(VLOOKUP(Fullmath[[#This Row],[M2]],$H$2:$L1781,4,FALSE),VLOOKUP(Fullmath[[#This Row],[M2]],$H1783:$L$2227,4,FALSE)),0)</f>
        <v>0</v>
      </c>
      <c r="W1782" s="15">
        <f>IFERROR(_xlfn.IFNA(VLOOKUP(Fullmath[[#This Row],[M3]],$H$2:$L1781,2,FALSE),VLOOKUP(Fullmath[[#This Row],[M3]],$H1783:$L$2227,2,FALSE)),0)</f>
        <v>0</v>
      </c>
      <c r="X1782" s="16">
        <f>IFERROR(_xlfn.IFNA(VLOOKUP(Fullmath[[#This Row],[M3]],$H$2:$L1781,4,FALSE),VLOOKUP(Fullmath[[#This Row],[M3]],$H1783:$L$2227,4,FALSE)),0)</f>
        <v>0</v>
      </c>
      <c r="AA1782" s="15">
        <f>IFERROR(_xlfn.IFNA(VLOOKUP(Fullmath[[#This Row],[M4]],$H$2:$L1781,2,FALSE),VLOOKUP(Fullmath[[#This Row],[M4]],$H1783:$L$2227,2,FALSE)),0)</f>
        <v>0</v>
      </c>
      <c r="AB1782" s="16">
        <f>IFERROR(_xlfn.IFNA(VLOOKUP(Fullmath[[#This Row],[M4]],$H$2:$L1781,4,FALSE),VLOOKUP(Fullmath[[#This Row],[M4]],$H1783:$L$2227,4,FALSE)),0)</f>
        <v>0</v>
      </c>
      <c r="AE1782" s="15">
        <f>IFERROR(_xlfn.IFNA(VLOOKUP(Fullmath[[#This Row],[M5]],$H$2:$L1781,2,FALSE),VLOOKUP(Fullmath[[#This Row],[M5]],$H1783:$L$2227,2,FALSE)),0)</f>
        <v>0</v>
      </c>
      <c r="AF1782" s="16">
        <f>IFERROR(_xlfn.IFNA(VLOOKUP(Fullmath[[#This Row],[M5]],$H$2:$L1781,4,FALSE),VLOOKUP(Fullmath[[#This Row],[M5]],$H1783:$L$2227,4,FALSE)),0)</f>
        <v>0</v>
      </c>
      <c r="AI1782" s="15">
        <f>IFERROR(_xlfn.IFNA(VLOOKUP(Fullmath[[#This Row],[M6]],$H$2:$L1781,2,FALSE),VLOOKUP(Fullmath[[#This Row],[M6]],$H1783:$L$2227,2,FALSE)),0)</f>
        <v>0</v>
      </c>
      <c r="AJ1782" s="16">
        <f>IFERROR(_xlfn.IFNA(VLOOKUP(Fullmath[[#This Row],[M6]],$H$2:$L1781,4,FALSE),VLOOKUP(Fullmath[[#This Row],[M6]],$H1783:$L$2227,4,FALSE)),0)</f>
        <v>0</v>
      </c>
      <c r="AM1782" s="6">
        <f>(IFERROR(VLOOKUP(AK1782,Components[[Name]:[Price]],2,FALSE),0))</f>
        <v>0</v>
      </c>
      <c r="AP1782" s="6">
        <f>(IFERROR(VLOOKUP(AN1782,Components[[Name]:[Price]],2,FALSE),0))</f>
        <v>0</v>
      </c>
      <c r="AS1782" s="6">
        <f>(IFERROR(VLOOKUP(AQ1782,Components[[Name]:[Price]],2,FALSE),0))</f>
        <v>0</v>
      </c>
      <c r="AV1782" s="6">
        <f>(IFERROR(VLOOKUP(AT1782,Components[[Name]:[Price]],2,FALSE),0))</f>
        <v>0</v>
      </c>
      <c r="AY1782" s="6">
        <f>(IFERROR(VLOOKUP(AW1782,Components[[Name]:[Price]],2,FALSE),0))</f>
        <v>0</v>
      </c>
      <c r="BB1782" s="6">
        <f>(IFERROR(VLOOKUP(AZ1782,Components[[Name]:[Price]],2,FALSE),0))</f>
        <v>0</v>
      </c>
    </row>
    <row r="1783" spans="9:54" x14ac:dyDescent="0.2">
      <c r="I1783" s="7" t="e">
        <f>Fullmath[[#This Row],[Total CP]]/Fullmath[[#This Row],[Quantity]]</f>
        <v>#DIV/0!</v>
      </c>
      <c r="J17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3" s="6" t="e">
        <f>Fullmath[[#This Row],[Mat Cost]]/Fullmath[[#This Row],[Quantity]]</f>
        <v>#DIV/0!</v>
      </c>
      <c r="L17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3" s="14"/>
      <c r="O1783" s="15">
        <f>IFERROR(_xlfn.IFNA(VLOOKUP(Fullmath[[#This Row],[M1]],$H$2:$L1782,2,FALSE),VLOOKUP(Fullmath[[#This Row],[M1]],$H1784:$L$2227,2,FALSE)),0)</f>
        <v>0</v>
      </c>
      <c r="P1783" s="16">
        <f>IFERROR(_xlfn.IFNA(VLOOKUP(Fullmath[[#This Row],[M1]],$H$2:$L1782,4,FALSE),VLOOKUP(Fullmath[[#This Row],[M1]],$H1784:$L$2227,4,FALSE)),0)</f>
        <v>0</v>
      </c>
      <c r="S1783" s="15">
        <f>IFERROR(_xlfn.IFNA(VLOOKUP(Fullmath[[#This Row],[M2]],$H$2:$L1782,2,FALSE),VLOOKUP(Fullmath[[#This Row],[M2]],$H1784:$L$2227,2,FALSE)),0)</f>
        <v>0</v>
      </c>
      <c r="T1783" s="16">
        <f>IFERROR(_xlfn.IFNA(VLOOKUP(Fullmath[[#This Row],[M2]],$H$2:$L1782,4,FALSE),VLOOKUP(Fullmath[[#This Row],[M2]],$H1784:$L$2227,4,FALSE)),0)</f>
        <v>0</v>
      </c>
      <c r="W1783" s="15">
        <f>IFERROR(_xlfn.IFNA(VLOOKUP(Fullmath[[#This Row],[M3]],$H$2:$L1782,2,FALSE),VLOOKUP(Fullmath[[#This Row],[M3]],$H1784:$L$2227,2,FALSE)),0)</f>
        <v>0</v>
      </c>
      <c r="X1783" s="16">
        <f>IFERROR(_xlfn.IFNA(VLOOKUP(Fullmath[[#This Row],[M3]],$H$2:$L1782,4,FALSE),VLOOKUP(Fullmath[[#This Row],[M3]],$H1784:$L$2227,4,FALSE)),0)</f>
        <v>0</v>
      </c>
      <c r="AA1783" s="15">
        <f>IFERROR(_xlfn.IFNA(VLOOKUP(Fullmath[[#This Row],[M4]],$H$2:$L1782,2,FALSE),VLOOKUP(Fullmath[[#This Row],[M4]],$H1784:$L$2227,2,FALSE)),0)</f>
        <v>0</v>
      </c>
      <c r="AB1783" s="16">
        <f>IFERROR(_xlfn.IFNA(VLOOKUP(Fullmath[[#This Row],[M4]],$H$2:$L1782,4,FALSE),VLOOKUP(Fullmath[[#This Row],[M4]],$H1784:$L$2227,4,FALSE)),0)</f>
        <v>0</v>
      </c>
      <c r="AE1783" s="15">
        <f>IFERROR(_xlfn.IFNA(VLOOKUP(Fullmath[[#This Row],[M5]],$H$2:$L1782,2,FALSE),VLOOKUP(Fullmath[[#This Row],[M5]],$H1784:$L$2227,2,FALSE)),0)</f>
        <v>0</v>
      </c>
      <c r="AF1783" s="16">
        <f>IFERROR(_xlfn.IFNA(VLOOKUP(Fullmath[[#This Row],[M5]],$H$2:$L1782,4,FALSE),VLOOKUP(Fullmath[[#This Row],[M5]],$H1784:$L$2227,4,FALSE)),0)</f>
        <v>0</v>
      </c>
      <c r="AI1783" s="15">
        <f>IFERROR(_xlfn.IFNA(VLOOKUP(Fullmath[[#This Row],[M6]],$H$2:$L1782,2,FALSE),VLOOKUP(Fullmath[[#This Row],[M6]],$H1784:$L$2227,2,FALSE)),0)</f>
        <v>0</v>
      </c>
      <c r="AJ1783" s="16">
        <f>IFERROR(_xlfn.IFNA(VLOOKUP(Fullmath[[#This Row],[M6]],$H$2:$L1782,4,FALSE),VLOOKUP(Fullmath[[#This Row],[M6]],$H1784:$L$2227,4,FALSE)),0)</f>
        <v>0</v>
      </c>
      <c r="AM1783" s="6">
        <f>(IFERROR(VLOOKUP(AK1783,Components[[Name]:[Price]],2,FALSE),0))</f>
        <v>0</v>
      </c>
      <c r="AP1783" s="6">
        <f>(IFERROR(VLOOKUP(AN1783,Components[[Name]:[Price]],2,FALSE),0))</f>
        <v>0</v>
      </c>
      <c r="AS1783" s="6">
        <f>(IFERROR(VLOOKUP(AQ1783,Components[[Name]:[Price]],2,FALSE),0))</f>
        <v>0</v>
      </c>
      <c r="AV1783" s="6">
        <f>(IFERROR(VLOOKUP(AT1783,Components[[Name]:[Price]],2,FALSE),0))</f>
        <v>0</v>
      </c>
      <c r="AY1783" s="6">
        <f>(IFERROR(VLOOKUP(AW1783,Components[[Name]:[Price]],2,FALSE),0))</f>
        <v>0</v>
      </c>
      <c r="BB1783" s="6">
        <f>(IFERROR(VLOOKUP(AZ1783,Components[[Name]:[Price]],2,FALSE),0))</f>
        <v>0</v>
      </c>
    </row>
    <row r="1784" spans="9:54" x14ac:dyDescent="0.2">
      <c r="I1784" s="7" t="e">
        <f>Fullmath[[#This Row],[Total CP]]/Fullmath[[#This Row],[Quantity]]</f>
        <v>#DIV/0!</v>
      </c>
      <c r="J17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4" s="6" t="e">
        <f>Fullmath[[#This Row],[Mat Cost]]/Fullmath[[#This Row],[Quantity]]</f>
        <v>#DIV/0!</v>
      </c>
      <c r="L17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4" s="14"/>
      <c r="O1784" s="15">
        <f>IFERROR(_xlfn.IFNA(VLOOKUP(Fullmath[[#This Row],[M1]],$H$2:$L1783,2,FALSE),VLOOKUP(Fullmath[[#This Row],[M1]],$H1785:$L$2227,2,FALSE)),0)</f>
        <v>0</v>
      </c>
      <c r="P1784" s="16">
        <f>IFERROR(_xlfn.IFNA(VLOOKUP(Fullmath[[#This Row],[M1]],$H$2:$L1783,4,FALSE),VLOOKUP(Fullmath[[#This Row],[M1]],$H1785:$L$2227,4,FALSE)),0)</f>
        <v>0</v>
      </c>
      <c r="S1784" s="15">
        <f>IFERROR(_xlfn.IFNA(VLOOKUP(Fullmath[[#This Row],[M2]],$H$2:$L1783,2,FALSE),VLOOKUP(Fullmath[[#This Row],[M2]],$H1785:$L$2227,2,FALSE)),0)</f>
        <v>0</v>
      </c>
      <c r="T1784" s="16">
        <f>IFERROR(_xlfn.IFNA(VLOOKUP(Fullmath[[#This Row],[M2]],$H$2:$L1783,4,FALSE),VLOOKUP(Fullmath[[#This Row],[M2]],$H1785:$L$2227,4,FALSE)),0)</f>
        <v>0</v>
      </c>
      <c r="W1784" s="15">
        <f>IFERROR(_xlfn.IFNA(VLOOKUP(Fullmath[[#This Row],[M3]],$H$2:$L1783,2,FALSE),VLOOKUP(Fullmath[[#This Row],[M3]],$H1785:$L$2227,2,FALSE)),0)</f>
        <v>0</v>
      </c>
      <c r="X1784" s="16">
        <f>IFERROR(_xlfn.IFNA(VLOOKUP(Fullmath[[#This Row],[M3]],$H$2:$L1783,4,FALSE),VLOOKUP(Fullmath[[#This Row],[M3]],$H1785:$L$2227,4,FALSE)),0)</f>
        <v>0</v>
      </c>
      <c r="AA1784" s="15">
        <f>IFERROR(_xlfn.IFNA(VLOOKUP(Fullmath[[#This Row],[M4]],$H$2:$L1783,2,FALSE),VLOOKUP(Fullmath[[#This Row],[M4]],$H1785:$L$2227,2,FALSE)),0)</f>
        <v>0</v>
      </c>
      <c r="AB1784" s="16">
        <f>IFERROR(_xlfn.IFNA(VLOOKUP(Fullmath[[#This Row],[M4]],$H$2:$L1783,4,FALSE),VLOOKUP(Fullmath[[#This Row],[M4]],$H1785:$L$2227,4,FALSE)),0)</f>
        <v>0</v>
      </c>
      <c r="AE1784" s="15">
        <f>IFERROR(_xlfn.IFNA(VLOOKUP(Fullmath[[#This Row],[M5]],$H$2:$L1783,2,FALSE),VLOOKUP(Fullmath[[#This Row],[M5]],$H1785:$L$2227,2,FALSE)),0)</f>
        <v>0</v>
      </c>
      <c r="AF1784" s="16">
        <f>IFERROR(_xlfn.IFNA(VLOOKUP(Fullmath[[#This Row],[M5]],$H$2:$L1783,4,FALSE),VLOOKUP(Fullmath[[#This Row],[M5]],$H1785:$L$2227,4,FALSE)),0)</f>
        <v>0</v>
      </c>
      <c r="AI1784" s="15">
        <f>IFERROR(_xlfn.IFNA(VLOOKUP(Fullmath[[#This Row],[M6]],$H$2:$L1783,2,FALSE),VLOOKUP(Fullmath[[#This Row],[M6]],$H1785:$L$2227,2,FALSE)),0)</f>
        <v>0</v>
      </c>
      <c r="AJ1784" s="16">
        <f>IFERROR(_xlfn.IFNA(VLOOKUP(Fullmath[[#This Row],[M6]],$H$2:$L1783,4,FALSE),VLOOKUP(Fullmath[[#This Row],[M6]],$H1785:$L$2227,4,FALSE)),0)</f>
        <v>0</v>
      </c>
      <c r="AM1784" s="6">
        <f>(IFERROR(VLOOKUP(AK1784,Components[[Name]:[Price]],2,FALSE),0))</f>
        <v>0</v>
      </c>
      <c r="AP1784" s="6">
        <f>(IFERROR(VLOOKUP(AN1784,Components[[Name]:[Price]],2,FALSE),0))</f>
        <v>0</v>
      </c>
      <c r="AS1784" s="6">
        <f>(IFERROR(VLOOKUP(AQ1784,Components[[Name]:[Price]],2,FALSE),0))</f>
        <v>0</v>
      </c>
      <c r="AV1784" s="6">
        <f>(IFERROR(VLOOKUP(AT1784,Components[[Name]:[Price]],2,FALSE),0))</f>
        <v>0</v>
      </c>
      <c r="AY1784" s="6">
        <f>(IFERROR(VLOOKUP(AW1784,Components[[Name]:[Price]],2,FALSE),0))</f>
        <v>0</v>
      </c>
      <c r="BB1784" s="6">
        <f>(IFERROR(VLOOKUP(AZ1784,Components[[Name]:[Price]],2,FALSE),0))</f>
        <v>0</v>
      </c>
    </row>
    <row r="1785" spans="9:54" x14ac:dyDescent="0.2">
      <c r="I1785" s="7" t="e">
        <f>Fullmath[[#This Row],[Total CP]]/Fullmath[[#This Row],[Quantity]]</f>
        <v>#DIV/0!</v>
      </c>
      <c r="J17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5" s="6" t="e">
        <f>Fullmath[[#This Row],[Mat Cost]]/Fullmath[[#This Row],[Quantity]]</f>
        <v>#DIV/0!</v>
      </c>
      <c r="L17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5" s="14"/>
      <c r="O1785" s="15">
        <f>IFERROR(_xlfn.IFNA(VLOOKUP(Fullmath[[#This Row],[M1]],$H$2:$L1784,2,FALSE),VLOOKUP(Fullmath[[#This Row],[M1]],$H1786:$L$2227,2,FALSE)),0)</f>
        <v>0</v>
      </c>
      <c r="P1785" s="16">
        <f>IFERROR(_xlfn.IFNA(VLOOKUP(Fullmath[[#This Row],[M1]],$H$2:$L1784,4,FALSE),VLOOKUP(Fullmath[[#This Row],[M1]],$H1786:$L$2227,4,FALSE)),0)</f>
        <v>0</v>
      </c>
      <c r="S1785" s="15">
        <f>IFERROR(_xlfn.IFNA(VLOOKUP(Fullmath[[#This Row],[M2]],$H$2:$L1784,2,FALSE),VLOOKUP(Fullmath[[#This Row],[M2]],$H1786:$L$2227,2,FALSE)),0)</f>
        <v>0</v>
      </c>
      <c r="T1785" s="16">
        <f>IFERROR(_xlfn.IFNA(VLOOKUP(Fullmath[[#This Row],[M2]],$H$2:$L1784,4,FALSE),VLOOKUP(Fullmath[[#This Row],[M2]],$H1786:$L$2227,4,FALSE)),0)</f>
        <v>0</v>
      </c>
      <c r="W1785" s="15">
        <f>IFERROR(_xlfn.IFNA(VLOOKUP(Fullmath[[#This Row],[M3]],$H$2:$L1784,2,FALSE),VLOOKUP(Fullmath[[#This Row],[M3]],$H1786:$L$2227,2,FALSE)),0)</f>
        <v>0</v>
      </c>
      <c r="X1785" s="16">
        <f>IFERROR(_xlfn.IFNA(VLOOKUP(Fullmath[[#This Row],[M3]],$H$2:$L1784,4,FALSE),VLOOKUP(Fullmath[[#This Row],[M3]],$H1786:$L$2227,4,FALSE)),0)</f>
        <v>0</v>
      </c>
      <c r="AA1785" s="15">
        <f>IFERROR(_xlfn.IFNA(VLOOKUP(Fullmath[[#This Row],[M4]],$H$2:$L1784,2,FALSE),VLOOKUP(Fullmath[[#This Row],[M4]],$H1786:$L$2227,2,FALSE)),0)</f>
        <v>0</v>
      </c>
      <c r="AB1785" s="16">
        <f>IFERROR(_xlfn.IFNA(VLOOKUP(Fullmath[[#This Row],[M4]],$H$2:$L1784,4,FALSE),VLOOKUP(Fullmath[[#This Row],[M4]],$H1786:$L$2227,4,FALSE)),0)</f>
        <v>0</v>
      </c>
      <c r="AE1785" s="15">
        <f>IFERROR(_xlfn.IFNA(VLOOKUP(Fullmath[[#This Row],[M5]],$H$2:$L1784,2,FALSE),VLOOKUP(Fullmath[[#This Row],[M5]],$H1786:$L$2227,2,FALSE)),0)</f>
        <v>0</v>
      </c>
      <c r="AF1785" s="16">
        <f>IFERROR(_xlfn.IFNA(VLOOKUP(Fullmath[[#This Row],[M5]],$H$2:$L1784,4,FALSE),VLOOKUP(Fullmath[[#This Row],[M5]],$H1786:$L$2227,4,FALSE)),0)</f>
        <v>0</v>
      </c>
      <c r="AI1785" s="15">
        <f>IFERROR(_xlfn.IFNA(VLOOKUP(Fullmath[[#This Row],[M6]],$H$2:$L1784,2,FALSE),VLOOKUP(Fullmath[[#This Row],[M6]],$H1786:$L$2227,2,FALSE)),0)</f>
        <v>0</v>
      </c>
      <c r="AJ1785" s="16">
        <f>IFERROR(_xlfn.IFNA(VLOOKUP(Fullmath[[#This Row],[M6]],$H$2:$L1784,4,FALSE),VLOOKUP(Fullmath[[#This Row],[M6]],$H1786:$L$2227,4,FALSE)),0)</f>
        <v>0</v>
      </c>
      <c r="AM1785" s="6">
        <f>(IFERROR(VLOOKUP(AK1785,Components[[Name]:[Price]],2,FALSE),0))</f>
        <v>0</v>
      </c>
      <c r="AP1785" s="6">
        <f>(IFERROR(VLOOKUP(AN1785,Components[[Name]:[Price]],2,FALSE),0))</f>
        <v>0</v>
      </c>
      <c r="AS1785" s="6">
        <f>(IFERROR(VLOOKUP(AQ1785,Components[[Name]:[Price]],2,FALSE),0))</f>
        <v>0</v>
      </c>
      <c r="AV1785" s="6">
        <f>(IFERROR(VLOOKUP(AT1785,Components[[Name]:[Price]],2,FALSE),0))</f>
        <v>0</v>
      </c>
      <c r="AY1785" s="6">
        <f>(IFERROR(VLOOKUP(AW1785,Components[[Name]:[Price]],2,FALSE),0))</f>
        <v>0</v>
      </c>
      <c r="BB1785" s="6">
        <f>(IFERROR(VLOOKUP(AZ1785,Components[[Name]:[Price]],2,FALSE),0))</f>
        <v>0</v>
      </c>
    </row>
    <row r="1786" spans="9:54" x14ac:dyDescent="0.2">
      <c r="I1786" s="7" t="e">
        <f>Fullmath[[#This Row],[Total CP]]/Fullmath[[#This Row],[Quantity]]</f>
        <v>#DIV/0!</v>
      </c>
      <c r="J17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6" s="6" t="e">
        <f>Fullmath[[#This Row],[Mat Cost]]/Fullmath[[#This Row],[Quantity]]</f>
        <v>#DIV/0!</v>
      </c>
      <c r="L17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6" s="14"/>
      <c r="O1786" s="15">
        <f>IFERROR(_xlfn.IFNA(VLOOKUP(Fullmath[[#This Row],[M1]],$H$2:$L1785,2,FALSE),VLOOKUP(Fullmath[[#This Row],[M1]],$H1787:$L$2227,2,FALSE)),0)</f>
        <v>0</v>
      </c>
      <c r="P1786" s="16">
        <f>IFERROR(_xlfn.IFNA(VLOOKUP(Fullmath[[#This Row],[M1]],$H$2:$L1785,4,FALSE),VLOOKUP(Fullmath[[#This Row],[M1]],$H1787:$L$2227,4,FALSE)),0)</f>
        <v>0</v>
      </c>
      <c r="S1786" s="15">
        <f>IFERROR(_xlfn.IFNA(VLOOKUP(Fullmath[[#This Row],[M2]],$H$2:$L1785,2,FALSE),VLOOKUP(Fullmath[[#This Row],[M2]],$H1787:$L$2227,2,FALSE)),0)</f>
        <v>0</v>
      </c>
      <c r="T1786" s="16">
        <f>IFERROR(_xlfn.IFNA(VLOOKUP(Fullmath[[#This Row],[M2]],$H$2:$L1785,4,FALSE),VLOOKUP(Fullmath[[#This Row],[M2]],$H1787:$L$2227,4,FALSE)),0)</f>
        <v>0</v>
      </c>
      <c r="W1786" s="15">
        <f>IFERROR(_xlfn.IFNA(VLOOKUP(Fullmath[[#This Row],[M3]],$H$2:$L1785,2,FALSE),VLOOKUP(Fullmath[[#This Row],[M3]],$H1787:$L$2227,2,FALSE)),0)</f>
        <v>0</v>
      </c>
      <c r="X1786" s="16">
        <f>IFERROR(_xlfn.IFNA(VLOOKUP(Fullmath[[#This Row],[M3]],$H$2:$L1785,4,FALSE),VLOOKUP(Fullmath[[#This Row],[M3]],$H1787:$L$2227,4,FALSE)),0)</f>
        <v>0</v>
      </c>
      <c r="AA1786" s="15">
        <f>IFERROR(_xlfn.IFNA(VLOOKUP(Fullmath[[#This Row],[M4]],$H$2:$L1785,2,FALSE),VLOOKUP(Fullmath[[#This Row],[M4]],$H1787:$L$2227,2,FALSE)),0)</f>
        <v>0</v>
      </c>
      <c r="AB1786" s="16">
        <f>IFERROR(_xlfn.IFNA(VLOOKUP(Fullmath[[#This Row],[M4]],$H$2:$L1785,4,FALSE),VLOOKUP(Fullmath[[#This Row],[M4]],$H1787:$L$2227,4,FALSE)),0)</f>
        <v>0</v>
      </c>
      <c r="AE1786" s="15">
        <f>IFERROR(_xlfn.IFNA(VLOOKUP(Fullmath[[#This Row],[M5]],$H$2:$L1785,2,FALSE),VLOOKUP(Fullmath[[#This Row],[M5]],$H1787:$L$2227,2,FALSE)),0)</f>
        <v>0</v>
      </c>
      <c r="AF1786" s="16">
        <f>IFERROR(_xlfn.IFNA(VLOOKUP(Fullmath[[#This Row],[M5]],$H$2:$L1785,4,FALSE),VLOOKUP(Fullmath[[#This Row],[M5]],$H1787:$L$2227,4,FALSE)),0)</f>
        <v>0</v>
      </c>
      <c r="AI1786" s="15">
        <f>IFERROR(_xlfn.IFNA(VLOOKUP(Fullmath[[#This Row],[M6]],$H$2:$L1785,2,FALSE),VLOOKUP(Fullmath[[#This Row],[M6]],$H1787:$L$2227,2,FALSE)),0)</f>
        <v>0</v>
      </c>
      <c r="AJ1786" s="16">
        <f>IFERROR(_xlfn.IFNA(VLOOKUP(Fullmath[[#This Row],[M6]],$H$2:$L1785,4,FALSE),VLOOKUP(Fullmath[[#This Row],[M6]],$H1787:$L$2227,4,FALSE)),0)</f>
        <v>0</v>
      </c>
      <c r="AM1786" s="6">
        <f>(IFERROR(VLOOKUP(AK1786,Components[[Name]:[Price]],2,FALSE),0))</f>
        <v>0</v>
      </c>
      <c r="AP1786" s="6">
        <f>(IFERROR(VLOOKUP(AN1786,Components[[Name]:[Price]],2,FALSE),0))</f>
        <v>0</v>
      </c>
      <c r="AS1786" s="6">
        <f>(IFERROR(VLOOKUP(AQ1786,Components[[Name]:[Price]],2,FALSE),0))</f>
        <v>0</v>
      </c>
      <c r="AV1786" s="6">
        <f>(IFERROR(VLOOKUP(AT1786,Components[[Name]:[Price]],2,FALSE),0))</f>
        <v>0</v>
      </c>
      <c r="AY1786" s="6">
        <f>(IFERROR(VLOOKUP(AW1786,Components[[Name]:[Price]],2,FALSE),0))</f>
        <v>0</v>
      </c>
      <c r="BB1786" s="6">
        <f>(IFERROR(VLOOKUP(AZ1786,Components[[Name]:[Price]],2,FALSE),0))</f>
        <v>0</v>
      </c>
    </row>
    <row r="1787" spans="9:54" x14ac:dyDescent="0.2">
      <c r="I1787" s="7" t="e">
        <f>Fullmath[[#This Row],[Total CP]]/Fullmath[[#This Row],[Quantity]]</f>
        <v>#DIV/0!</v>
      </c>
      <c r="J17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7" s="6" t="e">
        <f>Fullmath[[#This Row],[Mat Cost]]/Fullmath[[#This Row],[Quantity]]</f>
        <v>#DIV/0!</v>
      </c>
      <c r="L17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7" s="14"/>
      <c r="O1787" s="15">
        <f>IFERROR(_xlfn.IFNA(VLOOKUP(Fullmath[[#This Row],[M1]],$H$2:$L1786,2,FALSE),VLOOKUP(Fullmath[[#This Row],[M1]],$H1788:$L$2227,2,FALSE)),0)</f>
        <v>0</v>
      </c>
      <c r="P1787" s="16">
        <f>IFERROR(_xlfn.IFNA(VLOOKUP(Fullmath[[#This Row],[M1]],$H$2:$L1786,4,FALSE),VLOOKUP(Fullmath[[#This Row],[M1]],$H1788:$L$2227,4,FALSE)),0)</f>
        <v>0</v>
      </c>
      <c r="S1787" s="15">
        <f>IFERROR(_xlfn.IFNA(VLOOKUP(Fullmath[[#This Row],[M2]],$H$2:$L1786,2,FALSE),VLOOKUP(Fullmath[[#This Row],[M2]],$H1788:$L$2227,2,FALSE)),0)</f>
        <v>0</v>
      </c>
      <c r="T1787" s="16">
        <f>IFERROR(_xlfn.IFNA(VLOOKUP(Fullmath[[#This Row],[M2]],$H$2:$L1786,4,FALSE),VLOOKUP(Fullmath[[#This Row],[M2]],$H1788:$L$2227,4,FALSE)),0)</f>
        <v>0</v>
      </c>
      <c r="W1787" s="15">
        <f>IFERROR(_xlfn.IFNA(VLOOKUP(Fullmath[[#This Row],[M3]],$H$2:$L1786,2,FALSE),VLOOKUP(Fullmath[[#This Row],[M3]],$H1788:$L$2227,2,FALSE)),0)</f>
        <v>0</v>
      </c>
      <c r="X1787" s="16">
        <f>IFERROR(_xlfn.IFNA(VLOOKUP(Fullmath[[#This Row],[M3]],$H$2:$L1786,4,FALSE),VLOOKUP(Fullmath[[#This Row],[M3]],$H1788:$L$2227,4,FALSE)),0)</f>
        <v>0</v>
      </c>
      <c r="AA1787" s="15">
        <f>IFERROR(_xlfn.IFNA(VLOOKUP(Fullmath[[#This Row],[M4]],$H$2:$L1786,2,FALSE),VLOOKUP(Fullmath[[#This Row],[M4]],$H1788:$L$2227,2,FALSE)),0)</f>
        <v>0</v>
      </c>
      <c r="AB1787" s="16">
        <f>IFERROR(_xlfn.IFNA(VLOOKUP(Fullmath[[#This Row],[M4]],$H$2:$L1786,4,FALSE),VLOOKUP(Fullmath[[#This Row],[M4]],$H1788:$L$2227,4,FALSE)),0)</f>
        <v>0</v>
      </c>
      <c r="AE1787" s="15">
        <f>IFERROR(_xlfn.IFNA(VLOOKUP(Fullmath[[#This Row],[M5]],$H$2:$L1786,2,FALSE),VLOOKUP(Fullmath[[#This Row],[M5]],$H1788:$L$2227,2,FALSE)),0)</f>
        <v>0</v>
      </c>
      <c r="AF1787" s="16">
        <f>IFERROR(_xlfn.IFNA(VLOOKUP(Fullmath[[#This Row],[M5]],$H$2:$L1786,4,FALSE),VLOOKUP(Fullmath[[#This Row],[M5]],$H1788:$L$2227,4,FALSE)),0)</f>
        <v>0</v>
      </c>
      <c r="AI1787" s="15">
        <f>IFERROR(_xlfn.IFNA(VLOOKUP(Fullmath[[#This Row],[M6]],$H$2:$L1786,2,FALSE),VLOOKUP(Fullmath[[#This Row],[M6]],$H1788:$L$2227,2,FALSE)),0)</f>
        <v>0</v>
      </c>
      <c r="AJ1787" s="16">
        <f>IFERROR(_xlfn.IFNA(VLOOKUP(Fullmath[[#This Row],[M6]],$H$2:$L1786,4,FALSE),VLOOKUP(Fullmath[[#This Row],[M6]],$H1788:$L$2227,4,FALSE)),0)</f>
        <v>0</v>
      </c>
      <c r="AM1787" s="6">
        <f>(IFERROR(VLOOKUP(AK1787,Components[[Name]:[Price]],2,FALSE),0))</f>
        <v>0</v>
      </c>
      <c r="AP1787" s="6">
        <f>(IFERROR(VLOOKUP(AN1787,Components[[Name]:[Price]],2,FALSE),0))</f>
        <v>0</v>
      </c>
      <c r="AS1787" s="6">
        <f>(IFERROR(VLOOKUP(AQ1787,Components[[Name]:[Price]],2,FALSE),0))</f>
        <v>0</v>
      </c>
      <c r="AV1787" s="6">
        <f>(IFERROR(VLOOKUP(AT1787,Components[[Name]:[Price]],2,FALSE),0))</f>
        <v>0</v>
      </c>
      <c r="AY1787" s="6">
        <f>(IFERROR(VLOOKUP(AW1787,Components[[Name]:[Price]],2,FALSE),0))</f>
        <v>0</v>
      </c>
      <c r="BB1787" s="6">
        <f>(IFERROR(VLOOKUP(AZ1787,Components[[Name]:[Price]],2,FALSE),0))</f>
        <v>0</v>
      </c>
    </row>
    <row r="1788" spans="9:54" x14ac:dyDescent="0.2">
      <c r="I1788" s="7" t="e">
        <f>Fullmath[[#This Row],[Total CP]]/Fullmath[[#This Row],[Quantity]]</f>
        <v>#DIV/0!</v>
      </c>
      <c r="J17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8" s="6" t="e">
        <f>Fullmath[[#This Row],[Mat Cost]]/Fullmath[[#This Row],[Quantity]]</f>
        <v>#DIV/0!</v>
      </c>
      <c r="L17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8" s="14"/>
      <c r="O1788" s="15">
        <f>IFERROR(_xlfn.IFNA(VLOOKUP(Fullmath[[#This Row],[M1]],$H$2:$L1787,2,FALSE),VLOOKUP(Fullmath[[#This Row],[M1]],$H1789:$L$2227,2,FALSE)),0)</f>
        <v>0</v>
      </c>
      <c r="P1788" s="16">
        <f>IFERROR(_xlfn.IFNA(VLOOKUP(Fullmath[[#This Row],[M1]],$H$2:$L1787,4,FALSE),VLOOKUP(Fullmath[[#This Row],[M1]],$H1789:$L$2227,4,FALSE)),0)</f>
        <v>0</v>
      </c>
      <c r="S1788" s="15">
        <f>IFERROR(_xlfn.IFNA(VLOOKUP(Fullmath[[#This Row],[M2]],$H$2:$L1787,2,FALSE),VLOOKUP(Fullmath[[#This Row],[M2]],$H1789:$L$2227,2,FALSE)),0)</f>
        <v>0</v>
      </c>
      <c r="T1788" s="16">
        <f>IFERROR(_xlfn.IFNA(VLOOKUP(Fullmath[[#This Row],[M2]],$H$2:$L1787,4,FALSE),VLOOKUP(Fullmath[[#This Row],[M2]],$H1789:$L$2227,4,FALSE)),0)</f>
        <v>0</v>
      </c>
      <c r="W1788" s="15">
        <f>IFERROR(_xlfn.IFNA(VLOOKUP(Fullmath[[#This Row],[M3]],$H$2:$L1787,2,FALSE),VLOOKUP(Fullmath[[#This Row],[M3]],$H1789:$L$2227,2,FALSE)),0)</f>
        <v>0</v>
      </c>
      <c r="X1788" s="16">
        <f>IFERROR(_xlfn.IFNA(VLOOKUP(Fullmath[[#This Row],[M3]],$H$2:$L1787,4,FALSE),VLOOKUP(Fullmath[[#This Row],[M3]],$H1789:$L$2227,4,FALSE)),0)</f>
        <v>0</v>
      </c>
      <c r="AA1788" s="15">
        <f>IFERROR(_xlfn.IFNA(VLOOKUP(Fullmath[[#This Row],[M4]],$H$2:$L1787,2,FALSE),VLOOKUP(Fullmath[[#This Row],[M4]],$H1789:$L$2227,2,FALSE)),0)</f>
        <v>0</v>
      </c>
      <c r="AB1788" s="16">
        <f>IFERROR(_xlfn.IFNA(VLOOKUP(Fullmath[[#This Row],[M4]],$H$2:$L1787,4,FALSE),VLOOKUP(Fullmath[[#This Row],[M4]],$H1789:$L$2227,4,FALSE)),0)</f>
        <v>0</v>
      </c>
      <c r="AE1788" s="15">
        <f>IFERROR(_xlfn.IFNA(VLOOKUP(Fullmath[[#This Row],[M5]],$H$2:$L1787,2,FALSE),VLOOKUP(Fullmath[[#This Row],[M5]],$H1789:$L$2227,2,FALSE)),0)</f>
        <v>0</v>
      </c>
      <c r="AF1788" s="16">
        <f>IFERROR(_xlfn.IFNA(VLOOKUP(Fullmath[[#This Row],[M5]],$H$2:$L1787,4,FALSE),VLOOKUP(Fullmath[[#This Row],[M5]],$H1789:$L$2227,4,FALSE)),0)</f>
        <v>0</v>
      </c>
      <c r="AI1788" s="15">
        <f>IFERROR(_xlfn.IFNA(VLOOKUP(Fullmath[[#This Row],[M6]],$H$2:$L1787,2,FALSE),VLOOKUP(Fullmath[[#This Row],[M6]],$H1789:$L$2227,2,FALSE)),0)</f>
        <v>0</v>
      </c>
      <c r="AJ1788" s="16">
        <f>IFERROR(_xlfn.IFNA(VLOOKUP(Fullmath[[#This Row],[M6]],$H$2:$L1787,4,FALSE),VLOOKUP(Fullmath[[#This Row],[M6]],$H1789:$L$2227,4,FALSE)),0)</f>
        <v>0</v>
      </c>
      <c r="AM1788" s="6">
        <f>(IFERROR(VLOOKUP(AK1788,Components[[Name]:[Price]],2,FALSE),0))</f>
        <v>0</v>
      </c>
      <c r="AP1788" s="6">
        <f>(IFERROR(VLOOKUP(AN1788,Components[[Name]:[Price]],2,FALSE),0))</f>
        <v>0</v>
      </c>
      <c r="AS1788" s="6">
        <f>(IFERROR(VLOOKUP(AQ1788,Components[[Name]:[Price]],2,FALSE),0))</f>
        <v>0</v>
      </c>
      <c r="AV1788" s="6">
        <f>(IFERROR(VLOOKUP(AT1788,Components[[Name]:[Price]],2,FALSE),0))</f>
        <v>0</v>
      </c>
      <c r="AY1788" s="6">
        <f>(IFERROR(VLOOKUP(AW1788,Components[[Name]:[Price]],2,FALSE),0))</f>
        <v>0</v>
      </c>
      <c r="BB1788" s="6">
        <f>(IFERROR(VLOOKUP(AZ1788,Components[[Name]:[Price]],2,FALSE),0))</f>
        <v>0</v>
      </c>
    </row>
    <row r="1789" spans="9:54" x14ac:dyDescent="0.2">
      <c r="I1789" s="7" t="e">
        <f>Fullmath[[#This Row],[Total CP]]/Fullmath[[#This Row],[Quantity]]</f>
        <v>#DIV/0!</v>
      </c>
      <c r="J17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89" s="6" t="e">
        <f>Fullmath[[#This Row],[Mat Cost]]/Fullmath[[#This Row],[Quantity]]</f>
        <v>#DIV/0!</v>
      </c>
      <c r="L17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89" s="14"/>
      <c r="O1789" s="15">
        <f>IFERROR(_xlfn.IFNA(VLOOKUP(Fullmath[[#This Row],[M1]],$H$2:$L1788,2,FALSE),VLOOKUP(Fullmath[[#This Row],[M1]],$H1790:$L$2227,2,FALSE)),0)</f>
        <v>0</v>
      </c>
      <c r="P1789" s="16">
        <f>IFERROR(_xlfn.IFNA(VLOOKUP(Fullmath[[#This Row],[M1]],$H$2:$L1788,4,FALSE),VLOOKUP(Fullmath[[#This Row],[M1]],$H1790:$L$2227,4,FALSE)),0)</f>
        <v>0</v>
      </c>
      <c r="S1789" s="15">
        <f>IFERROR(_xlfn.IFNA(VLOOKUP(Fullmath[[#This Row],[M2]],$H$2:$L1788,2,FALSE),VLOOKUP(Fullmath[[#This Row],[M2]],$H1790:$L$2227,2,FALSE)),0)</f>
        <v>0</v>
      </c>
      <c r="T1789" s="16">
        <f>IFERROR(_xlfn.IFNA(VLOOKUP(Fullmath[[#This Row],[M2]],$H$2:$L1788,4,FALSE),VLOOKUP(Fullmath[[#This Row],[M2]],$H1790:$L$2227,4,FALSE)),0)</f>
        <v>0</v>
      </c>
      <c r="W1789" s="15">
        <f>IFERROR(_xlfn.IFNA(VLOOKUP(Fullmath[[#This Row],[M3]],$H$2:$L1788,2,FALSE),VLOOKUP(Fullmath[[#This Row],[M3]],$H1790:$L$2227,2,FALSE)),0)</f>
        <v>0</v>
      </c>
      <c r="X1789" s="16">
        <f>IFERROR(_xlfn.IFNA(VLOOKUP(Fullmath[[#This Row],[M3]],$H$2:$L1788,4,FALSE),VLOOKUP(Fullmath[[#This Row],[M3]],$H1790:$L$2227,4,FALSE)),0)</f>
        <v>0</v>
      </c>
      <c r="AA1789" s="15">
        <f>IFERROR(_xlfn.IFNA(VLOOKUP(Fullmath[[#This Row],[M4]],$H$2:$L1788,2,FALSE),VLOOKUP(Fullmath[[#This Row],[M4]],$H1790:$L$2227,2,FALSE)),0)</f>
        <v>0</v>
      </c>
      <c r="AB1789" s="16">
        <f>IFERROR(_xlfn.IFNA(VLOOKUP(Fullmath[[#This Row],[M4]],$H$2:$L1788,4,FALSE),VLOOKUP(Fullmath[[#This Row],[M4]],$H1790:$L$2227,4,FALSE)),0)</f>
        <v>0</v>
      </c>
      <c r="AE1789" s="15">
        <f>IFERROR(_xlfn.IFNA(VLOOKUP(Fullmath[[#This Row],[M5]],$H$2:$L1788,2,FALSE),VLOOKUP(Fullmath[[#This Row],[M5]],$H1790:$L$2227,2,FALSE)),0)</f>
        <v>0</v>
      </c>
      <c r="AF1789" s="16">
        <f>IFERROR(_xlfn.IFNA(VLOOKUP(Fullmath[[#This Row],[M5]],$H$2:$L1788,4,FALSE),VLOOKUP(Fullmath[[#This Row],[M5]],$H1790:$L$2227,4,FALSE)),0)</f>
        <v>0</v>
      </c>
      <c r="AI1789" s="15">
        <f>IFERROR(_xlfn.IFNA(VLOOKUP(Fullmath[[#This Row],[M6]],$H$2:$L1788,2,FALSE),VLOOKUP(Fullmath[[#This Row],[M6]],$H1790:$L$2227,2,FALSE)),0)</f>
        <v>0</v>
      </c>
      <c r="AJ1789" s="16">
        <f>IFERROR(_xlfn.IFNA(VLOOKUP(Fullmath[[#This Row],[M6]],$H$2:$L1788,4,FALSE),VLOOKUP(Fullmath[[#This Row],[M6]],$H1790:$L$2227,4,FALSE)),0)</f>
        <v>0</v>
      </c>
      <c r="AM1789" s="6">
        <f>(IFERROR(VLOOKUP(AK1789,Components[[Name]:[Price]],2,FALSE),0))</f>
        <v>0</v>
      </c>
      <c r="AP1789" s="6">
        <f>(IFERROR(VLOOKUP(AN1789,Components[[Name]:[Price]],2,FALSE),0))</f>
        <v>0</v>
      </c>
      <c r="AS1789" s="6">
        <f>(IFERROR(VLOOKUP(AQ1789,Components[[Name]:[Price]],2,FALSE),0))</f>
        <v>0</v>
      </c>
      <c r="AV1789" s="6">
        <f>(IFERROR(VLOOKUP(AT1789,Components[[Name]:[Price]],2,FALSE),0))</f>
        <v>0</v>
      </c>
      <c r="AY1789" s="6">
        <f>(IFERROR(VLOOKUP(AW1789,Components[[Name]:[Price]],2,FALSE),0))</f>
        <v>0</v>
      </c>
      <c r="BB1789" s="6">
        <f>(IFERROR(VLOOKUP(AZ1789,Components[[Name]:[Price]],2,FALSE),0))</f>
        <v>0</v>
      </c>
    </row>
    <row r="1790" spans="9:54" x14ac:dyDescent="0.2">
      <c r="I1790" s="7" t="e">
        <f>Fullmath[[#This Row],[Total CP]]/Fullmath[[#This Row],[Quantity]]</f>
        <v>#DIV/0!</v>
      </c>
      <c r="J17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0" s="6" t="e">
        <f>Fullmath[[#This Row],[Mat Cost]]/Fullmath[[#This Row],[Quantity]]</f>
        <v>#DIV/0!</v>
      </c>
      <c r="L17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0" s="14"/>
      <c r="O1790" s="15">
        <f>IFERROR(_xlfn.IFNA(VLOOKUP(Fullmath[[#This Row],[M1]],$H$2:$L1789,2,FALSE),VLOOKUP(Fullmath[[#This Row],[M1]],$H1791:$L$2227,2,FALSE)),0)</f>
        <v>0</v>
      </c>
      <c r="P1790" s="16">
        <f>IFERROR(_xlfn.IFNA(VLOOKUP(Fullmath[[#This Row],[M1]],$H$2:$L1789,4,FALSE),VLOOKUP(Fullmath[[#This Row],[M1]],$H1791:$L$2227,4,FALSE)),0)</f>
        <v>0</v>
      </c>
      <c r="S1790" s="15">
        <f>IFERROR(_xlfn.IFNA(VLOOKUP(Fullmath[[#This Row],[M2]],$H$2:$L1789,2,FALSE),VLOOKUP(Fullmath[[#This Row],[M2]],$H1791:$L$2227,2,FALSE)),0)</f>
        <v>0</v>
      </c>
      <c r="T1790" s="16">
        <f>IFERROR(_xlfn.IFNA(VLOOKUP(Fullmath[[#This Row],[M2]],$H$2:$L1789,4,FALSE),VLOOKUP(Fullmath[[#This Row],[M2]],$H1791:$L$2227,4,FALSE)),0)</f>
        <v>0</v>
      </c>
      <c r="W1790" s="15">
        <f>IFERROR(_xlfn.IFNA(VLOOKUP(Fullmath[[#This Row],[M3]],$H$2:$L1789,2,FALSE),VLOOKUP(Fullmath[[#This Row],[M3]],$H1791:$L$2227,2,FALSE)),0)</f>
        <v>0</v>
      </c>
      <c r="X1790" s="16">
        <f>IFERROR(_xlfn.IFNA(VLOOKUP(Fullmath[[#This Row],[M3]],$H$2:$L1789,4,FALSE),VLOOKUP(Fullmath[[#This Row],[M3]],$H1791:$L$2227,4,FALSE)),0)</f>
        <v>0</v>
      </c>
      <c r="AA1790" s="15">
        <f>IFERROR(_xlfn.IFNA(VLOOKUP(Fullmath[[#This Row],[M4]],$H$2:$L1789,2,FALSE),VLOOKUP(Fullmath[[#This Row],[M4]],$H1791:$L$2227,2,FALSE)),0)</f>
        <v>0</v>
      </c>
      <c r="AB1790" s="16">
        <f>IFERROR(_xlfn.IFNA(VLOOKUP(Fullmath[[#This Row],[M4]],$H$2:$L1789,4,FALSE),VLOOKUP(Fullmath[[#This Row],[M4]],$H1791:$L$2227,4,FALSE)),0)</f>
        <v>0</v>
      </c>
      <c r="AE1790" s="15">
        <f>IFERROR(_xlfn.IFNA(VLOOKUP(Fullmath[[#This Row],[M5]],$H$2:$L1789,2,FALSE),VLOOKUP(Fullmath[[#This Row],[M5]],$H1791:$L$2227,2,FALSE)),0)</f>
        <v>0</v>
      </c>
      <c r="AF1790" s="16">
        <f>IFERROR(_xlfn.IFNA(VLOOKUP(Fullmath[[#This Row],[M5]],$H$2:$L1789,4,FALSE),VLOOKUP(Fullmath[[#This Row],[M5]],$H1791:$L$2227,4,FALSE)),0)</f>
        <v>0</v>
      </c>
      <c r="AI1790" s="15">
        <f>IFERROR(_xlfn.IFNA(VLOOKUP(Fullmath[[#This Row],[M6]],$H$2:$L1789,2,FALSE),VLOOKUP(Fullmath[[#This Row],[M6]],$H1791:$L$2227,2,FALSE)),0)</f>
        <v>0</v>
      </c>
      <c r="AJ1790" s="16">
        <f>IFERROR(_xlfn.IFNA(VLOOKUP(Fullmath[[#This Row],[M6]],$H$2:$L1789,4,FALSE),VLOOKUP(Fullmath[[#This Row],[M6]],$H1791:$L$2227,4,FALSE)),0)</f>
        <v>0</v>
      </c>
      <c r="AM1790" s="6">
        <f>(IFERROR(VLOOKUP(AK1790,Components[[Name]:[Price]],2,FALSE),0))</f>
        <v>0</v>
      </c>
      <c r="AP1790" s="6">
        <f>(IFERROR(VLOOKUP(AN1790,Components[[Name]:[Price]],2,FALSE),0))</f>
        <v>0</v>
      </c>
      <c r="AS1790" s="6">
        <f>(IFERROR(VLOOKUP(AQ1790,Components[[Name]:[Price]],2,FALSE),0))</f>
        <v>0</v>
      </c>
      <c r="AV1790" s="6">
        <f>(IFERROR(VLOOKUP(AT1790,Components[[Name]:[Price]],2,FALSE),0))</f>
        <v>0</v>
      </c>
      <c r="AY1790" s="6">
        <f>(IFERROR(VLOOKUP(AW1790,Components[[Name]:[Price]],2,FALSE),0))</f>
        <v>0</v>
      </c>
      <c r="BB1790" s="6">
        <f>(IFERROR(VLOOKUP(AZ1790,Components[[Name]:[Price]],2,FALSE),0))</f>
        <v>0</v>
      </c>
    </row>
    <row r="1791" spans="9:54" x14ac:dyDescent="0.2">
      <c r="I1791" s="7" t="e">
        <f>Fullmath[[#This Row],[Total CP]]/Fullmath[[#This Row],[Quantity]]</f>
        <v>#DIV/0!</v>
      </c>
      <c r="J17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1" s="6" t="e">
        <f>Fullmath[[#This Row],[Mat Cost]]/Fullmath[[#This Row],[Quantity]]</f>
        <v>#DIV/0!</v>
      </c>
      <c r="L17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1" s="14"/>
      <c r="O1791" s="15">
        <f>IFERROR(_xlfn.IFNA(VLOOKUP(Fullmath[[#This Row],[M1]],$H$2:$L1790,2,FALSE),VLOOKUP(Fullmath[[#This Row],[M1]],$H1792:$L$2227,2,FALSE)),0)</f>
        <v>0</v>
      </c>
      <c r="P1791" s="16">
        <f>IFERROR(_xlfn.IFNA(VLOOKUP(Fullmath[[#This Row],[M1]],$H$2:$L1790,4,FALSE),VLOOKUP(Fullmath[[#This Row],[M1]],$H1792:$L$2227,4,FALSE)),0)</f>
        <v>0</v>
      </c>
      <c r="S1791" s="15">
        <f>IFERROR(_xlfn.IFNA(VLOOKUP(Fullmath[[#This Row],[M2]],$H$2:$L1790,2,FALSE),VLOOKUP(Fullmath[[#This Row],[M2]],$H1792:$L$2227,2,FALSE)),0)</f>
        <v>0</v>
      </c>
      <c r="T1791" s="16">
        <f>IFERROR(_xlfn.IFNA(VLOOKUP(Fullmath[[#This Row],[M2]],$H$2:$L1790,4,FALSE),VLOOKUP(Fullmath[[#This Row],[M2]],$H1792:$L$2227,4,FALSE)),0)</f>
        <v>0</v>
      </c>
      <c r="W1791" s="15">
        <f>IFERROR(_xlfn.IFNA(VLOOKUP(Fullmath[[#This Row],[M3]],$H$2:$L1790,2,FALSE),VLOOKUP(Fullmath[[#This Row],[M3]],$H1792:$L$2227,2,FALSE)),0)</f>
        <v>0</v>
      </c>
      <c r="X1791" s="16">
        <f>IFERROR(_xlfn.IFNA(VLOOKUP(Fullmath[[#This Row],[M3]],$H$2:$L1790,4,FALSE),VLOOKUP(Fullmath[[#This Row],[M3]],$H1792:$L$2227,4,FALSE)),0)</f>
        <v>0</v>
      </c>
      <c r="AA1791" s="15">
        <f>IFERROR(_xlfn.IFNA(VLOOKUP(Fullmath[[#This Row],[M4]],$H$2:$L1790,2,FALSE),VLOOKUP(Fullmath[[#This Row],[M4]],$H1792:$L$2227,2,FALSE)),0)</f>
        <v>0</v>
      </c>
      <c r="AB1791" s="16">
        <f>IFERROR(_xlfn.IFNA(VLOOKUP(Fullmath[[#This Row],[M4]],$H$2:$L1790,4,FALSE),VLOOKUP(Fullmath[[#This Row],[M4]],$H1792:$L$2227,4,FALSE)),0)</f>
        <v>0</v>
      </c>
      <c r="AE1791" s="15">
        <f>IFERROR(_xlfn.IFNA(VLOOKUP(Fullmath[[#This Row],[M5]],$H$2:$L1790,2,FALSE),VLOOKUP(Fullmath[[#This Row],[M5]],$H1792:$L$2227,2,FALSE)),0)</f>
        <v>0</v>
      </c>
      <c r="AF1791" s="16">
        <f>IFERROR(_xlfn.IFNA(VLOOKUP(Fullmath[[#This Row],[M5]],$H$2:$L1790,4,FALSE),VLOOKUP(Fullmath[[#This Row],[M5]],$H1792:$L$2227,4,FALSE)),0)</f>
        <v>0</v>
      </c>
      <c r="AI1791" s="15">
        <f>IFERROR(_xlfn.IFNA(VLOOKUP(Fullmath[[#This Row],[M6]],$H$2:$L1790,2,FALSE),VLOOKUP(Fullmath[[#This Row],[M6]],$H1792:$L$2227,2,FALSE)),0)</f>
        <v>0</v>
      </c>
      <c r="AJ1791" s="16">
        <f>IFERROR(_xlfn.IFNA(VLOOKUP(Fullmath[[#This Row],[M6]],$H$2:$L1790,4,FALSE),VLOOKUP(Fullmath[[#This Row],[M6]],$H1792:$L$2227,4,FALSE)),0)</f>
        <v>0</v>
      </c>
      <c r="AM1791" s="6">
        <f>(IFERROR(VLOOKUP(AK1791,Components[[Name]:[Price]],2,FALSE),0))</f>
        <v>0</v>
      </c>
      <c r="AP1791" s="6">
        <f>(IFERROR(VLOOKUP(AN1791,Components[[Name]:[Price]],2,FALSE),0))</f>
        <v>0</v>
      </c>
      <c r="AS1791" s="6">
        <f>(IFERROR(VLOOKUP(AQ1791,Components[[Name]:[Price]],2,FALSE),0))</f>
        <v>0</v>
      </c>
      <c r="AV1791" s="6">
        <f>(IFERROR(VLOOKUP(AT1791,Components[[Name]:[Price]],2,FALSE),0))</f>
        <v>0</v>
      </c>
      <c r="AY1791" s="6">
        <f>(IFERROR(VLOOKUP(AW1791,Components[[Name]:[Price]],2,FALSE),0))</f>
        <v>0</v>
      </c>
      <c r="BB1791" s="6">
        <f>(IFERROR(VLOOKUP(AZ1791,Components[[Name]:[Price]],2,FALSE),0))</f>
        <v>0</v>
      </c>
    </row>
    <row r="1792" spans="9:54" x14ac:dyDescent="0.2">
      <c r="I1792" s="7" t="e">
        <f>Fullmath[[#This Row],[Total CP]]/Fullmath[[#This Row],[Quantity]]</f>
        <v>#DIV/0!</v>
      </c>
      <c r="J17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2" s="6" t="e">
        <f>Fullmath[[#This Row],[Mat Cost]]/Fullmath[[#This Row],[Quantity]]</f>
        <v>#DIV/0!</v>
      </c>
      <c r="L17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2" s="14"/>
      <c r="O1792" s="15">
        <f>IFERROR(_xlfn.IFNA(VLOOKUP(Fullmath[[#This Row],[M1]],$H$2:$L1791,2,FALSE),VLOOKUP(Fullmath[[#This Row],[M1]],$H1793:$L$2227,2,FALSE)),0)</f>
        <v>0</v>
      </c>
      <c r="P1792" s="16">
        <f>IFERROR(_xlfn.IFNA(VLOOKUP(Fullmath[[#This Row],[M1]],$H$2:$L1791,4,FALSE),VLOOKUP(Fullmath[[#This Row],[M1]],$H1793:$L$2227,4,FALSE)),0)</f>
        <v>0</v>
      </c>
      <c r="S1792" s="15">
        <f>IFERROR(_xlfn.IFNA(VLOOKUP(Fullmath[[#This Row],[M2]],$H$2:$L1791,2,FALSE),VLOOKUP(Fullmath[[#This Row],[M2]],$H1793:$L$2227,2,FALSE)),0)</f>
        <v>0</v>
      </c>
      <c r="T1792" s="16">
        <f>IFERROR(_xlfn.IFNA(VLOOKUP(Fullmath[[#This Row],[M2]],$H$2:$L1791,4,FALSE),VLOOKUP(Fullmath[[#This Row],[M2]],$H1793:$L$2227,4,FALSE)),0)</f>
        <v>0</v>
      </c>
      <c r="W1792" s="15">
        <f>IFERROR(_xlfn.IFNA(VLOOKUP(Fullmath[[#This Row],[M3]],$H$2:$L1791,2,FALSE),VLOOKUP(Fullmath[[#This Row],[M3]],$H1793:$L$2227,2,FALSE)),0)</f>
        <v>0</v>
      </c>
      <c r="X1792" s="16">
        <f>IFERROR(_xlfn.IFNA(VLOOKUP(Fullmath[[#This Row],[M3]],$H$2:$L1791,4,FALSE),VLOOKUP(Fullmath[[#This Row],[M3]],$H1793:$L$2227,4,FALSE)),0)</f>
        <v>0</v>
      </c>
      <c r="AA1792" s="15">
        <f>IFERROR(_xlfn.IFNA(VLOOKUP(Fullmath[[#This Row],[M4]],$H$2:$L1791,2,FALSE),VLOOKUP(Fullmath[[#This Row],[M4]],$H1793:$L$2227,2,FALSE)),0)</f>
        <v>0</v>
      </c>
      <c r="AB1792" s="16">
        <f>IFERROR(_xlfn.IFNA(VLOOKUP(Fullmath[[#This Row],[M4]],$H$2:$L1791,4,FALSE),VLOOKUP(Fullmath[[#This Row],[M4]],$H1793:$L$2227,4,FALSE)),0)</f>
        <v>0</v>
      </c>
      <c r="AE1792" s="15">
        <f>IFERROR(_xlfn.IFNA(VLOOKUP(Fullmath[[#This Row],[M5]],$H$2:$L1791,2,FALSE),VLOOKUP(Fullmath[[#This Row],[M5]],$H1793:$L$2227,2,FALSE)),0)</f>
        <v>0</v>
      </c>
      <c r="AF1792" s="16">
        <f>IFERROR(_xlfn.IFNA(VLOOKUP(Fullmath[[#This Row],[M5]],$H$2:$L1791,4,FALSE),VLOOKUP(Fullmath[[#This Row],[M5]],$H1793:$L$2227,4,FALSE)),0)</f>
        <v>0</v>
      </c>
      <c r="AI1792" s="15">
        <f>IFERROR(_xlfn.IFNA(VLOOKUP(Fullmath[[#This Row],[M6]],$H$2:$L1791,2,FALSE),VLOOKUP(Fullmath[[#This Row],[M6]],$H1793:$L$2227,2,FALSE)),0)</f>
        <v>0</v>
      </c>
      <c r="AJ1792" s="16">
        <f>IFERROR(_xlfn.IFNA(VLOOKUP(Fullmath[[#This Row],[M6]],$H$2:$L1791,4,FALSE),VLOOKUP(Fullmath[[#This Row],[M6]],$H1793:$L$2227,4,FALSE)),0)</f>
        <v>0</v>
      </c>
      <c r="AM1792" s="6">
        <f>(IFERROR(VLOOKUP(AK1792,Components[[Name]:[Price]],2,FALSE),0))</f>
        <v>0</v>
      </c>
      <c r="AP1792" s="6">
        <f>(IFERROR(VLOOKUP(AN1792,Components[[Name]:[Price]],2,FALSE),0))</f>
        <v>0</v>
      </c>
      <c r="AS1792" s="6">
        <f>(IFERROR(VLOOKUP(AQ1792,Components[[Name]:[Price]],2,FALSE),0))</f>
        <v>0</v>
      </c>
      <c r="AV1792" s="6">
        <f>(IFERROR(VLOOKUP(AT1792,Components[[Name]:[Price]],2,FALSE),0))</f>
        <v>0</v>
      </c>
      <c r="AY1792" s="6">
        <f>(IFERROR(VLOOKUP(AW1792,Components[[Name]:[Price]],2,FALSE),0))</f>
        <v>0</v>
      </c>
      <c r="BB1792" s="6">
        <f>(IFERROR(VLOOKUP(AZ1792,Components[[Name]:[Price]],2,FALSE),0))</f>
        <v>0</v>
      </c>
    </row>
    <row r="1793" spans="9:54" x14ac:dyDescent="0.2">
      <c r="I1793" s="7" t="e">
        <f>Fullmath[[#This Row],[Total CP]]/Fullmath[[#This Row],[Quantity]]</f>
        <v>#DIV/0!</v>
      </c>
      <c r="J17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3" s="6" t="e">
        <f>Fullmath[[#This Row],[Mat Cost]]/Fullmath[[#This Row],[Quantity]]</f>
        <v>#DIV/0!</v>
      </c>
      <c r="L17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3" s="14"/>
      <c r="O1793" s="15">
        <f>IFERROR(_xlfn.IFNA(VLOOKUP(Fullmath[[#This Row],[M1]],$H$2:$L1792,2,FALSE),VLOOKUP(Fullmath[[#This Row],[M1]],$H1794:$L$2227,2,FALSE)),0)</f>
        <v>0</v>
      </c>
      <c r="P1793" s="16">
        <f>IFERROR(_xlfn.IFNA(VLOOKUP(Fullmath[[#This Row],[M1]],$H$2:$L1792,4,FALSE),VLOOKUP(Fullmath[[#This Row],[M1]],$H1794:$L$2227,4,FALSE)),0)</f>
        <v>0</v>
      </c>
      <c r="S1793" s="15">
        <f>IFERROR(_xlfn.IFNA(VLOOKUP(Fullmath[[#This Row],[M2]],$H$2:$L1792,2,FALSE),VLOOKUP(Fullmath[[#This Row],[M2]],$H1794:$L$2227,2,FALSE)),0)</f>
        <v>0</v>
      </c>
      <c r="T1793" s="16">
        <f>IFERROR(_xlfn.IFNA(VLOOKUP(Fullmath[[#This Row],[M2]],$H$2:$L1792,4,FALSE),VLOOKUP(Fullmath[[#This Row],[M2]],$H1794:$L$2227,4,FALSE)),0)</f>
        <v>0</v>
      </c>
      <c r="W1793" s="15">
        <f>IFERROR(_xlfn.IFNA(VLOOKUP(Fullmath[[#This Row],[M3]],$H$2:$L1792,2,FALSE),VLOOKUP(Fullmath[[#This Row],[M3]],$H1794:$L$2227,2,FALSE)),0)</f>
        <v>0</v>
      </c>
      <c r="X1793" s="16">
        <f>IFERROR(_xlfn.IFNA(VLOOKUP(Fullmath[[#This Row],[M3]],$H$2:$L1792,4,FALSE),VLOOKUP(Fullmath[[#This Row],[M3]],$H1794:$L$2227,4,FALSE)),0)</f>
        <v>0</v>
      </c>
      <c r="AA1793" s="15">
        <f>IFERROR(_xlfn.IFNA(VLOOKUP(Fullmath[[#This Row],[M4]],$H$2:$L1792,2,FALSE),VLOOKUP(Fullmath[[#This Row],[M4]],$H1794:$L$2227,2,FALSE)),0)</f>
        <v>0</v>
      </c>
      <c r="AB1793" s="16">
        <f>IFERROR(_xlfn.IFNA(VLOOKUP(Fullmath[[#This Row],[M4]],$H$2:$L1792,4,FALSE),VLOOKUP(Fullmath[[#This Row],[M4]],$H1794:$L$2227,4,FALSE)),0)</f>
        <v>0</v>
      </c>
      <c r="AE1793" s="15">
        <f>IFERROR(_xlfn.IFNA(VLOOKUP(Fullmath[[#This Row],[M5]],$H$2:$L1792,2,FALSE),VLOOKUP(Fullmath[[#This Row],[M5]],$H1794:$L$2227,2,FALSE)),0)</f>
        <v>0</v>
      </c>
      <c r="AF1793" s="16">
        <f>IFERROR(_xlfn.IFNA(VLOOKUP(Fullmath[[#This Row],[M5]],$H$2:$L1792,4,FALSE),VLOOKUP(Fullmath[[#This Row],[M5]],$H1794:$L$2227,4,FALSE)),0)</f>
        <v>0</v>
      </c>
      <c r="AI1793" s="15">
        <f>IFERROR(_xlfn.IFNA(VLOOKUP(Fullmath[[#This Row],[M6]],$H$2:$L1792,2,FALSE),VLOOKUP(Fullmath[[#This Row],[M6]],$H1794:$L$2227,2,FALSE)),0)</f>
        <v>0</v>
      </c>
      <c r="AJ1793" s="16">
        <f>IFERROR(_xlfn.IFNA(VLOOKUP(Fullmath[[#This Row],[M6]],$H$2:$L1792,4,FALSE),VLOOKUP(Fullmath[[#This Row],[M6]],$H1794:$L$2227,4,FALSE)),0)</f>
        <v>0</v>
      </c>
      <c r="AM1793" s="6">
        <f>(IFERROR(VLOOKUP(AK1793,Components[[Name]:[Price]],2,FALSE),0))</f>
        <v>0</v>
      </c>
      <c r="AP1793" s="6">
        <f>(IFERROR(VLOOKUP(AN1793,Components[[Name]:[Price]],2,FALSE),0))</f>
        <v>0</v>
      </c>
      <c r="AS1793" s="6">
        <f>(IFERROR(VLOOKUP(AQ1793,Components[[Name]:[Price]],2,FALSE),0))</f>
        <v>0</v>
      </c>
      <c r="AV1793" s="6">
        <f>(IFERROR(VLOOKUP(AT1793,Components[[Name]:[Price]],2,FALSE),0))</f>
        <v>0</v>
      </c>
      <c r="AY1793" s="6">
        <f>(IFERROR(VLOOKUP(AW1793,Components[[Name]:[Price]],2,FALSE),0))</f>
        <v>0</v>
      </c>
      <c r="BB1793" s="6">
        <f>(IFERROR(VLOOKUP(AZ1793,Components[[Name]:[Price]],2,FALSE),0))</f>
        <v>0</v>
      </c>
    </row>
    <row r="1794" spans="9:54" x14ac:dyDescent="0.2">
      <c r="I1794" s="7" t="e">
        <f>Fullmath[[#This Row],[Total CP]]/Fullmath[[#This Row],[Quantity]]</f>
        <v>#DIV/0!</v>
      </c>
      <c r="J17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4" s="6" t="e">
        <f>Fullmath[[#This Row],[Mat Cost]]/Fullmath[[#This Row],[Quantity]]</f>
        <v>#DIV/0!</v>
      </c>
      <c r="L17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4" s="14"/>
      <c r="O1794" s="15">
        <f>IFERROR(_xlfn.IFNA(VLOOKUP(Fullmath[[#This Row],[M1]],$H$2:$L1793,2,FALSE),VLOOKUP(Fullmath[[#This Row],[M1]],$H1795:$L$2227,2,FALSE)),0)</f>
        <v>0</v>
      </c>
      <c r="P1794" s="16">
        <f>IFERROR(_xlfn.IFNA(VLOOKUP(Fullmath[[#This Row],[M1]],$H$2:$L1793,4,FALSE),VLOOKUP(Fullmath[[#This Row],[M1]],$H1795:$L$2227,4,FALSE)),0)</f>
        <v>0</v>
      </c>
      <c r="S1794" s="15">
        <f>IFERROR(_xlfn.IFNA(VLOOKUP(Fullmath[[#This Row],[M2]],$H$2:$L1793,2,FALSE),VLOOKUP(Fullmath[[#This Row],[M2]],$H1795:$L$2227,2,FALSE)),0)</f>
        <v>0</v>
      </c>
      <c r="T1794" s="16">
        <f>IFERROR(_xlfn.IFNA(VLOOKUP(Fullmath[[#This Row],[M2]],$H$2:$L1793,4,FALSE),VLOOKUP(Fullmath[[#This Row],[M2]],$H1795:$L$2227,4,FALSE)),0)</f>
        <v>0</v>
      </c>
      <c r="W1794" s="15">
        <f>IFERROR(_xlfn.IFNA(VLOOKUP(Fullmath[[#This Row],[M3]],$H$2:$L1793,2,FALSE),VLOOKUP(Fullmath[[#This Row],[M3]],$H1795:$L$2227,2,FALSE)),0)</f>
        <v>0</v>
      </c>
      <c r="X1794" s="16">
        <f>IFERROR(_xlfn.IFNA(VLOOKUP(Fullmath[[#This Row],[M3]],$H$2:$L1793,4,FALSE),VLOOKUP(Fullmath[[#This Row],[M3]],$H1795:$L$2227,4,FALSE)),0)</f>
        <v>0</v>
      </c>
      <c r="AA1794" s="15">
        <f>IFERROR(_xlfn.IFNA(VLOOKUP(Fullmath[[#This Row],[M4]],$H$2:$L1793,2,FALSE),VLOOKUP(Fullmath[[#This Row],[M4]],$H1795:$L$2227,2,FALSE)),0)</f>
        <v>0</v>
      </c>
      <c r="AB1794" s="16">
        <f>IFERROR(_xlfn.IFNA(VLOOKUP(Fullmath[[#This Row],[M4]],$H$2:$L1793,4,FALSE),VLOOKUP(Fullmath[[#This Row],[M4]],$H1795:$L$2227,4,FALSE)),0)</f>
        <v>0</v>
      </c>
      <c r="AE1794" s="15">
        <f>IFERROR(_xlfn.IFNA(VLOOKUP(Fullmath[[#This Row],[M5]],$H$2:$L1793,2,FALSE),VLOOKUP(Fullmath[[#This Row],[M5]],$H1795:$L$2227,2,FALSE)),0)</f>
        <v>0</v>
      </c>
      <c r="AF1794" s="16">
        <f>IFERROR(_xlfn.IFNA(VLOOKUP(Fullmath[[#This Row],[M5]],$H$2:$L1793,4,FALSE),VLOOKUP(Fullmath[[#This Row],[M5]],$H1795:$L$2227,4,FALSE)),0)</f>
        <v>0</v>
      </c>
      <c r="AI1794" s="15">
        <f>IFERROR(_xlfn.IFNA(VLOOKUP(Fullmath[[#This Row],[M6]],$H$2:$L1793,2,FALSE),VLOOKUP(Fullmath[[#This Row],[M6]],$H1795:$L$2227,2,FALSE)),0)</f>
        <v>0</v>
      </c>
      <c r="AJ1794" s="16">
        <f>IFERROR(_xlfn.IFNA(VLOOKUP(Fullmath[[#This Row],[M6]],$H$2:$L1793,4,FALSE),VLOOKUP(Fullmath[[#This Row],[M6]],$H1795:$L$2227,4,FALSE)),0)</f>
        <v>0</v>
      </c>
      <c r="AM1794" s="6">
        <f>(IFERROR(VLOOKUP(AK1794,Components[[Name]:[Price]],2,FALSE),0))</f>
        <v>0</v>
      </c>
      <c r="AP1794" s="6">
        <f>(IFERROR(VLOOKUP(AN1794,Components[[Name]:[Price]],2,FALSE),0))</f>
        <v>0</v>
      </c>
      <c r="AS1794" s="6">
        <f>(IFERROR(VLOOKUP(AQ1794,Components[[Name]:[Price]],2,FALSE),0))</f>
        <v>0</v>
      </c>
      <c r="AV1794" s="6">
        <f>(IFERROR(VLOOKUP(AT1794,Components[[Name]:[Price]],2,FALSE),0))</f>
        <v>0</v>
      </c>
      <c r="AY1794" s="6">
        <f>(IFERROR(VLOOKUP(AW1794,Components[[Name]:[Price]],2,FALSE),0))</f>
        <v>0</v>
      </c>
      <c r="BB1794" s="6">
        <f>(IFERROR(VLOOKUP(AZ1794,Components[[Name]:[Price]],2,FALSE),0))</f>
        <v>0</v>
      </c>
    </row>
    <row r="1795" spans="9:54" x14ac:dyDescent="0.2">
      <c r="I1795" s="7" t="e">
        <f>Fullmath[[#This Row],[Total CP]]/Fullmath[[#This Row],[Quantity]]</f>
        <v>#DIV/0!</v>
      </c>
      <c r="J17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5" s="6" t="e">
        <f>Fullmath[[#This Row],[Mat Cost]]/Fullmath[[#This Row],[Quantity]]</f>
        <v>#DIV/0!</v>
      </c>
      <c r="L17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5" s="14"/>
      <c r="O1795" s="15">
        <f>IFERROR(_xlfn.IFNA(VLOOKUP(Fullmath[[#This Row],[M1]],$H$2:$L1794,2,FALSE),VLOOKUP(Fullmath[[#This Row],[M1]],$H1796:$L$2227,2,FALSE)),0)</f>
        <v>0</v>
      </c>
      <c r="P1795" s="16">
        <f>IFERROR(_xlfn.IFNA(VLOOKUP(Fullmath[[#This Row],[M1]],$H$2:$L1794,4,FALSE),VLOOKUP(Fullmath[[#This Row],[M1]],$H1796:$L$2227,4,FALSE)),0)</f>
        <v>0</v>
      </c>
      <c r="S1795" s="15">
        <f>IFERROR(_xlfn.IFNA(VLOOKUP(Fullmath[[#This Row],[M2]],$H$2:$L1794,2,FALSE),VLOOKUP(Fullmath[[#This Row],[M2]],$H1796:$L$2227,2,FALSE)),0)</f>
        <v>0</v>
      </c>
      <c r="T1795" s="16">
        <f>IFERROR(_xlfn.IFNA(VLOOKUP(Fullmath[[#This Row],[M2]],$H$2:$L1794,4,FALSE),VLOOKUP(Fullmath[[#This Row],[M2]],$H1796:$L$2227,4,FALSE)),0)</f>
        <v>0</v>
      </c>
      <c r="W1795" s="15">
        <f>IFERROR(_xlfn.IFNA(VLOOKUP(Fullmath[[#This Row],[M3]],$H$2:$L1794,2,FALSE),VLOOKUP(Fullmath[[#This Row],[M3]],$H1796:$L$2227,2,FALSE)),0)</f>
        <v>0</v>
      </c>
      <c r="X1795" s="16">
        <f>IFERROR(_xlfn.IFNA(VLOOKUP(Fullmath[[#This Row],[M3]],$H$2:$L1794,4,FALSE),VLOOKUP(Fullmath[[#This Row],[M3]],$H1796:$L$2227,4,FALSE)),0)</f>
        <v>0</v>
      </c>
      <c r="AA1795" s="15">
        <f>IFERROR(_xlfn.IFNA(VLOOKUP(Fullmath[[#This Row],[M4]],$H$2:$L1794,2,FALSE),VLOOKUP(Fullmath[[#This Row],[M4]],$H1796:$L$2227,2,FALSE)),0)</f>
        <v>0</v>
      </c>
      <c r="AB1795" s="16">
        <f>IFERROR(_xlfn.IFNA(VLOOKUP(Fullmath[[#This Row],[M4]],$H$2:$L1794,4,FALSE),VLOOKUP(Fullmath[[#This Row],[M4]],$H1796:$L$2227,4,FALSE)),0)</f>
        <v>0</v>
      </c>
      <c r="AE1795" s="15">
        <f>IFERROR(_xlfn.IFNA(VLOOKUP(Fullmath[[#This Row],[M5]],$H$2:$L1794,2,FALSE),VLOOKUP(Fullmath[[#This Row],[M5]],$H1796:$L$2227,2,FALSE)),0)</f>
        <v>0</v>
      </c>
      <c r="AF1795" s="16">
        <f>IFERROR(_xlfn.IFNA(VLOOKUP(Fullmath[[#This Row],[M5]],$H$2:$L1794,4,FALSE),VLOOKUP(Fullmath[[#This Row],[M5]],$H1796:$L$2227,4,FALSE)),0)</f>
        <v>0</v>
      </c>
      <c r="AI1795" s="15">
        <f>IFERROR(_xlfn.IFNA(VLOOKUP(Fullmath[[#This Row],[M6]],$H$2:$L1794,2,FALSE),VLOOKUP(Fullmath[[#This Row],[M6]],$H1796:$L$2227,2,FALSE)),0)</f>
        <v>0</v>
      </c>
      <c r="AJ1795" s="16">
        <f>IFERROR(_xlfn.IFNA(VLOOKUP(Fullmath[[#This Row],[M6]],$H$2:$L1794,4,FALSE),VLOOKUP(Fullmath[[#This Row],[M6]],$H1796:$L$2227,4,FALSE)),0)</f>
        <v>0</v>
      </c>
      <c r="AM1795" s="6">
        <f>(IFERROR(VLOOKUP(AK1795,Components[[Name]:[Price]],2,FALSE),0))</f>
        <v>0</v>
      </c>
      <c r="AP1795" s="6">
        <f>(IFERROR(VLOOKUP(AN1795,Components[[Name]:[Price]],2,FALSE),0))</f>
        <v>0</v>
      </c>
      <c r="AS1795" s="6">
        <f>(IFERROR(VLOOKUP(AQ1795,Components[[Name]:[Price]],2,FALSE),0))</f>
        <v>0</v>
      </c>
      <c r="AV1795" s="6">
        <f>(IFERROR(VLOOKUP(AT1795,Components[[Name]:[Price]],2,FALSE),0))</f>
        <v>0</v>
      </c>
      <c r="AY1795" s="6">
        <f>(IFERROR(VLOOKUP(AW1795,Components[[Name]:[Price]],2,FALSE),0))</f>
        <v>0</v>
      </c>
      <c r="BB1795" s="6">
        <f>(IFERROR(VLOOKUP(AZ1795,Components[[Name]:[Price]],2,FALSE),0))</f>
        <v>0</v>
      </c>
    </row>
    <row r="1796" spans="9:54" x14ac:dyDescent="0.2">
      <c r="I1796" s="7" t="e">
        <f>Fullmath[[#This Row],[Total CP]]/Fullmath[[#This Row],[Quantity]]</f>
        <v>#DIV/0!</v>
      </c>
      <c r="J17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6" s="6" t="e">
        <f>Fullmath[[#This Row],[Mat Cost]]/Fullmath[[#This Row],[Quantity]]</f>
        <v>#DIV/0!</v>
      </c>
      <c r="L17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6" s="14"/>
      <c r="O1796" s="15">
        <f>IFERROR(_xlfn.IFNA(VLOOKUP(Fullmath[[#This Row],[M1]],$H$2:$L1795,2,FALSE),VLOOKUP(Fullmath[[#This Row],[M1]],$H1797:$L$2227,2,FALSE)),0)</f>
        <v>0</v>
      </c>
      <c r="P1796" s="16">
        <f>IFERROR(_xlfn.IFNA(VLOOKUP(Fullmath[[#This Row],[M1]],$H$2:$L1795,4,FALSE),VLOOKUP(Fullmath[[#This Row],[M1]],$H1797:$L$2227,4,FALSE)),0)</f>
        <v>0</v>
      </c>
      <c r="S1796" s="15">
        <f>IFERROR(_xlfn.IFNA(VLOOKUP(Fullmath[[#This Row],[M2]],$H$2:$L1795,2,FALSE),VLOOKUP(Fullmath[[#This Row],[M2]],$H1797:$L$2227,2,FALSE)),0)</f>
        <v>0</v>
      </c>
      <c r="T1796" s="16">
        <f>IFERROR(_xlfn.IFNA(VLOOKUP(Fullmath[[#This Row],[M2]],$H$2:$L1795,4,FALSE),VLOOKUP(Fullmath[[#This Row],[M2]],$H1797:$L$2227,4,FALSE)),0)</f>
        <v>0</v>
      </c>
      <c r="W1796" s="15">
        <f>IFERROR(_xlfn.IFNA(VLOOKUP(Fullmath[[#This Row],[M3]],$H$2:$L1795,2,FALSE),VLOOKUP(Fullmath[[#This Row],[M3]],$H1797:$L$2227,2,FALSE)),0)</f>
        <v>0</v>
      </c>
      <c r="X1796" s="16">
        <f>IFERROR(_xlfn.IFNA(VLOOKUP(Fullmath[[#This Row],[M3]],$H$2:$L1795,4,FALSE),VLOOKUP(Fullmath[[#This Row],[M3]],$H1797:$L$2227,4,FALSE)),0)</f>
        <v>0</v>
      </c>
      <c r="AA1796" s="15">
        <f>IFERROR(_xlfn.IFNA(VLOOKUP(Fullmath[[#This Row],[M4]],$H$2:$L1795,2,FALSE),VLOOKUP(Fullmath[[#This Row],[M4]],$H1797:$L$2227,2,FALSE)),0)</f>
        <v>0</v>
      </c>
      <c r="AB1796" s="16">
        <f>IFERROR(_xlfn.IFNA(VLOOKUP(Fullmath[[#This Row],[M4]],$H$2:$L1795,4,FALSE),VLOOKUP(Fullmath[[#This Row],[M4]],$H1797:$L$2227,4,FALSE)),0)</f>
        <v>0</v>
      </c>
      <c r="AE1796" s="15">
        <f>IFERROR(_xlfn.IFNA(VLOOKUP(Fullmath[[#This Row],[M5]],$H$2:$L1795,2,FALSE),VLOOKUP(Fullmath[[#This Row],[M5]],$H1797:$L$2227,2,FALSE)),0)</f>
        <v>0</v>
      </c>
      <c r="AF1796" s="16">
        <f>IFERROR(_xlfn.IFNA(VLOOKUP(Fullmath[[#This Row],[M5]],$H$2:$L1795,4,FALSE),VLOOKUP(Fullmath[[#This Row],[M5]],$H1797:$L$2227,4,FALSE)),0)</f>
        <v>0</v>
      </c>
      <c r="AI1796" s="15">
        <f>IFERROR(_xlfn.IFNA(VLOOKUP(Fullmath[[#This Row],[M6]],$H$2:$L1795,2,FALSE),VLOOKUP(Fullmath[[#This Row],[M6]],$H1797:$L$2227,2,FALSE)),0)</f>
        <v>0</v>
      </c>
      <c r="AJ1796" s="16">
        <f>IFERROR(_xlfn.IFNA(VLOOKUP(Fullmath[[#This Row],[M6]],$H$2:$L1795,4,FALSE),VLOOKUP(Fullmath[[#This Row],[M6]],$H1797:$L$2227,4,FALSE)),0)</f>
        <v>0</v>
      </c>
      <c r="AM1796" s="6">
        <f>(IFERROR(VLOOKUP(AK1796,Components[[Name]:[Price]],2,FALSE),0))</f>
        <v>0</v>
      </c>
      <c r="AP1796" s="6">
        <f>(IFERROR(VLOOKUP(AN1796,Components[[Name]:[Price]],2,FALSE),0))</f>
        <v>0</v>
      </c>
      <c r="AS1796" s="6">
        <f>(IFERROR(VLOOKUP(AQ1796,Components[[Name]:[Price]],2,FALSE),0))</f>
        <v>0</v>
      </c>
      <c r="AV1796" s="6">
        <f>(IFERROR(VLOOKUP(AT1796,Components[[Name]:[Price]],2,FALSE),0))</f>
        <v>0</v>
      </c>
      <c r="AY1796" s="6">
        <f>(IFERROR(VLOOKUP(AW1796,Components[[Name]:[Price]],2,FALSE),0))</f>
        <v>0</v>
      </c>
      <c r="BB1796" s="6">
        <f>(IFERROR(VLOOKUP(AZ1796,Components[[Name]:[Price]],2,FALSE),0))</f>
        <v>0</v>
      </c>
    </row>
    <row r="1797" spans="9:54" x14ac:dyDescent="0.2">
      <c r="I1797" s="7" t="e">
        <f>Fullmath[[#This Row],[Total CP]]/Fullmath[[#This Row],[Quantity]]</f>
        <v>#DIV/0!</v>
      </c>
      <c r="J17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7" s="6" t="e">
        <f>Fullmath[[#This Row],[Mat Cost]]/Fullmath[[#This Row],[Quantity]]</f>
        <v>#DIV/0!</v>
      </c>
      <c r="L17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7" s="14"/>
      <c r="O1797" s="15">
        <f>IFERROR(_xlfn.IFNA(VLOOKUP(Fullmath[[#This Row],[M1]],$H$2:$L1796,2,FALSE),VLOOKUP(Fullmath[[#This Row],[M1]],$H1798:$L$2227,2,FALSE)),0)</f>
        <v>0</v>
      </c>
      <c r="P1797" s="16">
        <f>IFERROR(_xlfn.IFNA(VLOOKUP(Fullmath[[#This Row],[M1]],$H$2:$L1796,4,FALSE),VLOOKUP(Fullmath[[#This Row],[M1]],$H1798:$L$2227,4,FALSE)),0)</f>
        <v>0</v>
      </c>
      <c r="S1797" s="15">
        <f>IFERROR(_xlfn.IFNA(VLOOKUP(Fullmath[[#This Row],[M2]],$H$2:$L1796,2,FALSE),VLOOKUP(Fullmath[[#This Row],[M2]],$H1798:$L$2227,2,FALSE)),0)</f>
        <v>0</v>
      </c>
      <c r="T1797" s="16">
        <f>IFERROR(_xlfn.IFNA(VLOOKUP(Fullmath[[#This Row],[M2]],$H$2:$L1796,4,FALSE),VLOOKUP(Fullmath[[#This Row],[M2]],$H1798:$L$2227,4,FALSE)),0)</f>
        <v>0</v>
      </c>
      <c r="W1797" s="15">
        <f>IFERROR(_xlfn.IFNA(VLOOKUP(Fullmath[[#This Row],[M3]],$H$2:$L1796,2,FALSE),VLOOKUP(Fullmath[[#This Row],[M3]],$H1798:$L$2227,2,FALSE)),0)</f>
        <v>0</v>
      </c>
      <c r="X1797" s="16">
        <f>IFERROR(_xlfn.IFNA(VLOOKUP(Fullmath[[#This Row],[M3]],$H$2:$L1796,4,FALSE),VLOOKUP(Fullmath[[#This Row],[M3]],$H1798:$L$2227,4,FALSE)),0)</f>
        <v>0</v>
      </c>
      <c r="AA1797" s="15">
        <f>IFERROR(_xlfn.IFNA(VLOOKUP(Fullmath[[#This Row],[M4]],$H$2:$L1796,2,FALSE),VLOOKUP(Fullmath[[#This Row],[M4]],$H1798:$L$2227,2,FALSE)),0)</f>
        <v>0</v>
      </c>
      <c r="AB1797" s="16">
        <f>IFERROR(_xlfn.IFNA(VLOOKUP(Fullmath[[#This Row],[M4]],$H$2:$L1796,4,FALSE),VLOOKUP(Fullmath[[#This Row],[M4]],$H1798:$L$2227,4,FALSE)),0)</f>
        <v>0</v>
      </c>
      <c r="AE1797" s="15">
        <f>IFERROR(_xlfn.IFNA(VLOOKUP(Fullmath[[#This Row],[M5]],$H$2:$L1796,2,FALSE),VLOOKUP(Fullmath[[#This Row],[M5]],$H1798:$L$2227,2,FALSE)),0)</f>
        <v>0</v>
      </c>
      <c r="AF1797" s="16">
        <f>IFERROR(_xlfn.IFNA(VLOOKUP(Fullmath[[#This Row],[M5]],$H$2:$L1796,4,FALSE),VLOOKUP(Fullmath[[#This Row],[M5]],$H1798:$L$2227,4,FALSE)),0)</f>
        <v>0</v>
      </c>
      <c r="AI1797" s="15">
        <f>IFERROR(_xlfn.IFNA(VLOOKUP(Fullmath[[#This Row],[M6]],$H$2:$L1796,2,FALSE),VLOOKUP(Fullmath[[#This Row],[M6]],$H1798:$L$2227,2,FALSE)),0)</f>
        <v>0</v>
      </c>
      <c r="AJ1797" s="16">
        <f>IFERROR(_xlfn.IFNA(VLOOKUP(Fullmath[[#This Row],[M6]],$H$2:$L1796,4,FALSE),VLOOKUP(Fullmath[[#This Row],[M6]],$H1798:$L$2227,4,FALSE)),0)</f>
        <v>0</v>
      </c>
      <c r="AM1797" s="6">
        <f>(IFERROR(VLOOKUP(AK1797,Components[[Name]:[Price]],2,FALSE),0))</f>
        <v>0</v>
      </c>
      <c r="AP1797" s="6">
        <f>(IFERROR(VLOOKUP(AN1797,Components[[Name]:[Price]],2,FALSE),0))</f>
        <v>0</v>
      </c>
      <c r="AS1797" s="6">
        <f>(IFERROR(VLOOKUP(AQ1797,Components[[Name]:[Price]],2,FALSE),0))</f>
        <v>0</v>
      </c>
      <c r="AV1797" s="6">
        <f>(IFERROR(VLOOKUP(AT1797,Components[[Name]:[Price]],2,FALSE),0))</f>
        <v>0</v>
      </c>
      <c r="AY1797" s="6">
        <f>(IFERROR(VLOOKUP(AW1797,Components[[Name]:[Price]],2,FALSE),0))</f>
        <v>0</v>
      </c>
      <c r="BB1797" s="6">
        <f>(IFERROR(VLOOKUP(AZ1797,Components[[Name]:[Price]],2,FALSE),0))</f>
        <v>0</v>
      </c>
    </row>
    <row r="1798" spans="9:54" x14ac:dyDescent="0.2">
      <c r="I1798" s="7" t="e">
        <f>Fullmath[[#This Row],[Total CP]]/Fullmath[[#This Row],[Quantity]]</f>
        <v>#DIV/0!</v>
      </c>
      <c r="J17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8" s="6" t="e">
        <f>Fullmath[[#This Row],[Mat Cost]]/Fullmath[[#This Row],[Quantity]]</f>
        <v>#DIV/0!</v>
      </c>
      <c r="L17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8" s="14"/>
      <c r="O1798" s="15">
        <f>IFERROR(_xlfn.IFNA(VLOOKUP(Fullmath[[#This Row],[M1]],$H$2:$L1797,2,FALSE),VLOOKUP(Fullmath[[#This Row],[M1]],$H1799:$L$2227,2,FALSE)),0)</f>
        <v>0</v>
      </c>
      <c r="P1798" s="16">
        <f>IFERROR(_xlfn.IFNA(VLOOKUP(Fullmath[[#This Row],[M1]],$H$2:$L1797,4,FALSE),VLOOKUP(Fullmath[[#This Row],[M1]],$H1799:$L$2227,4,FALSE)),0)</f>
        <v>0</v>
      </c>
      <c r="S1798" s="15">
        <f>IFERROR(_xlfn.IFNA(VLOOKUP(Fullmath[[#This Row],[M2]],$H$2:$L1797,2,FALSE),VLOOKUP(Fullmath[[#This Row],[M2]],$H1799:$L$2227,2,FALSE)),0)</f>
        <v>0</v>
      </c>
      <c r="T1798" s="16">
        <f>IFERROR(_xlfn.IFNA(VLOOKUP(Fullmath[[#This Row],[M2]],$H$2:$L1797,4,FALSE),VLOOKUP(Fullmath[[#This Row],[M2]],$H1799:$L$2227,4,FALSE)),0)</f>
        <v>0</v>
      </c>
      <c r="W1798" s="15">
        <f>IFERROR(_xlfn.IFNA(VLOOKUP(Fullmath[[#This Row],[M3]],$H$2:$L1797,2,FALSE),VLOOKUP(Fullmath[[#This Row],[M3]],$H1799:$L$2227,2,FALSE)),0)</f>
        <v>0</v>
      </c>
      <c r="X1798" s="16">
        <f>IFERROR(_xlfn.IFNA(VLOOKUP(Fullmath[[#This Row],[M3]],$H$2:$L1797,4,FALSE),VLOOKUP(Fullmath[[#This Row],[M3]],$H1799:$L$2227,4,FALSE)),0)</f>
        <v>0</v>
      </c>
      <c r="AA1798" s="15">
        <f>IFERROR(_xlfn.IFNA(VLOOKUP(Fullmath[[#This Row],[M4]],$H$2:$L1797,2,FALSE),VLOOKUP(Fullmath[[#This Row],[M4]],$H1799:$L$2227,2,FALSE)),0)</f>
        <v>0</v>
      </c>
      <c r="AB1798" s="16">
        <f>IFERROR(_xlfn.IFNA(VLOOKUP(Fullmath[[#This Row],[M4]],$H$2:$L1797,4,FALSE),VLOOKUP(Fullmath[[#This Row],[M4]],$H1799:$L$2227,4,FALSE)),0)</f>
        <v>0</v>
      </c>
      <c r="AE1798" s="15">
        <f>IFERROR(_xlfn.IFNA(VLOOKUP(Fullmath[[#This Row],[M5]],$H$2:$L1797,2,FALSE),VLOOKUP(Fullmath[[#This Row],[M5]],$H1799:$L$2227,2,FALSE)),0)</f>
        <v>0</v>
      </c>
      <c r="AF1798" s="16">
        <f>IFERROR(_xlfn.IFNA(VLOOKUP(Fullmath[[#This Row],[M5]],$H$2:$L1797,4,FALSE),VLOOKUP(Fullmath[[#This Row],[M5]],$H1799:$L$2227,4,FALSE)),0)</f>
        <v>0</v>
      </c>
      <c r="AI1798" s="15">
        <f>IFERROR(_xlfn.IFNA(VLOOKUP(Fullmath[[#This Row],[M6]],$H$2:$L1797,2,FALSE),VLOOKUP(Fullmath[[#This Row],[M6]],$H1799:$L$2227,2,FALSE)),0)</f>
        <v>0</v>
      </c>
      <c r="AJ1798" s="16">
        <f>IFERROR(_xlfn.IFNA(VLOOKUP(Fullmath[[#This Row],[M6]],$H$2:$L1797,4,FALSE),VLOOKUP(Fullmath[[#This Row],[M6]],$H1799:$L$2227,4,FALSE)),0)</f>
        <v>0</v>
      </c>
      <c r="AM1798" s="6">
        <f>(IFERROR(VLOOKUP(AK1798,Components[[Name]:[Price]],2,FALSE),0))</f>
        <v>0</v>
      </c>
      <c r="AP1798" s="6">
        <f>(IFERROR(VLOOKUP(AN1798,Components[[Name]:[Price]],2,FALSE),0))</f>
        <v>0</v>
      </c>
      <c r="AS1798" s="6">
        <f>(IFERROR(VLOOKUP(AQ1798,Components[[Name]:[Price]],2,FALSE),0))</f>
        <v>0</v>
      </c>
      <c r="AV1798" s="6">
        <f>(IFERROR(VLOOKUP(AT1798,Components[[Name]:[Price]],2,FALSE),0))</f>
        <v>0</v>
      </c>
      <c r="AY1798" s="6">
        <f>(IFERROR(VLOOKUP(AW1798,Components[[Name]:[Price]],2,FALSE),0))</f>
        <v>0</v>
      </c>
      <c r="BB1798" s="6">
        <f>(IFERROR(VLOOKUP(AZ1798,Components[[Name]:[Price]],2,FALSE),0))</f>
        <v>0</v>
      </c>
    </row>
    <row r="1799" spans="9:54" x14ac:dyDescent="0.2">
      <c r="I1799" s="7" t="e">
        <f>Fullmath[[#This Row],[Total CP]]/Fullmath[[#This Row],[Quantity]]</f>
        <v>#DIV/0!</v>
      </c>
      <c r="J17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799" s="6" t="e">
        <f>Fullmath[[#This Row],[Mat Cost]]/Fullmath[[#This Row],[Quantity]]</f>
        <v>#DIV/0!</v>
      </c>
      <c r="L17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799" s="14"/>
      <c r="O1799" s="15">
        <f>IFERROR(_xlfn.IFNA(VLOOKUP(Fullmath[[#This Row],[M1]],$H$2:$L1798,2,FALSE),VLOOKUP(Fullmath[[#This Row],[M1]],$H1800:$L$2227,2,FALSE)),0)</f>
        <v>0</v>
      </c>
      <c r="P1799" s="16">
        <f>IFERROR(_xlfn.IFNA(VLOOKUP(Fullmath[[#This Row],[M1]],$H$2:$L1798,4,FALSE),VLOOKUP(Fullmath[[#This Row],[M1]],$H1800:$L$2227,4,FALSE)),0)</f>
        <v>0</v>
      </c>
      <c r="S1799" s="15">
        <f>IFERROR(_xlfn.IFNA(VLOOKUP(Fullmath[[#This Row],[M2]],$H$2:$L1798,2,FALSE),VLOOKUP(Fullmath[[#This Row],[M2]],$H1800:$L$2227,2,FALSE)),0)</f>
        <v>0</v>
      </c>
      <c r="T1799" s="16">
        <f>IFERROR(_xlfn.IFNA(VLOOKUP(Fullmath[[#This Row],[M2]],$H$2:$L1798,4,FALSE),VLOOKUP(Fullmath[[#This Row],[M2]],$H1800:$L$2227,4,FALSE)),0)</f>
        <v>0</v>
      </c>
      <c r="W1799" s="15">
        <f>IFERROR(_xlfn.IFNA(VLOOKUP(Fullmath[[#This Row],[M3]],$H$2:$L1798,2,FALSE),VLOOKUP(Fullmath[[#This Row],[M3]],$H1800:$L$2227,2,FALSE)),0)</f>
        <v>0</v>
      </c>
      <c r="X1799" s="16">
        <f>IFERROR(_xlfn.IFNA(VLOOKUP(Fullmath[[#This Row],[M3]],$H$2:$L1798,4,FALSE),VLOOKUP(Fullmath[[#This Row],[M3]],$H1800:$L$2227,4,FALSE)),0)</f>
        <v>0</v>
      </c>
      <c r="AA1799" s="15">
        <f>IFERROR(_xlfn.IFNA(VLOOKUP(Fullmath[[#This Row],[M4]],$H$2:$L1798,2,FALSE),VLOOKUP(Fullmath[[#This Row],[M4]],$H1800:$L$2227,2,FALSE)),0)</f>
        <v>0</v>
      </c>
      <c r="AB1799" s="16">
        <f>IFERROR(_xlfn.IFNA(VLOOKUP(Fullmath[[#This Row],[M4]],$H$2:$L1798,4,FALSE),VLOOKUP(Fullmath[[#This Row],[M4]],$H1800:$L$2227,4,FALSE)),0)</f>
        <v>0</v>
      </c>
      <c r="AE1799" s="15">
        <f>IFERROR(_xlfn.IFNA(VLOOKUP(Fullmath[[#This Row],[M5]],$H$2:$L1798,2,FALSE),VLOOKUP(Fullmath[[#This Row],[M5]],$H1800:$L$2227,2,FALSE)),0)</f>
        <v>0</v>
      </c>
      <c r="AF1799" s="16">
        <f>IFERROR(_xlfn.IFNA(VLOOKUP(Fullmath[[#This Row],[M5]],$H$2:$L1798,4,FALSE),VLOOKUP(Fullmath[[#This Row],[M5]],$H1800:$L$2227,4,FALSE)),0)</f>
        <v>0</v>
      </c>
      <c r="AI1799" s="15">
        <f>IFERROR(_xlfn.IFNA(VLOOKUP(Fullmath[[#This Row],[M6]],$H$2:$L1798,2,FALSE),VLOOKUP(Fullmath[[#This Row],[M6]],$H1800:$L$2227,2,FALSE)),0)</f>
        <v>0</v>
      </c>
      <c r="AJ1799" s="16">
        <f>IFERROR(_xlfn.IFNA(VLOOKUP(Fullmath[[#This Row],[M6]],$H$2:$L1798,4,FALSE),VLOOKUP(Fullmath[[#This Row],[M6]],$H1800:$L$2227,4,FALSE)),0)</f>
        <v>0</v>
      </c>
      <c r="AM1799" s="6">
        <f>(IFERROR(VLOOKUP(AK1799,Components[[Name]:[Price]],2,FALSE),0))</f>
        <v>0</v>
      </c>
      <c r="AP1799" s="6">
        <f>(IFERROR(VLOOKUP(AN1799,Components[[Name]:[Price]],2,FALSE),0))</f>
        <v>0</v>
      </c>
      <c r="AS1799" s="6">
        <f>(IFERROR(VLOOKUP(AQ1799,Components[[Name]:[Price]],2,FALSE),0))</f>
        <v>0</v>
      </c>
      <c r="AV1799" s="6">
        <f>(IFERROR(VLOOKUP(AT1799,Components[[Name]:[Price]],2,FALSE),0))</f>
        <v>0</v>
      </c>
      <c r="AY1799" s="6">
        <f>(IFERROR(VLOOKUP(AW1799,Components[[Name]:[Price]],2,FALSE),0))</f>
        <v>0</v>
      </c>
      <c r="BB1799" s="6">
        <f>(IFERROR(VLOOKUP(AZ1799,Components[[Name]:[Price]],2,FALSE),0))</f>
        <v>0</v>
      </c>
    </row>
    <row r="1800" spans="9:54" x14ac:dyDescent="0.2">
      <c r="I1800" s="7" t="e">
        <f>Fullmath[[#This Row],[Total CP]]/Fullmath[[#This Row],[Quantity]]</f>
        <v>#DIV/0!</v>
      </c>
      <c r="J18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0" s="6" t="e">
        <f>Fullmath[[#This Row],[Mat Cost]]/Fullmath[[#This Row],[Quantity]]</f>
        <v>#DIV/0!</v>
      </c>
      <c r="L18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0" s="14"/>
      <c r="O1800" s="15">
        <f>IFERROR(_xlfn.IFNA(VLOOKUP(Fullmath[[#This Row],[M1]],$H$2:$L1799,2,FALSE),VLOOKUP(Fullmath[[#This Row],[M1]],$H1801:$L$2227,2,FALSE)),0)</f>
        <v>0</v>
      </c>
      <c r="P1800" s="16">
        <f>IFERROR(_xlfn.IFNA(VLOOKUP(Fullmath[[#This Row],[M1]],$H$2:$L1799,4,FALSE),VLOOKUP(Fullmath[[#This Row],[M1]],$H1801:$L$2227,4,FALSE)),0)</f>
        <v>0</v>
      </c>
      <c r="S1800" s="15">
        <f>IFERROR(_xlfn.IFNA(VLOOKUP(Fullmath[[#This Row],[M2]],$H$2:$L1799,2,FALSE),VLOOKUP(Fullmath[[#This Row],[M2]],$H1801:$L$2227,2,FALSE)),0)</f>
        <v>0</v>
      </c>
      <c r="T1800" s="16">
        <f>IFERROR(_xlfn.IFNA(VLOOKUP(Fullmath[[#This Row],[M2]],$H$2:$L1799,4,FALSE),VLOOKUP(Fullmath[[#This Row],[M2]],$H1801:$L$2227,4,FALSE)),0)</f>
        <v>0</v>
      </c>
      <c r="W1800" s="15">
        <f>IFERROR(_xlfn.IFNA(VLOOKUP(Fullmath[[#This Row],[M3]],$H$2:$L1799,2,FALSE),VLOOKUP(Fullmath[[#This Row],[M3]],$H1801:$L$2227,2,FALSE)),0)</f>
        <v>0</v>
      </c>
      <c r="X1800" s="16">
        <f>IFERROR(_xlfn.IFNA(VLOOKUP(Fullmath[[#This Row],[M3]],$H$2:$L1799,4,FALSE),VLOOKUP(Fullmath[[#This Row],[M3]],$H1801:$L$2227,4,FALSE)),0)</f>
        <v>0</v>
      </c>
      <c r="AA1800" s="15">
        <f>IFERROR(_xlfn.IFNA(VLOOKUP(Fullmath[[#This Row],[M4]],$H$2:$L1799,2,FALSE),VLOOKUP(Fullmath[[#This Row],[M4]],$H1801:$L$2227,2,FALSE)),0)</f>
        <v>0</v>
      </c>
      <c r="AB1800" s="16">
        <f>IFERROR(_xlfn.IFNA(VLOOKUP(Fullmath[[#This Row],[M4]],$H$2:$L1799,4,FALSE),VLOOKUP(Fullmath[[#This Row],[M4]],$H1801:$L$2227,4,FALSE)),0)</f>
        <v>0</v>
      </c>
      <c r="AE1800" s="15">
        <f>IFERROR(_xlfn.IFNA(VLOOKUP(Fullmath[[#This Row],[M5]],$H$2:$L1799,2,FALSE),VLOOKUP(Fullmath[[#This Row],[M5]],$H1801:$L$2227,2,FALSE)),0)</f>
        <v>0</v>
      </c>
      <c r="AF1800" s="16">
        <f>IFERROR(_xlfn.IFNA(VLOOKUP(Fullmath[[#This Row],[M5]],$H$2:$L1799,4,FALSE),VLOOKUP(Fullmath[[#This Row],[M5]],$H1801:$L$2227,4,FALSE)),0)</f>
        <v>0</v>
      </c>
      <c r="AI1800" s="15">
        <f>IFERROR(_xlfn.IFNA(VLOOKUP(Fullmath[[#This Row],[M6]],$H$2:$L1799,2,FALSE),VLOOKUP(Fullmath[[#This Row],[M6]],$H1801:$L$2227,2,FALSE)),0)</f>
        <v>0</v>
      </c>
      <c r="AJ1800" s="16">
        <f>IFERROR(_xlfn.IFNA(VLOOKUP(Fullmath[[#This Row],[M6]],$H$2:$L1799,4,FALSE),VLOOKUP(Fullmath[[#This Row],[M6]],$H1801:$L$2227,4,FALSE)),0)</f>
        <v>0</v>
      </c>
      <c r="AM1800" s="6">
        <f>(IFERROR(VLOOKUP(AK1800,Components[[Name]:[Price]],2,FALSE),0))</f>
        <v>0</v>
      </c>
      <c r="AP1800" s="6">
        <f>(IFERROR(VLOOKUP(AN1800,Components[[Name]:[Price]],2,FALSE),0))</f>
        <v>0</v>
      </c>
      <c r="AS1800" s="6">
        <f>(IFERROR(VLOOKUP(AQ1800,Components[[Name]:[Price]],2,FALSE),0))</f>
        <v>0</v>
      </c>
      <c r="AV1800" s="6">
        <f>(IFERROR(VLOOKUP(AT1800,Components[[Name]:[Price]],2,FALSE),0))</f>
        <v>0</v>
      </c>
      <c r="AY1800" s="6">
        <f>(IFERROR(VLOOKUP(AW1800,Components[[Name]:[Price]],2,FALSE),0))</f>
        <v>0</v>
      </c>
      <c r="BB1800" s="6">
        <f>(IFERROR(VLOOKUP(AZ1800,Components[[Name]:[Price]],2,FALSE),0))</f>
        <v>0</v>
      </c>
    </row>
    <row r="1801" spans="9:54" x14ac:dyDescent="0.2">
      <c r="I1801" s="7" t="e">
        <f>Fullmath[[#This Row],[Total CP]]/Fullmath[[#This Row],[Quantity]]</f>
        <v>#DIV/0!</v>
      </c>
      <c r="J18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1" s="6" t="e">
        <f>Fullmath[[#This Row],[Mat Cost]]/Fullmath[[#This Row],[Quantity]]</f>
        <v>#DIV/0!</v>
      </c>
      <c r="L18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1" s="14"/>
      <c r="O1801" s="15">
        <f>IFERROR(_xlfn.IFNA(VLOOKUP(Fullmath[[#This Row],[M1]],$H$2:$L1800,2,FALSE),VLOOKUP(Fullmath[[#This Row],[M1]],$H1802:$L$2227,2,FALSE)),0)</f>
        <v>0</v>
      </c>
      <c r="P1801" s="16">
        <f>IFERROR(_xlfn.IFNA(VLOOKUP(Fullmath[[#This Row],[M1]],$H$2:$L1800,4,FALSE),VLOOKUP(Fullmath[[#This Row],[M1]],$H1802:$L$2227,4,FALSE)),0)</f>
        <v>0</v>
      </c>
      <c r="S1801" s="15">
        <f>IFERROR(_xlfn.IFNA(VLOOKUP(Fullmath[[#This Row],[M2]],$H$2:$L1800,2,FALSE),VLOOKUP(Fullmath[[#This Row],[M2]],$H1802:$L$2227,2,FALSE)),0)</f>
        <v>0</v>
      </c>
      <c r="T1801" s="16">
        <f>IFERROR(_xlfn.IFNA(VLOOKUP(Fullmath[[#This Row],[M2]],$H$2:$L1800,4,FALSE),VLOOKUP(Fullmath[[#This Row],[M2]],$H1802:$L$2227,4,FALSE)),0)</f>
        <v>0</v>
      </c>
      <c r="W1801" s="15">
        <f>IFERROR(_xlfn.IFNA(VLOOKUP(Fullmath[[#This Row],[M3]],$H$2:$L1800,2,FALSE),VLOOKUP(Fullmath[[#This Row],[M3]],$H1802:$L$2227,2,FALSE)),0)</f>
        <v>0</v>
      </c>
      <c r="X1801" s="16">
        <f>IFERROR(_xlfn.IFNA(VLOOKUP(Fullmath[[#This Row],[M3]],$H$2:$L1800,4,FALSE),VLOOKUP(Fullmath[[#This Row],[M3]],$H1802:$L$2227,4,FALSE)),0)</f>
        <v>0</v>
      </c>
      <c r="AA1801" s="15">
        <f>IFERROR(_xlfn.IFNA(VLOOKUP(Fullmath[[#This Row],[M4]],$H$2:$L1800,2,FALSE),VLOOKUP(Fullmath[[#This Row],[M4]],$H1802:$L$2227,2,FALSE)),0)</f>
        <v>0</v>
      </c>
      <c r="AB1801" s="16">
        <f>IFERROR(_xlfn.IFNA(VLOOKUP(Fullmath[[#This Row],[M4]],$H$2:$L1800,4,FALSE),VLOOKUP(Fullmath[[#This Row],[M4]],$H1802:$L$2227,4,FALSE)),0)</f>
        <v>0</v>
      </c>
      <c r="AE1801" s="15">
        <f>IFERROR(_xlfn.IFNA(VLOOKUP(Fullmath[[#This Row],[M5]],$H$2:$L1800,2,FALSE),VLOOKUP(Fullmath[[#This Row],[M5]],$H1802:$L$2227,2,FALSE)),0)</f>
        <v>0</v>
      </c>
      <c r="AF1801" s="16">
        <f>IFERROR(_xlfn.IFNA(VLOOKUP(Fullmath[[#This Row],[M5]],$H$2:$L1800,4,FALSE),VLOOKUP(Fullmath[[#This Row],[M5]],$H1802:$L$2227,4,FALSE)),0)</f>
        <v>0</v>
      </c>
      <c r="AI1801" s="15">
        <f>IFERROR(_xlfn.IFNA(VLOOKUP(Fullmath[[#This Row],[M6]],$H$2:$L1800,2,FALSE),VLOOKUP(Fullmath[[#This Row],[M6]],$H1802:$L$2227,2,FALSE)),0)</f>
        <v>0</v>
      </c>
      <c r="AJ1801" s="16">
        <f>IFERROR(_xlfn.IFNA(VLOOKUP(Fullmath[[#This Row],[M6]],$H$2:$L1800,4,FALSE),VLOOKUP(Fullmath[[#This Row],[M6]],$H1802:$L$2227,4,FALSE)),0)</f>
        <v>0</v>
      </c>
      <c r="AM1801" s="6">
        <f>(IFERROR(VLOOKUP(AK1801,Components[[Name]:[Price]],2,FALSE),0))</f>
        <v>0</v>
      </c>
      <c r="AP1801" s="6">
        <f>(IFERROR(VLOOKUP(AN1801,Components[[Name]:[Price]],2,FALSE),0))</f>
        <v>0</v>
      </c>
      <c r="AS1801" s="6">
        <f>(IFERROR(VLOOKUP(AQ1801,Components[[Name]:[Price]],2,FALSE),0))</f>
        <v>0</v>
      </c>
      <c r="AV1801" s="6">
        <f>(IFERROR(VLOOKUP(AT1801,Components[[Name]:[Price]],2,FALSE),0))</f>
        <v>0</v>
      </c>
      <c r="AY1801" s="6">
        <f>(IFERROR(VLOOKUP(AW1801,Components[[Name]:[Price]],2,FALSE),0))</f>
        <v>0</v>
      </c>
      <c r="BB1801" s="6">
        <f>(IFERROR(VLOOKUP(AZ1801,Components[[Name]:[Price]],2,FALSE),0))</f>
        <v>0</v>
      </c>
    </row>
    <row r="1802" spans="9:54" x14ac:dyDescent="0.2">
      <c r="I1802" s="7" t="e">
        <f>Fullmath[[#This Row],[Total CP]]/Fullmath[[#This Row],[Quantity]]</f>
        <v>#DIV/0!</v>
      </c>
      <c r="J18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2" s="6" t="e">
        <f>Fullmath[[#This Row],[Mat Cost]]/Fullmath[[#This Row],[Quantity]]</f>
        <v>#DIV/0!</v>
      </c>
      <c r="L18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2" s="14"/>
      <c r="O1802" s="15">
        <f>IFERROR(_xlfn.IFNA(VLOOKUP(Fullmath[[#This Row],[M1]],$H$2:$L1801,2,FALSE),VLOOKUP(Fullmath[[#This Row],[M1]],$H1803:$L$2227,2,FALSE)),0)</f>
        <v>0</v>
      </c>
      <c r="P1802" s="16">
        <f>IFERROR(_xlfn.IFNA(VLOOKUP(Fullmath[[#This Row],[M1]],$H$2:$L1801,4,FALSE),VLOOKUP(Fullmath[[#This Row],[M1]],$H1803:$L$2227,4,FALSE)),0)</f>
        <v>0</v>
      </c>
      <c r="S1802" s="15">
        <f>IFERROR(_xlfn.IFNA(VLOOKUP(Fullmath[[#This Row],[M2]],$H$2:$L1801,2,FALSE),VLOOKUP(Fullmath[[#This Row],[M2]],$H1803:$L$2227,2,FALSE)),0)</f>
        <v>0</v>
      </c>
      <c r="T1802" s="16">
        <f>IFERROR(_xlfn.IFNA(VLOOKUP(Fullmath[[#This Row],[M2]],$H$2:$L1801,4,FALSE),VLOOKUP(Fullmath[[#This Row],[M2]],$H1803:$L$2227,4,FALSE)),0)</f>
        <v>0</v>
      </c>
      <c r="W1802" s="15">
        <f>IFERROR(_xlfn.IFNA(VLOOKUP(Fullmath[[#This Row],[M3]],$H$2:$L1801,2,FALSE),VLOOKUP(Fullmath[[#This Row],[M3]],$H1803:$L$2227,2,FALSE)),0)</f>
        <v>0</v>
      </c>
      <c r="X1802" s="16">
        <f>IFERROR(_xlfn.IFNA(VLOOKUP(Fullmath[[#This Row],[M3]],$H$2:$L1801,4,FALSE),VLOOKUP(Fullmath[[#This Row],[M3]],$H1803:$L$2227,4,FALSE)),0)</f>
        <v>0</v>
      </c>
      <c r="AA1802" s="15">
        <f>IFERROR(_xlfn.IFNA(VLOOKUP(Fullmath[[#This Row],[M4]],$H$2:$L1801,2,FALSE),VLOOKUP(Fullmath[[#This Row],[M4]],$H1803:$L$2227,2,FALSE)),0)</f>
        <v>0</v>
      </c>
      <c r="AB1802" s="16">
        <f>IFERROR(_xlfn.IFNA(VLOOKUP(Fullmath[[#This Row],[M4]],$H$2:$L1801,4,FALSE),VLOOKUP(Fullmath[[#This Row],[M4]],$H1803:$L$2227,4,FALSE)),0)</f>
        <v>0</v>
      </c>
      <c r="AE1802" s="15">
        <f>IFERROR(_xlfn.IFNA(VLOOKUP(Fullmath[[#This Row],[M5]],$H$2:$L1801,2,FALSE),VLOOKUP(Fullmath[[#This Row],[M5]],$H1803:$L$2227,2,FALSE)),0)</f>
        <v>0</v>
      </c>
      <c r="AF1802" s="16">
        <f>IFERROR(_xlfn.IFNA(VLOOKUP(Fullmath[[#This Row],[M5]],$H$2:$L1801,4,FALSE),VLOOKUP(Fullmath[[#This Row],[M5]],$H1803:$L$2227,4,FALSE)),0)</f>
        <v>0</v>
      </c>
      <c r="AI1802" s="15">
        <f>IFERROR(_xlfn.IFNA(VLOOKUP(Fullmath[[#This Row],[M6]],$H$2:$L1801,2,FALSE),VLOOKUP(Fullmath[[#This Row],[M6]],$H1803:$L$2227,2,FALSE)),0)</f>
        <v>0</v>
      </c>
      <c r="AJ1802" s="16">
        <f>IFERROR(_xlfn.IFNA(VLOOKUP(Fullmath[[#This Row],[M6]],$H$2:$L1801,4,FALSE),VLOOKUP(Fullmath[[#This Row],[M6]],$H1803:$L$2227,4,FALSE)),0)</f>
        <v>0</v>
      </c>
      <c r="AM1802" s="6">
        <f>(IFERROR(VLOOKUP(AK1802,Components[[Name]:[Price]],2,FALSE),0))</f>
        <v>0</v>
      </c>
      <c r="AP1802" s="6">
        <f>(IFERROR(VLOOKUP(AN1802,Components[[Name]:[Price]],2,FALSE),0))</f>
        <v>0</v>
      </c>
      <c r="AS1802" s="6">
        <f>(IFERROR(VLOOKUP(AQ1802,Components[[Name]:[Price]],2,FALSE),0))</f>
        <v>0</v>
      </c>
      <c r="AV1802" s="6">
        <f>(IFERROR(VLOOKUP(AT1802,Components[[Name]:[Price]],2,FALSE),0))</f>
        <v>0</v>
      </c>
      <c r="AY1802" s="6">
        <f>(IFERROR(VLOOKUP(AW1802,Components[[Name]:[Price]],2,FALSE),0))</f>
        <v>0</v>
      </c>
      <c r="BB1802" s="6">
        <f>(IFERROR(VLOOKUP(AZ1802,Components[[Name]:[Price]],2,FALSE),0))</f>
        <v>0</v>
      </c>
    </row>
    <row r="1803" spans="9:54" x14ac:dyDescent="0.2">
      <c r="I1803" s="7" t="e">
        <f>Fullmath[[#This Row],[Total CP]]/Fullmath[[#This Row],[Quantity]]</f>
        <v>#DIV/0!</v>
      </c>
      <c r="J18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3" s="6" t="e">
        <f>Fullmath[[#This Row],[Mat Cost]]/Fullmath[[#This Row],[Quantity]]</f>
        <v>#DIV/0!</v>
      </c>
      <c r="L18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3" s="14"/>
      <c r="O1803" s="15">
        <f>IFERROR(_xlfn.IFNA(VLOOKUP(Fullmath[[#This Row],[M1]],$H$2:$L1802,2,FALSE),VLOOKUP(Fullmath[[#This Row],[M1]],$H1804:$L$2227,2,FALSE)),0)</f>
        <v>0</v>
      </c>
      <c r="P1803" s="16">
        <f>IFERROR(_xlfn.IFNA(VLOOKUP(Fullmath[[#This Row],[M1]],$H$2:$L1802,4,FALSE),VLOOKUP(Fullmath[[#This Row],[M1]],$H1804:$L$2227,4,FALSE)),0)</f>
        <v>0</v>
      </c>
      <c r="S1803" s="15">
        <f>IFERROR(_xlfn.IFNA(VLOOKUP(Fullmath[[#This Row],[M2]],$H$2:$L1802,2,FALSE),VLOOKUP(Fullmath[[#This Row],[M2]],$H1804:$L$2227,2,FALSE)),0)</f>
        <v>0</v>
      </c>
      <c r="T1803" s="16">
        <f>IFERROR(_xlfn.IFNA(VLOOKUP(Fullmath[[#This Row],[M2]],$H$2:$L1802,4,FALSE),VLOOKUP(Fullmath[[#This Row],[M2]],$H1804:$L$2227,4,FALSE)),0)</f>
        <v>0</v>
      </c>
      <c r="W1803" s="15">
        <f>IFERROR(_xlfn.IFNA(VLOOKUP(Fullmath[[#This Row],[M3]],$H$2:$L1802,2,FALSE),VLOOKUP(Fullmath[[#This Row],[M3]],$H1804:$L$2227,2,FALSE)),0)</f>
        <v>0</v>
      </c>
      <c r="X1803" s="16">
        <f>IFERROR(_xlfn.IFNA(VLOOKUP(Fullmath[[#This Row],[M3]],$H$2:$L1802,4,FALSE),VLOOKUP(Fullmath[[#This Row],[M3]],$H1804:$L$2227,4,FALSE)),0)</f>
        <v>0</v>
      </c>
      <c r="AA1803" s="15">
        <f>IFERROR(_xlfn.IFNA(VLOOKUP(Fullmath[[#This Row],[M4]],$H$2:$L1802,2,FALSE),VLOOKUP(Fullmath[[#This Row],[M4]],$H1804:$L$2227,2,FALSE)),0)</f>
        <v>0</v>
      </c>
      <c r="AB1803" s="16">
        <f>IFERROR(_xlfn.IFNA(VLOOKUP(Fullmath[[#This Row],[M4]],$H$2:$L1802,4,FALSE),VLOOKUP(Fullmath[[#This Row],[M4]],$H1804:$L$2227,4,FALSE)),0)</f>
        <v>0</v>
      </c>
      <c r="AE1803" s="15">
        <f>IFERROR(_xlfn.IFNA(VLOOKUP(Fullmath[[#This Row],[M5]],$H$2:$L1802,2,FALSE),VLOOKUP(Fullmath[[#This Row],[M5]],$H1804:$L$2227,2,FALSE)),0)</f>
        <v>0</v>
      </c>
      <c r="AF1803" s="16">
        <f>IFERROR(_xlfn.IFNA(VLOOKUP(Fullmath[[#This Row],[M5]],$H$2:$L1802,4,FALSE),VLOOKUP(Fullmath[[#This Row],[M5]],$H1804:$L$2227,4,FALSE)),0)</f>
        <v>0</v>
      </c>
      <c r="AI1803" s="15">
        <f>IFERROR(_xlfn.IFNA(VLOOKUP(Fullmath[[#This Row],[M6]],$H$2:$L1802,2,FALSE),VLOOKUP(Fullmath[[#This Row],[M6]],$H1804:$L$2227,2,FALSE)),0)</f>
        <v>0</v>
      </c>
      <c r="AJ1803" s="16">
        <f>IFERROR(_xlfn.IFNA(VLOOKUP(Fullmath[[#This Row],[M6]],$H$2:$L1802,4,FALSE),VLOOKUP(Fullmath[[#This Row],[M6]],$H1804:$L$2227,4,FALSE)),0)</f>
        <v>0</v>
      </c>
      <c r="AM1803" s="6">
        <f>(IFERROR(VLOOKUP(AK1803,Components[[Name]:[Price]],2,FALSE),0))</f>
        <v>0</v>
      </c>
      <c r="AP1803" s="6">
        <f>(IFERROR(VLOOKUP(AN1803,Components[[Name]:[Price]],2,FALSE),0))</f>
        <v>0</v>
      </c>
      <c r="AS1803" s="6">
        <f>(IFERROR(VLOOKUP(AQ1803,Components[[Name]:[Price]],2,FALSE),0))</f>
        <v>0</v>
      </c>
      <c r="AV1803" s="6">
        <f>(IFERROR(VLOOKUP(AT1803,Components[[Name]:[Price]],2,FALSE),0))</f>
        <v>0</v>
      </c>
      <c r="AY1803" s="6">
        <f>(IFERROR(VLOOKUP(AW1803,Components[[Name]:[Price]],2,FALSE),0))</f>
        <v>0</v>
      </c>
      <c r="BB1803" s="6">
        <f>(IFERROR(VLOOKUP(AZ1803,Components[[Name]:[Price]],2,FALSE),0))</f>
        <v>0</v>
      </c>
    </row>
    <row r="1804" spans="9:54" x14ac:dyDescent="0.2">
      <c r="I1804" s="7" t="e">
        <f>Fullmath[[#This Row],[Total CP]]/Fullmath[[#This Row],[Quantity]]</f>
        <v>#DIV/0!</v>
      </c>
      <c r="J18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4" s="6" t="e">
        <f>Fullmath[[#This Row],[Mat Cost]]/Fullmath[[#This Row],[Quantity]]</f>
        <v>#DIV/0!</v>
      </c>
      <c r="L18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4" s="14"/>
      <c r="O1804" s="15">
        <f>IFERROR(_xlfn.IFNA(VLOOKUP(Fullmath[[#This Row],[M1]],$H$2:$L1803,2,FALSE),VLOOKUP(Fullmath[[#This Row],[M1]],$H1805:$L$2227,2,FALSE)),0)</f>
        <v>0</v>
      </c>
      <c r="P1804" s="16">
        <f>IFERROR(_xlfn.IFNA(VLOOKUP(Fullmath[[#This Row],[M1]],$H$2:$L1803,4,FALSE),VLOOKUP(Fullmath[[#This Row],[M1]],$H1805:$L$2227,4,FALSE)),0)</f>
        <v>0</v>
      </c>
      <c r="S1804" s="15">
        <f>IFERROR(_xlfn.IFNA(VLOOKUP(Fullmath[[#This Row],[M2]],$H$2:$L1803,2,FALSE),VLOOKUP(Fullmath[[#This Row],[M2]],$H1805:$L$2227,2,FALSE)),0)</f>
        <v>0</v>
      </c>
      <c r="T1804" s="16">
        <f>IFERROR(_xlfn.IFNA(VLOOKUP(Fullmath[[#This Row],[M2]],$H$2:$L1803,4,FALSE),VLOOKUP(Fullmath[[#This Row],[M2]],$H1805:$L$2227,4,FALSE)),0)</f>
        <v>0</v>
      </c>
      <c r="W1804" s="15">
        <f>IFERROR(_xlfn.IFNA(VLOOKUP(Fullmath[[#This Row],[M3]],$H$2:$L1803,2,FALSE),VLOOKUP(Fullmath[[#This Row],[M3]],$H1805:$L$2227,2,FALSE)),0)</f>
        <v>0</v>
      </c>
      <c r="X1804" s="16">
        <f>IFERROR(_xlfn.IFNA(VLOOKUP(Fullmath[[#This Row],[M3]],$H$2:$L1803,4,FALSE),VLOOKUP(Fullmath[[#This Row],[M3]],$H1805:$L$2227,4,FALSE)),0)</f>
        <v>0</v>
      </c>
      <c r="AA1804" s="15">
        <f>IFERROR(_xlfn.IFNA(VLOOKUP(Fullmath[[#This Row],[M4]],$H$2:$L1803,2,FALSE),VLOOKUP(Fullmath[[#This Row],[M4]],$H1805:$L$2227,2,FALSE)),0)</f>
        <v>0</v>
      </c>
      <c r="AB1804" s="16">
        <f>IFERROR(_xlfn.IFNA(VLOOKUP(Fullmath[[#This Row],[M4]],$H$2:$L1803,4,FALSE),VLOOKUP(Fullmath[[#This Row],[M4]],$H1805:$L$2227,4,FALSE)),0)</f>
        <v>0</v>
      </c>
      <c r="AE1804" s="15">
        <f>IFERROR(_xlfn.IFNA(VLOOKUP(Fullmath[[#This Row],[M5]],$H$2:$L1803,2,FALSE),VLOOKUP(Fullmath[[#This Row],[M5]],$H1805:$L$2227,2,FALSE)),0)</f>
        <v>0</v>
      </c>
      <c r="AF1804" s="16">
        <f>IFERROR(_xlfn.IFNA(VLOOKUP(Fullmath[[#This Row],[M5]],$H$2:$L1803,4,FALSE),VLOOKUP(Fullmath[[#This Row],[M5]],$H1805:$L$2227,4,FALSE)),0)</f>
        <v>0</v>
      </c>
      <c r="AI1804" s="15">
        <f>IFERROR(_xlfn.IFNA(VLOOKUP(Fullmath[[#This Row],[M6]],$H$2:$L1803,2,FALSE),VLOOKUP(Fullmath[[#This Row],[M6]],$H1805:$L$2227,2,FALSE)),0)</f>
        <v>0</v>
      </c>
      <c r="AJ1804" s="16">
        <f>IFERROR(_xlfn.IFNA(VLOOKUP(Fullmath[[#This Row],[M6]],$H$2:$L1803,4,FALSE),VLOOKUP(Fullmath[[#This Row],[M6]],$H1805:$L$2227,4,FALSE)),0)</f>
        <v>0</v>
      </c>
      <c r="AM1804" s="6">
        <f>(IFERROR(VLOOKUP(AK1804,Components[[Name]:[Price]],2,FALSE),0))</f>
        <v>0</v>
      </c>
      <c r="AP1804" s="6">
        <f>(IFERROR(VLOOKUP(AN1804,Components[[Name]:[Price]],2,FALSE),0))</f>
        <v>0</v>
      </c>
      <c r="AS1804" s="6">
        <f>(IFERROR(VLOOKUP(AQ1804,Components[[Name]:[Price]],2,FALSE),0))</f>
        <v>0</v>
      </c>
      <c r="AV1804" s="6">
        <f>(IFERROR(VLOOKUP(AT1804,Components[[Name]:[Price]],2,FALSE),0))</f>
        <v>0</v>
      </c>
      <c r="AY1804" s="6">
        <f>(IFERROR(VLOOKUP(AW1804,Components[[Name]:[Price]],2,FALSE),0))</f>
        <v>0</v>
      </c>
      <c r="BB1804" s="6">
        <f>(IFERROR(VLOOKUP(AZ1804,Components[[Name]:[Price]],2,FALSE),0))</f>
        <v>0</v>
      </c>
    </row>
    <row r="1805" spans="9:54" x14ac:dyDescent="0.2">
      <c r="I1805" s="7" t="e">
        <f>Fullmath[[#This Row],[Total CP]]/Fullmath[[#This Row],[Quantity]]</f>
        <v>#DIV/0!</v>
      </c>
      <c r="J18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5" s="6" t="e">
        <f>Fullmath[[#This Row],[Mat Cost]]/Fullmath[[#This Row],[Quantity]]</f>
        <v>#DIV/0!</v>
      </c>
      <c r="L18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5" s="14"/>
      <c r="O1805" s="15">
        <f>IFERROR(_xlfn.IFNA(VLOOKUP(Fullmath[[#This Row],[M1]],$H$2:$L1804,2,FALSE),VLOOKUP(Fullmath[[#This Row],[M1]],$H1806:$L$2227,2,FALSE)),0)</f>
        <v>0</v>
      </c>
      <c r="P1805" s="16">
        <f>IFERROR(_xlfn.IFNA(VLOOKUP(Fullmath[[#This Row],[M1]],$H$2:$L1804,4,FALSE),VLOOKUP(Fullmath[[#This Row],[M1]],$H1806:$L$2227,4,FALSE)),0)</f>
        <v>0</v>
      </c>
      <c r="S1805" s="15">
        <f>IFERROR(_xlfn.IFNA(VLOOKUP(Fullmath[[#This Row],[M2]],$H$2:$L1804,2,FALSE),VLOOKUP(Fullmath[[#This Row],[M2]],$H1806:$L$2227,2,FALSE)),0)</f>
        <v>0</v>
      </c>
      <c r="T1805" s="16">
        <f>IFERROR(_xlfn.IFNA(VLOOKUP(Fullmath[[#This Row],[M2]],$H$2:$L1804,4,FALSE),VLOOKUP(Fullmath[[#This Row],[M2]],$H1806:$L$2227,4,FALSE)),0)</f>
        <v>0</v>
      </c>
      <c r="W1805" s="15">
        <f>IFERROR(_xlfn.IFNA(VLOOKUP(Fullmath[[#This Row],[M3]],$H$2:$L1804,2,FALSE),VLOOKUP(Fullmath[[#This Row],[M3]],$H1806:$L$2227,2,FALSE)),0)</f>
        <v>0</v>
      </c>
      <c r="X1805" s="16">
        <f>IFERROR(_xlfn.IFNA(VLOOKUP(Fullmath[[#This Row],[M3]],$H$2:$L1804,4,FALSE),VLOOKUP(Fullmath[[#This Row],[M3]],$H1806:$L$2227,4,FALSE)),0)</f>
        <v>0</v>
      </c>
      <c r="AA1805" s="15">
        <f>IFERROR(_xlfn.IFNA(VLOOKUP(Fullmath[[#This Row],[M4]],$H$2:$L1804,2,FALSE),VLOOKUP(Fullmath[[#This Row],[M4]],$H1806:$L$2227,2,FALSE)),0)</f>
        <v>0</v>
      </c>
      <c r="AB1805" s="16">
        <f>IFERROR(_xlfn.IFNA(VLOOKUP(Fullmath[[#This Row],[M4]],$H$2:$L1804,4,FALSE),VLOOKUP(Fullmath[[#This Row],[M4]],$H1806:$L$2227,4,FALSE)),0)</f>
        <v>0</v>
      </c>
      <c r="AE1805" s="15">
        <f>IFERROR(_xlfn.IFNA(VLOOKUP(Fullmath[[#This Row],[M5]],$H$2:$L1804,2,FALSE),VLOOKUP(Fullmath[[#This Row],[M5]],$H1806:$L$2227,2,FALSE)),0)</f>
        <v>0</v>
      </c>
      <c r="AF1805" s="16">
        <f>IFERROR(_xlfn.IFNA(VLOOKUP(Fullmath[[#This Row],[M5]],$H$2:$L1804,4,FALSE),VLOOKUP(Fullmath[[#This Row],[M5]],$H1806:$L$2227,4,FALSE)),0)</f>
        <v>0</v>
      </c>
      <c r="AI1805" s="15">
        <f>IFERROR(_xlfn.IFNA(VLOOKUP(Fullmath[[#This Row],[M6]],$H$2:$L1804,2,FALSE),VLOOKUP(Fullmath[[#This Row],[M6]],$H1806:$L$2227,2,FALSE)),0)</f>
        <v>0</v>
      </c>
      <c r="AJ1805" s="16">
        <f>IFERROR(_xlfn.IFNA(VLOOKUP(Fullmath[[#This Row],[M6]],$H$2:$L1804,4,FALSE),VLOOKUP(Fullmath[[#This Row],[M6]],$H1806:$L$2227,4,FALSE)),0)</f>
        <v>0</v>
      </c>
      <c r="AM1805" s="6">
        <f>(IFERROR(VLOOKUP(AK1805,Components[[Name]:[Price]],2,FALSE),0))</f>
        <v>0</v>
      </c>
      <c r="AP1805" s="6">
        <f>(IFERROR(VLOOKUP(AN1805,Components[[Name]:[Price]],2,FALSE),0))</f>
        <v>0</v>
      </c>
      <c r="AS1805" s="6">
        <f>(IFERROR(VLOOKUP(AQ1805,Components[[Name]:[Price]],2,FALSE),0))</f>
        <v>0</v>
      </c>
      <c r="AV1805" s="6">
        <f>(IFERROR(VLOOKUP(AT1805,Components[[Name]:[Price]],2,FALSE),0))</f>
        <v>0</v>
      </c>
      <c r="AY1805" s="6">
        <f>(IFERROR(VLOOKUP(AW1805,Components[[Name]:[Price]],2,FALSE),0))</f>
        <v>0</v>
      </c>
      <c r="BB1805" s="6">
        <f>(IFERROR(VLOOKUP(AZ1805,Components[[Name]:[Price]],2,FALSE),0))</f>
        <v>0</v>
      </c>
    </row>
    <row r="1806" spans="9:54" x14ac:dyDescent="0.2">
      <c r="I1806" s="7" t="e">
        <f>Fullmath[[#This Row],[Total CP]]/Fullmath[[#This Row],[Quantity]]</f>
        <v>#DIV/0!</v>
      </c>
      <c r="J18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6" s="6" t="e">
        <f>Fullmath[[#This Row],[Mat Cost]]/Fullmath[[#This Row],[Quantity]]</f>
        <v>#DIV/0!</v>
      </c>
      <c r="L18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6" s="14"/>
      <c r="O1806" s="15">
        <f>IFERROR(_xlfn.IFNA(VLOOKUP(Fullmath[[#This Row],[M1]],$H$2:$L1805,2,FALSE),VLOOKUP(Fullmath[[#This Row],[M1]],$H1807:$L$2227,2,FALSE)),0)</f>
        <v>0</v>
      </c>
      <c r="P1806" s="16">
        <f>IFERROR(_xlfn.IFNA(VLOOKUP(Fullmath[[#This Row],[M1]],$H$2:$L1805,4,FALSE),VLOOKUP(Fullmath[[#This Row],[M1]],$H1807:$L$2227,4,FALSE)),0)</f>
        <v>0</v>
      </c>
      <c r="S1806" s="15">
        <f>IFERROR(_xlfn.IFNA(VLOOKUP(Fullmath[[#This Row],[M2]],$H$2:$L1805,2,FALSE),VLOOKUP(Fullmath[[#This Row],[M2]],$H1807:$L$2227,2,FALSE)),0)</f>
        <v>0</v>
      </c>
      <c r="T1806" s="16">
        <f>IFERROR(_xlfn.IFNA(VLOOKUP(Fullmath[[#This Row],[M2]],$H$2:$L1805,4,FALSE),VLOOKUP(Fullmath[[#This Row],[M2]],$H1807:$L$2227,4,FALSE)),0)</f>
        <v>0</v>
      </c>
      <c r="W1806" s="15">
        <f>IFERROR(_xlfn.IFNA(VLOOKUP(Fullmath[[#This Row],[M3]],$H$2:$L1805,2,FALSE),VLOOKUP(Fullmath[[#This Row],[M3]],$H1807:$L$2227,2,FALSE)),0)</f>
        <v>0</v>
      </c>
      <c r="X1806" s="16">
        <f>IFERROR(_xlfn.IFNA(VLOOKUP(Fullmath[[#This Row],[M3]],$H$2:$L1805,4,FALSE),VLOOKUP(Fullmath[[#This Row],[M3]],$H1807:$L$2227,4,FALSE)),0)</f>
        <v>0</v>
      </c>
      <c r="AA1806" s="15">
        <f>IFERROR(_xlfn.IFNA(VLOOKUP(Fullmath[[#This Row],[M4]],$H$2:$L1805,2,FALSE),VLOOKUP(Fullmath[[#This Row],[M4]],$H1807:$L$2227,2,FALSE)),0)</f>
        <v>0</v>
      </c>
      <c r="AB1806" s="16">
        <f>IFERROR(_xlfn.IFNA(VLOOKUP(Fullmath[[#This Row],[M4]],$H$2:$L1805,4,FALSE),VLOOKUP(Fullmath[[#This Row],[M4]],$H1807:$L$2227,4,FALSE)),0)</f>
        <v>0</v>
      </c>
      <c r="AE1806" s="15">
        <f>IFERROR(_xlfn.IFNA(VLOOKUP(Fullmath[[#This Row],[M5]],$H$2:$L1805,2,FALSE),VLOOKUP(Fullmath[[#This Row],[M5]],$H1807:$L$2227,2,FALSE)),0)</f>
        <v>0</v>
      </c>
      <c r="AF1806" s="16">
        <f>IFERROR(_xlfn.IFNA(VLOOKUP(Fullmath[[#This Row],[M5]],$H$2:$L1805,4,FALSE),VLOOKUP(Fullmath[[#This Row],[M5]],$H1807:$L$2227,4,FALSE)),0)</f>
        <v>0</v>
      </c>
      <c r="AI1806" s="15">
        <f>IFERROR(_xlfn.IFNA(VLOOKUP(Fullmath[[#This Row],[M6]],$H$2:$L1805,2,FALSE),VLOOKUP(Fullmath[[#This Row],[M6]],$H1807:$L$2227,2,FALSE)),0)</f>
        <v>0</v>
      </c>
      <c r="AJ1806" s="16">
        <f>IFERROR(_xlfn.IFNA(VLOOKUP(Fullmath[[#This Row],[M6]],$H$2:$L1805,4,FALSE),VLOOKUP(Fullmath[[#This Row],[M6]],$H1807:$L$2227,4,FALSE)),0)</f>
        <v>0</v>
      </c>
      <c r="AM1806" s="6">
        <f>(IFERROR(VLOOKUP(AK1806,Components[[Name]:[Price]],2,FALSE),0))</f>
        <v>0</v>
      </c>
      <c r="AP1806" s="6">
        <f>(IFERROR(VLOOKUP(AN1806,Components[[Name]:[Price]],2,FALSE),0))</f>
        <v>0</v>
      </c>
      <c r="AS1806" s="6">
        <f>(IFERROR(VLOOKUP(AQ1806,Components[[Name]:[Price]],2,FALSE),0))</f>
        <v>0</v>
      </c>
      <c r="AV1806" s="6">
        <f>(IFERROR(VLOOKUP(AT1806,Components[[Name]:[Price]],2,FALSE),0))</f>
        <v>0</v>
      </c>
      <c r="AY1806" s="6">
        <f>(IFERROR(VLOOKUP(AW1806,Components[[Name]:[Price]],2,FALSE),0))</f>
        <v>0</v>
      </c>
      <c r="BB1806" s="6">
        <f>(IFERROR(VLOOKUP(AZ1806,Components[[Name]:[Price]],2,FALSE),0))</f>
        <v>0</v>
      </c>
    </row>
    <row r="1807" spans="9:54" x14ac:dyDescent="0.2">
      <c r="I1807" s="7" t="e">
        <f>Fullmath[[#This Row],[Total CP]]/Fullmath[[#This Row],[Quantity]]</f>
        <v>#DIV/0!</v>
      </c>
      <c r="J18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7" s="6" t="e">
        <f>Fullmath[[#This Row],[Mat Cost]]/Fullmath[[#This Row],[Quantity]]</f>
        <v>#DIV/0!</v>
      </c>
      <c r="L18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7" s="14"/>
      <c r="O1807" s="15">
        <f>IFERROR(_xlfn.IFNA(VLOOKUP(Fullmath[[#This Row],[M1]],$H$2:$L1806,2,FALSE),VLOOKUP(Fullmath[[#This Row],[M1]],$H1808:$L$2227,2,FALSE)),0)</f>
        <v>0</v>
      </c>
      <c r="P1807" s="16">
        <f>IFERROR(_xlfn.IFNA(VLOOKUP(Fullmath[[#This Row],[M1]],$H$2:$L1806,4,FALSE),VLOOKUP(Fullmath[[#This Row],[M1]],$H1808:$L$2227,4,FALSE)),0)</f>
        <v>0</v>
      </c>
      <c r="S1807" s="15">
        <f>IFERROR(_xlfn.IFNA(VLOOKUP(Fullmath[[#This Row],[M2]],$H$2:$L1806,2,FALSE),VLOOKUP(Fullmath[[#This Row],[M2]],$H1808:$L$2227,2,FALSE)),0)</f>
        <v>0</v>
      </c>
      <c r="T1807" s="16">
        <f>IFERROR(_xlfn.IFNA(VLOOKUP(Fullmath[[#This Row],[M2]],$H$2:$L1806,4,FALSE),VLOOKUP(Fullmath[[#This Row],[M2]],$H1808:$L$2227,4,FALSE)),0)</f>
        <v>0</v>
      </c>
      <c r="W1807" s="15">
        <f>IFERROR(_xlfn.IFNA(VLOOKUP(Fullmath[[#This Row],[M3]],$H$2:$L1806,2,FALSE),VLOOKUP(Fullmath[[#This Row],[M3]],$H1808:$L$2227,2,FALSE)),0)</f>
        <v>0</v>
      </c>
      <c r="X1807" s="16">
        <f>IFERROR(_xlfn.IFNA(VLOOKUP(Fullmath[[#This Row],[M3]],$H$2:$L1806,4,FALSE),VLOOKUP(Fullmath[[#This Row],[M3]],$H1808:$L$2227,4,FALSE)),0)</f>
        <v>0</v>
      </c>
      <c r="AA1807" s="15">
        <f>IFERROR(_xlfn.IFNA(VLOOKUP(Fullmath[[#This Row],[M4]],$H$2:$L1806,2,FALSE),VLOOKUP(Fullmath[[#This Row],[M4]],$H1808:$L$2227,2,FALSE)),0)</f>
        <v>0</v>
      </c>
      <c r="AB1807" s="16">
        <f>IFERROR(_xlfn.IFNA(VLOOKUP(Fullmath[[#This Row],[M4]],$H$2:$L1806,4,FALSE),VLOOKUP(Fullmath[[#This Row],[M4]],$H1808:$L$2227,4,FALSE)),0)</f>
        <v>0</v>
      </c>
      <c r="AE1807" s="15">
        <f>IFERROR(_xlfn.IFNA(VLOOKUP(Fullmath[[#This Row],[M5]],$H$2:$L1806,2,FALSE),VLOOKUP(Fullmath[[#This Row],[M5]],$H1808:$L$2227,2,FALSE)),0)</f>
        <v>0</v>
      </c>
      <c r="AF1807" s="16">
        <f>IFERROR(_xlfn.IFNA(VLOOKUP(Fullmath[[#This Row],[M5]],$H$2:$L1806,4,FALSE),VLOOKUP(Fullmath[[#This Row],[M5]],$H1808:$L$2227,4,FALSE)),0)</f>
        <v>0</v>
      </c>
      <c r="AI1807" s="15">
        <f>IFERROR(_xlfn.IFNA(VLOOKUP(Fullmath[[#This Row],[M6]],$H$2:$L1806,2,FALSE),VLOOKUP(Fullmath[[#This Row],[M6]],$H1808:$L$2227,2,FALSE)),0)</f>
        <v>0</v>
      </c>
      <c r="AJ1807" s="16">
        <f>IFERROR(_xlfn.IFNA(VLOOKUP(Fullmath[[#This Row],[M6]],$H$2:$L1806,4,FALSE),VLOOKUP(Fullmath[[#This Row],[M6]],$H1808:$L$2227,4,FALSE)),0)</f>
        <v>0</v>
      </c>
      <c r="AM1807" s="6">
        <f>(IFERROR(VLOOKUP(AK1807,Components[[Name]:[Price]],2,FALSE),0))</f>
        <v>0</v>
      </c>
      <c r="AP1807" s="6">
        <f>(IFERROR(VLOOKUP(AN1807,Components[[Name]:[Price]],2,FALSE),0))</f>
        <v>0</v>
      </c>
      <c r="AS1807" s="6">
        <f>(IFERROR(VLOOKUP(AQ1807,Components[[Name]:[Price]],2,FALSE),0))</f>
        <v>0</v>
      </c>
      <c r="AV1807" s="6">
        <f>(IFERROR(VLOOKUP(AT1807,Components[[Name]:[Price]],2,FALSE),0))</f>
        <v>0</v>
      </c>
      <c r="AY1807" s="6">
        <f>(IFERROR(VLOOKUP(AW1807,Components[[Name]:[Price]],2,FALSE),0))</f>
        <v>0</v>
      </c>
      <c r="BB1807" s="6">
        <f>(IFERROR(VLOOKUP(AZ1807,Components[[Name]:[Price]],2,FALSE),0))</f>
        <v>0</v>
      </c>
    </row>
    <row r="1808" spans="9:54" x14ac:dyDescent="0.2">
      <c r="I1808" s="7" t="e">
        <f>Fullmath[[#This Row],[Total CP]]/Fullmath[[#This Row],[Quantity]]</f>
        <v>#DIV/0!</v>
      </c>
      <c r="J18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8" s="6" t="e">
        <f>Fullmath[[#This Row],[Mat Cost]]/Fullmath[[#This Row],[Quantity]]</f>
        <v>#DIV/0!</v>
      </c>
      <c r="L18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8" s="14"/>
      <c r="O1808" s="15">
        <f>IFERROR(_xlfn.IFNA(VLOOKUP(Fullmath[[#This Row],[M1]],$H$2:$L1807,2,FALSE),VLOOKUP(Fullmath[[#This Row],[M1]],$H1809:$L$2227,2,FALSE)),0)</f>
        <v>0</v>
      </c>
      <c r="P1808" s="16">
        <f>IFERROR(_xlfn.IFNA(VLOOKUP(Fullmath[[#This Row],[M1]],$H$2:$L1807,4,FALSE),VLOOKUP(Fullmath[[#This Row],[M1]],$H1809:$L$2227,4,FALSE)),0)</f>
        <v>0</v>
      </c>
      <c r="S1808" s="15">
        <f>IFERROR(_xlfn.IFNA(VLOOKUP(Fullmath[[#This Row],[M2]],$H$2:$L1807,2,FALSE),VLOOKUP(Fullmath[[#This Row],[M2]],$H1809:$L$2227,2,FALSE)),0)</f>
        <v>0</v>
      </c>
      <c r="T1808" s="16">
        <f>IFERROR(_xlfn.IFNA(VLOOKUP(Fullmath[[#This Row],[M2]],$H$2:$L1807,4,FALSE),VLOOKUP(Fullmath[[#This Row],[M2]],$H1809:$L$2227,4,FALSE)),0)</f>
        <v>0</v>
      </c>
      <c r="W1808" s="15">
        <f>IFERROR(_xlfn.IFNA(VLOOKUP(Fullmath[[#This Row],[M3]],$H$2:$L1807,2,FALSE),VLOOKUP(Fullmath[[#This Row],[M3]],$H1809:$L$2227,2,FALSE)),0)</f>
        <v>0</v>
      </c>
      <c r="X1808" s="16">
        <f>IFERROR(_xlfn.IFNA(VLOOKUP(Fullmath[[#This Row],[M3]],$H$2:$L1807,4,FALSE),VLOOKUP(Fullmath[[#This Row],[M3]],$H1809:$L$2227,4,FALSE)),0)</f>
        <v>0</v>
      </c>
      <c r="AA1808" s="15">
        <f>IFERROR(_xlfn.IFNA(VLOOKUP(Fullmath[[#This Row],[M4]],$H$2:$L1807,2,FALSE),VLOOKUP(Fullmath[[#This Row],[M4]],$H1809:$L$2227,2,FALSE)),0)</f>
        <v>0</v>
      </c>
      <c r="AB1808" s="16">
        <f>IFERROR(_xlfn.IFNA(VLOOKUP(Fullmath[[#This Row],[M4]],$H$2:$L1807,4,FALSE),VLOOKUP(Fullmath[[#This Row],[M4]],$H1809:$L$2227,4,FALSE)),0)</f>
        <v>0</v>
      </c>
      <c r="AE1808" s="15">
        <f>IFERROR(_xlfn.IFNA(VLOOKUP(Fullmath[[#This Row],[M5]],$H$2:$L1807,2,FALSE),VLOOKUP(Fullmath[[#This Row],[M5]],$H1809:$L$2227,2,FALSE)),0)</f>
        <v>0</v>
      </c>
      <c r="AF1808" s="16">
        <f>IFERROR(_xlfn.IFNA(VLOOKUP(Fullmath[[#This Row],[M5]],$H$2:$L1807,4,FALSE),VLOOKUP(Fullmath[[#This Row],[M5]],$H1809:$L$2227,4,FALSE)),0)</f>
        <v>0</v>
      </c>
      <c r="AI1808" s="15">
        <f>IFERROR(_xlfn.IFNA(VLOOKUP(Fullmath[[#This Row],[M6]],$H$2:$L1807,2,FALSE),VLOOKUP(Fullmath[[#This Row],[M6]],$H1809:$L$2227,2,FALSE)),0)</f>
        <v>0</v>
      </c>
      <c r="AJ1808" s="16">
        <f>IFERROR(_xlfn.IFNA(VLOOKUP(Fullmath[[#This Row],[M6]],$H$2:$L1807,4,FALSE),VLOOKUP(Fullmath[[#This Row],[M6]],$H1809:$L$2227,4,FALSE)),0)</f>
        <v>0</v>
      </c>
      <c r="AM1808" s="6">
        <f>(IFERROR(VLOOKUP(AK1808,Components[[Name]:[Price]],2,FALSE),0))</f>
        <v>0</v>
      </c>
      <c r="AP1808" s="6">
        <f>(IFERROR(VLOOKUP(AN1808,Components[[Name]:[Price]],2,FALSE),0))</f>
        <v>0</v>
      </c>
      <c r="AS1808" s="6">
        <f>(IFERROR(VLOOKUP(AQ1808,Components[[Name]:[Price]],2,FALSE),0))</f>
        <v>0</v>
      </c>
      <c r="AV1808" s="6">
        <f>(IFERROR(VLOOKUP(AT1808,Components[[Name]:[Price]],2,FALSE),0))</f>
        <v>0</v>
      </c>
      <c r="AY1808" s="6">
        <f>(IFERROR(VLOOKUP(AW1808,Components[[Name]:[Price]],2,FALSE),0))</f>
        <v>0</v>
      </c>
      <c r="BB1808" s="6">
        <f>(IFERROR(VLOOKUP(AZ1808,Components[[Name]:[Price]],2,FALSE),0))</f>
        <v>0</v>
      </c>
    </row>
    <row r="1809" spans="9:54" x14ac:dyDescent="0.2">
      <c r="I1809" s="7" t="e">
        <f>Fullmath[[#This Row],[Total CP]]/Fullmath[[#This Row],[Quantity]]</f>
        <v>#DIV/0!</v>
      </c>
      <c r="J18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09" s="6" t="e">
        <f>Fullmath[[#This Row],[Mat Cost]]/Fullmath[[#This Row],[Quantity]]</f>
        <v>#DIV/0!</v>
      </c>
      <c r="L18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09" s="14"/>
      <c r="O1809" s="15">
        <f>IFERROR(_xlfn.IFNA(VLOOKUP(Fullmath[[#This Row],[M1]],$H$2:$L1808,2,FALSE),VLOOKUP(Fullmath[[#This Row],[M1]],$H1810:$L$2227,2,FALSE)),0)</f>
        <v>0</v>
      </c>
      <c r="P1809" s="16">
        <f>IFERROR(_xlfn.IFNA(VLOOKUP(Fullmath[[#This Row],[M1]],$H$2:$L1808,4,FALSE),VLOOKUP(Fullmath[[#This Row],[M1]],$H1810:$L$2227,4,FALSE)),0)</f>
        <v>0</v>
      </c>
      <c r="S1809" s="15">
        <f>IFERROR(_xlfn.IFNA(VLOOKUP(Fullmath[[#This Row],[M2]],$H$2:$L1808,2,FALSE),VLOOKUP(Fullmath[[#This Row],[M2]],$H1810:$L$2227,2,FALSE)),0)</f>
        <v>0</v>
      </c>
      <c r="T1809" s="16">
        <f>IFERROR(_xlfn.IFNA(VLOOKUP(Fullmath[[#This Row],[M2]],$H$2:$L1808,4,FALSE),VLOOKUP(Fullmath[[#This Row],[M2]],$H1810:$L$2227,4,FALSE)),0)</f>
        <v>0</v>
      </c>
      <c r="W1809" s="15">
        <f>IFERROR(_xlfn.IFNA(VLOOKUP(Fullmath[[#This Row],[M3]],$H$2:$L1808,2,FALSE),VLOOKUP(Fullmath[[#This Row],[M3]],$H1810:$L$2227,2,FALSE)),0)</f>
        <v>0</v>
      </c>
      <c r="X1809" s="16">
        <f>IFERROR(_xlfn.IFNA(VLOOKUP(Fullmath[[#This Row],[M3]],$H$2:$L1808,4,FALSE),VLOOKUP(Fullmath[[#This Row],[M3]],$H1810:$L$2227,4,FALSE)),0)</f>
        <v>0</v>
      </c>
      <c r="AA1809" s="15">
        <f>IFERROR(_xlfn.IFNA(VLOOKUP(Fullmath[[#This Row],[M4]],$H$2:$L1808,2,FALSE),VLOOKUP(Fullmath[[#This Row],[M4]],$H1810:$L$2227,2,FALSE)),0)</f>
        <v>0</v>
      </c>
      <c r="AB1809" s="16">
        <f>IFERROR(_xlfn.IFNA(VLOOKUP(Fullmath[[#This Row],[M4]],$H$2:$L1808,4,FALSE),VLOOKUP(Fullmath[[#This Row],[M4]],$H1810:$L$2227,4,FALSE)),0)</f>
        <v>0</v>
      </c>
      <c r="AE1809" s="15">
        <f>IFERROR(_xlfn.IFNA(VLOOKUP(Fullmath[[#This Row],[M5]],$H$2:$L1808,2,FALSE),VLOOKUP(Fullmath[[#This Row],[M5]],$H1810:$L$2227,2,FALSE)),0)</f>
        <v>0</v>
      </c>
      <c r="AF1809" s="16">
        <f>IFERROR(_xlfn.IFNA(VLOOKUP(Fullmath[[#This Row],[M5]],$H$2:$L1808,4,FALSE),VLOOKUP(Fullmath[[#This Row],[M5]],$H1810:$L$2227,4,FALSE)),0)</f>
        <v>0</v>
      </c>
      <c r="AI1809" s="15">
        <f>IFERROR(_xlfn.IFNA(VLOOKUP(Fullmath[[#This Row],[M6]],$H$2:$L1808,2,FALSE),VLOOKUP(Fullmath[[#This Row],[M6]],$H1810:$L$2227,2,FALSE)),0)</f>
        <v>0</v>
      </c>
      <c r="AJ1809" s="16">
        <f>IFERROR(_xlfn.IFNA(VLOOKUP(Fullmath[[#This Row],[M6]],$H$2:$L1808,4,FALSE),VLOOKUP(Fullmath[[#This Row],[M6]],$H1810:$L$2227,4,FALSE)),0)</f>
        <v>0</v>
      </c>
      <c r="AM1809" s="6">
        <f>(IFERROR(VLOOKUP(AK1809,Components[[Name]:[Price]],2,FALSE),0))</f>
        <v>0</v>
      </c>
      <c r="AP1809" s="6">
        <f>(IFERROR(VLOOKUP(AN1809,Components[[Name]:[Price]],2,FALSE),0))</f>
        <v>0</v>
      </c>
      <c r="AS1809" s="6">
        <f>(IFERROR(VLOOKUP(AQ1809,Components[[Name]:[Price]],2,FALSE),0))</f>
        <v>0</v>
      </c>
      <c r="AV1809" s="6">
        <f>(IFERROR(VLOOKUP(AT1809,Components[[Name]:[Price]],2,FALSE),0))</f>
        <v>0</v>
      </c>
      <c r="AY1809" s="6">
        <f>(IFERROR(VLOOKUP(AW1809,Components[[Name]:[Price]],2,FALSE),0))</f>
        <v>0</v>
      </c>
      <c r="BB1809" s="6">
        <f>(IFERROR(VLOOKUP(AZ1809,Components[[Name]:[Price]],2,FALSE),0))</f>
        <v>0</v>
      </c>
    </row>
    <row r="1810" spans="9:54" x14ac:dyDescent="0.2">
      <c r="I1810" s="7" t="e">
        <f>Fullmath[[#This Row],[Total CP]]/Fullmath[[#This Row],[Quantity]]</f>
        <v>#DIV/0!</v>
      </c>
      <c r="J18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0" s="6" t="e">
        <f>Fullmath[[#This Row],[Mat Cost]]/Fullmath[[#This Row],[Quantity]]</f>
        <v>#DIV/0!</v>
      </c>
      <c r="L18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0" s="14"/>
      <c r="O1810" s="15">
        <f>IFERROR(_xlfn.IFNA(VLOOKUP(Fullmath[[#This Row],[M1]],$H$2:$L1809,2,FALSE),VLOOKUP(Fullmath[[#This Row],[M1]],$H1811:$L$2227,2,FALSE)),0)</f>
        <v>0</v>
      </c>
      <c r="P1810" s="16">
        <f>IFERROR(_xlfn.IFNA(VLOOKUP(Fullmath[[#This Row],[M1]],$H$2:$L1809,4,FALSE),VLOOKUP(Fullmath[[#This Row],[M1]],$H1811:$L$2227,4,FALSE)),0)</f>
        <v>0</v>
      </c>
      <c r="S1810" s="15">
        <f>IFERROR(_xlfn.IFNA(VLOOKUP(Fullmath[[#This Row],[M2]],$H$2:$L1809,2,FALSE),VLOOKUP(Fullmath[[#This Row],[M2]],$H1811:$L$2227,2,FALSE)),0)</f>
        <v>0</v>
      </c>
      <c r="T1810" s="16">
        <f>IFERROR(_xlfn.IFNA(VLOOKUP(Fullmath[[#This Row],[M2]],$H$2:$L1809,4,FALSE),VLOOKUP(Fullmath[[#This Row],[M2]],$H1811:$L$2227,4,FALSE)),0)</f>
        <v>0</v>
      </c>
      <c r="W1810" s="15">
        <f>IFERROR(_xlfn.IFNA(VLOOKUP(Fullmath[[#This Row],[M3]],$H$2:$L1809,2,FALSE),VLOOKUP(Fullmath[[#This Row],[M3]],$H1811:$L$2227,2,FALSE)),0)</f>
        <v>0</v>
      </c>
      <c r="X1810" s="16">
        <f>IFERROR(_xlfn.IFNA(VLOOKUP(Fullmath[[#This Row],[M3]],$H$2:$L1809,4,FALSE),VLOOKUP(Fullmath[[#This Row],[M3]],$H1811:$L$2227,4,FALSE)),0)</f>
        <v>0</v>
      </c>
      <c r="AA1810" s="15">
        <f>IFERROR(_xlfn.IFNA(VLOOKUP(Fullmath[[#This Row],[M4]],$H$2:$L1809,2,FALSE),VLOOKUP(Fullmath[[#This Row],[M4]],$H1811:$L$2227,2,FALSE)),0)</f>
        <v>0</v>
      </c>
      <c r="AB1810" s="16">
        <f>IFERROR(_xlfn.IFNA(VLOOKUP(Fullmath[[#This Row],[M4]],$H$2:$L1809,4,FALSE),VLOOKUP(Fullmath[[#This Row],[M4]],$H1811:$L$2227,4,FALSE)),0)</f>
        <v>0</v>
      </c>
      <c r="AE1810" s="15">
        <f>IFERROR(_xlfn.IFNA(VLOOKUP(Fullmath[[#This Row],[M5]],$H$2:$L1809,2,FALSE),VLOOKUP(Fullmath[[#This Row],[M5]],$H1811:$L$2227,2,FALSE)),0)</f>
        <v>0</v>
      </c>
      <c r="AF1810" s="16">
        <f>IFERROR(_xlfn.IFNA(VLOOKUP(Fullmath[[#This Row],[M5]],$H$2:$L1809,4,FALSE),VLOOKUP(Fullmath[[#This Row],[M5]],$H1811:$L$2227,4,FALSE)),0)</f>
        <v>0</v>
      </c>
      <c r="AI1810" s="15">
        <f>IFERROR(_xlfn.IFNA(VLOOKUP(Fullmath[[#This Row],[M6]],$H$2:$L1809,2,FALSE),VLOOKUP(Fullmath[[#This Row],[M6]],$H1811:$L$2227,2,FALSE)),0)</f>
        <v>0</v>
      </c>
      <c r="AJ1810" s="16">
        <f>IFERROR(_xlfn.IFNA(VLOOKUP(Fullmath[[#This Row],[M6]],$H$2:$L1809,4,FALSE),VLOOKUP(Fullmath[[#This Row],[M6]],$H1811:$L$2227,4,FALSE)),0)</f>
        <v>0</v>
      </c>
      <c r="AM1810" s="6">
        <f>(IFERROR(VLOOKUP(AK1810,Components[[Name]:[Price]],2,FALSE),0))</f>
        <v>0</v>
      </c>
      <c r="AP1810" s="6">
        <f>(IFERROR(VLOOKUP(AN1810,Components[[Name]:[Price]],2,FALSE),0))</f>
        <v>0</v>
      </c>
      <c r="AS1810" s="6">
        <f>(IFERROR(VLOOKUP(AQ1810,Components[[Name]:[Price]],2,FALSE),0))</f>
        <v>0</v>
      </c>
      <c r="AV1810" s="6">
        <f>(IFERROR(VLOOKUP(AT1810,Components[[Name]:[Price]],2,FALSE),0))</f>
        <v>0</v>
      </c>
      <c r="AY1810" s="6">
        <f>(IFERROR(VLOOKUP(AW1810,Components[[Name]:[Price]],2,FALSE),0))</f>
        <v>0</v>
      </c>
      <c r="BB1810" s="6">
        <f>(IFERROR(VLOOKUP(AZ1810,Components[[Name]:[Price]],2,FALSE),0))</f>
        <v>0</v>
      </c>
    </row>
    <row r="1811" spans="9:54" x14ac:dyDescent="0.2">
      <c r="I1811" s="7" t="e">
        <f>Fullmath[[#This Row],[Total CP]]/Fullmath[[#This Row],[Quantity]]</f>
        <v>#DIV/0!</v>
      </c>
      <c r="J18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1" s="6" t="e">
        <f>Fullmath[[#This Row],[Mat Cost]]/Fullmath[[#This Row],[Quantity]]</f>
        <v>#DIV/0!</v>
      </c>
      <c r="L18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1" s="14"/>
      <c r="O1811" s="15">
        <f>IFERROR(_xlfn.IFNA(VLOOKUP(Fullmath[[#This Row],[M1]],$H$2:$L1810,2,FALSE),VLOOKUP(Fullmath[[#This Row],[M1]],$H1812:$L$2227,2,FALSE)),0)</f>
        <v>0</v>
      </c>
      <c r="P1811" s="16">
        <f>IFERROR(_xlfn.IFNA(VLOOKUP(Fullmath[[#This Row],[M1]],$H$2:$L1810,4,FALSE),VLOOKUP(Fullmath[[#This Row],[M1]],$H1812:$L$2227,4,FALSE)),0)</f>
        <v>0</v>
      </c>
      <c r="S1811" s="15">
        <f>IFERROR(_xlfn.IFNA(VLOOKUP(Fullmath[[#This Row],[M2]],$H$2:$L1810,2,FALSE),VLOOKUP(Fullmath[[#This Row],[M2]],$H1812:$L$2227,2,FALSE)),0)</f>
        <v>0</v>
      </c>
      <c r="T1811" s="16">
        <f>IFERROR(_xlfn.IFNA(VLOOKUP(Fullmath[[#This Row],[M2]],$H$2:$L1810,4,FALSE),VLOOKUP(Fullmath[[#This Row],[M2]],$H1812:$L$2227,4,FALSE)),0)</f>
        <v>0</v>
      </c>
      <c r="W1811" s="15">
        <f>IFERROR(_xlfn.IFNA(VLOOKUP(Fullmath[[#This Row],[M3]],$H$2:$L1810,2,FALSE),VLOOKUP(Fullmath[[#This Row],[M3]],$H1812:$L$2227,2,FALSE)),0)</f>
        <v>0</v>
      </c>
      <c r="X1811" s="16">
        <f>IFERROR(_xlfn.IFNA(VLOOKUP(Fullmath[[#This Row],[M3]],$H$2:$L1810,4,FALSE),VLOOKUP(Fullmath[[#This Row],[M3]],$H1812:$L$2227,4,FALSE)),0)</f>
        <v>0</v>
      </c>
      <c r="AA1811" s="15">
        <f>IFERROR(_xlfn.IFNA(VLOOKUP(Fullmath[[#This Row],[M4]],$H$2:$L1810,2,FALSE),VLOOKUP(Fullmath[[#This Row],[M4]],$H1812:$L$2227,2,FALSE)),0)</f>
        <v>0</v>
      </c>
      <c r="AB1811" s="16">
        <f>IFERROR(_xlfn.IFNA(VLOOKUP(Fullmath[[#This Row],[M4]],$H$2:$L1810,4,FALSE),VLOOKUP(Fullmath[[#This Row],[M4]],$H1812:$L$2227,4,FALSE)),0)</f>
        <v>0</v>
      </c>
      <c r="AE1811" s="15">
        <f>IFERROR(_xlfn.IFNA(VLOOKUP(Fullmath[[#This Row],[M5]],$H$2:$L1810,2,FALSE),VLOOKUP(Fullmath[[#This Row],[M5]],$H1812:$L$2227,2,FALSE)),0)</f>
        <v>0</v>
      </c>
      <c r="AF1811" s="16">
        <f>IFERROR(_xlfn.IFNA(VLOOKUP(Fullmath[[#This Row],[M5]],$H$2:$L1810,4,FALSE),VLOOKUP(Fullmath[[#This Row],[M5]],$H1812:$L$2227,4,FALSE)),0)</f>
        <v>0</v>
      </c>
      <c r="AI1811" s="15">
        <f>IFERROR(_xlfn.IFNA(VLOOKUP(Fullmath[[#This Row],[M6]],$H$2:$L1810,2,FALSE),VLOOKUP(Fullmath[[#This Row],[M6]],$H1812:$L$2227,2,FALSE)),0)</f>
        <v>0</v>
      </c>
      <c r="AJ1811" s="16">
        <f>IFERROR(_xlfn.IFNA(VLOOKUP(Fullmath[[#This Row],[M6]],$H$2:$L1810,4,FALSE),VLOOKUP(Fullmath[[#This Row],[M6]],$H1812:$L$2227,4,FALSE)),0)</f>
        <v>0</v>
      </c>
      <c r="AM1811" s="6">
        <f>(IFERROR(VLOOKUP(AK1811,Components[[Name]:[Price]],2,FALSE),0))</f>
        <v>0</v>
      </c>
      <c r="AP1811" s="6">
        <f>(IFERROR(VLOOKUP(AN1811,Components[[Name]:[Price]],2,FALSE),0))</f>
        <v>0</v>
      </c>
      <c r="AS1811" s="6">
        <f>(IFERROR(VLOOKUP(AQ1811,Components[[Name]:[Price]],2,FALSE),0))</f>
        <v>0</v>
      </c>
      <c r="AV1811" s="6">
        <f>(IFERROR(VLOOKUP(AT1811,Components[[Name]:[Price]],2,FALSE),0))</f>
        <v>0</v>
      </c>
      <c r="AY1811" s="6">
        <f>(IFERROR(VLOOKUP(AW1811,Components[[Name]:[Price]],2,FALSE),0))</f>
        <v>0</v>
      </c>
      <c r="BB1811" s="6">
        <f>(IFERROR(VLOOKUP(AZ1811,Components[[Name]:[Price]],2,FALSE),0))</f>
        <v>0</v>
      </c>
    </row>
    <row r="1812" spans="9:54" x14ac:dyDescent="0.2">
      <c r="I1812" s="7" t="e">
        <f>Fullmath[[#This Row],[Total CP]]/Fullmath[[#This Row],[Quantity]]</f>
        <v>#DIV/0!</v>
      </c>
      <c r="J18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2" s="6" t="e">
        <f>Fullmath[[#This Row],[Mat Cost]]/Fullmath[[#This Row],[Quantity]]</f>
        <v>#DIV/0!</v>
      </c>
      <c r="L18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2" s="14"/>
      <c r="O1812" s="15">
        <f>IFERROR(_xlfn.IFNA(VLOOKUP(Fullmath[[#This Row],[M1]],$H$2:$L1811,2,FALSE),VLOOKUP(Fullmath[[#This Row],[M1]],$H1813:$L$2227,2,FALSE)),0)</f>
        <v>0</v>
      </c>
      <c r="P1812" s="16">
        <f>IFERROR(_xlfn.IFNA(VLOOKUP(Fullmath[[#This Row],[M1]],$H$2:$L1811,4,FALSE),VLOOKUP(Fullmath[[#This Row],[M1]],$H1813:$L$2227,4,FALSE)),0)</f>
        <v>0</v>
      </c>
      <c r="S1812" s="15">
        <f>IFERROR(_xlfn.IFNA(VLOOKUP(Fullmath[[#This Row],[M2]],$H$2:$L1811,2,FALSE),VLOOKUP(Fullmath[[#This Row],[M2]],$H1813:$L$2227,2,FALSE)),0)</f>
        <v>0</v>
      </c>
      <c r="T1812" s="16">
        <f>IFERROR(_xlfn.IFNA(VLOOKUP(Fullmath[[#This Row],[M2]],$H$2:$L1811,4,FALSE),VLOOKUP(Fullmath[[#This Row],[M2]],$H1813:$L$2227,4,FALSE)),0)</f>
        <v>0</v>
      </c>
      <c r="W1812" s="15">
        <f>IFERROR(_xlfn.IFNA(VLOOKUP(Fullmath[[#This Row],[M3]],$H$2:$L1811,2,FALSE),VLOOKUP(Fullmath[[#This Row],[M3]],$H1813:$L$2227,2,FALSE)),0)</f>
        <v>0</v>
      </c>
      <c r="X1812" s="16">
        <f>IFERROR(_xlfn.IFNA(VLOOKUP(Fullmath[[#This Row],[M3]],$H$2:$L1811,4,FALSE),VLOOKUP(Fullmath[[#This Row],[M3]],$H1813:$L$2227,4,FALSE)),0)</f>
        <v>0</v>
      </c>
      <c r="AA1812" s="15">
        <f>IFERROR(_xlfn.IFNA(VLOOKUP(Fullmath[[#This Row],[M4]],$H$2:$L1811,2,FALSE),VLOOKUP(Fullmath[[#This Row],[M4]],$H1813:$L$2227,2,FALSE)),0)</f>
        <v>0</v>
      </c>
      <c r="AB1812" s="16">
        <f>IFERROR(_xlfn.IFNA(VLOOKUP(Fullmath[[#This Row],[M4]],$H$2:$L1811,4,FALSE),VLOOKUP(Fullmath[[#This Row],[M4]],$H1813:$L$2227,4,FALSE)),0)</f>
        <v>0</v>
      </c>
      <c r="AE1812" s="15">
        <f>IFERROR(_xlfn.IFNA(VLOOKUP(Fullmath[[#This Row],[M5]],$H$2:$L1811,2,FALSE),VLOOKUP(Fullmath[[#This Row],[M5]],$H1813:$L$2227,2,FALSE)),0)</f>
        <v>0</v>
      </c>
      <c r="AF1812" s="16">
        <f>IFERROR(_xlfn.IFNA(VLOOKUP(Fullmath[[#This Row],[M5]],$H$2:$L1811,4,FALSE),VLOOKUP(Fullmath[[#This Row],[M5]],$H1813:$L$2227,4,FALSE)),0)</f>
        <v>0</v>
      </c>
      <c r="AI1812" s="15">
        <f>IFERROR(_xlfn.IFNA(VLOOKUP(Fullmath[[#This Row],[M6]],$H$2:$L1811,2,FALSE),VLOOKUP(Fullmath[[#This Row],[M6]],$H1813:$L$2227,2,FALSE)),0)</f>
        <v>0</v>
      </c>
      <c r="AJ1812" s="16">
        <f>IFERROR(_xlfn.IFNA(VLOOKUP(Fullmath[[#This Row],[M6]],$H$2:$L1811,4,FALSE),VLOOKUP(Fullmath[[#This Row],[M6]],$H1813:$L$2227,4,FALSE)),0)</f>
        <v>0</v>
      </c>
      <c r="AM1812" s="6">
        <f>(IFERROR(VLOOKUP(AK1812,Components[[Name]:[Price]],2,FALSE),0))</f>
        <v>0</v>
      </c>
      <c r="AP1812" s="6">
        <f>(IFERROR(VLOOKUP(AN1812,Components[[Name]:[Price]],2,FALSE),0))</f>
        <v>0</v>
      </c>
      <c r="AS1812" s="6">
        <f>(IFERROR(VLOOKUP(AQ1812,Components[[Name]:[Price]],2,FALSE),0))</f>
        <v>0</v>
      </c>
      <c r="AV1812" s="6">
        <f>(IFERROR(VLOOKUP(AT1812,Components[[Name]:[Price]],2,FALSE),0))</f>
        <v>0</v>
      </c>
      <c r="AY1812" s="6">
        <f>(IFERROR(VLOOKUP(AW1812,Components[[Name]:[Price]],2,FALSE),0))</f>
        <v>0</v>
      </c>
      <c r="BB1812" s="6">
        <f>(IFERROR(VLOOKUP(AZ1812,Components[[Name]:[Price]],2,FALSE),0))</f>
        <v>0</v>
      </c>
    </row>
    <row r="1813" spans="9:54" x14ac:dyDescent="0.2">
      <c r="I1813" s="7" t="e">
        <f>Fullmath[[#This Row],[Total CP]]/Fullmath[[#This Row],[Quantity]]</f>
        <v>#DIV/0!</v>
      </c>
      <c r="J18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3" s="6" t="e">
        <f>Fullmath[[#This Row],[Mat Cost]]/Fullmath[[#This Row],[Quantity]]</f>
        <v>#DIV/0!</v>
      </c>
      <c r="L18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3" s="14"/>
      <c r="O1813" s="15">
        <f>IFERROR(_xlfn.IFNA(VLOOKUP(Fullmath[[#This Row],[M1]],$H$2:$L1812,2,FALSE),VLOOKUP(Fullmath[[#This Row],[M1]],$H1814:$L$2227,2,FALSE)),0)</f>
        <v>0</v>
      </c>
      <c r="P1813" s="16">
        <f>IFERROR(_xlfn.IFNA(VLOOKUP(Fullmath[[#This Row],[M1]],$H$2:$L1812,4,FALSE),VLOOKUP(Fullmath[[#This Row],[M1]],$H1814:$L$2227,4,FALSE)),0)</f>
        <v>0</v>
      </c>
      <c r="S1813" s="15">
        <f>IFERROR(_xlfn.IFNA(VLOOKUP(Fullmath[[#This Row],[M2]],$H$2:$L1812,2,FALSE),VLOOKUP(Fullmath[[#This Row],[M2]],$H1814:$L$2227,2,FALSE)),0)</f>
        <v>0</v>
      </c>
      <c r="T1813" s="16">
        <f>IFERROR(_xlfn.IFNA(VLOOKUP(Fullmath[[#This Row],[M2]],$H$2:$L1812,4,FALSE),VLOOKUP(Fullmath[[#This Row],[M2]],$H1814:$L$2227,4,FALSE)),0)</f>
        <v>0</v>
      </c>
      <c r="W1813" s="15">
        <f>IFERROR(_xlfn.IFNA(VLOOKUP(Fullmath[[#This Row],[M3]],$H$2:$L1812,2,FALSE),VLOOKUP(Fullmath[[#This Row],[M3]],$H1814:$L$2227,2,FALSE)),0)</f>
        <v>0</v>
      </c>
      <c r="X1813" s="16">
        <f>IFERROR(_xlfn.IFNA(VLOOKUP(Fullmath[[#This Row],[M3]],$H$2:$L1812,4,FALSE),VLOOKUP(Fullmath[[#This Row],[M3]],$H1814:$L$2227,4,FALSE)),0)</f>
        <v>0</v>
      </c>
      <c r="AA1813" s="15">
        <f>IFERROR(_xlfn.IFNA(VLOOKUP(Fullmath[[#This Row],[M4]],$H$2:$L1812,2,FALSE),VLOOKUP(Fullmath[[#This Row],[M4]],$H1814:$L$2227,2,FALSE)),0)</f>
        <v>0</v>
      </c>
      <c r="AB1813" s="16">
        <f>IFERROR(_xlfn.IFNA(VLOOKUP(Fullmath[[#This Row],[M4]],$H$2:$L1812,4,FALSE),VLOOKUP(Fullmath[[#This Row],[M4]],$H1814:$L$2227,4,FALSE)),0)</f>
        <v>0</v>
      </c>
      <c r="AE1813" s="15">
        <f>IFERROR(_xlfn.IFNA(VLOOKUP(Fullmath[[#This Row],[M5]],$H$2:$L1812,2,FALSE),VLOOKUP(Fullmath[[#This Row],[M5]],$H1814:$L$2227,2,FALSE)),0)</f>
        <v>0</v>
      </c>
      <c r="AF1813" s="16">
        <f>IFERROR(_xlfn.IFNA(VLOOKUP(Fullmath[[#This Row],[M5]],$H$2:$L1812,4,FALSE),VLOOKUP(Fullmath[[#This Row],[M5]],$H1814:$L$2227,4,FALSE)),0)</f>
        <v>0</v>
      </c>
      <c r="AI1813" s="15">
        <f>IFERROR(_xlfn.IFNA(VLOOKUP(Fullmath[[#This Row],[M6]],$H$2:$L1812,2,FALSE),VLOOKUP(Fullmath[[#This Row],[M6]],$H1814:$L$2227,2,FALSE)),0)</f>
        <v>0</v>
      </c>
      <c r="AJ1813" s="16">
        <f>IFERROR(_xlfn.IFNA(VLOOKUP(Fullmath[[#This Row],[M6]],$H$2:$L1812,4,FALSE),VLOOKUP(Fullmath[[#This Row],[M6]],$H1814:$L$2227,4,FALSE)),0)</f>
        <v>0</v>
      </c>
      <c r="AM1813" s="6">
        <f>(IFERROR(VLOOKUP(AK1813,Components[[Name]:[Price]],2,FALSE),0))</f>
        <v>0</v>
      </c>
      <c r="AP1813" s="6">
        <f>(IFERROR(VLOOKUP(AN1813,Components[[Name]:[Price]],2,FALSE),0))</f>
        <v>0</v>
      </c>
      <c r="AS1813" s="6">
        <f>(IFERROR(VLOOKUP(AQ1813,Components[[Name]:[Price]],2,FALSE),0))</f>
        <v>0</v>
      </c>
      <c r="AV1813" s="6">
        <f>(IFERROR(VLOOKUP(AT1813,Components[[Name]:[Price]],2,FALSE),0))</f>
        <v>0</v>
      </c>
      <c r="AY1813" s="6">
        <f>(IFERROR(VLOOKUP(AW1813,Components[[Name]:[Price]],2,FALSE),0))</f>
        <v>0</v>
      </c>
      <c r="BB1813" s="6">
        <f>(IFERROR(VLOOKUP(AZ1813,Components[[Name]:[Price]],2,FALSE),0))</f>
        <v>0</v>
      </c>
    </row>
    <row r="1814" spans="9:54" x14ac:dyDescent="0.2">
      <c r="I1814" s="7" t="e">
        <f>Fullmath[[#This Row],[Total CP]]/Fullmath[[#This Row],[Quantity]]</f>
        <v>#DIV/0!</v>
      </c>
      <c r="J18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4" s="6" t="e">
        <f>Fullmath[[#This Row],[Mat Cost]]/Fullmath[[#This Row],[Quantity]]</f>
        <v>#DIV/0!</v>
      </c>
      <c r="L18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4" s="14"/>
      <c r="O1814" s="15">
        <f>IFERROR(_xlfn.IFNA(VLOOKUP(Fullmath[[#This Row],[M1]],$H$2:$L1813,2,FALSE),VLOOKUP(Fullmath[[#This Row],[M1]],$H1815:$L$2227,2,FALSE)),0)</f>
        <v>0</v>
      </c>
      <c r="P1814" s="16">
        <f>IFERROR(_xlfn.IFNA(VLOOKUP(Fullmath[[#This Row],[M1]],$H$2:$L1813,4,FALSE),VLOOKUP(Fullmath[[#This Row],[M1]],$H1815:$L$2227,4,FALSE)),0)</f>
        <v>0</v>
      </c>
      <c r="S1814" s="15">
        <f>IFERROR(_xlfn.IFNA(VLOOKUP(Fullmath[[#This Row],[M2]],$H$2:$L1813,2,FALSE),VLOOKUP(Fullmath[[#This Row],[M2]],$H1815:$L$2227,2,FALSE)),0)</f>
        <v>0</v>
      </c>
      <c r="T1814" s="16">
        <f>IFERROR(_xlfn.IFNA(VLOOKUP(Fullmath[[#This Row],[M2]],$H$2:$L1813,4,FALSE),VLOOKUP(Fullmath[[#This Row],[M2]],$H1815:$L$2227,4,FALSE)),0)</f>
        <v>0</v>
      </c>
      <c r="W1814" s="15">
        <f>IFERROR(_xlfn.IFNA(VLOOKUP(Fullmath[[#This Row],[M3]],$H$2:$L1813,2,FALSE),VLOOKUP(Fullmath[[#This Row],[M3]],$H1815:$L$2227,2,FALSE)),0)</f>
        <v>0</v>
      </c>
      <c r="X1814" s="16">
        <f>IFERROR(_xlfn.IFNA(VLOOKUP(Fullmath[[#This Row],[M3]],$H$2:$L1813,4,FALSE),VLOOKUP(Fullmath[[#This Row],[M3]],$H1815:$L$2227,4,FALSE)),0)</f>
        <v>0</v>
      </c>
      <c r="AA1814" s="15">
        <f>IFERROR(_xlfn.IFNA(VLOOKUP(Fullmath[[#This Row],[M4]],$H$2:$L1813,2,FALSE),VLOOKUP(Fullmath[[#This Row],[M4]],$H1815:$L$2227,2,FALSE)),0)</f>
        <v>0</v>
      </c>
      <c r="AB1814" s="16">
        <f>IFERROR(_xlfn.IFNA(VLOOKUP(Fullmath[[#This Row],[M4]],$H$2:$L1813,4,FALSE),VLOOKUP(Fullmath[[#This Row],[M4]],$H1815:$L$2227,4,FALSE)),0)</f>
        <v>0</v>
      </c>
      <c r="AE1814" s="15">
        <f>IFERROR(_xlfn.IFNA(VLOOKUP(Fullmath[[#This Row],[M5]],$H$2:$L1813,2,FALSE),VLOOKUP(Fullmath[[#This Row],[M5]],$H1815:$L$2227,2,FALSE)),0)</f>
        <v>0</v>
      </c>
      <c r="AF1814" s="16">
        <f>IFERROR(_xlfn.IFNA(VLOOKUP(Fullmath[[#This Row],[M5]],$H$2:$L1813,4,FALSE),VLOOKUP(Fullmath[[#This Row],[M5]],$H1815:$L$2227,4,FALSE)),0)</f>
        <v>0</v>
      </c>
      <c r="AI1814" s="15">
        <f>IFERROR(_xlfn.IFNA(VLOOKUP(Fullmath[[#This Row],[M6]],$H$2:$L1813,2,FALSE),VLOOKUP(Fullmath[[#This Row],[M6]],$H1815:$L$2227,2,FALSE)),0)</f>
        <v>0</v>
      </c>
      <c r="AJ1814" s="16">
        <f>IFERROR(_xlfn.IFNA(VLOOKUP(Fullmath[[#This Row],[M6]],$H$2:$L1813,4,FALSE),VLOOKUP(Fullmath[[#This Row],[M6]],$H1815:$L$2227,4,FALSE)),0)</f>
        <v>0</v>
      </c>
      <c r="AM1814" s="6">
        <f>(IFERROR(VLOOKUP(AK1814,Components[[Name]:[Price]],2,FALSE),0))</f>
        <v>0</v>
      </c>
      <c r="AP1814" s="6">
        <f>(IFERROR(VLOOKUP(AN1814,Components[[Name]:[Price]],2,FALSE),0))</f>
        <v>0</v>
      </c>
      <c r="AS1814" s="6">
        <f>(IFERROR(VLOOKUP(AQ1814,Components[[Name]:[Price]],2,FALSE),0))</f>
        <v>0</v>
      </c>
      <c r="AV1814" s="6">
        <f>(IFERROR(VLOOKUP(AT1814,Components[[Name]:[Price]],2,FALSE),0))</f>
        <v>0</v>
      </c>
      <c r="AY1814" s="6">
        <f>(IFERROR(VLOOKUP(AW1814,Components[[Name]:[Price]],2,FALSE),0))</f>
        <v>0</v>
      </c>
      <c r="BB1814" s="6">
        <f>(IFERROR(VLOOKUP(AZ1814,Components[[Name]:[Price]],2,FALSE),0))</f>
        <v>0</v>
      </c>
    </row>
    <row r="1815" spans="9:54" x14ac:dyDescent="0.2">
      <c r="I1815" s="7" t="e">
        <f>Fullmath[[#This Row],[Total CP]]/Fullmath[[#This Row],[Quantity]]</f>
        <v>#DIV/0!</v>
      </c>
      <c r="J18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5" s="6" t="e">
        <f>Fullmath[[#This Row],[Mat Cost]]/Fullmath[[#This Row],[Quantity]]</f>
        <v>#DIV/0!</v>
      </c>
      <c r="L18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5" s="14"/>
      <c r="O1815" s="15">
        <f>IFERROR(_xlfn.IFNA(VLOOKUP(Fullmath[[#This Row],[M1]],$H$2:$L1814,2,FALSE),VLOOKUP(Fullmath[[#This Row],[M1]],$H1816:$L$2227,2,FALSE)),0)</f>
        <v>0</v>
      </c>
      <c r="P1815" s="16">
        <f>IFERROR(_xlfn.IFNA(VLOOKUP(Fullmath[[#This Row],[M1]],$H$2:$L1814,4,FALSE),VLOOKUP(Fullmath[[#This Row],[M1]],$H1816:$L$2227,4,FALSE)),0)</f>
        <v>0</v>
      </c>
      <c r="S1815" s="15">
        <f>IFERROR(_xlfn.IFNA(VLOOKUP(Fullmath[[#This Row],[M2]],$H$2:$L1814,2,FALSE),VLOOKUP(Fullmath[[#This Row],[M2]],$H1816:$L$2227,2,FALSE)),0)</f>
        <v>0</v>
      </c>
      <c r="T1815" s="16">
        <f>IFERROR(_xlfn.IFNA(VLOOKUP(Fullmath[[#This Row],[M2]],$H$2:$L1814,4,FALSE),VLOOKUP(Fullmath[[#This Row],[M2]],$H1816:$L$2227,4,FALSE)),0)</f>
        <v>0</v>
      </c>
      <c r="W1815" s="15">
        <f>IFERROR(_xlfn.IFNA(VLOOKUP(Fullmath[[#This Row],[M3]],$H$2:$L1814,2,FALSE),VLOOKUP(Fullmath[[#This Row],[M3]],$H1816:$L$2227,2,FALSE)),0)</f>
        <v>0</v>
      </c>
      <c r="X1815" s="16">
        <f>IFERROR(_xlfn.IFNA(VLOOKUP(Fullmath[[#This Row],[M3]],$H$2:$L1814,4,FALSE),VLOOKUP(Fullmath[[#This Row],[M3]],$H1816:$L$2227,4,FALSE)),0)</f>
        <v>0</v>
      </c>
      <c r="AA1815" s="15">
        <f>IFERROR(_xlfn.IFNA(VLOOKUP(Fullmath[[#This Row],[M4]],$H$2:$L1814,2,FALSE),VLOOKUP(Fullmath[[#This Row],[M4]],$H1816:$L$2227,2,FALSE)),0)</f>
        <v>0</v>
      </c>
      <c r="AB1815" s="16">
        <f>IFERROR(_xlfn.IFNA(VLOOKUP(Fullmath[[#This Row],[M4]],$H$2:$L1814,4,FALSE),VLOOKUP(Fullmath[[#This Row],[M4]],$H1816:$L$2227,4,FALSE)),0)</f>
        <v>0</v>
      </c>
      <c r="AE1815" s="15">
        <f>IFERROR(_xlfn.IFNA(VLOOKUP(Fullmath[[#This Row],[M5]],$H$2:$L1814,2,FALSE),VLOOKUP(Fullmath[[#This Row],[M5]],$H1816:$L$2227,2,FALSE)),0)</f>
        <v>0</v>
      </c>
      <c r="AF1815" s="16">
        <f>IFERROR(_xlfn.IFNA(VLOOKUP(Fullmath[[#This Row],[M5]],$H$2:$L1814,4,FALSE),VLOOKUP(Fullmath[[#This Row],[M5]],$H1816:$L$2227,4,FALSE)),0)</f>
        <v>0</v>
      </c>
      <c r="AI1815" s="15">
        <f>IFERROR(_xlfn.IFNA(VLOOKUP(Fullmath[[#This Row],[M6]],$H$2:$L1814,2,FALSE),VLOOKUP(Fullmath[[#This Row],[M6]],$H1816:$L$2227,2,FALSE)),0)</f>
        <v>0</v>
      </c>
      <c r="AJ1815" s="16">
        <f>IFERROR(_xlfn.IFNA(VLOOKUP(Fullmath[[#This Row],[M6]],$H$2:$L1814,4,FALSE),VLOOKUP(Fullmath[[#This Row],[M6]],$H1816:$L$2227,4,FALSE)),0)</f>
        <v>0</v>
      </c>
      <c r="AM1815" s="6">
        <f>(IFERROR(VLOOKUP(AK1815,Components[[Name]:[Price]],2,FALSE),0))</f>
        <v>0</v>
      </c>
      <c r="AP1815" s="6">
        <f>(IFERROR(VLOOKUP(AN1815,Components[[Name]:[Price]],2,FALSE),0))</f>
        <v>0</v>
      </c>
      <c r="AS1815" s="6">
        <f>(IFERROR(VLOOKUP(AQ1815,Components[[Name]:[Price]],2,FALSE),0))</f>
        <v>0</v>
      </c>
      <c r="AV1815" s="6">
        <f>(IFERROR(VLOOKUP(AT1815,Components[[Name]:[Price]],2,FALSE),0))</f>
        <v>0</v>
      </c>
      <c r="AY1815" s="6">
        <f>(IFERROR(VLOOKUP(AW1815,Components[[Name]:[Price]],2,FALSE),0))</f>
        <v>0</v>
      </c>
      <c r="BB1815" s="6">
        <f>(IFERROR(VLOOKUP(AZ1815,Components[[Name]:[Price]],2,FALSE),0))</f>
        <v>0</v>
      </c>
    </row>
    <row r="1816" spans="9:54" x14ac:dyDescent="0.2">
      <c r="I1816" s="7" t="e">
        <f>Fullmath[[#This Row],[Total CP]]/Fullmath[[#This Row],[Quantity]]</f>
        <v>#DIV/0!</v>
      </c>
      <c r="J18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6" s="6" t="e">
        <f>Fullmath[[#This Row],[Mat Cost]]/Fullmath[[#This Row],[Quantity]]</f>
        <v>#DIV/0!</v>
      </c>
      <c r="L18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6" s="14"/>
      <c r="O1816" s="15">
        <f>IFERROR(_xlfn.IFNA(VLOOKUP(Fullmath[[#This Row],[M1]],$H$2:$L1815,2,FALSE),VLOOKUP(Fullmath[[#This Row],[M1]],$H1817:$L$2227,2,FALSE)),0)</f>
        <v>0</v>
      </c>
      <c r="P1816" s="16">
        <f>IFERROR(_xlfn.IFNA(VLOOKUP(Fullmath[[#This Row],[M1]],$H$2:$L1815,4,FALSE),VLOOKUP(Fullmath[[#This Row],[M1]],$H1817:$L$2227,4,FALSE)),0)</f>
        <v>0</v>
      </c>
      <c r="S1816" s="15">
        <f>IFERROR(_xlfn.IFNA(VLOOKUP(Fullmath[[#This Row],[M2]],$H$2:$L1815,2,FALSE),VLOOKUP(Fullmath[[#This Row],[M2]],$H1817:$L$2227,2,FALSE)),0)</f>
        <v>0</v>
      </c>
      <c r="T1816" s="16">
        <f>IFERROR(_xlfn.IFNA(VLOOKUP(Fullmath[[#This Row],[M2]],$H$2:$L1815,4,FALSE),VLOOKUP(Fullmath[[#This Row],[M2]],$H1817:$L$2227,4,FALSE)),0)</f>
        <v>0</v>
      </c>
      <c r="W1816" s="15">
        <f>IFERROR(_xlfn.IFNA(VLOOKUP(Fullmath[[#This Row],[M3]],$H$2:$L1815,2,FALSE),VLOOKUP(Fullmath[[#This Row],[M3]],$H1817:$L$2227,2,FALSE)),0)</f>
        <v>0</v>
      </c>
      <c r="X1816" s="16">
        <f>IFERROR(_xlfn.IFNA(VLOOKUP(Fullmath[[#This Row],[M3]],$H$2:$L1815,4,FALSE),VLOOKUP(Fullmath[[#This Row],[M3]],$H1817:$L$2227,4,FALSE)),0)</f>
        <v>0</v>
      </c>
      <c r="AA1816" s="15">
        <f>IFERROR(_xlfn.IFNA(VLOOKUP(Fullmath[[#This Row],[M4]],$H$2:$L1815,2,FALSE),VLOOKUP(Fullmath[[#This Row],[M4]],$H1817:$L$2227,2,FALSE)),0)</f>
        <v>0</v>
      </c>
      <c r="AB1816" s="16">
        <f>IFERROR(_xlfn.IFNA(VLOOKUP(Fullmath[[#This Row],[M4]],$H$2:$L1815,4,FALSE),VLOOKUP(Fullmath[[#This Row],[M4]],$H1817:$L$2227,4,FALSE)),0)</f>
        <v>0</v>
      </c>
      <c r="AE1816" s="15">
        <f>IFERROR(_xlfn.IFNA(VLOOKUP(Fullmath[[#This Row],[M5]],$H$2:$L1815,2,FALSE),VLOOKUP(Fullmath[[#This Row],[M5]],$H1817:$L$2227,2,FALSE)),0)</f>
        <v>0</v>
      </c>
      <c r="AF1816" s="16">
        <f>IFERROR(_xlfn.IFNA(VLOOKUP(Fullmath[[#This Row],[M5]],$H$2:$L1815,4,FALSE),VLOOKUP(Fullmath[[#This Row],[M5]],$H1817:$L$2227,4,FALSE)),0)</f>
        <v>0</v>
      </c>
      <c r="AI1816" s="15">
        <f>IFERROR(_xlfn.IFNA(VLOOKUP(Fullmath[[#This Row],[M6]],$H$2:$L1815,2,FALSE),VLOOKUP(Fullmath[[#This Row],[M6]],$H1817:$L$2227,2,FALSE)),0)</f>
        <v>0</v>
      </c>
      <c r="AJ1816" s="16">
        <f>IFERROR(_xlfn.IFNA(VLOOKUP(Fullmath[[#This Row],[M6]],$H$2:$L1815,4,FALSE),VLOOKUP(Fullmath[[#This Row],[M6]],$H1817:$L$2227,4,FALSE)),0)</f>
        <v>0</v>
      </c>
      <c r="AM1816" s="6">
        <f>(IFERROR(VLOOKUP(AK1816,Components[[Name]:[Price]],2,FALSE),0))</f>
        <v>0</v>
      </c>
      <c r="AP1816" s="6">
        <f>(IFERROR(VLOOKUP(AN1816,Components[[Name]:[Price]],2,FALSE),0))</f>
        <v>0</v>
      </c>
      <c r="AS1816" s="6">
        <f>(IFERROR(VLOOKUP(AQ1816,Components[[Name]:[Price]],2,FALSE),0))</f>
        <v>0</v>
      </c>
      <c r="AV1816" s="6">
        <f>(IFERROR(VLOOKUP(AT1816,Components[[Name]:[Price]],2,FALSE),0))</f>
        <v>0</v>
      </c>
      <c r="AY1816" s="6">
        <f>(IFERROR(VLOOKUP(AW1816,Components[[Name]:[Price]],2,FALSE),0))</f>
        <v>0</v>
      </c>
      <c r="BB1816" s="6">
        <f>(IFERROR(VLOOKUP(AZ1816,Components[[Name]:[Price]],2,FALSE),0))</f>
        <v>0</v>
      </c>
    </row>
    <row r="1817" spans="9:54" x14ac:dyDescent="0.2">
      <c r="I1817" s="7" t="e">
        <f>Fullmath[[#This Row],[Total CP]]/Fullmath[[#This Row],[Quantity]]</f>
        <v>#DIV/0!</v>
      </c>
      <c r="J18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7" s="6" t="e">
        <f>Fullmath[[#This Row],[Mat Cost]]/Fullmath[[#This Row],[Quantity]]</f>
        <v>#DIV/0!</v>
      </c>
      <c r="L18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7" s="14"/>
      <c r="O1817" s="15">
        <f>IFERROR(_xlfn.IFNA(VLOOKUP(Fullmath[[#This Row],[M1]],$H$2:$L1816,2,FALSE),VLOOKUP(Fullmath[[#This Row],[M1]],$H1818:$L$2227,2,FALSE)),0)</f>
        <v>0</v>
      </c>
      <c r="P1817" s="16">
        <f>IFERROR(_xlfn.IFNA(VLOOKUP(Fullmath[[#This Row],[M1]],$H$2:$L1816,4,FALSE),VLOOKUP(Fullmath[[#This Row],[M1]],$H1818:$L$2227,4,FALSE)),0)</f>
        <v>0</v>
      </c>
      <c r="S1817" s="15">
        <f>IFERROR(_xlfn.IFNA(VLOOKUP(Fullmath[[#This Row],[M2]],$H$2:$L1816,2,FALSE),VLOOKUP(Fullmath[[#This Row],[M2]],$H1818:$L$2227,2,FALSE)),0)</f>
        <v>0</v>
      </c>
      <c r="T1817" s="16">
        <f>IFERROR(_xlfn.IFNA(VLOOKUP(Fullmath[[#This Row],[M2]],$H$2:$L1816,4,FALSE),VLOOKUP(Fullmath[[#This Row],[M2]],$H1818:$L$2227,4,FALSE)),0)</f>
        <v>0</v>
      </c>
      <c r="W1817" s="15">
        <f>IFERROR(_xlfn.IFNA(VLOOKUP(Fullmath[[#This Row],[M3]],$H$2:$L1816,2,FALSE),VLOOKUP(Fullmath[[#This Row],[M3]],$H1818:$L$2227,2,FALSE)),0)</f>
        <v>0</v>
      </c>
      <c r="X1817" s="16">
        <f>IFERROR(_xlfn.IFNA(VLOOKUP(Fullmath[[#This Row],[M3]],$H$2:$L1816,4,FALSE),VLOOKUP(Fullmath[[#This Row],[M3]],$H1818:$L$2227,4,FALSE)),0)</f>
        <v>0</v>
      </c>
      <c r="AA1817" s="15">
        <f>IFERROR(_xlfn.IFNA(VLOOKUP(Fullmath[[#This Row],[M4]],$H$2:$L1816,2,FALSE),VLOOKUP(Fullmath[[#This Row],[M4]],$H1818:$L$2227,2,FALSE)),0)</f>
        <v>0</v>
      </c>
      <c r="AB1817" s="16">
        <f>IFERROR(_xlfn.IFNA(VLOOKUP(Fullmath[[#This Row],[M4]],$H$2:$L1816,4,FALSE),VLOOKUP(Fullmath[[#This Row],[M4]],$H1818:$L$2227,4,FALSE)),0)</f>
        <v>0</v>
      </c>
      <c r="AE1817" s="15">
        <f>IFERROR(_xlfn.IFNA(VLOOKUP(Fullmath[[#This Row],[M5]],$H$2:$L1816,2,FALSE),VLOOKUP(Fullmath[[#This Row],[M5]],$H1818:$L$2227,2,FALSE)),0)</f>
        <v>0</v>
      </c>
      <c r="AF1817" s="16">
        <f>IFERROR(_xlfn.IFNA(VLOOKUP(Fullmath[[#This Row],[M5]],$H$2:$L1816,4,FALSE),VLOOKUP(Fullmath[[#This Row],[M5]],$H1818:$L$2227,4,FALSE)),0)</f>
        <v>0</v>
      </c>
      <c r="AI1817" s="15">
        <f>IFERROR(_xlfn.IFNA(VLOOKUP(Fullmath[[#This Row],[M6]],$H$2:$L1816,2,FALSE),VLOOKUP(Fullmath[[#This Row],[M6]],$H1818:$L$2227,2,FALSE)),0)</f>
        <v>0</v>
      </c>
      <c r="AJ1817" s="16">
        <f>IFERROR(_xlfn.IFNA(VLOOKUP(Fullmath[[#This Row],[M6]],$H$2:$L1816,4,FALSE),VLOOKUP(Fullmath[[#This Row],[M6]],$H1818:$L$2227,4,FALSE)),0)</f>
        <v>0</v>
      </c>
      <c r="AM1817" s="6">
        <f>(IFERROR(VLOOKUP(AK1817,Components[[Name]:[Price]],2,FALSE),0))</f>
        <v>0</v>
      </c>
      <c r="AP1817" s="6">
        <f>(IFERROR(VLOOKUP(AN1817,Components[[Name]:[Price]],2,FALSE),0))</f>
        <v>0</v>
      </c>
      <c r="AS1817" s="6">
        <f>(IFERROR(VLOOKUP(AQ1817,Components[[Name]:[Price]],2,FALSE),0))</f>
        <v>0</v>
      </c>
      <c r="AV1817" s="6">
        <f>(IFERROR(VLOOKUP(AT1817,Components[[Name]:[Price]],2,FALSE),0))</f>
        <v>0</v>
      </c>
      <c r="AY1817" s="6">
        <f>(IFERROR(VLOOKUP(AW1817,Components[[Name]:[Price]],2,FALSE),0))</f>
        <v>0</v>
      </c>
      <c r="BB1817" s="6">
        <f>(IFERROR(VLOOKUP(AZ1817,Components[[Name]:[Price]],2,FALSE),0))</f>
        <v>0</v>
      </c>
    </row>
    <row r="1818" spans="9:54" x14ac:dyDescent="0.2">
      <c r="I1818" s="7" t="e">
        <f>Fullmath[[#This Row],[Total CP]]/Fullmath[[#This Row],[Quantity]]</f>
        <v>#DIV/0!</v>
      </c>
      <c r="J18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8" s="6" t="e">
        <f>Fullmath[[#This Row],[Mat Cost]]/Fullmath[[#This Row],[Quantity]]</f>
        <v>#DIV/0!</v>
      </c>
      <c r="L18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8" s="14"/>
      <c r="O1818" s="15">
        <f>IFERROR(_xlfn.IFNA(VLOOKUP(Fullmath[[#This Row],[M1]],$H$2:$L1817,2,FALSE),VLOOKUP(Fullmath[[#This Row],[M1]],$H1819:$L$2227,2,FALSE)),0)</f>
        <v>0</v>
      </c>
      <c r="P1818" s="16">
        <f>IFERROR(_xlfn.IFNA(VLOOKUP(Fullmath[[#This Row],[M1]],$H$2:$L1817,4,FALSE),VLOOKUP(Fullmath[[#This Row],[M1]],$H1819:$L$2227,4,FALSE)),0)</f>
        <v>0</v>
      </c>
      <c r="S1818" s="15">
        <f>IFERROR(_xlfn.IFNA(VLOOKUP(Fullmath[[#This Row],[M2]],$H$2:$L1817,2,FALSE),VLOOKUP(Fullmath[[#This Row],[M2]],$H1819:$L$2227,2,FALSE)),0)</f>
        <v>0</v>
      </c>
      <c r="T1818" s="16">
        <f>IFERROR(_xlfn.IFNA(VLOOKUP(Fullmath[[#This Row],[M2]],$H$2:$L1817,4,FALSE),VLOOKUP(Fullmath[[#This Row],[M2]],$H1819:$L$2227,4,FALSE)),0)</f>
        <v>0</v>
      </c>
      <c r="W1818" s="15">
        <f>IFERROR(_xlfn.IFNA(VLOOKUP(Fullmath[[#This Row],[M3]],$H$2:$L1817,2,FALSE),VLOOKUP(Fullmath[[#This Row],[M3]],$H1819:$L$2227,2,FALSE)),0)</f>
        <v>0</v>
      </c>
      <c r="X1818" s="16">
        <f>IFERROR(_xlfn.IFNA(VLOOKUP(Fullmath[[#This Row],[M3]],$H$2:$L1817,4,FALSE),VLOOKUP(Fullmath[[#This Row],[M3]],$H1819:$L$2227,4,FALSE)),0)</f>
        <v>0</v>
      </c>
      <c r="AA1818" s="15">
        <f>IFERROR(_xlfn.IFNA(VLOOKUP(Fullmath[[#This Row],[M4]],$H$2:$L1817,2,FALSE),VLOOKUP(Fullmath[[#This Row],[M4]],$H1819:$L$2227,2,FALSE)),0)</f>
        <v>0</v>
      </c>
      <c r="AB1818" s="16">
        <f>IFERROR(_xlfn.IFNA(VLOOKUP(Fullmath[[#This Row],[M4]],$H$2:$L1817,4,FALSE),VLOOKUP(Fullmath[[#This Row],[M4]],$H1819:$L$2227,4,FALSE)),0)</f>
        <v>0</v>
      </c>
      <c r="AE1818" s="15">
        <f>IFERROR(_xlfn.IFNA(VLOOKUP(Fullmath[[#This Row],[M5]],$H$2:$L1817,2,FALSE),VLOOKUP(Fullmath[[#This Row],[M5]],$H1819:$L$2227,2,FALSE)),0)</f>
        <v>0</v>
      </c>
      <c r="AF1818" s="16">
        <f>IFERROR(_xlfn.IFNA(VLOOKUP(Fullmath[[#This Row],[M5]],$H$2:$L1817,4,FALSE),VLOOKUP(Fullmath[[#This Row],[M5]],$H1819:$L$2227,4,FALSE)),0)</f>
        <v>0</v>
      </c>
      <c r="AI1818" s="15">
        <f>IFERROR(_xlfn.IFNA(VLOOKUP(Fullmath[[#This Row],[M6]],$H$2:$L1817,2,FALSE),VLOOKUP(Fullmath[[#This Row],[M6]],$H1819:$L$2227,2,FALSE)),0)</f>
        <v>0</v>
      </c>
      <c r="AJ1818" s="16">
        <f>IFERROR(_xlfn.IFNA(VLOOKUP(Fullmath[[#This Row],[M6]],$H$2:$L1817,4,FALSE),VLOOKUP(Fullmath[[#This Row],[M6]],$H1819:$L$2227,4,FALSE)),0)</f>
        <v>0</v>
      </c>
      <c r="AM1818" s="6">
        <f>(IFERROR(VLOOKUP(AK1818,Components[[Name]:[Price]],2,FALSE),0))</f>
        <v>0</v>
      </c>
      <c r="AP1818" s="6">
        <f>(IFERROR(VLOOKUP(AN1818,Components[[Name]:[Price]],2,FALSE),0))</f>
        <v>0</v>
      </c>
      <c r="AS1818" s="6">
        <f>(IFERROR(VLOOKUP(AQ1818,Components[[Name]:[Price]],2,FALSE),0))</f>
        <v>0</v>
      </c>
      <c r="AV1818" s="6">
        <f>(IFERROR(VLOOKUP(AT1818,Components[[Name]:[Price]],2,FALSE),0))</f>
        <v>0</v>
      </c>
      <c r="AY1818" s="6">
        <f>(IFERROR(VLOOKUP(AW1818,Components[[Name]:[Price]],2,FALSE),0))</f>
        <v>0</v>
      </c>
      <c r="BB1818" s="6">
        <f>(IFERROR(VLOOKUP(AZ1818,Components[[Name]:[Price]],2,FALSE),0))</f>
        <v>0</v>
      </c>
    </row>
    <row r="1819" spans="9:54" x14ac:dyDescent="0.2">
      <c r="I1819" s="7" t="e">
        <f>Fullmath[[#This Row],[Total CP]]/Fullmath[[#This Row],[Quantity]]</f>
        <v>#DIV/0!</v>
      </c>
      <c r="J18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19" s="6" t="e">
        <f>Fullmath[[#This Row],[Mat Cost]]/Fullmath[[#This Row],[Quantity]]</f>
        <v>#DIV/0!</v>
      </c>
      <c r="L18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19" s="14"/>
      <c r="O1819" s="15">
        <f>IFERROR(_xlfn.IFNA(VLOOKUP(Fullmath[[#This Row],[M1]],$H$2:$L1818,2,FALSE),VLOOKUP(Fullmath[[#This Row],[M1]],$H1820:$L$2227,2,FALSE)),0)</f>
        <v>0</v>
      </c>
      <c r="P1819" s="16">
        <f>IFERROR(_xlfn.IFNA(VLOOKUP(Fullmath[[#This Row],[M1]],$H$2:$L1818,4,FALSE),VLOOKUP(Fullmath[[#This Row],[M1]],$H1820:$L$2227,4,FALSE)),0)</f>
        <v>0</v>
      </c>
      <c r="S1819" s="15">
        <f>IFERROR(_xlfn.IFNA(VLOOKUP(Fullmath[[#This Row],[M2]],$H$2:$L1818,2,FALSE),VLOOKUP(Fullmath[[#This Row],[M2]],$H1820:$L$2227,2,FALSE)),0)</f>
        <v>0</v>
      </c>
      <c r="T1819" s="16">
        <f>IFERROR(_xlfn.IFNA(VLOOKUP(Fullmath[[#This Row],[M2]],$H$2:$L1818,4,FALSE),VLOOKUP(Fullmath[[#This Row],[M2]],$H1820:$L$2227,4,FALSE)),0)</f>
        <v>0</v>
      </c>
      <c r="W1819" s="15">
        <f>IFERROR(_xlfn.IFNA(VLOOKUP(Fullmath[[#This Row],[M3]],$H$2:$L1818,2,FALSE),VLOOKUP(Fullmath[[#This Row],[M3]],$H1820:$L$2227,2,FALSE)),0)</f>
        <v>0</v>
      </c>
      <c r="X1819" s="16">
        <f>IFERROR(_xlfn.IFNA(VLOOKUP(Fullmath[[#This Row],[M3]],$H$2:$L1818,4,FALSE),VLOOKUP(Fullmath[[#This Row],[M3]],$H1820:$L$2227,4,FALSE)),0)</f>
        <v>0</v>
      </c>
      <c r="AA1819" s="15">
        <f>IFERROR(_xlfn.IFNA(VLOOKUP(Fullmath[[#This Row],[M4]],$H$2:$L1818,2,FALSE),VLOOKUP(Fullmath[[#This Row],[M4]],$H1820:$L$2227,2,FALSE)),0)</f>
        <v>0</v>
      </c>
      <c r="AB1819" s="16">
        <f>IFERROR(_xlfn.IFNA(VLOOKUP(Fullmath[[#This Row],[M4]],$H$2:$L1818,4,FALSE),VLOOKUP(Fullmath[[#This Row],[M4]],$H1820:$L$2227,4,FALSE)),0)</f>
        <v>0</v>
      </c>
      <c r="AE1819" s="15">
        <f>IFERROR(_xlfn.IFNA(VLOOKUP(Fullmath[[#This Row],[M5]],$H$2:$L1818,2,FALSE),VLOOKUP(Fullmath[[#This Row],[M5]],$H1820:$L$2227,2,FALSE)),0)</f>
        <v>0</v>
      </c>
      <c r="AF1819" s="16">
        <f>IFERROR(_xlfn.IFNA(VLOOKUP(Fullmath[[#This Row],[M5]],$H$2:$L1818,4,FALSE),VLOOKUP(Fullmath[[#This Row],[M5]],$H1820:$L$2227,4,FALSE)),0)</f>
        <v>0</v>
      </c>
      <c r="AI1819" s="15">
        <f>IFERROR(_xlfn.IFNA(VLOOKUP(Fullmath[[#This Row],[M6]],$H$2:$L1818,2,FALSE),VLOOKUP(Fullmath[[#This Row],[M6]],$H1820:$L$2227,2,FALSE)),0)</f>
        <v>0</v>
      </c>
      <c r="AJ1819" s="16">
        <f>IFERROR(_xlfn.IFNA(VLOOKUP(Fullmath[[#This Row],[M6]],$H$2:$L1818,4,FALSE),VLOOKUP(Fullmath[[#This Row],[M6]],$H1820:$L$2227,4,FALSE)),0)</f>
        <v>0</v>
      </c>
      <c r="AM1819" s="6">
        <f>(IFERROR(VLOOKUP(AK1819,Components[[Name]:[Price]],2,FALSE),0))</f>
        <v>0</v>
      </c>
      <c r="AP1819" s="6">
        <f>(IFERROR(VLOOKUP(AN1819,Components[[Name]:[Price]],2,FALSE),0))</f>
        <v>0</v>
      </c>
      <c r="AS1819" s="6">
        <f>(IFERROR(VLOOKUP(AQ1819,Components[[Name]:[Price]],2,FALSE),0))</f>
        <v>0</v>
      </c>
      <c r="AV1819" s="6">
        <f>(IFERROR(VLOOKUP(AT1819,Components[[Name]:[Price]],2,FALSE),0))</f>
        <v>0</v>
      </c>
      <c r="AY1819" s="6">
        <f>(IFERROR(VLOOKUP(AW1819,Components[[Name]:[Price]],2,FALSE),0))</f>
        <v>0</v>
      </c>
      <c r="BB1819" s="6">
        <f>(IFERROR(VLOOKUP(AZ1819,Components[[Name]:[Price]],2,FALSE),0))</f>
        <v>0</v>
      </c>
    </row>
    <row r="1820" spans="9:54" x14ac:dyDescent="0.2">
      <c r="I1820" s="7" t="e">
        <f>Fullmath[[#This Row],[Total CP]]/Fullmath[[#This Row],[Quantity]]</f>
        <v>#DIV/0!</v>
      </c>
      <c r="J18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0" s="6" t="e">
        <f>Fullmath[[#This Row],[Mat Cost]]/Fullmath[[#This Row],[Quantity]]</f>
        <v>#DIV/0!</v>
      </c>
      <c r="L18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0" s="14"/>
      <c r="O1820" s="15">
        <f>IFERROR(_xlfn.IFNA(VLOOKUP(Fullmath[[#This Row],[M1]],$H$2:$L1819,2,FALSE),VLOOKUP(Fullmath[[#This Row],[M1]],$H1821:$L$2227,2,FALSE)),0)</f>
        <v>0</v>
      </c>
      <c r="P1820" s="16">
        <f>IFERROR(_xlfn.IFNA(VLOOKUP(Fullmath[[#This Row],[M1]],$H$2:$L1819,4,FALSE),VLOOKUP(Fullmath[[#This Row],[M1]],$H1821:$L$2227,4,FALSE)),0)</f>
        <v>0</v>
      </c>
      <c r="S1820" s="15">
        <f>IFERROR(_xlfn.IFNA(VLOOKUP(Fullmath[[#This Row],[M2]],$H$2:$L1819,2,FALSE),VLOOKUP(Fullmath[[#This Row],[M2]],$H1821:$L$2227,2,FALSE)),0)</f>
        <v>0</v>
      </c>
      <c r="T1820" s="16">
        <f>IFERROR(_xlfn.IFNA(VLOOKUP(Fullmath[[#This Row],[M2]],$H$2:$L1819,4,FALSE),VLOOKUP(Fullmath[[#This Row],[M2]],$H1821:$L$2227,4,FALSE)),0)</f>
        <v>0</v>
      </c>
      <c r="W1820" s="15">
        <f>IFERROR(_xlfn.IFNA(VLOOKUP(Fullmath[[#This Row],[M3]],$H$2:$L1819,2,FALSE),VLOOKUP(Fullmath[[#This Row],[M3]],$H1821:$L$2227,2,FALSE)),0)</f>
        <v>0</v>
      </c>
      <c r="X1820" s="16">
        <f>IFERROR(_xlfn.IFNA(VLOOKUP(Fullmath[[#This Row],[M3]],$H$2:$L1819,4,FALSE),VLOOKUP(Fullmath[[#This Row],[M3]],$H1821:$L$2227,4,FALSE)),0)</f>
        <v>0</v>
      </c>
      <c r="AA1820" s="15">
        <f>IFERROR(_xlfn.IFNA(VLOOKUP(Fullmath[[#This Row],[M4]],$H$2:$L1819,2,FALSE),VLOOKUP(Fullmath[[#This Row],[M4]],$H1821:$L$2227,2,FALSE)),0)</f>
        <v>0</v>
      </c>
      <c r="AB1820" s="16">
        <f>IFERROR(_xlfn.IFNA(VLOOKUP(Fullmath[[#This Row],[M4]],$H$2:$L1819,4,FALSE),VLOOKUP(Fullmath[[#This Row],[M4]],$H1821:$L$2227,4,FALSE)),0)</f>
        <v>0</v>
      </c>
      <c r="AE1820" s="15">
        <f>IFERROR(_xlfn.IFNA(VLOOKUP(Fullmath[[#This Row],[M5]],$H$2:$L1819,2,FALSE),VLOOKUP(Fullmath[[#This Row],[M5]],$H1821:$L$2227,2,FALSE)),0)</f>
        <v>0</v>
      </c>
      <c r="AF1820" s="16">
        <f>IFERROR(_xlfn.IFNA(VLOOKUP(Fullmath[[#This Row],[M5]],$H$2:$L1819,4,FALSE),VLOOKUP(Fullmath[[#This Row],[M5]],$H1821:$L$2227,4,FALSE)),0)</f>
        <v>0</v>
      </c>
      <c r="AI1820" s="15">
        <f>IFERROR(_xlfn.IFNA(VLOOKUP(Fullmath[[#This Row],[M6]],$H$2:$L1819,2,FALSE),VLOOKUP(Fullmath[[#This Row],[M6]],$H1821:$L$2227,2,FALSE)),0)</f>
        <v>0</v>
      </c>
      <c r="AJ1820" s="16">
        <f>IFERROR(_xlfn.IFNA(VLOOKUP(Fullmath[[#This Row],[M6]],$H$2:$L1819,4,FALSE),VLOOKUP(Fullmath[[#This Row],[M6]],$H1821:$L$2227,4,FALSE)),0)</f>
        <v>0</v>
      </c>
      <c r="AM1820" s="6">
        <f>(IFERROR(VLOOKUP(AK1820,Components[[Name]:[Price]],2,FALSE),0))</f>
        <v>0</v>
      </c>
      <c r="AP1820" s="6">
        <f>(IFERROR(VLOOKUP(AN1820,Components[[Name]:[Price]],2,FALSE),0))</f>
        <v>0</v>
      </c>
      <c r="AS1820" s="6">
        <f>(IFERROR(VLOOKUP(AQ1820,Components[[Name]:[Price]],2,FALSE),0))</f>
        <v>0</v>
      </c>
      <c r="AV1820" s="6">
        <f>(IFERROR(VLOOKUP(AT1820,Components[[Name]:[Price]],2,FALSE),0))</f>
        <v>0</v>
      </c>
      <c r="AY1820" s="6">
        <f>(IFERROR(VLOOKUP(AW1820,Components[[Name]:[Price]],2,FALSE),0))</f>
        <v>0</v>
      </c>
      <c r="BB1820" s="6">
        <f>(IFERROR(VLOOKUP(AZ1820,Components[[Name]:[Price]],2,FALSE),0))</f>
        <v>0</v>
      </c>
    </row>
    <row r="1821" spans="9:54" x14ac:dyDescent="0.2">
      <c r="I1821" s="7" t="e">
        <f>Fullmath[[#This Row],[Total CP]]/Fullmath[[#This Row],[Quantity]]</f>
        <v>#DIV/0!</v>
      </c>
      <c r="J18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1" s="6" t="e">
        <f>Fullmath[[#This Row],[Mat Cost]]/Fullmath[[#This Row],[Quantity]]</f>
        <v>#DIV/0!</v>
      </c>
      <c r="L18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1" s="14"/>
      <c r="O1821" s="15">
        <f>IFERROR(_xlfn.IFNA(VLOOKUP(Fullmath[[#This Row],[M1]],$H$2:$L1820,2,FALSE),VLOOKUP(Fullmath[[#This Row],[M1]],$H1822:$L$2227,2,FALSE)),0)</f>
        <v>0</v>
      </c>
      <c r="P1821" s="16">
        <f>IFERROR(_xlfn.IFNA(VLOOKUP(Fullmath[[#This Row],[M1]],$H$2:$L1820,4,FALSE),VLOOKUP(Fullmath[[#This Row],[M1]],$H1822:$L$2227,4,FALSE)),0)</f>
        <v>0</v>
      </c>
      <c r="S1821" s="15">
        <f>IFERROR(_xlfn.IFNA(VLOOKUP(Fullmath[[#This Row],[M2]],$H$2:$L1820,2,FALSE),VLOOKUP(Fullmath[[#This Row],[M2]],$H1822:$L$2227,2,FALSE)),0)</f>
        <v>0</v>
      </c>
      <c r="T1821" s="16">
        <f>IFERROR(_xlfn.IFNA(VLOOKUP(Fullmath[[#This Row],[M2]],$H$2:$L1820,4,FALSE),VLOOKUP(Fullmath[[#This Row],[M2]],$H1822:$L$2227,4,FALSE)),0)</f>
        <v>0</v>
      </c>
      <c r="W1821" s="15">
        <f>IFERROR(_xlfn.IFNA(VLOOKUP(Fullmath[[#This Row],[M3]],$H$2:$L1820,2,FALSE),VLOOKUP(Fullmath[[#This Row],[M3]],$H1822:$L$2227,2,FALSE)),0)</f>
        <v>0</v>
      </c>
      <c r="X1821" s="16">
        <f>IFERROR(_xlfn.IFNA(VLOOKUP(Fullmath[[#This Row],[M3]],$H$2:$L1820,4,FALSE),VLOOKUP(Fullmath[[#This Row],[M3]],$H1822:$L$2227,4,FALSE)),0)</f>
        <v>0</v>
      </c>
      <c r="AA1821" s="15">
        <f>IFERROR(_xlfn.IFNA(VLOOKUP(Fullmath[[#This Row],[M4]],$H$2:$L1820,2,FALSE),VLOOKUP(Fullmath[[#This Row],[M4]],$H1822:$L$2227,2,FALSE)),0)</f>
        <v>0</v>
      </c>
      <c r="AB1821" s="16">
        <f>IFERROR(_xlfn.IFNA(VLOOKUP(Fullmath[[#This Row],[M4]],$H$2:$L1820,4,FALSE),VLOOKUP(Fullmath[[#This Row],[M4]],$H1822:$L$2227,4,FALSE)),0)</f>
        <v>0</v>
      </c>
      <c r="AE1821" s="15">
        <f>IFERROR(_xlfn.IFNA(VLOOKUP(Fullmath[[#This Row],[M5]],$H$2:$L1820,2,FALSE),VLOOKUP(Fullmath[[#This Row],[M5]],$H1822:$L$2227,2,FALSE)),0)</f>
        <v>0</v>
      </c>
      <c r="AF1821" s="16">
        <f>IFERROR(_xlfn.IFNA(VLOOKUP(Fullmath[[#This Row],[M5]],$H$2:$L1820,4,FALSE),VLOOKUP(Fullmath[[#This Row],[M5]],$H1822:$L$2227,4,FALSE)),0)</f>
        <v>0</v>
      </c>
      <c r="AI1821" s="15">
        <f>IFERROR(_xlfn.IFNA(VLOOKUP(Fullmath[[#This Row],[M6]],$H$2:$L1820,2,FALSE),VLOOKUP(Fullmath[[#This Row],[M6]],$H1822:$L$2227,2,FALSE)),0)</f>
        <v>0</v>
      </c>
      <c r="AJ1821" s="16">
        <f>IFERROR(_xlfn.IFNA(VLOOKUP(Fullmath[[#This Row],[M6]],$H$2:$L1820,4,FALSE),VLOOKUP(Fullmath[[#This Row],[M6]],$H1822:$L$2227,4,FALSE)),0)</f>
        <v>0</v>
      </c>
      <c r="AM1821" s="6">
        <f>(IFERROR(VLOOKUP(AK1821,Components[[Name]:[Price]],2,FALSE),0))</f>
        <v>0</v>
      </c>
      <c r="AP1821" s="6">
        <f>(IFERROR(VLOOKUP(AN1821,Components[[Name]:[Price]],2,FALSE),0))</f>
        <v>0</v>
      </c>
      <c r="AS1821" s="6">
        <f>(IFERROR(VLOOKUP(AQ1821,Components[[Name]:[Price]],2,FALSE),0))</f>
        <v>0</v>
      </c>
      <c r="AV1821" s="6">
        <f>(IFERROR(VLOOKUP(AT1821,Components[[Name]:[Price]],2,FALSE),0))</f>
        <v>0</v>
      </c>
      <c r="AY1821" s="6">
        <f>(IFERROR(VLOOKUP(AW1821,Components[[Name]:[Price]],2,FALSE),0))</f>
        <v>0</v>
      </c>
      <c r="BB1821" s="6">
        <f>(IFERROR(VLOOKUP(AZ1821,Components[[Name]:[Price]],2,FALSE),0))</f>
        <v>0</v>
      </c>
    </row>
    <row r="1822" spans="9:54" x14ac:dyDescent="0.2">
      <c r="I1822" s="7" t="e">
        <f>Fullmath[[#This Row],[Total CP]]/Fullmath[[#This Row],[Quantity]]</f>
        <v>#DIV/0!</v>
      </c>
      <c r="J18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2" s="6" t="e">
        <f>Fullmath[[#This Row],[Mat Cost]]/Fullmath[[#This Row],[Quantity]]</f>
        <v>#DIV/0!</v>
      </c>
      <c r="L18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2" s="14"/>
      <c r="O1822" s="15">
        <f>IFERROR(_xlfn.IFNA(VLOOKUP(Fullmath[[#This Row],[M1]],$H$2:$L1821,2,FALSE),VLOOKUP(Fullmath[[#This Row],[M1]],$H1823:$L$2227,2,FALSE)),0)</f>
        <v>0</v>
      </c>
      <c r="P1822" s="16">
        <f>IFERROR(_xlfn.IFNA(VLOOKUP(Fullmath[[#This Row],[M1]],$H$2:$L1821,4,FALSE),VLOOKUP(Fullmath[[#This Row],[M1]],$H1823:$L$2227,4,FALSE)),0)</f>
        <v>0</v>
      </c>
      <c r="S1822" s="15">
        <f>IFERROR(_xlfn.IFNA(VLOOKUP(Fullmath[[#This Row],[M2]],$H$2:$L1821,2,FALSE),VLOOKUP(Fullmath[[#This Row],[M2]],$H1823:$L$2227,2,FALSE)),0)</f>
        <v>0</v>
      </c>
      <c r="T1822" s="16">
        <f>IFERROR(_xlfn.IFNA(VLOOKUP(Fullmath[[#This Row],[M2]],$H$2:$L1821,4,FALSE),VLOOKUP(Fullmath[[#This Row],[M2]],$H1823:$L$2227,4,FALSE)),0)</f>
        <v>0</v>
      </c>
      <c r="W1822" s="15">
        <f>IFERROR(_xlfn.IFNA(VLOOKUP(Fullmath[[#This Row],[M3]],$H$2:$L1821,2,FALSE),VLOOKUP(Fullmath[[#This Row],[M3]],$H1823:$L$2227,2,FALSE)),0)</f>
        <v>0</v>
      </c>
      <c r="X1822" s="16">
        <f>IFERROR(_xlfn.IFNA(VLOOKUP(Fullmath[[#This Row],[M3]],$H$2:$L1821,4,FALSE),VLOOKUP(Fullmath[[#This Row],[M3]],$H1823:$L$2227,4,FALSE)),0)</f>
        <v>0</v>
      </c>
      <c r="AA1822" s="15">
        <f>IFERROR(_xlfn.IFNA(VLOOKUP(Fullmath[[#This Row],[M4]],$H$2:$L1821,2,FALSE),VLOOKUP(Fullmath[[#This Row],[M4]],$H1823:$L$2227,2,FALSE)),0)</f>
        <v>0</v>
      </c>
      <c r="AB1822" s="16">
        <f>IFERROR(_xlfn.IFNA(VLOOKUP(Fullmath[[#This Row],[M4]],$H$2:$L1821,4,FALSE),VLOOKUP(Fullmath[[#This Row],[M4]],$H1823:$L$2227,4,FALSE)),0)</f>
        <v>0</v>
      </c>
      <c r="AE1822" s="15">
        <f>IFERROR(_xlfn.IFNA(VLOOKUP(Fullmath[[#This Row],[M5]],$H$2:$L1821,2,FALSE),VLOOKUP(Fullmath[[#This Row],[M5]],$H1823:$L$2227,2,FALSE)),0)</f>
        <v>0</v>
      </c>
      <c r="AF1822" s="16">
        <f>IFERROR(_xlfn.IFNA(VLOOKUP(Fullmath[[#This Row],[M5]],$H$2:$L1821,4,FALSE),VLOOKUP(Fullmath[[#This Row],[M5]],$H1823:$L$2227,4,FALSE)),0)</f>
        <v>0</v>
      </c>
      <c r="AI1822" s="15">
        <f>IFERROR(_xlfn.IFNA(VLOOKUP(Fullmath[[#This Row],[M6]],$H$2:$L1821,2,FALSE),VLOOKUP(Fullmath[[#This Row],[M6]],$H1823:$L$2227,2,FALSE)),0)</f>
        <v>0</v>
      </c>
      <c r="AJ1822" s="16">
        <f>IFERROR(_xlfn.IFNA(VLOOKUP(Fullmath[[#This Row],[M6]],$H$2:$L1821,4,FALSE),VLOOKUP(Fullmath[[#This Row],[M6]],$H1823:$L$2227,4,FALSE)),0)</f>
        <v>0</v>
      </c>
      <c r="AM1822" s="6">
        <f>(IFERROR(VLOOKUP(AK1822,Components[[Name]:[Price]],2,FALSE),0))</f>
        <v>0</v>
      </c>
      <c r="AP1822" s="6">
        <f>(IFERROR(VLOOKUP(AN1822,Components[[Name]:[Price]],2,FALSE),0))</f>
        <v>0</v>
      </c>
      <c r="AS1822" s="6">
        <f>(IFERROR(VLOOKUP(AQ1822,Components[[Name]:[Price]],2,FALSE),0))</f>
        <v>0</v>
      </c>
      <c r="AV1822" s="6">
        <f>(IFERROR(VLOOKUP(AT1822,Components[[Name]:[Price]],2,FALSE),0))</f>
        <v>0</v>
      </c>
      <c r="AY1822" s="6">
        <f>(IFERROR(VLOOKUP(AW1822,Components[[Name]:[Price]],2,FALSE),0))</f>
        <v>0</v>
      </c>
      <c r="BB1822" s="6">
        <f>(IFERROR(VLOOKUP(AZ1822,Components[[Name]:[Price]],2,FALSE),0))</f>
        <v>0</v>
      </c>
    </row>
    <row r="1823" spans="9:54" x14ac:dyDescent="0.2">
      <c r="I1823" s="7" t="e">
        <f>Fullmath[[#This Row],[Total CP]]/Fullmath[[#This Row],[Quantity]]</f>
        <v>#DIV/0!</v>
      </c>
      <c r="J18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3" s="6" t="e">
        <f>Fullmath[[#This Row],[Mat Cost]]/Fullmath[[#This Row],[Quantity]]</f>
        <v>#DIV/0!</v>
      </c>
      <c r="L18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3" s="14"/>
      <c r="O1823" s="15">
        <f>IFERROR(_xlfn.IFNA(VLOOKUP(Fullmath[[#This Row],[M1]],$H$2:$L1822,2,FALSE),VLOOKUP(Fullmath[[#This Row],[M1]],$H1824:$L$2227,2,FALSE)),0)</f>
        <v>0</v>
      </c>
      <c r="P1823" s="16">
        <f>IFERROR(_xlfn.IFNA(VLOOKUP(Fullmath[[#This Row],[M1]],$H$2:$L1822,4,FALSE),VLOOKUP(Fullmath[[#This Row],[M1]],$H1824:$L$2227,4,FALSE)),0)</f>
        <v>0</v>
      </c>
      <c r="S1823" s="15">
        <f>IFERROR(_xlfn.IFNA(VLOOKUP(Fullmath[[#This Row],[M2]],$H$2:$L1822,2,FALSE),VLOOKUP(Fullmath[[#This Row],[M2]],$H1824:$L$2227,2,FALSE)),0)</f>
        <v>0</v>
      </c>
      <c r="T1823" s="16">
        <f>IFERROR(_xlfn.IFNA(VLOOKUP(Fullmath[[#This Row],[M2]],$H$2:$L1822,4,FALSE),VLOOKUP(Fullmath[[#This Row],[M2]],$H1824:$L$2227,4,FALSE)),0)</f>
        <v>0</v>
      </c>
      <c r="W1823" s="15">
        <f>IFERROR(_xlfn.IFNA(VLOOKUP(Fullmath[[#This Row],[M3]],$H$2:$L1822,2,FALSE),VLOOKUP(Fullmath[[#This Row],[M3]],$H1824:$L$2227,2,FALSE)),0)</f>
        <v>0</v>
      </c>
      <c r="X1823" s="16">
        <f>IFERROR(_xlfn.IFNA(VLOOKUP(Fullmath[[#This Row],[M3]],$H$2:$L1822,4,FALSE),VLOOKUP(Fullmath[[#This Row],[M3]],$H1824:$L$2227,4,FALSE)),0)</f>
        <v>0</v>
      </c>
      <c r="AA1823" s="15">
        <f>IFERROR(_xlfn.IFNA(VLOOKUP(Fullmath[[#This Row],[M4]],$H$2:$L1822,2,FALSE),VLOOKUP(Fullmath[[#This Row],[M4]],$H1824:$L$2227,2,FALSE)),0)</f>
        <v>0</v>
      </c>
      <c r="AB1823" s="16">
        <f>IFERROR(_xlfn.IFNA(VLOOKUP(Fullmath[[#This Row],[M4]],$H$2:$L1822,4,FALSE),VLOOKUP(Fullmath[[#This Row],[M4]],$H1824:$L$2227,4,FALSE)),0)</f>
        <v>0</v>
      </c>
      <c r="AE1823" s="15">
        <f>IFERROR(_xlfn.IFNA(VLOOKUP(Fullmath[[#This Row],[M5]],$H$2:$L1822,2,FALSE),VLOOKUP(Fullmath[[#This Row],[M5]],$H1824:$L$2227,2,FALSE)),0)</f>
        <v>0</v>
      </c>
      <c r="AF1823" s="16">
        <f>IFERROR(_xlfn.IFNA(VLOOKUP(Fullmath[[#This Row],[M5]],$H$2:$L1822,4,FALSE),VLOOKUP(Fullmath[[#This Row],[M5]],$H1824:$L$2227,4,FALSE)),0)</f>
        <v>0</v>
      </c>
      <c r="AI1823" s="15">
        <f>IFERROR(_xlfn.IFNA(VLOOKUP(Fullmath[[#This Row],[M6]],$H$2:$L1822,2,FALSE),VLOOKUP(Fullmath[[#This Row],[M6]],$H1824:$L$2227,2,FALSE)),0)</f>
        <v>0</v>
      </c>
      <c r="AJ1823" s="16">
        <f>IFERROR(_xlfn.IFNA(VLOOKUP(Fullmath[[#This Row],[M6]],$H$2:$L1822,4,FALSE),VLOOKUP(Fullmath[[#This Row],[M6]],$H1824:$L$2227,4,FALSE)),0)</f>
        <v>0</v>
      </c>
      <c r="AM1823" s="6">
        <f>(IFERROR(VLOOKUP(AK1823,Components[[Name]:[Price]],2,FALSE),0))</f>
        <v>0</v>
      </c>
      <c r="AP1823" s="6">
        <f>(IFERROR(VLOOKUP(AN1823,Components[[Name]:[Price]],2,FALSE),0))</f>
        <v>0</v>
      </c>
      <c r="AS1823" s="6">
        <f>(IFERROR(VLOOKUP(AQ1823,Components[[Name]:[Price]],2,FALSE),0))</f>
        <v>0</v>
      </c>
      <c r="AV1823" s="6">
        <f>(IFERROR(VLOOKUP(AT1823,Components[[Name]:[Price]],2,FALSE),0))</f>
        <v>0</v>
      </c>
      <c r="AY1823" s="6">
        <f>(IFERROR(VLOOKUP(AW1823,Components[[Name]:[Price]],2,FALSE),0))</f>
        <v>0</v>
      </c>
      <c r="BB1823" s="6">
        <f>(IFERROR(VLOOKUP(AZ1823,Components[[Name]:[Price]],2,FALSE),0))</f>
        <v>0</v>
      </c>
    </row>
    <row r="1824" spans="9:54" x14ac:dyDescent="0.2">
      <c r="I1824" s="7" t="e">
        <f>Fullmath[[#This Row],[Total CP]]/Fullmath[[#This Row],[Quantity]]</f>
        <v>#DIV/0!</v>
      </c>
      <c r="J18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4" s="6" t="e">
        <f>Fullmath[[#This Row],[Mat Cost]]/Fullmath[[#This Row],[Quantity]]</f>
        <v>#DIV/0!</v>
      </c>
      <c r="L18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4" s="14"/>
      <c r="O1824" s="15">
        <f>IFERROR(_xlfn.IFNA(VLOOKUP(Fullmath[[#This Row],[M1]],$H$2:$L1823,2,FALSE),VLOOKUP(Fullmath[[#This Row],[M1]],$H1825:$L$2227,2,FALSE)),0)</f>
        <v>0</v>
      </c>
      <c r="P1824" s="16">
        <f>IFERROR(_xlfn.IFNA(VLOOKUP(Fullmath[[#This Row],[M1]],$H$2:$L1823,4,FALSE),VLOOKUP(Fullmath[[#This Row],[M1]],$H1825:$L$2227,4,FALSE)),0)</f>
        <v>0</v>
      </c>
      <c r="S1824" s="15">
        <f>IFERROR(_xlfn.IFNA(VLOOKUP(Fullmath[[#This Row],[M2]],$H$2:$L1823,2,FALSE),VLOOKUP(Fullmath[[#This Row],[M2]],$H1825:$L$2227,2,FALSE)),0)</f>
        <v>0</v>
      </c>
      <c r="T1824" s="16">
        <f>IFERROR(_xlfn.IFNA(VLOOKUP(Fullmath[[#This Row],[M2]],$H$2:$L1823,4,FALSE),VLOOKUP(Fullmath[[#This Row],[M2]],$H1825:$L$2227,4,FALSE)),0)</f>
        <v>0</v>
      </c>
      <c r="W1824" s="15">
        <f>IFERROR(_xlfn.IFNA(VLOOKUP(Fullmath[[#This Row],[M3]],$H$2:$L1823,2,FALSE),VLOOKUP(Fullmath[[#This Row],[M3]],$H1825:$L$2227,2,FALSE)),0)</f>
        <v>0</v>
      </c>
      <c r="X1824" s="16">
        <f>IFERROR(_xlfn.IFNA(VLOOKUP(Fullmath[[#This Row],[M3]],$H$2:$L1823,4,FALSE),VLOOKUP(Fullmath[[#This Row],[M3]],$H1825:$L$2227,4,FALSE)),0)</f>
        <v>0</v>
      </c>
      <c r="AA1824" s="15">
        <f>IFERROR(_xlfn.IFNA(VLOOKUP(Fullmath[[#This Row],[M4]],$H$2:$L1823,2,FALSE),VLOOKUP(Fullmath[[#This Row],[M4]],$H1825:$L$2227,2,FALSE)),0)</f>
        <v>0</v>
      </c>
      <c r="AB1824" s="16">
        <f>IFERROR(_xlfn.IFNA(VLOOKUP(Fullmath[[#This Row],[M4]],$H$2:$L1823,4,FALSE),VLOOKUP(Fullmath[[#This Row],[M4]],$H1825:$L$2227,4,FALSE)),0)</f>
        <v>0</v>
      </c>
      <c r="AE1824" s="15">
        <f>IFERROR(_xlfn.IFNA(VLOOKUP(Fullmath[[#This Row],[M5]],$H$2:$L1823,2,FALSE),VLOOKUP(Fullmath[[#This Row],[M5]],$H1825:$L$2227,2,FALSE)),0)</f>
        <v>0</v>
      </c>
      <c r="AF1824" s="16">
        <f>IFERROR(_xlfn.IFNA(VLOOKUP(Fullmath[[#This Row],[M5]],$H$2:$L1823,4,FALSE),VLOOKUP(Fullmath[[#This Row],[M5]],$H1825:$L$2227,4,FALSE)),0)</f>
        <v>0</v>
      </c>
      <c r="AI1824" s="15">
        <f>IFERROR(_xlfn.IFNA(VLOOKUP(Fullmath[[#This Row],[M6]],$H$2:$L1823,2,FALSE),VLOOKUP(Fullmath[[#This Row],[M6]],$H1825:$L$2227,2,FALSE)),0)</f>
        <v>0</v>
      </c>
      <c r="AJ1824" s="16">
        <f>IFERROR(_xlfn.IFNA(VLOOKUP(Fullmath[[#This Row],[M6]],$H$2:$L1823,4,FALSE),VLOOKUP(Fullmath[[#This Row],[M6]],$H1825:$L$2227,4,FALSE)),0)</f>
        <v>0</v>
      </c>
      <c r="AM1824" s="6">
        <f>(IFERROR(VLOOKUP(AK1824,Components[[Name]:[Price]],2,FALSE),0))</f>
        <v>0</v>
      </c>
      <c r="AP1824" s="6">
        <f>(IFERROR(VLOOKUP(AN1824,Components[[Name]:[Price]],2,FALSE),0))</f>
        <v>0</v>
      </c>
      <c r="AS1824" s="6">
        <f>(IFERROR(VLOOKUP(AQ1824,Components[[Name]:[Price]],2,FALSE),0))</f>
        <v>0</v>
      </c>
      <c r="AV1824" s="6">
        <f>(IFERROR(VLOOKUP(AT1824,Components[[Name]:[Price]],2,FALSE),0))</f>
        <v>0</v>
      </c>
      <c r="AY1824" s="6">
        <f>(IFERROR(VLOOKUP(AW1824,Components[[Name]:[Price]],2,FALSE),0))</f>
        <v>0</v>
      </c>
      <c r="BB1824" s="6">
        <f>(IFERROR(VLOOKUP(AZ1824,Components[[Name]:[Price]],2,FALSE),0))</f>
        <v>0</v>
      </c>
    </row>
    <row r="1825" spans="9:54" x14ac:dyDescent="0.2">
      <c r="I1825" s="7" t="e">
        <f>Fullmath[[#This Row],[Total CP]]/Fullmath[[#This Row],[Quantity]]</f>
        <v>#DIV/0!</v>
      </c>
      <c r="J18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5" s="6" t="e">
        <f>Fullmath[[#This Row],[Mat Cost]]/Fullmath[[#This Row],[Quantity]]</f>
        <v>#DIV/0!</v>
      </c>
      <c r="L18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5" s="14"/>
      <c r="O1825" s="15">
        <f>IFERROR(_xlfn.IFNA(VLOOKUP(Fullmath[[#This Row],[M1]],$H$2:$L1824,2,FALSE),VLOOKUP(Fullmath[[#This Row],[M1]],$H1826:$L$2227,2,FALSE)),0)</f>
        <v>0</v>
      </c>
      <c r="P1825" s="16">
        <f>IFERROR(_xlfn.IFNA(VLOOKUP(Fullmath[[#This Row],[M1]],$H$2:$L1824,4,FALSE),VLOOKUP(Fullmath[[#This Row],[M1]],$H1826:$L$2227,4,FALSE)),0)</f>
        <v>0</v>
      </c>
      <c r="S1825" s="15">
        <f>IFERROR(_xlfn.IFNA(VLOOKUP(Fullmath[[#This Row],[M2]],$H$2:$L1824,2,FALSE),VLOOKUP(Fullmath[[#This Row],[M2]],$H1826:$L$2227,2,FALSE)),0)</f>
        <v>0</v>
      </c>
      <c r="T1825" s="16">
        <f>IFERROR(_xlfn.IFNA(VLOOKUP(Fullmath[[#This Row],[M2]],$H$2:$L1824,4,FALSE),VLOOKUP(Fullmath[[#This Row],[M2]],$H1826:$L$2227,4,FALSE)),0)</f>
        <v>0</v>
      </c>
      <c r="W1825" s="15">
        <f>IFERROR(_xlfn.IFNA(VLOOKUP(Fullmath[[#This Row],[M3]],$H$2:$L1824,2,FALSE),VLOOKUP(Fullmath[[#This Row],[M3]],$H1826:$L$2227,2,FALSE)),0)</f>
        <v>0</v>
      </c>
      <c r="X1825" s="16">
        <f>IFERROR(_xlfn.IFNA(VLOOKUP(Fullmath[[#This Row],[M3]],$H$2:$L1824,4,FALSE),VLOOKUP(Fullmath[[#This Row],[M3]],$H1826:$L$2227,4,FALSE)),0)</f>
        <v>0</v>
      </c>
      <c r="AA1825" s="15">
        <f>IFERROR(_xlfn.IFNA(VLOOKUP(Fullmath[[#This Row],[M4]],$H$2:$L1824,2,FALSE),VLOOKUP(Fullmath[[#This Row],[M4]],$H1826:$L$2227,2,FALSE)),0)</f>
        <v>0</v>
      </c>
      <c r="AB1825" s="16">
        <f>IFERROR(_xlfn.IFNA(VLOOKUP(Fullmath[[#This Row],[M4]],$H$2:$L1824,4,FALSE),VLOOKUP(Fullmath[[#This Row],[M4]],$H1826:$L$2227,4,FALSE)),0)</f>
        <v>0</v>
      </c>
      <c r="AE1825" s="15">
        <f>IFERROR(_xlfn.IFNA(VLOOKUP(Fullmath[[#This Row],[M5]],$H$2:$L1824,2,FALSE),VLOOKUP(Fullmath[[#This Row],[M5]],$H1826:$L$2227,2,FALSE)),0)</f>
        <v>0</v>
      </c>
      <c r="AF1825" s="16">
        <f>IFERROR(_xlfn.IFNA(VLOOKUP(Fullmath[[#This Row],[M5]],$H$2:$L1824,4,FALSE),VLOOKUP(Fullmath[[#This Row],[M5]],$H1826:$L$2227,4,FALSE)),0)</f>
        <v>0</v>
      </c>
      <c r="AI1825" s="15">
        <f>IFERROR(_xlfn.IFNA(VLOOKUP(Fullmath[[#This Row],[M6]],$H$2:$L1824,2,FALSE),VLOOKUP(Fullmath[[#This Row],[M6]],$H1826:$L$2227,2,FALSE)),0)</f>
        <v>0</v>
      </c>
      <c r="AJ1825" s="16">
        <f>IFERROR(_xlfn.IFNA(VLOOKUP(Fullmath[[#This Row],[M6]],$H$2:$L1824,4,FALSE),VLOOKUP(Fullmath[[#This Row],[M6]],$H1826:$L$2227,4,FALSE)),0)</f>
        <v>0</v>
      </c>
      <c r="AM1825" s="6">
        <f>(IFERROR(VLOOKUP(AK1825,Components[[Name]:[Price]],2,FALSE),0))</f>
        <v>0</v>
      </c>
      <c r="AP1825" s="6">
        <f>(IFERROR(VLOOKUP(AN1825,Components[[Name]:[Price]],2,FALSE),0))</f>
        <v>0</v>
      </c>
      <c r="AS1825" s="6">
        <f>(IFERROR(VLOOKUP(AQ1825,Components[[Name]:[Price]],2,FALSE),0))</f>
        <v>0</v>
      </c>
      <c r="AV1825" s="6">
        <f>(IFERROR(VLOOKUP(AT1825,Components[[Name]:[Price]],2,FALSE),0))</f>
        <v>0</v>
      </c>
      <c r="AY1825" s="6">
        <f>(IFERROR(VLOOKUP(AW1825,Components[[Name]:[Price]],2,FALSE),0))</f>
        <v>0</v>
      </c>
      <c r="BB1825" s="6">
        <f>(IFERROR(VLOOKUP(AZ1825,Components[[Name]:[Price]],2,FALSE),0))</f>
        <v>0</v>
      </c>
    </row>
    <row r="1826" spans="9:54" x14ac:dyDescent="0.2">
      <c r="I1826" s="7" t="e">
        <f>Fullmath[[#This Row],[Total CP]]/Fullmath[[#This Row],[Quantity]]</f>
        <v>#DIV/0!</v>
      </c>
      <c r="J18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6" s="6" t="e">
        <f>Fullmath[[#This Row],[Mat Cost]]/Fullmath[[#This Row],[Quantity]]</f>
        <v>#DIV/0!</v>
      </c>
      <c r="L18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6" s="14"/>
      <c r="O1826" s="15">
        <f>IFERROR(_xlfn.IFNA(VLOOKUP(Fullmath[[#This Row],[M1]],$H$2:$L1825,2,FALSE),VLOOKUP(Fullmath[[#This Row],[M1]],$H1827:$L$2227,2,FALSE)),0)</f>
        <v>0</v>
      </c>
      <c r="P1826" s="16">
        <f>IFERROR(_xlfn.IFNA(VLOOKUP(Fullmath[[#This Row],[M1]],$H$2:$L1825,4,FALSE),VLOOKUP(Fullmath[[#This Row],[M1]],$H1827:$L$2227,4,FALSE)),0)</f>
        <v>0</v>
      </c>
      <c r="S1826" s="15">
        <f>IFERROR(_xlfn.IFNA(VLOOKUP(Fullmath[[#This Row],[M2]],$H$2:$L1825,2,FALSE),VLOOKUP(Fullmath[[#This Row],[M2]],$H1827:$L$2227,2,FALSE)),0)</f>
        <v>0</v>
      </c>
      <c r="T1826" s="16">
        <f>IFERROR(_xlfn.IFNA(VLOOKUP(Fullmath[[#This Row],[M2]],$H$2:$L1825,4,FALSE),VLOOKUP(Fullmath[[#This Row],[M2]],$H1827:$L$2227,4,FALSE)),0)</f>
        <v>0</v>
      </c>
      <c r="W1826" s="15">
        <f>IFERROR(_xlfn.IFNA(VLOOKUP(Fullmath[[#This Row],[M3]],$H$2:$L1825,2,FALSE),VLOOKUP(Fullmath[[#This Row],[M3]],$H1827:$L$2227,2,FALSE)),0)</f>
        <v>0</v>
      </c>
      <c r="X1826" s="16">
        <f>IFERROR(_xlfn.IFNA(VLOOKUP(Fullmath[[#This Row],[M3]],$H$2:$L1825,4,FALSE),VLOOKUP(Fullmath[[#This Row],[M3]],$H1827:$L$2227,4,FALSE)),0)</f>
        <v>0</v>
      </c>
      <c r="AA1826" s="15">
        <f>IFERROR(_xlfn.IFNA(VLOOKUP(Fullmath[[#This Row],[M4]],$H$2:$L1825,2,FALSE),VLOOKUP(Fullmath[[#This Row],[M4]],$H1827:$L$2227,2,FALSE)),0)</f>
        <v>0</v>
      </c>
      <c r="AB1826" s="16">
        <f>IFERROR(_xlfn.IFNA(VLOOKUP(Fullmath[[#This Row],[M4]],$H$2:$L1825,4,FALSE),VLOOKUP(Fullmath[[#This Row],[M4]],$H1827:$L$2227,4,FALSE)),0)</f>
        <v>0</v>
      </c>
      <c r="AE1826" s="15">
        <f>IFERROR(_xlfn.IFNA(VLOOKUP(Fullmath[[#This Row],[M5]],$H$2:$L1825,2,FALSE),VLOOKUP(Fullmath[[#This Row],[M5]],$H1827:$L$2227,2,FALSE)),0)</f>
        <v>0</v>
      </c>
      <c r="AF1826" s="16">
        <f>IFERROR(_xlfn.IFNA(VLOOKUP(Fullmath[[#This Row],[M5]],$H$2:$L1825,4,FALSE),VLOOKUP(Fullmath[[#This Row],[M5]],$H1827:$L$2227,4,FALSE)),0)</f>
        <v>0</v>
      </c>
      <c r="AI1826" s="15">
        <f>IFERROR(_xlfn.IFNA(VLOOKUP(Fullmath[[#This Row],[M6]],$H$2:$L1825,2,FALSE),VLOOKUP(Fullmath[[#This Row],[M6]],$H1827:$L$2227,2,FALSE)),0)</f>
        <v>0</v>
      </c>
      <c r="AJ1826" s="16">
        <f>IFERROR(_xlfn.IFNA(VLOOKUP(Fullmath[[#This Row],[M6]],$H$2:$L1825,4,FALSE),VLOOKUP(Fullmath[[#This Row],[M6]],$H1827:$L$2227,4,FALSE)),0)</f>
        <v>0</v>
      </c>
      <c r="AM1826" s="6">
        <f>(IFERROR(VLOOKUP(AK1826,Components[[Name]:[Price]],2,FALSE),0))</f>
        <v>0</v>
      </c>
      <c r="AP1826" s="6">
        <f>(IFERROR(VLOOKUP(AN1826,Components[[Name]:[Price]],2,FALSE),0))</f>
        <v>0</v>
      </c>
      <c r="AS1826" s="6">
        <f>(IFERROR(VLOOKUP(AQ1826,Components[[Name]:[Price]],2,FALSE),0))</f>
        <v>0</v>
      </c>
      <c r="AV1826" s="6">
        <f>(IFERROR(VLOOKUP(AT1826,Components[[Name]:[Price]],2,FALSE),0))</f>
        <v>0</v>
      </c>
      <c r="AY1826" s="6">
        <f>(IFERROR(VLOOKUP(AW1826,Components[[Name]:[Price]],2,FALSE),0))</f>
        <v>0</v>
      </c>
      <c r="BB1826" s="6">
        <f>(IFERROR(VLOOKUP(AZ1826,Components[[Name]:[Price]],2,FALSE),0))</f>
        <v>0</v>
      </c>
    </row>
    <row r="1827" spans="9:54" x14ac:dyDescent="0.2">
      <c r="I1827" s="7" t="e">
        <f>Fullmath[[#This Row],[Total CP]]/Fullmath[[#This Row],[Quantity]]</f>
        <v>#DIV/0!</v>
      </c>
      <c r="J18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7" s="6" t="e">
        <f>Fullmath[[#This Row],[Mat Cost]]/Fullmath[[#This Row],[Quantity]]</f>
        <v>#DIV/0!</v>
      </c>
      <c r="L18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7" s="14"/>
      <c r="O1827" s="15">
        <f>IFERROR(_xlfn.IFNA(VLOOKUP(Fullmath[[#This Row],[M1]],$H$2:$L1826,2,FALSE),VLOOKUP(Fullmath[[#This Row],[M1]],$H1828:$L$2227,2,FALSE)),0)</f>
        <v>0</v>
      </c>
      <c r="P1827" s="16">
        <f>IFERROR(_xlfn.IFNA(VLOOKUP(Fullmath[[#This Row],[M1]],$H$2:$L1826,4,FALSE),VLOOKUP(Fullmath[[#This Row],[M1]],$H1828:$L$2227,4,FALSE)),0)</f>
        <v>0</v>
      </c>
      <c r="S1827" s="15">
        <f>IFERROR(_xlfn.IFNA(VLOOKUP(Fullmath[[#This Row],[M2]],$H$2:$L1826,2,FALSE),VLOOKUP(Fullmath[[#This Row],[M2]],$H1828:$L$2227,2,FALSE)),0)</f>
        <v>0</v>
      </c>
      <c r="T1827" s="16">
        <f>IFERROR(_xlfn.IFNA(VLOOKUP(Fullmath[[#This Row],[M2]],$H$2:$L1826,4,FALSE),VLOOKUP(Fullmath[[#This Row],[M2]],$H1828:$L$2227,4,FALSE)),0)</f>
        <v>0</v>
      </c>
      <c r="W1827" s="15">
        <f>IFERROR(_xlfn.IFNA(VLOOKUP(Fullmath[[#This Row],[M3]],$H$2:$L1826,2,FALSE),VLOOKUP(Fullmath[[#This Row],[M3]],$H1828:$L$2227,2,FALSE)),0)</f>
        <v>0</v>
      </c>
      <c r="X1827" s="16">
        <f>IFERROR(_xlfn.IFNA(VLOOKUP(Fullmath[[#This Row],[M3]],$H$2:$L1826,4,FALSE),VLOOKUP(Fullmath[[#This Row],[M3]],$H1828:$L$2227,4,FALSE)),0)</f>
        <v>0</v>
      </c>
      <c r="AA1827" s="15">
        <f>IFERROR(_xlfn.IFNA(VLOOKUP(Fullmath[[#This Row],[M4]],$H$2:$L1826,2,FALSE),VLOOKUP(Fullmath[[#This Row],[M4]],$H1828:$L$2227,2,FALSE)),0)</f>
        <v>0</v>
      </c>
      <c r="AB1827" s="16">
        <f>IFERROR(_xlfn.IFNA(VLOOKUP(Fullmath[[#This Row],[M4]],$H$2:$L1826,4,FALSE),VLOOKUP(Fullmath[[#This Row],[M4]],$H1828:$L$2227,4,FALSE)),0)</f>
        <v>0</v>
      </c>
      <c r="AE1827" s="15">
        <f>IFERROR(_xlfn.IFNA(VLOOKUP(Fullmath[[#This Row],[M5]],$H$2:$L1826,2,FALSE),VLOOKUP(Fullmath[[#This Row],[M5]],$H1828:$L$2227,2,FALSE)),0)</f>
        <v>0</v>
      </c>
      <c r="AF1827" s="16">
        <f>IFERROR(_xlfn.IFNA(VLOOKUP(Fullmath[[#This Row],[M5]],$H$2:$L1826,4,FALSE),VLOOKUP(Fullmath[[#This Row],[M5]],$H1828:$L$2227,4,FALSE)),0)</f>
        <v>0</v>
      </c>
      <c r="AI1827" s="15">
        <f>IFERROR(_xlfn.IFNA(VLOOKUP(Fullmath[[#This Row],[M6]],$H$2:$L1826,2,FALSE),VLOOKUP(Fullmath[[#This Row],[M6]],$H1828:$L$2227,2,FALSE)),0)</f>
        <v>0</v>
      </c>
      <c r="AJ1827" s="16">
        <f>IFERROR(_xlfn.IFNA(VLOOKUP(Fullmath[[#This Row],[M6]],$H$2:$L1826,4,FALSE),VLOOKUP(Fullmath[[#This Row],[M6]],$H1828:$L$2227,4,FALSE)),0)</f>
        <v>0</v>
      </c>
      <c r="AM1827" s="6">
        <f>(IFERROR(VLOOKUP(AK1827,Components[[Name]:[Price]],2,FALSE),0))</f>
        <v>0</v>
      </c>
      <c r="AP1827" s="6">
        <f>(IFERROR(VLOOKUP(AN1827,Components[[Name]:[Price]],2,FALSE),0))</f>
        <v>0</v>
      </c>
      <c r="AS1827" s="6">
        <f>(IFERROR(VLOOKUP(AQ1827,Components[[Name]:[Price]],2,FALSE),0))</f>
        <v>0</v>
      </c>
      <c r="AV1827" s="6">
        <f>(IFERROR(VLOOKUP(AT1827,Components[[Name]:[Price]],2,FALSE),0))</f>
        <v>0</v>
      </c>
      <c r="AY1827" s="6">
        <f>(IFERROR(VLOOKUP(AW1827,Components[[Name]:[Price]],2,FALSE),0))</f>
        <v>0</v>
      </c>
      <c r="BB1827" s="6">
        <f>(IFERROR(VLOOKUP(AZ1827,Components[[Name]:[Price]],2,FALSE),0))</f>
        <v>0</v>
      </c>
    </row>
    <row r="1828" spans="9:54" x14ac:dyDescent="0.2">
      <c r="I1828" s="7" t="e">
        <f>Fullmath[[#This Row],[Total CP]]/Fullmath[[#This Row],[Quantity]]</f>
        <v>#DIV/0!</v>
      </c>
      <c r="J18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8" s="6" t="e">
        <f>Fullmath[[#This Row],[Mat Cost]]/Fullmath[[#This Row],[Quantity]]</f>
        <v>#DIV/0!</v>
      </c>
      <c r="L18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8" s="14"/>
      <c r="O1828" s="15">
        <f>IFERROR(_xlfn.IFNA(VLOOKUP(Fullmath[[#This Row],[M1]],$H$2:$L1827,2,FALSE),VLOOKUP(Fullmath[[#This Row],[M1]],$H1829:$L$2227,2,FALSE)),0)</f>
        <v>0</v>
      </c>
      <c r="P1828" s="16">
        <f>IFERROR(_xlfn.IFNA(VLOOKUP(Fullmath[[#This Row],[M1]],$H$2:$L1827,4,FALSE),VLOOKUP(Fullmath[[#This Row],[M1]],$H1829:$L$2227,4,FALSE)),0)</f>
        <v>0</v>
      </c>
      <c r="S1828" s="15">
        <f>IFERROR(_xlfn.IFNA(VLOOKUP(Fullmath[[#This Row],[M2]],$H$2:$L1827,2,FALSE),VLOOKUP(Fullmath[[#This Row],[M2]],$H1829:$L$2227,2,FALSE)),0)</f>
        <v>0</v>
      </c>
      <c r="T1828" s="16">
        <f>IFERROR(_xlfn.IFNA(VLOOKUP(Fullmath[[#This Row],[M2]],$H$2:$L1827,4,FALSE),VLOOKUP(Fullmath[[#This Row],[M2]],$H1829:$L$2227,4,FALSE)),0)</f>
        <v>0</v>
      </c>
      <c r="W1828" s="15">
        <f>IFERROR(_xlfn.IFNA(VLOOKUP(Fullmath[[#This Row],[M3]],$H$2:$L1827,2,FALSE),VLOOKUP(Fullmath[[#This Row],[M3]],$H1829:$L$2227,2,FALSE)),0)</f>
        <v>0</v>
      </c>
      <c r="X1828" s="16">
        <f>IFERROR(_xlfn.IFNA(VLOOKUP(Fullmath[[#This Row],[M3]],$H$2:$L1827,4,FALSE),VLOOKUP(Fullmath[[#This Row],[M3]],$H1829:$L$2227,4,FALSE)),0)</f>
        <v>0</v>
      </c>
      <c r="AA1828" s="15">
        <f>IFERROR(_xlfn.IFNA(VLOOKUP(Fullmath[[#This Row],[M4]],$H$2:$L1827,2,FALSE),VLOOKUP(Fullmath[[#This Row],[M4]],$H1829:$L$2227,2,FALSE)),0)</f>
        <v>0</v>
      </c>
      <c r="AB1828" s="16">
        <f>IFERROR(_xlfn.IFNA(VLOOKUP(Fullmath[[#This Row],[M4]],$H$2:$L1827,4,FALSE),VLOOKUP(Fullmath[[#This Row],[M4]],$H1829:$L$2227,4,FALSE)),0)</f>
        <v>0</v>
      </c>
      <c r="AE1828" s="15">
        <f>IFERROR(_xlfn.IFNA(VLOOKUP(Fullmath[[#This Row],[M5]],$H$2:$L1827,2,FALSE),VLOOKUP(Fullmath[[#This Row],[M5]],$H1829:$L$2227,2,FALSE)),0)</f>
        <v>0</v>
      </c>
      <c r="AF1828" s="16">
        <f>IFERROR(_xlfn.IFNA(VLOOKUP(Fullmath[[#This Row],[M5]],$H$2:$L1827,4,FALSE),VLOOKUP(Fullmath[[#This Row],[M5]],$H1829:$L$2227,4,FALSE)),0)</f>
        <v>0</v>
      </c>
      <c r="AI1828" s="15">
        <f>IFERROR(_xlfn.IFNA(VLOOKUP(Fullmath[[#This Row],[M6]],$H$2:$L1827,2,FALSE),VLOOKUP(Fullmath[[#This Row],[M6]],$H1829:$L$2227,2,FALSE)),0)</f>
        <v>0</v>
      </c>
      <c r="AJ1828" s="16">
        <f>IFERROR(_xlfn.IFNA(VLOOKUP(Fullmath[[#This Row],[M6]],$H$2:$L1827,4,FALSE),VLOOKUP(Fullmath[[#This Row],[M6]],$H1829:$L$2227,4,FALSE)),0)</f>
        <v>0</v>
      </c>
      <c r="AM1828" s="6">
        <f>(IFERROR(VLOOKUP(AK1828,Components[[Name]:[Price]],2,FALSE),0))</f>
        <v>0</v>
      </c>
      <c r="AP1828" s="6">
        <f>(IFERROR(VLOOKUP(AN1828,Components[[Name]:[Price]],2,FALSE),0))</f>
        <v>0</v>
      </c>
      <c r="AS1828" s="6">
        <f>(IFERROR(VLOOKUP(AQ1828,Components[[Name]:[Price]],2,FALSE),0))</f>
        <v>0</v>
      </c>
      <c r="AV1828" s="6">
        <f>(IFERROR(VLOOKUP(AT1828,Components[[Name]:[Price]],2,FALSE),0))</f>
        <v>0</v>
      </c>
      <c r="AY1828" s="6">
        <f>(IFERROR(VLOOKUP(AW1828,Components[[Name]:[Price]],2,FALSE),0))</f>
        <v>0</v>
      </c>
      <c r="BB1828" s="6">
        <f>(IFERROR(VLOOKUP(AZ1828,Components[[Name]:[Price]],2,FALSE),0))</f>
        <v>0</v>
      </c>
    </row>
    <row r="1829" spans="9:54" x14ac:dyDescent="0.2">
      <c r="I1829" s="7" t="e">
        <f>Fullmath[[#This Row],[Total CP]]/Fullmath[[#This Row],[Quantity]]</f>
        <v>#DIV/0!</v>
      </c>
      <c r="J18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29" s="6" t="e">
        <f>Fullmath[[#This Row],[Mat Cost]]/Fullmath[[#This Row],[Quantity]]</f>
        <v>#DIV/0!</v>
      </c>
      <c r="L18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29" s="14"/>
      <c r="O1829" s="15">
        <f>IFERROR(_xlfn.IFNA(VLOOKUP(Fullmath[[#This Row],[M1]],$H$2:$L1828,2,FALSE),VLOOKUP(Fullmath[[#This Row],[M1]],$H1830:$L$2227,2,FALSE)),0)</f>
        <v>0</v>
      </c>
      <c r="P1829" s="16">
        <f>IFERROR(_xlfn.IFNA(VLOOKUP(Fullmath[[#This Row],[M1]],$H$2:$L1828,4,FALSE),VLOOKUP(Fullmath[[#This Row],[M1]],$H1830:$L$2227,4,FALSE)),0)</f>
        <v>0</v>
      </c>
      <c r="S1829" s="15">
        <f>IFERROR(_xlfn.IFNA(VLOOKUP(Fullmath[[#This Row],[M2]],$H$2:$L1828,2,FALSE),VLOOKUP(Fullmath[[#This Row],[M2]],$H1830:$L$2227,2,FALSE)),0)</f>
        <v>0</v>
      </c>
      <c r="T1829" s="16">
        <f>IFERROR(_xlfn.IFNA(VLOOKUP(Fullmath[[#This Row],[M2]],$H$2:$L1828,4,FALSE),VLOOKUP(Fullmath[[#This Row],[M2]],$H1830:$L$2227,4,FALSE)),0)</f>
        <v>0</v>
      </c>
      <c r="W1829" s="15">
        <f>IFERROR(_xlfn.IFNA(VLOOKUP(Fullmath[[#This Row],[M3]],$H$2:$L1828,2,FALSE),VLOOKUP(Fullmath[[#This Row],[M3]],$H1830:$L$2227,2,FALSE)),0)</f>
        <v>0</v>
      </c>
      <c r="X1829" s="16">
        <f>IFERROR(_xlfn.IFNA(VLOOKUP(Fullmath[[#This Row],[M3]],$H$2:$L1828,4,FALSE),VLOOKUP(Fullmath[[#This Row],[M3]],$H1830:$L$2227,4,FALSE)),0)</f>
        <v>0</v>
      </c>
      <c r="AA1829" s="15">
        <f>IFERROR(_xlfn.IFNA(VLOOKUP(Fullmath[[#This Row],[M4]],$H$2:$L1828,2,FALSE),VLOOKUP(Fullmath[[#This Row],[M4]],$H1830:$L$2227,2,FALSE)),0)</f>
        <v>0</v>
      </c>
      <c r="AB1829" s="16">
        <f>IFERROR(_xlfn.IFNA(VLOOKUP(Fullmath[[#This Row],[M4]],$H$2:$L1828,4,FALSE),VLOOKUP(Fullmath[[#This Row],[M4]],$H1830:$L$2227,4,FALSE)),0)</f>
        <v>0</v>
      </c>
      <c r="AE1829" s="15">
        <f>IFERROR(_xlfn.IFNA(VLOOKUP(Fullmath[[#This Row],[M5]],$H$2:$L1828,2,FALSE),VLOOKUP(Fullmath[[#This Row],[M5]],$H1830:$L$2227,2,FALSE)),0)</f>
        <v>0</v>
      </c>
      <c r="AF1829" s="16">
        <f>IFERROR(_xlfn.IFNA(VLOOKUP(Fullmath[[#This Row],[M5]],$H$2:$L1828,4,FALSE),VLOOKUP(Fullmath[[#This Row],[M5]],$H1830:$L$2227,4,FALSE)),0)</f>
        <v>0</v>
      </c>
      <c r="AI1829" s="15">
        <f>IFERROR(_xlfn.IFNA(VLOOKUP(Fullmath[[#This Row],[M6]],$H$2:$L1828,2,FALSE),VLOOKUP(Fullmath[[#This Row],[M6]],$H1830:$L$2227,2,FALSE)),0)</f>
        <v>0</v>
      </c>
      <c r="AJ1829" s="16">
        <f>IFERROR(_xlfn.IFNA(VLOOKUP(Fullmath[[#This Row],[M6]],$H$2:$L1828,4,FALSE),VLOOKUP(Fullmath[[#This Row],[M6]],$H1830:$L$2227,4,FALSE)),0)</f>
        <v>0</v>
      </c>
      <c r="AM1829" s="6">
        <f>(IFERROR(VLOOKUP(AK1829,Components[[Name]:[Price]],2,FALSE),0))</f>
        <v>0</v>
      </c>
      <c r="AP1829" s="6">
        <f>(IFERROR(VLOOKUP(AN1829,Components[[Name]:[Price]],2,FALSE),0))</f>
        <v>0</v>
      </c>
      <c r="AS1829" s="6">
        <f>(IFERROR(VLOOKUP(AQ1829,Components[[Name]:[Price]],2,FALSE),0))</f>
        <v>0</v>
      </c>
      <c r="AV1829" s="6">
        <f>(IFERROR(VLOOKUP(AT1829,Components[[Name]:[Price]],2,FALSE),0))</f>
        <v>0</v>
      </c>
      <c r="AY1829" s="6">
        <f>(IFERROR(VLOOKUP(AW1829,Components[[Name]:[Price]],2,FALSE),0))</f>
        <v>0</v>
      </c>
      <c r="BB1829" s="6">
        <f>(IFERROR(VLOOKUP(AZ1829,Components[[Name]:[Price]],2,FALSE),0))</f>
        <v>0</v>
      </c>
    </row>
    <row r="1830" spans="9:54" x14ac:dyDescent="0.2">
      <c r="I1830" s="7" t="e">
        <f>Fullmath[[#This Row],[Total CP]]/Fullmath[[#This Row],[Quantity]]</f>
        <v>#DIV/0!</v>
      </c>
      <c r="J18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0" s="6" t="e">
        <f>Fullmath[[#This Row],[Mat Cost]]/Fullmath[[#This Row],[Quantity]]</f>
        <v>#DIV/0!</v>
      </c>
      <c r="L18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0" s="14"/>
      <c r="O1830" s="15">
        <f>IFERROR(_xlfn.IFNA(VLOOKUP(Fullmath[[#This Row],[M1]],$H$2:$L1829,2,FALSE),VLOOKUP(Fullmath[[#This Row],[M1]],$H1831:$L$2227,2,FALSE)),0)</f>
        <v>0</v>
      </c>
      <c r="P1830" s="16">
        <f>IFERROR(_xlfn.IFNA(VLOOKUP(Fullmath[[#This Row],[M1]],$H$2:$L1829,4,FALSE),VLOOKUP(Fullmath[[#This Row],[M1]],$H1831:$L$2227,4,FALSE)),0)</f>
        <v>0</v>
      </c>
      <c r="S1830" s="15">
        <f>IFERROR(_xlfn.IFNA(VLOOKUP(Fullmath[[#This Row],[M2]],$H$2:$L1829,2,FALSE),VLOOKUP(Fullmath[[#This Row],[M2]],$H1831:$L$2227,2,FALSE)),0)</f>
        <v>0</v>
      </c>
      <c r="T1830" s="16">
        <f>IFERROR(_xlfn.IFNA(VLOOKUP(Fullmath[[#This Row],[M2]],$H$2:$L1829,4,FALSE),VLOOKUP(Fullmath[[#This Row],[M2]],$H1831:$L$2227,4,FALSE)),0)</f>
        <v>0</v>
      </c>
      <c r="W1830" s="15">
        <f>IFERROR(_xlfn.IFNA(VLOOKUP(Fullmath[[#This Row],[M3]],$H$2:$L1829,2,FALSE),VLOOKUP(Fullmath[[#This Row],[M3]],$H1831:$L$2227,2,FALSE)),0)</f>
        <v>0</v>
      </c>
      <c r="X1830" s="16">
        <f>IFERROR(_xlfn.IFNA(VLOOKUP(Fullmath[[#This Row],[M3]],$H$2:$L1829,4,FALSE),VLOOKUP(Fullmath[[#This Row],[M3]],$H1831:$L$2227,4,FALSE)),0)</f>
        <v>0</v>
      </c>
      <c r="AA1830" s="15">
        <f>IFERROR(_xlfn.IFNA(VLOOKUP(Fullmath[[#This Row],[M4]],$H$2:$L1829,2,FALSE),VLOOKUP(Fullmath[[#This Row],[M4]],$H1831:$L$2227,2,FALSE)),0)</f>
        <v>0</v>
      </c>
      <c r="AB1830" s="16">
        <f>IFERROR(_xlfn.IFNA(VLOOKUP(Fullmath[[#This Row],[M4]],$H$2:$L1829,4,FALSE),VLOOKUP(Fullmath[[#This Row],[M4]],$H1831:$L$2227,4,FALSE)),0)</f>
        <v>0</v>
      </c>
      <c r="AE1830" s="15">
        <f>IFERROR(_xlfn.IFNA(VLOOKUP(Fullmath[[#This Row],[M5]],$H$2:$L1829,2,FALSE),VLOOKUP(Fullmath[[#This Row],[M5]],$H1831:$L$2227,2,FALSE)),0)</f>
        <v>0</v>
      </c>
      <c r="AF1830" s="16">
        <f>IFERROR(_xlfn.IFNA(VLOOKUP(Fullmath[[#This Row],[M5]],$H$2:$L1829,4,FALSE),VLOOKUP(Fullmath[[#This Row],[M5]],$H1831:$L$2227,4,FALSE)),0)</f>
        <v>0</v>
      </c>
      <c r="AI1830" s="15">
        <f>IFERROR(_xlfn.IFNA(VLOOKUP(Fullmath[[#This Row],[M6]],$H$2:$L1829,2,FALSE),VLOOKUP(Fullmath[[#This Row],[M6]],$H1831:$L$2227,2,FALSE)),0)</f>
        <v>0</v>
      </c>
      <c r="AJ1830" s="16">
        <f>IFERROR(_xlfn.IFNA(VLOOKUP(Fullmath[[#This Row],[M6]],$H$2:$L1829,4,FALSE),VLOOKUP(Fullmath[[#This Row],[M6]],$H1831:$L$2227,4,FALSE)),0)</f>
        <v>0</v>
      </c>
      <c r="AM1830" s="6">
        <f>(IFERROR(VLOOKUP(AK1830,Components[[Name]:[Price]],2,FALSE),0))</f>
        <v>0</v>
      </c>
      <c r="AP1830" s="6">
        <f>(IFERROR(VLOOKUP(AN1830,Components[[Name]:[Price]],2,FALSE),0))</f>
        <v>0</v>
      </c>
      <c r="AS1830" s="6">
        <f>(IFERROR(VLOOKUP(AQ1830,Components[[Name]:[Price]],2,FALSE),0))</f>
        <v>0</v>
      </c>
      <c r="AV1830" s="6">
        <f>(IFERROR(VLOOKUP(AT1830,Components[[Name]:[Price]],2,FALSE),0))</f>
        <v>0</v>
      </c>
      <c r="AY1830" s="6">
        <f>(IFERROR(VLOOKUP(AW1830,Components[[Name]:[Price]],2,FALSE),0))</f>
        <v>0</v>
      </c>
      <c r="BB1830" s="6">
        <f>(IFERROR(VLOOKUP(AZ1830,Components[[Name]:[Price]],2,FALSE),0))</f>
        <v>0</v>
      </c>
    </row>
    <row r="1831" spans="9:54" x14ac:dyDescent="0.2">
      <c r="I1831" s="7" t="e">
        <f>Fullmath[[#This Row],[Total CP]]/Fullmath[[#This Row],[Quantity]]</f>
        <v>#DIV/0!</v>
      </c>
      <c r="J18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1" s="6" t="e">
        <f>Fullmath[[#This Row],[Mat Cost]]/Fullmath[[#This Row],[Quantity]]</f>
        <v>#DIV/0!</v>
      </c>
      <c r="L18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1" s="14"/>
      <c r="O1831" s="15">
        <f>IFERROR(_xlfn.IFNA(VLOOKUP(Fullmath[[#This Row],[M1]],$H$2:$L1830,2,FALSE),VLOOKUP(Fullmath[[#This Row],[M1]],$H1832:$L$2227,2,FALSE)),0)</f>
        <v>0</v>
      </c>
      <c r="P1831" s="16">
        <f>IFERROR(_xlfn.IFNA(VLOOKUP(Fullmath[[#This Row],[M1]],$H$2:$L1830,4,FALSE),VLOOKUP(Fullmath[[#This Row],[M1]],$H1832:$L$2227,4,FALSE)),0)</f>
        <v>0</v>
      </c>
      <c r="S1831" s="15">
        <f>IFERROR(_xlfn.IFNA(VLOOKUP(Fullmath[[#This Row],[M2]],$H$2:$L1830,2,FALSE),VLOOKUP(Fullmath[[#This Row],[M2]],$H1832:$L$2227,2,FALSE)),0)</f>
        <v>0</v>
      </c>
      <c r="T1831" s="16">
        <f>IFERROR(_xlfn.IFNA(VLOOKUP(Fullmath[[#This Row],[M2]],$H$2:$L1830,4,FALSE),VLOOKUP(Fullmath[[#This Row],[M2]],$H1832:$L$2227,4,FALSE)),0)</f>
        <v>0</v>
      </c>
      <c r="W1831" s="15">
        <f>IFERROR(_xlfn.IFNA(VLOOKUP(Fullmath[[#This Row],[M3]],$H$2:$L1830,2,FALSE),VLOOKUP(Fullmath[[#This Row],[M3]],$H1832:$L$2227,2,FALSE)),0)</f>
        <v>0</v>
      </c>
      <c r="X1831" s="16">
        <f>IFERROR(_xlfn.IFNA(VLOOKUP(Fullmath[[#This Row],[M3]],$H$2:$L1830,4,FALSE),VLOOKUP(Fullmath[[#This Row],[M3]],$H1832:$L$2227,4,FALSE)),0)</f>
        <v>0</v>
      </c>
      <c r="AA1831" s="15">
        <f>IFERROR(_xlfn.IFNA(VLOOKUP(Fullmath[[#This Row],[M4]],$H$2:$L1830,2,FALSE),VLOOKUP(Fullmath[[#This Row],[M4]],$H1832:$L$2227,2,FALSE)),0)</f>
        <v>0</v>
      </c>
      <c r="AB1831" s="16">
        <f>IFERROR(_xlfn.IFNA(VLOOKUP(Fullmath[[#This Row],[M4]],$H$2:$L1830,4,FALSE),VLOOKUP(Fullmath[[#This Row],[M4]],$H1832:$L$2227,4,FALSE)),0)</f>
        <v>0</v>
      </c>
      <c r="AE1831" s="15">
        <f>IFERROR(_xlfn.IFNA(VLOOKUP(Fullmath[[#This Row],[M5]],$H$2:$L1830,2,FALSE),VLOOKUP(Fullmath[[#This Row],[M5]],$H1832:$L$2227,2,FALSE)),0)</f>
        <v>0</v>
      </c>
      <c r="AF1831" s="16">
        <f>IFERROR(_xlfn.IFNA(VLOOKUP(Fullmath[[#This Row],[M5]],$H$2:$L1830,4,FALSE),VLOOKUP(Fullmath[[#This Row],[M5]],$H1832:$L$2227,4,FALSE)),0)</f>
        <v>0</v>
      </c>
      <c r="AI1831" s="15">
        <f>IFERROR(_xlfn.IFNA(VLOOKUP(Fullmath[[#This Row],[M6]],$H$2:$L1830,2,FALSE),VLOOKUP(Fullmath[[#This Row],[M6]],$H1832:$L$2227,2,FALSE)),0)</f>
        <v>0</v>
      </c>
      <c r="AJ1831" s="16">
        <f>IFERROR(_xlfn.IFNA(VLOOKUP(Fullmath[[#This Row],[M6]],$H$2:$L1830,4,FALSE),VLOOKUP(Fullmath[[#This Row],[M6]],$H1832:$L$2227,4,FALSE)),0)</f>
        <v>0</v>
      </c>
      <c r="AM1831" s="6">
        <f>(IFERROR(VLOOKUP(AK1831,Components[[Name]:[Price]],2,FALSE),0))</f>
        <v>0</v>
      </c>
      <c r="AP1831" s="6">
        <f>(IFERROR(VLOOKUP(AN1831,Components[[Name]:[Price]],2,FALSE),0))</f>
        <v>0</v>
      </c>
      <c r="AS1831" s="6">
        <f>(IFERROR(VLOOKUP(AQ1831,Components[[Name]:[Price]],2,FALSE),0))</f>
        <v>0</v>
      </c>
      <c r="AV1831" s="6">
        <f>(IFERROR(VLOOKUP(AT1831,Components[[Name]:[Price]],2,FALSE),0))</f>
        <v>0</v>
      </c>
      <c r="AY1831" s="6">
        <f>(IFERROR(VLOOKUP(AW1831,Components[[Name]:[Price]],2,FALSE),0))</f>
        <v>0</v>
      </c>
      <c r="BB1831" s="6">
        <f>(IFERROR(VLOOKUP(AZ1831,Components[[Name]:[Price]],2,FALSE),0))</f>
        <v>0</v>
      </c>
    </row>
    <row r="1832" spans="9:54" x14ac:dyDescent="0.2">
      <c r="I1832" s="7" t="e">
        <f>Fullmath[[#This Row],[Total CP]]/Fullmath[[#This Row],[Quantity]]</f>
        <v>#DIV/0!</v>
      </c>
      <c r="J18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2" s="6" t="e">
        <f>Fullmath[[#This Row],[Mat Cost]]/Fullmath[[#This Row],[Quantity]]</f>
        <v>#DIV/0!</v>
      </c>
      <c r="L18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2" s="14"/>
      <c r="O1832" s="15">
        <f>IFERROR(_xlfn.IFNA(VLOOKUP(Fullmath[[#This Row],[M1]],$H$2:$L1831,2,FALSE),VLOOKUP(Fullmath[[#This Row],[M1]],$H1833:$L$2227,2,FALSE)),0)</f>
        <v>0</v>
      </c>
      <c r="P1832" s="16">
        <f>IFERROR(_xlfn.IFNA(VLOOKUP(Fullmath[[#This Row],[M1]],$H$2:$L1831,4,FALSE),VLOOKUP(Fullmath[[#This Row],[M1]],$H1833:$L$2227,4,FALSE)),0)</f>
        <v>0</v>
      </c>
      <c r="S1832" s="15">
        <f>IFERROR(_xlfn.IFNA(VLOOKUP(Fullmath[[#This Row],[M2]],$H$2:$L1831,2,FALSE),VLOOKUP(Fullmath[[#This Row],[M2]],$H1833:$L$2227,2,FALSE)),0)</f>
        <v>0</v>
      </c>
      <c r="T1832" s="16">
        <f>IFERROR(_xlfn.IFNA(VLOOKUP(Fullmath[[#This Row],[M2]],$H$2:$L1831,4,FALSE),VLOOKUP(Fullmath[[#This Row],[M2]],$H1833:$L$2227,4,FALSE)),0)</f>
        <v>0</v>
      </c>
      <c r="W1832" s="15">
        <f>IFERROR(_xlfn.IFNA(VLOOKUP(Fullmath[[#This Row],[M3]],$H$2:$L1831,2,FALSE),VLOOKUP(Fullmath[[#This Row],[M3]],$H1833:$L$2227,2,FALSE)),0)</f>
        <v>0</v>
      </c>
      <c r="X1832" s="16">
        <f>IFERROR(_xlfn.IFNA(VLOOKUP(Fullmath[[#This Row],[M3]],$H$2:$L1831,4,FALSE),VLOOKUP(Fullmath[[#This Row],[M3]],$H1833:$L$2227,4,FALSE)),0)</f>
        <v>0</v>
      </c>
      <c r="AA1832" s="15">
        <f>IFERROR(_xlfn.IFNA(VLOOKUP(Fullmath[[#This Row],[M4]],$H$2:$L1831,2,FALSE),VLOOKUP(Fullmath[[#This Row],[M4]],$H1833:$L$2227,2,FALSE)),0)</f>
        <v>0</v>
      </c>
      <c r="AB1832" s="16">
        <f>IFERROR(_xlfn.IFNA(VLOOKUP(Fullmath[[#This Row],[M4]],$H$2:$L1831,4,FALSE),VLOOKUP(Fullmath[[#This Row],[M4]],$H1833:$L$2227,4,FALSE)),0)</f>
        <v>0</v>
      </c>
      <c r="AE1832" s="15">
        <f>IFERROR(_xlfn.IFNA(VLOOKUP(Fullmath[[#This Row],[M5]],$H$2:$L1831,2,FALSE),VLOOKUP(Fullmath[[#This Row],[M5]],$H1833:$L$2227,2,FALSE)),0)</f>
        <v>0</v>
      </c>
      <c r="AF1832" s="16">
        <f>IFERROR(_xlfn.IFNA(VLOOKUP(Fullmath[[#This Row],[M5]],$H$2:$L1831,4,FALSE),VLOOKUP(Fullmath[[#This Row],[M5]],$H1833:$L$2227,4,FALSE)),0)</f>
        <v>0</v>
      </c>
      <c r="AI1832" s="15">
        <f>IFERROR(_xlfn.IFNA(VLOOKUP(Fullmath[[#This Row],[M6]],$H$2:$L1831,2,FALSE),VLOOKUP(Fullmath[[#This Row],[M6]],$H1833:$L$2227,2,FALSE)),0)</f>
        <v>0</v>
      </c>
      <c r="AJ1832" s="16">
        <f>IFERROR(_xlfn.IFNA(VLOOKUP(Fullmath[[#This Row],[M6]],$H$2:$L1831,4,FALSE),VLOOKUP(Fullmath[[#This Row],[M6]],$H1833:$L$2227,4,FALSE)),0)</f>
        <v>0</v>
      </c>
      <c r="AM1832" s="6">
        <f>(IFERROR(VLOOKUP(AK1832,Components[[Name]:[Price]],2,FALSE),0))</f>
        <v>0</v>
      </c>
      <c r="AP1832" s="6">
        <f>(IFERROR(VLOOKUP(AN1832,Components[[Name]:[Price]],2,FALSE),0))</f>
        <v>0</v>
      </c>
      <c r="AS1832" s="6">
        <f>(IFERROR(VLOOKUP(AQ1832,Components[[Name]:[Price]],2,FALSE),0))</f>
        <v>0</v>
      </c>
      <c r="AV1832" s="6">
        <f>(IFERROR(VLOOKUP(AT1832,Components[[Name]:[Price]],2,FALSE),0))</f>
        <v>0</v>
      </c>
      <c r="AY1832" s="6">
        <f>(IFERROR(VLOOKUP(AW1832,Components[[Name]:[Price]],2,FALSE),0))</f>
        <v>0</v>
      </c>
      <c r="BB1832" s="6">
        <f>(IFERROR(VLOOKUP(AZ1832,Components[[Name]:[Price]],2,FALSE),0))</f>
        <v>0</v>
      </c>
    </row>
    <row r="1833" spans="9:54" x14ac:dyDescent="0.2">
      <c r="I1833" s="7" t="e">
        <f>Fullmath[[#This Row],[Total CP]]/Fullmath[[#This Row],[Quantity]]</f>
        <v>#DIV/0!</v>
      </c>
      <c r="J18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3" s="6" t="e">
        <f>Fullmath[[#This Row],[Mat Cost]]/Fullmath[[#This Row],[Quantity]]</f>
        <v>#DIV/0!</v>
      </c>
      <c r="L18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3" s="14"/>
      <c r="O1833" s="15">
        <f>IFERROR(_xlfn.IFNA(VLOOKUP(Fullmath[[#This Row],[M1]],$H$2:$L1832,2,FALSE),VLOOKUP(Fullmath[[#This Row],[M1]],$H1834:$L$2227,2,FALSE)),0)</f>
        <v>0</v>
      </c>
      <c r="P1833" s="16">
        <f>IFERROR(_xlfn.IFNA(VLOOKUP(Fullmath[[#This Row],[M1]],$H$2:$L1832,4,FALSE),VLOOKUP(Fullmath[[#This Row],[M1]],$H1834:$L$2227,4,FALSE)),0)</f>
        <v>0</v>
      </c>
      <c r="S1833" s="15">
        <f>IFERROR(_xlfn.IFNA(VLOOKUP(Fullmath[[#This Row],[M2]],$H$2:$L1832,2,FALSE),VLOOKUP(Fullmath[[#This Row],[M2]],$H1834:$L$2227,2,FALSE)),0)</f>
        <v>0</v>
      </c>
      <c r="T1833" s="16">
        <f>IFERROR(_xlfn.IFNA(VLOOKUP(Fullmath[[#This Row],[M2]],$H$2:$L1832,4,FALSE),VLOOKUP(Fullmath[[#This Row],[M2]],$H1834:$L$2227,4,FALSE)),0)</f>
        <v>0</v>
      </c>
      <c r="W1833" s="15">
        <f>IFERROR(_xlfn.IFNA(VLOOKUP(Fullmath[[#This Row],[M3]],$H$2:$L1832,2,FALSE),VLOOKUP(Fullmath[[#This Row],[M3]],$H1834:$L$2227,2,FALSE)),0)</f>
        <v>0</v>
      </c>
      <c r="X1833" s="16">
        <f>IFERROR(_xlfn.IFNA(VLOOKUP(Fullmath[[#This Row],[M3]],$H$2:$L1832,4,FALSE),VLOOKUP(Fullmath[[#This Row],[M3]],$H1834:$L$2227,4,FALSE)),0)</f>
        <v>0</v>
      </c>
      <c r="AA1833" s="15">
        <f>IFERROR(_xlfn.IFNA(VLOOKUP(Fullmath[[#This Row],[M4]],$H$2:$L1832,2,FALSE),VLOOKUP(Fullmath[[#This Row],[M4]],$H1834:$L$2227,2,FALSE)),0)</f>
        <v>0</v>
      </c>
      <c r="AB1833" s="16">
        <f>IFERROR(_xlfn.IFNA(VLOOKUP(Fullmath[[#This Row],[M4]],$H$2:$L1832,4,FALSE),VLOOKUP(Fullmath[[#This Row],[M4]],$H1834:$L$2227,4,FALSE)),0)</f>
        <v>0</v>
      </c>
      <c r="AE1833" s="15">
        <f>IFERROR(_xlfn.IFNA(VLOOKUP(Fullmath[[#This Row],[M5]],$H$2:$L1832,2,FALSE),VLOOKUP(Fullmath[[#This Row],[M5]],$H1834:$L$2227,2,FALSE)),0)</f>
        <v>0</v>
      </c>
      <c r="AF1833" s="16">
        <f>IFERROR(_xlfn.IFNA(VLOOKUP(Fullmath[[#This Row],[M5]],$H$2:$L1832,4,FALSE),VLOOKUP(Fullmath[[#This Row],[M5]],$H1834:$L$2227,4,FALSE)),0)</f>
        <v>0</v>
      </c>
      <c r="AI1833" s="15">
        <f>IFERROR(_xlfn.IFNA(VLOOKUP(Fullmath[[#This Row],[M6]],$H$2:$L1832,2,FALSE),VLOOKUP(Fullmath[[#This Row],[M6]],$H1834:$L$2227,2,FALSE)),0)</f>
        <v>0</v>
      </c>
      <c r="AJ1833" s="16">
        <f>IFERROR(_xlfn.IFNA(VLOOKUP(Fullmath[[#This Row],[M6]],$H$2:$L1832,4,FALSE),VLOOKUP(Fullmath[[#This Row],[M6]],$H1834:$L$2227,4,FALSE)),0)</f>
        <v>0</v>
      </c>
      <c r="AM1833" s="6">
        <f>(IFERROR(VLOOKUP(AK1833,Components[[Name]:[Price]],2,FALSE),0))</f>
        <v>0</v>
      </c>
      <c r="AP1833" s="6">
        <f>(IFERROR(VLOOKUP(AN1833,Components[[Name]:[Price]],2,FALSE),0))</f>
        <v>0</v>
      </c>
      <c r="AS1833" s="6">
        <f>(IFERROR(VLOOKUP(AQ1833,Components[[Name]:[Price]],2,FALSE),0))</f>
        <v>0</v>
      </c>
      <c r="AV1833" s="6">
        <f>(IFERROR(VLOOKUP(AT1833,Components[[Name]:[Price]],2,FALSE),0))</f>
        <v>0</v>
      </c>
      <c r="AY1833" s="6">
        <f>(IFERROR(VLOOKUP(AW1833,Components[[Name]:[Price]],2,FALSE),0))</f>
        <v>0</v>
      </c>
      <c r="BB1833" s="6">
        <f>(IFERROR(VLOOKUP(AZ1833,Components[[Name]:[Price]],2,FALSE),0))</f>
        <v>0</v>
      </c>
    </row>
    <row r="1834" spans="9:54" x14ac:dyDescent="0.2">
      <c r="I1834" s="7" t="e">
        <f>Fullmath[[#This Row],[Total CP]]/Fullmath[[#This Row],[Quantity]]</f>
        <v>#DIV/0!</v>
      </c>
      <c r="J18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4" s="6" t="e">
        <f>Fullmath[[#This Row],[Mat Cost]]/Fullmath[[#This Row],[Quantity]]</f>
        <v>#DIV/0!</v>
      </c>
      <c r="L18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4" s="14"/>
      <c r="O1834" s="15">
        <f>IFERROR(_xlfn.IFNA(VLOOKUP(Fullmath[[#This Row],[M1]],$H$2:$L1833,2,FALSE),VLOOKUP(Fullmath[[#This Row],[M1]],$H1835:$L$2227,2,FALSE)),0)</f>
        <v>0</v>
      </c>
      <c r="P1834" s="16">
        <f>IFERROR(_xlfn.IFNA(VLOOKUP(Fullmath[[#This Row],[M1]],$H$2:$L1833,4,FALSE),VLOOKUP(Fullmath[[#This Row],[M1]],$H1835:$L$2227,4,FALSE)),0)</f>
        <v>0</v>
      </c>
      <c r="S1834" s="15">
        <f>IFERROR(_xlfn.IFNA(VLOOKUP(Fullmath[[#This Row],[M2]],$H$2:$L1833,2,FALSE),VLOOKUP(Fullmath[[#This Row],[M2]],$H1835:$L$2227,2,FALSE)),0)</f>
        <v>0</v>
      </c>
      <c r="T1834" s="16">
        <f>IFERROR(_xlfn.IFNA(VLOOKUP(Fullmath[[#This Row],[M2]],$H$2:$L1833,4,FALSE),VLOOKUP(Fullmath[[#This Row],[M2]],$H1835:$L$2227,4,FALSE)),0)</f>
        <v>0</v>
      </c>
      <c r="W1834" s="15">
        <f>IFERROR(_xlfn.IFNA(VLOOKUP(Fullmath[[#This Row],[M3]],$H$2:$L1833,2,FALSE),VLOOKUP(Fullmath[[#This Row],[M3]],$H1835:$L$2227,2,FALSE)),0)</f>
        <v>0</v>
      </c>
      <c r="X1834" s="16">
        <f>IFERROR(_xlfn.IFNA(VLOOKUP(Fullmath[[#This Row],[M3]],$H$2:$L1833,4,FALSE),VLOOKUP(Fullmath[[#This Row],[M3]],$H1835:$L$2227,4,FALSE)),0)</f>
        <v>0</v>
      </c>
      <c r="AA1834" s="15">
        <f>IFERROR(_xlfn.IFNA(VLOOKUP(Fullmath[[#This Row],[M4]],$H$2:$L1833,2,FALSE),VLOOKUP(Fullmath[[#This Row],[M4]],$H1835:$L$2227,2,FALSE)),0)</f>
        <v>0</v>
      </c>
      <c r="AB1834" s="16">
        <f>IFERROR(_xlfn.IFNA(VLOOKUP(Fullmath[[#This Row],[M4]],$H$2:$L1833,4,FALSE),VLOOKUP(Fullmath[[#This Row],[M4]],$H1835:$L$2227,4,FALSE)),0)</f>
        <v>0</v>
      </c>
      <c r="AE1834" s="15">
        <f>IFERROR(_xlfn.IFNA(VLOOKUP(Fullmath[[#This Row],[M5]],$H$2:$L1833,2,FALSE),VLOOKUP(Fullmath[[#This Row],[M5]],$H1835:$L$2227,2,FALSE)),0)</f>
        <v>0</v>
      </c>
      <c r="AF1834" s="16">
        <f>IFERROR(_xlfn.IFNA(VLOOKUP(Fullmath[[#This Row],[M5]],$H$2:$L1833,4,FALSE),VLOOKUP(Fullmath[[#This Row],[M5]],$H1835:$L$2227,4,FALSE)),0)</f>
        <v>0</v>
      </c>
      <c r="AI1834" s="15">
        <f>IFERROR(_xlfn.IFNA(VLOOKUP(Fullmath[[#This Row],[M6]],$H$2:$L1833,2,FALSE),VLOOKUP(Fullmath[[#This Row],[M6]],$H1835:$L$2227,2,FALSE)),0)</f>
        <v>0</v>
      </c>
      <c r="AJ1834" s="16">
        <f>IFERROR(_xlfn.IFNA(VLOOKUP(Fullmath[[#This Row],[M6]],$H$2:$L1833,4,FALSE),VLOOKUP(Fullmath[[#This Row],[M6]],$H1835:$L$2227,4,FALSE)),0)</f>
        <v>0</v>
      </c>
      <c r="AM1834" s="6">
        <f>(IFERROR(VLOOKUP(AK1834,Components[[Name]:[Price]],2,FALSE),0))</f>
        <v>0</v>
      </c>
      <c r="AP1834" s="6">
        <f>(IFERROR(VLOOKUP(AN1834,Components[[Name]:[Price]],2,FALSE),0))</f>
        <v>0</v>
      </c>
      <c r="AS1834" s="6">
        <f>(IFERROR(VLOOKUP(AQ1834,Components[[Name]:[Price]],2,FALSE),0))</f>
        <v>0</v>
      </c>
      <c r="AV1834" s="6">
        <f>(IFERROR(VLOOKUP(AT1834,Components[[Name]:[Price]],2,FALSE),0))</f>
        <v>0</v>
      </c>
      <c r="AY1834" s="6">
        <f>(IFERROR(VLOOKUP(AW1834,Components[[Name]:[Price]],2,FALSE),0))</f>
        <v>0</v>
      </c>
      <c r="BB1834" s="6">
        <f>(IFERROR(VLOOKUP(AZ1834,Components[[Name]:[Price]],2,FALSE),0))</f>
        <v>0</v>
      </c>
    </row>
    <row r="1835" spans="9:54" x14ac:dyDescent="0.2">
      <c r="I1835" s="7" t="e">
        <f>Fullmath[[#This Row],[Total CP]]/Fullmath[[#This Row],[Quantity]]</f>
        <v>#DIV/0!</v>
      </c>
      <c r="J18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5" s="6" t="e">
        <f>Fullmath[[#This Row],[Mat Cost]]/Fullmath[[#This Row],[Quantity]]</f>
        <v>#DIV/0!</v>
      </c>
      <c r="L18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5" s="14"/>
      <c r="O1835" s="15">
        <f>IFERROR(_xlfn.IFNA(VLOOKUP(Fullmath[[#This Row],[M1]],$H$2:$L1834,2,FALSE),VLOOKUP(Fullmath[[#This Row],[M1]],$H1836:$L$2227,2,FALSE)),0)</f>
        <v>0</v>
      </c>
      <c r="P1835" s="16">
        <f>IFERROR(_xlfn.IFNA(VLOOKUP(Fullmath[[#This Row],[M1]],$H$2:$L1834,4,FALSE),VLOOKUP(Fullmath[[#This Row],[M1]],$H1836:$L$2227,4,FALSE)),0)</f>
        <v>0</v>
      </c>
      <c r="S1835" s="15">
        <f>IFERROR(_xlfn.IFNA(VLOOKUP(Fullmath[[#This Row],[M2]],$H$2:$L1834,2,FALSE),VLOOKUP(Fullmath[[#This Row],[M2]],$H1836:$L$2227,2,FALSE)),0)</f>
        <v>0</v>
      </c>
      <c r="T1835" s="16">
        <f>IFERROR(_xlfn.IFNA(VLOOKUP(Fullmath[[#This Row],[M2]],$H$2:$L1834,4,FALSE),VLOOKUP(Fullmath[[#This Row],[M2]],$H1836:$L$2227,4,FALSE)),0)</f>
        <v>0</v>
      </c>
      <c r="W1835" s="15">
        <f>IFERROR(_xlfn.IFNA(VLOOKUP(Fullmath[[#This Row],[M3]],$H$2:$L1834,2,FALSE),VLOOKUP(Fullmath[[#This Row],[M3]],$H1836:$L$2227,2,FALSE)),0)</f>
        <v>0</v>
      </c>
      <c r="X1835" s="16">
        <f>IFERROR(_xlfn.IFNA(VLOOKUP(Fullmath[[#This Row],[M3]],$H$2:$L1834,4,FALSE),VLOOKUP(Fullmath[[#This Row],[M3]],$H1836:$L$2227,4,FALSE)),0)</f>
        <v>0</v>
      </c>
      <c r="AA1835" s="15">
        <f>IFERROR(_xlfn.IFNA(VLOOKUP(Fullmath[[#This Row],[M4]],$H$2:$L1834,2,FALSE),VLOOKUP(Fullmath[[#This Row],[M4]],$H1836:$L$2227,2,FALSE)),0)</f>
        <v>0</v>
      </c>
      <c r="AB1835" s="16">
        <f>IFERROR(_xlfn.IFNA(VLOOKUP(Fullmath[[#This Row],[M4]],$H$2:$L1834,4,FALSE),VLOOKUP(Fullmath[[#This Row],[M4]],$H1836:$L$2227,4,FALSE)),0)</f>
        <v>0</v>
      </c>
      <c r="AE1835" s="15">
        <f>IFERROR(_xlfn.IFNA(VLOOKUP(Fullmath[[#This Row],[M5]],$H$2:$L1834,2,FALSE),VLOOKUP(Fullmath[[#This Row],[M5]],$H1836:$L$2227,2,FALSE)),0)</f>
        <v>0</v>
      </c>
      <c r="AF1835" s="16">
        <f>IFERROR(_xlfn.IFNA(VLOOKUP(Fullmath[[#This Row],[M5]],$H$2:$L1834,4,FALSE),VLOOKUP(Fullmath[[#This Row],[M5]],$H1836:$L$2227,4,FALSE)),0)</f>
        <v>0</v>
      </c>
      <c r="AI1835" s="15">
        <f>IFERROR(_xlfn.IFNA(VLOOKUP(Fullmath[[#This Row],[M6]],$H$2:$L1834,2,FALSE),VLOOKUP(Fullmath[[#This Row],[M6]],$H1836:$L$2227,2,FALSE)),0)</f>
        <v>0</v>
      </c>
      <c r="AJ1835" s="16">
        <f>IFERROR(_xlfn.IFNA(VLOOKUP(Fullmath[[#This Row],[M6]],$H$2:$L1834,4,FALSE),VLOOKUP(Fullmath[[#This Row],[M6]],$H1836:$L$2227,4,FALSE)),0)</f>
        <v>0</v>
      </c>
      <c r="AM1835" s="6">
        <f>(IFERROR(VLOOKUP(AK1835,Components[[Name]:[Price]],2,FALSE),0))</f>
        <v>0</v>
      </c>
      <c r="AP1835" s="6">
        <f>(IFERROR(VLOOKUP(AN1835,Components[[Name]:[Price]],2,FALSE),0))</f>
        <v>0</v>
      </c>
      <c r="AS1835" s="6">
        <f>(IFERROR(VLOOKUP(AQ1835,Components[[Name]:[Price]],2,FALSE),0))</f>
        <v>0</v>
      </c>
      <c r="AV1835" s="6">
        <f>(IFERROR(VLOOKUP(AT1835,Components[[Name]:[Price]],2,FALSE),0))</f>
        <v>0</v>
      </c>
      <c r="AY1835" s="6">
        <f>(IFERROR(VLOOKUP(AW1835,Components[[Name]:[Price]],2,FALSE),0))</f>
        <v>0</v>
      </c>
      <c r="BB1835" s="6">
        <f>(IFERROR(VLOOKUP(AZ1835,Components[[Name]:[Price]],2,FALSE),0))</f>
        <v>0</v>
      </c>
    </row>
    <row r="1836" spans="9:54" x14ac:dyDescent="0.2">
      <c r="I1836" s="7" t="e">
        <f>Fullmath[[#This Row],[Total CP]]/Fullmath[[#This Row],[Quantity]]</f>
        <v>#DIV/0!</v>
      </c>
      <c r="J18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6" s="6" t="e">
        <f>Fullmath[[#This Row],[Mat Cost]]/Fullmath[[#This Row],[Quantity]]</f>
        <v>#DIV/0!</v>
      </c>
      <c r="L18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6" s="14"/>
      <c r="O1836" s="15">
        <f>IFERROR(_xlfn.IFNA(VLOOKUP(Fullmath[[#This Row],[M1]],$H$2:$L1835,2,FALSE),VLOOKUP(Fullmath[[#This Row],[M1]],$H1837:$L$2227,2,FALSE)),0)</f>
        <v>0</v>
      </c>
      <c r="P1836" s="16">
        <f>IFERROR(_xlfn.IFNA(VLOOKUP(Fullmath[[#This Row],[M1]],$H$2:$L1835,4,FALSE),VLOOKUP(Fullmath[[#This Row],[M1]],$H1837:$L$2227,4,FALSE)),0)</f>
        <v>0</v>
      </c>
      <c r="S1836" s="15">
        <f>IFERROR(_xlfn.IFNA(VLOOKUP(Fullmath[[#This Row],[M2]],$H$2:$L1835,2,FALSE),VLOOKUP(Fullmath[[#This Row],[M2]],$H1837:$L$2227,2,FALSE)),0)</f>
        <v>0</v>
      </c>
      <c r="T1836" s="16">
        <f>IFERROR(_xlfn.IFNA(VLOOKUP(Fullmath[[#This Row],[M2]],$H$2:$L1835,4,FALSE),VLOOKUP(Fullmath[[#This Row],[M2]],$H1837:$L$2227,4,FALSE)),0)</f>
        <v>0</v>
      </c>
      <c r="W1836" s="15">
        <f>IFERROR(_xlfn.IFNA(VLOOKUP(Fullmath[[#This Row],[M3]],$H$2:$L1835,2,FALSE),VLOOKUP(Fullmath[[#This Row],[M3]],$H1837:$L$2227,2,FALSE)),0)</f>
        <v>0</v>
      </c>
      <c r="X1836" s="16">
        <f>IFERROR(_xlfn.IFNA(VLOOKUP(Fullmath[[#This Row],[M3]],$H$2:$L1835,4,FALSE),VLOOKUP(Fullmath[[#This Row],[M3]],$H1837:$L$2227,4,FALSE)),0)</f>
        <v>0</v>
      </c>
      <c r="AA1836" s="15">
        <f>IFERROR(_xlfn.IFNA(VLOOKUP(Fullmath[[#This Row],[M4]],$H$2:$L1835,2,FALSE),VLOOKUP(Fullmath[[#This Row],[M4]],$H1837:$L$2227,2,FALSE)),0)</f>
        <v>0</v>
      </c>
      <c r="AB1836" s="16">
        <f>IFERROR(_xlfn.IFNA(VLOOKUP(Fullmath[[#This Row],[M4]],$H$2:$L1835,4,FALSE),VLOOKUP(Fullmath[[#This Row],[M4]],$H1837:$L$2227,4,FALSE)),0)</f>
        <v>0</v>
      </c>
      <c r="AE1836" s="15">
        <f>IFERROR(_xlfn.IFNA(VLOOKUP(Fullmath[[#This Row],[M5]],$H$2:$L1835,2,FALSE),VLOOKUP(Fullmath[[#This Row],[M5]],$H1837:$L$2227,2,FALSE)),0)</f>
        <v>0</v>
      </c>
      <c r="AF1836" s="16">
        <f>IFERROR(_xlfn.IFNA(VLOOKUP(Fullmath[[#This Row],[M5]],$H$2:$L1835,4,FALSE),VLOOKUP(Fullmath[[#This Row],[M5]],$H1837:$L$2227,4,FALSE)),0)</f>
        <v>0</v>
      </c>
      <c r="AI1836" s="15">
        <f>IFERROR(_xlfn.IFNA(VLOOKUP(Fullmath[[#This Row],[M6]],$H$2:$L1835,2,FALSE),VLOOKUP(Fullmath[[#This Row],[M6]],$H1837:$L$2227,2,FALSE)),0)</f>
        <v>0</v>
      </c>
      <c r="AJ1836" s="16">
        <f>IFERROR(_xlfn.IFNA(VLOOKUP(Fullmath[[#This Row],[M6]],$H$2:$L1835,4,FALSE),VLOOKUP(Fullmath[[#This Row],[M6]],$H1837:$L$2227,4,FALSE)),0)</f>
        <v>0</v>
      </c>
      <c r="AM1836" s="6">
        <f>(IFERROR(VLOOKUP(AK1836,Components[[Name]:[Price]],2,FALSE),0))</f>
        <v>0</v>
      </c>
      <c r="AP1836" s="6">
        <f>(IFERROR(VLOOKUP(AN1836,Components[[Name]:[Price]],2,FALSE),0))</f>
        <v>0</v>
      </c>
      <c r="AS1836" s="6">
        <f>(IFERROR(VLOOKUP(AQ1836,Components[[Name]:[Price]],2,FALSE),0))</f>
        <v>0</v>
      </c>
      <c r="AV1836" s="6">
        <f>(IFERROR(VLOOKUP(AT1836,Components[[Name]:[Price]],2,FALSE),0))</f>
        <v>0</v>
      </c>
      <c r="AY1836" s="6">
        <f>(IFERROR(VLOOKUP(AW1836,Components[[Name]:[Price]],2,FALSE),0))</f>
        <v>0</v>
      </c>
      <c r="BB1836" s="6">
        <f>(IFERROR(VLOOKUP(AZ1836,Components[[Name]:[Price]],2,FALSE),0))</f>
        <v>0</v>
      </c>
    </row>
    <row r="1837" spans="9:54" x14ac:dyDescent="0.2">
      <c r="I1837" s="7" t="e">
        <f>Fullmath[[#This Row],[Total CP]]/Fullmath[[#This Row],[Quantity]]</f>
        <v>#DIV/0!</v>
      </c>
      <c r="J18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7" s="6" t="e">
        <f>Fullmath[[#This Row],[Mat Cost]]/Fullmath[[#This Row],[Quantity]]</f>
        <v>#DIV/0!</v>
      </c>
      <c r="L18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7" s="14"/>
      <c r="O1837" s="15">
        <f>IFERROR(_xlfn.IFNA(VLOOKUP(Fullmath[[#This Row],[M1]],$H$2:$L1836,2,FALSE),VLOOKUP(Fullmath[[#This Row],[M1]],$H1838:$L$2227,2,FALSE)),0)</f>
        <v>0</v>
      </c>
      <c r="P1837" s="16">
        <f>IFERROR(_xlfn.IFNA(VLOOKUP(Fullmath[[#This Row],[M1]],$H$2:$L1836,4,FALSE),VLOOKUP(Fullmath[[#This Row],[M1]],$H1838:$L$2227,4,FALSE)),0)</f>
        <v>0</v>
      </c>
      <c r="S1837" s="15">
        <f>IFERROR(_xlfn.IFNA(VLOOKUP(Fullmath[[#This Row],[M2]],$H$2:$L1836,2,FALSE),VLOOKUP(Fullmath[[#This Row],[M2]],$H1838:$L$2227,2,FALSE)),0)</f>
        <v>0</v>
      </c>
      <c r="T1837" s="16">
        <f>IFERROR(_xlfn.IFNA(VLOOKUP(Fullmath[[#This Row],[M2]],$H$2:$L1836,4,FALSE),VLOOKUP(Fullmath[[#This Row],[M2]],$H1838:$L$2227,4,FALSE)),0)</f>
        <v>0</v>
      </c>
      <c r="W1837" s="15">
        <f>IFERROR(_xlfn.IFNA(VLOOKUP(Fullmath[[#This Row],[M3]],$H$2:$L1836,2,FALSE),VLOOKUP(Fullmath[[#This Row],[M3]],$H1838:$L$2227,2,FALSE)),0)</f>
        <v>0</v>
      </c>
      <c r="X1837" s="16">
        <f>IFERROR(_xlfn.IFNA(VLOOKUP(Fullmath[[#This Row],[M3]],$H$2:$L1836,4,FALSE),VLOOKUP(Fullmath[[#This Row],[M3]],$H1838:$L$2227,4,FALSE)),0)</f>
        <v>0</v>
      </c>
      <c r="AA1837" s="15">
        <f>IFERROR(_xlfn.IFNA(VLOOKUP(Fullmath[[#This Row],[M4]],$H$2:$L1836,2,FALSE),VLOOKUP(Fullmath[[#This Row],[M4]],$H1838:$L$2227,2,FALSE)),0)</f>
        <v>0</v>
      </c>
      <c r="AB1837" s="16">
        <f>IFERROR(_xlfn.IFNA(VLOOKUP(Fullmath[[#This Row],[M4]],$H$2:$L1836,4,FALSE),VLOOKUP(Fullmath[[#This Row],[M4]],$H1838:$L$2227,4,FALSE)),0)</f>
        <v>0</v>
      </c>
      <c r="AE1837" s="15">
        <f>IFERROR(_xlfn.IFNA(VLOOKUP(Fullmath[[#This Row],[M5]],$H$2:$L1836,2,FALSE),VLOOKUP(Fullmath[[#This Row],[M5]],$H1838:$L$2227,2,FALSE)),0)</f>
        <v>0</v>
      </c>
      <c r="AF1837" s="16">
        <f>IFERROR(_xlfn.IFNA(VLOOKUP(Fullmath[[#This Row],[M5]],$H$2:$L1836,4,FALSE),VLOOKUP(Fullmath[[#This Row],[M5]],$H1838:$L$2227,4,FALSE)),0)</f>
        <v>0</v>
      </c>
      <c r="AI1837" s="15">
        <f>IFERROR(_xlfn.IFNA(VLOOKUP(Fullmath[[#This Row],[M6]],$H$2:$L1836,2,FALSE),VLOOKUP(Fullmath[[#This Row],[M6]],$H1838:$L$2227,2,FALSE)),0)</f>
        <v>0</v>
      </c>
      <c r="AJ1837" s="16">
        <f>IFERROR(_xlfn.IFNA(VLOOKUP(Fullmath[[#This Row],[M6]],$H$2:$L1836,4,FALSE),VLOOKUP(Fullmath[[#This Row],[M6]],$H1838:$L$2227,4,FALSE)),0)</f>
        <v>0</v>
      </c>
      <c r="AM1837" s="6">
        <f>(IFERROR(VLOOKUP(AK1837,Components[[Name]:[Price]],2,FALSE),0))</f>
        <v>0</v>
      </c>
      <c r="AP1837" s="6">
        <f>(IFERROR(VLOOKUP(AN1837,Components[[Name]:[Price]],2,FALSE),0))</f>
        <v>0</v>
      </c>
      <c r="AS1837" s="6">
        <f>(IFERROR(VLOOKUP(AQ1837,Components[[Name]:[Price]],2,FALSE),0))</f>
        <v>0</v>
      </c>
      <c r="AV1837" s="6">
        <f>(IFERROR(VLOOKUP(AT1837,Components[[Name]:[Price]],2,FALSE),0))</f>
        <v>0</v>
      </c>
      <c r="AY1837" s="6">
        <f>(IFERROR(VLOOKUP(AW1837,Components[[Name]:[Price]],2,FALSE),0))</f>
        <v>0</v>
      </c>
      <c r="BB1837" s="6">
        <f>(IFERROR(VLOOKUP(AZ1837,Components[[Name]:[Price]],2,FALSE),0))</f>
        <v>0</v>
      </c>
    </row>
    <row r="1838" spans="9:54" x14ac:dyDescent="0.2">
      <c r="I1838" s="7" t="e">
        <f>Fullmath[[#This Row],[Total CP]]/Fullmath[[#This Row],[Quantity]]</f>
        <v>#DIV/0!</v>
      </c>
      <c r="J18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8" s="6" t="e">
        <f>Fullmath[[#This Row],[Mat Cost]]/Fullmath[[#This Row],[Quantity]]</f>
        <v>#DIV/0!</v>
      </c>
      <c r="L18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8" s="14"/>
      <c r="O1838" s="15">
        <f>IFERROR(_xlfn.IFNA(VLOOKUP(Fullmath[[#This Row],[M1]],$H$2:$L1837,2,FALSE),VLOOKUP(Fullmath[[#This Row],[M1]],$H1839:$L$2227,2,FALSE)),0)</f>
        <v>0</v>
      </c>
      <c r="P1838" s="16">
        <f>IFERROR(_xlfn.IFNA(VLOOKUP(Fullmath[[#This Row],[M1]],$H$2:$L1837,4,FALSE),VLOOKUP(Fullmath[[#This Row],[M1]],$H1839:$L$2227,4,FALSE)),0)</f>
        <v>0</v>
      </c>
      <c r="S1838" s="15">
        <f>IFERROR(_xlfn.IFNA(VLOOKUP(Fullmath[[#This Row],[M2]],$H$2:$L1837,2,FALSE),VLOOKUP(Fullmath[[#This Row],[M2]],$H1839:$L$2227,2,FALSE)),0)</f>
        <v>0</v>
      </c>
      <c r="T1838" s="16">
        <f>IFERROR(_xlfn.IFNA(VLOOKUP(Fullmath[[#This Row],[M2]],$H$2:$L1837,4,FALSE),VLOOKUP(Fullmath[[#This Row],[M2]],$H1839:$L$2227,4,FALSE)),0)</f>
        <v>0</v>
      </c>
      <c r="W1838" s="15">
        <f>IFERROR(_xlfn.IFNA(VLOOKUP(Fullmath[[#This Row],[M3]],$H$2:$L1837,2,FALSE),VLOOKUP(Fullmath[[#This Row],[M3]],$H1839:$L$2227,2,FALSE)),0)</f>
        <v>0</v>
      </c>
      <c r="X1838" s="16">
        <f>IFERROR(_xlfn.IFNA(VLOOKUP(Fullmath[[#This Row],[M3]],$H$2:$L1837,4,FALSE),VLOOKUP(Fullmath[[#This Row],[M3]],$H1839:$L$2227,4,FALSE)),0)</f>
        <v>0</v>
      </c>
      <c r="AA1838" s="15">
        <f>IFERROR(_xlfn.IFNA(VLOOKUP(Fullmath[[#This Row],[M4]],$H$2:$L1837,2,FALSE),VLOOKUP(Fullmath[[#This Row],[M4]],$H1839:$L$2227,2,FALSE)),0)</f>
        <v>0</v>
      </c>
      <c r="AB1838" s="16">
        <f>IFERROR(_xlfn.IFNA(VLOOKUP(Fullmath[[#This Row],[M4]],$H$2:$L1837,4,FALSE),VLOOKUP(Fullmath[[#This Row],[M4]],$H1839:$L$2227,4,FALSE)),0)</f>
        <v>0</v>
      </c>
      <c r="AE1838" s="15">
        <f>IFERROR(_xlfn.IFNA(VLOOKUP(Fullmath[[#This Row],[M5]],$H$2:$L1837,2,FALSE),VLOOKUP(Fullmath[[#This Row],[M5]],$H1839:$L$2227,2,FALSE)),0)</f>
        <v>0</v>
      </c>
      <c r="AF1838" s="16">
        <f>IFERROR(_xlfn.IFNA(VLOOKUP(Fullmath[[#This Row],[M5]],$H$2:$L1837,4,FALSE),VLOOKUP(Fullmath[[#This Row],[M5]],$H1839:$L$2227,4,FALSE)),0)</f>
        <v>0</v>
      </c>
      <c r="AI1838" s="15">
        <f>IFERROR(_xlfn.IFNA(VLOOKUP(Fullmath[[#This Row],[M6]],$H$2:$L1837,2,FALSE),VLOOKUP(Fullmath[[#This Row],[M6]],$H1839:$L$2227,2,FALSE)),0)</f>
        <v>0</v>
      </c>
      <c r="AJ1838" s="16">
        <f>IFERROR(_xlfn.IFNA(VLOOKUP(Fullmath[[#This Row],[M6]],$H$2:$L1837,4,FALSE),VLOOKUP(Fullmath[[#This Row],[M6]],$H1839:$L$2227,4,FALSE)),0)</f>
        <v>0</v>
      </c>
      <c r="AM1838" s="6">
        <f>(IFERROR(VLOOKUP(AK1838,Components[[Name]:[Price]],2,FALSE),0))</f>
        <v>0</v>
      </c>
      <c r="AP1838" s="6">
        <f>(IFERROR(VLOOKUP(AN1838,Components[[Name]:[Price]],2,FALSE),0))</f>
        <v>0</v>
      </c>
      <c r="AS1838" s="6">
        <f>(IFERROR(VLOOKUP(AQ1838,Components[[Name]:[Price]],2,FALSE),0))</f>
        <v>0</v>
      </c>
      <c r="AV1838" s="6">
        <f>(IFERROR(VLOOKUP(AT1838,Components[[Name]:[Price]],2,FALSE),0))</f>
        <v>0</v>
      </c>
      <c r="AY1838" s="6">
        <f>(IFERROR(VLOOKUP(AW1838,Components[[Name]:[Price]],2,FALSE),0))</f>
        <v>0</v>
      </c>
      <c r="BB1838" s="6">
        <f>(IFERROR(VLOOKUP(AZ1838,Components[[Name]:[Price]],2,FALSE),0))</f>
        <v>0</v>
      </c>
    </row>
    <row r="1839" spans="9:54" x14ac:dyDescent="0.2">
      <c r="I1839" s="7" t="e">
        <f>Fullmath[[#This Row],[Total CP]]/Fullmath[[#This Row],[Quantity]]</f>
        <v>#DIV/0!</v>
      </c>
      <c r="J18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39" s="6" t="e">
        <f>Fullmath[[#This Row],[Mat Cost]]/Fullmath[[#This Row],[Quantity]]</f>
        <v>#DIV/0!</v>
      </c>
      <c r="L18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39" s="14"/>
      <c r="O1839" s="15">
        <f>IFERROR(_xlfn.IFNA(VLOOKUP(Fullmath[[#This Row],[M1]],$H$2:$L1838,2,FALSE),VLOOKUP(Fullmath[[#This Row],[M1]],$H1840:$L$2227,2,FALSE)),0)</f>
        <v>0</v>
      </c>
      <c r="P1839" s="16">
        <f>IFERROR(_xlfn.IFNA(VLOOKUP(Fullmath[[#This Row],[M1]],$H$2:$L1838,4,FALSE),VLOOKUP(Fullmath[[#This Row],[M1]],$H1840:$L$2227,4,FALSE)),0)</f>
        <v>0</v>
      </c>
      <c r="S1839" s="15">
        <f>IFERROR(_xlfn.IFNA(VLOOKUP(Fullmath[[#This Row],[M2]],$H$2:$L1838,2,FALSE),VLOOKUP(Fullmath[[#This Row],[M2]],$H1840:$L$2227,2,FALSE)),0)</f>
        <v>0</v>
      </c>
      <c r="T1839" s="16">
        <f>IFERROR(_xlfn.IFNA(VLOOKUP(Fullmath[[#This Row],[M2]],$H$2:$L1838,4,FALSE),VLOOKUP(Fullmath[[#This Row],[M2]],$H1840:$L$2227,4,FALSE)),0)</f>
        <v>0</v>
      </c>
      <c r="W1839" s="15">
        <f>IFERROR(_xlfn.IFNA(VLOOKUP(Fullmath[[#This Row],[M3]],$H$2:$L1838,2,FALSE),VLOOKUP(Fullmath[[#This Row],[M3]],$H1840:$L$2227,2,FALSE)),0)</f>
        <v>0</v>
      </c>
      <c r="X1839" s="16">
        <f>IFERROR(_xlfn.IFNA(VLOOKUP(Fullmath[[#This Row],[M3]],$H$2:$L1838,4,FALSE),VLOOKUP(Fullmath[[#This Row],[M3]],$H1840:$L$2227,4,FALSE)),0)</f>
        <v>0</v>
      </c>
      <c r="AA1839" s="15">
        <f>IFERROR(_xlfn.IFNA(VLOOKUP(Fullmath[[#This Row],[M4]],$H$2:$L1838,2,FALSE),VLOOKUP(Fullmath[[#This Row],[M4]],$H1840:$L$2227,2,FALSE)),0)</f>
        <v>0</v>
      </c>
      <c r="AB1839" s="16">
        <f>IFERROR(_xlfn.IFNA(VLOOKUP(Fullmath[[#This Row],[M4]],$H$2:$L1838,4,FALSE),VLOOKUP(Fullmath[[#This Row],[M4]],$H1840:$L$2227,4,FALSE)),0)</f>
        <v>0</v>
      </c>
      <c r="AE1839" s="15">
        <f>IFERROR(_xlfn.IFNA(VLOOKUP(Fullmath[[#This Row],[M5]],$H$2:$L1838,2,FALSE),VLOOKUP(Fullmath[[#This Row],[M5]],$H1840:$L$2227,2,FALSE)),0)</f>
        <v>0</v>
      </c>
      <c r="AF1839" s="16">
        <f>IFERROR(_xlfn.IFNA(VLOOKUP(Fullmath[[#This Row],[M5]],$H$2:$L1838,4,FALSE),VLOOKUP(Fullmath[[#This Row],[M5]],$H1840:$L$2227,4,FALSE)),0)</f>
        <v>0</v>
      </c>
      <c r="AI1839" s="15">
        <f>IFERROR(_xlfn.IFNA(VLOOKUP(Fullmath[[#This Row],[M6]],$H$2:$L1838,2,FALSE),VLOOKUP(Fullmath[[#This Row],[M6]],$H1840:$L$2227,2,FALSE)),0)</f>
        <v>0</v>
      </c>
      <c r="AJ1839" s="16">
        <f>IFERROR(_xlfn.IFNA(VLOOKUP(Fullmath[[#This Row],[M6]],$H$2:$L1838,4,FALSE),VLOOKUP(Fullmath[[#This Row],[M6]],$H1840:$L$2227,4,FALSE)),0)</f>
        <v>0</v>
      </c>
      <c r="AM1839" s="6">
        <f>(IFERROR(VLOOKUP(AK1839,Components[[Name]:[Price]],2,FALSE),0))</f>
        <v>0</v>
      </c>
      <c r="AP1839" s="6">
        <f>(IFERROR(VLOOKUP(AN1839,Components[[Name]:[Price]],2,FALSE),0))</f>
        <v>0</v>
      </c>
      <c r="AS1839" s="6">
        <f>(IFERROR(VLOOKUP(AQ1839,Components[[Name]:[Price]],2,FALSE),0))</f>
        <v>0</v>
      </c>
      <c r="AV1839" s="6">
        <f>(IFERROR(VLOOKUP(AT1839,Components[[Name]:[Price]],2,FALSE),0))</f>
        <v>0</v>
      </c>
      <c r="AY1839" s="6">
        <f>(IFERROR(VLOOKUP(AW1839,Components[[Name]:[Price]],2,FALSE),0))</f>
        <v>0</v>
      </c>
      <c r="BB1839" s="6">
        <f>(IFERROR(VLOOKUP(AZ1839,Components[[Name]:[Price]],2,FALSE),0))</f>
        <v>0</v>
      </c>
    </row>
    <row r="1840" spans="9:54" x14ac:dyDescent="0.2">
      <c r="I1840" s="7" t="e">
        <f>Fullmath[[#This Row],[Total CP]]/Fullmath[[#This Row],[Quantity]]</f>
        <v>#DIV/0!</v>
      </c>
      <c r="J18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0" s="6" t="e">
        <f>Fullmath[[#This Row],[Mat Cost]]/Fullmath[[#This Row],[Quantity]]</f>
        <v>#DIV/0!</v>
      </c>
      <c r="L18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0" s="14"/>
      <c r="O1840" s="15">
        <f>IFERROR(_xlfn.IFNA(VLOOKUP(Fullmath[[#This Row],[M1]],$H$2:$L1839,2,FALSE),VLOOKUP(Fullmath[[#This Row],[M1]],$H1841:$L$2227,2,FALSE)),0)</f>
        <v>0</v>
      </c>
      <c r="P1840" s="16">
        <f>IFERROR(_xlfn.IFNA(VLOOKUP(Fullmath[[#This Row],[M1]],$H$2:$L1839,4,FALSE),VLOOKUP(Fullmath[[#This Row],[M1]],$H1841:$L$2227,4,FALSE)),0)</f>
        <v>0</v>
      </c>
      <c r="S1840" s="15">
        <f>IFERROR(_xlfn.IFNA(VLOOKUP(Fullmath[[#This Row],[M2]],$H$2:$L1839,2,FALSE),VLOOKUP(Fullmath[[#This Row],[M2]],$H1841:$L$2227,2,FALSE)),0)</f>
        <v>0</v>
      </c>
      <c r="T1840" s="16">
        <f>IFERROR(_xlfn.IFNA(VLOOKUP(Fullmath[[#This Row],[M2]],$H$2:$L1839,4,FALSE),VLOOKUP(Fullmath[[#This Row],[M2]],$H1841:$L$2227,4,FALSE)),0)</f>
        <v>0</v>
      </c>
      <c r="W1840" s="15">
        <f>IFERROR(_xlfn.IFNA(VLOOKUP(Fullmath[[#This Row],[M3]],$H$2:$L1839,2,FALSE),VLOOKUP(Fullmath[[#This Row],[M3]],$H1841:$L$2227,2,FALSE)),0)</f>
        <v>0</v>
      </c>
      <c r="X1840" s="16">
        <f>IFERROR(_xlfn.IFNA(VLOOKUP(Fullmath[[#This Row],[M3]],$H$2:$L1839,4,FALSE),VLOOKUP(Fullmath[[#This Row],[M3]],$H1841:$L$2227,4,FALSE)),0)</f>
        <v>0</v>
      </c>
      <c r="AA1840" s="15">
        <f>IFERROR(_xlfn.IFNA(VLOOKUP(Fullmath[[#This Row],[M4]],$H$2:$L1839,2,FALSE),VLOOKUP(Fullmath[[#This Row],[M4]],$H1841:$L$2227,2,FALSE)),0)</f>
        <v>0</v>
      </c>
      <c r="AB1840" s="16">
        <f>IFERROR(_xlfn.IFNA(VLOOKUP(Fullmath[[#This Row],[M4]],$H$2:$L1839,4,FALSE),VLOOKUP(Fullmath[[#This Row],[M4]],$H1841:$L$2227,4,FALSE)),0)</f>
        <v>0</v>
      </c>
      <c r="AE1840" s="15">
        <f>IFERROR(_xlfn.IFNA(VLOOKUP(Fullmath[[#This Row],[M5]],$H$2:$L1839,2,FALSE),VLOOKUP(Fullmath[[#This Row],[M5]],$H1841:$L$2227,2,FALSE)),0)</f>
        <v>0</v>
      </c>
      <c r="AF1840" s="16">
        <f>IFERROR(_xlfn.IFNA(VLOOKUP(Fullmath[[#This Row],[M5]],$H$2:$L1839,4,FALSE),VLOOKUP(Fullmath[[#This Row],[M5]],$H1841:$L$2227,4,FALSE)),0)</f>
        <v>0</v>
      </c>
      <c r="AI1840" s="15">
        <f>IFERROR(_xlfn.IFNA(VLOOKUP(Fullmath[[#This Row],[M6]],$H$2:$L1839,2,FALSE),VLOOKUP(Fullmath[[#This Row],[M6]],$H1841:$L$2227,2,FALSE)),0)</f>
        <v>0</v>
      </c>
      <c r="AJ1840" s="16">
        <f>IFERROR(_xlfn.IFNA(VLOOKUP(Fullmath[[#This Row],[M6]],$H$2:$L1839,4,FALSE),VLOOKUP(Fullmath[[#This Row],[M6]],$H1841:$L$2227,4,FALSE)),0)</f>
        <v>0</v>
      </c>
      <c r="AM1840" s="6">
        <f>(IFERROR(VLOOKUP(AK1840,Components[[Name]:[Price]],2,FALSE),0))</f>
        <v>0</v>
      </c>
      <c r="AP1840" s="6">
        <f>(IFERROR(VLOOKUP(AN1840,Components[[Name]:[Price]],2,FALSE),0))</f>
        <v>0</v>
      </c>
      <c r="AS1840" s="6">
        <f>(IFERROR(VLOOKUP(AQ1840,Components[[Name]:[Price]],2,FALSE),0))</f>
        <v>0</v>
      </c>
      <c r="AV1840" s="6">
        <f>(IFERROR(VLOOKUP(AT1840,Components[[Name]:[Price]],2,FALSE),0))</f>
        <v>0</v>
      </c>
      <c r="AY1840" s="6">
        <f>(IFERROR(VLOOKUP(AW1840,Components[[Name]:[Price]],2,FALSE),0))</f>
        <v>0</v>
      </c>
      <c r="BB1840" s="6">
        <f>(IFERROR(VLOOKUP(AZ1840,Components[[Name]:[Price]],2,FALSE),0))</f>
        <v>0</v>
      </c>
    </row>
    <row r="1841" spans="9:54" x14ac:dyDescent="0.2">
      <c r="I1841" s="7" t="e">
        <f>Fullmath[[#This Row],[Total CP]]/Fullmath[[#This Row],[Quantity]]</f>
        <v>#DIV/0!</v>
      </c>
      <c r="J18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1" s="6" t="e">
        <f>Fullmath[[#This Row],[Mat Cost]]/Fullmath[[#This Row],[Quantity]]</f>
        <v>#DIV/0!</v>
      </c>
      <c r="L18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1" s="14"/>
      <c r="O1841" s="15">
        <f>IFERROR(_xlfn.IFNA(VLOOKUP(Fullmath[[#This Row],[M1]],$H$2:$L1840,2,FALSE),VLOOKUP(Fullmath[[#This Row],[M1]],$H1842:$L$2227,2,FALSE)),0)</f>
        <v>0</v>
      </c>
      <c r="P1841" s="16">
        <f>IFERROR(_xlfn.IFNA(VLOOKUP(Fullmath[[#This Row],[M1]],$H$2:$L1840,4,FALSE),VLOOKUP(Fullmath[[#This Row],[M1]],$H1842:$L$2227,4,FALSE)),0)</f>
        <v>0</v>
      </c>
      <c r="S1841" s="15">
        <f>IFERROR(_xlfn.IFNA(VLOOKUP(Fullmath[[#This Row],[M2]],$H$2:$L1840,2,FALSE),VLOOKUP(Fullmath[[#This Row],[M2]],$H1842:$L$2227,2,FALSE)),0)</f>
        <v>0</v>
      </c>
      <c r="T1841" s="16">
        <f>IFERROR(_xlfn.IFNA(VLOOKUP(Fullmath[[#This Row],[M2]],$H$2:$L1840,4,FALSE),VLOOKUP(Fullmath[[#This Row],[M2]],$H1842:$L$2227,4,FALSE)),0)</f>
        <v>0</v>
      </c>
      <c r="W1841" s="15">
        <f>IFERROR(_xlfn.IFNA(VLOOKUP(Fullmath[[#This Row],[M3]],$H$2:$L1840,2,FALSE),VLOOKUP(Fullmath[[#This Row],[M3]],$H1842:$L$2227,2,FALSE)),0)</f>
        <v>0</v>
      </c>
      <c r="X1841" s="16">
        <f>IFERROR(_xlfn.IFNA(VLOOKUP(Fullmath[[#This Row],[M3]],$H$2:$L1840,4,FALSE),VLOOKUP(Fullmath[[#This Row],[M3]],$H1842:$L$2227,4,FALSE)),0)</f>
        <v>0</v>
      </c>
      <c r="AA1841" s="15">
        <f>IFERROR(_xlfn.IFNA(VLOOKUP(Fullmath[[#This Row],[M4]],$H$2:$L1840,2,FALSE),VLOOKUP(Fullmath[[#This Row],[M4]],$H1842:$L$2227,2,FALSE)),0)</f>
        <v>0</v>
      </c>
      <c r="AB1841" s="16">
        <f>IFERROR(_xlfn.IFNA(VLOOKUP(Fullmath[[#This Row],[M4]],$H$2:$L1840,4,FALSE),VLOOKUP(Fullmath[[#This Row],[M4]],$H1842:$L$2227,4,FALSE)),0)</f>
        <v>0</v>
      </c>
      <c r="AE1841" s="15">
        <f>IFERROR(_xlfn.IFNA(VLOOKUP(Fullmath[[#This Row],[M5]],$H$2:$L1840,2,FALSE),VLOOKUP(Fullmath[[#This Row],[M5]],$H1842:$L$2227,2,FALSE)),0)</f>
        <v>0</v>
      </c>
      <c r="AF1841" s="16">
        <f>IFERROR(_xlfn.IFNA(VLOOKUP(Fullmath[[#This Row],[M5]],$H$2:$L1840,4,FALSE),VLOOKUP(Fullmath[[#This Row],[M5]],$H1842:$L$2227,4,FALSE)),0)</f>
        <v>0</v>
      </c>
      <c r="AI1841" s="15">
        <f>IFERROR(_xlfn.IFNA(VLOOKUP(Fullmath[[#This Row],[M6]],$H$2:$L1840,2,FALSE),VLOOKUP(Fullmath[[#This Row],[M6]],$H1842:$L$2227,2,FALSE)),0)</f>
        <v>0</v>
      </c>
      <c r="AJ1841" s="16">
        <f>IFERROR(_xlfn.IFNA(VLOOKUP(Fullmath[[#This Row],[M6]],$H$2:$L1840,4,FALSE),VLOOKUP(Fullmath[[#This Row],[M6]],$H1842:$L$2227,4,FALSE)),0)</f>
        <v>0</v>
      </c>
      <c r="AM1841" s="6">
        <f>(IFERROR(VLOOKUP(AK1841,Components[[Name]:[Price]],2,FALSE),0))</f>
        <v>0</v>
      </c>
      <c r="AP1841" s="6">
        <f>(IFERROR(VLOOKUP(AN1841,Components[[Name]:[Price]],2,FALSE),0))</f>
        <v>0</v>
      </c>
      <c r="AS1841" s="6">
        <f>(IFERROR(VLOOKUP(AQ1841,Components[[Name]:[Price]],2,FALSE),0))</f>
        <v>0</v>
      </c>
      <c r="AV1841" s="6">
        <f>(IFERROR(VLOOKUP(AT1841,Components[[Name]:[Price]],2,FALSE),0))</f>
        <v>0</v>
      </c>
      <c r="AY1841" s="6">
        <f>(IFERROR(VLOOKUP(AW1841,Components[[Name]:[Price]],2,FALSE),0))</f>
        <v>0</v>
      </c>
      <c r="BB1841" s="6">
        <f>(IFERROR(VLOOKUP(AZ1841,Components[[Name]:[Price]],2,FALSE),0))</f>
        <v>0</v>
      </c>
    </row>
    <row r="1842" spans="9:54" x14ac:dyDescent="0.2">
      <c r="I1842" s="7" t="e">
        <f>Fullmath[[#This Row],[Total CP]]/Fullmath[[#This Row],[Quantity]]</f>
        <v>#DIV/0!</v>
      </c>
      <c r="J18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2" s="6" t="e">
        <f>Fullmath[[#This Row],[Mat Cost]]/Fullmath[[#This Row],[Quantity]]</f>
        <v>#DIV/0!</v>
      </c>
      <c r="L18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2" s="14"/>
      <c r="O1842" s="15">
        <f>IFERROR(_xlfn.IFNA(VLOOKUP(Fullmath[[#This Row],[M1]],$H$2:$L1841,2,FALSE),VLOOKUP(Fullmath[[#This Row],[M1]],$H1843:$L$2227,2,FALSE)),0)</f>
        <v>0</v>
      </c>
      <c r="P1842" s="16">
        <f>IFERROR(_xlfn.IFNA(VLOOKUP(Fullmath[[#This Row],[M1]],$H$2:$L1841,4,FALSE),VLOOKUP(Fullmath[[#This Row],[M1]],$H1843:$L$2227,4,FALSE)),0)</f>
        <v>0</v>
      </c>
      <c r="S1842" s="15">
        <f>IFERROR(_xlfn.IFNA(VLOOKUP(Fullmath[[#This Row],[M2]],$H$2:$L1841,2,FALSE),VLOOKUP(Fullmath[[#This Row],[M2]],$H1843:$L$2227,2,FALSE)),0)</f>
        <v>0</v>
      </c>
      <c r="T1842" s="16">
        <f>IFERROR(_xlfn.IFNA(VLOOKUP(Fullmath[[#This Row],[M2]],$H$2:$L1841,4,FALSE),VLOOKUP(Fullmath[[#This Row],[M2]],$H1843:$L$2227,4,FALSE)),0)</f>
        <v>0</v>
      </c>
      <c r="W1842" s="15">
        <f>IFERROR(_xlfn.IFNA(VLOOKUP(Fullmath[[#This Row],[M3]],$H$2:$L1841,2,FALSE),VLOOKUP(Fullmath[[#This Row],[M3]],$H1843:$L$2227,2,FALSE)),0)</f>
        <v>0</v>
      </c>
      <c r="X1842" s="16">
        <f>IFERROR(_xlfn.IFNA(VLOOKUP(Fullmath[[#This Row],[M3]],$H$2:$L1841,4,FALSE),VLOOKUP(Fullmath[[#This Row],[M3]],$H1843:$L$2227,4,FALSE)),0)</f>
        <v>0</v>
      </c>
      <c r="AA1842" s="15">
        <f>IFERROR(_xlfn.IFNA(VLOOKUP(Fullmath[[#This Row],[M4]],$H$2:$L1841,2,FALSE),VLOOKUP(Fullmath[[#This Row],[M4]],$H1843:$L$2227,2,FALSE)),0)</f>
        <v>0</v>
      </c>
      <c r="AB1842" s="16">
        <f>IFERROR(_xlfn.IFNA(VLOOKUP(Fullmath[[#This Row],[M4]],$H$2:$L1841,4,FALSE),VLOOKUP(Fullmath[[#This Row],[M4]],$H1843:$L$2227,4,FALSE)),0)</f>
        <v>0</v>
      </c>
      <c r="AE1842" s="15">
        <f>IFERROR(_xlfn.IFNA(VLOOKUP(Fullmath[[#This Row],[M5]],$H$2:$L1841,2,FALSE),VLOOKUP(Fullmath[[#This Row],[M5]],$H1843:$L$2227,2,FALSE)),0)</f>
        <v>0</v>
      </c>
      <c r="AF1842" s="16">
        <f>IFERROR(_xlfn.IFNA(VLOOKUP(Fullmath[[#This Row],[M5]],$H$2:$L1841,4,FALSE),VLOOKUP(Fullmath[[#This Row],[M5]],$H1843:$L$2227,4,FALSE)),0)</f>
        <v>0</v>
      </c>
      <c r="AI1842" s="15">
        <f>IFERROR(_xlfn.IFNA(VLOOKUP(Fullmath[[#This Row],[M6]],$H$2:$L1841,2,FALSE),VLOOKUP(Fullmath[[#This Row],[M6]],$H1843:$L$2227,2,FALSE)),0)</f>
        <v>0</v>
      </c>
      <c r="AJ1842" s="16">
        <f>IFERROR(_xlfn.IFNA(VLOOKUP(Fullmath[[#This Row],[M6]],$H$2:$L1841,4,FALSE),VLOOKUP(Fullmath[[#This Row],[M6]],$H1843:$L$2227,4,FALSE)),0)</f>
        <v>0</v>
      </c>
      <c r="AM1842" s="6">
        <f>(IFERROR(VLOOKUP(AK1842,Components[[Name]:[Price]],2,FALSE),0))</f>
        <v>0</v>
      </c>
      <c r="AP1842" s="6">
        <f>(IFERROR(VLOOKUP(AN1842,Components[[Name]:[Price]],2,FALSE),0))</f>
        <v>0</v>
      </c>
      <c r="AS1842" s="6">
        <f>(IFERROR(VLOOKUP(AQ1842,Components[[Name]:[Price]],2,FALSE),0))</f>
        <v>0</v>
      </c>
      <c r="AV1842" s="6">
        <f>(IFERROR(VLOOKUP(AT1842,Components[[Name]:[Price]],2,FALSE),0))</f>
        <v>0</v>
      </c>
      <c r="AY1842" s="6">
        <f>(IFERROR(VLOOKUP(AW1842,Components[[Name]:[Price]],2,FALSE),0))</f>
        <v>0</v>
      </c>
      <c r="BB1842" s="6">
        <f>(IFERROR(VLOOKUP(AZ1842,Components[[Name]:[Price]],2,FALSE),0))</f>
        <v>0</v>
      </c>
    </row>
    <row r="1843" spans="9:54" x14ac:dyDescent="0.2">
      <c r="I1843" s="7" t="e">
        <f>Fullmath[[#This Row],[Total CP]]/Fullmath[[#This Row],[Quantity]]</f>
        <v>#DIV/0!</v>
      </c>
      <c r="J18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3" s="6" t="e">
        <f>Fullmath[[#This Row],[Mat Cost]]/Fullmath[[#This Row],[Quantity]]</f>
        <v>#DIV/0!</v>
      </c>
      <c r="L18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3" s="14"/>
      <c r="O1843" s="15">
        <f>IFERROR(_xlfn.IFNA(VLOOKUP(Fullmath[[#This Row],[M1]],$H$2:$L1842,2,FALSE),VLOOKUP(Fullmath[[#This Row],[M1]],$H1844:$L$2227,2,FALSE)),0)</f>
        <v>0</v>
      </c>
      <c r="P1843" s="16">
        <f>IFERROR(_xlfn.IFNA(VLOOKUP(Fullmath[[#This Row],[M1]],$H$2:$L1842,4,FALSE),VLOOKUP(Fullmath[[#This Row],[M1]],$H1844:$L$2227,4,FALSE)),0)</f>
        <v>0</v>
      </c>
      <c r="S1843" s="15">
        <f>IFERROR(_xlfn.IFNA(VLOOKUP(Fullmath[[#This Row],[M2]],$H$2:$L1842,2,FALSE),VLOOKUP(Fullmath[[#This Row],[M2]],$H1844:$L$2227,2,FALSE)),0)</f>
        <v>0</v>
      </c>
      <c r="T1843" s="16">
        <f>IFERROR(_xlfn.IFNA(VLOOKUP(Fullmath[[#This Row],[M2]],$H$2:$L1842,4,FALSE),VLOOKUP(Fullmath[[#This Row],[M2]],$H1844:$L$2227,4,FALSE)),0)</f>
        <v>0</v>
      </c>
      <c r="W1843" s="15">
        <f>IFERROR(_xlfn.IFNA(VLOOKUP(Fullmath[[#This Row],[M3]],$H$2:$L1842,2,FALSE),VLOOKUP(Fullmath[[#This Row],[M3]],$H1844:$L$2227,2,FALSE)),0)</f>
        <v>0</v>
      </c>
      <c r="X1843" s="16">
        <f>IFERROR(_xlfn.IFNA(VLOOKUP(Fullmath[[#This Row],[M3]],$H$2:$L1842,4,FALSE),VLOOKUP(Fullmath[[#This Row],[M3]],$H1844:$L$2227,4,FALSE)),0)</f>
        <v>0</v>
      </c>
      <c r="AA1843" s="15">
        <f>IFERROR(_xlfn.IFNA(VLOOKUP(Fullmath[[#This Row],[M4]],$H$2:$L1842,2,FALSE),VLOOKUP(Fullmath[[#This Row],[M4]],$H1844:$L$2227,2,FALSE)),0)</f>
        <v>0</v>
      </c>
      <c r="AB1843" s="16">
        <f>IFERROR(_xlfn.IFNA(VLOOKUP(Fullmath[[#This Row],[M4]],$H$2:$L1842,4,FALSE),VLOOKUP(Fullmath[[#This Row],[M4]],$H1844:$L$2227,4,FALSE)),0)</f>
        <v>0</v>
      </c>
      <c r="AE1843" s="15">
        <f>IFERROR(_xlfn.IFNA(VLOOKUP(Fullmath[[#This Row],[M5]],$H$2:$L1842,2,FALSE),VLOOKUP(Fullmath[[#This Row],[M5]],$H1844:$L$2227,2,FALSE)),0)</f>
        <v>0</v>
      </c>
      <c r="AF1843" s="16">
        <f>IFERROR(_xlfn.IFNA(VLOOKUP(Fullmath[[#This Row],[M5]],$H$2:$L1842,4,FALSE),VLOOKUP(Fullmath[[#This Row],[M5]],$H1844:$L$2227,4,FALSE)),0)</f>
        <v>0</v>
      </c>
      <c r="AI1843" s="15">
        <f>IFERROR(_xlfn.IFNA(VLOOKUP(Fullmath[[#This Row],[M6]],$H$2:$L1842,2,FALSE),VLOOKUP(Fullmath[[#This Row],[M6]],$H1844:$L$2227,2,FALSE)),0)</f>
        <v>0</v>
      </c>
      <c r="AJ1843" s="16">
        <f>IFERROR(_xlfn.IFNA(VLOOKUP(Fullmath[[#This Row],[M6]],$H$2:$L1842,4,FALSE),VLOOKUP(Fullmath[[#This Row],[M6]],$H1844:$L$2227,4,FALSE)),0)</f>
        <v>0</v>
      </c>
      <c r="AM1843" s="6">
        <f>(IFERROR(VLOOKUP(AK1843,Components[[Name]:[Price]],2,FALSE),0))</f>
        <v>0</v>
      </c>
      <c r="AP1843" s="6">
        <f>(IFERROR(VLOOKUP(AN1843,Components[[Name]:[Price]],2,FALSE),0))</f>
        <v>0</v>
      </c>
      <c r="AS1843" s="6">
        <f>(IFERROR(VLOOKUP(AQ1843,Components[[Name]:[Price]],2,FALSE),0))</f>
        <v>0</v>
      </c>
      <c r="AV1843" s="6">
        <f>(IFERROR(VLOOKUP(AT1843,Components[[Name]:[Price]],2,FALSE),0))</f>
        <v>0</v>
      </c>
      <c r="AY1843" s="6">
        <f>(IFERROR(VLOOKUP(AW1843,Components[[Name]:[Price]],2,FALSE),0))</f>
        <v>0</v>
      </c>
      <c r="BB1843" s="6">
        <f>(IFERROR(VLOOKUP(AZ1843,Components[[Name]:[Price]],2,FALSE),0))</f>
        <v>0</v>
      </c>
    </row>
    <row r="1844" spans="9:54" x14ac:dyDescent="0.2">
      <c r="I1844" s="7" t="e">
        <f>Fullmath[[#This Row],[Total CP]]/Fullmath[[#This Row],[Quantity]]</f>
        <v>#DIV/0!</v>
      </c>
      <c r="J18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4" s="6" t="e">
        <f>Fullmath[[#This Row],[Mat Cost]]/Fullmath[[#This Row],[Quantity]]</f>
        <v>#DIV/0!</v>
      </c>
      <c r="L18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4" s="14"/>
      <c r="O1844" s="15">
        <f>IFERROR(_xlfn.IFNA(VLOOKUP(Fullmath[[#This Row],[M1]],$H$2:$L1843,2,FALSE),VLOOKUP(Fullmath[[#This Row],[M1]],$H1845:$L$2227,2,FALSE)),0)</f>
        <v>0</v>
      </c>
      <c r="P1844" s="16">
        <f>IFERROR(_xlfn.IFNA(VLOOKUP(Fullmath[[#This Row],[M1]],$H$2:$L1843,4,FALSE),VLOOKUP(Fullmath[[#This Row],[M1]],$H1845:$L$2227,4,FALSE)),0)</f>
        <v>0</v>
      </c>
      <c r="S1844" s="15">
        <f>IFERROR(_xlfn.IFNA(VLOOKUP(Fullmath[[#This Row],[M2]],$H$2:$L1843,2,FALSE),VLOOKUP(Fullmath[[#This Row],[M2]],$H1845:$L$2227,2,FALSE)),0)</f>
        <v>0</v>
      </c>
      <c r="T1844" s="16">
        <f>IFERROR(_xlfn.IFNA(VLOOKUP(Fullmath[[#This Row],[M2]],$H$2:$L1843,4,FALSE),VLOOKUP(Fullmath[[#This Row],[M2]],$H1845:$L$2227,4,FALSE)),0)</f>
        <v>0</v>
      </c>
      <c r="W1844" s="15">
        <f>IFERROR(_xlfn.IFNA(VLOOKUP(Fullmath[[#This Row],[M3]],$H$2:$L1843,2,FALSE),VLOOKUP(Fullmath[[#This Row],[M3]],$H1845:$L$2227,2,FALSE)),0)</f>
        <v>0</v>
      </c>
      <c r="X1844" s="16">
        <f>IFERROR(_xlfn.IFNA(VLOOKUP(Fullmath[[#This Row],[M3]],$H$2:$L1843,4,FALSE),VLOOKUP(Fullmath[[#This Row],[M3]],$H1845:$L$2227,4,FALSE)),0)</f>
        <v>0</v>
      </c>
      <c r="AA1844" s="15">
        <f>IFERROR(_xlfn.IFNA(VLOOKUP(Fullmath[[#This Row],[M4]],$H$2:$L1843,2,FALSE),VLOOKUP(Fullmath[[#This Row],[M4]],$H1845:$L$2227,2,FALSE)),0)</f>
        <v>0</v>
      </c>
      <c r="AB1844" s="16">
        <f>IFERROR(_xlfn.IFNA(VLOOKUP(Fullmath[[#This Row],[M4]],$H$2:$L1843,4,FALSE),VLOOKUP(Fullmath[[#This Row],[M4]],$H1845:$L$2227,4,FALSE)),0)</f>
        <v>0</v>
      </c>
      <c r="AE1844" s="15">
        <f>IFERROR(_xlfn.IFNA(VLOOKUP(Fullmath[[#This Row],[M5]],$H$2:$L1843,2,FALSE),VLOOKUP(Fullmath[[#This Row],[M5]],$H1845:$L$2227,2,FALSE)),0)</f>
        <v>0</v>
      </c>
      <c r="AF1844" s="16">
        <f>IFERROR(_xlfn.IFNA(VLOOKUP(Fullmath[[#This Row],[M5]],$H$2:$L1843,4,FALSE),VLOOKUP(Fullmath[[#This Row],[M5]],$H1845:$L$2227,4,FALSE)),0)</f>
        <v>0</v>
      </c>
      <c r="AI1844" s="15">
        <f>IFERROR(_xlfn.IFNA(VLOOKUP(Fullmath[[#This Row],[M6]],$H$2:$L1843,2,FALSE),VLOOKUP(Fullmath[[#This Row],[M6]],$H1845:$L$2227,2,FALSE)),0)</f>
        <v>0</v>
      </c>
      <c r="AJ1844" s="16">
        <f>IFERROR(_xlfn.IFNA(VLOOKUP(Fullmath[[#This Row],[M6]],$H$2:$L1843,4,FALSE),VLOOKUP(Fullmath[[#This Row],[M6]],$H1845:$L$2227,4,FALSE)),0)</f>
        <v>0</v>
      </c>
      <c r="AM1844" s="6">
        <f>(IFERROR(VLOOKUP(AK1844,Components[[Name]:[Price]],2,FALSE),0))</f>
        <v>0</v>
      </c>
      <c r="AP1844" s="6">
        <f>(IFERROR(VLOOKUP(AN1844,Components[[Name]:[Price]],2,FALSE),0))</f>
        <v>0</v>
      </c>
      <c r="AS1844" s="6">
        <f>(IFERROR(VLOOKUP(AQ1844,Components[[Name]:[Price]],2,FALSE),0))</f>
        <v>0</v>
      </c>
      <c r="AV1844" s="6">
        <f>(IFERROR(VLOOKUP(AT1844,Components[[Name]:[Price]],2,FALSE),0))</f>
        <v>0</v>
      </c>
      <c r="AY1844" s="6">
        <f>(IFERROR(VLOOKUP(AW1844,Components[[Name]:[Price]],2,FALSE),0))</f>
        <v>0</v>
      </c>
      <c r="BB1844" s="6">
        <f>(IFERROR(VLOOKUP(AZ1844,Components[[Name]:[Price]],2,FALSE),0))</f>
        <v>0</v>
      </c>
    </row>
    <row r="1845" spans="9:54" x14ac:dyDescent="0.2">
      <c r="I1845" s="7" t="e">
        <f>Fullmath[[#This Row],[Total CP]]/Fullmath[[#This Row],[Quantity]]</f>
        <v>#DIV/0!</v>
      </c>
      <c r="J18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5" s="6" t="e">
        <f>Fullmath[[#This Row],[Mat Cost]]/Fullmath[[#This Row],[Quantity]]</f>
        <v>#DIV/0!</v>
      </c>
      <c r="L18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5" s="14"/>
      <c r="O1845" s="15">
        <f>IFERROR(_xlfn.IFNA(VLOOKUP(Fullmath[[#This Row],[M1]],$H$2:$L1844,2,FALSE),VLOOKUP(Fullmath[[#This Row],[M1]],$H1846:$L$2227,2,FALSE)),0)</f>
        <v>0</v>
      </c>
      <c r="P1845" s="16">
        <f>IFERROR(_xlfn.IFNA(VLOOKUP(Fullmath[[#This Row],[M1]],$H$2:$L1844,4,FALSE),VLOOKUP(Fullmath[[#This Row],[M1]],$H1846:$L$2227,4,FALSE)),0)</f>
        <v>0</v>
      </c>
      <c r="S1845" s="15">
        <f>IFERROR(_xlfn.IFNA(VLOOKUP(Fullmath[[#This Row],[M2]],$H$2:$L1844,2,FALSE),VLOOKUP(Fullmath[[#This Row],[M2]],$H1846:$L$2227,2,FALSE)),0)</f>
        <v>0</v>
      </c>
      <c r="T1845" s="16">
        <f>IFERROR(_xlfn.IFNA(VLOOKUP(Fullmath[[#This Row],[M2]],$H$2:$L1844,4,FALSE),VLOOKUP(Fullmath[[#This Row],[M2]],$H1846:$L$2227,4,FALSE)),0)</f>
        <v>0</v>
      </c>
      <c r="W1845" s="15">
        <f>IFERROR(_xlfn.IFNA(VLOOKUP(Fullmath[[#This Row],[M3]],$H$2:$L1844,2,FALSE),VLOOKUP(Fullmath[[#This Row],[M3]],$H1846:$L$2227,2,FALSE)),0)</f>
        <v>0</v>
      </c>
      <c r="X1845" s="16">
        <f>IFERROR(_xlfn.IFNA(VLOOKUP(Fullmath[[#This Row],[M3]],$H$2:$L1844,4,FALSE),VLOOKUP(Fullmath[[#This Row],[M3]],$H1846:$L$2227,4,FALSE)),0)</f>
        <v>0</v>
      </c>
      <c r="AA1845" s="15">
        <f>IFERROR(_xlfn.IFNA(VLOOKUP(Fullmath[[#This Row],[M4]],$H$2:$L1844,2,FALSE),VLOOKUP(Fullmath[[#This Row],[M4]],$H1846:$L$2227,2,FALSE)),0)</f>
        <v>0</v>
      </c>
      <c r="AB1845" s="16">
        <f>IFERROR(_xlfn.IFNA(VLOOKUP(Fullmath[[#This Row],[M4]],$H$2:$L1844,4,FALSE),VLOOKUP(Fullmath[[#This Row],[M4]],$H1846:$L$2227,4,FALSE)),0)</f>
        <v>0</v>
      </c>
      <c r="AE1845" s="15">
        <f>IFERROR(_xlfn.IFNA(VLOOKUP(Fullmath[[#This Row],[M5]],$H$2:$L1844,2,FALSE),VLOOKUP(Fullmath[[#This Row],[M5]],$H1846:$L$2227,2,FALSE)),0)</f>
        <v>0</v>
      </c>
      <c r="AF1845" s="16">
        <f>IFERROR(_xlfn.IFNA(VLOOKUP(Fullmath[[#This Row],[M5]],$H$2:$L1844,4,FALSE),VLOOKUP(Fullmath[[#This Row],[M5]],$H1846:$L$2227,4,FALSE)),0)</f>
        <v>0</v>
      </c>
      <c r="AI1845" s="15">
        <f>IFERROR(_xlfn.IFNA(VLOOKUP(Fullmath[[#This Row],[M6]],$H$2:$L1844,2,FALSE),VLOOKUP(Fullmath[[#This Row],[M6]],$H1846:$L$2227,2,FALSE)),0)</f>
        <v>0</v>
      </c>
      <c r="AJ1845" s="16">
        <f>IFERROR(_xlfn.IFNA(VLOOKUP(Fullmath[[#This Row],[M6]],$H$2:$L1844,4,FALSE),VLOOKUP(Fullmath[[#This Row],[M6]],$H1846:$L$2227,4,FALSE)),0)</f>
        <v>0</v>
      </c>
      <c r="AM1845" s="6">
        <f>(IFERROR(VLOOKUP(AK1845,Components[[Name]:[Price]],2,FALSE),0))</f>
        <v>0</v>
      </c>
      <c r="AP1845" s="6">
        <f>(IFERROR(VLOOKUP(AN1845,Components[[Name]:[Price]],2,FALSE),0))</f>
        <v>0</v>
      </c>
      <c r="AS1845" s="6">
        <f>(IFERROR(VLOOKUP(AQ1845,Components[[Name]:[Price]],2,FALSE),0))</f>
        <v>0</v>
      </c>
      <c r="AV1845" s="6">
        <f>(IFERROR(VLOOKUP(AT1845,Components[[Name]:[Price]],2,FALSE),0))</f>
        <v>0</v>
      </c>
      <c r="AY1845" s="6">
        <f>(IFERROR(VLOOKUP(AW1845,Components[[Name]:[Price]],2,FALSE),0))</f>
        <v>0</v>
      </c>
      <c r="BB1845" s="6">
        <f>(IFERROR(VLOOKUP(AZ1845,Components[[Name]:[Price]],2,FALSE),0))</f>
        <v>0</v>
      </c>
    </row>
    <row r="1846" spans="9:54" x14ac:dyDescent="0.2">
      <c r="I1846" s="7" t="e">
        <f>Fullmath[[#This Row],[Total CP]]/Fullmath[[#This Row],[Quantity]]</f>
        <v>#DIV/0!</v>
      </c>
      <c r="J18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6" s="6" t="e">
        <f>Fullmath[[#This Row],[Mat Cost]]/Fullmath[[#This Row],[Quantity]]</f>
        <v>#DIV/0!</v>
      </c>
      <c r="L18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6" s="14"/>
      <c r="O1846" s="15">
        <f>IFERROR(_xlfn.IFNA(VLOOKUP(Fullmath[[#This Row],[M1]],$H$2:$L1845,2,FALSE),VLOOKUP(Fullmath[[#This Row],[M1]],$H1847:$L$2227,2,FALSE)),0)</f>
        <v>0</v>
      </c>
      <c r="P1846" s="16">
        <f>IFERROR(_xlfn.IFNA(VLOOKUP(Fullmath[[#This Row],[M1]],$H$2:$L1845,4,FALSE),VLOOKUP(Fullmath[[#This Row],[M1]],$H1847:$L$2227,4,FALSE)),0)</f>
        <v>0</v>
      </c>
      <c r="S1846" s="15">
        <f>IFERROR(_xlfn.IFNA(VLOOKUP(Fullmath[[#This Row],[M2]],$H$2:$L1845,2,FALSE),VLOOKUP(Fullmath[[#This Row],[M2]],$H1847:$L$2227,2,FALSE)),0)</f>
        <v>0</v>
      </c>
      <c r="T1846" s="16">
        <f>IFERROR(_xlfn.IFNA(VLOOKUP(Fullmath[[#This Row],[M2]],$H$2:$L1845,4,FALSE),VLOOKUP(Fullmath[[#This Row],[M2]],$H1847:$L$2227,4,FALSE)),0)</f>
        <v>0</v>
      </c>
      <c r="W1846" s="15">
        <f>IFERROR(_xlfn.IFNA(VLOOKUP(Fullmath[[#This Row],[M3]],$H$2:$L1845,2,FALSE),VLOOKUP(Fullmath[[#This Row],[M3]],$H1847:$L$2227,2,FALSE)),0)</f>
        <v>0</v>
      </c>
      <c r="X1846" s="16">
        <f>IFERROR(_xlfn.IFNA(VLOOKUP(Fullmath[[#This Row],[M3]],$H$2:$L1845,4,FALSE),VLOOKUP(Fullmath[[#This Row],[M3]],$H1847:$L$2227,4,FALSE)),0)</f>
        <v>0</v>
      </c>
      <c r="AA1846" s="15">
        <f>IFERROR(_xlfn.IFNA(VLOOKUP(Fullmath[[#This Row],[M4]],$H$2:$L1845,2,FALSE),VLOOKUP(Fullmath[[#This Row],[M4]],$H1847:$L$2227,2,FALSE)),0)</f>
        <v>0</v>
      </c>
      <c r="AB1846" s="16">
        <f>IFERROR(_xlfn.IFNA(VLOOKUP(Fullmath[[#This Row],[M4]],$H$2:$L1845,4,FALSE),VLOOKUP(Fullmath[[#This Row],[M4]],$H1847:$L$2227,4,FALSE)),0)</f>
        <v>0</v>
      </c>
      <c r="AE1846" s="15">
        <f>IFERROR(_xlfn.IFNA(VLOOKUP(Fullmath[[#This Row],[M5]],$H$2:$L1845,2,FALSE),VLOOKUP(Fullmath[[#This Row],[M5]],$H1847:$L$2227,2,FALSE)),0)</f>
        <v>0</v>
      </c>
      <c r="AF1846" s="16">
        <f>IFERROR(_xlfn.IFNA(VLOOKUP(Fullmath[[#This Row],[M5]],$H$2:$L1845,4,FALSE),VLOOKUP(Fullmath[[#This Row],[M5]],$H1847:$L$2227,4,FALSE)),0)</f>
        <v>0</v>
      </c>
      <c r="AI1846" s="15">
        <f>IFERROR(_xlfn.IFNA(VLOOKUP(Fullmath[[#This Row],[M6]],$H$2:$L1845,2,FALSE),VLOOKUP(Fullmath[[#This Row],[M6]],$H1847:$L$2227,2,FALSE)),0)</f>
        <v>0</v>
      </c>
      <c r="AJ1846" s="16">
        <f>IFERROR(_xlfn.IFNA(VLOOKUP(Fullmath[[#This Row],[M6]],$H$2:$L1845,4,FALSE),VLOOKUP(Fullmath[[#This Row],[M6]],$H1847:$L$2227,4,FALSE)),0)</f>
        <v>0</v>
      </c>
      <c r="AM1846" s="6">
        <f>(IFERROR(VLOOKUP(AK1846,Components[[Name]:[Price]],2,FALSE),0))</f>
        <v>0</v>
      </c>
      <c r="AP1846" s="6">
        <f>(IFERROR(VLOOKUP(AN1846,Components[[Name]:[Price]],2,FALSE),0))</f>
        <v>0</v>
      </c>
      <c r="AS1846" s="6">
        <f>(IFERROR(VLOOKUP(AQ1846,Components[[Name]:[Price]],2,FALSE),0))</f>
        <v>0</v>
      </c>
      <c r="AV1846" s="6">
        <f>(IFERROR(VLOOKUP(AT1846,Components[[Name]:[Price]],2,FALSE),0))</f>
        <v>0</v>
      </c>
      <c r="AY1846" s="6">
        <f>(IFERROR(VLOOKUP(AW1846,Components[[Name]:[Price]],2,FALSE),0))</f>
        <v>0</v>
      </c>
      <c r="BB1846" s="6">
        <f>(IFERROR(VLOOKUP(AZ1846,Components[[Name]:[Price]],2,FALSE),0))</f>
        <v>0</v>
      </c>
    </row>
    <row r="1847" spans="9:54" x14ac:dyDescent="0.2">
      <c r="I1847" s="7" t="e">
        <f>Fullmath[[#This Row],[Total CP]]/Fullmath[[#This Row],[Quantity]]</f>
        <v>#DIV/0!</v>
      </c>
      <c r="J18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7" s="6" t="e">
        <f>Fullmath[[#This Row],[Mat Cost]]/Fullmath[[#This Row],[Quantity]]</f>
        <v>#DIV/0!</v>
      </c>
      <c r="L18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7" s="14"/>
      <c r="O1847" s="15">
        <f>IFERROR(_xlfn.IFNA(VLOOKUP(Fullmath[[#This Row],[M1]],$H$2:$L1846,2,FALSE),VLOOKUP(Fullmath[[#This Row],[M1]],$H1848:$L$2227,2,FALSE)),0)</f>
        <v>0</v>
      </c>
      <c r="P1847" s="16">
        <f>IFERROR(_xlfn.IFNA(VLOOKUP(Fullmath[[#This Row],[M1]],$H$2:$L1846,4,FALSE),VLOOKUP(Fullmath[[#This Row],[M1]],$H1848:$L$2227,4,FALSE)),0)</f>
        <v>0</v>
      </c>
      <c r="S1847" s="15">
        <f>IFERROR(_xlfn.IFNA(VLOOKUP(Fullmath[[#This Row],[M2]],$H$2:$L1846,2,FALSE),VLOOKUP(Fullmath[[#This Row],[M2]],$H1848:$L$2227,2,FALSE)),0)</f>
        <v>0</v>
      </c>
      <c r="T1847" s="16">
        <f>IFERROR(_xlfn.IFNA(VLOOKUP(Fullmath[[#This Row],[M2]],$H$2:$L1846,4,FALSE),VLOOKUP(Fullmath[[#This Row],[M2]],$H1848:$L$2227,4,FALSE)),0)</f>
        <v>0</v>
      </c>
      <c r="W1847" s="15">
        <f>IFERROR(_xlfn.IFNA(VLOOKUP(Fullmath[[#This Row],[M3]],$H$2:$L1846,2,FALSE),VLOOKUP(Fullmath[[#This Row],[M3]],$H1848:$L$2227,2,FALSE)),0)</f>
        <v>0</v>
      </c>
      <c r="X1847" s="16">
        <f>IFERROR(_xlfn.IFNA(VLOOKUP(Fullmath[[#This Row],[M3]],$H$2:$L1846,4,FALSE),VLOOKUP(Fullmath[[#This Row],[M3]],$H1848:$L$2227,4,FALSE)),0)</f>
        <v>0</v>
      </c>
      <c r="AA1847" s="15">
        <f>IFERROR(_xlfn.IFNA(VLOOKUP(Fullmath[[#This Row],[M4]],$H$2:$L1846,2,FALSE),VLOOKUP(Fullmath[[#This Row],[M4]],$H1848:$L$2227,2,FALSE)),0)</f>
        <v>0</v>
      </c>
      <c r="AB1847" s="16">
        <f>IFERROR(_xlfn.IFNA(VLOOKUP(Fullmath[[#This Row],[M4]],$H$2:$L1846,4,FALSE),VLOOKUP(Fullmath[[#This Row],[M4]],$H1848:$L$2227,4,FALSE)),0)</f>
        <v>0</v>
      </c>
      <c r="AE1847" s="15">
        <f>IFERROR(_xlfn.IFNA(VLOOKUP(Fullmath[[#This Row],[M5]],$H$2:$L1846,2,FALSE),VLOOKUP(Fullmath[[#This Row],[M5]],$H1848:$L$2227,2,FALSE)),0)</f>
        <v>0</v>
      </c>
      <c r="AF1847" s="16">
        <f>IFERROR(_xlfn.IFNA(VLOOKUP(Fullmath[[#This Row],[M5]],$H$2:$L1846,4,FALSE),VLOOKUP(Fullmath[[#This Row],[M5]],$H1848:$L$2227,4,FALSE)),0)</f>
        <v>0</v>
      </c>
      <c r="AI1847" s="15">
        <f>IFERROR(_xlfn.IFNA(VLOOKUP(Fullmath[[#This Row],[M6]],$H$2:$L1846,2,FALSE),VLOOKUP(Fullmath[[#This Row],[M6]],$H1848:$L$2227,2,FALSE)),0)</f>
        <v>0</v>
      </c>
      <c r="AJ1847" s="16">
        <f>IFERROR(_xlfn.IFNA(VLOOKUP(Fullmath[[#This Row],[M6]],$H$2:$L1846,4,FALSE),VLOOKUP(Fullmath[[#This Row],[M6]],$H1848:$L$2227,4,FALSE)),0)</f>
        <v>0</v>
      </c>
      <c r="AM1847" s="6">
        <f>(IFERROR(VLOOKUP(AK1847,Components[[Name]:[Price]],2,FALSE),0))</f>
        <v>0</v>
      </c>
      <c r="AP1847" s="6">
        <f>(IFERROR(VLOOKUP(AN1847,Components[[Name]:[Price]],2,FALSE),0))</f>
        <v>0</v>
      </c>
      <c r="AS1847" s="6">
        <f>(IFERROR(VLOOKUP(AQ1847,Components[[Name]:[Price]],2,FALSE),0))</f>
        <v>0</v>
      </c>
      <c r="AV1847" s="6">
        <f>(IFERROR(VLOOKUP(AT1847,Components[[Name]:[Price]],2,FALSE),0))</f>
        <v>0</v>
      </c>
      <c r="AY1847" s="6">
        <f>(IFERROR(VLOOKUP(AW1847,Components[[Name]:[Price]],2,FALSE),0))</f>
        <v>0</v>
      </c>
      <c r="BB1847" s="6">
        <f>(IFERROR(VLOOKUP(AZ1847,Components[[Name]:[Price]],2,FALSE),0))</f>
        <v>0</v>
      </c>
    </row>
    <row r="1848" spans="9:54" x14ac:dyDescent="0.2">
      <c r="I1848" s="7" t="e">
        <f>Fullmath[[#This Row],[Total CP]]/Fullmath[[#This Row],[Quantity]]</f>
        <v>#DIV/0!</v>
      </c>
      <c r="J18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8" s="6" t="e">
        <f>Fullmath[[#This Row],[Mat Cost]]/Fullmath[[#This Row],[Quantity]]</f>
        <v>#DIV/0!</v>
      </c>
      <c r="L18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8" s="14"/>
      <c r="O1848" s="15">
        <f>IFERROR(_xlfn.IFNA(VLOOKUP(Fullmath[[#This Row],[M1]],$H$2:$L1847,2,FALSE),VLOOKUP(Fullmath[[#This Row],[M1]],$H1849:$L$2227,2,FALSE)),0)</f>
        <v>0</v>
      </c>
      <c r="P1848" s="16">
        <f>IFERROR(_xlfn.IFNA(VLOOKUP(Fullmath[[#This Row],[M1]],$H$2:$L1847,4,FALSE),VLOOKUP(Fullmath[[#This Row],[M1]],$H1849:$L$2227,4,FALSE)),0)</f>
        <v>0</v>
      </c>
      <c r="S1848" s="15">
        <f>IFERROR(_xlfn.IFNA(VLOOKUP(Fullmath[[#This Row],[M2]],$H$2:$L1847,2,FALSE),VLOOKUP(Fullmath[[#This Row],[M2]],$H1849:$L$2227,2,FALSE)),0)</f>
        <v>0</v>
      </c>
      <c r="T1848" s="16">
        <f>IFERROR(_xlfn.IFNA(VLOOKUP(Fullmath[[#This Row],[M2]],$H$2:$L1847,4,FALSE),VLOOKUP(Fullmath[[#This Row],[M2]],$H1849:$L$2227,4,FALSE)),0)</f>
        <v>0</v>
      </c>
      <c r="W1848" s="15">
        <f>IFERROR(_xlfn.IFNA(VLOOKUP(Fullmath[[#This Row],[M3]],$H$2:$L1847,2,FALSE),VLOOKUP(Fullmath[[#This Row],[M3]],$H1849:$L$2227,2,FALSE)),0)</f>
        <v>0</v>
      </c>
      <c r="X1848" s="16">
        <f>IFERROR(_xlfn.IFNA(VLOOKUP(Fullmath[[#This Row],[M3]],$H$2:$L1847,4,FALSE),VLOOKUP(Fullmath[[#This Row],[M3]],$H1849:$L$2227,4,FALSE)),0)</f>
        <v>0</v>
      </c>
      <c r="AA1848" s="15">
        <f>IFERROR(_xlfn.IFNA(VLOOKUP(Fullmath[[#This Row],[M4]],$H$2:$L1847,2,FALSE),VLOOKUP(Fullmath[[#This Row],[M4]],$H1849:$L$2227,2,FALSE)),0)</f>
        <v>0</v>
      </c>
      <c r="AB1848" s="16">
        <f>IFERROR(_xlfn.IFNA(VLOOKUP(Fullmath[[#This Row],[M4]],$H$2:$L1847,4,FALSE),VLOOKUP(Fullmath[[#This Row],[M4]],$H1849:$L$2227,4,FALSE)),0)</f>
        <v>0</v>
      </c>
      <c r="AE1848" s="15">
        <f>IFERROR(_xlfn.IFNA(VLOOKUP(Fullmath[[#This Row],[M5]],$H$2:$L1847,2,FALSE),VLOOKUP(Fullmath[[#This Row],[M5]],$H1849:$L$2227,2,FALSE)),0)</f>
        <v>0</v>
      </c>
      <c r="AF1848" s="16">
        <f>IFERROR(_xlfn.IFNA(VLOOKUP(Fullmath[[#This Row],[M5]],$H$2:$L1847,4,FALSE),VLOOKUP(Fullmath[[#This Row],[M5]],$H1849:$L$2227,4,FALSE)),0)</f>
        <v>0</v>
      </c>
      <c r="AI1848" s="15">
        <f>IFERROR(_xlfn.IFNA(VLOOKUP(Fullmath[[#This Row],[M6]],$H$2:$L1847,2,FALSE),VLOOKUP(Fullmath[[#This Row],[M6]],$H1849:$L$2227,2,FALSE)),0)</f>
        <v>0</v>
      </c>
      <c r="AJ1848" s="16">
        <f>IFERROR(_xlfn.IFNA(VLOOKUP(Fullmath[[#This Row],[M6]],$H$2:$L1847,4,FALSE),VLOOKUP(Fullmath[[#This Row],[M6]],$H1849:$L$2227,4,FALSE)),0)</f>
        <v>0</v>
      </c>
      <c r="AM1848" s="6">
        <f>(IFERROR(VLOOKUP(AK1848,Components[[Name]:[Price]],2,FALSE),0))</f>
        <v>0</v>
      </c>
      <c r="AP1848" s="6">
        <f>(IFERROR(VLOOKUP(AN1848,Components[[Name]:[Price]],2,FALSE),0))</f>
        <v>0</v>
      </c>
      <c r="AS1848" s="6">
        <f>(IFERROR(VLOOKUP(AQ1848,Components[[Name]:[Price]],2,FALSE),0))</f>
        <v>0</v>
      </c>
      <c r="AV1848" s="6">
        <f>(IFERROR(VLOOKUP(AT1848,Components[[Name]:[Price]],2,FALSE),0))</f>
        <v>0</v>
      </c>
      <c r="AY1848" s="6">
        <f>(IFERROR(VLOOKUP(AW1848,Components[[Name]:[Price]],2,FALSE),0))</f>
        <v>0</v>
      </c>
      <c r="BB1848" s="6">
        <f>(IFERROR(VLOOKUP(AZ1848,Components[[Name]:[Price]],2,FALSE),0))</f>
        <v>0</v>
      </c>
    </row>
    <row r="1849" spans="9:54" x14ac:dyDescent="0.2">
      <c r="I1849" s="7" t="e">
        <f>Fullmath[[#This Row],[Total CP]]/Fullmath[[#This Row],[Quantity]]</f>
        <v>#DIV/0!</v>
      </c>
      <c r="J18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49" s="6" t="e">
        <f>Fullmath[[#This Row],[Mat Cost]]/Fullmath[[#This Row],[Quantity]]</f>
        <v>#DIV/0!</v>
      </c>
      <c r="L18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49" s="14"/>
      <c r="O1849" s="15">
        <f>IFERROR(_xlfn.IFNA(VLOOKUP(Fullmath[[#This Row],[M1]],$H$2:$L1848,2,FALSE),VLOOKUP(Fullmath[[#This Row],[M1]],$H1850:$L$2227,2,FALSE)),0)</f>
        <v>0</v>
      </c>
      <c r="P1849" s="16">
        <f>IFERROR(_xlfn.IFNA(VLOOKUP(Fullmath[[#This Row],[M1]],$H$2:$L1848,4,FALSE),VLOOKUP(Fullmath[[#This Row],[M1]],$H1850:$L$2227,4,FALSE)),0)</f>
        <v>0</v>
      </c>
      <c r="S1849" s="15">
        <f>IFERROR(_xlfn.IFNA(VLOOKUP(Fullmath[[#This Row],[M2]],$H$2:$L1848,2,FALSE),VLOOKUP(Fullmath[[#This Row],[M2]],$H1850:$L$2227,2,FALSE)),0)</f>
        <v>0</v>
      </c>
      <c r="T1849" s="16">
        <f>IFERROR(_xlfn.IFNA(VLOOKUP(Fullmath[[#This Row],[M2]],$H$2:$L1848,4,FALSE),VLOOKUP(Fullmath[[#This Row],[M2]],$H1850:$L$2227,4,FALSE)),0)</f>
        <v>0</v>
      </c>
      <c r="W1849" s="15">
        <f>IFERROR(_xlfn.IFNA(VLOOKUP(Fullmath[[#This Row],[M3]],$H$2:$L1848,2,FALSE),VLOOKUP(Fullmath[[#This Row],[M3]],$H1850:$L$2227,2,FALSE)),0)</f>
        <v>0</v>
      </c>
      <c r="X1849" s="16">
        <f>IFERROR(_xlfn.IFNA(VLOOKUP(Fullmath[[#This Row],[M3]],$H$2:$L1848,4,FALSE),VLOOKUP(Fullmath[[#This Row],[M3]],$H1850:$L$2227,4,FALSE)),0)</f>
        <v>0</v>
      </c>
      <c r="AA1849" s="15">
        <f>IFERROR(_xlfn.IFNA(VLOOKUP(Fullmath[[#This Row],[M4]],$H$2:$L1848,2,FALSE),VLOOKUP(Fullmath[[#This Row],[M4]],$H1850:$L$2227,2,FALSE)),0)</f>
        <v>0</v>
      </c>
      <c r="AB1849" s="16">
        <f>IFERROR(_xlfn.IFNA(VLOOKUP(Fullmath[[#This Row],[M4]],$H$2:$L1848,4,FALSE),VLOOKUP(Fullmath[[#This Row],[M4]],$H1850:$L$2227,4,FALSE)),0)</f>
        <v>0</v>
      </c>
      <c r="AE1849" s="15">
        <f>IFERROR(_xlfn.IFNA(VLOOKUP(Fullmath[[#This Row],[M5]],$H$2:$L1848,2,FALSE),VLOOKUP(Fullmath[[#This Row],[M5]],$H1850:$L$2227,2,FALSE)),0)</f>
        <v>0</v>
      </c>
      <c r="AF1849" s="16">
        <f>IFERROR(_xlfn.IFNA(VLOOKUP(Fullmath[[#This Row],[M5]],$H$2:$L1848,4,FALSE),VLOOKUP(Fullmath[[#This Row],[M5]],$H1850:$L$2227,4,FALSE)),0)</f>
        <v>0</v>
      </c>
      <c r="AI1849" s="15">
        <f>IFERROR(_xlfn.IFNA(VLOOKUP(Fullmath[[#This Row],[M6]],$H$2:$L1848,2,FALSE),VLOOKUP(Fullmath[[#This Row],[M6]],$H1850:$L$2227,2,FALSE)),0)</f>
        <v>0</v>
      </c>
      <c r="AJ1849" s="16">
        <f>IFERROR(_xlfn.IFNA(VLOOKUP(Fullmath[[#This Row],[M6]],$H$2:$L1848,4,FALSE),VLOOKUP(Fullmath[[#This Row],[M6]],$H1850:$L$2227,4,FALSE)),0)</f>
        <v>0</v>
      </c>
      <c r="AM1849" s="6">
        <f>(IFERROR(VLOOKUP(AK1849,Components[[Name]:[Price]],2,FALSE),0))</f>
        <v>0</v>
      </c>
      <c r="AP1849" s="6">
        <f>(IFERROR(VLOOKUP(AN1849,Components[[Name]:[Price]],2,FALSE),0))</f>
        <v>0</v>
      </c>
      <c r="AS1849" s="6">
        <f>(IFERROR(VLOOKUP(AQ1849,Components[[Name]:[Price]],2,FALSE),0))</f>
        <v>0</v>
      </c>
      <c r="AV1849" s="6">
        <f>(IFERROR(VLOOKUP(AT1849,Components[[Name]:[Price]],2,FALSE),0))</f>
        <v>0</v>
      </c>
      <c r="AY1849" s="6">
        <f>(IFERROR(VLOOKUP(AW1849,Components[[Name]:[Price]],2,FALSE),0))</f>
        <v>0</v>
      </c>
      <c r="BB1849" s="6">
        <f>(IFERROR(VLOOKUP(AZ1849,Components[[Name]:[Price]],2,FALSE),0))</f>
        <v>0</v>
      </c>
    </row>
    <row r="1850" spans="9:54" x14ac:dyDescent="0.2">
      <c r="I1850" s="7" t="e">
        <f>Fullmath[[#This Row],[Total CP]]/Fullmath[[#This Row],[Quantity]]</f>
        <v>#DIV/0!</v>
      </c>
      <c r="J18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0" s="6" t="e">
        <f>Fullmath[[#This Row],[Mat Cost]]/Fullmath[[#This Row],[Quantity]]</f>
        <v>#DIV/0!</v>
      </c>
      <c r="L18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0" s="14"/>
      <c r="O1850" s="15">
        <f>IFERROR(_xlfn.IFNA(VLOOKUP(Fullmath[[#This Row],[M1]],$H$2:$L1849,2,FALSE),VLOOKUP(Fullmath[[#This Row],[M1]],$H1851:$L$2227,2,FALSE)),0)</f>
        <v>0</v>
      </c>
      <c r="P1850" s="16">
        <f>IFERROR(_xlfn.IFNA(VLOOKUP(Fullmath[[#This Row],[M1]],$H$2:$L1849,4,FALSE),VLOOKUP(Fullmath[[#This Row],[M1]],$H1851:$L$2227,4,FALSE)),0)</f>
        <v>0</v>
      </c>
      <c r="S1850" s="15">
        <f>IFERROR(_xlfn.IFNA(VLOOKUP(Fullmath[[#This Row],[M2]],$H$2:$L1849,2,FALSE),VLOOKUP(Fullmath[[#This Row],[M2]],$H1851:$L$2227,2,FALSE)),0)</f>
        <v>0</v>
      </c>
      <c r="T1850" s="16">
        <f>IFERROR(_xlfn.IFNA(VLOOKUP(Fullmath[[#This Row],[M2]],$H$2:$L1849,4,FALSE),VLOOKUP(Fullmath[[#This Row],[M2]],$H1851:$L$2227,4,FALSE)),0)</f>
        <v>0</v>
      </c>
      <c r="W1850" s="15">
        <f>IFERROR(_xlfn.IFNA(VLOOKUP(Fullmath[[#This Row],[M3]],$H$2:$L1849,2,FALSE),VLOOKUP(Fullmath[[#This Row],[M3]],$H1851:$L$2227,2,FALSE)),0)</f>
        <v>0</v>
      </c>
      <c r="X1850" s="16">
        <f>IFERROR(_xlfn.IFNA(VLOOKUP(Fullmath[[#This Row],[M3]],$H$2:$L1849,4,FALSE),VLOOKUP(Fullmath[[#This Row],[M3]],$H1851:$L$2227,4,FALSE)),0)</f>
        <v>0</v>
      </c>
      <c r="AA1850" s="15">
        <f>IFERROR(_xlfn.IFNA(VLOOKUP(Fullmath[[#This Row],[M4]],$H$2:$L1849,2,FALSE),VLOOKUP(Fullmath[[#This Row],[M4]],$H1851:$L$2227,2,FALSE)),0)</f>
        <v>0</v>
      </c>
      <c r="AB1850" s="16">
        <f>IFERROR(_xlfn.IFNA(VLOOKUP(Fullmath[[#This Row],[M4]],$H$2:$L1849,4,FALSE),VLOOKUP(Fullmath[[#This Row],[M4]],$H1851:$L$2227,4,FALSE)),0)</f>
        <v>0</v>
      </c>
      <c r="AE1850" s="15">
        <f>IFERROR(_xlfn.IFNA(VLOOKUP(Fullmath[[#This Row],[M5]],$H$2:$L1849,2,FALSE),VLOOKUP(Fullmath[[#This Row],[M5]],$H1851:$L$2227,2,FALSE)),0)</f>
        <v>0</v>
      </c>
      <c r="AF1850" s="16">
        <f>IFERROR(_xlfn.IFNA(VLOOKUP(Fullmath[[#This Row],[M5]],$H$2:$L1849,4,FALSE),VLOOKUP(Fullmath[[#This Row],[M5]],$H1851:$L$2227,4,FALSE)),0)</f>
        <v>0</v>
      </c>
      <c r="AI1850" s="15">
        <f>IFERROR(_xlfn.IFNA(VLOOKUP(Fullmath[[#This Row],[M6]],$H$2:$L1849,2,FALSE),VLOOKUP(Fullmath[[#This Row],[M6]],$H1851:$L$2227,2,FALSE)),0)</f>
        <v>0</v>
      </c>
      <c r="AJ1850" s="16">
        <f>IFERROR(_xlfn.IFNA(VLOOKUP(Fullmath[[#This Row],[M6]],$H$2:$L1849,4,FALSE),VLOOKUP(Fullmath[[#This Row],[M6]],$H1851:$L$2227,4,FALSE)),0)</f>
        <v>0</v>
      </c>
      <c r="AM1850" s="6">
        <f>(IFERROR(VLOOKUP(AK1850,Components[[Name]:[Price]],2,FALSE),0))</f>
        <v>0</v>
      </c>
      <c r="AP1850" s="6">
        <f>(IFERROR(VLOOKUP(AN1850,Components[[Name]:[Price]],2,FALSE),0))</f>
        <v>0</v>
      </c>
      <c r="AS1850" s="6">
        <f>(IFERROR(VLOOKUP(AQ1850,Components[[Name]:[Price]],2,FALSE),0))</f>
        <v>0</v>
      </c>
      <c r="AV1850" s="6">
        <f>(IFERROR(VLOOKUP(AT1850,Components[[Name]:[Price]],2,FALSE),0))</f>
        <v>0</v>
      </c>
      <c r="AY1850" s="6">
        <f>(IFERROR(VLOOKUP(AW1850,Components[[Name]:[Price]],2,FALSE),0))</f>
        <v>0</v>
      </c>
      <c r="BB1850" s="6">
        <f>(IFERROR(VLOOKUP(AZ1850,Components[[Name]:[Price]],2,FALSE),0))</f>
        <v>0</v>
      </c>
    </row>
    <row r="1851" spans="9:54" x14ac:dyDescent="0.2">
      <c r="I1851" s="7" t="e">
        <f>Fullmath[[#This Row],[Total CP]]/Fullmath[[#This Row],[Quantity]]</f>
        <v>#DIV/0!</v>
      </c>
      <c r="J18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1" s="6" t="e">
        <f>Fullmath[[#This Row],[Mat Cost]]/Fullmath[[#This Row],[Quantity]]</f>
        <v>#DIV/0!</v>
      </c>
      <c r="L18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1" s="14"/>
      <c r="O1851" s="15">
        <f>IFERROR(_xlfn.IFNA(VLOOKUP(Fullmath[[#This Row],[M1]],$H$2:$L1850,2,FALSE),VLOOKUP(Fullmath[[#This Row],[M1]],$H1852:$L$2227,2,FALSE)),0)</f>
        <v>0</v>
      </c>
      <c r="P1851" s="16">
        <f>IFERROR(_xlfn.IFNA(VLOOKUP(Fullmath[[#This Row],[M1]],$H$2:$L1850,4,FALSE),VLOOKUP(Fullmath[[#This Row],[M1]],$H1852:$L$2227,4,FALSE)),0)</f>
        <v>0</v>
      </c>
      <c r="S1851" s="15">
        <f>IFERROR(_xlfn.IFNA(VLOOKUP(Fullmath[[#This Row],[M2]],$H$2:$L1850,2,FALSE),VLOOKUP(Fullmath[[#This Row],[M2]],$H1852:$L$2227,2,FALSE)),0)</f>
        <v>0</v>
      </c>
      <c r="T1851" s="16">
        <f>IFERROR(_xlfn.IFNA(VLOOKUP(Fullmath[[#This Row],[M2]],$H$2:$L1850,4,FALSE),VLOOKUP(Fullmath[[#This Row],[M2]],$H1852:$L$2227,4,FALSE)),0)</f>
        <v>0</v>
      </c>
      <c r="W1851" s="15">
        <f>IFERROR(_xlfn.IFNA(VLOOKUP(Fullmath[[#This Row],[M3]],$H$2:$L1850,2,FALSE),VLOOKUP(Fullmath[[#This Row],[M3]],$H1852:$L$2227,2,FALSE)),0)</f>
        <v>0</v>
      </c>
      <c r="X1851" s="16">
        <f>IFERROR(_xlfn.IFNA(VLOOKUP(Fullmath[[#This Row],[M3]],$H$2:$L1850,4,FALSE),VLOOKUP(Fullmath[[#This Row],[M3]],$H1852:$L$2227,4,FALSE)),0)</f>
        <v>0</v>
      </c>
      <c r="AA1851" s="15">
        <f>IFERROR(_xlfn.IFNA(VLOOKUP(Fullmath[[#This Row],[M4]],$H$2:$L1850,2,FALSE),VLOOKUP(Fullmath[[#This Row],[M4]],$H1852:$L$2227,2,FALSE)),0)</f>
        <v>0</v>
      </c>
      <c r="AB1851" s="16">
        <f>IFERROR(_xlfn.IFNA(VLOOKUP(Fullmath[[#This Row],[M4]],$H$2:$L1850,4,FALSE),VLOOKUP(Fullmath[[#This Row],[M4]],$H1852:$L$2227,4,FALSE)),0)</f>
        <v>0</v>
      </c>
      <c r="AE1851" s="15">
        <f>IFERROR(_xlfn.IFNA(VLOOKUP(Fullmath[[#This Row],[M5]],$H$2:$L1850,2,FALSE),VLOOKUP(Fullmath[[#This Row],[M5]],$H1852:$L$2227,2,FALSE)),0)</f>
        <v>0</v>
      </c>
      <c r="AF1851" s="16">
        <f>IFERROR(_xlfn.IFNA(VLOOKUP(Fullmath[[#This Row],[M5]],$H$2:$L1850,4,FALSE),VLOOKUP(Fullmath[[#This Row],[M5]],$H1852:$L$2227,4,FALSE)),0)</f>
        <v>0</v>
      </c>
      <c r="AI1851" s="15">
        <f>IFERROR(_xlfn.IFNA(VLOOKUP(Fullmath[[#This Row],[M6]],$H$2:$L1850,2,FALSE),VLOOKUP(Fullmath[[#This Row],[M6]],$H1852:$L$2227,2,FALSE)),0)</f>
        <v>0</v>
      </c>
      <c r="AJ1851" s="16">
        <f>IFERROR(_xlfn.IFNA(VLOOKUP(Fullmath[[#This Row],[M6]],$H$2:$L1850,4,FALSE),VLOOKUP(Fullmath[[#This Row],[M6]],$H1852:$L$2227,4,FALSE)),0)</f>
        <v>0</v>
      </c>
      <c r="AM1851" s="6">
        <f>(IFERROR(VLOOKUP(AK1851,Components[[Name]:[Price]],2,FALSE),0))</f>
        <v>0</v>
      </c>
      <c r="AP1851" s="6">
        <f>(IFERROR(VLOOKUP(AN1851,Components[[Name]:[Price]],2,FALSE),0))</f>
        <v>0</v>
      </c>
      <c r="AS1851" s="6">
        <f>(IFERROR(VLOOKUP(AQ1851,Components[[Name]:[Price]],2,FALSE),0))</f>
        <v>0</v>
      </c>
      <c r="AV1851" s="6">
        <f>(IFERROR(VLOOKUP(AT1851,Components[[Name]:[Price]],2,FALSE),0))</f>
        <v>0</v>
      </c>
      <c r="AY1851" s="6">
        <f>(IFERROR(VLOOKUP(AW1851,Components[[Name]:[Price]],2,FALSE),0))</f>
        <v>0</v>
      </c>
      <c r="BB1851" s="6">
        <f>(IFERROR(VLOOKUP(AZ1851,Components[[Name]:[Price]],2,FALSE),0))</f>
        <v>0</v>
      </c>
    </row>
    <row r="1852" spans="9:54" x14ac:dyDescent="0.2">
      <c r="I1852" s="7" t="e">
        <f>Fullmath[[#This Row],[Total CP]]/Fullmath[[#This Row],[Quantity]]</f>
        <v>#DIV/0!</v>
      </c>
      <c r="J18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2" s="6" t="e">
        <f>Fullmath[[#This Row],[Mat Cost]]/Fullmath[[#This Row],[Quantity]]</f>
        <v>#DIV/0!</v>
      </c>
      <c r="L18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2" s="14"/>
      <c r="O1852" s="15">
        <f>IFERROR(_xlfn.IFNA(VLOOKUP(Fullmath[[#This Row],[M1]],$H$2:$L1851,2,FALSE),VLOOKUP(Fullmath[[#This Row],[M1]],$H1853:$L$2227,2,FALSE)),0)</f>
        <v>0</v>
      </c>
      <c r="P1852" s="16">
        <f>IFERROR(_xlfn.IFNA(VLOOKUP(Fullmath[[#This Row],[M1]],$H$2:$L1851,4,FALSE),VLOOKUP(Fullmath[[#This Row],[M1]],$H1853:$L$2227,4,FALSE)),0)</f>
        <v>0</v>
      </c>
      <c r="S1852" s="15">
        <f>IFERROR(_xlfn.IFNA(VLOOKUP(Fullmath[[#This Row],[M2]],$H$2:$L1851,2,FALSE),VLOOKUP(Fullmath[[#This Row],[M2]],$H1853:$L$2227,2,FALSE)),0)</f>
        <v>0</v>
      </c>
      <c r="T1852" s="16">
        <f>IFERROR(_xlfn.IFNA(VLOOKUP(Fullmath[[#This Row],[M2]],$H$2:$L1851,4,FALSE),VLOOKUP(Fullmath[[#This Row],[M2]],$H1853:$L$2227,4,FALSE)),0)</f>
        <v>0</v>
      </c>
      <c r="W1852" s="15">
        <f>IFERROR(_xlfn.IFNA(VLOOKUP(Fullmath[[#This Row],[M3]],$H$2:$L1851,2,FALSE),VLOOKUP(Fullmath[[#This Row],[M3]],$H1853:$L$2227,2,FALSE)),0)</f>
        <v>0</v>
      </c>
      <c r="X1852" s="16">
        <f>IFERROR(_xlfn.IFNA(VLOOKUP(Fullmath[[#This Row],[M3]],$H$2:$L1851,4,FALSE),VLOOKUP(Fullmath[[#This Row],[M3]],$H1853:$L$2227,4,FALSE)),0)</f>
        <v>0</v>
      </c>
      <c r="AA1852" s="15">
        <f>IFERROR(_xlfn.IFNA(VLOOKUP(Fullmath[[#This Row],[M4]],$H$2:$L1851,2,FALSE),VLOOKUP(Fullmath[[#This Row],[M4]],$H1853:$L$2227,2,FALSE)),0)</f>
        <v>0</v>
      </c>
      <c r="AB1852" s="16">
        <f>IFERROR(_xlfn.IFNA(VLOOKUP(Fullmath[[#This Row],[M4]],$H$2:$L1851,4,FALSE),VLOOKUP(Fullmath[[#This Row],[M4]],$H1853:$L$2227,4,FALSE)),0)</f>
        <v>0</v>
      </c>
      <c r="AE1852" s="15">
        <f>IFERROR(_xlfn.IFNA(VLOOKUP(Fullmath[[#This Row],[M5]],$H$2:$L1851,2,FALSE),VLOOKUP(Fullmath[[#This Row],[M5]],$H1853:$L$2227,2,FALSE)),0)</f>
        <v>0</v>
      </c>
      <c r="AF1852" s="16">
        <f>IFERROR(_xlfn.IFNA(VLOOKUP(Fullmath[[#This Row],[M5]],$H$2:$L1851,4,FALSE),VLOOKUP(Fullmath[[#This Row],[M5]],$H1853:$L$2227,4,FALSE)),0)</f>
        <v>0</v>
      </c>
      <c r="AI1852" s="15">
        <f>IFERROR(_xlfn.IFNA(VLOOKUP(Fullmath[[#This Row],[M6]],$H$2:$L1851,2,FALSE),VLOOKUP(Fullmath[[#This Row],[M6]],$H1853:$L$2227,2,FALSE)),0)</f>
        <v>0</v>
      </c>
      <c r="AJ1852" s="16">
        <f>IFERROR(_xlfn.IFNA(VLOOKUP(Fullmath[[#This Row],[M6]],$H$2:$L1851,4,FALSE),VLOOKUP(Fullmath[[#This Row],[M6]],$H1853:$L$2227,4,FALSE)),0)</f>
        <v>0</v>
      </c>
      <c r="AM1852" s="6">
        <f>(IFERROR(VLOOKUP(AK1852,Components[[Name]:[Price]],2,FALSE),0))</f>
        <v>0</v>
      </c>
      <c r="AP1852" s="6">
        <f>(IFERROR(VLOOKUP(AN1852,Components[[Name]:[Price]],2,FALSE),0))</f>
        <v>0</v>
      </c>
      <c r="AS1852" s="6">
        <f>(IFERROR(VLOOKUP(AQ1852,Components[[Name]:[Price]],2,FALSE),0))</f>
        <v>0</v>
      </c>
      <c r="AV1852" s="6">
        <f>(IFERROR(VLOOKUP(AT1852,Components[[Name]:[Price]],2,FALSE),0))</f>
        <v>0</v>
      </c>
      <c r="AY1852" s="6">
        <f>(IFERROR(VLOOKUP(AW1852,Components[[Name]:[Price]],2,FALSE),0))</f>
        <v>0</v>
      </c>
      <c r="BB1852" s="6">
        <f>(IFERROR(VLOOKUP(AZ1852,Components[[Name]:[Price]],2,FALSE),0))</f>
        <v>0</v>
      </c>
    </row>
    <row r="1853" spans="9:54" x14ac:dyDescent="0.2">
      <c r="I1853" s="7" t="e">
        <f>Fullmath[[#This Row],[Total CP]]/Fullmath[[#This Row],[Quantity]]</f>
        <v>#DIV/0!</v>
      </c>
      <c r="J18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3" s="6" t="e">
        <f>Fullmath[[#This Row],[Mat Cost]]/Fullmath[[#This Row],[Quantity]]</f>
        <v>#DIV/0!</v>
      </c>
      <c r="L18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3" s="14"/>
      <c r="O1853" s="15">
        <f>IFERROR(_xlfn.IFNA(VLOOKUP(Fullmath[[#This Row],[M1]],$H$2:$L1852,2,FALSE),VLOOKUP(Fullmath[[#This Row],[M1]],$H1854:$L$2227,2,FALSE)),0)</f>
        <v>0</v>
      </c>
      <c r="P1853" s="16">
        <f>IFERROR(_xlfn.IFNA(VLOOKUP(Fullmath[[#This Row],[M1]],$H$2:$L1852,4,FALSE),VLOOKUP(Fullmath[[#This Row],[M1]],$H1854:$L$2227,4,FALSE)),0)</f>
        <v>0</v>
      </c>
      <c r="S1853" s="15">
        <f>IFERROR(_xlfn.IFNA(VLOOKUP(Fullmath[[#This Row],[M2]],$H$2:$L1852,2,FALSE),VLOOKUP(Fullmath[[#This Row],[M2]],$H1854:$L$2227,2,FALSE)),0)</f>
        <v>0</v>
      </c>
      <c r="T1853" s="16">
        <f>IFERROR(_xlfn.IFNA(VLOOKUP(Fullmath[[#This Row],[M2]],$H$2:$L1852,4,FALSE),VLOOKUP(Fullmath[[#This Row],[M2]],$H1854:$L$2227,4,FALSE)),0)</f>
        <v>0</v>
      </c>
      <c r="W1853" s="15">
        <f>IFERROR(_xlfn.IFNA(VLOOKUP(Fullmath[[#This Row],[M3]],$H$2:$L1852,2,FALSE),VLOOKUP(Fullmath[[#This Row],[M3]],$H1854:$L$2227,2,FALSE)),0)</f>
        <v>0</v>
      </c>
      <c r="X1853" s="16">
        <f>IFERROR(_xlfn.IFNA(VLOOKUP(Fullmath[[#This Row],[M3]],$H$2:$L1852,4,FALSE),VLOOKUP(Fullmath[[#This Row],[M3]],$H1854:$L$2227,4,FALSE)),0)</f>
        <v>0</v>
      </c>
      <c r="AA1853" s="15">
        <f>IFERROR(_xlfn.IFNA(VLOOKUP(Fullmath[[#This Row],[M4]],$H$2:$L1852,2,FALSE),VLOOKUP(Fullmath[[#This Row],[M4]],$H1854:$L$2227,2,FALSE)),0)</f>
        <v>0</v>
      </c>
      <c r="AB1853" s="16">
        <f>IFERROR(_xlfn.IFNA(VLOOKUP(Fullmath[[#This Row],[M4]],$H$2:$L1852,4,FALSE),VLOOKUP(Fullmath[[#This Row],[M4]],$H1854:$L$2227,4,FALSE)),0)</f>
        <v>0</v>
      </c>
      <c r="AE1853" s="15">
        <f>IFERROR(_xlfn.IFNA(VLOOKUP(Fullmath[[#This Row],[M5]],$H$2:$L1852,2,FALSE),VLOOKUP(Fullmath[[#This Row],[M5]],$H1854:$L$2227,2,FALSE)),0)</f>
        <v>0</v>
      </c>
      <c r="AF1853" s="16">
        <f>IFERROR(_xlfn.IFNA(VLOOKUP(Fullmath[[#This Row],[M5]],$H$2:$L1852,4,FALSE),VLOOKUP(Fullmath[[#This Row],[M5]],$H1854:$L$2227,4,FALSE)),0)</f>
        <v>0</v>
      </c>
      <c r="AI1853" s="15">
        <f>IFERROR(_xlfn.IFNA(VLOOKUP(Fullmath[[#This Row],[M6]],$H$2:$L1852,2,FALSE),VLOOKUP(Fullmath[[#This Row],[M6]],$H1854:$L$2227,2,FALSE)),0)</f>
        <v>0</v>
      </c>
      <c r="AJ1853" s="16">
        <f>IFERROR(_xlfn.IFNA(VLOOKUP(Fullmath[[#This Row],[M6]],$H$2:$L1852,4,FALSE),VLOOKUP(Fullmath[[#This Row],[M6]],$H1854:$L$2227,4,FALSE)),0)</f>
        <v>0</v>
      </c>
      <c r="AM1853" s="6">
        <f>(IFERROR(VLOOKUP(AK1853,Components[[Name]:[Price]],2,FALSE),0))</f>
        <v>0</v>
      </c>
      <c r="AP1853" s="6">
        <f>(IFERROR(VLOOKUP(AN1853,Components[[Name]:[Price]],2,FALSE),0))</f>
        <v>0</v>
      </c>
      <c r="AS1853" s="6">
        <f>(IFERROR(VLOOKUP(AQ1853,Components[[Name]:[Price]],2,FALSE),0))</f>
        <v>0</v>
      </c>
      <c r="AV1853" s="6">
        <f>(IFERROR(VLOOKUP(AT1853,Components[[Name]:[Price]],2,FALSE),0))</f>
        <v>0</v>
      </c>
      <c r="AY1853" s="6">
        <f>(IFERROR(VLOOKUP(AW1853,Components[[Name]:[Price]],2,FALSE),0))</f>
        <v>0</v>
      </c>
      <c r="BB1853" s="6">
        <f>(IFERROR(VLOOKUP(AZ1853,Components[[Name]:[Price]],2,FALSE),0))</f>
        <v>0</v>
      </c>
    </row>
    <row r="1854" spans="9:54" x14ac:dyDescent="0.2">
      <c r="I1854" s="7" t="e">
        <f>Fullmath[[#This Row],[Total CP]]/Fullmath[[#This Row],[Quantity]]</f>
        <v>#DIV/0!</v>
      </c>
      <c r="J18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4" s="6" t="e">
        <f>Fullmath[[#This Row],[Mat Cost]]/Fullmath[[#This Row],[Quantity]]</f>
        <v>#DIV/0!</v>
      </c>
      <c r="L18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4" s="14"/>
      <c r="O1854" s="15">
        <f>IFERROR(_xlfn.IFNA(VLOOKUP(Fullmath[[#This Row],[M1]],$H$2:$L1853,2,FALSE),VLOOKUP(Fullmath[[#This Row],[M1]],$H1855:$L$2227,2,FALSE)),0)</f>
        <v>0</v>
      </c>
      <c r="P1854" s="16">
        <f>IFERROR(_xlfn.IFNA(VLOOKUP(Fullmath[[#This Row],[M1]],$H$2:$L1853,4,FALSE),VLOOKUP(Fullmath[[#This Row],[M1]],$H1855:$L$2227,4,FALSE)),0)</f>
        <v>0</v>
      </c>
      <c r="S1854" s="15">
        <f>IFERROR(_xlfn.IFNA(VLOOKUP(Fullmath[[#This Row],[M2]],$H$2:$L1853,2,FALSE),VLOOKUP(Fullmath[[#This Row],[M2]],$H1855:$L$2227,2,FALSE)),0)</f>
        <v>0</v>
      </c>
      <c r="T1854" s="16">
        <f>IFERROR(_xlfn.IFNA(VLOOKUP(Fullmath[[#This Row],[M2]],$H$2:$L1853,4,FALSE),VLOOKUP(Fullmath[[#This Row],[M2]],$H1855:$L$2227,4,FALSE)),0)</f>
        <v>0</v>
      </c>
      <c r="W1854" s="15">
        <f>IFERROR(_xlfn.IFNA(VLOOKUP(Fullmath[[#This Row],[M3]],$H$2:$L1853,2,FALSE),VLOOKUP(Fullmath[[#This Row],[M3]],$H1855:$L$2227,2,FALSE)),0)</f>
        <v>0</v>
      </c>
      <c r="X1854" s="16">
        <f>IFERROR(_xlfn.IFNA(VLOOKUP(Fullmath[[#This Row],[M3]],$H$2:$L1853,4,FALSE),VLOOKUP(Fullmath[[#This Row],[M3]],$H1855:$L$2227,4,FALSE)),0)</f>
        <v>0</v>
      </c>
      <c r="AA1854" s="15">
        <f>IFERROR(_xlfn.IFNA(VLOOKUP(Fullmath[[#This Row],[M4]],$H$2:$L1853,2,FALSE),VLOOKUP(Fullmath[[#This Row],[M4]],$H1855:$L$2227,2,FALSE)),0)</f>
        <v>0</v>
      </c>
      <c r="AB1854" s="16">
        <f>IFERROR(_xlfn.IFNA(VLOOKUP(Fullmath[[#This Row],[M4]],$H$2:$L1853,4,FALSE),VLOOKUP(Fullmath[[#This Row],[M4]],$H1855:$L$2227,4,FALSE)),0)</f>
        <v>0</v>
      </c>
      <c r="AE1854" s="15">
        <f>IFERROR(_xlfn.IFNA(VLOOKUP(Fullmath[[#This Row],[M5]],$H$2:$L1853,2,FALSE),VLOOKUP(Fullmath[[#This Row],[M5]],$H1855:$L$2227,2,FALSE)),0)</f>
        <v>0</v>
      </c>
      <c r="AF1854" s="16">
        <f>IFERROR(_xlfn.IFNA(VLOOKUP(Fullmath[[#This Row],[M5]],$H$2:$L1853,4,FALSE),VLOOKUP(Fullmath[[#This Row],[M5]],$H1855:$L$2227,4,FALSE)),0)</f>
        <v>0</v>
      </c>
      <c r="AI1854" s="15">
        <f>IFERROR(_xlfn.IFNA(VLOOKUP(Fullmath[[#This Row],[M6]],$H$2:$L1853,2,FALSE),VLOOKUP(Fullmath[[#This Row],[M6]],$H1855:$L$2227,2,FALSE)),0)</f>
        <v>0</v>
      </c>
      <c r="AJ1854" s="16">
        <f>IFERROR(_xlfn.IFNA(VLOOKUP(Fullmath[[#This Row],[M6]],$H$2:$L1853,4,FALSE),VLOOKUP(Fullmath[[#This Row],[M6]],$H1855:$L$2227,4,FALSE)),0)</f>
        <v>0</v>
      </c>
      <c r="AM1854" s="6">
        <f>(IFERROR(VLOOKUP(AK1854,Components[[Name]:[Price]],2,FALSE),0))</f>
        <v>0</v>
      </c>
      <c r="AP1854" s="6">
        <f>(IFERROR(VLOOKUP(AN1854,Components[[Name]:[Price]],2,FALSE),0))</f>
        <v>0</v>
      </c>
      <c r="AS1854" s="6">
        <f>(IFERROR(VLOOKUP(AQ1854,Components[[Name]:[Price]],2,FALSE),0))</f>
        <v>0</v>
      </c>
      <c r="AV1854" s="6">
        <f>(IFERROR(VLOOKUP(AT1854,Components[[Name]:[Price]],2,FALSE),0))</f>
        <v>0</v>
      </c>
      <c r="AY1854" s="6">
        <f>(IFERROR(VLOOKUP(AW1854,Components[[Name]:[Price]],2,FALSE),0))</f>
        <v>0</v>
      </c>
      <c r="BB1854" s="6">
        <f>(IFERROR(VLOOKUP(AZ1854,Components[[Name]:[Price]],2,FALSE),0))</f>
        <v>0</v>
      </c>
    </row>
    <row r="1855" spans="9:54" x14ac:dyDescent="0.2">
      <c r="I1855" s="7" t="e">
        <f>Fullmath[[#This Row],[Total CP]]/Fullmath[[#This Row],[Quantity]]</f>
        <v>#DIV/0!</v>
      </c>
      <c r="J18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5" s="6" t="e">
        <f>Fullmath[[#This Row],[Mat Cost]]/Fullmath[[#This Row],[Quantity]]</f>
        <v>#DIV/0!</v>
      </c>
      <c r="L18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5" s="14"/>
      <c r="O1855" s="15">
        <f>IFERROR(_xlfn.IFNA(VLOOKUP(Fullmath[[#This Row],[M1]],$H$2:$L1854,2,FALSE),VLOOKUP(Fullmath[[#This Row],[M1]],$H1856:$L$2227,2,FALSE)),0)</f>
        <v>0</v>
      </c>
      <c r="P1855" s="16">
        <f>IFERROR(_xlfn.IFNA(VLOOKUP(Fullmath[[#This Row],[M1]],$H$2:$L1854,4,FALSE),VLOOKUP(Fullmath[[#This Row],[M1]],$H1856:$L$2227,4,FALSE)),0)</f>
        <v>0</v>
      </c>
      <c r="S1855" s="15">
        <f>IFERROR(_xlfn.IFNA(VLOOKUP(Fullmath[[#This Row],[M2]],$H$2:$L1854,2,FALSE),VLOOKUP(Fullmath[[#This Row],[M2]],$H1856:$L$2227,2,FALSE)),0)</f>
        <v>0</v>
      </c>
      <c r="T1855" s="16">
        <f>IFERROR(_xlfn.IFNA(VLOOKUP(Fullmath[[#This Row],[M2]],$H$2:$L1854,4,FALSE),VLOOKUP(Fullmath[[#This Row],[M2]],$H1856:$L$2227,4,FALSE)),0)</f>
        <v>0</v>
      </c>
      <c r="W1855" s="15">
        <f>IFERROR(_xlfn.IFNA(VLOOKUP(Fullmath[[#This Row],[M3]],$H$2:$L1854,2,FALSE),VLOOKUP(Fullmath[[#This Row],[M3]],$H1856:$L$2227,2,FALSE)),0)</f>
        <v>0</v>
      </c>
      <c r="X1855" s="16">
        <f>IFERROR(_xlfn.IFNA(VLOOKUP(Fullmath[[#This Row],[M3]],$H$2:$L1854,4,FALSE),VLOOKUP(Fullmath[[#This Row],[M3]],$H1856:$L$2227,4,FALSE)),0)</f>
        <v>0</v>
      </c>
      <c r="AA1855" s="15">
        <f>IFERROR(_xlfn.IFNA(VLOOKUP(Fullmath[[#This Row],[M4]],$H$2:$L1854,2,FALSE),VLOOKUP(Fullmath[[#This Row],[M4]],$H1856:$L$2227,2,FALSE)),0)</f>
        <v>0</v>
      </c>
      <c r="AB1855" s="16">
        <f>IFERROR(_xlfn.IFNA(VLOOKUP(Fullmath[[#This Row],[M4]],$H$2:$L1854,4,FALSE),VLOOKUP(Fullmath[[#This Row],[M4]],$H1856:$L$2227,4,FALSE)),0)</f>
        <v>0</v>
      </c>
      <c r="AE1855" s="15">
        <f>IFERROR(_xlfn.IFNA(VLOOKUP(Fullmath[[#This Row],[M5]],$H$2:$L1854,2,FALSE),VLOOKUP(Fullmath[[#This Row],[M5]],$H1856:$L$2227,2,FALSE)),0)</f>
        <v>0</v>
      </c>
      <c r="AF1855" s="16">
        <f>IFERROR(_xlfn.IFNA(VLOOKUP(Fullmath[[#This Row],[M5]],$H$2:$L1854,4,FALSE),VLOOKUP(Fullmath[[#This Row],[M5]],$H1856:$L$2227,4,FALSE)),0)</f>
        <v>0</v>
      </c>
      <c r="AI1855" s="15">
        <f>IFERROR(_xlfn.IFNA(VLOOKUP(Fullmath[[#This Row],[M6]],$H$2:$L1854,2,FALSE),VLOOKUP(Fullmath[[#This Row],[M6]],$H1856:$L$2227,2,FALSE)),0)</f>
        <v>0</v>
      </c>
      <c r="AJ1855" s="16">
        <f>IFERROR(_xlfn.IFNA(VLOOKUP(Fullmath[[#This Row],[M6]],$H$2:$L1854,4,FALSE),VLOOKUP(Fullmath[[#This Row],[M6]],$H1856:$L$2227,4,FALSE)),0)</f>
        <v>0</v>
      </c>
      <c r="AM1855" s="6">
        <f>(IFERROR(VLOOKUP(AK1855,Components[[Name]:[Price]],2,FALSE),0))</f>
        <v>0</v>
      </c>
      <c r="AP1855" s="6">
        <f>(IFERROR(VLOOKUP(AN1855,Components[[Name]:[Price]],2,FALSE),0))</f>
        <v>0</v>
      </c>
      <c r="AS1855" s="6">
        <f>(IFERROR(VLOOKUP(AQ1855,Components[[Name]:[Price]],2,FALSE),0))</f>
        <v>0</v>
      </c>
      <c r="AV1855" s="6">
        <f>(IFERROR(VLOOKUP(AT1855,Components[[Name]:[Price]],2,FALSE),0))</f>
        <v>0</v>
      </c>
      <c r="AY1855" s="6">
        <f>(IFERROR(VLOOKUP(AW1855,Components[[Name]:[Price]],2,FALSE),0))</f>
        <v>0</v>
      </c>
      <c r="BB1855" s="6">
        <f>(IFERROR(VLOOKUP(AZ1855,Components[[Name]:[Price]],2,FALSE),0))</f>
        <v>0</v>
      </c>
    </row>
    <row r="1856" spans="9:54" x14ac:dyDescent="0.2">
      <c r="I1856" s="7" t="e">
        <f>Fullmath[[#This Row],[Total CP]]/Fullmath[[#This Row],[Quantity]]</f>
        <v>#DIV/0!</v>
      </c>
      <c r="J18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6" s="6" t="e">
        <f>Fullmath[[#This Row],[Mat Cost]]/Fullmath[[#This Row],[Quantity]]</f>
        <v>#DIV/0!</v>
      </c>
      <c r="L18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6" s="14"/>
      <c r="O1856" s="15">
        <f>IFERROR(_xlfn.IFNA(VLOOKUP(Fullmath[[#This Row],[M1]],$H$2:$L1855,2,FALSE),VLOOKUP(Fullmath[[#This Row],[M1]],$H1857:$L$2227,2,FALSE)),0)</f>
        <v>0</v>
      </c>
      <c r="P1856" s="16">
        <f>IFERROR(_xlfn.IFNA(VLOOKUP(Fullmath[[#This Row],[M1]],$H$2:$L1855,4,FALSE),VLOOKUP(Fullmath[[#This Row],[M1]],$H1857:$L$2227,4,FALSE)),0)</f>
        <v>0</v>
      </c>
      <c r="S1856" s="15">
        <f>IFERROR(_xlfn.IFNA(VLOOKUP(Fullmath[[#This Row],[M2]],$H$2:$L1855,2,FALSE),VLOOKUP(Fullmath[[#This Row],[M2]],$H1857:$L$2227,2,FALSE)),0)</f>
        <v>0</v>
      </c>
      <c r="T1856" s="16">
        <f>IFERROR(_xlfn.IFNA(VLOOKUP(Fullmath[[#This Row],[M2]],$H$2:$L1855,4,FALSE),VLOOKUP(Fullmath[[#This Row],[M2]],$H1857:$L$2227,4,FALSE)),0)</f>
        <v>0</v>
      </c>
      <c r="W1856" s="15">
        <f>IFERROR(_xlfn.IFNA(VLOOKUP(Fullmath[[#This Row],[M3]],$H$2:$L1855,2,FALSE),VLOOKUP(Fullmath[[#This Row],[M3]],$H1857:$L$2227,2,FALSE)),0)</f>
        <v>0</v>
      </c>
      <c r="X1856" s="16">
        <f>IFERROR(_xlfn.IFNA(VLOOKUP(Fullmath[[#This Row],[M3]],$H$2:$L1855,4,FALSE),VLOOKUP(Fullmath[[#This Row],[M3]],$H1857:$L$2227,4,FALSE)),0)</f>
        <v>0</v>
      </c>
      <c r="AA1856" s="15">
        <f>IFERROR(_xlfn.IFNA(VLOOKUP(Fullmath[[#This Row],[M4]],$H$2:$L1855,2,FALSE),VLOOKUP(Fullmath[[#This Row],[M4]],$H1857:$L$2227,2,FALSE)),0)</f>
        <v>0</v>
      </c>
      <c r="AB1856" s="16">
        <f>IFERROR(_xlfn.IFNA(VLOOKUP(Fullmath[[#This Row],[M4]],$H$2:$L1855,4,FALSE),VLOOKUP(Fullmath[[#This Row],[M4]],$H1857:$L$2227,4,FALSE)),0)</f>
        <v>0</v>
      </c>
      <c r="AE1856" s="15">
        <f>IFERROR(_xlfn.IFNA(VLOOKUP(Fullmath[[#This Row],[M5]],$H$2:$L1855,2,FALSE),VLOOKUP(Fullmath[[#This Row],[M5]],$H1857:$L$2227,2,FALSE)),0)</f>
        <v>0</v>
      </c>
      <c r="AF1856" s="16">
        <f>IFERROR(_xlfn.IFNA(VLOOKUP(Fullmath[[#This Row],[M5]],$H$2:$L1855,4,FALSE),VLOOKUP(Fullmath[[#This Row],[M5]],$H1857:$L$2227,4,FALSE)),0)</f>
        <v>0</v>
      </c>
      <c r="AI1856" s="15">
        <f>IFERROR(_xlfn.IFNA(VLOOKUP(Fullmath[[#This Row],[M6]],$H$2:$L1855,2,FALSE),VLOOKUP(Fullmath[[#This Row],[M6]],$H1857:$L$2227,2,FALSE)),0)</f>
        <v>0</v>
      </c>
      <c r="AJ1856" s="16">
        <f>IFERROR(_xlfn.IFNA(VLOOKUP(Fullmath[[#This Row],[M6]],$H$2:$L1855,4,FALSE),VLOOKUP(Fullmath[[#This Row],[M6]],$H1857:$L$2227,4,FALSE)),0)</f>
        <v>0</v>
      </c>
      <c r="AM1856" s="6">
        <f>(IFERROR(VLOOKUP(AK1856,Components[[Name]:[Price]],2,FALSE),0))</f>
        <v>0</v>
      </c>
      <c r="AP1856" s="6">
        <f>(IFERROR(VLOOKUP(AN1856,Components[[Name]:[Price]],2,FALSE),0))</f>
        <v>0</v>
      </c>
      <c r="AS1856" s="6">
        <f>(IFERROR(VLOOKUP(AQ1856,Components[[Name]:[Price]],2,FALSE),0))</f>
        <v>0</v>
      </c>
      <c r="AV1856" s="6">
        <f>(IFERROR(VLOOKUP(AT1856,Components[[Name]:[Price]],2,FALSE),0))</f>
        <v>0</v>
      </c>
      <c r="AY1856" s="6">
        <f>(IFERROR(VLOOKUP(AW1856,Components[[Name]:[Price]],2,FALSE),0))</f>
        <v>0</v>
      </c>
      <c r="BB1856" s="6">
        <f>(IFERROR(VLOOKUP(AZ1856,Components[[Name]:[Price]],2,FALSE),0))</f>
        <v>0</v>
      </c>
    </row>
    <row r="1857" spans="9:54" x14ac:dyDescent="0.2">
      <c r="I1857" s="7" t="e">
        <f>Fullmath[[#This Row],[Total CP]]/Fullmath[[#This Row],[Quantity]]</f>
        <v>#DIV/0!</v>
      </c>
      <c r="J18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7" s="6" t="e">
        <f>Fullmath[[#This Row],[Mat Cost]]/Fullmath[[#This Row],[Quantity]]</f>
        <v>#DIV/0!</v>
      </c>
      <c r="L18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7" s="14"/>
      <c r="O1857" s="15">
        <f>IFERROR(_xlfn.IFNA(VLOOKUP(Fullmath[[#This Row],[M1]],$H$2:$L1856,2,FALSE),VLOOKUP(Fullmath[[#This Row],[M1]],$H1858:$L$2227,2,FALSE)),0)</f>
        <v>0</v>
      </c>
      <c r="P1857" s="16">
        <f>IFERROR(_xlfn.IFNA(VLOOKUP(Fullmath[[#This Row],[M1]],$H$2:$L1856,4,FALSE),VLOOKUP(Fullmath[[#This Row],[M1]],$H1858:$L$2227,4,FALSE)),0)</f>
        <v>0</v>
      </c>
      <c r="S1857" s="15">
        <f>IFERROR(_xlfn.IFNA(VLOOKUP(Fullmath[[#This Row],[M2]],$H$2:$L1856,2,FALSE),VLOOKUP(Fullmath[[#This Row],[M2]],$H1858:$L$2227,2,FALSE)),0)</f>
        <v>0</v>
      </c>
      <c r="T1857" s="16">
        <f>IFERROR(_xlfn.IFNA(VLOOKUP(Fullmath[[#This Row],[M2]],$H$2:$L1856,4,FALSE),VLOOKUP(Fullmath[[#This Row],[M2]],$H1858:$L$2227,4,FALSE)),0)</f>
        <v>0</v>
      </c>
      <c r="W1857" s="15">
        <f>IFERROR(_xlfn.IFNA(VLOOKUP(Fullmath[[#This Row],[M3]],$H$2:$L1856,2,FALSE),VLOOKUP(Fullmath[[#This Row],[M3]],$H1858:$L$2227,2,FALSE)),0)</f>
        <v>0</v>
      </c>
      <c r="X1857" s="16">
        <f>IFERROR(_xlfn.IFNA(VLOOKUP(Fullmath[[#This Row],[M3]],$H$2:$L1856,4,FALSE),VLOOKUP(Fullmath[[#This Row],[M3]],$H1858:$L$2227,4,FALSE)),0)</f>
        <v>0</v>
      </c>
      <c r="AA1857" s="15">
        <f>IFERROR(_xlfn.IFNA(VLOOKUP(Fullmath[[#This Row],[M4]],$H$2:$L1856,2,FALSE),VLOOKUP(Fullmath[[#This Row],[M4]],$H1858:$L$2227,2,FALSE)),0)</f>
        <v>0</v>
      </c>
      <c r="AB1857" s="16">
        <f>IFERROR(_xlfn.IFNA(VLOOKUP(Fullmath[[#This Row],[M4]],$H$2:$L1856,4,FALSE),VLOOKUP(Fullmath[[#This Row],[M4]],$H1858:$L$2227,4,FALSE)),0)</f>
        <v>0</v>
      </c>
      <c r="AE1857" s="15">
        <f>IFERROR(_xlfn.IFNA(VLOOKUP(Fullmath[[#This Row],[M5]],$H$2:$L1856,2,FALSE),VLOOKUP(Fullmath[[#This Row],[M5]],$H1858:$L$2227,2,FALSE)),0)</f>
        <v>0</v>
      </c>
      <c r="AF1857" s="16">
        <f>IFERROR(_xlfn.IFNA(VLOOKUP(Fullmath[[#This Row],[M5]],$H$2:$L1856,4,FALSE),VLOOKUP(Fullmath[[#This Row],[M5]],$H1858:$L$2227,4,FALSE)),0)</f>
        <v>0</v>
      </c>
      <c r="AI1857" s="15">
        <f>IFERROR(_xlfn.IFNA(VLOOKUP(Fullmath[[#This Row],[M6]],$H$2:$L1856,2,FALSE),VLOOKUP(Fullmath[[#This Row],[M6]],$H1858:$L$2227,2,FALSE)),0)</f>
        <v>0</v>
      </c>
      <c r="AJ1857" s="16">
        <f>IFERROR(_xlfn.IFNA(VLOOKUP(Fullmath[[#This Row],[M6]],$H$2:$L1856,4,FALSE),VLOOKUP(Fullmath[[#This Row],[M6]],$H1858:$L$2227,4,FALSE)),0)</f>
        <v>0</v>
      </c>
      <c r="AM1857" s="6">
        <f>(IFERROR(VLOOKUP(AK1857,Components[[Name]:[Price]],2,FALSE),0))</f>
        <v>0</v>
      </c>
      <c r="AP1857" s="6">
        <f>(IFERROR(VLOOKUP(AN1857,Components[[Name]:[Price]],2,FALSE),0))</f>
        <v>0</v>
      </c>
      <c r="AS1857" s="6">
        <f>(IFERROR(VLOOKUP(AQ1857,Components[[Name]:[Price]],2,FALSE),0))</f>
        <v>0</v>
      </c>
      <c r="AV1857" s="6">
        <f>(IFERROR(VLOOKUP(AT1857,Components[[Name]:[Price]],2,FALSE),0))</f>
        <v>0</v>
      </c>
      <c r="AY1857" s="6">
        <f>(IFERROR(VLOOKUP(AW1857,Components[[Name]:[Price]],2,FALSE),0))</f>
        <v>0</v>
      </c>
      <c r="BB1857" s="6">
        <f>(IFERROR(VLOOKUP(AZ1857,Components[[Name]:[Price]],2,FALSE),0))</f>
        <v>0</v>
      </c>
    </row>
    <row r="1858" spans="9:54" x14ac:dyDescent="0.2">
      <c r="I1858" s="7" t="e">
        <f>Fullmath[[#This Row],[Total CP]]/Fullmath[[#This Row],[Quantity]]</f>
        <v>#DIV/0!</v>
      </c>
      <c r="J18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8" s="6" t="e">
        <f>Fullmath[[#This Row],[Mat Cost]]/Fullmath[[#This Row],[Quantity]]</f>
        <v>#DIV/0!</v>
      </c>
      <c r="L18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8" s="14"/>
      <c r="O1858" s="15">
        <f>IFERROR(_xlfn.IFNA(VLOOKUP(Fullmath[[#This Row],[M1]],$H$2:$L1857,2,FALSE),VLOOKUP(Fullmath[[#This Row],[M1]],$H1859:$L$2227,2,FALSE)),0)</f>
        <v>0</v>
      </c>
      <c r="P1858" s="16">
        <f>IFERROR(_xlfn.IFNA(VLOOKUP(Fullmath[[#This Row],[M1]],$H$2:$L1857,4,FALSE),VLOOKUP(Fullmath[[#This Row],[M1]],$H1859:$L$2227,4,FALSE)),0)</f>
        <v>0</v>
      </c>
      <c r="S1858" s="15">
        <f>IFERROR(_xlfn.IFNA(VLOOKUP(Fullmath[[#This Row],[M2]],$H$2:$L1857,2,FALSE),VLOOKUP(Fullmath[[#This Row],[M2]],$H1859:$L$2227,2,FALSE)),0)</f>
        <v>0</v>
      </c>
      <c r="T1858" s="16">
        <f>IFERROR(_xlfn.IFNA(VLOOKUP(Fullmath[[#This Row],[M2]],$H$2:$L1857,4,FALSE),VLOOKUP(Fullmath[[#This Row],[M2]],$H1859:$L$2227,4,FALSE)),0)</f>
        <v>0</v>
      </c>
      <c r="W1858" s="15">
        <f>IFERROR(_xlfn.IFNA(VLOOKUP(Fullmath[[#This Row],[M3]],$H$2:$L1857,2,FALSE),VLOOKUP(Fullmath[[#This Row],[M3]],$H1859:$L$2227,2,FALSE)),0)</f>
        <v>0</v>
      </c>
      <c r="X1858" s="16">
        <f>IFERROR(_xlfn.IFNA(VLOOKUP(Fullmath[[#This Row],[M3]],$H$2:$L1857,4,FALSE),VLOOKUP(Fullmath[[#This Row],[M3]],$H1859:$L$2227,4,FALSE)),0)</f>
        <v>0</v>
      </c>
      <c r="AA1858" s="15">
        <f>IFERROR(_xlfn.IFNA(VLOOKUP(Fullmath[[#This Row],[M4]],$H$2:$L1857,2,FALSE),VLOOKUP(Fullmath[[#This Row],[M4]],$H1859:$L$2227,2,FALSE)),0)</f>
        <v>0</v>
      </c>
      <c r="AB1858" s="16">
        <f>IFERROR(_xlfn.IFNA(VLOOKUP(Fullmath[[#This Row],[M4]],$H$2:$L1857,4,FALSE),VLOOKUP(Fullmath[[#This Row],[M4]],$H1859:$L$2227,4,FALSE)),0)</f>
        <v>0</v>
      </c>
      <c r="AE1858" s="15">
        <f>IFERROR(_xlfn.IFNA(VLOOKUP(Fullmath[[#This Row],[M5]],$H$2:$L1857,2,FALSE),VLOOKUP(Fullmath[[#This Row],[M5]],$H1859:$L$2227,2,FALSE)),0)</f>
        <v>0</v>
      </c>
      <c r="AF1858" s="16">
        <f>IFERROR(_xlfn.IFNA(VLOOKUP(Fullmath[[#This Row],[M5]],$H$2:$L1857,4,FALSE),VLOOKUP(Fullmath[[#This Row],[M5]],$H1859:$L$2227,4,FALSE)),0)</f>
        <v>0</v>
      </c>
      <c r="AI1858" s="15">
        <f>IFERROR(_xlfn.IFNA(VLOOKUP(Fullmath[[#This Row],[M6]],$H$2:$L1857,2,FALSE),VLOOKUP(Fullmath[[#This Row],[M6]],$H1859:$L$2227,2,FALSE)),0)</f>
        <v>0</v>
      </c>
      <c r="AJ1858" s="16">
        <f>IFERROR(_xlfn.IFNA(VLOOKUP(Fullmath[[#This Row],[M6]],$H$2:$L1857,4,FALSE),VLOOKUP(Fullmath[[#This Row],[M6]],$H1859:$L$2227,4,FALSE)),0)</f>
        <v>0</v>
      </c>
      <c r="AM1858" s="6">
        <f>(IFERROR(VLOOKUP(AK1858,Components[[Name]:[Price]],2,FALSE),0))</f>
        <v>0</v>
      </c>
      <c r="AP1858" s="6">
        <f>(IFERROR(VLOOKUP(AN1858,Components[[Name]:[Price]],2,FALSE),0))</f>
        <v>0</v>
      </c>
      <c r="AS1858" s="6">
        <f>(IFERROR(VLOOKUP(AQ1858,Components[[Name]:[Price]],2,FALSE),0))</f>
        <v>0</v>
      </c>
      <c r="AV1858" s="6">
        <f>(IFERROR(VLOOKUP(AT1858,Components[[Name]:[Price]],2,FALSE),0))</f>
        <v>0</v>
      </c>
      <c r="AY1858" s="6">
        <f>(IFERROR(VLOOKUP(AW1858,Components[[Name]:[Price]],2,FALSE),0))</f>
        <v>0</v>
      </c>
      <c r="BB1858" s="6">
        <f>(IFERROR(VLOOKUP(AZ1858,Components[[Name]:[Price]],2,FALSE),0))</f>
        <v>0</v>
      </c>
    </row>
    <row r="1859" spans="9:54" x14ac:dyDescent="0.2">
      <c r="I1859" s="7" t="e">
        <f>Fullmath[[#This Row],[Total CP]]/Fullmath[[#This Row],[Quantity]]</f>
        <v>#DIV/0!</v>
      </c>
      <c r="J18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59" s="6" t="e">
        <f>Fullmath[[#This Row],[Mat Cost]]/Fullmath[[#This Row],[Quantity]]</f>
        <v>#DIV/0!</v>
      </c>
      <c r="L18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59" s="14"/>
      <c r="O1859" s="15">
        <f>IFERROR(_xlfn.IFNA(VLOOKUP(Fullmath[[#This Row],[M1]],$H$2:$L1858,2,FALSE),VLOOKUP(Fullmath[[#This Row],[M1]],$H1860:$L$2227,2,FALSE)),0)</f>
        <v>0</v>
      </c>
      <c r="P1859" s="16">
        <f>IFERROR(_xlfn.IFNA(VLOOKUP(Fullmath[[#This Row],[M1]],$H$2:$L1858,4,FALSE),VLOOKUP(Fullmath[[#This Row],[M1]],$H1860:$L$2227,4,FALSE)),0)</f>
        <v>0</v>
      </c>
      <c r="S1859" s="15">
        <f>IFERROR(_xlfn.IFNA(VLOOKUP(Fullmath[[#This Row],[M2]],$H$2:$L1858,2,FALSE),VLOOKUP(Fullmath[[#This Row],[M2]],$H1860:$L$2227,2,FALSE)),0)</f>
        <v>0</v>
      </c>
      <c r="T1859" s="16">
        <f>IFERROR(_xlfn.IFNA(VLOOKUP(Fullmath[[#This Row],[M2]],$H$2:$L1858,4,FALSE),VLOOKUP(Fullmath[[#This Row],[M2]],$H1860:$L$2227,4,FALSE)),0)</f>
        <v>0</v>
      </c>
      <c r="W1859" s="15">
        <f>IFERROR(_xlfn.IFNA(VLOOKUP(Fullmath[[#This Row],[M3]],$H$2:$L1858,2,FALSE),VLOOKUP(Fullmath[[#This Row],[M3]],$H1860:$L$2227,2,FALSE)),0)</f>
        <v>0</v>
      </c>
      <c r="X1859" s="16">
        <f>IFERROR(_xlfn.IFNA(VLOOKUP(Fullmath[[#This Row],[M3]],$H$2:$L1858,4,FALSE),VLOOKUP(Fullmath[[#This Row],[M3]],$H1860:$L$2227,4,FALSE)),0)</f>
        <v>0</v>
      </c>
      <c r="AA1859" s="15">
        <f>IFERROR(_xlfn.IFNA(VLOOKUP(Fullmath[[#This Row],[M4]],$H$2:$L1858,2,FALSE),VLOOKUP(Fullmath[[#This Row],[M4]],$H1860:$L$2227,2,FALSE)),0)</f>
        <v>0</v>
      </c>
      <c r="AB1859" s="16">
        <f>IFERROR(_xlfn.IFNA(VLOOKUP(Fullmath[[#This Row],[M4]],$H$2:$L1858,4,FALSE),VLOOKUP(Fullmath[[#This Row],[M4]],$H1860:$L$2227,4,FALSE)),0)</f>
        <v>0</v>
      </c>
      <c r="AE1859" s="15">
        <f>IFERROR(_xlfn.IFNA(VLOOKUP(Fullmath[[#This Row],[M5]],$H$2:$L1858,2,FALSE),VLOOKUP(Fullmath[[#This Row],[M5]],$H1860:$L$2227,2,FALSE)),0)</f>
        <v>0</v>
      </c>
      <c r="AF1859" s="16">
        <f>IFERROR(_xlfn.IFNA(VLOOKUP(Fullmath[[#This Row],[M5]],$H$2:$L1858,4,FALSE),VLOOKUP(Fullmath[[#This Row],[M5]],$H1860:$L$2227,4,FALSE)),0)</f>
        <v>0</v>
      </c>
      <c r="AI1859" s="15">
        <f>IFERROR(_xlfn.IFNA(VLOOKUP(Fullmath[[#This Row],[M6]],$H$2:$L1858,2,FALSE),VLOOKUP(Fullmath[[#This Row],[M6]],$H1860:$L$2227,2,FALSE)),0)</f>
        <v>0</v>
      </c>
      <c r="AJ1859" s="16">
        <f>IFERROR(_xlfn.IFNA(VLOOKUP(Fullmath[[#This Row],[M6]],$H$2:$L1858,4,FALSE),VLOOKUP(Fullmath[[#This Row],[M6]],$H1860:$L$2227,4,FALSE)),0)</f>
        <v>0</v>
      </c>
      <c r="AM1859" s="6">
        <f>(IFERROR(VLOOKUP(AK1859,Components[[Name]:[Price]],2,FALSE),0))</f>
        <v>0</v>
      </c>
      <c r="AP1859" s="6">
        <f>(IFERROR(VLOOKUP(AN1859,Components[[Name]:[Price]],2,FALSE),0))</f>
        <v>0</v>
      </c>
      <c r="AS1859" s="6">
        <f>(IFERROR(VLOOKUP(AQ1859,Components[[Name]:[Price]],2,FALSE),0))</f>
        <v>0</v>
      </c>
      <c r="AV1859" s="6">
        <f>(IFERROR(VLOOKUP(AT1859,Components[[Name]:[Price]],2,FALSE),0))</f>
        <v>0</v>
      </c>
      <c r="AY1859" s="6">
        <f>(IFERROR(VLOOKUP(AW1859,Components[[Name]:[Price]],2,FALSE),0))</f>
        <v>0</v>
      </c>
      <c r="BB1859" s="6">
        <f>(IFERROR(VLOOKUP(AZ1859,Components[[Name]:[Price]],2,FALSE),0))</f>
        <v>0</v>
      </c>
    </row>
    <row r="1860" spans="9:54" x14ac:dyDescent="0.2">
      <c r="I1860" s="7" t="e">
        <f>Fullmath[[#This Row],[Total CP]]/Fullmath[[#This Row],[Quantity]]</f>
        <v>#DIV/0!</v>
      </c>
      <c r="J18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0" s="6" t="e">
        <f>Fullmath[[#This Row],[Mat Cost]]/Fullmath[[#This Row],[Quantity]]</f>
        <v>#DIV/0!</v>
      </c>
      <c r="L18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0" s="14"/>
      <c r="O1860" s="15">
        <f>IFERROR(_xlfn.IFNA(VLOOKUP(Fullmath[[#This Row],[M1]],$H$2:$L1859,2,FALSE),VLOOKUP(Fullmath[[#This Row],[M1]],$H1861:$L$2227,2,FALSE)),0)</f>
        <v>0</v>
      </c>
      <c r="P1860" s="16">
        <f>IFERROR(_xlfn.IFNA(VLOOKUP(Fullmath[[#This Row],[M1]],$H$2:$L1859,4,FALSE),VLOOKUP(Fullmath[[#This Row],[M1]],$H1861:$L$2227,4,FALSE)),0)</f>
        <v>0</v>
      </c>
      <c r="S1860" s="15">
        <f>IFERROR(_xlfn.IFNA(VLOOKUP(Fullmath[[#This Row],[M2]],$H$2:$L1859,2,FALSE),VLOOKUP(Fullmath[[#This Row],[M2]],$H1861:$L$2227,2,FALSE)),0)</f>
        <v>0</v>
      </c>
      <c r="T1860" s="16">
        <f>IFERROR(_xlfn.IFNA(VLOOKUP(Fullmath[[#This Row],[M2]],$H$2:$L1859,4,FALSE),VLOOKUP(Fullmath[[#This Row],[M2]],$H1861:$L$2227,4,FALSE)),0)</f>
        <v>0</v>
      </c>
      <c r="W1860" s="15">
        <f>IFERROR(_xlfn.IFNA(VLOOKUP(Fullmath[[#This Row],[M3]],$H$2:$L1859,2,FALSE),VLOOKUP(Fullmath[[#This Row],[M3]],$H1861:$L$2227,2,FALSE)),0)</f>
        <v>0</v>
      </c>
      <c r="X1860" s="16">
        <f>IFERROR(_xlfn.IFNA(VLOOKUP(Fullmath[[#This Row],[M3]],$H$2:$L1859,4,FALSE),VLOOKUP(Fullmath[[#This Row],[M3]],$H1861:$L$2227,4,FALSE)),0)</f>
        <v>0</v>
      </c>
      <c r="AA1860" s="15">
        <f>IFERROR(_xlfn.IFNA(VLOOKUP(Fullmath[[#This Row],[M4]],$H$2:$L1859,2,FALSE),VLOOKUP(Fullmath[[#This Row],[M4]],$H1861:$L$2227,2,FALSE)),0)</f>
        <v>0</v>
      </c>
      <c r="AB1860" s="16">
        <f>IFERROR(_xlfn.IFNA(VLOOKUP(Fullmath[[#This Row],[M4]],$H$2:$L1859,4,FALSE),VLOOKUP(Fullmath[[#This Row],[M4]],$H1861:$L$2227,4,FALSE)),0)</f>
        <v>0</v>
      </c>
      <c r="AE1860" s="15">
        <f>IFERROR(_xlfn.IFNA(VLOOKUP(Fullmath[[#This Row],[M5]],$H$2:$L1859,2,FALSE),VLOOKUP(Fullmath[[#This Row],[M5]],$H1861:$L$2227,2,FALSE)),0)</f>
        <v>0</v>
      </c>
      <c r="AF1860" s="16">
        <f>IFERROR(_xlfn.IFNA(VLOOKUP(Fullmath[[#This Row],[M5]],$H$2:$L1859,4,FALSE),VLOOKUP(Fullmath[[#This Row],[M5]],$H1861:$L$2227,4,FALSE)),0)</f>
        <v>0</v>
      </c>
      <c r="AI1860" s="15">
        <f>IFERROR(_xlfn.IFNA(VLOOKUP(Fullmath[[#This Row],[M6]],$H$2:$L1859,2,FALSE),VLOOKUP(Fullmath[[#This Row],[M6]],$H1861:$L$2227,2,FALSE)),0)</f>
        <v>0</v>
      </c>
      <c r="AJ1860" s="16">
        <f>IFERROR(_xlfn.IFNA(VLOOKUP(Fullmath[[#This Row],[M6]],$H$2:$L1859,4,FALSE),VLOOKUP(Fullmath[[#This Row],[M6]],$H1861:$L$2227,4,FALSE)),0)</f>
        <v>0</v>
      </c>
      <c r="AM1860" s="6">
        <f>(IFERROR(VLOOKUP(AK1860,Components[[Name]:[Price]],2,FALSE),0))</f>
        <v>0</v>
      </c>
      <c r="AP1860" s="6">
        <f>(IFERROR(VLOOKUP(AN1860,Components[[Name]:[Price]],2,FALSE),0))</f>
        <v>0</v>
      </c>
      <c r="AS1860" s="6">
        <f>(IFERROR(VLOOKUP(AQ1860,Components[[Name]:[Price]],2,FALSE),0))</f>
        <v>0</v>
      </c>
      <c r="AV1860" s="6">
        <f>(IFERROR(VLOOKUP(AT1860,Components[[Name]:[Price]],2,FALSE),0))</f>
        <v>0</v>
      </c>
      <c r="AY1860" s="6">
        <f>(IFERROR(VLOOKUP(AW1860,Components[[Name]:[Price]],2,FALSE),0))</f>
        <v>0</v>
      </c>
      <c r="BB1860" s="6">
        <f>(IFERROR(VLOOKUP(AZ1860,Components[[Name]:[Price]],2,FALSE),0))</f>
        <v>0</v>
      </c>
    </row>
    <row r="1861" spans="9:54" x14ac:dyDescent="0.2">
      <c r="I1861" s="7" t="e">
        <f>Fullmath[[#This Row],[Total CP]]/Fullmath[[#This Row],[Quantity]]</f>
        <v>#DIV/0!</v>
      </c>
      <c r="J18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1" s="6" t="e">
        <f>Fullmath[[#This Row],[Mat Cost]]/Fullmath[[#This Row],[Quantity]]</f>
        <v>#DIV/0!</v>
      </c>
      <c r="L18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1" s="14"/>
      <c r="O1861" s="15">
        <f>IFERROR(_xlfn.IFNA(VLOOKUP(Fullmath[[#This Row],[M1]],$H$2:$L1860,2,FALSE),VLOOKUP(Fullmath[[#This Row],[M1]],$H1862:$L$2227,2,FALSE)),0)</f>
        <v>0</v>
      </c>
      <c r="P1861" s="16">
        <f>IFERROR(_xlfn.IFNA(VLOOKUP(Fullmath[[#This Row],[M1]],$H$2:$L1860,4,FALSE),VLOOKUP(Fullmath[[#This Row],[M1]],$H1862:$L$2227,4,FALSE)),0)</f>
        <v>0</v>
      </c>
      <c r="S1861" s="15">
        <f>IFERROR(_xlfn.IFNA(VLOOKUP(Fullmath[[#This Row],[M2]],$H$2:$L1860,2,FALSE),VLOOKUP(Fullmath[[#This Row],[M2]],$H1862:$L$2227,2,FALSE)),0)</f>
        <v>0</v>
      </c>
      <c r="T1861" s="16">
        <f>IFERROR(_xlfn.IFNA(VLOOKUP(Fullmath[[#This Row],[M2]],$H$2:$L1860,4,FALSE),VLOOKUP(Fullmath[[#This Row],[M2]],$H1862:$L$2227,4,FALSE)),0)</f>
        <v>0</v>
      </c>
      <c r="W1861" s="15">
        <f>IFERROR(_xlfn.IFNA(VLOOKUP(Fullmath[[#This Row],[M3]],$H$2:$L1860,2,FALSE),VLOOKUP(Fullmath[[#This Row],[M3]],$H1862:$L$2227,2,FALSE)),0)</f>
        <v>0</v>
      </c>
      <c r="X1861" s="16">
        <f>IFERROR(_xlfn.IFNA(VLOOKUP(Fullmath[[#This Row],[M3]],$H$2:$L1860,4,FALSE),VLOOKUP(Fullmath[[#This Row],[M3]],$H1862:$L$2227,4,FALSE)),0)</f>
        <v>0</v>
      </c>
      <c r="AA1861" s="15">
        <f>IFERROR(_xlfn.IFNA(VLOOKUP(Fullmath[[#This Row],[M4]],$H$2:$L1860,2,FALSE),VLOOKUP(Fullmath[[#This Row],[M4]],$H1862:$L$2227,2,FALSE)),0)</f>
        <v>0</v>
      </c>
      <c r="AB1861" s="16">
        <f>IFERROR(_xlfn.IFNA(VLOOKUP(Fullmath[[#This Row],[M4]],$H$2:$L1860,4,FALSE),VLOOKUP(Fullmath[[#This Row],[M4]],$H1862:$L$2227,4,FALSE)),0)</f>
        <v>0</v>
      </c>
      <c r="AE1861" s="15">
        <f>IFERROR(_xlfn.IFNA(VLOOKUP(Fullmath[[#This Row],[M5]],$H$2:$L1860,2,FALSE),VLOOKUP(Fullmath[[#This Row],[M5]],$H1862:$L$2227,2,FALSE)),0)</f>
        <v>0</v>
      </c>
      <c r="AF1861" s="16">
        <f>IFERROR(_xlfn.IFNA(VLOOKUP(Fullmath[[#This Row],[M5]],$H$2:$L1860,4,FALSE),VLOOKUP(Fullmath[[#This Row],[M5]],$H1862:$L$2227,4,FALSE)),0)</f>
        <v>0</v>
      </c>
      <c r="AI1861" s="15">
        <f>IFERROR(_xlfn.IFNA(VLOOKUP(Fullmath[[#This Row],[M6]],$H$2:$L1860,2,FALSE),VLOOKUP(Fullmath[[#This Row],[M6]],$H1862:$L$2227,2,FALSE)),0)</f>
        <v>0</v>
      </c>
      <c r="AJ1861" s="16">
        <f>IFERROR(_xlfn.IFNA(VLOOKUP(Fullmath[[#This Row],[M6]],$H$2:$L1860,4,FALSE),VLOOKUP(Fullmath[[#This Row],[M6]],$H1862:$L$2227,4,FALSE)),0)</f>
        <v>0</v>
      </c>
      <c r="AM1861" s="6">
        <f>(IFERROR(VLOOKUP(AK1861,Components[[Name]:[Price]],2,FALSE),0))</f>
        <v>0</v>
      </c>
      <c r="AP1861" s="6">
        <f>(IFERROR(VLOOKUP(AN1861,Components[[Name]:[Price]],2,FALSE),0))</f>
        <v>0</v>
      </c>
      <c r="AS1861" s="6">
        <f>(IFERROR(VLOOKUP(AQ1861,Components[[Name]:[Price]],2,FALSE),0))</f>
        <v>0</v>
      </c>
      <c r="AV1861" s="6">
        <f>(IFERROR(VLOOKUP(AT1861,Components[[Name]:[Price]],2,FALSE),0))</f>
        <v>0</v>
      </c>
      <c r="AY1861" s="6">
        <f>(IFERROR(VLOOKUP(AW1861,Components[[Name]:[Price]],2,FALSE),0))</f>
        <v>0</v>
      </c>
      <c r="BB1861" s="6">
        <f>(IFERROR(VLOOKUP(AZ1861,Components[[Name]:[Price]],2,FALSE),0))</f>
        <v>0</v>
      </c>
    </row>
    <row r="1862" spans="9:54" x14ac:dyDescent="0.2">
      <c r="I1862" s="7" t="e">
        <f>Fullmath[[#This Row],[Total CP]]/Fullmath[[#This Row],[Quantity]]</f>
        <v>#DIV/0!</v>
      </c>
      <c r="J18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2" s="6" t="e">
        <f>Fullmath[[#This Row],[Mat Cost]]/Fullmath[[#This Row],[Quantity]]</f>
        <v>#DIV/0!</v>
      </c>
      <c r="L18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2" s="14"/>
      <c r="O1862" s="15">
        <f>IFERROR(_xlfn.IFNA(VLOOKUP(Fullmath[[#This Row],[M1]],$H$2:$L1861,2,FALSE),VLOOKUP(Fullmath[[#This Row],[M1]],$H1863:$L$2227,2,FALSE)),0)</f>
        <v>0</v>
      </c>
      <c r="P1862" s="16">
        <f>IFERROR(_xlfn.IFNA(VLOOKUP(Fullmath[[#This Row],[M1]],$H$2:$L1861,4,FALSE),VLOOKUP(Fullmath[[#This Row],[M1]],$H1863:$L$2227,4,FALSE)),0)</f>
        <v>0</v>
      </c>
      <c r="S1862" s="15">
        <f>IFERROR(_xlfn.IFNA(VLOOKUP(Fullmath[[#This Row],[M2]],$H$2:$L1861,2,FALSE),VLOOKUP(Fullmath[[#This Row],[M2]],$H1863:$L$2227,2,FALSE)),0)</f>
        <v>0</v>
      </c>
      <c r="T1862" s="16">
        <f>IFERROR(_xlfn.IFNA(VLOOKUP(Fullmath[[#This Row],[M2]],$H$2:$L1861,4,FALSE),VLOOKUP(Fullmath[[#This Row],[M2]],$H1863:$L$2227,4,FALSE)),0)</f>
        <v>0</v>
      </c>
      <c r="W1862" s="15">
        <f>IFERROR(_xlfn.IFNA(VLOOKUP(Fullmath[[#This Row],[M3]],$H$2:$L1861,2,FALSE),VLOOKUP(Fullmath[[#This Row],[M3]],$H1863:$L$2227,2,FALSE)),0)</f>
        <v>0</v>
      </c>
      <c r="X1862" s="16">
        <f>IFERROR(_xlfn.IFNA(VLOOKUP(Fullmath[[#This Row],[M3]],$H$2:$L1861,4,FALSE),VLOOKUP(Fullmath[[#This Row],[M3]],$H1863:$L$2227,4,FALSE)),0)</f>
        <v>0</v>
      </c>
      <c r="AA1862" s="15">
        <f>IFERROR(_xlfn.IFNA(VLOOKUP(Fullmath[[#This Row],[M4]],$H$2:$L1861,2,FALSE),VLOOKUP(Fullmath[[#This Row],[M4]],$H1863:$L$2227,2,FALSE)),0)</f>
        <v>0</v>
      </c>
      <c r="AB1862" s="16">
        <f>IFERROR(_xlfn.IFNA(VLOOKUP(Fullmath[[#This Row],[M4]],$H$2:$L1861,4,FALSE),VLOOKUP(Fullmath[[#This Row],[M4]],$H1863:$L$2227,4,FALSE)),0)</f>
        <v>0</v>
      </c>
      <c r="AE1862" s="15">
        <f>IFERROR(_xlfn.IFNA(VLOOKUP(Fullmath[[#This Row],[M5]],$H$2:$L1861,2,FALSE),VLOOKUP(Fullmath[[#This Row],[M5]],$H1863:$L$2227,2,FALSE)),0)</f>
        <v>0</v>
      </c>
      <c r="AF1862" s="16">
        <f>IFERROR(_xlfn.IFNA(VLOOKUP(Fullmath[[#This Row],[M5]],$H$2:$L1861,4,FALSE),VLOOKUP(Fullmath[[#This Row],[M5]],$H1863:$L$2227,4,FALSE)),0)</f>
        <v>0</v>
      </c>
      <c r="AI1862" s="15">
        <f>IFERROR(_xlfn.IFNA(VLOOKUP(Fullmath[[#This Row],[M6]],$H$2:$L1861,2,FALSE),VLOOKUP(Fullmath[[#This Row],[M6]],$H1863:$L$2227,2,FALSE)),0)</f>
        <v>0</v>
      </c>
      <c r="AJ1862" s="16">
        <f>IFERROR(_xlfn.IFNA(VLOOKUP(Fullmath[[#This Row],[M6]],$H$2:$L1861,4,FALSE),VLOOKUP(Fullmath[[#This Row],[M6]],$H1863:$L$2227,4,FALSE)),0)</f>
        <v>0</v>
      </c>
      <c r="AM1862" s="6">
        <f>(IFERROR(VLOOKUP(AK1862,Components[[Name]:[Price]],2,FALSE),0))</f>
        <v>0</v>
      </c>
      <c r="AP1862" s="6">
        <f>(IFERROR(VLOOKUP(AN1862,Components[[Name]:[Price]],2,FALSE),0))</f>
        <v>0</v>
      </c>
      <c r="AS1862" s="6">
        <f>(IFERROR(VLOOKUP(AQ1862,Components[[Name]:[Price]],2,FALSE),0))</f>
        <v>0</v>
      </c>
      <c r="AV1862" s="6">
        <f>(IFERROR(VLOOKUP(AT1862,Components[[Name]:[Price]],2,FALSE),0))</f>
        <v>0</v>
      </c>
      <c r="AY1862" s="6">
        <f>(IFERROR(VLOOKUP(AW1862,Components[[Name]:[Price]],2,FALSE),0))</f>
        <v>0</v>
      </c>
      <c r="BB1862" s="6">
        <f>(IFERROR(VLOOKUP(AZ1862,Components[[Name]:[Price]],2,FALSE),0))</f>
        <v>0</v>
      </c>
    </row>
    <row r="1863" spans="9:54" x14ac:dyDescent="0.2">
      <c r="I1863" s="7" t="e">
        <f>Fullmath[[#This Row],[Total CP]]/Fullmath[[#This Row],[Quantity]]</f>
        <v>#DIV/0!</v>
      </c>
      <c r="J18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3" s="6" t="e">
        <f>Fullmath[[#This Row],[Mat Cost]]/Fullmath[[#This Row],[Quantity]]</f>
        <v>#DIV/0!</v>
      </c>
      <c r="L18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3" s="14"/>
      <c r="O1863" s="15">
        <f>IFERROR(_xlfn.IFNA(VLOOKUP(Fullmath[[#This Row],[M1]],$H$2:$L1862,2,FALSE),VLOOKUP(Fullmath[[#This Row],[M1]],$H1864:$L$2227,2,FALSE)),0)</f>
        <v>0</v>
      </c>
      <c r="P1863" s="16">
        <f>IFERROR(_xlfn.IFNA(VLOOKUP(Fullmath[[#This Row],[M1]],$H$2:$L1862,4,FALSE),VLOOKUP(Fullmath[[#This Row],[M1]],$H1864:$L$2227,4,FALSE)),0)</f>
        <v>0</v>
      </c>
      <c r="S1863" s="15">
        <f>IFERROR(_xlfn.IFNA(VLOOKUP(Fullmath[[#This Row],[M2]],$H$2:$L1862,2,FALSE),VLOOKUP(Fullmath[[#This Row],[M2]],$H1864:$L$2227,2,FALSE)),0)</f>
        <v>0</v>
      </c>
      <c r="T1863" s="16">
        <f>IFERROR(_xlfn.IFNA(VLOOKUP(Fullmath[[#This Row],[M2]],$H$2:$L1862,4,FALSE),VLOOKUP(Fullmath[[#This Row],[M2]],$H1864:$L$2227,4,FALSE)),0)</f>
        <v>0</v>
      </c>
      <c r="W1863" s="15">
        <f>IFERROR(_xlfn.IFNA(VLOOKUP(Fullmath[[#This Row],[M3]],$H$2:$L1862,2,FALSE),VLOOKUP(Fullmath[[#This Row],[M3]],$H1864:$L$2227,2,FALSE)),0)</f>
        <v>0</v>
      </c>
      <c r="X1863" s="16">
        <f>IFERROR(_xlfn.IFNA(VLOOKUP(Fullmath[[#This Row],[M3]],$H$2:$L1862,4,FALSE),VLOOKUP(Fullmath[[#This Row],[M3]],$H1864:$L$2227,4,FALSE)),0)</f>
        <v>0</v>
      </c>
      <c r="AA1863" s="15">
        <f>IFERROR(_xlfn.IFNA(VLOOKUP(Fullmath[[#This Row],[M4]],$H$2:$L1862,2,FALSE),VLOOKUP(Fullmath[[#This Row],[M4]],$H1864:$L$2227,2,FALSE)),0)</f>
        <v>0</v>
      </c>
      <c r="AB1863" s="16">
        <f>IFERROR(_xlfn.IFNA(VLOOKUP(Fullmath[[#This Row],[M4]],$H$2:$L1862,4,FALSE),VLOOKUP(Fullmath[[#This Row],[M4]],$H1864:$L$2227,4,FALSE)),0)</f>
        <v>0</v>
      </c>
      <c r="AE1863" s="15">
        <f>IFERROR(_xlfn.IFNA(VLOOKUP(Fullmath[[#This Row],[M5]],$H$2:$L1862,2,FALSE),VLOOKUP(Fullmath[[#This Row],[M5]],$H1864:$L$2227,2,FALSE)),0)</f>
        <v>0</v>
      </c>
      <c r="AF1863" s="16">
        <f>IFERROR(_xlfn.IFNA(VLOOKUP(Fullmath[[#This Row],[M5]],$H$2:$L1862,4,FALSE),VLOOKUP(Fullmath[[#This Row],[M5]],$H1864:$L$2227,4,FALSE)),0)</f>
        <v>0</v>
      </c>
      <c r="AI1863" s="15">
        <f>IFERROR(_xlfn.IFNA(VLOOKUP(Fullmath[[#This Row],[M6]],$H$2:$L1862,2,FALSE),VLOOKUP(Fullmath[[#This Row],[M6]],$H1864:$L$2227,2,FALSE)),0)</f>
        <v>0</v>
      </c>
      <c r="AJ1863" s="16">
        <f>IFERROR(_xlfn.IFNA(VLOOKUP(Fullmath[[#This Row],[M6]],$H$2:$L1862,4,FALSE),VLOOKUP(Fullmath[[#This Row],[M6]],$H1864:$L$2227,4,FALSE)),0)</f>
        <v>0</v>
      </c>
      <c r="AM1863" s="6">
        <f>(IFERROR(VLOOKUP(AK1863,Components[[Name]:[Price]],2,FALSE),0))</f>
        <v>0</v>
      </c>
      <c r="AP1863" s="6">
        <f>(IFERROR(VLOOKUP(AN1863,Components[[Name]:[Price]],2,FALSE),0))</f>
        <v>0</v>
      </c>
      <c r="AS1863" s="6">
        <f>(IFERROR(VLOOKUP(AQ1863,Components[[Name]:[Price]],2,FALSE),0))</f>
        <v>0</v>
      </c>
      <c r="AV1863" s="6">
        <f>(IFERROR(VLOOKUP(AT1863,Components[[Name]:[Price]],2,FALSE),0))</f>
        <v>0</v>
      </c>
      <c r="AY1863" s="6">
        <f>(IFERROR(VLOOKUP(AW1863,Components[[Name]:[Price]],2,FALSE),0))</f>
        <v>0</v>
      </c>
      <c r="BB1863" s="6">
        <f>(IFERROR(VLOOKUP(AZ1863,Components[[Name]:[Price]],2,FALSE),0))</f>
        <v>0</v>
      </c>
    </row>
    <row r="1864" spans="9:54" x14ac:dyDescent="0.2">
      <c r="I1864" s="7" t="e">
        <f>Fullmath[[#This Row],[Total CP]]/Fullmath[[#This Row],[Quantity]]</f>
        <v>#DIV/0!</v>
      </c>
      <c r="J18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4" s="6" t="e">
        <f>Fullmath[[#This Row],[Mat Cost]]/Fullmath[[#This Row],[Quantity]]</f>
        <v>#DIV/0!</v>
      </c>
      <c r="L18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4" s="14"/>
      <c r="O1864" s="15">
        <f>IFERROR(_xlfn.IFNA(VLOOKUP(Fullmath[[#This Row],[M1]],$H$2:$L1863,2,FALSE),VLOOKUP(Fullmath[[#This Row],[M1]],$H1865:$L$2227,2,FALSE)),0)</f>
        <v>0</v>
      </c>
      <c r="P1864" s="16">
        <f>IFERROR(_xlfn.IFNA(VLOOKUP(Fullmath[[#This Row],[M1]],$H$2:$L1863,4,FALSE),VLOOKUP(Fullmath[[#This Row],[M1]],$H1865:$L$2227,4,FALSE)),0)</f>
        <v>0</v>
      </c>
      <c r="S1864" s="15">
        <f>IFERROR(_xlfn.IFNA(VLOOKUP(Fullmath[[#This Row],[M2]],$H$2:$L1863,2,FALSE),VLOOKUP(Fullmath[[#This Row],[M2]],$H1865:$L$2227,2,FALSE)),0)</f>
        <v>0</v>
      </c>
      <c r="T1864" s="16">
        <f>IFERROR(_xlfn.IFNA(VLOOKUP(Fullmath[[#This Row],[M2]],$H$2:$L1863,4,FALSE),VLOOKUP(Fullmath[[#This Row],[M2]],$H1865:$L$2227,4,FALSE)),0)</f>
        <v>0</v>
      </c>
      <c r="W1864" s="15">
        <f>IFERROR(_xlfn.IFNA(VLOOKUP(Fullmath[[#This Row],[M3]],$H$2:$L1863,2,FALSE),VLOOKUP(Fullmath[[#This Row],[M3]],$H1865:$L$2227,2,FALSE)),0)</f>
        <v>0</v>
      </c>
      <c r="X1864" s="16">
        <f>IFERROR(_xlfn.IFNA(VLOOKUP(Fullmath[[#This Row],[M3]],$H$2:$L1863,4,FALSE),VLOOKUP(Fullmath[[#This Row],[M3]],$H1865:$L$2227,4,FALSE)),0)</f>
        <v>0</v>
      </c>
      <c r="AA1864" s="15">
        <f>IFERROR(_xlfn.IFNA(VLOOKUP(Fullmath[[#This Row],[M4]],$H$2:$L1863,2,FALSE),VLOOKUP(Fullmath[[#This Row],[M4]],$H1865:$L$2227,2,FALSE)),0)</f>
        <v>0</v>
      </c>
      <c r="AB1864" s="16">
        <f>IFERROR(_xlfn.IFNA(VLOOKUP(Fullmath[[#This Row],[M4]],$H$2:$L1863,4,FALSE),VLOOKUP(Fullmath[[#This Row],[M4]],$H1865:$L$2227,4,FALSE)),0)</f>
        <v>0</v>
      </c>
      <c r="AE1864" s="15">
        <f>IFERROR(_xlfn.IFNA(VLOOKUP(Fullmath[[#This Row],[M5]],$H$2:$L1863,2,FALSE),VLOOKUP(Fullmath[[#This Row],[M5]],$H1865:$L$2227,2,FALSE)),0)</f>
        <v>0</v>
      </c>
      <c r="AF1864" s="16">
        <f>IFERROR(_xlfn.IFNA(VLOOKUP(Fullmath[[#This Row],[M5]],$H$2:$L1863,4,FALSE),VLOOKUP(Fullmath[[#This Row],[M5]],$H1865:$L$2227,4,FALSE)),0)</f>
        <v>0</v>
      </c>
      <c r="AI1864" s="15">
        <f>IFERROR(_xlfn.IFNA(VLOOKUP(Fullmath[[#This Row],[M6]],$H$2:$L1863,2,FALSE),VLOOKUP(Fullmath[[#This Row],[M6]],$H1865:$L$2227,2,FALSE)),0)</f>
        <v>0</v>
      </c>
      <c r="AJ1864" s="16">
        <f>IFERROR(_xlfn.IFNA(VLOOKUP(Fullmath[[#This Row],[M6]],$H$2:$L1863,4,FALSE),VLOOKUP(Fullmath[[#This Row],[M6]],$H1865:$L$2227,4,FALSE)),0)</f>
        <v>0</v>
      </c>
      <c r="AM1864" s="6">
        <f>(IFERROR(VLOOKUP(AK1864,Components[[Name]:[Price]],2,FALSE),0))</f>
        <v>0</v>
      </c>
      <c r="AP1864" s="6">
        <f>(IFERROR(VLOOKUP(AN1864,Components[[Name]:[Price]],2,FALSE),0))</f>
        <v>0</v>
      </c>
      <c r="AS1864" s="6">
        <f>(IFERROR(VLOOKUP(AQ1864,Components[[Name]:[Price]],2,FALSE),0))</f>
        <v>0</v>
      </c>
      <c r="AV1864" s="6">
        <f>(IFERROR(VLOOKUP(AT1864,Components[[Name]:[Price]],2,FALSE),0))</f>
        <v>0</v>
      </c>
      <c r="AY1864" s="6">
        <f>(IFERROR(VLOOKUP(AW1864,Components[[Name]:[Price]],2,FALSE),0))</f>
        <v>0</v>
      </c>
      <c r="BB1864" s="6">
        <f>(IFERROR(VLOOKUP(AZ1864,Components[[Name]:[Price]],2,FALSE),0))</f>
        <v>0</v>
      </c>
    </row>
    <row r="1865" spans="9:54" x14ac:dyDescent="0.2">
      <c r="I1865" s="7" t="e">
        <f>Fullmath[[#This Row],[Total CP]]/Fullmath[[#This Row],[Quantity]]</f>
        <v>#DIV/0!</v>
      </c>
      <c r="J18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5" s="6" t="e">
        <f>Fullmath[[#This Row],[Mat Cost]]/Fullmath[[#This Row],[Quantity]]</f>
        <v>#DIV/0!</v>
      </c>
      <c r="L18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5" s="14"/>
      <c r="O1865" s="15">
        <f>IFERROR(_xlfn.IFNA(VLOOKUP(Fullmath[[#This Row],[M1]],$H$2:$L1864,2,FALSE),VLOOKUP(Fullmath[[#This Row],[M1]],$H1866:$L$2227,2,FALSE)),0)</f>
        <v>0</v>
      </c>
      <c r="P1865" s="16">
        <f>IFERROR(_xlfn.IFNA(VLOOKUP(Fullmath[[#This Row],[M1]],$H$2:$L1864,4,FALSE),VLOOKUP(Fullmath[[#This Row],[M1]],$H1866:$L$2227,4,FALSE)),0)</f>
        <v>0</v>
      </c>
      <c r="S1865" s="15">
        <f>IFERROR(_xlfn.IFNA(VLOOKUP(Fullmath[[#This Row],[M2]],$H$2:$L1864,2,FALSE),VLOOKUP(Fullmath[[#This Row],[M2]],$H1866:$L$2227,2,FALSE)),0)</f>
        <v>0</v>
      </c>
      <c r="T1865" s="16">
        <f>IFERROR(_xlfn.IFNA(VLOOKUP(Fullmath[[#This Row],[M2]],$H$2:$L1864,4,FALSE),VLOOKUP(Fullmath[[#This Row],[M2]],$H1866:$L$2227,4,FALSE)),0)</f>
        <v>0</v>
      </c>
      <c r="W1865" s="15">
        <f>IFERROR(_xlfn.IFNA(VLOOKUP(Fullmath[[#This Row],[M3]],$H$2:$L1864,2,FALSE),VLOOKUP(Fullmath[[#This Row],[M3]],$H1866:$L$2227,2,FALSE)),0)</f>
        <v>0</v>
      </c>
      <c r="X1865" s="16">
        <f>IFERROR(_xlfn.IFNA(VLOOKUP(Fullmath[[#This Row],[M3]],$H$2:$L1864,4,FALSE),VLOOKUP(Fullmath[[#This Row],[M3]],$H1866:$L$2227,4,FALSE)),0)</f>
        <v>0</v>
      </c>
      <c r="AA1865" s="15">
        <f>IFERROR(_xlfn.IFNA(VLOOKUP(Fullmath[[#This Row],[M4]],$H$2:$L1864,2,FALSE),VLOOKUP(Fullmath[[#This Row],[M4]],$H1866:$L$2227,2,FALSE)),0)</f>
        <v>0</v>
      </c>
      <c r="AB1865" s="16">
        <f>IFERROR(_xlfn.IFNA(VLOOKUP(Fullmath[[#This Row],[M4]],$H$2:$L1864,4,FALSE),VLOOKUP(Fullmath[[#This Row],[M4]],$H1866:$L$2227,4,FALSE)),0)</f>
        <v>0</v>
      </c>
      <c r="AE1865" s="15">
        <f>IFERROR(_xlfn.IFNA(VLOOKUP(Fullmath[[#This Row],[M5]],$H$2:$L1864,2,FALSE),VLOOKUP(Fullmath[[#This Row],[M5]],$H1866:$L$2227,2,FALSE)),0)</f>
        <v>0</v>
      </c>
      <c r="AF1865" s="16">
        <f>IFERROR(_xlfn.IFNA(VLOOKUP(Fullmath[[#This Row],[M5]],$H$2:$L1864,4,FALSE),VLOOKUP(Fullmath[[#This Row],[M5]],$H1866:$L$2227,4,FALSE)),0)</f>
        <v>0</v>
      </c>
      <c r="AI1865" s="15">
        <f>IFERROR(_xlfn.IFNA(VLOOKUP(Fullmath[[#This Row],[M6]],$H$2:$L1864,2,FALSE),VLOOKUP(Fullmath[[#This Row],[M6]],$H1866:$L$2227,2,FALSE)),0)</f>
        <v>0</v>
      </c>
      <c r="AJ1865" s="16">
        <f>IFERROR(_xlfn.IFNA(VLOOKUP(Fullmath[[#This Row],[M6]],$H$2:$L1864,4,FALSE),VLOOKUP(Fullmath[[#This Row],[M6]],$H1866:$L$2227,4,FALSE)),0)</f>
        <v>0</v>
      </c>
      <c r="AM1865" s="6">
        <f>(IFERROR(VLOOKUP(AK1865,Components[[Name]:[Price]],2,FALSE),0))</f>
        <v>0</v>
      </c>
      <c r="AP1865" s="6">
        <f>(IFERROR(VLOOKUP(AN1865,Components[[Name]:[Price]],2,FALSE),0))</f>
        <v>0</v>
      </c>
      <c r="AS1865" s="6">
        <f>(IFERROR(VLOOKUP(AQ1865,Components[[Name]:[Price]],2,FALSE),0))</f>
        <v>0</v>
      </c>
      <c r="AV1865" s="6">
        <f>(IFERROR(VLOOKUP(AT1865,Components[[Name]:[Price]],2,FALSE),0))</f>
        <v>0</v>
      </c>
      <c r="AY1865" s="6">
        <f>(IFERROR(VLOOKUP(AW1865,Components[[Name]:[Price]],2,FALSE),0))</f>
        <v>0</v>
      </c>
      <c r="BB1865" s="6">
        <f>(IFERROR(VLOOKUP(AZ1865,Components[[Name]:[Price]],2,FALSE),0))</f>
        <v>0</v>
      </c>
    </row>
    <row r="1866" spans="9:54" x14ac:dyDescent="0.2">
      <c r="I1866" s="7" t="e">
        <f>Fullmath[[#This Row],[Total CP]]/Fullmath[[#This Row],[Quantity]]</f>
        <v>#DIV/0!</v>
      </c>
      <c r="J18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6" s="6" t="e">
        <f>Fullmath[[#This Row],[Mat Cost]]/Fullmath[[#This Row],[Quantity]]</f>
        <v>#DIV/0!</v>
      </c>
      <c r="L18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6" s="14"/>
      <c r="O1866" s="15">
        <f>IFERROR(_xlfn.IFNA(VLOOKUP(Fullmath[[#This Row],[M1]],$H$2:$L1865,2,FALSE),VLOOKUP(Fullmath[[#This Row],[M1]],$H1867:$L$2227,2,FALSE)),0)</f>
        <v>0</v>
      </c>
      <c r="P1866" s="16">
        <f>IFERROR(_xlfn.IFNA(VLOOKUP(Fullmath[[#This Row],[M1]],$H$2:$L1865,4,FALSE),VLOOKUP(Fullmath[[#This Row],[M1]],$H1867:$L$2227,4,FALSE)),0)</f>
        <v>0</v>
      </c>
      <c r="S1866" s="15">
        <f>IFERROR(_xlfn.IFNA(VLOOKUP(Fullmath[[#This Row],[M2]],$H$2:$L1865,2,FALSE),VLOOKUP(Fullmath[[#This Row],[M2]],$H1867:$L$2227,2,FALSE)),0)</f>
        <v>0</v>
      </c>
      <c r="T1866" s="16">
        <f>IFERROR(_xlfn.IFNA(VLOOKUP(Fullmath[[#This Row],[M2]],$H$2:$L1865,4,FALSE),VLOOKUP(Fullmath[[#This Row],[M2]],$H1867:$L$2227,4,FALSE)),0)</f>
        <v>0</v>
      </c>
      <c r="W1866" s="15">
        <f>IFERROR(_xlfn.IFNA(VLOOKUP(Fullmath[[#This Row],[M3]],$H$2:$L1865,2,FALSE),VLOOKUP(Fullmath[[#This Row],[M3]],$H1867:$L$2227,2,FALSE)),0)</f>
        <v>0</v>
      </c>
      <c r="X1866" s="16">
        <f>IFERROR(_xlfn.IFNA(VLOOKUP(Fullmath[[#This Row],[M3]],$H$2:$L1865,4,FALSE),VLOOKUP(Fullmath[[#This Row],[M3]],$H1867:$L$2227,4,FALSE)),0)</f>
        <v>0</v>
      </c>
      <c r="AA1866" s="15">
        <f>IFERROR(_xlfn.IFNA(VLOOKUP(Fullmath[[#This Row],[M4]],$H$2:$L1865,2,FALSE),VLOOKUP(Fullmath[[#This Row],[M4]],$H1867:$L$2227,2,FALSE)),0)</f>
        <v>0</v>
      </c>
      <c r="AB1866" s="16">
        <f>IFERROR(_xlfn.IFNA(VLOOKUP(Fullmath[[#This Row],[M4]],$H$2:$L1865,4,FALSE),VLOOKUP(Fullmath[[#This Row],[M4]],$H1867:$L$2227,4,FALSE)),0)</f>
        <v>0</v>
      </c>
      <c r="AE1866" s="15">
        <f>IFERROR(_xlfn.IFNA(VLOOKUP(Fullmath[[#This Row],[M5]],$H$2:$L1865,2,FALSE),VLOOKUP(Fullmath[[#This Row],[M5]],$H1867:$L$2227,2,FALSE)),0)</f>
        <v>0</v>
      </c>
      <c r="AF1866" s="16">
        <f>IFERROR(_xlfn.IFNA(VLOOKUP(Fullmath[[#This Row],[M5]],$H$2:$L1865,4,FALSE),VLOOKUP(Fullmath[[#This Row],[M5]],$H1867:$L$2227,4,FALSE)),0)</f>
        <v>0</v>
      </c>
      <c r="AI1866" s="15">
        <f>IFERROR(_xlfn.IFNA(VLOOKUP(Fullmath[[#This Row],[M6]],$H$2:$L1865,2,FALSE),VLOOKUP(Fullmath[[#This Row],[M6]],$H1867:$L$2227,2,FALSE)),0)</f>
        <v>0</v>
      </c>
      <c r="AJ1866" s="16">
        <f>IFERROR(_xlfn.IFNA(VLOOKUP(Fullmath[[#This Row],[M6]],$H$2:$L1865,4,FALSE),VLOOKUP(Fullmath[[#This Row],[M6]],$H1867:$L$2227,4,FALSE)),0)</f>
        <v>0</v>
      </c>
      <c r="AM1866" s="6">
        <f>(IFERROR(VLOOKUP(AK1866,Components[[Name]:[Price]],2,FALSE),0))</f>
        <v>0</v>
      </c>
      <c r="AP1866" s="6">
        <f>(IFERROR(VLOOKUP(AN1866,Components[[Name]:[Price]],2,FALSE),0))</f>
        <v>0</v>
      </c>
      <c r="AS1866" s="6">
        <f>(IFERROR(VLOOKUP(AQ1866,Components[[Name]:[Price]],2,FALSE),0))</f>
        <v>0</v>
      </c>
      <c r="AV1866" s="6">
        <f>(IFERROR(VLOOKUP(AT1866,Components[[Name]:[Price]],2,FALSE),0))</f>
        <v>0</v>
      </c>
      <c r="AY1866" s="6">
        <f>(IFERROR(VLOOKUP(AW1866,Components[[Name]:[Price]],2,FALSE),0))</f>
        <v>0</v>
      </c>
      <c r="BB1866" s="6">
        <f>(IFERROR(VLOOKUP(AZ1866,Components[[Name]:[Price]],2,FALSE),0))</f>
        <v>0</v>
      </c>
    </row>
    <row r="1867" spans="9:54" x14ac:dyDescent="0.2">
      <c r="I1867" s="7" t="e">
        <f>Fullmath[[#This Row],[Total CP]]/Fullmath[[#This Row],[Quantity]]</f>
        <v>#DIV/0!</v>
      </c>
      <c r="J18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7" s="6" t="e">
        <f>Fullmath[[#This Row],[Mat Cost]]/Fullmath[[#This Row],[Quantity]]</f>
        <v>#DIV/0!</v>
      </c>
      <c r="L18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7" s="14"/>
      <c r="O1867" s="15">
        <f>IFERROR(_xlfn.IFNA(VLOOKUP(Fullmath[[#This Row],[M1]],$H$2:$L1866,2,FALSE),VLOOKUP(Fullmath[[#This Row],[M1]],$H1868:$L$2227,2,FALSE)),0)</f>
        <v>0</v>
      </c>
      <c r="P1867" s="16">
        <f>IFERROR(_xlfn.IFNA(VLOOKUP(Fullmath[[#This Row],[M1]],$H$2:$L1866,4,FALSE),VLOOKUP(Fullmath[[#This Row],[M1]],$H1868:$L$2227,4,FALSE)),0)</f>
        <v>0</v>
      </c>
      <c r="S1867" s="15">
        <f>IFERROR(_xlfn.IFNA(VLOOKUP(Fullmath[[#This Row],[M2]],$H$2:$L1866,2,FALSE),VLOOKUP(Fullmath[[#This Row],[M2]],$H1868:$L$2227,2,FALSE)),0)</f>
        <v>0</v>
      </c>
      <c r="T1867" s="16">
        <f>IFERROR(_xlfn.IFNA(VLOOKUP(Fullmath[[#This Row],[M2]],$H$2:$L1866,4,FALSE),VLOOKUP(Fullmath[[#This Row],[M2]],$H1868:$L$2227,4,FALSE)),0)</f>
        <v>0</v>
      </c>
      <c r="W1867" s="15">
        <f>IFERROR(_xlfn.IFNA(VLOOKUP(Fullmath[[#This Row],[M3]],$H$2:$L1866,2,FALSE),VLOOKUP(Fullmath[[#This Row],[M3]],$H1868:$L$2227,2,FALSE)),0)</f>
        <v>0</v>
      </c>
      <c r="X1867" s="16">
        <f>IFERROR(_xlfn.IFNA(VLOOKUP(Fullmath[[#This Row],[M3]],$H$2:$L1866,4,FALSE),VLOOKUP(Fullmath[[#This Row],[M3]],$H1868:$L$2227,4,FALSE)),0)</f>
        <v>0</v>
      </c>
      <c r="AA1867" s="15">
        <f>IFERROR(_xlfn.IFNA(VLOOKUP(Fullmath[[#This Row],[M4]],$H$2:$L1866,2,FALSE),VLOOKUP(Fullmath[[#This Row],[M4]],$H1868:$L$2227,2,FALSE)),0)</f>
        <v>0</v>
      </c>
      <c r="AB1867" s="16">
        <f>IFERROR(_xlfn.IFNA(VLOOKUP(Fullmath[[#This Row],[M4]],$H$2:$L1866,4,FALSE),VLOOKUP(Fullmath[[#This Row],[M4]],$H1868:$L$2227,4,FALSE)),0)</f>
        <v>0</v>
      </c>
      <c r="AE1867" s="15">
        <f>IFERROR(_xlfn.IFNA(VLOOKUP(Fullmath[[#This Row],[M5]],$H$2:$L1866,2,FALSE),VLOOKUP(Fullmath[[#This Row],[M5]],$H1868:$L$2227,2,FALSE)),0)</f>
        <v>0</v>
      </c>
      <c r="AF1867" s="16">
        <f>IFERROR(_xlfn.IFNA(VLOOKUP(Fullmath[[#This Row],[M5]],$H$2:$L1866,4,FALSE),VLOOKUP(Fullmath[[#This Row],[M5]],$H1868:$L$2227,4,FALSE)),0)</f>
        <v>0</v>
      </c>
      <c r="AI1867" s="15">
        <f>IFERROR(_xlfn.IFNA(VLOOKUP(Fullmath[[#This Row],[M6]],$H$2:$L1866,2,FALSE),VLOOKUP(Fullmath[[#This Row],[M6]],$H1868:$L$2227,2,FALSE)),0)</f>
        <v>0</v>
      </c>
      <c r="AJ1867" s="16">
        <f>IFERROR(_xlfn.IFNA(VLOOKUP(Fullmath[[#This Row],[M6]],$H$2:$L1866,4,FALSE),VLOOKUP(Fullmath[[#This Row],[M6]],$H1868:$L$2227,4,FALSE)),0)</f>
        <v>0</v>
      </c>
      <c r="AM1867" s="6">
        <f>(IFERROR(VLOOKUP(AK1867,Components[[Name]:[Price]],2,FALSE),0))</f>
        <v>0</v>
      </c>
      <c r="AP1867" s="6">
        <f>(IFERROR(VLOOKUP(AN1867,Components[[Name]:[Price]],2,FALSE),0))</f>
        <v>0</v>
      </c>
      <c r="AS1867" s="6">
        <f>(IFERROR(VLOOKUP(AQ1867,Components[[Name]:[Price]],2,FALSE),0))</f>
        <v>0</v>
      </c>
      <c r="AV1867" s="6">
        <f>(IFERROR(VLOOKUP(AT1867,Components[[Name]:[Price]],2,FALSE),0))</f>
        <v>0</v>
      </c>
      <c r="AY1867" s="6">
        <f>(IFERROR(VLOOKUP(AW1867,Components[[Name]:[Price]],2,FALSE),0))</f>
        <v>0</v>
      </c>
      <c r="BB1867" s="6">
        <f>(IFERROR(VLOOKUP(AZ1867,Components[[Name]:[Price]],2,FALSE),0))</f>
        <v>0</v>
      </c>
    </row>
    <row r="1868" spans="9:54" x14ac:dyDescent="0.2">
      <c r="I1868" s="7" t="e">
        <f>Fullmath[[#This Row],[Total CP]]/Fullmath[[#This Row],[Quantity]]</f>
        <v>#DIV/0!</v>
      </c>
      <c r="J18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8" s="6" t="e">
        <f>Fullmath[[#This Row],[Mat Cost]]/Fullmath[[#This Row],[Quantity]]</f>
        <v>#DIV/0!</v>
      </c>
      <c r="L18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8" s="14"/>
      <c r="O1868" s="15">
        <f>IFERROR(_xlfn.IFNA(VLOOKUP(Fullmath[[#This Row],[M1]],$H$2:$L1867,2,FALSE),VLOOKUP(Fullmath[[#This Row],[M1]],$H1869:$L$2227,2,FALSE)),0)</f>
        <v>0</v>
      </c>
      <c r="P1868" s="16">
        <f>IFERROR(_xlfn.IFNA(VLOOKUP(Fullmath[[#This Row],[M1]],$H$2:$L1867,4,FALSE),VLOOKUP(Fullmath[[#This Row],[M1]],$H1869:$L$2227,4,FALSE)),0)</f>
        <v>0</v>
      </c>
      <c r="S1868" s="15">
        <f>IFERROR(_xlfn.IFNA(VLOOKUP(Fullmath[[#This Row],[M2]],$H$2:$L1867,2,FALSE),VLOOKUP(Fullmath[[#This Row],[M2]],$H1869:$L$2227,2,FALSE)),0)</f>
        <v>0</v>
      </c>
      <c r="T1868" s="16">
        <f>IFERROR(_xlfn.IFNA(VLOOKUP(Fullmath[[#This Row],[M2]],$H$2:$L1867,4,FALSE),VLOOKUP(Fullmath[[#This Row],[M2]],$H1869:$L$2227,4,FALSE)),0)</f>
        <v>0</v>
      </c>
      <c r="W1868" s="15">
        <f>IFERROR(_xlfn.IFNA(VLOOKUP(Fullmath[[#This Row],[M3]],$H$2:$L1867,2,FALSE),VLOOKUP(Fullmath[[#This Row],[M3]],$H1869:$L$2227,2,FALSE)),0)</f>
        <v>0</v>
      </c>
      <c r="X1868" s="16">
        <f>IFERROR(_xlfn.IFNA(VLOOKUP(Fullmath[[#This Row],[M3]],$H$2:$L1867,4,FALSE),VLOOKUP(Fullmath[[#This Row],[M3]],$H1869:$L$2227,4,FALSE)),0)</f>
        <v>0</v>
      </c>
      <c r="AA1868" s="15">
        <f>IFERROR(_xlfn.IFNA(VLOOKUP(Fullmath[[#This Row],[M4]],$H$2:$L1867,2,FALSE),VLOOKUP(Fullmath[[#This Row],[M4]],$H1869:$L$2227,2,FALSE)),0)</f>
        <v>0</v>
      </c>
      <c r="AB1868" s="16">
        <f>IFERROR(_xlfn.IFNA(VLOOKUP(Fullmath[[#This Row],[M4]],$H$2:$L1867,4,FALSE),VLOOKUP(Fullmath[[#This Row],[M4]],$H1869:$L$2227,4,FALSE)),0)</f>
        <v>0</v>
      </c>
      <c r="AE1868" s="15">
        <f>IFERROR(_xlfn.IFNA(VLOOKUP(Fullmath[[#This Row],[M5]],$H$2:$L1867,2,FALSE),VLOOKUP(Fullmath[[#This Row],[M5]],$H1869:$L$2227,2,FALSE)),0)</f>
        <v>0</v>
      </c>
      <c r="AF1868" s="16">
        <f>IFERROR(_xlfn.IFNA(VLOOKUP(Fullmath[[#This Row],[M5]],$H$2:$L1867,4,FALSE),VLOOKUP(Fullmath[[#This Row],[M5]],$H1869:$L$2227,4,FALSE)),0)</f>
        <v>0</v>
      </c>
      <c r="AI1868" s="15">
        <f>IFERROR(_xlfn.IFNA(VLOOKUP(Fullmath[[#This Row],[M6]],$H$2:$L1867,2,FALSE),VLOOKUP(Fullmath[[#This Row],[M6]],$H1869:$L$2227,2,FALSE)),0)</f>
        <v>0</v>
      </c>
      <c r="AJ1868" s="16">
        <f>IFERROR(_xlfn.IFNA(VLOOKUP(Fullmath[[#This Row],[M6]],$H$2:$L1867,4,FALSE),VLOOKUP(Fullmath[[#This Row],[M6]],$H1869:$L$2227,4,FALSE)),0)</f>
        <v>0</v>
      </c>
      <c r="AM1868" s="6">
        <f>(IFERROR(VLOOKUP(AK1868,Components[[Name]:[Price]],2,FALSE),0))</f>
        <v>0</v>
      </c>
      <c r="AP1868" s="6">
        <f>(IFERROR(VLOOKUP(AN1868,Components[[Name]:[Price]],2,FALSE),0))</f>
        <v>0</v>
      </c>
      <c r="AS1868" s="6">
        <f>(IFERROR(VLOOKUP(AQ1868,Components[[Name]:[Price]],2,FALSE),0))</f>
        <v>0</v>
      </c>
      <c r="AV1868" s="6">
        <f>(IFERROR(VLOOKUP(AT1868,Components[[Name]:[Price]],2,FALSE),0))</f>
        <v>0</v>
      </c>
      <c r="AY1868" s="6">
        <f>(IFERROR(VLOOKUP(AW1868,Components[[Name]:[Price]],2,FALSE),0))</f>
        <v>0</v>
      </c>
      <c r="BB1868" s="6">
        <f>(IFERROR(VLOOKUP(AZ1868,Components[[Name]:[Price]],2,FALSE),0))</f>
        <v>0</v>
      </c>
    </row>
    <row r="1869" spans="9:54" x14ac:dyDescent="0.2">
      <c r="I1869" s="7" t="e">
        <f>Fullmath[[#This Row],[Total CP]]/Fullmath[[#This Row],[Quantity]]</f>
        <v>#DIV/0!</v>
      </c>
      <c r="J18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69" s="6" t="e">
        <f>Fullmath[[#This Row],[Mat Cost]]/Fullmath[[#This Row],[Quantity]]</f>
        <v>#DIV/0!</v>
      </c>
      <c r="L18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69" s="14"/>
      <c r="O1869" s="15">
        <f>IFERROR(_xlfn.IFNA(VLOOKUP(Fullmath[[#This Row],[M1]],$H$2:$L1868,2,FALSE),VLOOKUP(Fullmath[[#This Row],[M1]],$H1870:$L$2227,2,FALSE)),0)</f>
        <v>0</v>
      </c>
      <c r="P1869" s="16">
        <f>IFERROR(_xlfn.IFNA(VLOOKUP(Fullmath[[#This Row],[M1]],$H$2:$L1868,4,FALSE),VLOOKUP(Fullmath[[#This Row],[M1]],$H1870:$L$2227,4,FALSE)),0)</f>
        <v>0</v>
      </c>
      <c r="S1869" s="15">
        <f>IFERROR(_xlfn.IFNA(VLOOKUP(Fullmath[[#This Row],[M2]],$H$2:$L1868,2,FALSE),VLOOKUP(Fullmath[[#This Row],[M2]],$H1870:$L$2227,2,FALSE)),0)</f>
        <v>0</v>
      </c>
      <c r="T1869" s="16">
        <f>IFERROR(_xlfn.IFNA(VLOOKUP(Fullmath[[#This Row],[M2]],$H$2:$L1868,4,FALSE),VLOOKUP(Fullmath[[#This Row],[M2]],$H1870:$L$2227,4,FALSE)),0)</f>
        <v>0</v>
      </c>
      <c r="W1869" s="15">
        <f>IFERROR(_xlfn.IFNA(VLOOKUP(Fullmath[[#This Row],[M3]],$H$2:$L1868,2,FALSE),VLOOKUP(Fullmath[[#This Row],[M3]],$H1870:$L$2227,2,FALSE)),0)</f>
        <v>0</v>
      </c>
      <c r="X1869" s="16">
        <f>IFERROR(_xlfn.IFNA(VLOOKUP(Fullmath[[#This Row],[M3]],$H$2:$L1868,4,FALSE),VLOOKUP(Fullmath[[#This Row],[M3]],$H1870:$L$2227,4,FALSE)),0)</f>
        <v>0</v>
      </c>
      <c r="AA1869" s="15">
        <f>IFERROR(_xlfn.IFNA(VLOOKUP(Fullmath[[#This Row],[M4]],$H$2:$L1868,2,FALSE),VLOOKUP(Fullmath[[#This Row],[M4]],$H1870:$L$2227,2,FALSE)),0)</f>
        <v>0</v>
      </c>
      <c r="AB1869" s="16">
        <f>IFERROR(_xlfn.IFNA(VLOOKUP(Fullmath[[#This Row],[M4]],$H$2:$L1868,4,FALSE),VLOOKUP(Fullmath[[#This Row],[M4]],$H1870:$L$2227,4,FALSE)),0)</f>
        <v>0</v>
      </c>
      <c r="AE1869" s="15">
        <f>IFERROR(_xlfn.IFNA(VLOOKUP(Fullmath[[#This Row],[M5]],$H$2:$L1868,2,FALSE),VLOOKUP(Fullmath[[#This Row],[M5]],$H1870:$L$2227,2,FALSE)),0)</f>
        <v>0</v>
      </c>
      <c r="AF1869" s="16">
        <f>IFERROR(_xlfn.IFNA(VLOOKUP(Fullmath[[#This Row],[M5]],$H$2:$L1868,4,FALSE),VLOOKUP(Fullmath[[#This Row],[M5]],$H1870:$L$2227,4,FALSE)),0)</f>
        <v>0</v>
      </c>
      <c r="AI1869" s="15">
        <f>IFERROR(_xlfn.IFNA(VLOOKUP(Fullmath[[#This Row],[M6]],$H$2:$L1868,2,FALSE),VLOOKUP(Fullmath[[#This Row],[M6]],$H1870:$L$2227,2,FALSE)),0)</f>
        <v>0</v>
      </c>
      <c r="AJ1869" s="16">
        <f>IFERROR(_xlfn.IFNA(VLOOKUP(Fullmath[[#This Row],[M6]],$H$2:$L1868,4,FALSE),VLOOKUP(Fullmath[[#This Row],[M6]],$H1870:$L$2227,4,FALSE)),0)</f>
        <v>0</v>
      </c>
      <c r="AM1869" s="6">
        <f>(IFERROR(VLOOKUP(AK1869,Components[[Name]:[Price]],2,FALSE),0))</f>
        <v>0</v>
      </c>
      <c r="AP1869" s="6">
        <f>(IFERROR(VLOOKUP(AN1869,Components[[Name]:[Price]],2,FALSE),0))</f>
        <v>0</v>
      </c>
      <c r="AS1869" s="6">
        <f>(IFERROR(VLOOKUP(AQ1869,Components[[Name]:[Price]],2,FALSE),0))</f>
        <v>0</v>
      </c>
      <c r="AV1869" s="6">
        <f>(IFERROR(VLOOKUP(AT1869,Components[[Name]:[Price]],2,FALSE),0))</f>
        <v>0</v>
      </c>
      <c r="AY1869" s="6">
        <f>(IFERROR(VLOOKUP(AW1869,Components[[Name]:[Price]],2,FALSE),0))</f>
        <v>0</v>
      </c>
      <c r="BB1869" s="6">
        <f>(IFERROR(VLOOKUP(AZ1869,Components[[Name]:[Price]],2,FALSE),0))</f>
        <v>0</v>
      </c>
    </row>
    <row r="1870" spans="9:54" x14ac:dyDescent="0.2">
      <c r="I1870" s="7" t="e">
        <f>Fullmath[[#This Row],[Total CP]]/Fullmath[[#This Row],[Quantity]]</f>
        <v>#DIV/0!</v>
      </c>
      <c r="J18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0" s="6" t="e">
        <f>Fullmath[[#This Row],[Mat Cost]]/Fullmath[[#This Row],[Quantity]]</f>
        <v>#DIV/0!</v>
      </c>
      <c r="L18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0" s="14"/>
      <c r="O1870" s="15">
        <f>IFERROR(_xlfn.IFNA(VLOOKUP(Fullmath[[#This Row],[M1]],$H$2:$L1869,2,FALSE),VLOOKUP(Fullmath[[#This Row],[M1]],$H1871:$L$2227,2,FALSE)),0)</f>
        <v>0</v>
      </c>
      <c r="P1870" s="16">
        <f>IFERROR(_xlfn.IFNA(VLOOKUP(Fullmath[[#This Row],[M1]],$H$2:$L1869,4,FALSE),VLOOKUP(Fullmath[[#This Row],[M1]],$H1871:$L$2227,4,FALSE)),0)</f>
        <v>0</v>
      </c>
      <c r="S1870" s="15">
        <f>IFERROR(_xlfn.IFNA(VLOOKUP(Fullmath[[#This Row],[M2]],$H$2:$L1869,2,FALSE),VLOOKUP(Fullmath[[#This Row],[M2]],$H1871:$L$2227,2,FALSE)),0)</f>
        <v>0</v>
      </c>
      <c r="T1870" s="16">
        <f>IFERROR(_xlfn.IFNA(VLOOKUP(Fullmath[[#This Row],[M2]],$H$2:$L1869,4,FALSE),VLOOKUP(Fullmath[[#This Row],[M2]],$H1871:$L$2227,4,FALSE)),0)</f>
        <v>0</v>
      </c>
      <c r="W1870" s="15">
        <f>IFERROR(_xlfn.IFNA(VLOOKUP(Fullmath[[#This Row],[M3]],$H$2:$L1869,2,FALSE),VLOOKUP(Fullmath[[#This Row],[M3]],$H1871:$L$2227,2,FALSE)),0)</f>
        <v>0</v>
      </c>
      <c r="X1870" s="16">
        <f>IFERROR(_xlfn.IFNA(VLOOKUP(Fullmath[[#This Row],[M3]],$H$2:$L1869,4,FALSE),VLOOKUP(Fullmath[[#This Row],[M3]],$H1871:$L$2227,4,FALSE)),0)</f>
        <v>0</v>
      </c>
      <c r="AA1870" s="15">
        <f>IFERROR(_xlfn.IFNA(VLOOKUP(Fullmath[[#This Row],[M4]],$H$2:$L1869,2,FALSE),VLOOKUP(Fullmath[[#This Row],[M4]],$H1871:$L$2227,2,FALSE)),0)</f>
        <v>0</v>
      </c>
      <c r="AB1870" s="16">
        <f>IFERROR(_xlfn.IFNA(VLOOKUP(Fullmath[[#This Row],[M4]],$H$2:$L1869,4,FALSE),VLOOKUP(Fullmath[[#This Row],[M4]],$H1871:$L$2227,4,FALSE)),0)</f>
        <v>0</v>
      </c>
      <c r="AE1870" s="15">
        <f>IFERROR(_xlfn.IFNA(VLOOKUP(Fullmath[[#This Row],[M5]],$H$2:$L1869,2,FALSE),VLOOKUP(Fullmath[[#This Row],[M5]],$H1871:$L$2227,2,FALSE)),0)</f>
        <v>0</v>
      </c>
      <c r="AF1870" s="16">
        <f>IFERROR(_xlfn.IFNA(VLOOKUP(Fullmath[[#This Row],[M5]],$H$2:$L1869,4,FALSE),VLOOKUP(Fullmath[[#This Row],[M5]],$H1871:$L$2227,4,FALSE)),0)</f>
        <v>0</v>
      </c>
      <c r="AI1870" s="15">
        <f>IFERROR(_xlfn.IFNA(VLOOKUP(Fullmath[[#This Row],[M6]],$H$2:$L1869,2,FALSE),VLOOKUP(Fullmath[[#This Row],[M6]],$H1871:$L$2227,2,FALSE)),0)</f>
        <v>0</v>
      </c>
      <c r="AJ1870" s="16">
        <f>IFERROR(_xlfn.IFNA(VLOOKUP(Fullmath[[#This Row],[M6]],$H$2:$L1869,4,FALSE),VLOOKUP(Fullmath[[#This Row],[M6]],$H1871:$L$2227,4,FALSE)),0)</f>
        <v>0</v>
      </c>
      <c r="AM1870" s="6">
        <f>(IFERROR(VLOOKUP(AK1870,Components[[Name]:[Price]],2,FALSE),0))</f>
        <v>0</v>
      </c>
      <c r="AP1870" s="6">
        <f>(IFERROR(VLOOKUP(AN1870,Components[[Name]:[Price]],2,FALSE),0))</f>
        <v>0</v>
      </c>
      <c r="AS1870" s="6">
        <f>(IFERROR(VLOOKUP(AQ1870,Components[[Name]:[Price]],2,FALSE),0))</f>
        <v>0</v>
      </c>
      <c r="AV1870" s="6">
        <f>(IFERROR(VLOOKUP(AT1870,Components[[Name]:[Price]],2,FALSE),0))</f>
        <v>0</v>
      </c>
      <c r="AY1870" s="6">
        <f>(IFERROR(VLOOKUP(AW1870,Components[[Name]:[Price]],2,FALSE),0))</f>
        <v>0</v>
      </c>
      <c r="BB1870" s="6">
        <f>(IFERROR(VLOOKUP(AZ1870,Components[[Name]:[Price]],2,FALSE),0))</f>
        <v>0</v>
      </c>
    </row>
    <row r="1871" spans="9:54" x14ac:dyDescent="0.2">
      <c r="I1871" s="7" t="e">
        <f>Fullmath[[#This Row],[Total CP]]/Fullmath[[#This Row],[Quantity]]</f>
        <v>#DIV/0!</v>
      </c>
      <c r="J18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1" s="6" t="e">
        <f>Fullmath[[#This Row],[Mat Cost]]/Fullmath[[#This Row],[Quantity]]</f>
        <v>#DIV/0!</v>
      </c>
      <c r="L18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1" s="14"/>
      <c r="O1871" s="15">
        <f>IFERROR(_xlfn.IFNA(VLOOKUP(Fullmath[[#This Row],[M1]],$H$2:$L1870,2,FALSE),VLOOKUP(Fullmath[[#This Row],[M1]],$H1872:$L$2227,2,FALSE)),0)</f>
        <v>0</v>
      </c>
      <c r="P1871" s="16">
        <f>IFERROR(_xlfn.IFNA(VLOOKUP(Fullmath[[#This Row],[M1]],$H$2:$L1870,4,FALSE),VLOOKUP(Fullmath[[#This Row],[M1]],$H1872:$L$2227,4,FALSE)),0)</f>
        <v>0</v>
      </c>
      <c r="S1871" s="15">
        <f>IFERROR(_xlfn.IFNA(VLOOKUP(Fullmath[[#This Row],[M2]],$H$2:$L1870,2,FALSE),VLOOKUP(Fullmath[[#This Row],[M2]],$H1872:$L$2227,2,FALSE)),0)</f>
        <v>0</v>
      </c>
      <c r="T1871" s="16">
        <f>IFERROR(_xlfn.IFNA(VLOOKUP(Fullmath[[#This Row],[M2]],$H$2:$L1870,4,FALSE),VLOOKUP(Fullmath[[#This Row],[M2]],$H1872:$L$2227,4,FALSE)),0)</f>
        <v>0</v>
      </c>
      <c r="W1871" s="15">
        <f>IFERROR(_xlfn.IFNA(VLOOKUP(Fullmath[[#This Row],[M3]],$H$2:$L1870,2,FALSE),VLOOKUP(Fullmath[[#This Row],[M3]],$H1872:$L$2227,2,FALSE)),0)</f>
        <v>0</v>
      </c>
      <c r="X1871" s="16">
        <f>IFERROR(_xlfn.IFNA(VLOOKUP(Fullmath[[#This Row],[M3]],$H$2:$L1870,4,FALSE),VLOOKUP(Fullmath[[#This Row],[M3]],$H1872:$L$2227,4,FALSE)),0)</f>
        <v>0</v>
      </c>
      <c r="AA1871" s="15">
        <f>IFERROR(_xlfn.IFNA(VLOOKUP(Fullmath[[#This Row],[M4]],$H$2:$L1870,2,FALSE),VLOOKUP(Fullmath[[#This Row],[M4]],$H1872:$L$2227,2,FALSE)),0)</f>
        <v>0</v>
      </c>
      <c r="AB1871" s="16">
        <f>IFERROR(_xlfn.IFNA(VLOOKUP(Fullmath[[#This Row],[M4]],$H$2:$L1870,4,FALSE),VLOOKUP(Fullmath[[#This Row],[M4]],$H1872:$L$2227,4,FALSE)),0)</f>
        <v>0</v>
      </c>
      <c r="AE1871" s="15">
        <f>IFERROR(_xlfn.IFNA(VLOOKUP(Fullmath[[#This Row],[M5]],$H$2:$L1870,2,FALSE),VLOOKUP(Fullmath[[#This Row],[M5]],$H1872:$L$2227,2,FALSE)),0)</f>
        <v>0</v>
      </c>
      <c r="AF1871" s="16">
        <f>IFERROR(_xlfn.IFNA(VLOOKUP(Fullmath[[#This Row],[M5]],$H$2:$L1870,4,FALSE),VLOOKUP(Fullmath[[#This Row],[M5]],$H1872:$L$2227,4,FALSE)),0)</f>
        <v>0</v>
      </c>
      <c r="AI1871" s="15">
        <f>IFERROR(_xlfn.IFNA(VLOOKUP(Fullmath[[#This Row],[M6]],$H$2:$L1870,2,FALSE),VLOOKUP(Fullmath[[#This Row],[M6]],$H1872:$L$2227,2,FALSE)),0)</f>
        <v>0</v>
      </c>
      <c r="AJ1871" s="16">
        <f>IFERROR(_xlfn.IFNA(VLOOKUP(Fullmath[[#This Row],[M6]],$H$2:$L1870,4,FALSE),VLOOKUP(Fullmath[[#This Row],[M6]],$H1872:$L$2227,4,FALSE)),0)</f>
        <v>0</v>
      </c>
      <c r="AM1871" s="6">
        <f>(IFERROR(VLOOKUP(AK1871,Components[[Name]:[Price]],2,FALSE),0))</f>
        <v>0</v>
      </c>
      <c r="AP1871" s="6">
        <f>(IFERROR(VLOOKUP(AN1871,Components[[Name]:[Price]],2,FALSE),0))</f>
        <v>0</v>
      </c>
      <c r="AS1871" s="6">
        <f>(IFERROR(VLOOKUP(AQ1871,Components[[Name]:[Price]],2,FALSE),0))</f>
        <v>0</v>
      </c>
      <c r="AV1871" s="6">
        <f>(IFERROR(VLOOKUP(AT1871,Components[[Name]:[Price]],2,FALSE),0))</f>
        <v>0</v>
      </c>
      <c r="AY1871" s="6">
        <f>(IFERROR(VLOOKUP(AW1871,Components[[Name]:[Price]],2,FALSE),0))</f>
        <v>0</v>
      </c>
      <c r="BB1871" s="6">
        <f>(IFERROR(VLOOKUP(AZ1871,Components[[Name]:[Price]],2,FALSE),0))</f>
        <v>0</v>
      </c>
    </row>
    <row r="1872" spans="9:54" x14ac:dyDescent="0.2">
      <c r="I1872" s="7" t="e">
        <f>Fullmath[[#This Row],[Total CP]]/Fullmath[[#This Row],[Quantity]]</f>
        <v>#DIV/0!</v>
      </c>
      <c r="J18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2" s="6" t="e">
        <f>Fullmath[[#This Row],[Mat Cost]]/Fullmath[[#This Row],[Quantity]]</f>
        <v>#DIV/0!</v>
      </c>
      <c r="L18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2" s="14"/>
      <c r="O1872" s="15">
        <f>IFERROR(_xlfn.IFNA(VLOOKUP(Fullmath[[#This Row],[M1]],$H$2:$L1871,2,FALSE),VLOOKUP(Fullmath[[#This Row],[M1]],$H1873:$L$2227,2,FALSE)),0)</f>
        <v>0</v>
      </c>
      <c r="P1872" s="16">
        <f>IFERROR(_xlfn.IFNA(VLOOKUP(Fullmath[[#This Row],[M1]],$H$2:$L1871,4,FALSE),VLOOKUP(Fullmath[[#This Row],[M1]],$H1873:$L$2227,4,FALSE)),0)</f>
        <v>0</v>
      </c>
      <c r="S1872" s="15">
        <f>IFERROR(_xlfn.IFNA(VLOOKUP(Fullmath[[#This Row],[M2]],$H$2:$L1871,2,FALSE),VLOOKUP(Fullmath[[#This Row],[M2]],$H1873:$L$2227,2,FALSE)),0)</f>
        <v>0</v>
      </c>
      <c r="T1872" s="16">
        <f>IFERROR(_xlfn.IFNA(VLOOKUP(Fullmath[[#This Row],[M2]],$H$2:$L1871,4,FALSE),VLOOKUP(Fullmath[[#This Row],[M2]],$H1873:$L$2227,4,FALSE)),0)</f>
        <v>0</v>
      </c>
      <c r="W1872" s="15">
        <f>IFERROR(_xlfn.IFNA(VLOOKUP(Fullmath[[#This Row],[M3]],$H$2:$L1871,2,FALSE),VLOOKUP(Fullmath[[#This Row],[M3]],$H1873:$L$2227,2,FALSE)),0)</f>
        <v>0</v>
      </c>
      <c r="X1872" s="16">
        <f>IFERROR(_xlfn.IFNA(VLOOKUP(Fullmath[[#This Row],[M3]],$H$2:$L1871,4,FALSE),VLOOKUP(Fullmath[[#This Row],[M3]],$H1873:$L$2227,4,FALSE)),0)</f>
        <v>0</v>
      </c>
      <c r="AA1872" s="15">
        <f>IFERROR(_xlfn.IFNA(VLOOKUP(Fullmath[[#This Row],[M4]],$H$2:$L1871,2,FALSE),VLOOKUP(Fullmath[[#This Row],[M4]],$H1873:$L$2227,2,FALSE)),0)</f>
        <v>0</v>
      </c>
      <c r="AB1872" s="16">
        <f>IFERROR(_xlfn.IFNA(VLOOKUP(Fullmath[[#This Row],[M4]],$H$2:$L1871,4,FALSE),VLOOKUP(Fullmath[[#This Row],[M4]],$H1873:$L$2227,4,FALSE)),0)</f>
        <v>0</v>
      </c>
      <c r="AE1872" s="15">
        <f>IFERROR(_xlfn.IFNA(VLOOKUP(Fullmath[[#This Row],[M5]],$H$2:$L1871,2,FALSE),VLOOKUP(Fullmath[[#This Row],[M5]],$H1873:$L$2227,2,FALSE)),0)</f>
        <v>0</v>
      </c>
      <c r="AF1872" s="16">
        <f>IFERROR(_xlfn.IFNA(VLOOKUP(Fullmath[[#This Row],[M5]],$H$2:$L1871,4,FALSE),VLOOKUP(Fullmath[[#This Row],[M5]],$H1873:$L$2227,4,FALSE)),0)</f>
        <v>0</v>
      </c>
      <c r="AI1872" s="15">
        <f>IFERROR(_xlfn.IFNA(VLOOKUP(Fullmath[[#This Row],[M6]],$H$2:$L1871,2,FALSE),VLOOKUP(Fullmath[[#This Row],[M6]],$H1873:$L$2227,2,FALSE)),0)</f>
        <v>0</v>
      </c>
      <c r="AJ1872" s="16">
        <f>IFERROR(_xlfn.IFNA(VLOOKUP(Fullmath[[#This Row],[M6]],$H$2:$L1871,4,FALSE),VLOOKUP(Fullmath[[#This Row],[M6]],$H1873:$L$2227,4,FALSE)),0)</f>
        <v>0</v>
      </c>
      <c r="AM1872" s="6">
        <f>(IFERROR(VLOOKUP(AK1872,Components[[Name]:[Price]],2,FALSE),0))</f>
        <v>0</v>
      </c>
      <c r="AP1872" s="6">
        <f>(IFERROR(VLOOKUP(AN1872,Components[[Name]:[Price]],2,FALSE),0))</f>
        <v>0</v>
      </c>
      <c r="AS1872" s="6">
        <f>(IFERROR(VLOOKUP(AQ1872,Components[[Name]:[Price]],2,FALSE),0))</f>
        <v>0</v>
      </c>
      <c r="AV1872" s="6">
        <f>(IFERROR(VLOOKUP(AT1872,Components[[Name]:[Price]],2,FALSE),0))</f>
        <v>0</v>
      </c>
      <c r="AY1872" s="6">
        <f>(IFERROR(VLOOKUP(AW1872,Components[[Name]:[Price]],2,FALSE),0))</f>
        <v>0</v>
      </c>
      <c r="BB1872" s="6">
        <f>(IFERROR(VLOOKUP(AZ1872,Components[[Name]:[Price]],2,FALSE),0))</f>
        <v>0</v>
      </c>
    </row>
    <row r="1873" spans="9:54" x14ac:dyDescent="0.2">
      <c r="I1873" s="7" t="e">
        <f>Fullmath[[#This Row],[Total CP]]/Fullmath[[#This Row],[Quantity]]</f>
        <v>#DIV/0!</v>
      </c>
      <c r="J18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3" s="6" t="e">
        <f>Fullmath[[#This Row],[Mat Cost]]/Fullmath[[#This Row],[Quantity]]</f>
        <v>#DIV/0!</v>
      </c>
      <c r="L18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3" s="14"/>
      <c r="O1873" s="15">
        <f>IFERROR(_xlfn.IFNA(VLOOKUP(Fullmath[[#This Row],[M1]],$H$2:$L1872,2,FALSE),VLOOKUP(Fullmath[[#This Row],[M1]],$H1874:$L$2227,2,FALSE)),0)</f>
        <v>0</v>
      </c>
      <c r="P1873" s="16">
        <f>IFERROR(_xlfn.IFNA(VLOOKUP(Fullmath[[#This Row],[M1]],$H$2:$L1872,4,FALSE),VLOOKUP(Fullmath[[#This Row],[M1]],$H1874:$L$2227,4,FALSE)),0)</f>
        <v>0</v>
      </c>
      <c r="S1873" s="15">
        <f>IFERROR(_xlfn.IFNA(VLOOKUP(Fullmath[[#This Row],[M2]],$H$2:$L1872,2,FALSE),VLOOKUP(Fullmath[[#This Row],[M2]],$H1874:$L$2227,2,FALSE)),0)</f>
        <v>0</v>
      </c>
      <c r="T1873" s="16">
        <f>IFERROR(_xlfn.IFNA(VLOOKUP(Fullmath[[#This Row],[M2]],$H$2:$L1872,4,FALSE),VLOOKUP(Fullmath[[#This Row],[M2]],$H1874:$L$2227,4,FALSE)),0)</f>
        <v>0</v>
      </c>
      <c r="W1873" s="15">
        <f>IFERROR(_xlfn.IFNA(VLOOKUP(Fullmath[[#This Row],[M3]],$H$2:$L1872,2,FALSE),VLOOKUP(Fullmath[[#This Row],[M3]],$H1874:$L$2227,2,FALSE)),0)</f>
        <v>0</v>
      </c>
      <c r="X1873" s="16">
        <f>IFERROR(_xlfn.IFNA(VLOOKUP(Fullmath[[#This Row],[M3]],$H$2:$L1872,4,FALSE),VLOOKUP(Fullmath[[#This Row],[M3]],$H1874:$L$2227,4,FALSE)),0)</f>
        <v>0</v>
      </c>
      <c r="AA1873" s="15">
        <f>IFERROR(_xlfn.IFNA(VLOOKUP(Fullmath[[#This Row],[M4]],$H$2:$L1872,2,FALSE),VLOOKUP(Fullmath[[#This Row],[M4]],$H1874:$L$2227,2,FALSE)),0)</f>
        <v>0</v>
      </c>
      <c r="AB1873" s="16">
        <f>IFERROR(_xlfn.IFNA(VLOOKUP(Fullmath[[#This Row],[M4]],$H$2:$L1872,4,FALSE),VLOOKUP(Fullmath[[#This Row],[M4]],$H1874:$L$2227,4,FALSE)),0)</f>
        <v>0</v>
      </c>
      <c r="AE1873" s="15">
        <f>IFERROR(_xlfn.IFNA(VLOOKUP(Fullmath[[#This Row],[M5]],$H$2:$L1872,2,FALSE),VLOOKUP(Fullmath[[#This Row],[M5]],$H1874:$L$2227,2,FALSE)),0)</f>
        <v>0</v>
      </c>
      <c r="AF1873" s="16">
        <f>IFERROR(_xlfn.IFNA(VLOOKUP(Fullmath[[#This Row],[M5]],$H$2:$L1872,4,FALSE),VLOOKUP(Fullmath[[#This Row],[M5]],$H1874:$L$2227,4,FALSE)),0)</f>
        <v>0</v>
      </c>
      <c r="AI1873" s="15">
        <f>IFERROR(_xlfn.IFNA(VLOOKUP(Fullmath[[#This Row],[M6]],$H$2:$L1872,2,FALSE),VLOOKUP(Fullmath[[#This Row],[M6]],$H1874:$L$2227,2,FALSE)),0)</f>
        <v>0</v>
      </c>
      <c r="AJ1873" s="16">
        <f>IFERROR(_xlfn.IFNA(VLOOKUP(Fullmath[[#This Row],[M6]],$H$2:$L1872,4,FALSE),VLOOKUP(Fullmath[[#This Row],[M6]],$H1874:$L$2227,4,FALSE)),0)</f>
        <v>0</v>
      </c>
      <c r="AM1873" s="6">
        <f>(IFERROR(VLOOKUP(AK1873,Components[[Name]:[Price]],2,FALSE),0))</f>
        <v>0</v>
      </c>
      <c r="AP1873" s="6">
        <f>(IFERROR(VLOOKUP(AN1873,Components[[Name]:[Price]],2,FALSE),0))</f>
        <v>0</v>
      </c>
      <c r="AS1873" s="6">
        <f>(IFERROR(VLOOKUP(AQ1873,Components[[Name]:[Price]],2,FALSE),0))</f>
        <v>0</v>
      </c>
      <c r="AV1873" s="6">
        <f>(IFERROR(VLOOKUP(AT1873,Components[[Name]:[Price]],2,FALSE),0))</f>
        <v>0</v>
      </c>
      <c r="AY1873" s="6">
        <f>(IFERROR(VLOOKUP(AW1873,Components[[Name]:[Price]],2,FALSE),0))</f>
        <v>0</v>
      </c>
      <c r="BB1873" s="6">
        <f>(IFERROR(VLOOKUP(AZ1873,Components[[Name]:[Price]],2,FALSE),0))</f>
        <v>0</v>
      </c>
    </row>
    <row r="1874" spans="9:54" x14ac:dyDescent="0.2">
      <c r="I1874" s="7" t="e">
        <f>Fullmath[[#This Row],[Total CP]]/Fullmath[[#This Row],[Quantity]]</f>
        <v>#DIV/0!</v>
      </c>
      <c r="J18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4" s="6" t="e">
        <f>Fullmath[[#This Row],[Mat Cost]]/Fullmath[[#This Row],[Quantity]]</f>
        <v>#DIV/0!</v>
      </c>
      <c r="L18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4" s="14"/>
      <c r="O1874" s="15">
        <f>IFERROR(_xlfn.IFNA(VLOOKUP(Fullmath[[#This Row],[M1]],$H$2:$L1873,2,FALSE),VLOOKUP(Fullmath[[#This Row],[M1]],$H1875:$L$2227,2,FALSE)),0)</f>
        <v>0</v>
      </c>
      <c r="P1874" s="16">
        <f>IFERROR(_xlfn.IFNA(VLOOKUP(Fullmath[[#This Row],[M1]],$H$2:$L1873,4,FALSE),VLOOKUP(Fullmath[[#This Row],[M1]],$H1875:$L$2227,4,FALSE)),0)</f>
        <v>0</v>
      </c>
      <c r="S1874" s="15">
        <f>IFERROR(_xlfn.IFNA(VLOOKUP(Fullmath[[#This Row],[M2]],$H$2:$L1873,2,FALSE),VLOOKUP(Fullmath[[#This Row],[M2]],$H1875:$L$2227,2,FALSE)),0)</f>
        <v>0</v>
      </c>
      <c r="T1874" s="16">
        <f>IFERROR(_xlfn.IFNA(VLOOKUP(Fullmath[[#This Row],[M2]],$H$2:$L1873,4,FALSE),VLOOKUP(Fullmath[[#This Row],[M2]],$H1875:$L$2227,4,FALSE)),0)</f>
        <v>0</v>
      </c>
      <c r="W1874" s="15">
        <f>IFERROR(_xlfn.IFNA(VLOOKUP(Fullmath[[#This Row],[M3]],$H$2:$L1873,2,FALSE),VLOOKUP(Fullmath[[#This Row],[M3]],$H1875:$L$2227,2,FALSE)),0)</f>
        <v>0</v>
      </c>
      <c r="X1874" s="16">
        <f>IFERROR(_xlfn.IFNA(VLOOKUP(Fullmath[[#This Row],[M3]],$H$2:$L1873,4,FALSE),VLOOKUP(Fullmath[[#This Row],[M3]],$H1875:$L$2227,4,FALSE)),0)</f>
        <v>0</v>
      </c>
      <c r="AA1874" s="15">
        <f>IFERROR(_xlfn.IFNA(VLOOKUP(Fullmath[[#This Row],[M4]],$H$2:$L1873,2,FALSE),VLOOKUP(Fullmath[[#This Row],[M4]],$H1875:$L$2227,2,FALSE)),0)</f>
        <v>0</v>
      </c>
      <c r="AB1874" s="16">
        <f>IFERROR(_xlfn.IFNA(VLOOKUP(Fullmath[[#This Row],[M4]],$H$2:$L1873,4,FALSE),VLOOKUP(Fullmath[[#This Row],[M4]],$H1875:$L$2227,4,FALSE)),0)</f>
        <v>0</v>
      </c>
      <c r="AE1874" s="15">
        <f>IFERROR(_xlfn.IFNA(VLOOKUP(Fullmath[[#This Row],[M5]],$H$2:$L1873,2,FALSE),VLOOKUP(Fullmath[[#This Row],[M5]],$H1875:$L$2227,2,FALSE)),0)</f>
        <v>0</v>
      </c>
      <c r="AF1874" s="16">
        <f>IFERROR(_xlfn.IFNA(VLOOKUP(Fullmath[[#This Row],[M5]],$H$2:$L1873,4,FALSE),VLOOKUP(Fullmath[[#This Row],[M5]],$H1875:$L$2227,4,FALSE)),0)</f>
        <v>0</v>
      </c>
      <c r="AI1874" s="15">
        <f>IFERROR(_xlfn.IFNA(VLOOKUP(Fullmath[[#This Row],[M6]],$H$2:$L1873,2,FALSE),VLOOKUP(Fullmath[[#This Row],[M6]],$H1875:$L$2227,2,FALSE)),0)</f>
        <v>0</v>
      </c>
      <c r="AJ1874" s="16">
        <f>IFERROR(_xlfn.IFNA(VLOOKUP(Fullmath[[#This Row],[M6]],$H$2:$L1873,4,FALSE),VLOOKUP(Fullmath[[#This Row],[M6]],$H1875:$L$2227,4,FALSE)),0)</f>
        <v>0</v>
      </c>
      <c r="AM1874" s="6">
        <f>(IFERROR(VLOOKUP(AK1874,Components[[Name]:[Price]],2,FALSE),0))</f>
        <v>0</v>
      </c>
      <c r="AP1874" s="6">
        <f>(IFERROR(VLOOKUP(AN1874,Components[[Name]:[Price]],2,FALSE),0))</f>
        <v>0</v>
      </c>
      <c r="AS1874" s="6">
        <f>(IFERROR(VLOOKUP(AQ1874,Components[[Name]:[Price]],2,FALSE),0))</f>
        <v>0</v>
      </c>
      <c r="AV1874" s="6">
        <f>(IFERROR(VLOOKUP(AT1874,Components[[Name]:[Price]],2,FALSE),0))</f>
        <v>0</v>
      </c>
      <c r="AY1874" s="6">
        <f>(IFERROR(VLOOKUP(AW1874,Components[[Name]:[Price]],2,FALSE),0))</f>
        <v>0</v>
      </c>
      <c r="BB1874" s="6">
        <f>(IFERROR(VLOOKUP(AZ1874,Components[[Name]:[Price]],2,FALSE),0))</f>
        <v>0</v>
      </c>
    </row>
    <row r="1875" spans="9:54" x14ac:dyDescent="0.2">
      <c r="I1875" s="7" t="e">
        <f>Fullmath[[#This Row],[Total CP]]/Fullmath[[#This Row],[Quantity]]</f>
        <v>#DIV/0!</v>
      </c>
      <c r="J18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5" s="6" t="e">
        <f>Fullmath[[#This Row],[Mat Cost]]/Fullmath[[#This Row],[Quantity]]</f>
        <v>#DIV/0!</v>
      </c>
      <c r="L18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5" s="14"/>
      <c r="O1875" s="15">
        <f>IFERROR(_xlfn.IFNA(VLOOKUP(Fullmath[[#This Row],[M1]],$H$2:$L1874,2,FALSE),VLOOKUP(Fullmath[[#This Row],[M1]],$H1876:$L$2227,2,FALSE)),0)</f>
        <v>0</v>
      </c>
      <c r="P1875" s="16">
        <f>IFERROR(_xlfn.IFNA(VLOOKUP(Fullmath[[#This Row],[M1]],$H$2:$L1874,4,FALSE),VLOOKUP(Fullmath[[#This Row],[M1]],$H1876:$L$2227,4,FALSE)),0)</f>
        <v>0</v>
      </c>
      <c r="S1875" s="15">
        <f>IFERROR(_xlfn.IFNA(VLOOKUP(Fullmath[[#This Row],[M2]],$H$2:$L1874,2,FALSE),VLOOKUP(Fullmath[[#This Row],[M2]],$H1876:$L$2227,2,FALSE)),0)</f>
        <v>0</v>
      </c>
      <c r="T1875" s="16">
        <f>IFERROR(_xlfn.IFNA(VLOOKUP(Fullmath[[#This Row],[M2]],$H$2:$L1874,4,FALSE),VLOOKUP(Fullmath[[#This Row],[M2]],$H1876:$L$2227,4,FALSE)),0)</f>
        <v>0</v>
      </c>
      <c r="W1875" s="15">
        <f>IFERROR(_xlfn.IFNA(VLOOKUP(Fullmath[[#This Row],[M3]],$H$2:$L1874,2,FALSE),VLOOKUP(Fullmath[[#This Row],[M3]],$H1876:$L$2227,2,FALSE)),0)</f>
        <v>0</v>
      </c>
      <c r="X1875" s="16">
        <f>IFERROR(_xlfn.IFNA(VLOOKUP(Fullmath[[#This Row],[M3]],$H$2:$L1874,4,FALSE),VLOOKUP(Fullmath[[#This Row],[M3]],$H1876:$L$2227,4,FALSE)),0)</f>
        <v>0</v>
      </c>
      <c r="AA1875" s="15">
        <f>IFERROR(_xlfn.IFNA(VLOOKUP(Fullmath[[#This Row],[M4]],$H$2:$L1874,2,FALSE),VLOOKUP(Fullmath[[#This Row],[M4]],$H1876:$L$2227,2,FALSE)),0)</f>
        <v>0</v>
      </c>
      <c r="AB1875" s="16">
        <f>IFERROR(_xlfn.IFNA(VLOOKUP(Fullmath[[#This Row],[M4]],$H$2:$L1874,4,FALSE),VLOOKUP(Fullmath[[#This Row],[M4]],$H1876:$L$2227,4,FALSE)),0)</f>
        <v>0</v>
      </c>
      <c r="AE1875" s="15">
        <f>IFERROR(_xlfn.IFNA(VLOOKUP(Fullmath[[#This Row],[M5]],$H$2:$L1874,2,FALSE),VLOOKUP(Fullmath[[#This Row],[M5]],$H1876:$L$2227,2,FALSE)),0)</f>
        <v>0</v>
      </c>
      <c r="AF1875" s="16">
        <f>IFERROR(_xlfn.IFNA(VLOOKUP(Fullmath[[#This Row],[M5]],$H$2:$L1874,4,FALSE),VLOOKUP(Fullmath[[#This Row],[M5]],$H1876:$L$2227,4,FALSE)),0)</f>
        <v>0</v>
      </c>
      <c r="AI1875" s="15">
        <f>IFERROR(_xlfn.IFNA(VLOOKUP(Fullmath[[#This Row],[M6]],$H$2:$L1874,2,FALSE),VLOOKUP(Fullmath[[#This Row],[M6]],$H1876:$L$2227,2,FALSE)),0)</f>
        <v>0</v>
      </c>
      <c r="AJ1875" s="16">
        <f>IFERROR(_xlfn.IFNA(VLOOKUP(Fullmath[[#This Row],[M6]],$H$2:$L1874,4,FALSE),VLOOKUP(Fullmath[[#This Row],[M6]],$H1876:$L$2227,4,FALSE)),0)</f>
        <v>0</v>
      </c>
      <c r="AM1875" s="6">
        <f>(IFERROR(VLOOKUP(AK1875,Components[[Name]:[Price]],2,FALSE),0))</f>
        <v>0</v>
      </c>
      <c r="AP1875" s="6">
        <f>(IFERROR(VLOOKUP(AN1875,Components[[Name]:[Price]],2,FALSE),0))</f>
        <v>0</v>
      </c>
      <c r="AS1875" s="6">
        <f>(IFERROR(VLOOKUP(AQ1875,Components[[Name]:[Price]],2,FALSE),0))</f>
        <v>0</v>
      </c>
      <c r="AV1875" s="6">
        <f>(IFERROR(VLOOKUP(AT1875,Components[[Name]:[Price]],2,FALSE),0))</f>
        <v>0</v>
      </c>
      <c r="AY1875" s="6">
        <f>(IFERROR(VLOOKUP(AW1875,Components[[Name]:[Price]],2,FALSE),0))</f>
        <v>0</v>
      </c>
      <c r="BB1875" s="6">
        <f>(IFERROR(VLOOKUP(AZ1875,Components[[Name]:[Price]],2,FALSE),0))</f>
        <v>0</v>
      </c>
    </row>
    <row r="1876" spans="9:54" x14ac:dyDescent="0.2">
      <c r="I1876" s="7" t="e">
        <f>Fullmath[[#This Row],[Total CP]]/Fullmath[[#This Row],[Quantity]]</f>
        <v>#DIV/0!</v>
      </c>
      <c r="J18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6" s="6" t="e">
        <f>Fullmath[[#This Row],[Mat Cost]]/Fullmath[[#This Row],[Quantity]]</f>
        <v>#DIV/0!</v>
      </c>
      <c r="L18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6" s="14"/>
      <c r="O1876" s="15">
        <f>IFERROR(_xlfn.IFNA(VLOOKUP(Fullmath[[#This Row],[M1]],$H$2:$L1875,2,FALSE),VLOOKUP(Fullmath[[#This Row],[M1]],$H1877:$L$2227,2,FALSE)),0)</f>
        <v>0</v>
      </c>
      <c r="P1876" s="16">
        <f>IFERROR(_xlfn.IFNA(VLOOKUP(Fullmath[[#This Row],[M1]],$H$2:$L1875,4,FALSE),VLOOKUP(Fullmath[[#This Row],[M1]],$H1877:$L$2227,4,FALSE)),0)</f>
        <v>0</v>
      </c>
      <c r="S1876" s="15">
        <f>IFERROR(_xlfn.IFNA(VLOOKUP(Fullmath[[#This Row],[M2]],$H$2:$L1875,2,FALSE),VLOOKUP(Fullmath[[#This Row],[M2]],$H1877:$L$2227,2,FALSE)),0)</f>
        <v>0</v>
      </c>
      <c r="T1876" s="16">
        <f>IFERROR(_xlfn.IFNA(VLOOKUP(Fullmath[[#This Row],[M2]],$H$2:$L1875,4,FALSE),VLOOKUP(Fullmath[[#This Row],[M2]],$H1877:$L$2227,4,FALSE)),0)</f>
        <v>0</v>
      </c>
      <c r="W1876" s="15">
        <f>IFERROR(_xlfn.IFNA(VLOOKUP(Fullmath[[#This Row],[M3]],$H$2:$L1875,2,FALSE),VLOOKUP(Fullmath[[#This Row],[M3]],$H1877:$L$2227,2,FALSE)),0)</f>
        <v>0</v>
      </c>
      <c r="X1876" s="16">
        <f>IFERROR(_xlfn.IFNA(VLOOKUP(Fullmath[[#This Row],[M3]],$H$2:$L1875,4,FALSE),VLOOKUP(Fullmath[[#This Row],[M3]],$H1877:$L$2227,4,FALSE)),0)</f>
        <v>0</v>
      </c>
      <c r="AA1876" s="15">
        <f>IFERROR(_xlfn.IFNA(VLOOKUP(Fullmath[[#This Row],[M4]],$H$2:$L1875,2,FALSE),VLOOKUP(Fullmath[[#This Row],[M4]],$H1877:$L$2227,2,FALSE)),0)</f>
        <v>0</v>
      </c>
      <c r="AB1876" s="16">
        <f>IFERROR(_xlfn.IFNA(VLOOKUP(Fullmath[[#This Row],[M4]],$H$2:$L1875,4,FALSE),VLOOKUP(Fullmath[[#This Row],[M4]],$H1877:$L$2227,4,FALSE)),0)</f>
        <v>0</v>
      </c>
      <c r="AE1876" s="15">
        <f>IFERROR(_xlfn.IFNA(VLOOKUP(Fullmath[[#This Row],[M5]],$H$2:$L1875,2,FALSE),VLOOKUP(Fullmath[[#This Row],[M5]],$H1877:$L$2227,2,FALSE)),0)</f>
        <v>0</v>
      </c>
      <c r="AF1876" s="16">
        <f>IFERROR(_xlfn.IFNA(VLOOKUP(Fullmath[[#This Row],[M5]],$H$2:$L1875,4,FALSE),VLOOKUP(Fullmath[[#This Row],[M5]],$H1877:$L$2227,4,FALSE)),0)</f>
        <v>0</v>
      </c>
      <c r="AI1876" s="15">
        <f>IFERROR(_xlfn.IFNA(VLOOKUP(Fullmath[[#This Row],[M6]],$H$2:$L1875,2,FALSE),VLOOKUP(Fullmath[[#This Row],[M6]],$H1877:$L$2227,2,FALSE)),0)</f>
        <v>0</v>
      </c>
      <c r="AJ1876" s="16">
        <f>IFERROR(_xlfn.IFNA(VLOOKUP(Fullmath[[#This Row],[M6]],$H$2:$L1875,4,FALSE),VLOOKUP(Fullmath[[#This Row],[M6]],$H1877:$L$2227,4,FALSE)),0)</f>
        <v>0</v>
      </c>
      <c r="AM1876" s="6">
        <f>(IFERROR(VLOOKUP(AK1876,Components[[Name]:[Price]],2,FALSE),0))</f>
        <v>0</v>
      </c>
      <c r="AP1876" s="6">
        <f>(IFERROR(VLOOKUP(AN1876,Components[[Name]:[Price]],2,FALSE),0))</f>
        <v>0</v>
      </c>
      <c r="AS1876" s="6">
        <f>(IFERROR(VLOOKUP(AQ1876,Components[[Name]:[Price]],2,FALSE),0))</f>
        <v>0</v>
      </c>
      <c r="AV1876" s="6">
        <f>(IFERROR(VLOOKUP(AT1876,Components[[Name]:[Price]],2,FALSE),0))</f>
        <v>0</v>
      </c>
      <c r="AY1876" s="6">
        <f>(IFERROR(VLOOKUP(AW1876,Components[[Name]:[Price]],2,FALSE),0))</f>
        <v>0</v>
      </c>
      <c r="BB1876" s="6">
        <f>(IFERROR(VLOOKUP(AZ1876,Components[[Name]:[Price]],2,FALSE),0))</f>
        <v>0</v>
      </c>
    </row>
    <row r="1877" spans="9:54" x14ac:dyDescent="0.2">
      <c r="I1877" s="7" t="e">
        <f>Fullmath[[#This Row],[Total CP]]/Fullmath[[#This Row],[Quantity]]</f>
        <v>#DIV/0!</v>
      </c>
      <c r="J18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7" s="6" t="e">
        <f>Fullmath[[#This Row],[Mat Cost]]/Fullmath[[#This Row],[Quantity]]</f>
        <v>#DIV/0!</v>
      </c>
      <c r="L18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7" s="14"/>
      <c r="O1877" s="15">
        <f>IFERROR(_xlfn.IFNA(VLOOKUP(Fullmath[[#This Row],[M1]],$H$2:$L1876,2,FALSE),VLOOKUP(Fullmath[[#This Row],[M1]],$H1878:$L$2227,2,FALSE)),0)</f>
        <v>0</v>
      </c>
      <c r="P1877" s="16">
        <f>IFERROR(_xlfn.IFNA(VLOOKUP(Fullmath[[#This Row],[M1]],$H$2:$L1876,4,FALSE),VLOOKUP(Fullmath[[#This Row],[M1]],$H1878:$L$2227,4,FALSE)),0)</f>
        <v>0</v>
      </c>
      <c r="S1877" s="15">
        <f>IFERROR(_xlfn.IFNA(VLOOKUP(Fullmath[[#This Row],[M2]],$H$2:$L1876,2,FALSE),VLOOKUP(Fullmath[[#This Row],[M2]],$H1878:$L$2227,2,FALSE)),0)</f>
        <v>0</v>
      </c>
      <c r="T1877" s="16">
        <f>IFERROR(_xlfn.IFNA(VLOOKUP(Fullmath[[#This Row],[M2]],$H$2:$L1876,4,FALSE),VLOOKUP(Fullmath[[#This Row],[M2]],$H1878:$L$2227,4,FALSE)),0)</f>
        <v>0</v>
      </c>
      <c r="W1877" s="15">
        <f>IFERROR(_xlfn.IFNA(VLOOKUP(Fullmath[[#This Row],[M3]],$H$2:$L1876,2,FALSE),VLOOKUP(Fullmath[[#This Row],[M3]],$H1878:$L$2227,2,FALSE)),0)</f>
        <v>0</v>
      </c>
      <c r="X1877" s="16">
        <f>IFERROR(_xlfn.IFNA(VLOOKUP(Fullmath[[#This Row],[M3]],$H$2:$L1876,4,FALSE),VLOOKUP(Fullmath[[#This Row],[M3]],$H1878:$L$2227,4,FALSE)),0)</f>
        <v>0</v>
      </c>
      <c r="AA1877" s="15">
        <f>IFERROR(_xlfn.IFNA(VLOOKUP(Fullmath[[#This Row],[M4]],$H$2:$L1876,2,FALSE),VLOOKUP(Fullmath[[#This Row],[M4]],$H1878:$L$2227,2,FALSE)),0)</f>
        <v>0</v>
      </c>
      <c r="AB1877" s="16">
        <f>IFERROR(_xlfn.IFNA(VLOOKUP(Fullmath[[#This Row],[M4]],$H$2:$L1876,4,FALSE),VLOOKUP(Fullmath[[#This Row],[M4]],$H1878:$L$2227,4,FALSE)),0)</f>
        <v>0</v>
      </c>
      <c r="AE1877" s="15">
        <f>IFERROR(_xlfn.IFNA(VLOOKUP(Fullmath[[#This Row],[M5]],$H$2:$L1876,2,FALSE),VLOOKUP(Fullmath[[#This Row],[M5]],$H1878:$L$2227,2,FALSE)),0)</f>
        <v>0</v>
      </c>
      <c r="AF1877" s="16">
        <f>IFERROR(_xlfn.IFNA(VLOOKUP(Fullmath[[#This Row],[M5]],$H$2:$L1876,4,FALSE),VLOOKUP(Fullmath[[#This Row],[M5]],$H1878:$L$2227,4,FALSE)),0)</f>
        <v>0</v>
      </c>
      <c r="AI1877" s="15">
        <f>IFERROR(_xlfn.IFNA(VLOOKUP(Fullmath[[#This Row],[M6]],$H$2:$L1876,2,FALSE),VLOOKUP(Fullmath[[#This Row],[M6]],$H1878:$L$2227,2,FALSE)),0)</f>
        <v>0</v>
      </c>
      <c r="AJ1877" s="16">
        <f>IFERROR(_xlfn.IFNA(VLOOKUP(Fullmath[[#This Row],[M6]],$H$2:$L1876,4,FALSE),VLOOKUP(Fullmath[[#This Row],[M6]],$H1878:$L$2227,4,FALSE)),0)</f>
        <v>0</v>
      </c>
      <c r="AM1877" s="6">
        <f>(IFERROR(VLOOKUP(AK1877,Components[[Name]:[Price]],2,FALSE),0))</f>
        <v>0</v>
      </c>
      <c r="AP1877" s="6">
        <f>(IFERROR(VLOOKUP(AN1877,Components[[Name]:[Price]],2,FALSE),0))</f>
        <v>0</v>
      </c>
      <c r="AS1877" s="6">
        <f>(IFERROR(VLOOKUP(AQ1877,Components[[Name]:[Price]],2,FALSE),0))</f>
        <v>0</v>
      </c>
      <c r="AV1877" s="6">
        <f>(IFERROR(VLOOKUP(AT1877,Components[[Name]:[Price]],2,FALSE),0))</f>
        <v>0</v>
      </c>
      <c r="AY1877" s="6">
        <f>(IFERROR(VLOOKUP(AW1877,Components[[Name]:[Price]],2,FALSE),0))</f>
        <v>0</v>
      </c>
      <c r="BB1877" s="6">
        <f>(IFERROR(VLOOKUP(AZ1877,Components[[Name]:[Price]],2,FALSE),0))</f>
        <v>0</v>
      </c>
    </row>
    <row r="1878" spans="9:54" x14ac:dyDescent="0.2">
      <c r="I1878" s="7" t="e">
        <f>Fullmath[[#This Row],[Total CP]]/Fullmath[[#This Row],[Quantity]]</f>
        <v>#DIV/0!</v>
      </c>
      <c r="J18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8" s="6" t="e">
        <f>Fullmath[[#This Row],[Mat Cost]]/Fullmath[[#This Row],[Quantity]]</f>
        <v>#DIV/0!</v>
      </c>
      <c r="L18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8" s="14"/>
      <c r="O1878" s="15">
        <f>IFERROR(_xlfn.IFNA(VLOOKUP(Fullmath[[#This Row],[M1]],$H$2:$L1877,2,FALSE),VLOOKUP(Fullmath[[#This Row],[M1]],$H1879:$L$2227,2,FALSE)),0)</f>
        <v>0</v>
      </c>
      <c r="P1878" s="16">
        <f>IFERROR(_xlfn.IFNA(VLOOKUP(Fullmath[[#This Row],[M1]],$H$2:$L1877,4,FALSE),VLOOKUP(Fullmath[[#This Row],[M1]],$H1879:$L$2227,4,FALSE)),0)</f>
        <v>0</v>
      </c>
      <c r="S1878" s="15">
        <f>IFERROR(_xlfn.IFNA(VLOOKUP(Fullmath[[#This Row],[M2]],$H$2:$L1877,2,FALSE),VLOOKUP(Fullmath[[#This Row],[M2]],$H1879:$L$2227,2,FALSE)),0)</f>
        <v>0</v>
      </c>
      <c r="T1878" s="16">
        <f>IFERROR(_xlfn.IFNA(VLOOKUP(Fullmath[[#This Row],[M2]],$H$2:$L1877,4,FALSE),VLOOKUP(Fullmath[[#This Row],[M2]],$H1879:$L$2227,4,FALSE)),0)</f>
        <v>0</v>
      </c>
      <c r="W1878" s="15">
        <f>IFERROR(_xlfn.IFNA(VLOOKUP(Fullmath[[#This Row],[M3]],$H$2:$L1877,2,FALSE),VLOOKUP(Fullmath[[#This Row],[M3]],$H1879:$L$2227,2,FALSE)),0)</f>
        <v>0</v>
      </c>
      <c r="X1878" s="16">
        <f>IFERROR(_xlfn.IFNA(VLOOKUP(Fullmath[[#This Row],[M3]],$H$2:$L1877,4,FALSE),VLOOKUP(Fullmath[[#This Row],[M3]],$H1879:$L$2227,4,FALSE)),0)</f>
        <v>0</v>
      </c>
      <c r="AA1878" s="15">
        <f>IFERROR(_xlfn.IFNA(VLOOKUP(Fullmath[[#This Row],[M4]],$H$2:$L1877,2,FALSE),VLOOKUP(Fullmath[[#This Row],[M4]],$H1879:$L$2227,2,FALSE)),0)</f>
        <v>0</v>
      </c>
      <c r="AB1878" s="16">
        <f>IFERROR(_xlfn.IFNA(VLOOKUP(Fullmath[[#This Row],[M4]],$H$2:$L1877,4,FALSE),VLOOKUP(Fullmath[[#This Row],[M4]],$H1879:$L$2227,4,FALSE)),0)</f>
        <v>0</v>
      </c>
      <c r="AE1878" s="15">
        <f>IFERROR(_xlfn.IFNA(VLOOKUP(Fullmath[[#This Row],[M5]],$H$2:$L1877,2,FALSE),VLOOKUP(Fullmath[[#This Row],[M5]],$H1879:$L$2227,2,FALSE)),0)</f>
        <v>0</v>
      </c>
      <c r="AF1878" s="16">
        <f>IFERROR(_xlfn.IFNA(VLOOKUP(Fullmath[[#This Row],[M5]],$H$2:$L1877,4,FALSE),VLOOKUP(Fullmath[[#This Row],[M5]],$H1879:$L$2227,4,FALSE)),0)</f>
        <v>0</v>
      </c>
      <c r="AI1878" s="15">
        <f>IFERROR(_xlfn.IFNA(VLOOKUP(Fullmath[[#This Row],[M6]],$H$2:$L1877,2,FALSE),VLOOKUP(Fullmath[[#This Row],[M6]],$H1879:$L$2227,2,FALSE)),0)</f>
        <v>0</v>
      </c>
      <c r="AJ1878" s="16">
        <f>IFERROR(_xlfn.IFNA(VLOOKUP(Fullmath[[#This Row],[M6]],$H$2:$L1877,4,FALSE),VLOOKUP(Fullmath[[#This Row],[M6]],$H1879:$L$2227,4,FALSE)),0)</f>
        <v>0</v>
      </c>
      <c r="AM1878" s="6">
        <f>(IFERROR(VLOOKUP(AK1878,Components[[Name]:[Price]],2,FALSE),0))</f>
        <v>0</v>
      </c>
      <c r="AP1878" s="6">
        <f>(IFERROR(VLOOKUP(AN1878,Components[[Name]:[Price]],2,FALSE),0))</f>
        <v>0</v>
      </c>
      <c r="AS1878" s="6">
        <f>(IFERROR(VLOOKUP(AQ1878,Components[[Name]:[Price]],2,FALSE),0))</f>
        <v>0</v>
      </c>
      <c r="AV1878" s="6">
        <f>(IFERROR(VLOOKUP(AT1878,Components[[Name]:[Price]],2,FALSE),0))</f>
        <v>0</v>
      </c>
      <c r="AY1878" s="6">
        <f>(IFERROR(VLOOKUP(AW1878,Components[[Name]:[Price]],2,FALSE),0))</f>
        <v>0</v>
      </c>
      <c r="BB1878" s="6">
        <f>(IFERROR(VLOOKUP(AZ1878,Components[[Name]:[Price]],2,FALSE),0))</f>
        <v>0</v>
      </c>
    </row>
    <row r="1879" spans="9:54" x14ac:dyDescent="0.2">
      <c r="I1879" s="7" t="e">
        <f>Fullmath[[#This Row],[Total CP]]/Fullmath[[#This Row],[Quantity]]</f>
        <v>#DIV/0!</v>
      </c>
      <c r="J18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79" s="6" t="e">
        <f>Fullmath[[#This Row],[Mat Cost]]/Fullmath[[#This Row],[Quantity]]</f>
        <v>#DIV/0!</v>
      </c>
      <c r="L18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79" s="14"/>
      <c r="O1879" s="15">
        <f>IFERROR(_xlfn.IFNA(VLOOKUP(Fullmath[[#This Row],[M1]],$H$2:$L1878,2,FALSE),VLOOKUP(Fullmath[[#This Row],[M1]],$H1880:$L$2227,2,FALSE)),0)</f>
        <v>0</v>
      </c>
      <c r="P1879" s="16">
        <f>IFERROR(_xlfn.IFNA(VLOOKUP(Fullmath[[#This Row],[M1]],$H$2:$L1878,4,FALSE),VLOOKUP(Fullmath[[#This Row],[M1]],$H1880:$L$2227,4,FALSE)),0)</f>
        <v>0</v>
      </c>
      <c r="S1879" s="15">
        <f>IFERROR(_xlfn.IFNA(VLOOKUP(Fullmath[[#This Row],[M2]],$H$2:$L1878,2,FALSE),VLOOKUP(Fullmath[[#This Row],[M2]],$H1880:$L$2227,2,FALSE)),0)</f>
        <v>0</v>
      </c>
      <c r="T1879" s="16">
        <f>IFERROR(_xlfn.IFNA(VLOOKUP(Fullmath[[#This Row],[M2]],$H$2:$L1878,4,FALSE),VLOOKUP(Fullmath[[#This Row],[M2]],$H1880:$L$2227,4,FALSE)),0)</f>
        <v>0</v>
      </c>
      <c r="W1879" s="15">
        <f>IFERROR(_xlfn.IFNA(VLOOKUP(Fullmath[[#This Row],[M3]],$H$2:$L1878,2,FALSE),VLOOKUP(Fullmath[[#This Row],[M3]],$H1880:$L$2227,2,FALSE)),0)</f>
        <v>0</v>
      </c>
      <c r="X1879" s="16">
        <f>IFERROR(_xlfn.IFNA(VLOOKUP(Fullmath[[#This Row],[M3]],$H$2:$L1878,4,FALSE),VLOOKUP(Fullmath[[#This Row],[M3]],$H1880:$L$2227,4,FALSE)),0)</f>
        <v>0</v>
      </c>
      <c r="AA1879" s="15">
        <f>IFERROR(_xlfn.IFNA(VLOOKUP(Fullmath[[#This Row],[M4]],$H$2:$L1878,2,FALSE),VLOOKUP(Fullmath[[#This Row],[M4]],$H1880:$L$2227,2,FALSE)),0)</f>
        <v>0</v>
      </c>
      <c r="AB1879" s="16">
        <f>IFERROR(_xlfn.IFNA(VLOOKUP(Fullmath[[#This Row],[M4]],$H$2:$L1878,4,FALSE),VLOOKUP(Fullmath[[#This Row],[M4]],$H1880:$L$2227,4,FALSE)),0)</f>
        <v>0</v>
      </c>
      <c r="AE1879" s="15">
        <f>IFERROR(_xlfn.IFNA(VLOOKUP(Fullmath[[#This Row],[M5]],$H$2:$L1878,2,FALSE),VLOOKUP(Fullmath[[#This Row],[M5]],$H1880:$L$2227,2,FALSE)),0)</f>
        <v>0</v>
      </c>
      <c r="AF1879" s="16">
        <f>IFERROR(_xlfn.IFNA(VLOOKUP(Fullmath[[#This Row],[M5]],$H$2:$L1878,4,FALSE),VLOOKUP(Fullmath[[#This Row],[M5]],$H1880:$L$2227,4,FALSE)),0)</f>
        <v>0</v>
      </c>
      <c r="AI1879" s="15">
        <f>IFERROR(_xlfn.IFNA(VLOOKUP(Fullmath[[#This Row],[M6]],$H$2:$L1878,2,FALSE),VLOOKUP(Fullmath[[#This Row],[M6]],$H1880:$L$2227,2,FALSE)),0)</f>
        <v>0</v>
      </c>
      <c r="AJ1879" s="16">
        <f>IFERROR(_xlfn.IFNA(VLOOKUP(Fullmath[[#This Row],[M6]],$H$2:$L1878,4,FALSE),VLOOKUP(Fullmath[[#This Row],[M6]],$H1880:$L$2227,4,FALSE)),0)</f>
        <v>0</v>
      </c>
      <c r="AM1879" s="6">
        <f>(IFERROR(VLOOKUP(AK1879,Components[[Name]:[Price]],2,FALSE),0))</f>
        <v>0</v>
      </c>
      <c r="AP1879" s="6">
        <f>(IFERROR(VLOOKUP(AN1879,Components[[Name]:[Price]],2,FALSE),0))</f>
        <v>0</v>
      </c>
      <c r="AS1879" s="6">
        <f>(IFERROR(VLOOKUP(AQ1879,Components[[Name]:[Price]],2,FALSE),0))</f>
        <v>0</v>
      </c>
      <c r="AV1879" s="6">
        <f>(IFERROR(VLOOKUP(AT1879,Components[[Name]:[Price]],2,FALSE),0))</f>
        <v>0</v>
      </c>
      <c r="AY1879" s="6">
        <f>(IFERROR(VLOOKUP(AW1879,Components[[Name]:[Price]],2,FALSE),0))</f>
        <v>0</v>
      </c>
      <c r="BB1879" s="6">
        <f>(IFERROR(VLOOKUP(AZ1879,Components[[Name]:[Price]],2,FALSE),0))</f>
        <v>0</v>
      </c>
    </row>
    <row r="1880" spans="9:54" x14ac:dyDescent="0.2">
      <c r="I1880" s="7" t="e">
        <f>Fullmath[[#This Row],[Total CP]]/Fullmath[[#This Row],[Quantity]]</f>
        <v>#DIV/0!</v>
      </c>
      <c r="J18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0" s="6" t="e">
        <f>Fullmath[[#This Row],[Mat Cost]]/Fullmath[[#This Row],[Quantity]]</f>
        <v>#DIV/0!</v>
      </c>
      <c r="L18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0" s="14"/>
      <c r="O1880" s="15">
        <f>IFERROR(_xlfn.IFNA(VLOOKUP(Fullmath[[#This Row],[M1]],$H$2:$L1879,2,FALSE),VLOOKUP(Fullmath[[#This Row],[M1]],$H1881:$L$2227,2,FALSE)),0)</f>
        <v>0</v>
      </c>
      <c r="P1880" s="16">
        <f>IFERROR(_xlfn.IFNA(VLOOKUP(Fullmath[[#This Row],[M1]],$H$2:$L1879,4,FALSE),VLOOKUP(Fullmath[[#This Row],[M1]],$H1881:$L$2227,4,FALSE)),0)</f>
        <v>0</v>
      </c>
      <c r="S1880" s="15">
        <f>IFERROR(_xlfn.IFNA(VLOOKUP(Fullmath[[#This Row],[M2]],$H$2:$L1879,2,FALSE),VLOOKUP(Fullmath[[#This Row],[M2]],$H1881:$L$2227,2,FALSE)),0)</f>
        <v>0</v>
      </c>
      <c r="T1880" s="16">
        <f>IFERROR(_xlfn.IFNA(VLOOKUP(Fullmath[[#This Row],[M2]],$H$2:$L1879,4,FALSE),VLOOKUP(Fullmath[[#This Row],[M2]],$H1881:$L$2227,4,FALSE)),0)</f>
        <v>0</v>
      </c>
      <c r="W1880" s="15">
        <f>IFERROR(_xlfn.IFNA(VLOOKUP(Fullmath[[#This Row],[M3]],$H$2:$L1879,2,FALSE),VLOOKUP(Fullmath[[#This Row],[M3]],$H1881:$L$2227,2,FALSE)),0)</f>
        <v>0</v>
      </c>
      <c r="X1880" s="16">
        <f>IFERROR(_xlfn.IFNA(VLOOKUP(Fullmath[[#This Row],[M3]],$H$2:$L1879,4,FALSE),VLOOKUP(Fullmath[[#This Row],[M3]],$H1881:$L$2227,4,FALSE)),0)</f>
        <v>0</v>
      </c>
      <c r="AA1880" s="15">
        <f>IFERROR(_xlfn.IFNA(VLOOKUP(Fullmath[[#This Row],[M4]],$H$2:$L1879,2,FALSE),VLOOKUP(Fullmath[[#This Row],[M4]],$H1881:$L$2227,2,FALSE)),0)</f>
        <v>0</v>
      </c>
      <c r="AB1880" s="16">
        <f>IFERROR(_xlfn.IFNA(VLOOKUP(Fullmath[[#This Row],[M4]],$H$2:$L1879,4,FALSE),VLOOKUP(Fullmath[[#This Row],[M4]],$H1881:$L$2227,4,FALSE)),0)</f>
        <v>0</v>
      </c>
      <c r="AE1880" s="15">
        <f>IFERROR(_xlfn.IFNA(VLOOKUP(Fullmath[[#This Row],[M5]],$H$2:$L1879,2,FALSE),VLOOKUP(Fullmath[[#This Row],[M5]],$H1881:$L$2227,2,FALSE)),0)</f>
        <v>0</v>
      </c>
      <c r="AF1880" s="16">
        <f>IFERROR(_xlfn.IFNA(VLOOKUP(Fullmath[[#This Row],[M5]],$H$2:$L1879,4,FALSE),VLOOKUP(Fullmath[[#This Row],[M5]],$H1881:$L$2227,4,FALSE)),0)</f>
        <v>0</v>
      </c>
      <c r="AI1880" s="15">
        <f>IFERROR(_xlfn.IFNA(VLOOKUP(Fullmath[[#This Row],[M6]],$H$2:$L1879,2,FALSE),VLOOKUP(Fullmath[[#This Row],[M6]],$H1881:$L$2227,2,FALSE)),0)</f>
        <v>0</v>
      </c>
      <c r="AJ1880" s="16">
        <f>IFERROR(_xlfn.IFNA(VLOOKUP(Fullmath[[#This Row],[M6]],$H$2:$L1879,4,FALSE),VLOOKUP(Fullmath[[#This Row],[M6]],$H1881:$L$2227,4,FALSE)),0)</f>
        <v>0</v>
      </c>
      <c r="AM1880" s="6">
        <f>(IFERROR(VLOOKUP(AK1880,Components[[Name]:[Price]],2,FALSE),0))</f>
        <v>0</v>
      </c>
      <c r="AP1880" s="6">
        <f>(IFERROR(VLOOKUP(AN1880,Components[[Name]:[Price]],2,FALSE),0))</f>
        <v>0</v>
      </c>
      <c r="AS1880" s="6">
        <f>(IFERROR(VLOOKUP(AQ1880,Components[[Name]:[Price]],2,FALSE),0))</f>
        <v>0</v>
      </c>
      <c r="AV1880" s="6">
        <f>(IFERROR(VLOOKUP(AT1880,Components[[Name]:[Price]],2,FALSE),0))</f>
        <v>0</v>
      </c>
      <c r="AY1880" s="6">
        <f>(IFERROR(VLOOKUP(AW1880,Components[[Name]:[Price]],2,FALSE),0))</f>
        <v>0</v>
      </c>
      <c r="BB1880" s="6">
        <f>(IFERROR(VLOOKUP(AZ1880,Components[[Name]:[Price]],2,FALSE),0))</f>
        <v>0</v>
      </c>
    </row>
    <row r="1881" spans="9:54" x14ac:dyDescent="0.2">
      <c r="I1881" s="7" t="e">
        <f>Fullmath[[#This Row],[Total CP]]/Fullmath[[#This Row],[Quantity]]</f>
        <v>#DIV/0!</v>
      </c>
      <c r="J18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1" s="6" t="e">
        <f>Fullmath[[#This Row],[Mat Cost]]/Fullmath[[#This Row],[Quantity]]</f>
        <v>#DIV/0!</v>
      </c>
      <c r="L18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1" s="14"/>
      <c r="O1881" s="15">
        <f>IFERROR(_xlfn.IFNA(VLOOKUP(Fullmath[[#This Row],[M1]],$H$2:$L1880,2,FALSE),VLOOKUP(Fullmath[[#This Row],[M1]],$H1882:$L$2227,2,FALSE)),0)</f>
        <v>0</v>
      </c>
      <c r="P1881" s="16">
        <f>IFERROR(_xlfn.IFNA(VLOOKUP(Fullmath[[#This Row],[M1]],$H$2:$L1880,4,FALSE),VLOOKUP(Fullmath[[#This Row],[M1]],$H1882:$L$2227,4,FALSE)),0)</f>
        <v>0</v>
      </c>
      <c r="S1881" s="15">
        <f>IFERROR(_xlfn.IFNA(VLOOKUP(Fullmath[[#This Row],[M2]],$H$2:$L1880,2,FALSE),VLOOKUP(Fullmath[[#This Row],[M2]],$H1882:$L$2227,2,FALSE)),0)</f>
        <v>0</v>
      </c>
      <c r="T1881" s="16">
        <f>IFERROR(_xlfn.IFNA(VLOOKUP(Fullmath[[#This Row],[M2]],$H$2:$L1880,4,FALSE),VLOOKUP(Fullmath[[#This Row],[M2]],$H1882:$L$2227,4,FALSE)),0)</f>
        <v>0</v>
      </c>
      <c r="W1881" s="15">
        <f>IFERROR(_xlfn.IFNA(VLOOKUP(Fullmath[[#This Row],[M3]],$H$2:$L1880,2,FALSE),VLOOKUP(Fullmath[[#This Row],[M3]],$H1882:$L$2227,2,FALSE)),0)</f>
        <v>0</v>
      </c>
      <c r="X1881" s="16">
        <f>IFERROR(_xlfn.IFNA(VLOOKUP(Fullmath[[#This Row],[M3]],$H$2:$L1880,4,FALSE),VLOOKUP(Fullmath[[#This Row],[M3]],$H1882:$L$2227,4,FALSE)),0)</f>
        <v>0</v>
      </c>
      <c r="AA1881" s="15">
        <f>IFERROR(_xlfn.IFNA(VLOOKUP(Fullmath[[#This Row],[M4]],$H$2:$L1880,2,FALSE),VLOOKUP(Fullmath[[#This Row],[M4]],$H1882:$L$2227,2,FALSE)),0)</f>
        <v>0</v>
      </c>
      <c r="AB1881" s="16">
        <f>IFERROR(_xlfn.IFNA(VLOOKUP(Fullmath[[#This Row],[M4]],$H$2:$L1880,4,FALSE),VLOOKUP(Fullmath[[#This Row],[M4]],$H1882:$L$2227,4,FALSE)),0)</f>
        <v>0</v>
      </c>
      <c r="AE1881" s="15">
        <f>IFERROR(_xlfn.IFNA(VLOOKUP(Fullmath[[#This Row],[M5]],$H$2:$L1880,2,FALSE),VLOOKUP(Fullmath[[#This Row],[M5]],$H1882:$L$2227,2,FALSE)),0)</f>
        <v>0</v>
      </c>
      <c r="AF1881" s="16">
        <f>IFERROR(_xlfn.IFNA(VLOOKUP(Fullmath[[#This Row],[M5]],$H$2:$L1880,4,FALSE),VLOOKUP(Fullmath[[#This Row],[M5]],$H1882:$L$2227,4,FALSE)),0)</f>
        <v>0</v>
      </c>
      <c r="AI1881" s="15">
        <f>IFERROR(_xlfn.IFNA(VLOOKUP(Fullmath[[#This Row],[M6]],$H$2:$L1880,2,FALSE),VLOOKUP(Fullmath[[#This Row],[M6]],$H1882:$L$2227,2,FALSE)),0)</f>
        <v>0</v>
      </c>
      <c r="AJ1881" s="16">
        <f>IFERROR(_xlfn.IFNA(VLOOKUP(Fullmath[[#This Row],[M6]],$H$2:$L1880,4,FALSE),VLOOKUP(Fullmath[[#This Row],[M6]],$H1882:$L$2227,4,FALSE)),0)</f>
        <v>0</v>
      </c>
      <c r="AM1881" s="6">
        <f>(IFERROR(VLOOKUP(AK1881,Components[[Name]:[Price]],2,FALSE),0))</f>
        <v>0</v>
      </c>
      <c r="AP1881" s="6">
        <f>(IFERROR(VLOOKUP(AN1881,Components[[Name]:[Price]],2,FALSE),0))</f>
        <v>0</v>
      </c>
      <c r="AS1881" s="6">
        <f>(IFERROR(VLOOKUP(AQ1881,Components[[Name]:[Price]],2,FALSE),0))</f>
        <v>0</v>
      </c>
      <c r="AV1881" s="6">
        <f>(IFERROR(VLOOKUP(AT1881,Components[[Name]:[Price]],2,FALSE),0))</f>
        <v>0</v>
      </c>
      <c r="AY1881" s="6">
        <f>(IFERROR(VLOOKUP(AW1881,Components[[Name]:[Price]],2,FALSE),0))</f>
        <v>0</v>
      </c>
      <c r="BB1881" s="6">
        <f>(IFERROR(VLOOKUP(AZ1881,Components[[Name]:[Price]],2,FALSE),0))</f>
        <v>0</v>
      </c>
    </row>
    <row r="1882" spans="9:54" x14ac:dyDescent="0.2">
      <c r="I1882" s="7" t="e">
        <f>Fullmath[[#This Row],[Total CP]]/Fullmath[[#This Row],[Quantity]]</f>
        <v>#DIV/0!</v>
      </c>
      <c r="J18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2" s="6" t="e">
        <f>Fullmath[[#This Row],[Mat Cost]]/Fullmath[[#This Row],[Quantity]]</f>
        <v>#DIV/0!</v>
      </c>
      <c r="L18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2" s="14"/>
      <c r="O1882" s="15">
        <f>IFERROR(_xlfn.IFNA(VLOOKUP(Fullmath[[#This Row],[M1]],$H$2:$L1881,2,FALSE),VLOOKUP(Fullmath[[#This Row],[M1]],$H1883:$L$2227,2,FALSE)),0)</f>
        <v>0</v>
      </c>
      <c r="P1882" s="16">
        <f>IFERROR(_xlfn.IFNA(VLOOKUP(Fullmath[[#This Row],[M1]],$H$2:$L1881,4,FALSE),VLOOKUP(Fullmath[[#This Row],[M1]],$H1883:$L$2227,4,FALSE)),0)</f>
        <v>0</v>
      </c>
      <c r="S1882" s="15">
        <f>IFERROR(_xlfn.IFNA(VLOOKUP(Fullmath[[#This Row],[M2]],$H$2:$L1881,2,FALSE),VLOOKUP(Fullmath[[#This Row],[M2]],$H1883:$L$2227,2,FALSE)),0)</f>
        <v>0</v>
      </c>
      <c r="T1882" s="16">
        <f>IFERROR(_xlfn.IFNA(VLOOKUP(Fullmath[[#This Row],[M2]],$H$2:$L1881,4,FALSE),VLOOKUP(Fullmath[[#This Row],[M2]],$H1883:$L$2227,4,FALSE)),0)</f>
        <v>0</v>
      </c>
      <c r="W1882" s="15">
        <f>IFERROR(_xlfn.IFNA(VLOOKUP(Fullmath[[#This Row],[M3]],$H$2:$L1881,2,FALSE),VLOOKUP(Fullmath[[#This Row],[M3]],$H1883:$L$2227,2,FALSE)),0)</f>
        <v>0</v>
      </c>
      <c r="X1882" s="16">
        <f>IFERROR(_xlfn.IFNA(VLOOKUP(Fullmath[[#This Row],[M3]],$H$2:$L1881,4,FALSE),VLOOKUP(Fullmath[[#This Row],[M3]],$H1883:$L$2227,4,FALSE)),0)</f>
        <v>0</v>
      </c>
      <c r="AA1882" s="15">
        <f>IFERROR(_xlfn.IFNA(VLOOKUP(Fullmath[[#This Row],[M4]],$H$2:$L1881,2,FALSE),VLOOKUP(Fullmath[[#This Row],[M4]],$H1883:$L$2227,2,FALSE)),0)</f>
        <v>0</v>
      </c>
      <c r="AB1882" s="16">
        <f>IFERROR(_xlfn.IFNA(VLOOKUP(Fullmath[[#This Row],[M4]],$H$2:$L1881,4,FALSE),VLOOKUP(Fullmath[[#This Row],[M4]],$H1883:$L$2227,4,FALSE)),0)</f>
        <v>0</v>
      </c>
      <c r="AE1882" s="15">
        <f>IFERROR(_xlfn.IFNA(VLOOKUP(Fullmath[[#This Row],[M5]],$H$2:$L1881,2,FALSE),VLOOKUP(Fullmath[[#This Row],[M5]],$H1883:$L$2227,2,FALSE)),0)</f>
        <v>0</v>
      </c>
      <c r="AF1882" s="16">
        <f>IFERROR(_xlfn.IFNA(VLOOKUP(Fullmath[[#This Row],[M5]],$H$2:$L1881,4,FALSE),VLOOKUP(Fullmath[[#This Row],[M5]],$H1883:$L$2227,4,FALSE)),0)</f>
        <v>0</v>
      </c>
      <c r="AI1882" s="15">
        <f>IFERROR(_xlfn.IFNA(VLOOKUP(Fullmath[[#This Row],[M6]],$H$2:$L1881,2,FALSE),VLOOKUP(Fullmath[[#This Row],[M6]],$H1883:$L$2227,2,FALSE)),0)</f>
        <v>0</v>
      </c>
      <c r="AJ1882" s="16">
        <f>IFERROR(_xlfn.IFNA(VLOOKUP(Fullmath[[#This Row],[M6]],$H$2:$L1881,4,FALSE),VLOOKUP(Fullmath[[#This Row],[M6]],$H1883:$L$2227,4,FALSE)),0)</f>
        <v>0</v>
      </c>
      <c r="AM1882" s="6">
        <f>(IFERROR(VLOOKUP(AK1882,Components[[Name]:[Price]],2,FALSE),0))</f>
        <v>0</v>
      </c>
      <c r="AP1882" s="6">
        <f>(IFERROR(VLOOKUP(AN1882,Components[[Name]:[Price]],2,FALSE),0))</f>
        <v>0</v>
      </c>
      <c r="AS1882" s="6">
        <f>(IFERROR(VLOOKUP(AQ1882,Components[[Name]:[Price]],2,FALSE),0))</f>
        <v>0</v>
      </c>
      <c r="AV1882" s="6">
        <f>(IFERROR(VLOOKUP(AT1882,Components[[Name]:[Price]],2,FALSE),0))</f>
        <v>0</v>
      </c>
      <c r="AY1882" s="6">
        <f>(IFERROR(VLOOKUP(AW1882,Components[[Name]:[Price]],2,FALSE),0))</f>
        <v>0</v>
      </c>
      <c r="BB1882" s="6">
        <f>(IFERROR(VLOOKUP(AZ1882,Components[[Name]:[Price]],2,FALSE),0))</f>
        <v>0</v>
      </c>
    </row>
    <row r="1883" spans="9:54" x14ac:dyDescent="0.2">
      <c r="I1883" s="7" t="e">
        <f>Fullmath[[#This Row],[Total CP]]/Fullmath[[#This Row],[Quantity]]</f>
        <v>#DIV/0!</v>
      </c>
      <c r="J18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3" s="6" t="e">
        <f>Fullmath[[#This Row],[Mat Cost]]/Fullmath[[#This Row],[Quantity]]</f>
        <v>#DIV/0!</v>
      </c>
      <c r="L18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3" s="14"/>
      <c r="O1883" s="15">
        <f>IFERROR(_xlfn.IFNA(VLOOKUP(Fullmath[[#This Row],[M1]],$H$2:$L1882,2,FALSE),VLOOKUP(Fullmath[[#This Row],[M1]],$H1884:$L$2227,2,FALSE)),0)</f>
        <v>0</v>
      </c>
      <c r="P1883" s="16">
        <f>IFERROR(_xlfn.IFNA(VLOOKUP(Fullmath[[#This Row],[M1]],$H$2:$L1882,4,FALSE),VLOOKUP(Fullmath[[#This Row],[M1]],$H1884:$L$2227,4,FALSE)),0)</f>
        <v>0</v>
      </c>
      <c r="S1883" s="15">
        <f>IFERROR(_xlfn.IFNA(VLOOKUP(Fullmath[[#This Row],[M2]],$H$2:$L1882,2,FALSE),VLOOKUP(Fullmath[[#This Row],[M2]],$H1884:$L$2227,2,FALSE)),0)</f>
        <v>0</v>
      </c>
      <c r="T1883" s="16">
        <f>IFERROR(_xlfn.IFNA(VLOOKUP(Fullmath[[#This Row],[M2]],$H$2:$L1882,4,FALSE),VLOOKUP(Fullmath[[#This Row],[M2]],$H1884:$L$2227,4,FALSE)),0)</f>
        <v>0</v>
      </c>
      <c r="W1883" s="15">
        <f>IFERROR(_xlfn.IFNA(VLOOKUP(Fullmath[[#This Row],[M3]],$H$2:$L1882,2,FALSE),VLOOKUP(Fullmath[[#This Row],[M3]],$H1884:$L$2227,2,FALSE)),0)</f>
        <v>0</v>
      </c>
      <c r="X1883" s="16">
        <f>IFERROR(_xlfn.IFNA(VLOOKUP(Fullmath[[#This Row],[M3]],$H$2:$L1882,4,FALSE),VLOOKUP(Fullmath[[#This Row],[M3]],$H1884:$L$2227,4,FALSE)),0)</f>
        <v>0</v>
      </c>
      <c r="AA1883" s="15">
        <f>IFERROR(_xlfn.IFNA(VLOOKUP(Fullmath[[#This Row],[M4]],$H$2:$L1882,2,FALSE),VLOOKUP(Fullmath[[#This Row],[M4]],$H1884:$L$2227,2,FALSE)),0)</f>
        <v>0</v>
      </c>
      <c r="AB1883" s="16">
        <f>IFERROR(_xlfn.IFNA(VLOOKUP(Fullmath[[#This Row],[M4]],$H$2:$L1882,4,FALSE),VLOOKUP(Fullmath[[#This Row],[M4]],$H1884:$L$2227,4,FALSE)),0)</f>
        <v>0</v>
      </c>
      <c r="AE1883" s="15">
        <f>IFERROR(_xlfn.IFNA(VLOOKUP(Fullmath[[#This Row],[M5]],$H$2:$L1882,2,FALSE),VLOOKUP(Fullmath[[#This Row],[M5]],$H1884:$L$2227,2,FALSE)),0)</f>
        <v>0</v>
      </c>
      <c r="AF1883" s="16">
        <f>IFERROR(_xlfn.IFNA(VLOOKUP(Fullmath[[#This Row],[M5]],$H$2:$L1882,4,FALSE),VLOOKUP(Fullmath[[#This Row],[M5]],$H1884:$L$2227,4,FALSE)),0)</f>
        <v>0</v>
      </c>
      <c r="AI1883" s="15">
        <f>IFERROR(_xlfn.IFNA(VLOOKUP(Fullmath[[#This Row],[M6]],$H$2:$L1882,2,FALSE),VLOOKUP(Fullmath[[#This Row],[M6]],$H1884:$L$2227,2,FALSE)),0)</f>
        <v>0</v>
      </c>
      <c r="AJ1883" s="16">
        <f>IFERROR(_xlfn.IFNA(VLOOKUP(Fullmath[[#This Row],[M6]],$H$2:$L1882,4,FALSE),VLOOKUP(Fullmath[[#This Row],[M6]],$H1884:$L$2227,4,FALSE)),0)</f>
        <v>0</v>
      </c>
      <c r="AM1883" s="6">
        <f>(IFERROR(VLOOKUP(AK1883,Components[[Name]:[Price]],2,FALSE),0))</f>
        <v>0</v>
      </c>
      <c r="AP1883" s="6">
        <f>(IFERROR(VLOOKUP(AN1883,Components[[Name]:[Price]],2,FALSE),0))</f>
        <v>0</v>
      </c>
      <c r="AS1883" s="6">
        <f>(IFERROR(VLOOKUP(AQ1883,Components[[Name]:[Price]],2,FALSE),0))</f>
        <v>0</v>
      </c>
      <c r="AV1883" s="6">
        <f>(IFERROR(VLOOKUP(AT1883,Components[[Name]:[Price]],2,FALSE),0))</f>
        <v>0</v>
      </c>
      <c r="AY1883" s="6">
        <f>(IFERROR(VLOOKUP(AW1883,Components[[Name]:[Price]],2,FALSE),0))</f>
        <v>0</v>
      </c>
      <c r="BB1883" s="6">
        <f>(IFERROR(VLOOKUP(AZ1883,Components[[Name]:[Price]],2,FALSE),0))</f>
        <v>0</v>
      </c>
    </row>
    <row r="1884" spans="9:54" x14ac:dyDescent="0.2">
      <c r="I1884" s="7" t="e">
        <f>Fullmath[[#This Row],[Total CP]]/Fullmath[[#This Row],[Quantity]]</f>
        <v>#DIV/0!</v>
      </c>
      <c r="J18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4" s="6" t="e">
        <f>Fullmath[[#This Row],[Mat Cost]]/Fullmath[[#This Row],[Quantity]]</f>
        <v>#DIV/0!</v>
      </c>
      <c r="L18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4" s="14"/>
      <c r="O1884" s="15">
        <f>IFERROR(_xlfn.IFNA(VLOOKUP(Fullmath[[#This Row],[M1]],$H$2:$L1883,2,FALSE),VLOOKUP(Fullmath[[#This Row],[M1]],$H1885:$L$2227,2,FALSE)),0)</f>
        <v>0</v>
      </c>
      <c r="P1884" s="16">
        <f>IFERROR(_xlfn.IFNA(VLOOKUP(Fullmath[[#This Row],[M1]],$H$2:$L1883,4,FALSE),VLOOKUP(Fullmath[[#This Row],[M1]],$H1885:$L$2227,4,FALSE)),0)</f>
        <v>0</v>
      </c>
      <c r="S1884" s="15">
        <f>IFERROR(_xlfn.IFNA(VLOOKUP(Fullmath[[#This Row],[M2]],$H$2:$L1883,2,FALSE),VLOOKUP(Fullmath[[#This Row],[M2]],$H1885:$L$2227,2,FALSE)),0)</f>
        <v>0</v>
      </c>
      <c r="T1884" s="16">
        <f>IFERROR(_xlfn.IFNA(VLOOKUP(Fullmath[[#This Row],[M2]],$H$2:$L1883,4,FALSE),VLOOKUP(Fullmath[[#This Row],[M2]],$H1885:$L$2227,4,FALSE)),0)</f>
        <v>0</v>
      </c>
      <c r="W1884" s="15">
        <f>IFERROR(_xlfn.IFNA(VLOOKUP(Fullmath[[#This Row],[M3]],$H$2:$L1883,2,FALSE),VLOOKUP(Fullmath[[#This Row],[M3]],$H1885:$L$2227,2,FALSE)),0)</f>
        <v>0</v>
      </c>
      <c r="X1884" s="16">
        <f>IFERROR(_xlfn.IFNA(VLOOKUP(Fullmath[[#This Row],[M3]],$H$2:$L1883,4,FALSE),VLOOKUP(Fullmath[[#This Row],[M3]],$H1885:$L$2227,4,FALSE)),0)</f>
        <v>0</v>
      </c>
      <c r="AA1884" s="15">
        <f>IFERROR(_xlfn.IFNA(VLOOKUP(Fullmath[[#This Row],[M4]],$H$2:$L1883,2,FALSE),VLOOKUP(Fullmath[[#This Row],[M4]],$H1885:$L$2227,2,FALSE)),0)</f>
        <v>0</v>
      </c>
      <c r="AB1884" s="16">
        <f>IFERROR(_xlfn.IFNA(VLOOKUP(Fullmath[[#This Row],[M4]],$H$2:$L1883,4,FALSE),VLOOKUP(Fullmath[[#This Row],[M4]],$H1885:$L$2227,4,FALSE)),0)</f>
        <v>0</v>
      </c>
      <c r="AE1884" s="15">
        <f>IFERROR(_xlfn.IFNA(VLOOKUP(Fullmath[[#This Row],[M5]],$H$2:$L1883,2,FALSE),VLOOKUP(Fullmath[[#This Row],[M5]],$H1885:$L$2227,2,FALSE)),0)</f>
        <v>0</v>
      </c>
      <c r="AF1884" s="16">
        <f>IFERROR(_xlfn.IFNA(VLOOKUP(Fullmath[[#This Row],[M5]],$H$2:$L1883,4,FALSE),VLOOKUP(Fullmath[[#This Row],[M5]],$H1885:$L$2227,4,FALSE)),0)</f>
        <v>0</v>
      </c>
      <c r="AI1884" s="15">
        <f>IFERROR(_xlfn.IFNA(VLOOKUP(Fullmath[[#This Row],[M6]],$H$2:$L1883,2,FALSE),VLOOKUP(Fullmath[[#This Row],[M6]],$H1885:$L$2227,2,FALSE)),0)</f>
        <v>0</v>
      </c>
      <c r="AJ1884" s="16">
        <f>IFERROR(_xlfn.IFNA(VLOOKUP(Fullmath[[#This Row],[M6]],$H$2:$L1883,4,FALSE),VLOOKUP(Fullmath[[#This Row],[M6]],$H1885:$L$2227,4,FALSE)),0)</f>
        <v>0</v>
      </c>
      <c r="AM1884" s="6">
        <f>(IFERROR(VLOOKUP(AK1884,Components[[Name]:[Price]],2,FALSE),0))</f>
        <v>0</v>
      </c>
      <c r="AP1884" s="6">
        <f>(IFERROR(VLOOKUP(AN1884,Components[[Name]:[Price]],2,FALSE),0))</f>
        <v>0</v>
      </c>
      <c r="AS1884" s="6">
        <f>(IFERROR(VLOOKUP(AQ1884,Components[[Name]:[Price]],2,FALSE),0))</f>
        <v>0</v>
      </c>
      <c r="AV1884" s="6">
        <f>(IFERROR(VLOOKUP(AT1884,Components[[Name]:[Price]],2,FALSE),0))</f>
        <v>0</v>
      </c>
      <c r="AY1884" s="6">
        <f>(IFERROR(VLOOKUP(AW1884,Components[[Name]:[Price]],2,FALSE),0))</f>
        <v>0</v>
      </c>
      <c r="BB1884" s="6">
        <f>(IFERROR(VLOOKUP(AZ1884,Components[[Name]:[Price]],2,FALSE),0))</f>
        <v>0</v>
      </c>
    </row>
    <row r="1885" spans="9:54" x14ac:dyDescent="0.2">
      <c r="I1885" s="7" t="e">
        <f>Fullmath[[#This Row],[Total CP]]/Fullmath[[#This Row],[Quantity]]</f>
        <v>#DIV/0!</v>
      </c>
      <c r="J18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5" s="6" t="e">
        <f>Fullmath[[#This Row],[Mat Cost]]/Fullmath[[#This Row],[Quantity]]</f>
        <v>#DIV/0!</v>
      </c>
      <c r="L18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5" s="14"/>
      <c r="O1885" s="15">
        <f>IFERROR(_xlfn.IFNA(VLOOKUP(Fullmath[[#This Row],[M1]],$H$2:$L1884,2,FALSE),VLOOKUP(Fullmath[[#This Row],[M1]],$H1886:$L$2227,2,FALSE)),0)</f>
        <v>0</v>
      </c>
      <c r="P1885" s="16">
        <f>IFERROR(_xlfn.IFNA(VLOOKUP(Fullmath[[#This Row],[M1]],$H$2:$L1884,4,FALSE),VLOOKUP(Fullmath[[#This Row],[M1]],$H1886:$L$2227,4,FALSE)),0)</f>
        <v>0</v>
      </c>
      <c r="S1885" s="15">
        <f>IFERROR(_xlfn.IFNA(VLOOKUP(Fullmath[[#This Row],[M2]],$H$2:$L1884,2,FALSE),VLOOKUP(Fullmath[[#This Row],[M2]],$H1886:$L$2227,2,FALSE)),0)</f>
        <v>0</v>
      </c>
      <c r="T1885" s="16">
        <f>IFERROR(_xlfn.IFNA(VLOOKUP(Fullmath[[#This Row],[M2]],$H$2:$L1884,4,FALSE),VLOOKUP(Fullmath[[#This Row],[M2]],$H1886:$L$2227,4,FALSE)),0)</f>
        <v>0</v>
      </c>
      <c r="W1885" s="15">
        <f>IFERROR(_xlfn.IFNA(VLOOKUP(Fullmath[[#This Row],[M3]],$H$2:$L1884,2,FALSE),VLOOKUP(Fullmath[[#This Row],[M3]],$H1886:$L$2227,2,FALSE)),0)</f>
        <v>0</v>
      </c>
      <c r="X1885" s="16">
        <f>IFERROR(_xlfn.IFNA(VLOOKUP(Fullmath[[#This Row],[M3]],$H$2:$L1884,4,FALSE),VLOOKUP(Fullmath[[#This Row],[M3]],$H1886:$L$2227,4,FALSE)),0)</f>
        <v>0</v>
      </c>
      <c r="AA1885" s="15">
        <f>IFERROR(_xlfn.IFNA(VLOOKUP(Fullmath[[#This Row],[M4]],$H$2:$L1884,2,FALSE),VLOOKUP(Fullmath[[#This Row],[M4]],$H1886:$L$2227,2,FALSE)),0)</f>
        <v>0</v>
      </c>
      <c r="AB1885" s="16">
        <f>IFERROR(_xlfn.IFNA(VLOOKUP(Fullmath[[#This Row],[M4]],$H$2:$L1884,4,FALSE),VLOOKUP(Fullmath[[#This Row],[M4]],$H1886:$L$2227,4,FALSE)),0)</f>
        <v>0</v>
      </c>
      <c r="AE1885" s="15">
        <f>IFERROR(_xlfn.IFNA(VLOOKUP(Fullmath[[#This Row],[M5]],$H$2:$L1884,2,FALSE),VLOOKUP(Fullmath[[#This Row],[M5]],$H1886:$L$2227,2,FALSE)),0)</f>
        <v>0</v>
      </c>
      <c r="AF1885" s="16">
        <f>IFERROR(_xlfn.IFNA(VLOOKUP(Fullmath[[#This Row],[M5]],$H$2:$L1884,4,FALSE),VLOOKUP(Fullmath[[#This Row],[M5]],$H1886:$L$2227,4,FALSE)),0)</f>
        <v>0</v>
      </c>
      <c r="AI1885" s="15">
        <f>IFERROR(_xlfn.IFNA(VLOOKUP(Fullmath[[#This Row],[M6]],$H$2:$L1884,2,FALSE),VLOOKUP(Fullmath[[#This Row],[M6]],$H1886:$L$2227,2,FALSE)),0)</f>
        <v>0</v>
      </c>
      <c r="AJ1885" s="16">
        <f>IFERROR(_xlfn.IFNA(VLOOKUP(Fullmath[[#This Row],[M6]],$H$2:$L1884,4,FALSE),VLOOKUP(Fullmath[[#This Row],[M6]],$H1886:$L$2227,4,FALSE)),0)</f>
        <v>0</v>
      </c>
      <c r="AM1885" s="6">
        <f>(IFERROR(VLOOKUP(AK1885,Components[[Name]:[Price]],2,FALSE),0))</f>
        <v>0</v>
      </c>
      <c r="AP1885" s="6">
        <f>(IFERROR(VLOOKUP(AN1885,Components[[Name]:[Price]],2,FALSE),0))</f>
        <v>0</v>
      </c>
      <c r="AS1885" s="6">
        <f>(IFERROR(VLOOKUP(AQ1885,Components[[Name]:[Price]],2,FALSE),0))</f>
        <v>0</v>
      </c>
      <c r="AV1885" s="6">
        <f>(IFERROR(VLOOKUP(AT1885,Components[[Name]:[Price]],2,FALSE),0))</f>
        <v>0</v>
      </c>
      <c r="AY1885" s="6">
        <f>(IFERROR(VLOOKUP(AW1885,Components[[Name]:[Price]],2,FALSE),0))</f>
        <v>0</v>
      </c>
      <c r="BB1885" s="6">
        <f>(IFERROR(VLOOKUP(AZ1885,Components[[Name]:[Price]],2,FALSE),0))</f>
        <v>0</v>
      </c>
    </row>
    <row r="1886" spans="9:54" x14ac:dyDescent="0.2">
      <c r="I1886" s="7" t="e">
        <f>Fullmath[[#This Row],[Total CP]]/Fullmath[[#This Row],[Quantity]]</f>
        <v>#DIV/0!</v>
      </c>
      <c r="J18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6" s="6" t="e">
        <f>Fullmath[[#This Row],[Mat Cost]]/Fullmath[[#This Row],[Quantity]]</f>
        <v>#DIV/0!</v>
      </c>
      <c r="L18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6" s="14"/>
      <c r="O1886" s="15">
        <f>IFERROR(_xlfn.IFNA(VLOOKUP(Fullmath[[#This Row],[M1]],$H$2:$L1885,2,FALSE),VLOOKUP(Fullmath[[#This Row],[M1]],$H1887:$L$2227,2,FALSE)),0)</f>
        <v>0</v>
      </c>
      <c r="P1886" s="16">
        <f>IFERROR(_xlfn.IFNA(VLOOKUP(Fullmath[[#This Row],[M1]],$H$2:$L1885,4,FALSE),VLOOKUP(Fullmath[[#This Row],[M1]],$H1887:$L$2227,4,FALSE)),0)</f>
        <v>0</v>
      </c>
      <c r="S1886" s="15">
        <f>IFERROR(_xlfn.IFNA(VLOOKUP(Fullmath[[#This Row],[M2]],$H$2:$L1885,2,FALSE),VLOOKUP(Fullmath[[#This Row],[M2]],$H1887:$L$2227,2,FALSE)),0)</f>
        <v>0</v>
      </c>
      <c r="T1886" s="16">
        <f>IFERROR(_xlfn.IFNA(VLOOKUP(Fullmath[[#This Row],[M2]],$H$2:$L1885,4,FALSE),VLOOKUP(Fullmath[[#This Row],[M2]],$H1887:$L$2227,4,FALSE)),0)</f>
        <v>0</v>
      </c>
      <c r="W1886" s="15">
        <f>IFERROR(_xlfn.IFNA(VLOOKUP(Fullmath[[#This Row],[M3]],$H$2:$L1885,2,FALSE),VLOOKUP(Fullmath[[#This Row],[M3]],$H1887:$L$2227,2,FALSE)),0)</f>
        <v>0</v>
      </c>
      <c r="X1886" s="16">
        <f>IFERROR(_xlfn.IFNA(VLOOKUP(Fullmath[[#This Row],[M3]],$H$2:$L1885,4,FALSE),VLOOKUP(Fullmath[[#This Row],[M3]],$H1887:$L$2227,4,FALSE)),0)</f>
        <v>0</v>
      </c>
      <c r="AA1886" s="15">
        <f>IFERROR(_xlfn.IFNA(VLOOKUP(Fullmath[[#This Row],[M4]],$H$2:$L1885,2,FALSE),VLOOKUP(Fullmath[[#This Row],[M4]],$H1887:$L$2227,2,FALSE)),0)</f>
        <v>0</v>
      </c>
      <c r="AB1886" s="16">
        <f>IFERROR(_xlfn.IFNA(VLOOKUP(Fullmath[[#This Row],[M4]],$H$2:$L1885,4,FALSE),VLOOKUP(Fullmath[[#This Row],[M4]],$H1887:$L$2227,4,FALSE)),0)</f>
        <v>0</v>
      </c>
      <c r="AE1886" s="15">
        <f>IFERROR(_xlfn.IFNA(VLOOKUP(Fullmath[[#This Row],[M5]],$H$2:$L1885,2,FALSE),VLOOKUP(Fullmath[[#This Row],[M5]],$H1887:$L$2227,2,FALSE)),0)</f>
        <v>0</v>
      </c>
      <c r="AF1886" s="16">
        <f>IFERROR(_xlfn.IFNA(VLOOKUP(Fullmath[[#This Row],[M5]],$H$2:$L1885,4,FALSE),VLOOKUP(Fullmath[[#This Row],[M5]],$H1887:$L$2227,4,FALSE)),0)</f>
        <v>0</v>
      </c>
      <c r="AI1886" s="15">
        <f>IFERROR(_xlfn.IFNA(VLOOKUP(Fullmath[[#This Row],[M6]],$H$2:$L1885,2,FALSE),VLOOKUP(Fullmath[[#This Row],[M6]],$H1887:$L$2227,2,FALSE)),0)</f>
        <v>0</v>
      </c>
      <c r="AJ1886" s="16">
        <f>IFERROR(_xlfn.IFNA(VLOOKUP(Fullmath[[#This Row],[M6]],$H$2:$L1885,4,FALSE),VLOOKUP(Fullmath[[#This Row],[M6]],$H1887:$L$2227,4,FALSE)),0)</f>
        <v>0</v>
      </c>
      <c r="AM1886" s="6">
        <f>(IFERROR(VLOOKUP(AK1886,Components[[Name]:[Price]],2,FALSE),0))</f>
        <v>0</v>
      </c>
      <c r="AP1886" s="6">
        <f>(IFERROR(VLOOKUP(AN1886,Components[[Name]:[Price]],2,FALSE),0))</f>
        <v>0</v>
      </c>
      <c r="AS1886" s="6">
        <f>(IFERROR(VLOOKUP(AQ1886,Components[[Name]:[Price]],2,FALSE),0))</f>
        <v>0</v>
      </c>
      <c r="AV1886" s="6">
        <f>(IFERROR(VLOOKUP(AT1886,Components[[Name]:[Price]],2,FALSE),0))</f>
        <v>0</v>
      </c>
      <c r="AY1886" s="6">
        <f>(IFERROR(VLOOKUP(AW1886,Components[[Name]:[Price]],2,FALSE),0))</f>
        <v>0</v>
      </c>
      <c r="BB1886" s="6">
        <f>(IFERROR(VLOOKUP(AZ1886,Components[[Name]:[Price]],2,FALSE),0))</f>
        <v>0</v>
      </c>
    </row>
    <row r="1887" spans="9:54" x14ac:dyDescent="0.2">
      <c r="I1887" s="7" t="e">
        <f>Fullmath[[#This Row],[Total CP]]/Fullmath[[#This Row],[Quantity]]</f>
        <v>#DIV/0!</v>
      </c>
      <c r="J18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7" s="6" t="e">
        <f>Fullmath[[#This Row],[Mat Cost]]/Fullmath[[#This Row],[Quantity]]</f>
        <v>#DIV/0!</v>
      </c>
      <c r="L18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7" s="14"/>
      <c r="O1887" s="15">
        <f>IFERROR(_xlfn.IFNA(VLOOKUP(Fullmath[[#This Row],[M1]],$H$2:$L1886,2,FALSE),VLOOKUP(Fullmath[[#This Row],[M1]],$H1888:$L$2227,2,FALSE)),0)</f>
        <v>0</v>
      </c>
      <c r="P1887" s="16">
        <f>IFERROR(_xlfn.IFNA(VLOOKUP(Fullmath[[#This Row],[M1]],$H$2:$L1886,4,FALSE),VLOOKUP(Fullmath[[#This Row],[M1]],$H1888:$L$2227,4,FALSE)),0)</f>
        <v>0</v>
      </c>
      <c r="S1887" s="15">
        <f>IFERROR(_xlfn.IFNA(VLOOKUP(Fullmath[[#This Row],[M2]],$H$2:$L1886,2,FALSE),VLOOKUP(Fullmath[[#This Row],[M2]],$H1888:$L$2227,2,FALSE)),0)</f>
        <v>0</v>
      </c>
      <c r="T1887" s="16">
        <f>IFERROR(_xlfn.IFNA(VLOOKUP(Fullmath[[#This Row],[M2]],$H$2:$L1886,4,FALSE),VLOOKUP(Fullmath[[#This Row],[M2]],$H1888:$L$2227,4,FALSE)),0)</f>
        <v>0</v>
      </c>
      <c r="W1887" s="15">
        <f>IFERROR(_xlfn.IFNA(VLOOKUP(Fullmath[[#This Row],[M3]],$H$2:$L1886,2,FALSE),VLOOKUP(Fullmath[[#This Row],[M3]],$H1888:$L$2227,2,FALSE)),0)</f>
        <v>0</v>
      </c>
      <c r="X1887" s="16">
        <f>IFERROR(_xlfn.IFNA(VLOOKUP(Fullmath[[#This Row],[M3]],$H$2:$L1886,4,FALSE),VLOOKUP(Fullmath[[#This Row],[M3]],$H1888:$L$2227,4,FALSE)),0)</f>
        <v>0</v>
      </c>
      <c r="AA1887" s="15">
        <f>IFERROR(_xlfn.IFNA(VLOOKUP(Fullmath[[#This Row],[M4]],$H$2:$L1886,2,FALSE),VLOOKUP(Fullmath[[#This Row],[M4]],$H1888:$L$2227,2,FALSE)),0)</f>
        <v>0</v>
      </c>
      <c r="AB1887" s="16">
        <f>IFERROR(_xlfn.IFNA(VLOOKUP(Fullmath[[#This Row],[M4]],$H$2:$L1886,4,FALSE),VLOOKUP(Fullmath[[#This Row],[M4]],$H1888:$L$2227,4,FALSE)),0)</f>
        <v>0</v>
      </c>
      <c r="AE1887" s="15">
        <f>IFERROR(_xlfn.IFNA(VLOOKUP(Fullmath[[#This Row],[M5]],$H$2:$L1886,2,FALSE),VLOOKUP(Fullmath[[#This Row],[M5]],$H1888:$L$2227,2,FALSE)),0)</f>
        <v>0</v>
      </c>
      <c r="AF1887" s="16">
        <f>IFERROR(_xlfn.IFNA(VLOOKUP(Fullmath[[#This Row],[M5]],$H$2:$L1886,4,FALSE),VLOOKUP(Fullmath[[#This Row],[M5]],$H1888:$L$2227,4,FALSE)),0)</f>
        <v>0</v>
      </c>
      <c r="AI1887" s="15">
        <f>IFERROR(_xlfn.IFNA(VLOOKUP(Fullmath[[#This Row],[M6]],$H$2:$L1886,2,FALSE),VLOOKUP(Fullmath[[#This Row],[M6]],$H1888:$L$2227,2,FALSE)),0)</f>
        <v>0</v>
      </c>
      <c r="AJ1887" s="16">
        <f>IFERROR(_xlfn.IFNA(VLOOKUP(Fullmath[[#This Row],[M6]],$H$2:$L1886,4,FALSE),VLOOKUP(Fullmath[[#This Row],[M6]],$H1888:$L$2227,4,FALSE)),0)</f>
        <v>0</v>
      </c>
      <c r="AM1887" s="6">
        <f>(IFERROR(VLOOKUP(AK1887,Components[[Name]:[Price]],2,FALSE),0))</f>
        <v>0</v>
      </c>
      <c r="AP1887" s="6">
        <f>(IFERROR(VLOOKUP(AN1887,Components[[Name]:[Price]],2,FALSE),0))</f>
        <v>0</v>
      </c>
      <c r="AS1887" s="6">
        <f>(IFERROR(VLOOKUP(AQ1887,Components[[Name]:[Price]],2,FALSE),0))</f>
        <v>0</v>
      </c>
      <c r="AV1887" s="6">
        <f>(IFERROR(VLOOKUP(AT1887,Components[[Name]:[Price]],2,FALSE),0))</f>
        <v>0</v>
      </c>
      <c r="AY1887" s="6">
        <f>(IFERROR(VLOOKUP(AW1887,Components[[Name]:[Price]],2,FALSE),0))</f>
        <v>0</v>
      </c>
      <c r="BB1887" s="6">
        <f>(IFERROR(VLOOKUP(AZ1887,Components[[Name]:[Price]],2,FALSE),0))</f>
        <v>0</v>
      </c>
    </row>
    <row r="1888" spans="9:54" x14ac:dyDescent="0.2">
      <c r="I1888" s="7" t="e">
        <f>Fullmath[[#This Row],[Total CP]]/Fullmath[[#This Row],[Quantity]]</f>
        <v>#DIV/0!</v>
      </c>
      <c r="J18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8" s="6" t="e">
        <f>Fullmath[[#This Row],[Mat Cost]]/Fullmath[[#This Row],[Quantity]]</f>
        <v>#DIV/0!</v>
      </c>
      <c r="L18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8" s="14"/>
      <c r="O1888" s="15">
        <f>IFERROR(_xlfn.IFNA(VLOOKUP(Fullmath[[#This Row],[M1]],$H$2:$L1887,2,FALSE),VLOOKUP(Fullmath[[#This Row],[M1]],$H1889:$L$2227,2,FALSE)),0)</f>
        <v>0</v>
      </c>
      <c r="P1888" s="16">
        <f>IFERROR(_xlfn.IFNA(VLOOKUP(Fullmath[[#This Row],[M1]],$H$2:$L1887,4,FALSE),VLOOKUP(Fullmath[[#This Row],[M1]],$H1889:$L$2227,4,FALSE)),0)</f>
        <v>0</v>
      </c>
      <c r="S1888" s="15">
        <f>IFERROR(_xlfn.IFNA(VLOOKUP(Fullmath[[#This Row],[M2]],$H$2:$L1887,2,FALSE),VLOOKUP(Fullmath[[#This Row],[M2]],$H1889:$L$2227,2,FALSE)),0)</f>
        <v>0</v>
      </c>
      <c r="T1888" s="16">
        <f>IFERROR(_xlfn.IFNA(VLOOKUP(Fullmath[[#This Row],[M2]],$H$2:$L1887,4,FALSE),VLOOKUP(Fullmath[[#This Row],[M2]],$H1889:$L$2227,4,FALSE)),0)</f>
        <v>0</v>
      </c>
      <c r="W1888" s="15">
        <f>IFERROR(_xlfn.IFNA(VLOOKUP(Fullmath[[#This Row],[M3]],$H$2:$L1887,2,FALSE),VLOOKUP(Fullmath[[#This Row],[M3]],$H1889:$L$2227,2,FALSE)),0)</f>
        <v>0</v>
      </c>
      <c r="X1888" s="16">
        <f>IFERROR(_xlfn.IFNA(VLOOKUP(Fullmath[[#This Row],[M3]],$H$2:$L1887,4,FALSE),VLOOKUP(Fullmath[[#This Row],[M3]],$H1889:$L$2227,4,FALSE)),0)</f>
        <v>0</v>
      </c>
      <c r="AA1888" s="15">
        <f>IFERROR(_xlfn.IFNA(VLOOKUP(Fullmath[[#This Row],[M4]],$H$2:$L1887,2,FALSE),VLOOKUP(Fullmath[[#This Row],[M4]],$H1889:$L$2227,2,FALSE)),0)</f>
        <v>0</v>
      </c>
      <c r="AB1888" s="16">
        <f>IFERROR(_xlfn.IFNA(VLOOKUP(Fullmath[[#This Row],[M4]],$H$2:$L1887,4,FALSE),VLOOKUP(Fullmath[[#This Row],[M4]],$H1889:$L$2227,4,FALSE)),0)</f>
        <v>0</v>
      </c>
      <c r="AE1888" s="15">
        <f>IFERROR(_xlfn.IFNA(VLOOKUP(Fullmath[[#This Row],[M5]],$H$2:$L1887,2,FALSE),VLOOKUP(Fullmath[[#This Row],[M5]],$H1889:$L$2227,2,FALSE)),0)</f>
        <v>0</v>
      </c>
      <c r="AF1888" s="16">
        <f>IFERROR(_xlfn.IFNA(VLOOKUP(Fullmath[[#This Row],[M5]],$H$2:$L1887,4,FALSE),VLOOKUP(Fullmath[[#This Row],[M5]],$H1889:$L$2227,4,FALSE)),0)</f>
        <v>0</v>
      </c>
      <c r="AI1888" s="15">
        <f>IFERROR(_xlfn.IFNA(VLOOKUP(Fullmath[[#This Row],[M6]],$H$2:$L1887,2,FALSE),VLOOKUP(Fullmath[[#This Row],[M6]],$H1889:$L$2227,2,FALSE)),0)</f>
        <v>0</v>
      </c>
      <c r="AJ1888" s="16">
        <f>IFERROR(_xlfn.IFNA(VLOOKUP(Fullmath[[#This Row],[M6]],$H$2:$L1887,4,FALSE),VLOOKUP(Fullmath[[#This Row],[M6]],$H1889:$L$2227,4,FALSE)),0)</f>
        <v>0</v>
      </c>
      <c r="AM1888" s="6">
        <f>(IFERROR(VLOOKUP(AK1888,Components[[Name]:[Price]],2,FALSE),0))</f>
        <v>0</v>
      </c>
      <c r="AP1888" s="6">
        <f>(IFERROR(VLOOKUP(AN1888,Components[[Name]:[Price]],2,FALSE),0))</f>
        <v>0</v>
      </c>
      <c r="AS1888" s="6">
        <f>(IFERROR(VLOOKUP(AQ1888,Components[[Name]:[Price]],2,FALSE),0))</f>
        <v>0</v>
      </c>
      <c r="AV1888" s="6">
        <f>(IFERROR(VLOOKUP(AT1888,Components[[Name]:[Price]],2,FALSE),0))</f>
        <v>0</v>
      </c>
      <c r="AY1888" s="6">
        <f>(IFERROR(VLOOKUP(AW1888,Components[[Name]:[Price]],2,FALSE),0))</f>
        <v>0</v>
      </c>
      <c r="BB1888" s="6">
        <f>(IFERROR(VLOOKUP(AZ1888,Components[[Name]:[Price]],2,FALSE),0))</f>
        <v>0</v>
      </c>
    </row>
    <row r="1889" spans="9:54" x14ac:dyDescent="0.2">
      <c r="I1889" s="7" t="e">
        <f>Fullmath[[#This Row],[Total CP]]/Fullmath[[#This Row],[Quantity]]</f>
        <v>#DIV/0!</v>
      </c>
      <c r="J18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89" s="6" t="e">
        <f>Fullmath[[#This Row],[Mat Cost]]/Fullmath[[#This Row],[Quantity]]</f>
        <v>#DIV/0!</v>
      </c>
      <c r="L18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89" s="14"/>
      <c r="O1889" s="15">
        <f>IFERROR(_xlfn.IFNA(VLOOKUP(Fullmath[[#This Row],[M1]],$H$2:$L1888,2,FALSE),VLOOKUP(Fullmath[[#This Row],[M1]],$H1890:$L$2227,2,FALSE)),0)</f>
        <v>0</v>
      </c>
      <c r="P1889" s="16">
        <f>IFERROR(_xlfn.IFNA(VLOOKUP(Fullmath[[#This Row],[M1]],$H$2:$L1888,4,FALSE),VLOOKUP(Fullmath[[#This Row],[M1]],$H1890:$L$2227,4,FALSE)),0)</f>
        <v>0</v>
      </c>
      <c r="S1889" s="15">
        <f>IFERROR(_xlfn.IFNA(VLOOKUP(Fullmath[[#This Row],[M2]],$H$2:$L1888,2,FALSE),VLOOKUP(Fullmath[[#This Row],[M2]],$H1890:$L$2227,2,FALSE)),0)</f>
        <v>0</v>
      </c>
      <c r="T1889" s="16">
        <f>IFERROR(_xlfn.IFNA(VLOOKUP(Fullmath[[#This Row],[M2]],$H$2:$L1888,4,FALSE),VLOOKUP(Fullmath[[#This Row],[M2]],$H1890:$L$2227,4,FALSE)),0)</f>
        <v>0</v>
      </c>
      <c r="W1889" s="15">
        <f>IFERROR(_xlfn.IFNA(VLOOKUP(Fullmath[[#This Row],[M3]],$H$2:$L1888,2,FALSE),VLOOKUP(Fullmath[[#This Row],[M3]],$H1890:$L$2227,2,FALSE)),0)</f>
        <v>0</v>
      </c>
      <c r="X1889" s="16">
        <f>IFERROR(_xlfn.IFNA(VLOOKUP(Fullmath[[#This Row],[M3]],$H$2:$L1888,4,FALSE),VLOOKUP(Fullmath[[#This Row],[M3]],$H1890:$L$2227,4,FALSE)),0)</f>
        <v>0</v>
      </c>
      <c r="AA1889" s="15">
        <f>IFERROR(_xlfn.IFNA(VLOOKUP(Fullmath[[#This Row],[M4]],$H$2:$L1888,2,FALSE),VLOOKUP(Fullmath[[#This Row],[M4]],$H1890:$L$2227,2,FALSE)),0)</f>
        <v>0</v>
      </c>
      <c r="AB1889" s="16">
        <f>IFERROR(_xlfn.IFNA(VLOOKUP(Fullmath[[#This Row],[M4]],$H$2:$L1888,4,FALSE),VLOOKUP(Fullmath[[#This Row],[M4]],$H1890:$L$2227,4,FALSE)),0)</f>
        <v>0</v>
      </c>
      <c r="AE1889" s="15">
        <f>IFERROR(_xlfn.IFNA(VLOOKUP(Fullmath[[#This Row],[M5]],$H$2:$L1888,2,FALSE),VLOOKUP(Fullmath[[#This Row],[M5]],$H1890:$L$2227,2,FALSE)),0)</f>
        <v>0</v>
      </c>
      <c r="AF1889" s="16">
        <f>IFERROR(_xlfn.IFNA(VLOOKUP(Fullmath[[#This Row],[M5]],$H$2:$L1888,4,FALSE),VLOOKUP(Fullmath[[#This Row],[M5]],$H1890:$L$2227,4,FALSE)),0)</f>
        <v>0</v>
      </c>
      <c r="AI1889" s="15">
        <f>IFERROR(_xlfn.IFNA(VLOOKUP(Fullmath[[#This Row],[M6]],$H$2:$L1888,2,FALSE),VLOOKUP(Fullmath[[#This Row],[M6]],$H1890:$L$2227,2,FALSE)),0)</f>
        <v>0</v>
      </c>
      <c r="AJ1889" s="16">
        <f>IFERROR(_xlfn.IFNA(VLOOKUP(Fullmath[[#This Row],[M6]],$H$2:$L1888,4,FALSE),VLOOKUP(Fullmath[[#This Row],[M6]],$H1890:$L$2227,4,FALSE)),0)</f>
        <v>0</v>
      </c>
      <c r="AM1889" s="6">
        <f>(IFERROR(VLOOKUP(AK1889,Components[[Name]:[Price]],2,FALSE),0))</f>
        <v>0</v>
      </c>
      <c r="AP1889" s="6">
        <f>(IFERROR(VLOOKUP(AN1889,Components[[Name]:[Price]],2,FALSE),0))</f>
        <v>0</v>
      </c>
      <c r="AS1889" s="6">
        <f>(IFERROR(VLOOKUP(AQ1889,Components[[Name]:[Price]],2,FALSE),0))</f>
        <v>0</v>
      </c>
      <c r="AV1889" s="6">
        <f>(IFERROR(VLOOKUP(AT1889,Components[[Name]:[Price]],2,FALSE),0))</f>
        <v>0</v>
      </c>
      <c r="AY1889" s="6">
        <f>(IFERROR(VLOOKUP(AW1889,Components[[Name]:[Price]],2,FALSE),0))</f>
        <v>0</v>
      </c>
      <c r="BB1889" s="6">
        <f>(IFERROR(VLOOKUP(AZ1889,Components[[Name]:[Price]],2,FALSE),0))</f>
        <v>0</v>
      </c>
    </row>
    <row r="1890" spans="9:54" x14ac:dyDescent="0.2">
      <c r="I1890" s="7" t="e">
        <f>Fullmath[[#This Row],[Total CP]]/Fullmath[[#This Row],[Quantity]]</f>
        <v>#DIV/0!</v>
      </c>
      <c r="J18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0" s="6" t="e">
        <f>Fullmath[[#This Row],[Mat Cost]]/Fullmath[[#This Row],[Quantity]]</f>
        <v>#DIV/0!</v>
      </c>
      <c r="L18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0" s="14"/>
      <c r="O1890" s="15">
        <f>IFERROR(_xlfn.IFNA(VLOOKUP(Fullmath[[#This Row],[M1]],$H$2:$L1889,2,FALSE),VLOOKUP(Fullmath[[#This Row],[M1]],$H1891:$L$2227,2,FALSE)),0)</f>
        <v>0</v>
      </c>
      <c r="P1890" s="16">
        <f>IFERROR(_xlfn.IFNA(VLOOKUP(Fullmath[[#This Row],[M1]],$H$2:$L1889,4,FALSE),VLOOKUP(Fullmath[[#This Row],[M1]],$H1891:$L$2227,4,FALSE)),0)</f>
        <v>0</v>
      </c>
      <c r="S1890" s="15">
        <f>IFERROR(_xlfn.IFNA(VLOOKUP(Fullmath[[#This Row],[M2]],$H$2:$L1889,2,FALSE),VLOOKUP(Fullmath[[#This Row],[M2]],$H1891:$L$2227,2,FALSE)),0)</f>
        <v>0</v>
      </c>
      <c r="T1890" s="16">
        <f>IFERROR(_xlfn.IFNA(VLOOKUP(Fullmath[[#This Row],[M2]],$H$2:$L1889,4,FALSE),VLOOKUP(Fullmath[[#This Row],[M2]],$H1891:$L$2227,4,FALSE)),0)</f>
        <v>0</v>
      </c>
      <c r="W1890" s="15">
        <f>IFERROR(_xlfn.IFNA(VLOOKUP(Fullmath[[#This Row],[M3]],$H$2:$L1889,2,FALSE),VLOOKUP(Fullmath[[#This Row],[M3]],$H1891:$L$2227,2,FALSE)),0)</f>
        <v>0</v>
      </c>
      <c r="X1890" s="16">
        <f>IFERROR(_xlfn.IFNA(VLOOKUP(Fullmath[[#This Row],[M3]],$H$2:$L1889,4,FALSE),VLOOKUP(Fullmath[[#This Row],[M3]],$H1891:$L$2227,4,FALSE)),0)</f>
        <v>0</v>
      </c>
      <c r="AA1890" s="15">
        <f>IFERROR(_xlfn.IFNA(VLOOKUP(Fullmath[[#This Row],[M4]],$H$2:$L1889,2,FALSE),VLOOKUP(Fullmath[[#This Row],[M4]],$H1891:$L$2227,2,FALSE)),0)</f>
        <v>0</v>
      </c>
      <c r="AB1890" s="16">
        <f>IFERROR(_xlfn.IFNA(VLOOKUP(Fullmath[[#This Row],[M4]],$H$2:$L1889,4,FALSE),VLOOKUP(Fullmath[[#This Row],[M4]],$H1891:$L$2227,4,FALSE)),0)</f>
        <v>0</v>
      </c>
      <c r="AE1890" s="15">
        <f>IFERROR(_xlfn.IFNA(VLOOKUP(Fullmath[[#This Row],[M5]],$H$2:$L1889,2,FALSE),VLOOKUP(Fullmath[[#This Row],[M5]],$H1891:$L$2227,2,FALSE)),0)</f>
        <v>0</v>
      </c>
      <c r="AF1890" s="16">
        <f>IFERROR(_xlfn.IFNA(VLOOKUP(Fullmath[[#This Row],[M5]],$H$2:$L1889,4,FALSE),VLOOKUP(Fullmath[[#This Row],[M5]],$H1891:$L$2227,4,FALSE)),0)</f>
        <v>0</v>
      </c>
      <c r="AI1890" s="15">
        <f>IFERROR(_xlfn.IFNA(VLOOKUP(Fullmath[[#This Row],[M6]],$H$2:$L1889,2,FALSE),VLOOKUP(Fullmath[[#This Row],[M6]],$H1891:$L$2227,2,FALSE)),0)</f>
        <v>0</v>
      </c>
      <c r="AJ1890" s="16">
        <f>IFERROR(_xlfn.IFNA(VLOOKUP(Fullmath[[#This Row],[M6]],$H$2:$L1889,4,FALSE),VLOOKUP(Fullmath[[#This Row],[M6]],$H1891:$L$2227,4,FALSE)),0)</f>
        <v>0</v>
      </c>
      <c r="AM1890" s="6">
        <f>(IFERROR(VLOOKUP(AK1890,Components[[Name]:[Price]],2,FALSE),0))</f>
        <v>0</v>
      </c>
      <c r="AP1890" s="6">
        <f>(IFERROR(VLOOKUP(AN1890,Components[[Name]:[Price]],2,FALSE),0))</f>
        <v>0</v>
      </c>
      <c r="AS1890" s="6">
        <f>(IFERROR(VLOOKUP(AQ1890,Components[[Name]:[Price]],2,FALSE),0))</f>
        <v>0</v>
      </c>
      <c r="AV1890" s="6">
        <f>(IFERROR(VLOOKUP(AT1890,Components[[Name]:[Price]],2,FALSE),0))</f>
        <v>0</v>
      </c>
      <c r="AY1890" s="6">
        <f>(IFERROR(VLOOKUP(AW1890,Components[[Name]:[Price]],2,FALSE),0))</f>
        <v>0</v>
      </c>
      <c r="BB1890" s="6">
        <f>(IFERROR(VLOOKUP(AZ1890,Components[[Name]:[Price]],2,FALSE),0))</f>
        <v>0</v>
      </c>
    </row>
    <row r="1891" spans="9:54" x14ac:dyDescent="0.2">
      <c r="I1891" s="7" t="e">
        <f>Fullmath[[#This Row],[Total CP]]/Fullmath[[#This Row],[Quantity]]</f>
        <v>#DIV/0!</v>
      </c>
      <c r="J18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1" s="6" t="e">
        <f>Fullmath[[#This Row],[Mat Cost]]/Fullmath[[#This Row],[Quantity]]</f>
        <v>#DIV/0!</v>
      </c>
      <c r="L18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1" s="14"/>
      <c r="O1891" s="15">
        <f>IFERROR(_xlfn.IFNA(VLOOKUP(Fullmath[[#This Row],[M1]],$H$2:$L1890,2,FALSE),VLOOKUP(Fullmath[[#This Row],[M1]],$H1892:$L$2227,2,FALSE)),0)</f>
        <v>0</v>
      </c>
      <c r="P1891" s="16">
        <f>IFERROR(_xlfn.IFNA(VLOOKUP(Fullmath[[#This Row],[M1]],$H$2:$L1890,4,FALSE),VLOOKUP(Fullmath[[#This Row],[M1]],$H1892:$L$2227,4,FALSE)),0)</f>
        <v>0</v>
      </c>
      <c r="S1891" s="15">
        <f>IFERROR(_xlfn.IFNA(VLOOKUP(Fullmath[[#This Row],[M2]],$H$2:$L1890,2,FALSE),VLOOKUP(Fullmath[[#This Row],[M2]],$H1892:$L$2227,2,FALSE)),0)</f>
        <v>0</v>
      </c>
      <c r="T1891" s="16">
        <f>IFERROR(_xlfn.IFNA(VLOOKUP(Fullmath[[#This Row],[M2]],$H$2:$L1890,4,FALSE),VLOOKUP(Fullmath[[#This Row],[M2]],$H1892:$L$2227,4,FALSE)),0)</f>
        <v>0</v>
      </c>
      <c r="W1891" s="15">
        <f>IFERROR(_xlfn.IFNA(VLOOKUP(Fullmath[[#This Row],[M3]],$H$2:$L1890,2,FALSE),VLOOKUP(Fullmath[[#This Row],[M3]],$H1892:$L$2227,2,FALSE)),0)</f>
        <v>0</v>
      </c>
      <c r="X1891" s="16">
        <f>IFERROR(_xlfn.IFNA(VLOOKUP(Fullmath[[#This Row],[M3]],$H$2:$L1890,4,FALSE),VLOOKUP(Fullmath[[#This Row],[M3]],$H1892:$L$2227,4,FALSE)),0)</f>
        <v>0</v>
      </c>
      <c r="AA1891" s="15">
        <f>IFERROR(_xlfn.IFNA(VLOOKUP(Fullmath[[#This Row],[M4]],$H$2:$L1890,2,FALSE),VLOOKUP(Fullmath[[#This Row],[M4]],$H1892:$L$2227,2,FALSE)),0)</f>
        <v>0</v>
      </c>
      <c r="AB1891" s="16">
        <f>IFERROR(_xlfn.IFNA(VLOOKUP(Fullmath[[#This Row],[M4]],$H$2:$L1890,4,FALSE),VLOOKUP(Fullmath[[#This Row],[M4]],$H1892:$L$2227,4,FALSE)),0)</f>
        <v>0</v>
      </c>
      <c r="AE1891" s="15">
        <f>IFERROR(_xlfn.IFNA(VLOOKUP(Fullmath[[#This Row],[M5]],$H$2:$L1890,2,FALSE),VLOOKUP(Fullmath[[#This Row],[M5]],$H1892:$L$2227,2,FALSE)),0)</f>
        <v>0</v>
      </c>
      <c r="AF1891" s="16">
        <f>IFERROR(_xlfn.IFNA(VLOOKUP(Fullmath[[#This Row],[M5]],$H$2:$L1890,4,FALSE),VLOOKUP(Fullmath[[#This Row],[M5]],$H1892:$L$2227,4,FALSE)),0)</f>
        <v>0</v>
      </c>
      <c r="AI1891" s="15">
        <f>IFERROR(_xlfn.IFNA(VLOOKUP(Fullmath[[#This Row],[M6]],$H$2:$L1890,2,FALSE),VLOOKUP(Fullmath[[#This Row],[M6]],$H1892:$L$2227,2,FALSE)),0)</f>
        <v>0</v>
      </c>
      <c r="AJ1891" s="16">
        <f>IFERROR(_xlfn.IFNA(VLOOKUP(Fullmath[[#This Row],[M6]],$H$2:$L1890,4,FALSE),VLOOKUP(Fullmath[[#This Row],[M6]],$H1892:$L$2227,4,FALSE)),0)</f>
        <v>0</v>
      </c>
      <c r="AM1891" s="6">
        <f>(IFERROR(VLOOKUP(AK1891,Components[[Name]:[Price]],2,FALSE),0))</f>
        <v>0</v>
      </c>
      <c r="AP1891" s="6">
        <f>(IFERROR(VLOOKUP(AN1891,Components[[Name]:[Price]],2,FALSE),0))</f>
        <v>0</v>
      </c>
      <c r="AS1891" s="6">
        <f>(IFERROR(VLOOKUP(AQ1891,Components[[Name]:[Price]],2,FALSE),0))</f>
        <v>0</v>
      </c>
      <c r="AV1891" s="6">
        <f>(IFERROR(VLOOKUP(AT1891,Components[[Name]:[Price]],2,FALSE),0))</f>
        <v>0</v>
      </c>
      <c r="AY1891" s="6">
        <f>(IFERROR(VLOOKUP(AW1891,Components[[Name]:[Price]],2,FALSE),0))</f>
        <v>0</v>
      </c>
      <c r="BB1891" s="6">
        <f>(IFERROR(VLOOKUP(AZ1891,Components[[Name]:[Price]],2,FALSE),0))</f>
        <v>0</v>
      </c>
    </row>
    <row r="1892" spans="9:54" x14ac:dyDescent="0.2">
      <c r="I1892" s="7" t="e">
        <f>Fullmath[[#This Row],[Total CP]]/Fullmath[[#This Row],[Quantity]]</f>
        <v>#DIV/0!</v>
      </c>
      <c r="J18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2" s="6" t="e">
        <f>Fullmath[[#This Row],[Mat Cost]]/Fullmath[[#This Row],[Quantity]]</f>
        <v>#DIV/0!</v>
      </c>
      <c r="L18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2" s="14"/>
      <c r="O1892" s="15">
        <f>IFERROR(_xlfn.IFNA(VLOOKUP(Fullmath[[#This Row],[M1]],$H$2:$L1891,2,FALSE),VLOOKUP(Fullmath[[#This Row],[M1]],$H1893:$L$2227,2,FALSE)),0)</f>
        <v>0</v>
      </c>
      <c r="P1892" s="16">
        <f>IFERROR(_xlfn.IFNA(VLOOKUP(Fullmath[[#This Row],[M1]],$H$2:$L1891,4,FALSE),VLOOKUP(Fullmath[[#This Row],[M1]],$H1893:$L$2227,4,FALSE)),0)</f>
        <v>0</v>
      </c>
      <c r="S1892" s="15">
        <f>IFERROR(_xlfn.IFNA(VLOOKUP(Fullmath[[#This Row],[M2]],$H$2:$L1891,2,FALSE),VLOOKUP(Fullmath[[#This Row],[M2]],$H1893:$L$2227,2,FALSE)),0)</f>
        <v>0</v>
      </c>
      <c r="T1892" s="16">
        <f>IFERROR(_xlfn.IFNA(VLOOKUP(Fullmath[[#This Row],[M2]],$H$2:$L1891,4,FALSE),VLOOKUP(Fullmath[[#This Row],[M2]],$H1893:$L$2227,4,FALSE)),0)</f>
        <v>0</v>
      </c>
      <c r="W1892" s="15">
        <f>IFERROR(_xlfn.IFNA(VLOOKUP(Fullmath[[#This Row],[M3]],$H$2:$L1891,2,FALSE),VLOOKUP(Fullmath[[#This Row],[M3]],$H1893:$L$2227,2,FALSE)),0)</f>
        <v>0</v>
      </c>
      <c r="X1892" s="16">
        <f>IFERROR(_xlfn.IFNA(VLOOKUP(Fullmath[[#This Row],[M3]],$H$2:$L1891,4,FALSE),VLOOKUP(Fullmath[[#This Row],[M3]],$H1893:$L$2227,4,FALSE)),0)</f>
        <v>0</v>
      </c>
      <c r="AA1892" s="15">
        <f>IFERROR(_xlfn.IFNA(VLOOKUP(Fullmath[[#This Row],[M4]],$H$2:$L1891,2,FALSE),VLOOKUP(Fullmath[[#This Row],[M4]],$H1893:$L$2227,2,FALSE)),0)</f>
        <v>0</v>
      </c>
      <c r="AB1892" s="16">
        <f>IFERROR(_xlfn.IFNA(VLOOKUP(Fullmath[[#This Row],[M4]],$H$2:$L1891,4,FALSE),VLOOKUP(Fullmath[[#This Row],[M4]],$H1893:$L$2227,4,FALSE)),0)</f>
        <v>0</v>
      </c>
      <c r="AE1892" s="15">
        <f>IFERROR(_xlfn.IFNA(VLOOKUP(Fullmath[[#This Row],[M5]],$H$2:$L1891,2,FALSE),VLOOKUP(Fullmath[[#This Row],[M5]],$H1893:$L$2227,2,FALSE)),0)</f>
        <v>0</v>
      </c>
      <c r="AF1892" s="16">
        <f>IFERROR(_xlfn.IFNA(VLOOKUP(Fullmath[[#This Row],[M5]],$H$2:$L1891,4,FALSE),VLOOKUP(Fullmath[[#This Row],[M5]],$H1893:$L$2227,4,FALSE)),0)</f>
        <v>0</v>
      </c>
      <c r="AI1892" s="15">
        <f>IFERROR(_xlfn.IFNA(VLOOKUP(Fullmath[[#This Row],[M6]],$H$2:$L1891,2,FALSE),VLOOKUP(Fullmath[[#This Row],[M6]],$H1893:$L$2227,2,FALSE)),0)</f>
        <v>0</v>
      </c>
      <c r="AJ1892" s="16">
        <f>IFERROR(_xlfn.IFNA(VLOOKUP(Fullmath[[#This Row],[M6]],$H$2:$L1891,4,FALSE),VLOOKUP(Fullmath[[#This Row],[M6]],$H1893:$L$2227,4,FALSE)),0)</f>
        <v>0</v>
      </c>
      <c r="AM1892" s="6">
        <f>(IFERROR(VLOOKUP(AK1892,Components[[Name]:[Price]],2,FALSE),0))</f>
        <v>0</v>
      </c>
      <c r="AP1892" s="6">
        <f>(IFERROR(VLOOKUP(AN1892,Components[[Name]:[Price]],2,FALSE),0))</f>
        <v>0</v>
      </c>
      <c r="AS1892" s="6">
        <f>(IFERROR(VLOOKUP(AQ1892,Components[[Name]:[Price]],2,FALSE),0))</f>
        <v>0</v>
      </c>
      <c r="AV1892" s="6">
        <f>(IFERROR(VLOOKUP(AT1892,Components[[Name]:[Price]],2,FALSE),0))</f>
        <v>0</v>
      </c>
      <c r="AY1892" s="6">
        <f>(IFERROR(VLOOKUP(AW1892,Components[[Name]:[Price]],2,FALSE),0))</f>
        <v>0</v>
      </c>
      <c r="BB1892" s="6">
        <f>(IFERROR(VLOOKUP(AZ1892,Components[[Name]:[Price]],2,FALSE),0))</f>
        <v>0</v>
      </c>
    </row>
    <row r="1893" spans="9:54" x14ac:dyDescent="0.2">
      <c r="I1893" s="7" t="e">
        <f>Fullmath[[#This Row],[Total CP]]/Fullmath[[#This Row],[Quantity]]</f>
        <v>#DIV/0!</v>
      </c>
      <c r="J18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3" s="6" t="e">
        <f>Fullmath[[#This Row],[Mat Cost]]/Fullmath[[#This Row],[Quantity]]</f>
        <v>#DIV/0!</v>
      </c>
      <c r="L18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3" s="14"/>
      <c r="O1893" s="15">
        <f>IFERROR(_xlfn.IFNA(VLOOKUP(Fullmath[[#This Row],[M1]],$H$2:$L1892,2,FALSE),VLOOKUP(Fullmath[[#This Row],[M1]],$H1894:$L$2227,2,FALSE)),0)</f>
        <v>0</v>
      </c>
      <c r="P1893" s="16">
        <f>IFERROR(_xlfn.IFNA(VLOOKUP(Fullmath[[#This Row],[M1]],$H$2:$L1892,4,FALSE),VLOOKUP(Fullmath[[#This Row],[M1]],$H1894:$L$2227,4,FALSE)),0)</f>
        <v>0</v>
      </c>
      <c r="S1893" s="15">
        <f>IFERROR(_xlfn.IFNA(VLOOKUP(Fullmath[[#This Row],[M2]],$H$2:$L1892,2,FALSE),VLOOKUP(Fullmath[[#This Row],[M2]],$H1894:$L$2227,2,FALSE)),0)</f>
        <v>0</v>
      </c>
      <c r="T1893" s="16">
        <f>IFERROR(_xlfn.IFNA(VLOOKUP(Fullmath[[#This Row],[M2]],$H$2:$L1892,4,FALSE),VLOOKUP(Fullmath[[#This Row],[M2]],$H1894:$L$2227,4,FALSE)),0)</f>
        <v>0</v>
      </c>
      <c r="W1893" s="15">
        <f>IFERROR(_xlfn.IFNA(VLOOKUP(Fullmath[[#This Row],[M3]],$H$2:$L1892,2,FALSE),VLOOKUP(Fullmath[[#This Row],[M3]],$H1894:$L$2227,2,FALSE)),0)</f>
        <v>0</v>
      </c>
      <c r="X1893" s="16">
        <f>IFERROR(_xlfn.IFNA(VLOOKUP(Fullmath[[#This Row],[M3]],$H$2:$L1892,4,FALSE),VLOOKUP(Fullmath[[#This Row],[M3]],$H1894:$L$2227,4,FALSE)),0)</f>
        <v>0</v>
      </c>
      <c r="AA1893" s="15">
        <f>IFERROR(_xlfn.IFNA(VLOOKUP(Fullmath[[#This Row],[M4]],$H$2:$L1892,2,FALSE),VLOOKUP(Fullmath[[#This Row],[M4]],$H1894:$L$2227,2,FALSE)),0)</f>
        <v>0</v>
      </c>
      <c r="AB1893" s="16">
        <f>IFERROR(_xlfn.IFNA(VLOOKUP(Fullmath[[#This Row],[M4]],$H$2:$L1892,4,FALSE),VLOOKUP(Fullmath[[#This Row],[M4]],$H1894:$L$2227,4,FALSE)),0)</f>
        <v>0</v>
      </c>
      <c r="AE1893" s="15">
        <f>IFERROR(_xlfn.IFNA(VLOOKUP(Fullmath[[#This Row],[M5]],$H$2:$L1892,2,FALSE),VLOOKUP(Fullmath[[#This Row],[M5]],$H1894:$L$2227,2,FALSE)),0)</f>
        <v>0</v>
      </c>
      <c r="AF1893" s="16">
        <f>IFERROR(_xlfn.IFNA(VLOOKUP(Fullmath[[#This Row],[M5]],$H$2:$L1892,4,FALSE),VLOOKUP(Fullmath[[#This Row],[M5]],$H1894:$L$2227,4,FALSE)),0)</f>
        <v>0</v>
      </c>
      <c r="AI1893" s="15">
        <f>IFERROR(_xlfn.IFNA(VLOOKUP(Fullmath[[#This Row],[M6]],$H$2:$L1892,2,FALSE),VLOOKUP(Fullmath[[#This Row],[M6]],$H1894:$L$2227,2,FALSE)),0)</f>
        <v>0</v>
      </c>
      <c r="AJ1893" s="16">
        <f>IFERROR(_xlfn.IFNA(VLOOKUP(Fullmath[[#This Row],[M6]],$H$2:$L1892,4,FALSE),VLOOKUP(Fullmath[[#This Row],[M6]],$H1894:$L$2227,4,FALSE)),0)</f>
        <v>0</v>
      </c>
      <c r="AM1893" s="6">
        <f>(IFERROR(VLOOKUP(AK1893,Components[[Name]:[Price]],2,FALSE),0))</f>
        <v>0</v>
      </c>
      <c r="AP1893" s="6">
        <f>(IFERROR(VLOOKUP(AN1893,Components[[Name]:[Price]],2,FALSE),0))</f>
        <v>0</v>
      </c>
      <c r="AS1893" s="6">
        <f>(IFERROR(VLOOKUP(AQ1893,Components[[Name]:[Price]],2,FALSE),0))</f>
        <v>0</v>
      </c>
      <c r="AV1893" s="6">
        <f>(IFERROR(VLOOKUP(AT1893,Components[[Name]:[Price]],2,FALSE),0))</f>
        <v>0</v>
      </c>
      <c r="AY1893" s="6">
        <f>(IFERROR(VLOOKUP(AW1893,Components[[Name]:[Price]],2,FALSE),0))</f>
        <v>0</v>
      </c>
      <c r="BB1893" s="6">
        <f>(IFERROR(VLOOKUP(AZ1893,Components[[Name]:[Price]],2,FALSE),0))</f>
        <v>0</v>
      </c>
    </row>
    <row r="1894" spans="9:54" x14ac:dyDescent="0.2">
      <c r="I1894" s="7" t="e">
        <f>Fullmath[[#This Row],[Total CP]]/Fullmath[[#This Row],[Quantity]]</f>
        <v>#DIV/0!</v>
      </c>
      <c r="J18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4" s="6" t="e">
        <f>Fullmath[[#This Row],[Mat Cost]]/Fullmath[[#This Row],[Quantity]]</f>
        <v>#DIV/0!</v>
      </c>
      <c r="L18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4" s="14"/>
      <c r="O1894" s="15">
        <f>IFERROR(_xlfn.IFNA(VLOOKUP(Fullmath[[#This Row],[M1]],$H$2:$L1893,2,FALSE),VLOOKUP(Fullmath[[#This Row],[M1]],$H1895:$L$2227,2,FALSE)),0)</f>
        <v>0</v>
      </c>
      <c r="P1894" s="16">
        <f>IFERROR(_xlfn.IFNA(VLOOKUP(Fullmath[[#This Row],[M1]],$H$2:$L1893,4,FALSE),VLOOKUP(Fullmath[[#This Row],[M1]],$H1895:$L$2227,4,FALSE)),0)</f>
        <v>0</v>
      </c>
      <c r="S1894" s="15">
        <f>IFERROR(_xlfn.IFNA(VLOOKUP(Fullmath[[#This Row],[M2]],$H$2:$L1893,2,FALSE),VLOOKUP(Fullmath[[#This Row],[M2]],$H1895:$L$2227,2,FALSE)),0)</f>
        <v>0</v>
      </c>
      <c r="T1894" s="16">
        <f>IFERROR(_xlfn.IFNA(VLOOKUP(Fullmath[[#This Row],[M2]],$H$2:$L1893,4,FALSE),VLOOKUP(Fullmath[[#This Row],[M2]],$H1895:$L$2227,4,FALSE)),0)</f>
        <v>0</v>
      </c>
      <c r="W1894" s="15">
        <f>IFERROR(_xlfn.IFNA(VLOOKUP(Fullmath[[#This Row],[M3]],$H$2:$L1893,2,FALSE),VLOOKUP(Fullmath[[#This Row],[M3]],$H1895:$L$2227,2,FALSE)),0)</f>
        <v>0</v>
      </c>
      <c r="X1894" s="16">
        <f>IFERROR(_xlfn.IFNA(VLOOKUP(Fullmath[[#This Row],[M3]],$H$2:$L1893,4,FALSE),VLOOKUP(Fullmath[[#This Row],[M3]],$H1895:$L$2227,4,FALSE)),0)</f>
        <v>0</v>
      </c>
      <c r="AA1894" s="15">
        <f>IFERROR(_xlfn.IFNA(VLOOKUP(Fullmath[[#This Row],[M4]],$H$2:$L1893,2,FALSE),VLOOKUP(Fullmath[[#This Row],[M4]],$H1895:$L$2227,2,FALSE)),0)</f>
        <v>0</v>
      </c>
      <c r="AB1894" s="16">
        <f>IFERROR(_xlfn.IFNA(VLOOKUP(Fullmath[[#This Row],[M4]],$H$2:$L1893,4,FALSE),VLOOKUP(Fullmath[[#This Row],[M4]],$H1895:$L$2227,4,FALSE)),0)</f>
        <v>0</v>
      </c>
      <c r="AE1894" s="15">
        <f>IFERROR(_xlfn.IFNA(VLOOKUP(Fullmath[[#This Row],[M5]],$H$2:$L1893,2,FALSE),VLOOKUP(Fullmath[[#This Row],[M5]],$H1895:$L$2227,2,FALSE)),0)</f>
        <v>0</v>
      </c>
      <c r="AF1894" s="16">
        <f>IFERROR(_xlfn.IFNA(VLOOKUP(Fullmath[[#This Row],[M5]],$H$2:$L1893,4,FALSE),VLOOKUP(Fullmath[[#This Row],[M5]],$H1895:$L$2227,4,FALSE)),0)</f>
        <v>0</v>
      </c>
      <c r="AI1894" s="15">
        <f>IFERROR(_xlfn.IFNA(VLOOKUP(Fullmath[[#This Row],[M6]],$H$2:$L1893,2,FALSE),VLOOKUP(Fullmath[[#This Row],[M6]],$H1895:$L$2227,2,FALSE)),0)</f>
        <v>0</v>
      </c>
      <c r="AJ1894" s="16">
        <f>IFERROR(_xlfn.IFNA(VLOOKUP(Fullmath[[#This Row],[M6]],$H$2:$L1893,4,FALSE),VLOOKUP(Fullmath[[#This Row],[M6]],$H1895:$L$2227,4,FALSE)),0)</f>
        <v>0</v>
      </c>
      <c r="AM1894" s="6">
        <f>(IFERROR(VLOOKUP(AK1894,Components[[Name]:[Price]],2,FALSE),0))</f>
        <v>0</v>
      </c>
      <c r="AP1894" s="6">
        <f>(IFERROR(VLOOKUP(AN1894,Components[[Name]:[Price]],2,FALSE),0))</f>
        <v>0</v>
      </c>
      <c r="AS1894" s="6">
        <f>(IFERROR(VLOOKUP(AQ1894,Components[[Name]:[Price]],2,FALSE),0))</f>
        <v>0</v>
      </c>
      <c r="AV1894" s="6">
        <f>(IFERROR(VLOOKUP(AT1894,Components[[Name]:[Price]],2,FALSE),0))</f>
        <v>0</v>
      </c>
      <c r="AY1894" s="6">
        <f>(IFERROR(VLOOKUP(AW1894,Components[[Name]:[Price]],2,FALSE),0))</f>
        <v>0</v>
      </c>
      <c r="BB1894" s="6">
        <f>(IFERROR(VLOOKUP(AZ1894,Components[[Name]:[Price]],2,FALSE),0))</f>
        <v>0</v>
      </c>
    </row>
    <row r="1895" spans="9:54" x14ac:dyDescent="0.2">
      <c r="I1895" s="7" t="e">
        <f>Fullmath[[#This Row],[Total CP]]/Fullmath[[#This Row],[Quantity]]</f>
        <v>#DIV/0!</v>
      </c>
      <c r="J18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5" s="6" t="e">
        <f>Fullmath[[#This Row],[Mat Cost]]/Fullmath[[#This Row],[Quantity]]</f>
        <v>#DIV/0!</v>
      </c>
      <c r="L18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5" s="14"/>
      <c r="O1895" s="15">
        <f>IFERROR(_xlfn.IFNA(VLOOKUP(Fullmath[[#This Row],[M1]],$H$2:$L1894,2,FALSE),VLOOKUP(Fullmath[[#This Row],[M1]],$H1896:$L$2227,2,FALSE)),0)</f>
        <v>0</v>
      </c>
      <c r="P1895" s="16">
        <f>IFERROR(_xlfn.IFNA(VLOOKUP(Fullmath[[#This Row],[M1]],$H$2:$L1894,4,FALSE),VLOOKUP(Fullmath[[#This Row],[M1]],$H1896:$L$2227,4,FALSE)),0)</f>
        <v>0</v>
      </c>
      <c r="S1895" s="15">
        <f>IFERROR(_xlfn.IFNA(VLOOKUP(Fullmath[[#This Row],[M2]],$H$2:$L1894,2,FALSE),VLOOKUP(Fullmath[[#This Row],[M2]],$H1896:$L$2227,2,FALSE)),0)</f>
        <v>0</v>
      </c>
      <c r="T1895" s="16">
        <f>IFERROR(_xlfn.IFNA(VLOOKUP(Fullmath[[#This Row],[M2]],$H$2:$L1894,4,FALSE),VLOOKUP(Fullmath[[#This Row],[M2]],$H1896:$L$2227,4,FALSE)),0)</f>
        <v>0</v>
      </c>
      <c r="W1895" s="15">
        <f>IFERROR(_xlfn.IFNA(VLOOKUP(Fullmath[[#This Row],[M3]],$H$2:$L1894,2,FALSE),VLOOKUP(Fullmath[[#This Row],[M3]],$H1896:$L$2227,2,FALSE)),0)</f>
        <v>0</v>
      </c>
      <c r="X1895" s="16">
        <f>IFERROR(_xlfn.IFNA(VLOOKUP(Fullmath[[#This Row],[M3]],$H$2:$L1894,4,FALSE),VLOOKUP(Fullmath[[#This Row],[M3]],$H1896:$L$2227,4,FALSE)),0)</f>
        <v>0</v>
      </c>
      <c r="AA1895" s="15">
        <f>IFERROR(_xlfn.IFNA(VLOOKUP(Fullmath[[#This Row],[M4]],$H$2:$L1894,2,FALSE),VLOOKUP(Fullmath[[#This Row],[M4]],$H1896:$L$2227,2,FALSE)),0)</f>
        <v>0</v>
      </c>
      <c r="AB1895" s="16">
        <f>IFERROR(_xlfn.IFNA(VLOOKUP(Fullmath[[#This Row],[M4]],$H$2:$L1894,4,FALSE),VLOOKUP(Fullmath[[#This Row],[M4]],$H1896:$L$2227,4,FALSE)),0)</f>
        <v>0</v>
      </c>
      <c r="AE1895" s="15">
        <f>IFERROR(_xlfn.IFNA(VLOOKUP(Fullmath[[#This Row],[M5]],$H$2:$L1894,2,FALSE),VLOOKUP(Fullmath[[#This Row],[M5]],$H1896:$L$2227,2,FALSE)),0)</f>
        <v>0</v>
      </c>
      <c r="AF1895" s="16">
        <f>IFERROR(_xlfn.IFNA(VLOOKUP(Fullmath[[#This Row],[M5]],$H$2:$L1894,4,FALSE),VLOOKUP(Fullmath[[#This Row],[M5]],$H1896:$L$2227,4,FALSE)),0)</f>
        <v>0</v>
      </c>
      <c r="AI1895" s="15">
        <f>IFERROR(_xlfn.IFNA(VLOOKUP(Fullmath[[#This Row],[M6]],$H$2:$L1894,2,FALSE),VLOOKUP(Fullmath[[#This Row],[M6]],$H1896:$L$2227,2,FALSE)),0)</f>
        <v>0</v>
      </c>
      <c r="AJ1895" s="16">
        <f>IFERROR(_xlfn.IFNA(VLOOKUP(Fullmath[[#This Row],[M6]],$H$2:$L1894,4,FALSE),VLOOKUP(Fullmath[[#This Row],[M6]],$H1896:$L$2227,4,FALSE)),0)</f>
        <v>0</v>
      </c>
      <c r="AM1895" s="6">
        <f>(IFERROR(VLOOKUP(AK1895,Components[[Name]:[Price]],2,FALSE),0))</f>
        <v>0</v>
      </c>
      <c r="AP1895" s="6">
        <f>(IFERROR(VLOOKUP(AN1895,Components[[Name]:[Price]],2,FALSE),0))</f>
        <v>0</v>
      </c>
      <c r="AS1895" s="6">
        <f>(IFERROR(VLOOKUP(AQ1895,Components[[Name]:[Price]],2,FALSE),0))</f>
        <v>0</v>
      </c>
      <c r="AV1895" s="6">
        <f>(IFERROR(VLOOKUP(AT1895,Components[[Name]:[Price]],2,FALSE),0))</f>
        <v>0</v>
      </c>
      <c r="AY1895" s="6">
        <f>(IFERROR(VLOOKUP(AW1895,Components[[Name]:[Price]],2,FALSE),0))</f>
        <v>0</v>
      </c>
      <c r="BB1895" s="6">
        <f>(IFERROR(VLOOKUP(AZ1895,Components[[Name]:[Price]],2,FALSE),0))</f>
        <v>0</v>
      </c>
    </row>
    <row r="1896" spans="9:54" x14ac:dyDescent="0.2">
      <c r="I1896" s="7" t="e">
        <f>Fullmath[[#This Row],[Total CP]]/Fullmath[[#This Row],[Quantity]]</f>
        <v>#DIV/0!</v>
      </c>
      <c r="J18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6" s="6" t="e">
        <f>Fullmath[[#This Row],[Mat Cost]]/Fullmath[[#This Row],[Quantity]]</f>
        <v>#DIV/0!</v>
      </c>
      <c r="L18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6" s="14"/>
      <c r="O1896" s="15">
        <f>IFERROR(_xlfn.IFNA(VLOOKUP(Fullmath[[#This Row],[M1]],$H$2:$L1895,2,FALSE),VLOOKUP(Fullmath[[#This Row],[M1]],$H1897:$L$2227,2,FALSE)),0)</f>
        <v>0</v>
      </c>
      <c r="P1896" s="16">
        <f>IFERROR(_xlfn.IFNA(VLOOKUP(Fullmath[[#This Row],[M1]],$H$2:$L1895,4,FALSE),VLOOKUP(Fullmath[[#This Row],[M1]],$H1897:$L$2227,4,FALSE)),0)</f>
        <v>0</v>
      </c>
      <c r="S1896" s="15">
        <f>IFERROR(_xlfn.IFNA(VLOOKUP(Fullmath[[#This Row],[M2]],$H$2:$L1895,2,FALSE),VLOOKUP(Fullmath[[#This Row],[M2]],$H1897:$L$2227,2,FALSE)),0)</f>
        <v>0</v>
      </c>
      <c r="T1896" s="16">
        <f>IFERROR(_xlfn.IFNA(VLOOKUP(Fullmath[[#This Row],[M2]],$H$2:$L1895,4,FALSE),VLOOKUP(Fullmath[[#This Row],[M2]],$H1897:$L$2227,4,FALSE)),0)</f>
        <v>0</v>
      </c>
      <c r="W1896" s="15">
        <f>IFERROR(_xlfn.IFNA(VLOOKUP(Fullmath[[#This Row],[M3]],$H$2:$L1895,2,FALSE),VLOOKUP(Fullmath[[#This Row],[M3]],$H1897:$L$2227,2,FALSE)),0)</f>
        <v>0</v>
      </c>
      <c r="X1896" s="16">
        <f>IFERROR(_xlfn.IFNA(VLOOKUP(Fullmath[[#This Row],[M3]],$H$2:$L1895,4,FALSE),VLOOKUP(Fullmath[[#This Row],[M3]],$H1897:$L$2227,4,FALSE)),0)</f>
        <v>0</v>
      </c>
      <c r="AA1896" s="15">
        <f>IFERROR(_xlfn.IFNA(VLOOKUP(Fullmath[[#This Row],[M4]],$H$2:$L1895,2,FALSE),VLOOKUP(Fullmath[[#This Row],[M4]],$H1897:$L$2227,2,FALSE)),0)</f>
        <v>0</v>
      </c>
      <c r="AB1896" s="16">
        <f>IFERROR(_xlfn.IFNA(VLOOKUP(Fullmath[[#This Row],[M4]],$H$2:$L1895,4,FALSE),VLOOKUP(Fullmath[[#This Row],[M4]],$H1897:$L$2227,4,FALSE)),0)</f>
        <v>0</v>
      </c>
      <c r="AE1896" s="15">
        <f>IFERROR(_xlfn.IFNA(VLOOKUP(Fullmath[[#This Row],[M5]],$H$2:$L1895,2,FALSE),VLOOKUP(Fullmath[[#This Row],[M5]],$H1897:$L$2227,2,FALSE)),0)</f>
        <v>0</v>
      </c>
      <c r="AF1896" s="16">
        <f>IFERROR(_xlfn.IFNA(VLOOKUP(Fullmath[[#This Row],[M5]],$H$2:$L1895,4,FALSE),VLOOKUP(Fullmath[[#This Row],[M5]],$H1897:$L$2227,4,FALSE)),0)</f>
        <v>0</v>
      </c>
      <c r="AI1896" s="15">
        <f>IFERROR(_xlfn.IFNA(VLOOKUP(Fullmath[[#This Row],[M6]],$H$2:$L1895,2,FALSE),VLOOKUP(Fullmath[[#This Row],[M6]],$H1897:$L$2227,2,FALSE)),0)</f>
        <v>0</v>
      </c>
      <c r="AJ1896" s="16">
        <f>IFERROR(_xlfn.IFNA(VLOOKUP(Fullmath[[#This Row],[M6]],$H$2:$L1895,4,FALSE),VLOOKUP(Fullmath[[#This Row],[M6]],$H1897:$L$2227,4,FALSE)),0)</f>
        <v>0</v>
      </c>
      <c r="AM1896" s="6">
        <f>(IFERROR(VLOOKUP(AK1896,Components[[Name]:[Price]],2,FALSE),0))</f>
        <v>0</v>
      </c>
      <c r="AP1896" s="6">
        <f>(IFERROR(VLOOKUP(AN1896,Components[[Name]:[Price]],2,FALSE),0))</f>
        <v>0</v>
      </c>
      <c r="AS1896" s="6">
        <f>(IFERROR(VLOOKUP(AQ1896,Components[[Name]:[Price]],2,FALSE),0))</f>
        <v>0</v>
      </c>
      <c r="AV1896" s="6">
        <f>(IFERROR(VLOOKUP(AT1896,Components[[Name]:[Price]],2,FALSE),0))</f>
        <v>0</v>
      </c>
      <c r="AY1896" s="6">
        <f>(IFERROR(VLOOKUP(AW1896,Components[[Name]:[Price]],2,FALSE),0))</f>
        <v>0</v>
      </c>
      <c r="BB1896" s="6">
        <f>(IFERROR(VLOOKUP(AZ1896,Components[[Name]:[Price]],2,FALSE),0))</f>
        <v>0</v>
      </c>
    </row>
    <row r="1897" spans="9:54" x14ac:dyDescent="0.2">
      <c r="I1897" s="7" t="e">
        <f>Fullmath[[#This Row],[Total CP]]/Fullmath[[#This Row],[Quantity]]</f>
        <v>#DIV/0!</v>
      </c>
      <c r="J18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7" s="6" t="e">
        <f>Fullmath[[#This Row],[Mat Cost]]/Fullmath[[#This Row],[Quantity]]</f>
        <v>#DIV/0!</v>
      </c>
      <c r="L18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7" s="14"/>
      <c r="O1897" s="15">
        <f>IFERROR(_xlfn.IFNA(VLOOKUP(Fullmath[[#This Row],[M1]],$H$2:$L1896,2,FALSE),VLOOKUP(Fullmath[[#This Row],[M1]],$H1898:$L$2227,2,FALSE)),0)</f>
        <v>0</v>
      </c>
      <c r="P1897" s="16">
        <f>IFERROR(_xlfn.IFNA(VLOOKUP(Fullmath[[#This Row],[M1]],$H$2:$L1896,4,FALSE),VLOOKUP(Fullmath[[#This Row],[M1]],$H1898:$L$2227,4,FALSE)),0)</f>
        <v>0</v>
      </c>
      <c r="S1897" s="15">
        <f>IFERROR(_xlfn.IFNA(VLOOKUP(Fullmath[[#This Row],[M2]],$H$2:$L1896,2,FALSE),VLOOKUP(Fullmath[[#This Row],[M2]],$H1898:$L$2227,2,FALSE)),0)</f>
        <v>0</v>
      </c>
      <c r="T1897" s="16">
        <f>IFERROR(_xlfn.IFNA(VLOOKUP(Fullmath[[#This Row],[M2]],$H$2:$L1896,4,FALSE),VLOOKUP(Fullmath[[#This Row],[M2]],$H1898:$L$2227,4,FALSE)),0)</f>
        <v>0</v>
      </c>
      <c r="W1897" s="15">
        <f>IFERROR(_xlfn.IFNA(VLOOKUP(Fullmath[[#This Row],[M3]],$H$2:$L1896,2,FALSE),VLOOKUP(Fullmath[[#This Row],[M3]],$H1898:$L$2227,2,FALSE)),0)</f>
        <v>0</v>
      </c>
      <c r="X1897" s="16">
        <f>IFERROR(_xlfn.IFNA(VLOOKUP(Fullmath[[#This Row],[M3]],$H$2:$L1896,4,FALSE),VLOOKUP(Fullmath[[#This Row],[M3]],$H1898:$L$2227,4,FALSE)),0)</f>
        <v>0</v>
      </c>
      <c r="AA1897" s="15">
        <f>IFERROR(_xlfn.IFNA(VLOOKUP(Fullmath[[#This Row],[M4]],$H$2:$L1896,2,FALSE),VLOOKUP(Fullmath[[#This Row],[M4]],$H1898:$L$2227,2,FALSE)),0)</f>
        <v>0</v>
      </c>
      <c r="AB1897" s="16">
        <f>IFERROR(_xlfn.IFNA(VLOOKUP(Fullmath[[#This Row],[M4]],$H$2:$L1896,4,FALSE),VLOOKUP(Fullmath[[#This Row],[M4]],$H1898:$L$2227,4,FALSE)),0)</f>
        <v>0</v>
      </c>
      <c r="AE1897" s="15">
        <f>IFERROR(_xlfn.IFNA(VLOOKUP(Fullmath[[#This Row],[M5]],$H$2:$L1896,2,FALSE),VLOOKUP(Fullmath[[#This Row],[M5]],$H1898:$L$2227,2,FALSE)),0)</f>
        <v>0</v>
      </c>
      <c r="AF1897" s="16">
        <f>IFERROR(_xlfn.IFNA(VLOOKUP(Fullmath[[#This Row],[M5]],$H$2:$L1896,4,FALSE),VLOOKUP(Fullmath[[#This Row],[M5]],$H1898:$L$2227,4,FALSE)),0)</f>
        <v>0</v>
      </c>
      <c r="AI1897" s="15">
        <f>IFERROR(_xlfn.IFNA(VLOOKUP(Fullmath[[#This Row],[M6]],$H$2:$L1896,2,FALSE),VLOOKUP(Fullmath[[#This Row],[M6]],$H1898:$L$2227,2,FALSE)),0)</f>
        <v>0</v>
      </c>
      <c r="AJ1897" s="16">
        <f>IFERROR(_xlfn.IFNA(VLOOKUP(Fullmath[[#This Row],[M6]],$H$2:$L1896,4,FALSE),VLOOKUP(Fullmath[[#This Row],[M6]],$H1898:$L$2227,4,FALSE)),0)</f>
        <v>0</v>
      </c>
      <c r="AM1897" s="6">
        <f>(IFERROR(VLOOKUP(AK1897,Components[[Name]:[Price]],2,FALSE),0))</f>
        <v>0</v>
      </c>
      <c r="AP1897" s="6">
        <f>(IFERROR(VLOOKUP(AN1897,Components[[Name]:[Price]],2,FALSE),0))</f>
        <v>0</v>
      </c>
      <c r="AS1897" s="6">
        <f>(IFERROR(VLOOKUP(AQ1897,Components[[Name]:[Price]],2,FALSE),0))</f>
        <v>0</v>
      </c>
      <c r="AV1897" s="6">
        <f>(IFERROR(VLOOKUP(AT1897,Components[[Name]:[Price]],2,FALSE),0))</f>
        <v>0</v>
      </c>
      <c r="AY1897" s="6">
        <f>(IFERROR(VLOOKUP(AW1897,Components[[Name]:[Price]],2,FALSE),0))</f>
        <v>0</v>
      </c>
      <c r="BB1897" s="6">
        <f>(IFERROR(VLOOKUP(AZ1897,Components[[Name]:[Price]],2,FALSE),0))</f>
        <v>0</v>
      </c>
    </row>
    <row r="1898" spans="9:54" x14ac:dyDescent="0.2">
      <c r="I1898" s="7" t="e">
        <f>Fullmath[[#This Row],[Total CP]]/Fullmath[[#This Row],[Quantity]]</f>
        <v>#DIV/0!</v>
      </c>
      <c r="J18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8" s="6" t="e">
        <f>Fullmath[[#This Row],[Mat Cost]]/Fullmath[[#This Row],[Quantity]]</f>
        <v>#DIV/0!</v>
      </c>
      <c r="L18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8" s="14"/>
      <c r="O1898" s="15">
        <f>IFERROR(_xlfn.IFNA(VLOOKUP(Fullmath[[#This Row],[M1]],$H$2:$L1897,2,FALSE),VLOOKUP(Fullmath[[#This Row],[M1]],$H1899:$L$2227,2,FALSE)),0)</f>
        <v>0</v>
      </c>
      <c r="P1898" s="16">
        <f>IFERROR(_xlfn.IFNA(VLOOKUP(Fullmath[[#This Row],[M1]],$H$2:$L1897,4,FALSE),VLOOKUP(Fullmath[[#This Row],[M1]],$H1899:$L$2227,4,FALSE)),0)</f>
        <v>0</v>
      </c>
      <c r="S1898" s="15">
        <f>IFERROR(_xlfn.IFNA(VLOOKUP(Fullmath[[#This Row],[M2]],$H$2:$L1897,2,FALSE),VLOOKUP(Fullmath[[#This Row],[M2]],$H1899:$L$2227,2,FALSE)),0)</f>
        <v>0</v>
      </c>
      <c r="T1898" s="16">
        <f>IFERROR(_xlfn.IFNA(VLOOKUP(Fullmath[[#This Row],[M2]],$H$2:$L1897,4,FALSE),VLOOKUP(Fullmath[[#This Row],[M2]],$H1899:$L$2227,4,FALSE)),0)</f>
        <v>0</v>
      </c>
      <c r="W1898" s="15">
        <f>IFERROR(_xlfn.IFNA(VLOOKUP(Fullmath[[#This Row],[M3]],$H$2:$L1897,2,FALSE),VLOOKUP(Fullmath[[#This Row],[M3]],$H1899:$L$2227,2,FALSE)),0)</f>
        <v>0</v>
      </c>
      <c r="X1898" s="16">
        <f>IFERROR(_xlfn.IFNA(VLOOKUP(Fullmath[[#This Row],[M3]],$H$2:$L1897,4,FALSE),VLOOKUP(Fullmath[[#This Row],[M3]],$H1899:$L$2227,4,FALSE)),0)</f>
        <v>0</v>
      </c>
      <c r="AA1898" s="15">
        <f>IFERROR(_xlfn.IFNA(VLOOKUP(Fullmath[[#This Row],[M4]],$H$2:$L1897,2,FALSE),VLOOKUP(Fullmath[[#This Row],[M4]],$H1899:$L$2227,2,FALSE)),0)</f>
        <v>0</v>
      </c>
      <c r="AB1898" s="16">
        <f>IFERROR(_xlfn.IFNA(VLOOKUP(Fullmath[[#This Row],[M4]],$H$2:$L1897,4,FALSE),VLOOKUP(Fullmath[[#This Row],[M4]],$H1899:$L$2227,4,FALSE)),0)</f>
        <v>0</v>
      </c>
      <c r="AE1898" s="15">
        <f>IFERROR(_xlfn.IFNA(VLOOKUP(Fullmath[[#This Row],[M5]],$H$2:$L1897,2,FALSE),VLOOKUP(Fullmath[[#This Row],[M5]],$H1899:$L$2227,2,FALSE)),0)</f>
        <v>0</v>
      </c>
      <c r="AF1898" s="16">
        <f>IFERROR(_xlfn.IFNA(VLOOKUP(Fullmath[[#This Row],[M5]],$H$2:$L1897,4,FALSE),VLOOKUP(Fullmath[[#This Row],[M5]],$H1899:$L$2227,4,FALSE)),0)</f>
        <v>0</v>
      </c>
      <c r="AI1898" s="15">
        <f>IFERROR(_xlfn.IFNA(VLOOKUP(Fullmath[[#This Row],[M6]],$H$2:$L1897,2,FALSE),VLOOKUP(Fullmath[[#This Row],[M6]],$H1899:$L$2227,2,FALSE)),0)</f>
        <v>0</v>
      </c>
      <c r="AJ1898" s="16">
        <f>IFERROR(_xlfn.IFNA(VLOOKUP(Fullmath[[#This Row],[M6]],$H$2:$L1897,4,FALSE),VLOOKUP(Fullmath[[#This Row],[M6]],$H1899:$L$2227,4,FALSE)),0)</f>
        <v>0</v>
      </c>
      <c r="AM1898" s="6">
        <f>(IFERROR(VLOOKUP(AK1898,Components[[Name]:[Price]],2,FALSE),0))</f>
        <v>0</v>
      </c>
      <c r="AP1898" s="6">
        <f>(IFERROR(VLOOKUP(AN1898,Components[[Name]:[Price]],2,FALSE),0))</f>
        <v>0</v>
      </c>
      <c r="AS1898" s="6">
        <f>(IFERROR(VLOOKUP(AQ1898,Components[[Name]:[Price]],2,FALSE),0))</f>
        <v>0</v>
      </c>
      <c r="AV1898" s="6">
        <f>(IFERROR(VLOOKUP(AT1898,Components[[Name]:[Price]],2,FALSE),0))</f>
        <v>0</v>
      </c>
      <c r="AY1898" s="6">
        <f>(IFERROR(VLOOKUP(AW1898,Components[[Name]:[Price]],2,FALSE),0))</f>
        <v>0</v>
      </c>
      <c r="BB1898" s="6">
        <f>(IFERROR(VLOOKUP(AZ1898,Components[[Name]:[Price]],2,FALSE),0))</f>
        <v>0</v>
      </c>
    </row>
    <row r="1899" spans="9:54" x14ac:dyDescent="0.2">
      <c r="I1899" s="7" t="e">
        <f>Fullmath[[#This Row],[Total CP]]/Fullmath[[#This Row],[Quantity]]</f>
        <v>#DIV/0!</v>
      </c>
      <c r="J18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899" s="6" t="e">
        <f>Fullmath[[#This Row],[Mat Cost]]/Fullmath[[#This Row],[Quantity]]</f>
        <v>#DIV/0!</v>
      </c>
      <c r="L18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899" s="14"/>
      <c r="O1899" s="15">
        <f>IFERROR(_xlfn.IFNA(VLOOKUP(Fullmath[[#This Row],[M1]],$H$2:$L1898,2,FALSE),VLOOKUP(Fullmath[[#This Row],[M1]],$H1900:$L$2227,2,FALSE)),0)</f>
        <v>0</v>
      </c>
      <c r="P1899" s="16">
        <f>IFERROR(_xlfn.IFNA(VLOOKUP(Fullmath[[#This Row],[M1]],$H$2:$L1898,4,FALSE),VLOOKUP(Fullmath[[#This Row],[M1]],$H1900:$L$2227,4,FALSE)),0)</f>
        <v>0</v>
      </c>
      <c r="S1899" s="15">
        <f>IFERROR(_xlfn.IFNA(VLOOKUP(Fullmath[[#This Row],[M2]],$H$2:$L1898,2,FALSE),VLOOKUP(Fullmath[[#This Row],[M2]],$H1900:$L$2227,2,FALSE)),0)</f>
        <v>0</v>
      </c>
      <c r="T1899" s="16">
        <f>IFERROR(_xlfn.IFNA(VLOOKUP(Fullmath[[#This Row],[M2]],$H$2:$L1898,4,FALSE),VLOOKUP(Fullmath[[#This Row],[M2]],$H1900:$L$2227,4,FALSE)),0)</f>
        <v>0</v>
      </c>
      <c r="W1899" s="15">
        <f>IFERROR(_xlfn.IFNA(VLOOKUP(Fullmath[[#This Row],[M3]],$H$2:$L1898,2,FALSE),VLOOKUP(Fullmath[[#This Row],[M3]],$H1900:$L$2227,2,FALSE)),0)</f>
        <v>0</v>
      </c>
      <c r="X1899" s="16">
        <f>IFERROR(_xlfn.IFNA(VLOOKUP(Fullmath[[#This Row],[M3]],$H$2:$L1898,4,FALSE),VLOOKUP(Fullmath[[#This Row],[M3]],$H1900:$L$2227,4,FALSE)),0)</f>
        <v>0</v>
      </c>
      <c r="AA1899" s="15">
        <f>IFERROR(_xlfn.IFNA(VLOOKUP(Fullmath[[#This Row],[M4]],$H$2:$L1898,2,FALSE),VLOOKUP(Fullmath[[#This Row],[M4]],$H1900:$L$2227,2,FALSE)),0)</f>
        <v>0</v>
      </c>
      <c r="AB1899" s="16">
        <f>IFERROR(_xlfn.IFNA(VLOOKUP(Fullmath[[#This Row],[M4]],$H$2:$L1898,4,FALSE),VLOOKUP(Fullmath[[#This Row],[M4]],$H1900:$L$2227,4,FALSE)),0)</f>
        <v>0</v>
      </c>
      <c r="AE1899" s="15">
        <f>IFERROR(_xlfn.IFNA(VLOOKUP(Fullmath[[#This Row],[M5]],$H$2:$L1898,2,FALSE),VLOOKUP(Fullmath[[#This Row],[M5]],$H1900:$L$2227,2,FALSE)),0)</f>
        <v>0</v>
      </c>
      <c r="AF1899" s="16">
        <f>IFERROR(_xlfn.IFNA(VLOOKUP(Fullmath[[#This Row],[M5]],$H$2:$L1898,4,FALSE),VLOOKUP(Fullmath[[#This Row],[M5]],$H1900:$L$2227,4,FALSE)),0)</f>
        <v>0</v>
      </c>
      <c r="AI1899" s="15">
        <f>IFERROR(_xlfn.IFNA(VLOOKUP(Fullmath[[#This Row],[M6]],$H$2:$L1898,2,FALSE),VLOOKUP(Fullmath[[#This Row],[M6]],$H1900:$L$2227,2,FALSE)),0)</f>
        <v>0</v>
      </c>
      <c r="AJ1899" s="16">
        <f>IFERROR(_xlfn.IFNA(VLOOKUP(Fullmath[[#This Row],[M6]],$H$2:$L1898,4,FALSE),VLOOKUP(Fullmath[[#This Row],[M6]],$H1900:$L$2227,4,FALSE)),0)</f>
        <v>0</v>
      </c>
      <c r="AM1899" s="6">
        <f>(IFERROR(VLOOKUP(AK1899,Components[[Name]:[Price]],2,FALSE),0))</f>
        <v>0</v>
      </c>
      <c r="AP1899" s="6">
        <f>(IFERROR(VLOOKUP(AN1899,Components[[Name]:[Price]],2,FALSE),0))</f>
        <v>0</v>
      </c>
      <c r="AS1899" s="6">
        <f>(IFERROR(VLOOKUP(AQ1899,Components[[Name]:[Price]],2,FALSE),0))</f>
        <v>0</v>
      </c>
      <c r="AV1899" s="6">
        <f>(IFERROR(VLOOKUP(AT1899,Components[[Name]:[Price]],2,FALSE),0))</f>
        <v>0</v>
      </c>
      <c r="AY1899" s="6">
        <f>(IFERROR(VLOOKUP(AW1899,Components[[Name]:[Price]],2,FALSE),0))</f>
        <v>0</v>
      </c>
      <c r="BB1899" s="6">
        <f>(IFERROR(VLOOKUP(AZ1899,Components[[Name]:[Price]],2,FALSE),0))</f>
        <v>0</v>
      </c>
    </row>
    <row r="1900" spans="9:54" x14ac:dyDescent="0.2">
      <c r="I1900" s="7" t="e">
        <f>Fullmath[[#This Row],[Total CP]]/Fullmath[[#This Row],[Quantity]]</f>
        <v>#DIV/0!</v>
      </c>
      <c r="J19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0" s="6" t="e">
        <f>Fullmath[[#This Row],[Mat Cost]]/Fullmath[[#This Row],[Quantity]]</f>
        <v>#DIV/0!</v>
      </c>
      <c r="L19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0" s="14"/>
      <c r="O1900" s="15">
        <f>IFERROR(_xlfn.IFNA(VLOOKUP(Fullmath[[#This Row],[M1]],$H$2:$L1899,2,FALSE),VLOOKUP(Fullmath[[#This Row],[M1]],$H1901:$L$2227,2,FALSE)),0)</f>
        <v>0</v>
      </c>
      <c r="P1900" s="16">
        <f>IFERROR(_xlfn.IFNA(VLOOKUP(Fullmath[[#This Row],[M1]],$H$2:$L1899,4,FALSE),VLOOKUP(Fullmath[[#This Row],[M1]],$H1901:$L$2227,4,FALSE)),0)</f>
        <v>0</v>
      </c>
      <c r="S1900" s="15">
        <f>IFERROR(_xlfn.IFNA(VLOOKUP(Fullmath[[#This Row],[M2]],$H$2:$L1899,2,FALSE),VLOOKUP(Fullmath[[#This Row],[M2]],$H1901:$L$2227,2,FALSE)),0)</f>
        <v>0</v>
      </c>
      <c r="T1900" s="16">
        <f>IFERROR(_xlfn.IFNA(VLOOKUP(Fullmath[[#This Row],[M2]],$H$2:$L1899,4,FALSE),VLOOKUP(Fullmath[[#This Row],[M2]],$H1901:$L$2227,4,FALSE)),0)</f>
        <v>0</v>
      </c>
      <c r="W1900" s="15">
        <f>IFERROR(_xlfn.IFNA(VLOOKUP(Fullmath[[#This Row],[M3]],$H$2:$L1899,2,FALSE),VLOOKUP(Fullmath[[#This Row],[M3]],$H1901:$L$2227,2,FALSE)),0)</f>
        <v>0</v>
      </c>
      <c r="X1900" s="16">
        <f>IFERROR(_xlfn.IFNA(VLOOKUP(Fullmath[[#This Row],[M3]],$H$2:$L1899,4,FALSE),VLOOKUP(Fullmath[[#This Row],[M3]],$H1901:$L$2227,4,FALSE)),0)</f>
        <v>0</v>
      </c>
      <c r="AA1900" s="15">
        <f>IFERROR(_xlfn.IFNA(VLOOKUP(Fullmath[[#This Row],[M4]],$H$2:$L1899,2,FALSE),VLOOKUP(Fullmath[[#This Row],[M4]],$H1901:$L$2227,2,FALSE)),0)</f>
        <v>0</v>
      </c>
      <c r="AB1900" s="16">
        <f>IFERROR(_xlfn.IFNA(VLOOKUP(Fullmath[[#This Row],[M4]],$H$2:$L1899,4,FALSE),VLOOKUP(Fullmath[[#This Row],[M4]],$H1901:$L$2227,4,FALSE)),0)</f>
        <v>0</v>
      </c>
      <c r="AE1900" s="15">
        <f>IFERROR(_xlfn.IFNA(VLOOKUP(Fullmath[[#This Row],[M5]],$H$2:$L1899,2,FALSE),VLOOKUP(Fullmath[[#This Row],[M5]],$H1901:$L$2227,2,FALSE)),0)</f>
        <v>0</v>
      </c>
      <c r="AF1900" s="16">
        <f>IFERROR(_xlfn.IFNA(VLOOKUP(Fullmath[[#This Row],[M5]],$H$2:$L1899,4,FALSE),VLOOKUP(Fullmath[[#This Row],[M5]],$H1901:$L$2227,4,FALSE)),0)</f>
        <v>0</v>
      </c>
      <c r="AI1900" s="15">
        <f>IFERROR(_xlfn.IFNA(VLOOKUP(Fullmath[[#This Row],[M6]],$H$2:$L1899,2,FALSE),VLOOKUP(Fullmath[[#This Row],[M6]],$H1901:$L$2227,2,FALSE)),0)</f>
        <v>0</v>
      </c>
      <c r="AJ1900" s="16">
        <f>IFERROR(_xlfn.IFNA(VLOOKUP(Fullmath[[#This Row],[M6]],$H$2:$L1899,4,FALSE),VLOOKUP(Fullmath[[#This Row],[M6]],$H1901:$L$2227,4,FALSE)),0)</f>
        <v>0</v>
      </c>
      <c r="AM1900" s="6">
        <f>(IFERROR(VLOOKUP(AK1900,Components[[Name]:[Price]],2,FALSE),0))</f>
        <v>0</v>
      </c>
      <c r="AP1900" s="6">
        <f>(IFERROR(VLOOKUP(AN1900,Components[[Name]:[Price]],2,FALSE),0))</f>
        <v>0</v>
      </c>
      <c r="AS1900" s="6">
        <f>(IFERROR(VLOOKUP(AQ1900,Components[[Name]:[Price]],2,FALSE),0))</f>
        <v>0</v>
      </c>
      <c r="AV1900" s="6">
        <f>(IFERROR(VLOOKUP(AT1900,Components[[Name]:[Price]],2,FALSE),0))</f>
        <v>0</v>
      </c>
      <c r="AY1900" s="6">
        <f>(IFERROR(VLOOKUP(AW1900,Components[[Name]:[Price]],2,FALSE),0))</f>
        <v>0</v>
      </c>
      <c r="BB1900" s="6">
        <f>(IFERROR(VLOOKUP(AZ1900,Components[[Name]:[Price]],2,FALSE),0))</f>
        <v>0</v>
      </c>
    </row>
    <row r="1901" spans="9:54" x14ac:dyDescent="0.2">
      <c r="I1901" s="7" t="e">
        <f>Fullmath[[#This Row],[Total CP]]/Fullmath[[#This Row],[Quantity]]</f>
        <v>#DIV/0!</v>
      </c>
      <c r="J19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1" s="6" t="e">
        <f>Fullmath[[#This Row],[Mat Cost]]/Fullmath[[#This Row],[Quantity]]</f>
        <v>#DIV/0!</v>
      </c>
      <c r="L19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1" s="14"/>
      <c r="O1901" s="15">
        <f>IFERROR(_xlfn.IFNA(VLOOKUP(Fullmath[[#This Row],[M1]],$H$2:$L1900,2,FALSE),VLOOKUP(Fullmath[[#This Row],[M1]],$H1902:$L$2227,2,FALSE)),0)</f>
        <v>0</v>
      </c>
      <c r="P1901" s="16">
        <f>IFERROR(_xlfn.IFNA(VLOOKUP(Fullmath[[#This Row],[M1]],$H$2:$L1900,4,FALSE),VLOOKUP(Fullmath[[#This Row],[M1]],$H1902:$L$2227,4,FALSE)),0)</f>
        <v>0</v>
      </c>
      <c r="S1901" s="15">
        <f>IFERROR(_xlfn.IFNA(VLOOKUP(Fullmath[[#This Row],[M2]],$H$2:$L1900,2,FALSE),VLOOKUP(Fullmath[[#This Row],[M2]],$H1902:$L$2227,2,FALSE)),0)</f>
        <v>0</v>
      </c>
      <c r="T1901" s="16">
        <f>IFERROR(_xlfn.IFNA(VLOOKUP(Fullmath[[#This Row],[M2]],$H$2:$L1900,4,FALSE),VLOOKUP(Fullmath[[#This Row],[M2]],$H1902:$L$2227,4,FALSE)),0)</f>
        <v>0</v>
      </c>
      <c r="W1901" s="15">
        <f>IFERROR(_xlfn.IFNA(VLOOKUP(Fullmath[[#This Row],[M3]],$H$2:$L1900,2,FALSE),VLOOKUP(Fullmath[[#This Row],[M3]],$H1902:$L$2227,2,FALSE)),0)</f>
        <v>0</v>
      </c>
      <c r="X1901" s="16">
        <f>IFERROR(_xlfn.IFNA(VLOOKUP(Fullmath[[#This Row],[M3]],$H$2:$L1900,4,FALSE),VLOOKUP(Fullmath[[#This Row],[M3]],$H1902:$L$2227,4,FALSE)),0)</f>
        <v>0</v>
      </c>
      <c r="AA1901" s="15">
        <f>IFERROR(_xlfn.IFNA(VLOOKUP(Fullmath[[#This Row],[M4]],$H$2:$L1900,2,FALSE),VLOOKUP(Fullmath[[#This Row],[M4]],$H1902:$L$2227,2,FALSE)),0)</f>
        <v>0</v>
      </c>
      <c r="AB1901" s="16">
        <f>IFERROR(_xlfn.IFNA(VLOOKUP(Fullmath[[#This Row],[M4]],$H$2:$L1900,4,FALSE),VLOOKUP(Fullmath[[#This Row],[M4]],$H1902:$L$2227,4,FALSE)),0)</f>
        <v>0</v>
      </c>
      <c r="AE1901" s="15">
        <f>IFERROR(_xlfn.IFNA(VLOOKUP(Fullmath[[#This Row],[M5]],$H$2:$L1900,2,FALSE),VLOOKUP(Fullmath[[#This Row],[M5]],$H1902:$L$2227,2,FALSE)),0)</f>
        <v>0</v>
      </c>
      <c r="AF1901" s="16">
        <f>IFERROR(_xlfn.IFNA(VLOOKUP(Fullmath[[#This Row],[M5]],$H$2:$L1900,4,FALSE),VLOOKUP(Fullmath[[#This Row],[M5]],$H1902:$L$2227,4,FALSE)),0)</f>
        <v>0</v>
      </c>
      <c r="AI1901" s="15">
        <f>IFERROR(_xlfn.IFNA(VLOOKUP(Fullmath[[#This Row],[M6]],$H$2:$L1900,2,FALSE),VLOOKUP(Fullmath[[#This Row],[M6]],$H1902:$L$2227,2,FALSE)),0)</f>
        <v>0</v>
      </c>
      <c r="AJ1901" s="16">
        <f>IFERROR(_xlfn.IFNA(VLOOKUP(Fullmath[[#This Row],[M6]],$H$2:$L1900,4,FALSE),VLOOKUP(Fullmath[[#This Row],[M6]],$H1902:$L$2227,4,FALSE)),0)</f>
        <v>0</v>
      </c>
      <c r="AM1901" s="6">
        <f>(IFERROR(VLOOKUP(AK1901,Components[[Name]:[Price]],2,FALSE),0))</f>
        <v>0</v>
      </c>
      <c r="AP1901" s="6">
        <f>(IFERROR(VLOOKUP(AN1901,Components[[Name]:[Price]],2,FALSE),0))</f>
        <v>0</v>
      </c>
      <c r="AS1901" s="6">
        <f>(IFERROR(VLOOKUP(AQ1901,Components[[Name]:[Price]],2,FALSE),0))</f>
        <v>0</v>
      </c>
      <c r="AV1901" s="6">
        <f>(IFERROR(VLOOKUP(AT1901,Components[[Name]:[Price]],2,FALSE),0))</f>
        <v>0</v>
      </c>
      <c r="AY1901" s="6">
        <f>(IFERROR(VLOOKUP(AW1901,Components[[Name]:[Price]],2,FALSE),0))</f>
        <v>0</v>
      </c>
      <c r="BB1901" s="6">
        <f>(IFERROR(VLOOKUP(AZ1901,Components[[Name]:[Price]],2,FALSE),0))</f>
        <v>0</v>
      </c>
    </row>
    <row r="1902" spans="9:54" x14ac:dyDescent="0.2">
      <c r="I1902" s="7" t="e">
        <f>Fullmath[[#This Row],[Total CP]]/Fullmath[[#This Row],[Quantity]]</f>
        <v>#DIV/0!</v>
      </c>
      <c r="J19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2" s="6" t="e">
        <f>Fullmath[[#This Row],[Mat Cost]]/Fullmath[[#This Row],[Quantity]]</f>
        <v>#DIV/0!</v>
      </c>
      <c r="L19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2" s="14"/>
      <c r="O1902" s="15">
        <f>IFERROR(_xlfn.IFNA(VLOOKUP(Fullmath[[#This Row],[M1]],$H$2:$L1901,2,FALSE),VLOOKUP(Fullmath[[#This Row],[M1]],$H1903:$L$2227,2,FALSE)),0)</f>
        <v>0</v>
      </c>
      <c r="P1902" s="16">
        <f>IFERROR(_xlfn.IFNA(VLOOKUP(Fullmath[[#This Row],[M1]],$H$2:$L1901,4,FALSE),VLOOKUP(Fullmath[[#This Row],[M1]],$H1903:$L$2227,4,FALSE)),0)</f>
        <v>0</v>
      </c>
      <c r="S1902" s="15">
        <f>IFERROR(_xlfn.IFNA(VLOOKUP(Fullmath[[#This Row],[M2]],$H$2:$L1901,2,FALSE),VLOOKUP(Fullmath[[#This Row],[M2]],$H1903:$L$2227,2,FALSE)),0)</f>
        <v>0</v>
      </c>
      <c r="T1902" s="16">
        <f>IFERROR(_xlfn.IFNA(VLOOKUP(Fullmath[[#This Row],[M2]],$H$2:$L1901,4,FALSE),VLOOKUP(Fullmath[[#This Row],[M2]],$H1903:$L$2227,4,FALSE)),0)</f>
        <v>0</v>
      </c>
      <c r="W1902" s="15">
        <f>IFERROR(_xlfn.IFNA(VLOOKUP(Fullmath[[#This Row],[M3]],$H$2:$L1901,2,FALSE),VLOOKUP(Fullmath[[#This Row],[M3]],$H1903:$L$2227,2,FALSE)),0)</f>
        <v>0</v>
      </c>
      <c r="X1902" s="16">
        <f>IFERROR(_xlfn.IFNA(VLOOKUP(Fullmath[[#This Row],[M3]],$H$2:$L1901,4,FALSE),VLOOKUP(Fullmath[[#This Row],[M3]],$H1903:$L$2227,4,FALSE)),0)</f>
        <v>0</v>
      </c>
      <c r="AA1902" s="15">
        <f>IFERROR(_xlfn.IFNA(VLOOKUP(Fullmath[[#This Row],[M4]],$H$2:$L1901,2,FALSE),VLOOKUP(Fullmath[[#This Row],[M4]],$H1903:$L$2227,2,FALSE)),0)</f>
        <v>0</v>
      </c>
      <c r="AB1902" s="16">
        <f>IFERROR(_xlfn.IFNA(VLOOKUP(Fullmath[[#This Row],[M4]],$H$2:$L1901,4,FALSE),VLOOKUP(Fullmath[[#This Row],[M4]],$H1903:$L$2227,4,FALSE)),0)</f>
        <v>0</v>
      </c>
      <c r="AE1902" s="15">
        <f>IFERROR(_xlfn.IFNA(VLOOKUP(Fullmath[[#This Row],[M5]],$H$2:$L1901,2,FALSE),VLOOKUP(Fullmath[[#This Row],[M5]],$H1903:$L$2227,2,FALSE)),0)</f>
        <v>0</v>
      </c>
      <c r="AF1902" s="16">
        <f>IFERROR(_xlfn.IFNA(VLOOKUP(Fullmath[[#This Row],[M5]],$H$2:$L1901,4,FALSE),VLOOKUP(Fullmath[[#This Row],[M5]],$H1903:$L$2227,4,FALSE)),0)</f>
        <v>0</v>
      </c>
      <c r="AI1902" s="15">
        <f>IFERROR(_xlfn.IFNA(VLOOKUP(Fullmath[[#This Row],[M6]],$H$2:$L1901,2,FALSE),VLOOKUP(Fullmath[[#This Row],[M6]],$H1903:$L$2227,2,FALSE)),0)</f>
        <v>0</v>
      </c>
      <c r="AJ1902" s="16">
        <f>IFERROR(_xlfn.IFNA(VLOOKUP(Fullmath[[#This Row],[M6]],$H$2:$L1901,4,FALSE),VLOOKUP(Fullmath[[#This Row],[M6]],$H1903:$L$2227,4,FALSE)),0)</f>
        <v>0</v>
      </c>
      <c r="AM1902" s="6">
        <f>(IFERROR(VLOOKUP(AK1902,Components[[Name]:[Price]],2,FALSE),0))</f>
        <v>0</v>
      </c>
      <c r="AP1902" s="6">
        <f>(IFERROR(VLOOKUP(AN1902,Components[[Name]:[Price]],2,FALSE),0))</f>
        <v>0</v>
      </c>
      <c r="AS1902" s="6">
        <f>(IFERROR(VLOOKUP(AQ1902,Components[[Name]:[Price]],2,FALSE),0))</f>
        <v>0</v>
      </c>
      <c r="AV1902" s="6">
        <f>(IFERROR(VLOOKUP(AT1902,Components[[Name]:[Price]],2,FALSE),0))</f>
        <v>0</v>
      </c>
      <c r="AY1902" s="6">
        <f>(IFERROR(VLOOKUP(AW1902,Components[[Name]:[Price]],2,FALSE),0))</f>
        <v>0</v>
      </c>
      <c r="BB1902" s="6">
        <f>(IFERROR(VLOOKUP(AZ1902,Components[[Name]:[Price]],2,FALSE),0))</f>
        <v>0</v>
      </c>
    </row>
    <row r="1903" spans="9:54" x14ac:dyDescent="0.2">
      <c r="I1903" s="7" t="e">
        <f>Fullmath[[#This Row],[Total CP]]/Fullmath[[#This Row],[Quantity]]</f>
        <v>#DIV/0!</v>
      </c>
      <c r="J19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3" s="6" t="e">
        <f>Fullmath[[#This Row],[Mat Cost]]/Fullmath[[#This Row],[Quantity]]</f>
        <v>#DIV/0!</v>
      </c>
      <c r="L19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3" s="14"/>
      <c r="O1903" s="15">
        <f>IFERROR(_xlfn.IFNA(VLOOKUP(Fullmath[[#This Row],[M1]],$H$2:$L1902,2,FALSE),VLOOKUP(Fullmath[[#This Row],[M1]],$H1904:$L$2227,2,FALSE)),0)</f>
        <v>0</v>
      </c>
      <c r="P1903" s="16">
        <f>IFERROR(_xlfn.IFNA(VLOOKUP(Fullmath[[#This Row],[M1]],$H$2:$L1902,4,FALSE),VLOOKUP(Fullmath[[#This Row],[M1]],$H1904:$L$2227,4,FALSE)),0)</f>
        <v>0</v>
      </c>
      <c r="S1903" s="15">
        <f>IFERROR(_xlfn.IFNA(VLOOKUP(Fullmath[[#This Row],[M2]],$H$2:$L1902,2,FALSE),VLOOKUP(Fullmath[[#This Row],[M2]],$H1904:$L$2227,2,FALSE)),0)</f>
        <v>0</v>
      </c>
      <c r="T1903" s="16">
        <f>IFERROR(_xlfn.IFNA(VLOOKUP(Fullmath[[#This Row],[M2]],$H$2:$L1902,4,FALSE),VLOOKUP(Fullmath[[#This Row],[M2]],$H1904:$L$2227,4,FALSE)),0)</f>
        <v>0</v>
      </c>
      <c r="W1903" s="15">
        <f>IFERROR(_xlfn.IFNA(VLOOKUP(Fullmath[[#This Row],[M3]],$H$2:$L1902,2,FALSE),VLOOKUP(Fullmath[[#This Row],[M3]],$H1904:$L$2227,2,FALSE)),0)</f>
        <v>0</v>
      </c>
      <c r="X1903" s="16">
        <f>IFERROR(_xlfn.IFNA(VLOOKUP(Fullmath[[#This Row],[M3]],$H$2:$L1902,4,FALSE),VLOOKUP(Fullmath[[#This Row],[M3]],$H1904:$L$2227,4,FALSE)),0)</f>
        <v>0</v>
      </c>
      <c r="AA1903" s="15">
        <f>IFERROR(_xlfn.IFNA(VLOOKUP(Fullmath[[#This Row],[M4]],$H$2:$L1902,2,FALSE),VLOOKUP(Fullmath[[#This Row],[M4]],$H1904:$L$2227,2,FALSE)),0)</f>
        <v>0</v>
      </c>
      <c r="AB1903" s="16">
        <f>IFERROR(_xlfn.IFNA(VLOOKUP(Fullmath[[#This Row],[M4]],$H$2:$L1902,4,FALSE),VLOOKUP(Fullmath[[#This Row],[M4]],$H1904:$L$2227,4,FALSE)),0)</f>
        <v>0</v>
      </c>
      <c r="AE1903" s="15">
        <f>IFERROR(_xlfn.IFNA(VLOOKUP(Fullmath[[#This Row],[M5]],$H$2:$L1902,2,FALSE),VLOOKUP(Fullmath[[#This Row],[M5]],$H1904:$L$2227,2,FALSE)),0)</f>
        <v>0</v>
      </c>
      <c r="AF1903" s="16">
        <f>IFERROR(_xlfn.IFNA(VLOOKUP(Fullmath[[#This Row],[M5]],$H$2:$L1902,4,FALSE),VLOOKUP(Fullmath[[#This Row],[M5]],$H1904:$L$2227,4,FALSE)),0)</f>
        <v>0</v>
      </c>
      <c r="AI1903" s="15">
        <f>IFERROR(_xlfn.IFNA(VLOOKUP(Fullmath[[#This Row],[M6]],$H$2:$L1902,2,FALSE),VLOOKUP(Fullmath[[#This Row],[M6]],$H1904:$L$2227,2,FALSE)),0)</f>
        <v>0</v>
      </c>
      <c r="AJ1903" s="16">
        <f>IFERROR(_xlfn.IFNA(VLOOKUP(Fullmath[[#This Row],[M6]],$H$2:$L1902,4,FALSE),VLOOKUP(Fullmath[[#This Row],[M6]],$H1904:$L$2227,4,FALSE)),0)</f>
        <v>0</v>
      </c>
      <c r="AM1903" s="6">
        <f>(IFERROR(VLOOKUP(AK1903,Components[[Name]:[Price]],2,FALSE),0))</f>
        <v>0</v>
      </c>
      <c r="AP1903" s="6">
        <f>(IFERROR(VLOOKUP(AN1903,Components[[Name]:[Price]],2,FALSE),0))</f>
        <v>0</v>
      </c>
      <c r="AS1903" s="6">
        <f>(IFERROR(VLOOKUP(AQ1903,Components[[Name]:[Price]],2,FALSE),0))</f>
        <v>0</v>
      </c>
      <c r="AV1903" s="6">
        <f>(IFERROR(VLOOKUP(AT1903,Components[[Name]:[Price]],2,FALSE),0))</f>
        <v>0</v>
      </c>
      <c r="AY1903" s="6">
        <f>(IFERROR(VLOOKUP(AW1903,Components[[Name]:[Price]],2,FALSE),0))</f>
        <v>0</v>
      </c>
      <c r="BB1903" s="6">
        <f>(IFERROR(VLOOKUP(AZ1903,Components[[Name]:[Price]],2,FALSE),0))</f>
        <v>0</v>
      </c>
    </row>
    <row r="1904" spans="9:54" x14ac:dyDescent="0.2">
      <c r="I1904" s="7" t="e">
        <f>Fullmath[[#This Row],[Total CP]]/Fullmath[[#This Row],[Quantity]]</f>
        <v>#DIV/0!</v>
      </c>
      <c r="J19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4" s="6" t="e">
        <f>Fullmath[[#This Row],[Mat Cost]]/Fullmath[[#This Row],[Quantity]]</f>
        <v>#DIV/0!</v>
      </c>
      <c r="L19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4" s="14"/>
      <c r="O1904" s="15">
        <f>IFERROR(_xlfn.IFNA(VLOOKUP(Fullmath[[#This Row],[M1]],$H$2:$L1903,2,FALSE),VLOOKUP(Fullmath[[#This Row],[M1]],$H1905:$L$2227,2,FALSE)),0)</f>
        <v>0</v>
      </c>
      <c r="P1904" s="16">
        <f>IFERROR(_xlfn.IFNA(VLOOKUP(Fullmath[[#This Row],[M1]],$H$2:$L1903,4,FALSE),VLOOKUP(Fullmath[[#This Row],[M1]],$H1905:$L$2227,4,FALSE)),0)</f>
        <v>0</v>
      </c>
      <c r="S1904" s="15">
        <f>IFERROR(_xlfn.IFNA(VLOOKUP(Fullmath[[#This Row],[M2]],$H$2:$L1903,2,FALSE),VLOOKUP(Fullmath[[#This Row],[M2]],$H1905:$L$2227,2,FALSE)),0)</f>
        <v>0</v>
      </c>
      <c r="T1904" s="16">
        <f>IFERROR(_xlfn.IFNA(VLOOKUP(Fullmath[[#This Row],[M2]],$H$2:$L1903,4,FALSE),VLOOKUP(Fullmath[[#This Row],[M2]],$H1905:$L$2227,4,FALSE)),0)</f>
        <v>0</v>
      </c>
      <c r="W1904" s="15">
        <f>IFERROR(_xlfn.IFNA(VLOOKUP(Fullmath[[#This Row],[M3]],$H$2:$L1903,2,FALSE),VLOOKUP(Fullmath[[#This Row],[M3]],$H1905:$L$2227,2,FALSE)),0)</f>
        <v>0</v>
      </c>
      <c r="X1904" s="16">
        <f>IFERROR(_xlfn.IFNA(VLOOKUP(Fullmath[[#This Row],[M3]],$H$2:$L1903,4,FALSE),VLOOKUP(Fullmath[[#This Row],[M3]],$H1905:$L$2227,4,FALSE)),0)</f>
        <v>0</v>
      </c>
      <c r="AA1904" s="15">
        <f>IFERROR(_xlfn.IFNA(VLOOKUP(Fullmath[[#This Row],[M4]],$H$2:$L1903,2,FALSE),VLOOKUP(Fullmath[[#This Row],[M4]],$H1905:$L$2227,2,FALSE)),0)</f>
        <v>0</v>
      </c>
      <c r="AB1904" s="16">
        <f>IFERROR(_xlfn.IFNA(VLOOKUP(Fullmath[[#This Row],[M4]],$H$2:$L1903,4,FALSE),VLOOKUP(Fullmath[[#This Row],[M4]],$H1905:$L$2227,4,FALSE)),0)</f>
        <v>0</v>
      </c>
      <c r="AE1904" s="15">
        <f>IFERROR(_xlfn.IFNA(VLOOKUP(Fullmath[[#This Row],[M5]],$H$2:$L1903,2,FALSE),VLOOKUP(Fullmath[[#This Row],[M5]],$H1905:$L$2227,2,FALSE)),0)</f>
        <v>0</v>
      </c>
      <c r="AF1904" s="16">
        <f>IFERROR(_xlfn.IFNA(VLOOKUP(Fullmath[[#This Row],[M5]],$H$2:$L1903,4,FALSE),VLOOKUP(Fullmath[[#This Row],[M5]],$H1905:$L$2227,4,FALSE)),0)</f>
        <v>0</v>
      </c>
      <c r="AI1904" s="15">
        <f>IFERROR(_xlfn.IFNA(VLOOKUP(Fullmath[[#This Row],[M6]],$H$2:$L1903,2,FALSE),VLOOKUP(Fullmath[[#This Row],[M6]],$H1905:$L$2227,2,FALSE)),0)</f>
        <v>0</v>
      </c>
      <c r="AJ1904" s="16">
        <f>IFERROR(_xlfn.IFNA(VLOOKUP(Fullmath[[#This Row],[M6]],$H$2:$L1903,4,FALSE),VLOOKUP(Fullmath[[#This Row],[M6]],$H1905:$L$2227,4,FALSE)),0)</f>
        <v>0</v>
      </c>
      <c r="AM1904" s="6">
        <f>(IFERROR(VLOOKUP(AK1904,Components[[Name]:[Price]],2,FALSE),0))</f>
        <v>0</v>
      </c>
      <c r="AP1904" s="6">
        <f>(IFERROR(VLOOKUP(AN1904,Components[[Name]:[Price]],2,FALSE),0))</f>
        <v>0</v>
      </c>
      <c r="AS1904" s="6">
        <f>(IFERROR(VLOOKUP(AQ1904,Components[[Name]:[Price]],2,FALSE),0))</f>
        <v>0</v>
      </c>
      <c r="AV1904" s="6">
        <f>(IFERROR(VLOOKUP(AT1904,Components[[Name]:[Price]],2,FALSE),0))</f>
        <v>0</v>
      </c>
      <c r="AY1904" s="6">
        <f>(IFERROR(VLOOKUP(AW1904,Components[[Name]:[Price]],2,FALSE),0))</f>
        <v>0</v>
      </c>
      <c r="BB1904" s="6">
        <f>(IFERROR(VLOOKUP(AZ1904,Components[[Name]:[Price]],2,FALSE),0))</f>
        <v>0</v>
      </c>
    </row>
    <row r="1905" spans="9:54" x14ac:dyDescent="0.2">
      <c r="I1905" s="7" t="e">
        <f>Fullmath[[#This Row],[Total CP]]/Fullmath[[#This Row],[Quantity]]</f>
        <v>#DIV/0!</v>
      </c>
      <c r="J19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5" s="6" t="e">
        <f>Fullmath[[#This Row],[Mat Cost]]/Fullmath[[#This Row],[Quantity]]</f>
        <v>#DIV/0!</v>
      </c>
      <c r="L19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5" s="14"/>
      <c r="O1905" s="15">
        <f>IFERROR(_xlfn.IFNA(VLOOKUP(Fullmath[[#This Row],[M1]],$H$2:$L1904,2,FALSE),VLOOKUP(Fullmath[[#This Row],[M1]],$H1906:$L$2227,2,FALSE)),0)</f>
        <v>0</v>
      </c>
      <c r="P1905" s="16">
        <f>IFERROR(_xlfn.IFNA(VLOOKUP(Fullmath[[#This Row],[M1]],$H$2:$L1904,4,FALSE),VLOOKUP(Fullmath[[#This Row],[M1]],$H1906:$L$2227,4,FALSE)),0)</f>
        <v>0</v>
      </c>
      <c r="S1905" s="15">
        <f>IFERROR(_xlfn.IFNA(VLOOKUP(Fullmath[[#This Row],[M2]],$H$2:$L1904,2,FALSE),VLOOKUP(Fullmath[[#This Row],[M2]],$H1906:$L$2227,2,FALSE)),0)</f>
        <v>0</v>
      </c>
      <c r="T1905" s="16">
        <f>IFERROR(_xlfn.IFNA(VLOOKUP(Fullmath[[#This Row],[M2]],$H$2:$L1904,4,FALSE),VLOOKUP(Fullmath[[#This Row],[M2]],$H1906:$L$2227,4,FALSE)),0)</f>
        <v>0</v>
      </c>
      <c r="W1905" s="15">
        <f>IFERROR(_xlfn.IFNA(VLOOKUP(Fullmath[[#This Row],[M3]],$H$2:$L1904,2,FALSE),VLOOKUP(Fullmath[[#This Row],[M3]],$H1906:$L$2227,2,FALSE)),0)</f>
        <v>0</v>
      </c>
      <c r="X1905" s="16">
        <f>IFERROR(_xlfn.IFNA(VLOOKUP(Fullmath[[#This Row],[M3]],$H$2:$L1904,4,FALSE),VLOOKUP(Fullmath[[#This Row],[M3]],$H1906:$L$2227,4,FALSE)),0)</f>
        <v>0</v>
      </c>
      <c r="AA1905" s="15">
        <f>IFERROR(_xlfn.IFNA(VLOOKUP(Fullmath[[#This Row],[M4]],$H$2:$L1904,2,FALSE),VLOOKUP(Fullmath[[#This Row],[M4]],$H1906:$L$2227,2,FALSE)),0)</f>
        <v>0</v>
      </c>
      <c r="AB1905" s="16">
        <f>IFERROR(_xlfn.IFNA(VLOOKUP(Fullmath[[#This Row],[M4]],$H$2:$L1904,4,FALSE),VLOOKUP(Fullmath[[#This Row],[M4]],$H1906:$L$2227,4,FALSE)),0)</f>
        <v>0</v>
      </c>
      <c r="AE1905" s="15">
        <f>IFERROR(_xlfn.IFNA(VLOOKUP(Fullmath[[#This Row],[M5]],$H$2:$L1904,2,FALSE),VLOOKUP(Fullmath[[#This Row],[M5]],$H1906:$L$2227,2,FALSE)),0)</f>
        <v>0</v>
      </c>
      <c r="AF1905" s="16">
        <f>IFERROR(_xlfn.IFNA(VLOOKUP(Fullmath[[#This Row],[M5]],$H$2:$L1904,4,FALSE),VLOOKUP(Fullmath[[#This Row],[M5]],$H1906:$L$2227,4,FALSE)),0)</f>
        <v>0</v>
      </c>
      <c r="AI1905" s="15">
        <f>IFERROR(_xlfn.IFNA(VLOOKUP(Fullmath[[#This Row],[M6]],$H$2:$L1904,2,FALSE),VLOOKUP(Fullmath[[#This Row],[M6]],$H1906:$L$2227,2,FALSE)),0)</f>
        <v>0</v>
      </c>
      <c r="AJ1905" s="16">
        <f>IFERROR(_xlfn.IFNA(VLOOKUP(Fullmath[[#This Row],[M6]],$H$2:$L1904,4,FALSE),VLOOKUP(Fullmath[[#This Row],[M6]],$H1906:$L$2227,4,FALSE)),0)</f>
        <v>0</v>
      </c>
      <c r="AM1905" s="6">
        <f>(IFERROR(VLOOKUP(AK1905,Components[[Name]:[Price]],2,FALSE),0))</f>
        <v>0</v>
      </c>
      <c r="AP1905" s="6">
        <f>(IFERROR(VLOOKUP(AN1905,Components[[Name]:[Price]],2,FALSE),0))</f>
        <v>0</v>
      </c>
      <c r="AS1905" s="6">
        <f>(IFERROR(VLOOKUP(AQ1905,Components[[Name]:[Price]],2,FALSE),0))</f>
        <v>0</v>
      </c>
      <c r="AV1905" s="6">
        <f>(IFERROR(VLOOKUP(AT1905,Components[[Name]:[Price]],2,FALSE),0))</f>
        <v>0</v>
      </c>
      <c r="AY1905" s="6">
        <f>(IFERROR(VLOOKUP(AW1905,Components[[Name]:[Price]],2,FALSE),0))</f>
        <v>0</v>
      </c>
      <c r="BB1905" s="6">
        <f>(IFERROR(VLOOKUP(AZ1905,Components[[Name]:[Price]],2,FALSE),0))</f>
        <v>0</v>
      </c>
    </row>
    <row r="1906" spans="9:54" x14ac:dyDescent="0.2">
      <c r="I1906" s="7" t="e">
        <f>Fullmath[[#This Row],[Total CP]]/Fullmath[[#This Row],[Quantity]]</f>
        <v>#DIV/0!</v>
      </c>
      <c r="J19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6" s="6" t="e">
        <f>Fullmath[[#This Row],[Mat Cost]]/Fullmath[[#This Row],[Quantity]]</f>
        <v>#DIV/0!</v>
      </c>
      <c r="L19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6" s="14"/>
      <c r="O1906" s="15">
        <f>IFERROR(_xlfn.IFNA(VLOOKUP(Fullmath[[#This Row],[M1]],$H$2:$L1905,2,FALSE),VLOOKUP(Fullmath[[#This Row],[M1]],$H1907:$L$2227,2,FALSE)),0)</f>
        <v>0</v>
      </c>
      <c r="P1906" s="16">
        <f>IFERROR(_xlfn.IFNA(VLOOKUP(Fullmath[[#This Row],[M1]],$H$2:$L1905,4,FALSE),VLOOKUP(Fullmath[[#This Row],[M1]],$H1907:$L$2227,4,FALSE)),0)</f>
        <v>0</v>
      </c>
      <c r="S1906" s="15">
        <f>IFERROR(_xlfn.IFNA(VLOOKUP(Fullmath[[#This Row],[M2]],$H$2:$L1905,2,FALSE),VLOOKUP(Fullmath[[#This Row],[M2]],$H1907:$L$2227,2,FALSE)),0)</f>
        <v>0</v>
      </c>
      <c r="T1906" s="16">
        <f>IFERROR(_xlfn.IFNA(VLOOKUP(Fullmath[[#This Row],[M2]],$H$2:$L1905,4,FALSE),VLOOKUP(Fullmath[[#This Row],[M2]],$H1907:$L$2227,4,FALSE)),0)</f>
        <v>0</v>
      </c>
      <c r="W1906" s="15">
        <f>IFERROR(_xlfn.IFNA(VLOOKUP(Fullmath[[#This Row],[M3]],$H$2:$L1905,2,FALSE),VLOOKUP(Fullmath[[#This Row],[M3]],$H1907:$L$2227,2,FALSE)),0)</f>
        <v>0</v>
      </c>
      <c r="X1906" s="16">
        <f>IFERROR(_xlfn.IFNA(VLOOKUP(Fullmath[[#This Row],[M3]],$H$2:$L1905,4,FALSE),VLOOKUP(Fullmath[[#This Row],[M3]],$H1907:$L$2227,4,FALSE)),0)</f>
        <v>0</v>
      </c>
      <c r="AA1906" s="15">
        <f>IFERROR(_xlfn.IFNA(VLOOKUP(Fullmath[[#This Row],[M4]],$H$2:$L1905,2,FALSE),VLOOKUP(Fullmath[[#This Row],[M4]],$H1907:$L$2227,2,FALSE)),0)</f>
        <v>0</v>
      </c>
      <c r="AB1906" s="16">
        <f>IFERROR(_xlfn.IFNA(VLOOKUP(Fullmath[[#This Row],[M4]],$H$2:$L1905,4,FALSE),VLOOKUP(Fullmath[[#This Row],[M4]],$H1907:$L$2227,4,FALSE)),0)</f>
        <v>0</v>
      </c>
      <c r="AE1906" s="15">
        <f>IFERROR(_xlfn.IFNA(VLOOKUP(Fullmath[[#This Row],[M5]],$H$2:$L1905,2,FALSE),VLOOKUP(Fullmath[[#This Row],[M5]],$H1907:$L$2227,2,FALSE)),0)</f>
        <v>0</v>
      </c>
      <c r="AF1906" s="16">
        <f>IFERROR(_xlfn.IFNA(VLOOKUP(Fullmath[[#This Row],[M5]],$H$2:$L1905,4,FALSE),VLOOKUP(Fullmath[[#This Row],[M5]],$H1907:$L$2227,4,FALSE)),0)</f>
        <v>0</v>
      </c>
      <c r="AI1906" s="15">
        <f>IFERROR(_xlfn.IFNA(VLOOKUP(Fullmath[[#This Row],[M6]],$H$2:$L1905,2,FALSE),VLOOKUP(Fullmath[[#This Row],[M6]],$H1907:$L$2227,2,FALSE)),0)</f>
        <v>0</v>
      </c>
      <c r="AJ1906" s="16">
        <f>IFERROR(_xlfn.IFNA(VLOOKUP(Fullmath[[#This Row],[M6]],$H$2:$L1905,4,FALSE),VLOOKUP(Fullmath[[#This Row],[M6]],$H1907:$L$2227,4,FALSE)),0)</f>
        <v>0</v>
      </c>
      <c r="AM1906" s="6">
        <f>(IFERROR(VLOOKUP(AK1906,Components[[Name]:[Price]],2,FALSE),0))</f>
        <v>0</v>
      </c>
      <c r="AP1906" s="6">
        <f>(IFERROR(VLOOKUP(AN1906,Components[[Name]:[Price]],2,FALSE),0))</f>
        <v>0</v>
      </c>
      <c r="AS1906" s="6">
        <f>(IFERROR(VLOOKUP(AQ1906,Components[[Name]:[Price]],2,FALSE),0))</f>
        <v>0</v>
      </c>
      <c r="AV1906" s="6">
        <f>(IFERROR(VLOOKUP(AT1906,Components[[Name]:[Price]],2,FALSE),0))</f>
        <v>0</v>
      </c>
      <c r="AY1906" s="6">
        <f>(IFERROR(VLOOKUP(AW1906,Components[[Name]:[Price]],2,FALSE),0))</f>
        <v>0</v>
      </c>
      <c r="BB1906" s="6">
        <f>(IFERROR(VLOOKUP(AZ1906,Components[[Name]:[Price]],2,FALSE),0))</f>
        <v>0</v>
      </c>
    </row>
    <row r="1907" spans="9:54" x14ac:dyDescent="0.2">
      <c r="I1907" s="7" t="e">
        <f>Fullmath[[#This Row],[Total CP]]/Fullmath[[#This Row],[Quantity]]</f>
        <v>#DIV/0!</v>
      </c>
      <c r="J19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7" s="6" t="e">
        <f>Fullmath[[#This Row],[Mat Cost]]/Fullmath[[#This Row],[Quantity]]</f>
        <v>#DIV/0!</v>
      </c>
      <c r="L19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7" s="14"/>
      <c r="O1907" s="15">
        <f>IFERROR(_xlfn.IFNA(VLOOKUP(Fullmath[[#This Row],[M1]],$H$2:$L1906,2,FALSE),VLOOKUP(Fullmath[[#This Row],[M1]],$H1908:$L$2227,2,FALSE)),0)</f>
        <v>0</v>
      </c>
      <c r="P1907" s="16">
        <f>IFERROR(_xlfn.IFNA(VLOOKUP(Fullmath[[#This Row],[M1]],$H$2:$L1906,4,FALSE),VLOOKUP(Fullmath[[#This Row],[M1]],$H1908:$L$2227,4,FALSE)),0)</f>
        <v>0</v>
      </c>
      <c r="S1907" s="15">
        <f>IFERROR(_xlfn.IFNA(VLOOKUP(Fullmath[[#This Row],[M2]],$H$2:$L1906,2,FALSE),VLOOKUP(Fullmath[[#This Row],[M2]],$H1908:$L$2227,2,FALSE)),0)</f>
        <v>0</v>
      </c>
      <c r="T1907" s="16">
        <f>IFERROR(_xlfn.IFNA(VLOOKUP(Fullmath[[#This Row],[M2]],$H$2:$L1906,4,FALSE),VLOOKUP(Fullmath[[#This Row],[M2]],$H1908:$L$2227,4,FALSE)),0)</f>
        <v>0</v>
      </c>
      <c r="W1907" s="15">
        <f>IFERROR(_xlfn.IFNA(VLOOKUP(Fullmath[[#This Row],[M3]],$H$2:$L1906,2,FALSE),VLOOKUP(Fullmath[[#This Row],[M3]],$H1908:$L$2227,2,FALSE)),0)</f>
        <v>0</v>
      </c>
      <c r="X1907" s="16">
        <f>IFERROR(_xlfn.IFNA(VLOOKUP(Fullmath[[#This Row],[M3]],$H$2:$L1906,4,FALSE),VLOOKUP(Fullmath[[#This Row],[M3]],$H1908:$L$2227,4,FALSE)),0)</f>
        <v>0</v>
      </c>
      <c r="AA1907" s="15">
        <f>IFERROR(_xlfn.IFNA(VLOOKUP(Fullmath[[#This Row],[M4]],$H$2:$L1906,2,FALSE),VLOOKUP(Fullmath[[#This Row],[M4]],$H1908:$L$2227,2,FALSE)),0)</f>
        <v>0</v>
      </c>
      <c r="AB1907" s="16">
        <f>IFERROR(_xlfn.IFNA(VLOOKUP(Fullmath[[#This Row],[M4]],$H$2:$L1906,4,FALSE),VLOOKUP(Fullmath[[#This Row],[M4]],$H1908:$L$2227,4,FALSE)),0)</f>
        <v>0</v>
      </c>
      <c r="AE1907" s="15">
        <f>IFERROR(_xlfn.IFNA(VLOOKUP(Fullmath[[#This Row],[M5]],$H$2:$L1906,2,FALSE),VLOOKUP(Fullmath[[#This Row],[M5]],$H1908:$L$2227,2,FALSE)),0)</f>
        <v>0</v>
      </c>
      <c r="AF1907" s="16">
        <f>IFERROR(_xlfn.IFNA(VLOOKUP(Fullmath[[#This Row],[M5]],$H$2:$L1906,4,FALSE),VLOOKUP(Fullmath[[#This Row],[M5]],$H1908:$L$2227,4,FALSE)),0)</f>
        <v>0</v>
      </c>
      <c r="AI1907" s="15">
        <f>IFERROR(_xlfn.IFNA(VLOOKUP(Fullmath[[#This Row],[M6]],$H$2:$L1906,2,FALSE),VLOOKUP(Fullmath[[#This Row],[M6]],$H1908:$L$2227,2,FALSE)),0)</f>
        <v>0</v>
      </c>
      <c r="AJ1907" s="16">
        <f>IFERROR(_xlfn.IFNA(VLOOKUP(Fullmath[[#This Row],[M6]],$H$2:$L1906,4,FALSE),VLOOKUP(Fullmath[[#This Row],[M6]],$H1908:$L$2227,4,FALSE)),0)</f>
        <v>0</v>
      </c>
      <c r="AM1907" s="6">
        <f>(IFERROR(VLOOKUP(AK1907,Components[[Name]:[Price]],2,FALSE),0))</f>
        <v>0</v>
      </c>
      <c r="AP1907" s="6">
        <f>(IFERROR(VLOOKUP(AN1907,Components[[Name]:[Price]],2,FALSE),0))</f>
        <v>0</v>
      </c>
      <c r="AS1907" s="6">
        <f>(IFERROR(VLOOKUP(AQ1907,Components[[Name]:[Price]],2,FALSE),0))</f>
        <v>0</v>
      </c>
      <c r="AV1907" s="6">
        <f>(IFERROR(VLOOKUP(AT1907,Components[[Name]:[Price]],2,FALSE),0))</f>
        <v>0</v>
      </c>
      <c r="AY1907" s="6">
        <f>(IFERROR(VLOOKUP(AW1907,Components[[Name]:[Price]],2,FALSE),0))</f>
        <v>0</v>
      </c>
      <c r="BB1907" s="6">
        <f>(IFERROR(VLOOKUP(AZ1907,Components[[Name]:[Price]],2,FALSE),0))</f>
        <v>0</v>
      </c>
    </row>
    <row r="1908" spans="9:54" x14ac:dyDescent="0.2">
      <c r="I1908" s="7" t="e">
        <f>Fullmath[[#This Row],[Total CP]]/Fullmath[[#This Row],[Quantity]]</f>
        <v>#DIV/0!</v>
      </c>
      <c r="J19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8" s="6" t="e">
        <f>Fullmath[[#This Row],[Mat Cost]]/Fullmath[[#This Row],[Quantity]]</f>
        <v>#DIV/0!</v>
      </c>
      <c r="L19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8" s="14"/>
      <c r="O1908" s="15">
        <f>IFERROR(_xlfn.IFNA(VLOOKUP(Fullmath[[#This Row],[M1]],$H$2:$L1907,2,FALSE),VLOOKUP(Fullmath[[#This Row],[M1]],$H1909:$L$2227,2,FALSE)),0)</f>
        <v>0</v>
      </c>
      <c r="P1908" s="16">
        <f>IFERROR(_xlfn.IFNA(VLOOKUP(Fullmath[[#This Row],[M1]],$H$2:$L1907,4,FALSE),VLOOKUP(Fullmath[[#This Row],[M1]],$H1909:$L$2227,4,FALSE)),0)</f>
        <v>0</v>
      </c>
      <c r="S1908" s="15">
        <f>IFERROR(_xlfn.IFNA(VLOOKUP(Fullmath[[#This Row],[M2]],$H$2:$L1907,2,FALSE),VLOOKUP(Fullmath[[#This Row],[M2]],$H1909:$L$2227,2,FALSE)),0)</f>
        <v>0</v>
      </c>
      <c r="T1908" s="16">
        <f>IFERROR(_xlfn.IFNA(VLOOKUP(Fullmath[[#This Row],[M2]],$H$2:$L1907,4,FALSE),VLOOKUP(Fullmath[[#This Row],[M2]],$H1909:$L$2227,4,FALSE)),0)</f>
        <v>0</v>
      </c>
      <c r="W1908" s="15">
        <f>IFERROR(_xlfn.IFNA(VLOOKUP(Fullmath[[#This Row],[M3]],$H$2:$L1907,2,FALSE),VLOOKUP(Fullmath[[#This Row],[M3]],$H1909:$L$2227,2,FALSE)),0)</f>
        <v>0</v>
      </c>
      <c r="X1908" s="16">
        <f>IFERROR(_xlfn.IFNA(VLOOKUP(Fullmath[[#This Row],[M3]],$H$2:$L1907,4,FALSE),VLOOKUP(Fullmath[[#This Row],[M3]],$H1909:$L$2227,4,FALSE)),0)</f>
        <v>0</v>
      </c>
      <c r="AA1908" s="15">
        <f>IFERROR(_xlfn.IFNA(VLOOKUP(Fullmath[[#This Row],[M4]],$H$2:$L1907,2,FALSE),VLOOKUP(Fullmath[[#This Row],[M4]],$H1909:$L$2227,2,FALSE)),0)</f>
        <v>0</v>
      </c>
      <c r="AB1908" s="16">
        <f>IFERROR(_xlfn.IFNA(VLOOKUP(Fullmath[[#This Row],[M4]],$H$2:$L1907,4,FALSE),VLOOKUP(Fullmath[[#This Row],[M4]],$H1909:$L$2227,4,FALSE)),0)</f>
        <v>0</v>
      </c>
      <c r="AE1908" s="15">
        <f>IFERROR(_xlfn.IFNA(VLOOKUP(Fullmath[[#This Row],[M5]],$H$2:$L1907,2,FALSE),VLOOKUP(Fullmath[[#This Row],[M5]],$H1909:$L$2227,2,FALSE)),0)</f>
        <v>0</v>
      </c>
      <c r="AF1908" s="16">
        <f>IFERROR(_xlfn.IFNA(VLOOKUP(Fullmath[[#This Row],[M5]],$H$2:$L1907,4,FALSE),VLOOKUP(Fullmath[[#This Row],[M5]],$H1909:$L$2227,4,FALSE)),0)</f>
        <v>0</v>
      </c>
      <c r="AI1908" s="15">
        <f>IFERROR(_xlfn.IFNA(VLOOKUP(Fullmath[[#This Row],[M6]],$H$2:$L1907,2,FALSE),VLOOKUP(Fullmath[[#This Row],[M6]],$H1909:$L$2227,2,FALSE)),0)</f>
        <v>0</v>
      </c>
      <c r="AJ1908" s="16">
        <f>IFERROR(_xlfn.IFNA(VLOOKUP(Fullmath[[#This Row],[M6]],$H$2:$L1907,4,FALSE),VLOOKUP(Fullmath[[#This Row],[M6]],$H1909:$L$2227,4,FALSE)),0)</f>
        <v>0</v>
      </c>
      <c r="AM1908" s="6">
        <f>(IFERROR(VLOOKUP(AK1908,Components[[Name]:[Price]],2,FALSE),0))</f>
        <v>0</v>
      </c>
      <c r="AP1908" s="6">
        <f>(IFERROR(VLOOKUP(AN1908,Components[[Name]:[Price]],2,FALSE),0))</f>
        <v>0</v>
      </c>
      <c r="AS1908" s="6">
        <f>(IFERROR(VLOOKUP(AQ1908,Components[[Name]:[Price]],2,FALSE),0))</f>
        <v>0</v>
      </c>
      <c r="AV1908" s="6">
        <f>(IFERROR(VLOOKUP(AT1908,Components[[Name]:[Price]],2,FALSE),0))</f>
        <v>0</v>
      </c>
      <c r="AY1908" s="6">
        <f>(IFERROR(VLOOKUP(AW1908,Components[[Name]:[Price]],2,FALSE),0))</f>
        <v>0</v>
      </c>
      <c r="BB1908" s="6">
        <f>(IFERROR(VLOOKUP(AZ1908,Components[[Name]:[Price]],2,FALSE),0))</f>
        <v>0</v>
      </c>
    </row>
    <row r="1909" spans="9:54" x14ac:dyDescent="0.2">
      <c r="I1909" s="7" t="e">
        <f>Fullmath[[#This Row],[Total CP]]/Fullmath[[#This Row],[Quantity]]</f>
        <v>#DIV/0!</v>
      </c>
      <c r="J19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09" s="6" t="e">
        <f>Fullmath[[#This Row],[Mat Cost]]/Fullmath[[#This Row],[Quantity]]</f>
        <v>#DIV/0!</v>
      </c>
      <c r="L19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09" s="14"/>
      <c r="O1909" s="15">
        <f>IFERROR(_xlfn.IFNA(VLOOKUP(Fullmath[[#This Row],[M1]],$H$2:$L1908,2,FALSE),VLOOKUP(Fullmath[[#This Row],[M1]],$H1910:$L$2227,2,FALSE)),0)</f>
        <v>0</v>
      </c>
      <c r="P1909" s="16">
        <f>IFERROR(_xlfn.IFNA(VLOOKUP(Fullmath[[#This Row],[M1]],$H$2:$L1908,4,FALSE),VLOOKUP(Fullmath[[#This Row],[M1]],$H1910:$L$2227,4,FALSE)),0)</f>
        <v>0</v>
      </c>
      <c r="S1909" s="15">
        <f>IFERROR(_xlfn.IFNA(VLOOKUP(Fullmath[[#This Row],[M2]],$H$2:$L1908,2,FALSE),VLOOKUP(Fullmath[[#This Row],[M2]],$H1910:$L$2227,2,FALSE)),0)</f>
        <v>0</v>
      </c>
      <c r="T1909" s="16">
        <f>IFERROR(_xlfn.IFNA(VLOOKUP(Fullmath[[#This Row],[M2]],$H$2:$L1908,4,FALSE),VLOOKUP(Fullmath[[#This Row],[M2]],$H1910:$L$2227,4,FALSE)),0)</f>
        <v>0</v>
      </c>
      <c r="W1909" s="15">
        <f>IFERROR(_xlfn.IFNA(VLOOKUP(Fullmath[[#This Row],[M3]],$H$2:$L1908,2,FALSE),VLOOKUP(Fullmath[[#This Row],[M3]],$H1910:$L$2227,2,FALSE)),0)</f>
        <v>0</v>
      </c>
      <c r="X1909" s="16">
        <f>IFERROR(_xlfn.IFNA(VLOOKUP(Fullmath[[#This Row],[M3]],$H$2:$L1908,4,FALSE),VLOOKUP(Fullmath[[#This Row],[M3]],$H1910:$L$2227,4,FALSE)),0)</f>
        <v>0</v>
      </c>
      <c r="AA1909" s="15">
        <f>IFERROR(_xlfn.IFNA(VLOOKUP(Fullmath[[#This Row],[M4]],$H$2:$L1908,2,FALSE),VLOOKUP(Fullmath[[#This Row],[M4]],$H1910:$L$2227,2,FALSE)),0)</f>
        <v>0</v>
      </c>
      <c r="AB1909" s="16">
        <f>IFERROR(_xlfn.IFNA(VLOOKUP(Fullmath[[#This Row],[M4]],$H$2:$L1908,4,FALSE),VLOOKUP(Fullmath[[#This Row],[M4]],$H1910:$L$2227,4,FALSE)),0)</f>
        <v>0</v>
      </c>
      <c r="AE1909" s="15">
        <f>IFERROR(_xlfn.IFNA(VLOOKUP(Fullmath[[#This Row],[M5]],$H$2:$L1908,2,FALSE),VLOOKUP(Fullmath[[#This Row],[M5]],$H1910:$L$2227,2,FALSE)),0)</f>
        <v>0</v>
      </c>
      <c r="AF1909" s="16">
        <f>IFERROR(_xlfn.IFNA(VLOOKUP(Fullmath[[#This Row],[M5]],$H$2:$L1908,4,FALSE),VLOOKUP(Fullmath[[#This Row],[M5]],$H1910:$L$2227,4,FALSE)),0)</f>
        <v>0</v>
      </c>
      <c r="AI1909" s="15">
        <f>IFERROR(_xlfn.IFNA(VLOOKUP(Fullmath[[#This Row],[M6]],$H$2:$L1908,2,FALSE),VLOOKUP(Fullmath[[#This Row],[M6]],$H1910:$L$2227,2,FALSE)),0)</f>
        <v>0</v>
      </c>
      <c r="AJ1909" s="16">
        <f>IFERROR(_xlfn.IFNA(VLOOKUP(Fullmath[[#This Row],[M6]],$H$2:$L1908,4,FALSE),VLOOKUP(Fullmath[[#This Row],[M6]],$H1910:$L$2227,4,FALSE)),0)</f>
        <v>0</v>
      </c>
      <c r="AM1909" s="6">
        <f>(IFERROR(VLOOKUP(AK1909,Components[[Name]:[Price]],2,FALSE),0))</f>
        <v>0</v>
      </c>
      <c r="AP1909" s="6">
        <f>(IFERROR(VLOOKUP(AN1909,Components[[Name]:[Price]],2,FALSE),0))</f>
        <v>0</v>
      </c>
      <c r="AS1909" s="6">
        <f>(IFERROR(VLOOKUP(AQ1909,Components[[Name]:[Price]],2,FALSE),0))</f>
        <v>0</v>
      </c>
      <c r="AV1909" s="6">
        <f>(IFERROR(VLOOKUP(AT1909,Components[[Name]:[Price]],2,FALSE),0))</f>
        <v>0</v>
      </c>
      <c r="AY1909" s="6">
        <f>(IFERROR(VLOOKUP(AW1909,Components[[Name]:[Price]],2,FALSE),0))</f>
        <v>0</v>
      </c>
      <c r="BB1909" s="6">
        <f>(IFERROR(VLOOKUP(AZ1909,Components[[Name]:[Price]],2,FALSE),0))</f>
        <v>0</v>
      </c>
    </row>
    <row r="1910" spans="9:54" x14ac:dyDescent="0.2">
      <c r="I1910" s="7" t="e">
        <f>Fullmath[[#This Row],[Total CP]]/Fullmath[[#This Row],[Quantity]]</f>
        <v>#DIV/0!</v>
      </c>
      <c r="J19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0" s="6" t="e">
        <f>Fullmath[[#This Row],[Mat Cost]]/Fullmath[[#This Row],[Quantity]]</f>
        <v>#DIV/0!</v>
      </c>
      <c r="L19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0" s="14"/>
      <c r="O1910" s="15">
        <f>IFERROR(_xlfn.IFNA(VLOOKUP(Fullmath[[#This Row],[M1]],$H$2:$L1909,2,FALSE),VLOOKUP(Fullmath[[#This Row],[M1]],$H1911:$L$2227,2,FALSE)),0)</f>
        <v>0</v>
      </c>
      <c r="P1910" s="16">
        <f>IFERROR(_xlfn.IFNA(VLOOKUP(Fullmath[[#This Row],[M1]],$H$2:$L1909,4,FALSE),VLOOKUP(Fullmath[[#This Row],[M1]],$H1911:$L$2227,4,FALSE)),0)</f>
        <v>0</v>
      </c>
      <c r="S1910" s="15">
        <f>IFERROR(_xlfn.IFNA(VLOOKUP(Fullmath[[#This Row],[M2]],$H$2:$L1909,2,FALSE),VLOOKUP(Fullmath[[#This Row],[M2]],$H1911:$L$2227,2,FALSE)),0)</f>
        <v>0</v>
      </c>
      <c r="T1910" s="16">
        <f>IFERROR(_xlfn.IFNA(VLOOKUP(Fullmath[[#This Row],[M2]],$H$2:$L1909,4,FALSE),VLOOKUP(Fullmath[[#This Row],[M2]],$H1911:$L$2227,4,FALSE)),0)</f>
        <v>0</v>
      </c>
      <c r="W1910" s="15">
        <f>IFERROR(_xlfn.IFNA(VLOOKUP(Fullmath[[#This Row],[M3]],$H$2:$L1909,2,FALSE),VLOOKUP(Fullmath[[#This Row],[M3]],$H1911:$L$2227,2,FALSE)),0)</f>
        <v>0</v>
      </c>
      <c r="X1910" s="16">
        <f>IFERROR(_xlfn.IFNA(VLOOKUP(Fullmath[[#This Row],[M3]],$H$2:$L1909,4,FALSE),VLOOKUP(Fullmath[[#This Row],[M3]],$H1911:$L$2227,4,FALSE)),0)</f>
        <v>0</v>
      </c>
      <c r="AA1910" s="15">
        <f>IFERROR(_xlfn.IFNA(VLOOKUP(Fullmath[[#This Row],[M4]],$H$2:$L1909,2,FALSE),VLOOKUP(Fullmath[[#This Row],[M4]],$H1911:$L$2227,2,FALSE)),0)</f>
        <v>0</v>
      </c>
      <c r="AB1910" s="16">
        <f>IFERROR(_xlfn.IFNA(VLOOKUP(Fullmath[[#This Row],[M4]],$H$2:$L1909,4,FALSE),VLOOKUP(Fullmath[[#This Row],[M4]],$H1911:$L$2227,4,FALSE)),0)</f>
        <v>0</v>
      </c>
      <c r="AE1910" s="15">
        <f>IFERROR(_xlfn.IFNA(VLOOKUP(Fullmath[[#This Row],[M5]],$H$2:$L1909,2,FALSE),VLOOKUP(Fullmath[[#This Row],[M5]],$H1911:$L$2227,2,FALSE)),0)</f>
        <v>0</v>
      </c>
      <c r="AF1910" s="16">
        <f>IFERROR(_xlfn.IFNA(VLOOKUP(Fullmath[[#This Row],[M5]],$H$2:$L1909,4,FALSE),VLOOKUP(Fullmath[[#This Row],[M5]],$H1911:$L$2227,4,FALSE)),0)</f>
        <v>0</v>
      </c>
      <c r="AI1910" s="15">
        <f>IFERROR(_xlfn.IFNA(VLOOKUP(Fullmath[[#This Row],[M6]],$H$2:$L1909,2,FALSE),VLOOKUP(Fullmath[[#This Row],[M6]],$H1911:$L$2227,2,FALSE)),0)</f>
        <v>0</v>
      </c>
      <c r="AJ1910" s="16">
        <f>IFERROR(_xlfn.IFNA(VLOOKUP(Fullmath[[#This Row],[M6]],$H$2:$L1909,4,FALSE),VLOOKUP(Fullmath[[#This Row],[M6]],$H1911:$L$2227,4,FALSE)),0)</f>
        <v>0</v>
      </c>
      <c r="AM1910" s="6">
        <f>(IFERROR(VLOOKUP(AK1910,Components[[Name]:[Price]],2,FALSE),0))</f>
        <v>0</v>
      </c>
      <c r="AP1910" s="6">
        <f>(IFERROR(VLOOKUP(AN1910,Components[[Name]:[Price]],2,FALSE),0))</f>
        <v>0</v>
      </c>
      <c r="AS1910" s="6">
        <f>(IFERROR(VLOOKUP(AQ1910,Components[[Name]:[Price]],2,FALSE),0))</f>
        <v>0</v>
      </c>
      <c r="AV1910" s="6">
        <f>(IFERROR(VLOOKUP(AT1910,Components[[Name]:[Price]],2,FALSE),0))</f>
        <v>0</v>
      </c>
      <c r="AY1910" s="6">
        <f>(IFERROR(VLOOKUP(AW1910,Components[[Name]:[Price]],2,FALSE),0))</f>
        <v>0</v>
      </c>
      <c r="BB1910" s="6">
        <f>(IFERROR(VLOOKUP(AZ1910,Components[[Name]:[Price]],2,FALSE),0))</f>
        <v>0</v>
      </c>
    </row>
    <row r="1911" spans="9:54" x14ac:dyDescent="0.2">
      <c r="I1911" s="7" t="e">
        <f>Fullmath[[#This Row],[Total CP]]/Fullmath[[#This Row],[Quantity]]</f>
        <v>#DIV/0!</v>
      </c>
      <c r="J19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1" s="6" t="e">
        <f>Fullmath[[#This Row],[Mat Cost]]/Fullmath[[#This Row],[Quantity]]</f>
        <v>#DIV/0!</v>
      </c>
      <c r="L19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1" s="14"/>
      <c r="O1911" s="15">
        <f>IFERROR(_xlfn.IFNA(VLOOKUP(Fullmath[[#This Row],[M1]],$H$2:$L1910,2,FALSE),VLOOKUP(Fullmath[[#This Row],[M1]],$H1912:$L$2227,2,FALSE)),0)</f>
        <v>0</v>
      </c>
      <c r="P1911" s="16">
        <f>IFERROR(_xlfn.IFNA(VLOOKUP(Fullmath[[#This Row],[M1]],$H$2:$L1910,4,FALSE),VLOOKUP(Fullmath[[#This Row],[M1]],$H1912:$L$2227,4,FALSE)),0)</f>
        <v>0</v>
      </c>
      <c r="S1911" s="15">
        <f>IFERROR(_xlfn.IFNA(VLOOKUP(Fullmath[[#This Row],[M2]],$H$2:$L1910,2,FALSE),VLOOKUP(Fullmath[[#This Row],[M2]],$H1912:$L$2227,2,FALSE)),0)</f>
        <v>0</v>
      </c>
      <c r="T1911" s="16">
        <f>IFERROR(_xlfn.IFNA(VLOOKUP(Fullmath[[#This Row],[M2]],$H$2:$L1910,4,FALSE),VLOOKUP(Fullmath[[#This Row],[M2]],$H1912:$L$2227,4,FALSE)),0)</f>
        <v>0</v>
      </c>
      <c r="W1911" s="15">
        <f>IFERROR(_xlfn.IFNA(VLOOKUP(Fullmath[[#This Row],[M3]],$H$2:$L1910,2,FALSE),VLOOKUP(Fullmath[[#This Row],[M3]],$H1912:$L$2227,2,FALSE)),0)</f>
        <v>0</v>
      </c>
      <c r="X1911" s="16">
        <f>IFERROR(_xlfn.IFNA(VLOOKUP(Fullmath[[#This Row],[M3]],$H$2:$L1910,4,FALSE),VLOOKUP(Fullmath[[#This Row],[M3]],$H1912:$L$2227,4,FALSE)),0)</f>
        <v>0</v>
      </c>
      <c r="AA1911" s="15">
        <f>IFERROR(_xlfn.IFNA(VLOOKUP(Fullmath[[#This Row],[M4]],$H$2:$L1910,2,FALSE),VLOOKUP(Fullmath[[#This Row],[M4]],$H1912:$L$2227,2,FALSE)),0)</f>
        <v>0</v>
      </c>
      <c r="AB1911" s="16">
        <f>IFERROR(_xlfn.IFNA(VLOOKUP(Fullmath[[#This Row],[M4]],$H$2:$L1910,4,FALSE),VLOOKUP(Fullmath[[#This Row],[M4]],$H1912:$L$2227,4,FALSE)),0)</f>
        <v>0</v>
      </c>
      <c r="AE1911" s="15">
        <f>IFERROR(_xlfn.IFNA(VLOOKUP(Fullmath[[#This Row],[M5]],$H$2:$L1910,2,FALSE),VLOOKUP(Fullmath[[#This Row],[M5]],$H1912:$L$2227,2,FALSE)),0)</f>
        <v>0</v>
      </c>
      <c r="AF1911" s="16">
        <f>IFERROR(_xlfn.IFNA(VLOOKUP(Fullmath[[#This Row],[M5]],$H$2:$L1910,4,FALSE),VLOOKUP(Fullmath[[#This Row],[M5]],$H1912:$L$2227,4,FALSE)),0)</f>
        <v>0</v>
      </c>
      <c r="AI1911" s="15">
        <f>IFERROR(_xlfn.IFNA(VLOOKUP(Fullmath[[#This Row],[M6]],$H$2:$L1910,2,FALSE),VLOOKUP(Fullmath[[#This Row],[M6]],$H1912:$L$2227,2,FALSE)),0)</f>
        <v>0</v>
      </c>
      <c r="AJ1911" s="16">
        <f>IFERROR(_xlfn.IFNA(VLOOKUP(Fullmath[[#This Row],[M6]],$H$2:$L1910,4,FALSE),VLOOKUP(Fullmath[[#This Row],[M6]],$H1912:$L$2227,4,FALSE)),0)</f>
        <v>0</v>
      </c>
      <c r="AM1911" s="6">
        <f>(IFERROR(VLOOKUP(AK1911,Components[[Name]:[Price]],2,FALSE),0))</f>
        <v>0</v>
      </c>
      <c r="AP1911" s="6">
        <f>(IFERROR(VLOOKUP(AN1911,Components[[Name]:[Price]],2,FALSE),0))</f>
        <v>0</v>
      </c>
      <c r="AS1911" s="6">
        <f>(IFERROR(VLOOKUP(AQ1911,Components[[Name]:[Price]],2,FALSE),0))</f>
        <v>0</v>
      </c>
      <c r="AV1911" s="6">
        <f>(IFERROR(VLOOKUP(AT1911,Components[[Name]:[Price]],2,FALSE),0))</f>
        <v>0</v>
      </c>
      <c r="AY1911" s="6">
        <f>(IFERROR(VLOOKUP(AW1911,Components[[Name]:[Price]],2,FALSE),0))</f>
        <v>0</v>
      </c>
      <c r="BB1911" s="6">
        <f>(IFERROR(VLOOKUP(AZ1911,Components[[Name]:[Price]],2,FALSE),0))</f>
        <v>0</v>
      </c>
    </row>
    <row r="1912" spans="9:54" x14ac:dyDescent="0.2">
      <c r="I1912" s="7" t="e">
        <f>Fullmath[[#This Row],[Total CP]]/Fullmath[[#This Row],[Quantity]]</f>
        <v>#DIV/0!</v>
      </c>
      <c r="J19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2" s="6" t="e">
        <f>Fullmath[[#This Row],[Mat Cost]]/Fullmath[[#This Row],[Quantity]]</f>
        <v>#DIV/0!</v>
      </c>
      <c r="L19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2" s="14"/>
      <c r="O1912" s="15">
        <f>IFERROR(_xlfn.IFNA(VLOOKUP(Fullmath[[#This Row],[M1]],$H$2:$L1911,2,FALSE),VLOOKUP(Fullmath[[#This Row],[M1]],$H1913:$L$2227,2,FALSE)),0)</f>
        <v>0</v>
      </c>
      <c r="P1912" s="16">
        <f>IFERROR(_xlfn.IFNA(VLOOKUP(Fullmath[[#This Row],[M1]],$H$2:$L1911,4,FALSE),VLOOKUP(Fullmath[[#This Row],[M1]],$H1913:$L$2227,4,FALSE)),0)</f>
        <v>0</v>
      </c>
      <c r="S1912" s="15">
        <f>IFERROR(_xlfn.IFNA(VLOOKUP(Fullmath[[#This Row],[M2]],$H$2:$L1911,2,FALSE),VLOOKUP(Fullmath[[#This Row],[M2]],$H1913:$L$2227,2,FALSE)),0)</f>
        <v>0</v>
      </c>
      <c r="T1912" s="16">
        <f>IFERROR(_xlfn.IFNA(VLOOKUP(Fullmath[[#This Row],[M2]],$H$2:$L1911,4,FALSE),VLOOKUP(Fullmath[[#This Row],[M2]],$H1913:$L$2227,4,FALSE)),0)</f>
        <v>0</v>
      </c>
      <c r="W1912" s="15">
        <f>IFERROR(_xlfn.IFNA(VLOOKUP(Fullmath[[#This Row],[M3]],$H$2:$L1911,2,FALSE),VLOOKUP(Fullmath[[#This Row],[M3]],$H1913:$L$2227,2,FALSE)),0)</f>
        <v>0</v>
      </c>
      <c r="X1912" s="16">
        <f>IFERROR(_xlfn.IFNA(VLOOKUP(Fullmath[[#This Row],[M3]],$H$2:$L1911,4,FALSE),VLOOKUP(Fullmath[[#This Row],[M3]],$H1913:$L$2227,4,FALSE)),0)</f>
        <v>0</v>
      </c>
      <c r="AA1912" s="15">
        <f>IFERROR(_xlfn.IFNA(VLOOKUP(Fullmath[[#This Row],[M4]],$H$2:$L1911,2,FALSE),VLOOKUP(Fullmath[[#This Row],[M4]],$H1913:$L$2227,2,FALSE)),0)</f>
        <v>0</v>
      </c>
      <c r="AB1912" s="16">
        <f>IFERROR(_xlfn.IFNA(VLOOKUP(Fullmath[[#This Row],[M4]],$H$2:$L1911,4,FALSE),VLOOKUP(Fullmath[[#This Row],[M4]],$H1913:$L$2227,4,FALSE)),0)</f>
        <v>0</v>
      </c>
      <c r="AE1912" s="15">
        <f>IFERROR(_xlfn.IFNA(VLOOKUP(Fullmath[[#This Row],[M5]],$H$2:$L1911,2,FALSE),VLOOKUP(Fullmath[[#This Row],[M5]],$H1913:$L$2227,2,FALSE)),0)</f>
        <v>0</v>
      </c>
      <c r="AF1912" s="16">
        <f>IFERROR(_xlfn.IFNA(VLOOKUP(Fullmath[[#This Row],[M5]],$H$2:$L1911,4,FALSE),VLOOKUP(Fullmath[[#This Row],[M5]],$H1913:$L$2227,4,FALSE)),0)</f>
        <v>0</v>
      </c>
      <c r="AI1912" s="15">
        <f>IFERROR(_xlfn.IFNA(VLOOKUP(Fullmath[[#This Row],[M6]],$H$2:$L1911,2,FALSE),VLOOKUP(Fullmath[[#This Row],[M6]],$H1913:$L$2227,2,FALSE)),0)</f>
        <v>0</v>
      </c>
      <c r="AJ1912" s="16">
        <f>IFERROR(_xlfn.IFNA(VLOOKUP(Fullmath[[#This Row],[M6]],$H$2:$L1911,4,FALSE),VLOOKUP(Fullmath[[#This Row],[M6]],$H1913:$L$2227,4,FALSE)),0)</f>
        <v>0</v>
      </c>
      <c r="AM1912" s="6">
        <f>(IFERROR(VLOOKUP(AK1912,Components[[Name]:[Price]],2,FALSE),0))</f>
        <v>0</v>
      </c>
      <c r="AP1912" s="6">
        <f>(IFERROR(VLOOKUP(AN1912,Components[[Name]:[Price]],2,FALSE),0))</f>
        <v>0</v>
      </c>
      <c r="AS1912" s="6">
        <f>(IFERROR(VLOOKUP(AQ1912,Components[[Name]:[Price]],2,FALSE),0))</f>
        <v>0</v>
      </c>
      <c r="AV1912" s="6">
        <f>(IFERROR(VLOOKUP(AT1912,Components[[Name]:[Price]],2,FALSE),0))</f>
        <v>0</v>
      </c>
      <c r="AY1912" s="6">
        <f>(IFERROR(VLOOKUP(AW1912,Components[[Name]:[Price]],2,FALSE),0))</f>
        <v>0</v>
      </c>
      <c r="BB1912" s="6">
        <f>(IFERROR(VLOOKUP(AZ1912,Components[[Name]:[Price]],2,FALSE),0))</f>
        <v>0</v>
      </c>
    </row>
    <row r="1913" spans="9:54" x14ac:dyDescent="0.2">
      <c r="I1913" s="7" t="e">
        <f>Fullmath[[#This Row],[Total CP]]/Fullmath[[#This Row],[Quantity]]</f>
        <v>#DIV/0!</v>
      </c>
      <c r="J19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3" s="6" t="e">
        <f>Fullmath[[#This Row],[Mat Cost]]/Fullmath[[#This Row],[Quantity]]</f>
        <v>#DIV/0!</v>
      </c>
      <c r="L19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3" s="14"/>
      <c r="O1913" s="15">
        <f>IFERROR(_xlfn.IFNA(VLOOKUP(Fullmath[[#This Row],[M1]],$H$2:$L1912,2,FALSE),VLOOKUP(Fullmath[[#This Row],[M1]],$H1914:$L$2227,2,FALSE)),0)</f>
        <v>0</v>
      </c>
      <c r="P1913" s="16">
        <f>IFERROR(_xlfn.IFNA(VLOOKUP(Fullmath[[#This Row],[M1]],$H$2:$L1912,4,FALSE),VLOOKUP(Fullmath[[#This Row],[M1]],$H1914:$L$2227,4,FALSE)),0)</f>
        <v>0</v>
      </c>
      <c r="S1913" s="15">
        <f>IFERROR(_xlfn.IFNA(VLOOKUP(Fullmath[[#This Row],[M2]],$H$2:$L1912,2,FALSE),VLOOKUP(Fullmath[[#This Row],[M2]],$H1914:$L$2227,2,FALSE)),0)</f>
        <v>0</v>
      </c>
      <c r="T1913" s="16">
        <f>IFERROR(_xlfn.IFNA(VLOOKUP(Fullmath[[#This Row],[M2]],$H$2:$L1912,4,FALSE),VLOOKUP(Fullmath[[#This Row],[M2]],$H1914:$L$2227,4,FALSE)),0)</f>
        <v>0</v>
      </c>
      <c r="W1913" s="15">
        <f>IFERROR(_xlfn.IFNA(VLOOKUP(Fullmath[[#This Row],[M3]],$H$2:$L1912,2,FALSE),VLOOKUP(Fullmath[[#This Row],[M3]],$H1914:$L$2227,2,FALSE)),0)</f>
        <v>0</v>
      </c>
      <c r="X1913" s="16">
        <f>IFERROR(_xlfn.IFNA(VLOOKUP(Fullmath[[#This Row],[M3]],$H$2:$L1912,4,FALSE),VLOOKUP(Fullmath[[#This Row],[M3]],$H1914:$L$2227,4,FALSE)),0)</f>
        <v>0</v>
      </c>
      <c r="AA1913" s="15">
        <f>IFERROR(_xlfn.IFNA(VLOOKUP(Fullmath[[#This Row],[M4]],$H$2:$L1912,2,FALSE),VLOOKUP(Fullmath[[#This Row],[M4]],$H1914:$L$2227,2,FALSE)),0)</f>
        <v>0</v>
      </c>
      <c r="AB1913" s="16">
        <f>IFERROR(_xlfn.IFNA(VLOOKUP(Fullmath[[#This Row],[M4]],$H$2:$L1912,4,FALSE),VLOOKUP(Fullmath[[#This Row],[M4]],$H1914:$L$2227,4,FALSE)),0)</f>
        <v>0</v>
      </c>
      <c r="AE1913" s="15">
        <f>IFERROR(_xlfn.IFNA(VLOOKUP(Fullmath[[#This Row],[M5]],$H$2:$L1912,2,FALSE),VLOOKUP(Fullmath[[#This Row],[M5]],$H1914:$L$2227,2,FALSE)),0)</f>
        <v>0</v>
      </c>
      <c r="AF1913" s="16">
        <f>IFERROR(_xlfn.IFNA(VLOOKUP(Fullmath[[#This Row],[M5]],$H$2:$L1912,4,FALSE),VLOOKUP(Fullmath[[#This Row],[M5]],$H1914:$L$2227,4,FALSE)),0)</f>
        <v>0</v>
      </c>
      <c r="AI1913" s="15">
        <f>IFERROR(_xlfn.IFNA(VLOOKUP(Fullmath[[#This Row],[M6]],$H$2:$L1912,2,FALSE),VLOOKUP(Fullmath[[#This Row],[M6]],$H1914:$L$2227,2,FALSE)),0)</f>
        <v>0</v>
      </c>
      <c r="AJ1913" s="16">
        <f>IFERROR(_xlfn.IFNA(VLOOKUP(Fullmath[[#This Row],[M6]],$H$2:$L1912,4,FALSE),VLOOKUP(Fullmath[[#This Row],[M6]],$H1914:$L$2227,4,FALSE)),0)</f>
        <v>0</v>
      </c>
      <c r="AM1913" s="6">
        <f>(IFERROR(VLOOKUP(AK1913,Components[[Name]:[Price]],2,FALSE),0))</f>
        <v>0</v>
      </c>
      <c r="AP1913" s="6">
        <f>(IFERROR(VLOOKUP(AN1913,Components[[Name]:[Price]],2,FALSE),0))</f>
        <v>0</v>
      </c>
      <c r="AS1913" s="6">
        <f>(IFERROR(VLOOKUP(AQ1913,Components[[Name]:[Price]],2,FALSE),0))</f>
        <v>0</v>
      </c>
      <c r="AV1913" s="6">
        <f>(IFERROR(VLOOKUP(AT1913,Components[[Name]:[Price]],2,FALSE),0))</f>
        <v>0</v>
      </c>
      <c r="AY1913" s="6">
        <f>(IFERROR(VLOOKUP(AW1913,Components[[Name]:[Price]],2,FALSE),0))</f>
        <v>0</v>
      </c>
      <c r="BB1913" s="6">
        <f>(IFERROR(VLOOKUP(AZ1913,Components[[Name]:[Price]],2,FALSE),0))</f>
        <v>0</v>
      </c>
    </row>
    <row r="1914" spans="9:54" x14ac:dyDescent="0.2">
      <c r="I1914" s="7" t="e">
        <f>Fullmath[[#This Row],[Total CP]]/Fullmath[[#This Row],[Quantity]]</f>
        <v>#DIV/0!</v>
      </c>
      <c r="J19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4" s="6" t="e">
        <f>Fullmath[[#This Row],[Mat Cost]]/Fullmath[[#This Row],[Quantity]]</f>
        <v>#DIV/0!</v>
      </c>
      <c r="L19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4" s="14"/>
      <c r="O1914" s="15">
        <f>IFERROR(_xlfn.IFNA(VLOOKUP(Fullmath[[#This Row],[M1]],$H$2:$L1913,2,FALSE),VLOOKUP(Fullmath[[#This Row],[M1]],$H1915:$L$2227,2,FALSE)),0)</f>
        <v>0</v>
      </c>
      <c r="P1914" s="16">
        <f>IFERROR(_xlfn.IFNA(VLOOKUP(Fullmath[[#This Row],[M1]],$H$2:$L1913,4,FALSE),VLOOKUP(Fullmath[[#This Row],[M1]],$H1915:$L$2227,4,FALSE)),0)</f>
        <v>0</v>
      </c>
      <c r="S1914" s="15">
        <f>IFERROR(_xlfn.IFNA(VLOOKUP(Fullmath[[#This Row],[M2]],$H$2:$L1913,2,FALSE),VLOOKUP(Fullmath[[#This Row],[M2]],$H1915:$L$2227,2,FALSE)),0)</f>
        <v>0</v>
      </c>
      <c r="T1914" s="16">
        <f>IFERROR(_xlfn.IFNA(VLOOKUP(Fullmath[[#This Row],[M2]],$H$2:$L1913,4,FALSE),VLOOKUP(Fullmath[[#This Row],[M2]],$H1915:$L$2227,4,FALSE)),0)</f>
        <v>0</v>
      </c>
      <c r="W1914" s="15">
        <f>IFERROR(_xlfn.IFNA(VLOOKUP(Fullmath[[#This Row],[M3]],$H$2:$L1913,2,FALSE),VLOOKUP(Fullmath[[#This Row],[M3]],$H1915:$L$2227,2,FALSE)),0)</f>
        <v>0</v>
      </c>
      <c r="X1914" s="16">
        <f>IFERROR(_xlfn.IFNA(VLOOKUP(Fullmath[[#This Row],[M3]],$H$2:$L1913,4,FALSE),VLOOKUP(Fullmath[[#This Row],[M3]],$H1915:$L$2227,4,FALSE)),0)</f>
        <v>0</v>
      </c>
      <c r="AA1914" s="15">
        <f>IFERROR(_xlfn.IFNA(VLOOKUP(Fullmath[[#This Row],[M4]],$H$2:$L1913,2,FALSE),VLOOKUP(Fullmath[[#This Row],[M4]],$H1915:$L$2227,2,FALSE)),0)</f>
        <v>0</v>
      </c>
      <c r="AB1914" s="16">
        <f>IFERROR(_xlfn.IFNA(VLOOKUP(Fullmath[[#This Row],[M4]],$H$2:$L1913,4,FALSE),VLOOKUP(Fullmath[[#This Row],[M4]],$H1915:$L$2227,4,FALSE)),0)</f>
        <v>0</v>
      </c>
      <c r="AE1914" s="15">
        <f>IFERROR(_xlfn.IFNA(VLOOKUP(Fullmath[[#This Row],[M5]],$H$2:$L1913,2,FALSE),VLOOKUP(Fullmath[[#This Row],[M5]],$H1915:$L$2227,2,FALSE)),0)</f>
        <v>0</v>
      </c>
      <c r="AF1914" s="16">
        <f>IFERROR(_xlfn.IFNA(VLOOKUP(Fullmath[[#This Row],[M5]],$H$2:$L1913,4,FALSE),VLOOKUP(Fullmath[[#This Row],[M5]],$H1915:$L$2227,4,FALSE)),0)</f>
        <v>0</v>
      </c>
      <c r="AI1914" s="15">
        <f>IFERROR(_xlfn.IFNA(VLOOKUP(Fullmath[[#This Row],[M6]],$H$2:$L1913,2,FALSE),VLOOKUP(Fullmath[[#This Row],[M6]],$H1915:$L$2227,2,FALSE)),0)</f>
        <v>0</v>
      </c>
      <c r="AJ1914" s="16">
        <f>IFERROR(_xlfn.IFNA(VLOOKUP(Fullmath[[#This Row],[M6]],$H$2:$L1913,4,FALSE),VLOOKUP(Fullmath[[#This Row],[M6]],$H1915:$L$2227,4,FALSE)),0)</f>
        <v>0</v>
      </c>
      <c r="AM1914" s="6">
        <f>(IFERROR(VLOOKUP(AK1914,Components[[Name]:[Price]],2,FALSE),0))</f>
        <v>0</v>
      </c>
      <c r="AP1914" s="6">
        <f>(IFERROR(VLOOKUP(AN1914,Components[[Name]:[Price]],2,FALSE),0))</f>
        <v>0</v>
      </c>
      <c r="AS1914" s="6">
        <f>(IFERROR(VLOOKUP(AQ1914,Components[[Name]:[Price]],2,FALSE),0))</f>
        <v>0</v>
      </c>
      <c r="AV1914" s="6">
        <f>(IFERROR(VLOOKUP(AT1914,Components[[Name]:[Price]],2,FALSE),0))</f>
        <v>0</v>
      </c>
      <c r="AY1914" s="6">
        <f>(IFERROR(VLOOKUP(AW1914,Components[[Name]:[Price]],2,FALSE),0))</f>
        <v>0</v>
      </c>
      <c r="BB1914" s="6">
        <f>(IFERROR(VLOOKUP(AZ1914,Components[[Name]:[Price]],2,FALSE),0))</f>
        <v>0</v>
      </c>
    </row>
    <row r="1915" spans="9:54" x14ac:dyDescent="0.2">
      <c r="I1915" s="7" t="e">
        <f>Fullmath[[#This Row],[Total CP]]/Fullmath[[#This Row],[Quantity]]</f>
        <v>#DIV/0!</v>
      </c>
      <c r="J19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5" s="6" t="e">
        <f>Fullmath[[#This Row],[Mat Cost]]/Fullmath[[#This Row],[Quantity]]</f>
        <v>#DIV/0!</v>
      </c>
      <c r="L19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5" s="14"/>
      <c r="O1915" s="15">
        <f>IFERROR(_xlfn.IFNA(VLOOKUP(Fullmath[[#This Row],[M1]],$H$2:$L1914,2,FALSE),VLOOKUP(Fullmath[[#This Row],[M1]],$H1916:$L$2227,2,FALSE)),0)</f>
        <v>0</v>
      </c>
      <c r="P1915" s="16">
        <f>IFERROR(_xlfn.IFNA(VLOOKUP(Fullmath[[#This Row],[M1]],$H$2:$L1914,4,FALSE),VLOOKUP(Fullmath[[#This Row],[M1]],$H1916:$L$2227,4,FALSE)),0)</f>
        <v>0</v>
      </c>
      <c r="S1915" s="15">
        <f>IFERROR(_xlfn.IFNA(VLOOKUP(Fullmath[[#This Row],[M2]],$H$2:$L1914,2,FALSE),VLOOKUP(Fullmath[[#This Row],[M2]],$H1916:$L$2227,2,FALSE)),0)</f>
        <v>0</v>
      </c>
      <c r="T1915" s="16">
        <f>IFERROR(_xlfn.IFNA(VLOOKUP(Fullmath[[#This Row],[M2]],$H$2:$L1914,4,FALSE),VLOOKUP(Fullmath[[#This Row],[M2]],$H1916:$L$2227,4,FALSE)),0)</f>
        <v>0</v>
      </c>
      <c r="W1915" s="15">
        <f>IFERROR(_xlfn.IFNA(VLOOKUP(Fullmath[[#This Row],[M3]],$H$2:$L1914,2,FALSE),VLOOKUP(Fullmath[[#This Row],[M3]],$H1916:$L$2227,2,FALSE)),0)</f>
        <v>0</v>
      </c>
      <c r="X1915" s="16">
        <f>IFERROR(_xlfn.IFNA(VLOOKUP(Fullmath[[#This Row],[M3]],$H$2:$L1914,4,FALSE),VLOOKUP(Fullmath[[#This Row],[M3]],$H1916:$L$2227,4,FALSE)),0)</f>
        <v>0</v>
      </c>
      <c r="AA1915" s="15">
        <f>IFERROR(_xlfn.IFNA(VLOOKUP(Fullmath[[#This Row],[M4]],$H$2:$L1914,2,FALSE),VLOOKUP(Fullmath[[#This Row],[M4]],$H1916:$L$2227,2,FALSE)),0)</f>
        <v>0</v>
      </c>
      <c r="AB1915" s="16">
        <f>IFERROR(_xlfn.IFNA(VLOOKUP(Fullmath[[#This Row],[M4]],$H$2:$L1914,4,FALSE),VLOOKUP(Fullmath[[#This Row],[M4]],$H1916:$L$2227,4,FALSE)),0)</f>
        <v>0</v>
      </c>
      <c r="AE1915" s="15">
        <f>IFERROR(_xlfn.IFNA(VLOOKUP(Fullmath[[#This Row],[M5]],$H$2:$L1914,2,FALSE),VLOOKUP(Fullmath[[#This Row],[M5]],$H1916:$L$2227,2,FALSE)),0)</f>
        <v>0</v>
      </c>
      <c r="AF1915" s="16">
        <f>IFERROR(_xlfn.IFNA(VLOOKUP(Fullmath[[#This Row],[M5]],$H$2:$L1914,4,FALSE),VLOOKUP(Fullmath[[#This Row],[M5]],$H1916:$L$2227,4,FALSE)),0)</f>
        <v>0</v>
      </c>
      <c r="AI1915" s="15">
        <f>IFERROR(_xlfn.IFNA(VLOOKUP(Fullmath[[#This Row],[M6]],$H$2:$L1914,2,FALSE),VLOOKUP(Fullmath[[#This Row],[M6]],$H1916:$L$2227,2,FALSE)),0)</f>
        <v>0</v>
      </c>
      <c r="AJ1915" s="16">
        <f>IFERROR(_xlfn.IFNA(VLOOKUP(Fullmath[[#This Row],[M6]],$H$2:$L1914,4,FALSE),VLOOKUP(Fullmath[[#This Row],[M6]],$H1916:$L$2227,4,FALSE)),0)</f>
        <v>0</v>
      </c>
      <c r="AM1915" s="6">
        <f>(IFERROR(VLOOKUP(AK1915,Components[[Name]:[Price]],2,FALSE),0))</f>
        <v>0</v>
      </c>
      <c r="AP1915" s="6">
        <f>(IFERROR(VLOOKUP(AN1915,Components[[Name]:[Price]],2,FALSE),0))</f>
        <v>0</v>
      </c>
      <c r="AS1915" s="6">
        <f>(IFERROR(VLOOKUP(AQ1915,Components[[Name]:[Price]],2,FALSE),0))</f>
        <v>0</v>
      </c>
      <c r="AV1915" s="6">
        <f>(IFERROR(VLOOKUP(AT1915,Components[[Name]:[Price]],2,FALSE),0))</f>
        <v>0</v>
      </c>
      <c r="AY1915" s="6">
        <f>(IFERROR(VLOOKUP(AW1915,Components[[Name]:[Price]],2,FALSE),0))</f>
        <v>0</v>
      </c>
      <c r="BB1915" s="6">
        <f>(IFERROR(VLOOKUP(AZ1915,Components[[Name]:[Price]],2,FALSE),0))</f>
        <v>0</v>
      </c>
    </row>
    <row r="1916" spans="9:54" x14ac:dyDescent="0.2">
      <c r="I1916" s="7" t="e">
        <f>Fullmath[[#This Row],[Total CP]]/Fullmath[[#This Row],[Quantity]]</f>
        <v>#DIV/0!</v>
      </c>
      <c r="J19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6" s="6" t="e">
        <f>Fullmath[[#This Row],[Mat Cost]]/Fullmath[[#This Row],[Quantity]]</f>
        <v>#DIV/0!</v>
      </c>
      <c r="L19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6" s="14"/>
      <c r="O1916" s="15">
        <f>IFERROR(_xlfn.IFNA(VLOOKUP(Fullmath[[#This Row],[M1]],$H$2:$L1915,2,FALSE),VLOOKUP(Fullmath[[#This Row],[M1]],$H1917:$L$2227,2,FALSE)),0)</f>
        <v>0</v>
      </c>
      <c r="P1916" s="16">
        <f>IFERROR(_xlfn.IFNA(VLOOKUP(Fullmath[[#This Row],[M1]],$H$2:$L1915,4,FALSE),VLOOKUP(Fullmath[[#This Row],[M1]],$H1917:$L$2227,4,FALSE)),0)</f>
        <v>0</v>
      </c>
      <c r="S1916" s="15">
        <f>IFERROR(_xlfn.IFNA(VLOOKUP(Fullmath[[#This Row],[M2]],$H$2:$L1915,2,FALSE),VLOOKUP(Fullmath[[#This Row],[M2]],$H1917:$L$2227,2,FALSE)),0)</f>
        <v>0</v>
      </c>
      <c r="T1916" s="16">
        <f>IFERROR(_xlfn.IFNA(VLOOKUP(Fullmath[[#This Row],[M2]],$H$2:$L1915,4,FALSE),VLOOKUP(Fullmath[[#This Row],[M2]],$H1917:$L$2227,4,FALSE)),0)</f>
        <v>0</v>
      </c>
      <c r="W1916" s="15">
        <f>IFERROR(_xlfn.IFNA(VLOOKUP(Fullmath[[#This Row],[M3]],$H$2:$L1915,2,FALSE),VLOOKUP(Fullmath[[#This Row],[M3]],$H1917:$L$2227,2,FALSE)),0)</f>
        <v>0</v>
      </c>
      <c r="X1916" s="16">
        <f>IFERROR(_xlfn.IFNA(VLOOKUP(Fullmath[[#This Row],[M3]],$H$2:$L1915,4,FALSE),VLOOKUP(Fullmath[[#This Row],[M3]],$H1917:$L$2227,4,FALSE)),0)</f>
        <v>0</v>
      </c>
      <c r="AA1916" s="15">
        <f>IFERROR(_xlfn.IFNA(VLOOKUP(Fullmath[[#This Row],[M4]],$H$2:$L1915,2,FALSE),VLOOKUP(Fullmath[[#This Row],[M4]],$H1917:$L$2227,2,FALSE)),0)</f>
        <v>0</v>
      </c>
      <c r="AB1916" s="16">
        <f>IFERROR(_xlfn.IFNA(VLOOKUP(Fullmath[[#This Row],[M4]],$H$2:$L1915,4,FALSE),VLOOKUP(Fullmath[[#This Row],[M4]],$H1917:$L$2227,4,FALSE)),0)</f>
        <v>0</v>
      </c>
      <c r="AE1916" s="15">
        <f>IFERROR(_xlfn.IFNA(VLOOKUP(Fullmath[[#This Row],[M5]],$H$2:$L1915,2,FALSE),VLOOKUP(Fullmath[[#This Row],[M5]],$H1917:$L$2227,2,FALSE)),0)</f>
        <v>0</v>
      </c>
      <c r="AF1916" s="16">
        <f>IFERROR(_xlfn.IFNA(VLOOKUP(Fullmath[[#This Row],[M5]],$H$2:$L1915,4,FALSE),VLOOKUP(Fullmath[[#This Row],[M5]],$H1917:$L$2227,4,FALSE)),0)</f>
        <v>0</v>
      </c>
      <c r="AI1916" s="15">
        <f>IFERROR(_xlfn.IFNA(VLOOKUP(Fullmath[[#This Row],[M6]],$H$2:$L1915,2,FALSE),VLOOKUP(Fullmath[[#This Row],[M6]],$H1917:$L$2227,2,FALSE)),0)</f>
        <v>0</v>
      </c>
      <c r="AJ1916" s="16">
        <f>IFERROR(_xlfn.IFNA(VLOOKUP(Fullmath[[#This Row],[M6]],$H$2:$L1915,4,FALSE),VLOOKUP(Fullmath[[#This Row],[M6]],$H1917:$L$2227,4,FALSE)),0)</f>
        <v>0</v>
      </c>
      <c r="AM1916" s="6">
        <f>(IFERROR(VLOOKUP(AK1916,Components[[Name]:[Price]],2,FALSE),0))</f>
        <v>0</v>
      </c>
      <c r="AP1916" s="6">
        <f>(IFERROR(VLOOKUP(AN1916,Components[[Name]:[Price]],2,FALSE),0))</f>
        <v>0</v>
      </c>
      <c r="AS1916" s="6">
        <f>(IFERROR(VLOOKUP(AQ1916,Components[[Name]:[Price]],2,FALSE),0))</f>
        <v>0</v>
      </c>
      <c r="AV1916" s="6">
        <f>(IFERROR(VLOOKUP(AT1916,Components[[Name]:[Price]],2,FALSE),0))</f>
        <v>0</v>
      </c>
      <c r="AY1916" s="6">
        <f>(IFERROR(VLOOKUP(AW1916,Components[[Name]:[Price]],2,FALSE),0))</f>
        <v>0</v>
      </c>
      <c r="BB1916" s="6">
        <f>(IFERROR(VLOOKUP(AZ1916,Components[[Name]:[Price]],2,FALSE),0))</f>
        <v>0</v>
      </c>
    </row>
    <row r="1917" spans="9:54" x14ac:dyDescent="0.2">
      <c r="I1917" s="7" t="e">
        <f>Fullmath[[#This Row],[Total CP]]/Fullmath[[#This Row],[Quantity]]</f>
        <v>#DIV/0!</v>
      </c>
      <c r="J19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7" s="6" t="e">
        <f>Fullmath[[#This Row],[Mat Cost]]/Fullmath[[#This Row],[Quantity]]</f>
        <v>#DIV/0!</v>
      </c>
      <c r="L19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7" s="14"/>
      <c r="O1917" s="15">
        <f>IFERROR(_xlfn.IFNA(VLOOKUP(Fullmath[[#This Row],[M1]],$H$2:$L1916,2,FALSE),VLOOKUP(Fullmath[[#This Row],[M1]],$H1918:$L$2227,2,FALSE)),0)</f>
        <v>0</v>
      </c>
      <c r="P1917" s="16">
        <f>IFERROR(_xlfn.IFNA(VLOOKUP(Fullmath[[#This Row],[M1]],$H$2:$L1916,4,FALSE),VLOOKUP(Fullmath[[#This Row],[M1]],$H1918:$L$2227,4,FALSE)),0)</f>
        <v>0</v>
      </c>
      <c r="S1917" s="15">
        <f>IFERROR(_xlfn.IFNA(VLOOKUP(Fullmath[[#This Row],[M2]],$H$2:$L1916,2,FALSE),VLOOKUP(Fullmath[[#This Row],[M2]],$H1918:$L$2227,2,FALSE)),0)</f>
        <v>0</v>
      </c>
      <c r="T1917" s="16">
        <f>IFERROR(_xlfn.IFNA(VLOOKUP(Fullmath[[#This Row],[M2]],$H$2:$L1916,4,FALSE),VLOOKUP(Fullmath[[#This Row],[M2]],$H1918:$L$2227,4,FALSE)),0)</f>
        <v>0</v>
      </c>
      <c r="W1917" s="15">
        <f>IFERROR(_xlfn.IFNA(VLOOKUP(Fullmath[[#This Row],[M3]],$H$2:$L1916,2,FALSE),VLOOKUP(Fullmath[[#This Row],[M3]],$H1918:$L$2227,2,FALSE)),0)</f>
        <v>0</v>
      </c>
      <c r="X1917" s="16">
        <f>IFERROR(_xlfn.IFNA(VLOOKUP(Fullmath[[#This Row],[M3]],$H$2:$L1916,4,FALSE),VLOOKUP(Fullmath[[#This Row],[M3]],$H1918:$L$2227,4,FALSE)),0)</f>
        <v>0</v>
      </c>
      <c r="AA1917" s="15">
        <f>IFERROR(_xlfn.IFNA(VLOOKUP(Fullmath[[#This Row],[M4]],$H$2:$L1916,2,FALSE),VLOOKUP(Fullmath[[#This Row],[M4]],$H1918:$L$2227,2,FALSE)),0)</f>
        <v>0</v>
      </c>
      <c r="AB1917" s="16">
        <f>IFERROR(_xlfn.IFNA(VLOOKUP(Fullmath[[#This Row],[M4]],$H$2:$L1916,4,FALSE),VLOOKUP(Fullmath[[#This Row],[M4]],$H1918:$L$2227,4,FALSE)),0)</f>
        <v>0</v>
      </c>
      <c r="AE1917" s="15">
        <f>IFERROR(_xlfn.IFNA(VLOOKUP(Fullmath[[#This Row],[M5]],$H$2:$L1916,2,FALSE),VLOOKUP(Fullmath[[#This Row],[M5]],$H1918:$L$2227,2,FALSE)),0)</f>
        <v>0</v>
      </c>
      <c r="AF1917" s="16">
        <f>IFERROR(_xlfn.IFNA(VLOOKUP(Fullmath[[#This Row],[M5]],$H$2:$L1916,4,FALSE),VLOOKUP(Fullmath[[#This Row],[M5]],$H1918:$L$2227,4,FALSE)),0)</f>
        <v>0</v>
      </c>
      <c r="AI1917" s="15">
        <f>IFERROR(_xlfn.IFNA(VLOOKUP(Fullmath[[#This Row],[M6]],$H$2:$L1916,2,FALSE),VLOOKUP(Fullmath[[#This Row],[M6]],$H1918:$L$2227,2,FALSE)),0)</f>
        <v>0</v>
      </c>
      <c r="AJ1917" s="16">
        <f>IFERROR(_xlfn.IFNA(VLOOKUP(Fullmath[[#This Row],[M6]],$H$2:$L1916,4,FALSE),VLOOKUP(Fullmath[[#This Row],[M6]],$H1918:$L$2227,4,FALSE)),0)</f>
        <v>0</v>
      </c>
      <c r="AM1917" s="6">
        <f>(IFERROR(VLOOKUP(AK1917,Components[[Name]:[Price]],2,FALSE),0))</f>
        <v>0</v>
      </c>
      <c r="AP1917" s="6">
        <f>(IFERROR(VLOOKUP(AN1917,Components[[Name]:[Price]],2,FALSE),0))</f>
        <v>0</v>
      </c>
      <c r="AS1917" s="6">
        <f>(IFERROR(VLOOKUP(AQ1917,Components[[Name]:[Price]],2,FALSE),0))</f>
        <v>0</v>
      </c>
      <c r="AV1917" s="6">
        <f>(IFERROR(VLOOKUP(AT1917,Components[[Name]:[Price]],2,FALSE),0))</f>
        <v>0</v>
      </c>
      <c r="AY1917" s="6">
        <f>(IFERROR(VLOOKUP(AW1917,Components[[Name]:[Price]],2,FALSE),0))</f>
        <v>0</v>
      </c>
      <c r="BB1917" s="6">
        <f>(IFERROR(VLOOKUP(AZ1917,Components[[Name]:[Price]],2,FALSE),0))</f>
        <v>0</v>
      </c>
    </row>
    <row r="1918" spans="9:54" x14ac:dyDescent="0.2">
      <c r="I1918" s="7" t="e">
        <f>Fullmath[[#This Row],[Total CP]]/Fullmath[[#This Row],[Quantity]]</f>
        <v>#DIV/0!</v>
      </c>
      <c r="J19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8" s="6" t="e">
        <f>Fullmath[[#This Row],[Mat Cost]]/Fullmath[[#This Row],[Quantity]]</f>
        <v>#DIV/0!</v>
      </c>
      <c r="L19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8" s="14"/>
      <c r="O1918" s="15">
        <f>IFERROR(_xlfn.IFNA(VLOOKUP(Fullmath[[#This Row],[M1]],$H$2:$L1917,2,FALSE),VLOOKUP(Fullmath[[#This Row],[M1]],$H1919:$L$2227,2,FALSE)),0)</f>
        <v>0</v>
      </c>
      <c r="P1918" s="16">
        <f>IFERROR(_xlfn.IFNA(VLOOKUP(Fullmath[[#This Row],[M1]],$H$2:$L1917,4,FALSE),VLOOKUP(Fullmath[[#This Row],[M1]],$H1919:$L$2227,4,FALSE)),0)</f>
        <v>0</v>
      </c>
      <c r="S1918" s="15">
        <f>IFERROR(_xlfn.IFNA(VLOOKUP(Fullmath[[#This Row],[M2]],$H$2:$L1917,2,FALSE),VLOOKUP(Fullmath[[#This Row],[M2]],$H1919:$L$2227,2,FALSE)),0)</f>
        <v>0</v>
      </c>
      <c r="T1918" s="16">
        <f>IFERROR(_xlfn.IFNA(VLOOKUP(Fullmath[[#This Row],[M2]],$H$2:$L1917,4,FALSE),VLOOKUP(Fullmath[[#This Row],[M2]],$H1919:$L$2227,4,FALSE)),0)</f>
        <v>0</v>
      </c>
      <c r="W1918" s="15">
        <f>IFERROR(_xlfn.IFNA(VLOOKUP(Fullmath[[#This Row],[M3]],$H$2:$L1917,2,FALSE),VLOOKUP(Fullmath[[#This Row],[M3]],$H1919:$L$2227,2,FALSE)),0)</f>
        <v>0</v>
      </c>
      <c r="X1918" s="16">
        <f>IFERROR(_xlfn.IFNA(VLOOKUP(Fullmath[[#This Row],[M3]],$H$2:$L1917,4,FALSE),VLOOKUP(Fullmath[[#This Row],[M3]],$H1919:$L$2227,4,FALSE)),0)</f>
        <v>0</v>
      </c>
      <c r="AA1918" s="15">
        <f>IFERROR(_xlfn.IFNA(VLOOKUP(Fullmath[[#This Row],[M4]],$H$2:$L1917,2,FALSE),VLOOKUP(Fullmath[[#This Row],[M4]],$H1919:$L$2227,2,FALSE)),0)</f>
        <v>0</v>
      </c>
      <c r="AB1918" s="16">
        <f>IFERROR(_xlfn.IFNA(VLOOKUP(Fullmath[[#This Row],[M4]],$H$2:$L1917,4,FALSE),VLOOKUP(Fullmath[[#This Row],[M4]],$H1919:$L$2227,4,FALSE)),0)</f>
        <v>0</v>
      </c>
      <c r="AE1918" s="15">
        <f>IFERROR(_xlfn.IFNA(VLOOKUP(Fullmath[[#This Row],[M5]],$H$2:$L1917,2,FALSE),VLOOKUP(Fullmath[[#This Row],[M5]],$H1919:$L$2227,2,FALSE)),0)</f>
        <v>0</v>
      </c>
      <c r="AF1918" s="16">
        <f>IFERROR(_xlfn.IFNA(VLOOKUP(Fullmath[[#This Row],[M5]],$H$2:$L1917,4,FALSE),VLOOKUP(Fullmath[[#This Row],[M5]],$H1919:$L$2227,4,FALSE)),0)</f>
        <v>0</v>
      </c>
      <c r="AI1918" s="15">
        <f>IFERROR(_xlfn.IFNA(VLOOKUP(Fullmath[[#This Row],[M6]],$H$2:$L1917,2,FALSE),VLOOKUP(Fullmath[[#This Row],[M6]],$H1919:$L$2227,2,FALSE)),0)</f>
        <v>0</v>
      </c>
      <c r="AJ1918" s="16">
        <f>IFERROR(_xlfn.IFNA(VLOOKUP(Fullmath[[#This Row],[M6]],$H$2:$L1917,4,FALSE),VLOOKUP(Fullmath[[#This Row],[M6]],$H1919:$L$2227,4,FALSE)),0)</f>
        <v>0</v>
      </c>
      <c r="AM1918" s="6">
        <f>(IFERROR(VLOOKUP(AK1918,Components[[Name]:[Price]],2,FALSE),0))</f>
        <v>0</v>
      </c>
      <c r="AP1918" s="6">
        <f>(IFERROR(VLOOKUP(AN1918,Components[[Name]:[Price]],2,FALSE),0))</f>
        <v>0</v>
      </c>
      <c r="AS1918" s="6">
        <f>(IFERROR(VLOOKUP(AQ1918,Components[[Name]:[Price]],2,FALSE),0))</f>
        <v>0</v>
      </c>
      <c r="AV1918" s="6">
        <f>(IFERROR(VLOOKUP(AT1918,Components[[Name]:[Price]],2,FALSE),0))</f>
        <v>0</v>
      </c>
      <c r="AY1918" s="6">
        <f>(IFERROR(VLOOKUP(AW1918,Components[[Name]:[Price]],2,FALSE),0))</f>
        <v>0</v>
      </c>
      <c r="BB1918" s="6">
        <f>(IFERROR(VLOOKUP(AZ1918,Components[[Name]:[Price]],2,FALSE),0))</f>
        <v>0</v>
      </c>
    </row>
    <row r="1919" spans="9:54" x14ac:dyDescent="0.2">
      <c r="I1919" s="7" t="e">
        <f>Fullmath[[#This Row],[Total CP]]/Fullmath[[#This Row],[Quantity]]</f>
        <v>#DIV/0!</v>
      </c>
      <c r="J19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19" s="6" t="e">
        <f>Fullmath[[#This Row],[Mat Cost]]/Fullmath[[#This Row],[Quantity]]</f>
        <v>#DIV/0!</v>
      </c>
      <c r="L19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19" s="14"/>
      <c r="O1919" s="15">
        <f>IFERROR(_xlfn.IFNA(VLOOKUP(Fullmath[[#This Row],[M1]],$H$2:$L1918,2,FALSE),VLOOKUP(Fullmath[[#This Row],[M1]],$H1920:$L$2227,2,FALSE)),0)</f>
        <v>0</v>
      </c>
      <c r="P1919" s="16">
        <f>IFERROR(_xlfn.IFNA(VLOOKUP(Fullmath[[#This Row],[M1]],$H$2:$L1918,4,FALSE),VLOOKUP(Fullmath[[#This Row],[M1]],$H1920:$L$2227,4,FALSE)),0)</f>
        <v>0</v>
      </c>
      <c r="S1919" s="15">
        <f>IFERROR(_xlfn.IFNA(VLOOKUP(Fullmath[[#This Row],[M2]],$H$2:$L1918,2,FALSE),VLOOKUP(Fullmath[[#This Row],[M2]],$H1920:$L$2227,2,FALSE)),0)</f>
        <v>0</v>
      </c>
      <c r="T1919" s="16">
        <f>IFERROR(_xlfn.IFNA(VLOOKUP(Fullmath[[#This Row],[M2]],$H$2:$L1918,4,FALSE),VLOOKUP(Fullmath[[#This Row],[M2]],$H1920:$L$2227,4,FALSE)),0)</f>
        <v>0</v>
      </c>
      <c r="W1919" s="15">
        <f>IFERROR(_xlfn.IFNA(VLOOKUP(Fullmath[[#This Row],[M3]],$H$2:$L1918,2,FALSE),VLOOKUP(Fullmath[[#This Row],[M3]],$H1920:$L$2227,2,FALSE)),0)</f>
        <v>0</v>
      </c>
      <c r="X1919" s="16">
        <f>IFERROR(_xlfn.IFNA(VLOOKUP(Fullmath[[#This Row],[M3]],$H$2:$L1918,4,FALSE),VLOOKUP(Fullmath[[#This Row],[M3]],$H1920:$L$2227,4,FALSE)),0)</f>
        <v>0</v>
      </c>
      <c r="AA1919" s="15">
        <f>IFERROR(_xlfn.IFNA(VLOOKUP(Fullmath[[#This Row],[M4]],$H$2:$L1918,2,FALSE),VLOOKUP(Fullmath[[#This Row],[M4]],$H1920:$L$2227,2,FALSE)),0)</f>
        <v>0</v>
      </c>
      <c r="AB1919" s="16">
        <f>IFERROR(_xlfn.IFNA(VLOOKUP(Fullmath[[#This Row],[M4]],$H$2:$L1918,4,FALSE),VLOOKUP(Fullmath[[#This Row],[M4]],$H1920:$L$2227,4,FALSE)),0)</f>
        <v>0</v>
      </c>
      <c r="AE1919" s="15">
        <f>IFERROR(_xlfn.IFNA(VLOOKUP(Fullmath[[#This Row],[M5]],$H$2:$L1918,2,FALSE),VLOOKUP(Fullmath[[#This Row],[M5]],$H1920:$L$2227,2,FALSE)),0)</f>
        <v>0</v>
      </c>
      <c r="AF1919" s="16">
        <f>IFERROR(_xlfn.IFNA(VLOOKUP(Fullmath[[#This Row],[M5]],$H$2:$L1918,4,FALSE),VLOOKUP(Fullmath[[#This Row],[M5]],$H1920:$L$2227,4,FALSE)),0)</f>
        <v>0</v>
      </c>
      <c r="AI1919" s="15">
        <f>IFERROR(_xlfn.IFNA(VLOOKUP(Fullmath[[#This Row],[M6]],$H$2:$L1918,2,FALSE),VLOOKUP(Fullmath[[#This Row],[M6]],$H1920:$L$2227,2,FALSE)),0)</f>
        <v>0</v>
      </c>
      <c r="AJ1919" s="16">
        <f>IFERROR(_xlfn.IFNA(VLOOKUP(Fullmath[[#This Row],[M6]],$H$2:$L1918,4,FALSE),VLOOKUP(Fullmath[[#This Row],[M6]],$H1920:$L$2227,4,FALSE)),0)</f>
        <v>0</v>
      </c>
      <c r="AM1919" s="6">
        <f>(IFERROR(VLOOKUP(AK1919,Components[[Name]:[Price]],2,FALSE),0))</f>
        <v>0</v>
      </c>
      <c r="AP1919" s="6">
        <f>(IFERROR(VLOOKUP(AN1919,Components[[Name]:[Price]],2,FALSE),0))</f>
        <v>0</v>
      </c>
      <c r="AS1919" s="6">
        <f>(IFERROR(VLOOKUP(AQ1919,Components[[Name]:[Price]],2,FALSE),0))</f>
        <v>0</v>
      </c>
      <c r="AV1919" s="6">
        <f>(IFERROR(VLOOKUP(AT1919,Components[[Name]:[Price]],2,FALSE),0))</f>
        <v>0</v>
      </c>
      <c r="AY1919" s="6">
        <f>(IFERROR(VLOOKUP(AW1919,Components[[Name]:[Price]],2,FALSE),0))</f>
        <v>0</v>
      </c>
      <c r="BB1919" s="6">
        <f>(IFERROR(VLOOKUP(AZ1919,Components[[Name]:[Price]],2,FALSE),0))</f>
        <v>0</v>
      </c>
    </row>
    <row r="1920" spans="9:54" x14ac:dyDescent="0.2">
      <c r="I1920" s="7" t="e">
        <f>Fullmath[[#This Row],[Total CP]]/Fullmath[[#This Row],[Quantity]]</f>
        <v>#DIV/0!</v>
      </c>
      <c r="J19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0" s="6" t="e">
        <f>Fullmath[[#This Row],[Mat Cost]]/Fullmath[[#This Row],[Quantity]]</f>
        <v>#DIV/0!</v>
      </c>
      <c r="L19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0" s="14"/>
      <c r="O1920" s="15">
        <f>IFERROR(_xlfn.IFNA(VLOOKUP(Fullmath[[#This Row],[M1]],$H$2:$L1919,2,FALSE),VLOOKUP(Fullmath[[#This Row],[M1]],$H1921:$L$2227,2,FALSE)),0)</f>
        <v>0</v>
      </c>
      <c r="P1920" s="16">
        <f>IFERROR(_xlfn.IFNA(VLOOKUP(Fullmath[[#This Row],[M1]],$H$2:$L1919,4,FALSE),VLOOKUP(Fullmath[[#This Row],[M1]],$H1921:$L$2227,4,FALSE)),0)</f>
        <v>0</v>
      </c>
      <c r="S1920" s="15">
        <f>IFERROR(_xlfn.IFNA(VLOOKUP(Fullmath[[#This Row],[M2]],$H$2:$L1919,2,FALSE),VLOOKUP(Fullmath[[#This Row],[M2]],$H1921:$L$2227,2,FALSE)),0)</f>
        <v>0</v>
      </c>
      <c r="T1920" s="16">
        <f>IFERROR(_xlfn.IFNA(VLOOKUP(Fullmath[[#This Row],[M2]],$H$2:$L1919,4,FALSE),VLOOKUP(Fullmath[[#This Row],[M2]],$H1921:$L$2227,4,FALSE)),0)</f>
        <v>0</v>
      </c>
      <c r="W1920" s="15">
        <f>IFERROR(_xlfn.IFNA(VLOOKUP(Fullmath[[#This Row],[M3]],$H$2:$L1919,2,FALSE),VLOOKUP(Fullmath[[#This Row],[M3]],$H1921:$L$2227,2,FALSE)),0)</f>
        <v>0</v>
      </c>
      <c r="X1920" s="16">
        <f>IFERROR(_xlfn.IFNA(VLOOKUP(Fullmath[[#This Row],[M3]],$H$2:$L1919,4,FALSE),VLOOKUP(Fullmath[[#This Row],[M3]],$H1921:$L$2227,4,FALSE)),0)</f>
        <v>0</v>
      </c>
      <c r="AA1920" s="15">
        <f>IFERROR(_xlfn.IFNA(VLOOKUP(Fullmath[[#This Row],[M4]],$H$2:$L1919,2,FALSE),VLOOKUP(Fullmath[[#This Row],[M4]],$H1921:$L$2227,2,FALSE)),0)</f>
        <v>0</v>
      </c>
      <c r="AB1920" s="16">
        <f>IFERROR(_xlfn.IFNA(VLOOKUP(Fullmath[[#This Row],[M4]],$H$2:$L1919,4,FALSE),VLOOKUP(Fullmath[[#This Row],[M4]],$H1921:$L$2227,4,FALSE)),0)</f>
        <v>0</v>
      </c>
      <c r="AE1920" s="15">
        <f>IFERROR(_xlfn.IFNA(VLOOKUP(Fullmath[[#This Row],[M5]],$H$2:$L1919,2,FALSE),VLOOKUP(Fullmath[[#This Row],[M5]],$H1921:$L$2227,2,FALSE)),0)</f>
        <v>0</v>
      </c>
      <c r="AF1920" s="16">
        <f>IFERROR(_xlfn.IFNA(VLOOKUP(Fullmath[[#This Row],[M5]],$H$2:$L1919,4,FALSE),VLOOKUP(Fullmath[[#This Row],[M5]],$H1921:$L$2227,4,FALSE)),0)</f>
        <v>0</v>
      </c>
      <c r="AI1920" s="15">
        <f>IFERROR(_xlfn.IFNA(VLOOKUP(Fullmath[[#This Row],[M6]],$H$2:$L1919,2,FALSE),VLOOKUP(Fullmath[[#This Row],[M6]],$H1921:$L$2227,2,FALSE)),0)</f>
        <v>0</v>
      </c>
      <c r="AJ1920" s="16">
        <f>IFERROR(_xlfn.IFNA(VLOOKUP(Fullmath[[#This Row],[M6]],$H$2:$L1919,4,FALSE),VLOOKUP(Fullmath[[#This Row],[M6]],$H1921:$L$2227,4,FALSE)),0)</f>
        <v>0</v>
      </c>
      <c r="AM1920" s="6">
        <f>(IFERROR(VLOOKUP(AK1920,Components[[Name]:[Price]],2,FALSE),0))</f>
        <v>0</v>
      </c>
      <c r="AP1920" s="6">
        <f>(IFERROR(VLOOKUP(AN1920,Components[[Name]:[Price]],2,FALSE),0))</f>
        <v>0</v>
      </c>
      <c r="AS1920" s="6">
        <f>(IFERROR(VLOOKUP(AQ1920,Components[[Name]:[Price]],2,FALSE),0))</f>
        <v>0</v>
      </c>
      <c r="AV1920" s="6">
        <f>(IFERROR(VLOOKUP(AT1920,Components[[Name]:[Price]],2,FALSE),0))</f>
        <v>0</v>
      </c>
      <c r="AY1920" s="6">
        <f>(IFERROR(VLOOKUP(AW1920,Components[[Name]:[Price]],2,FALSE),0))</f>
        <v>0</v>
      </c>
      <c r="BB1920" s="6">
        <f>(IFERROR(VLOOKUP(AZ1920,Components[[Name]:[Price]],2,FALSE),0))</f>
        <v>0</v>
      </c>
    </row>
    <row r="1921" spans="9:54" x14ac:dyDescent="0.2">
      <c r="I1921" s="7" t="e">
        <f>Fullmath[[#This Row],[Total CP]]/Fullmath[[#This Row],[Quantity]]</f>
        <v>#DIV/0!</v>
      </c>
      <c r="J19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1" s="6" t="e">
        <f>Fullmath[[#This Row],[Mat Cost]]/Fullmath[[#This Row],[Quantity]]</f>
        <v>#DIV/0!</v>
      </c>
      <c r="L19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1" s="14"/>
      <c r="O1921" s="15">
        <f>IFERROR(_xlfn.IFNA(VLOOKUP(Fullmath[[#This Row],[M1]],$H$2:$L1920,2,FALSE),VLOOKUP(Fullmath[[#This Row],[M1]],$H1922:$L$2227,2,FALSE)),0)</f>
        <v>0</v>
      </c>
      <c r="P1921" s="16">
        <f>IFERROR(_xlfn.IFNA(VLOOKUP(Fullmath[[#This Row],[M1]],$H$2:$L1920,4,FALSE),VLOOKUP(Fullmath[[#This Row],[M1]],$H1922:$L$2227,4,FALSE)),0)</f>
        <v>0</v>
      </c>
      <c r="S1921" s="15">
        <f>IFERROR(_xlfn.IFNA(VLOOKUP(Fullmath[[#This Row],[M2]],$H$2:$L1920,2,FALSE),VLOOKUP(Fullmath[[#This Row],[M2]],$H1922:$L$2227,2,FALSE)),0)</f>
        <v>0</v>
      </c>
      <c r="T1921" s="16">
        <f>IFERROR(_xlfn.IFNA(VLOOKUP(Fullmath[[#This Row],[M2]],$H$2:$L1920,4,FALSE),VLOOKUP(Fullmath[[#This Row],[M2]],$H1922:$L$2227,4,FALSE)),0)</f>
        <v>0</v>
      </c>
      <c r="W1921" s="15">
        <f>IFERROR(_xlfn.IFNA(VLOOKUP(Fullmath[[#This Row],[M3]],$H$2:$L1920,2,FALSE),VLOOKUP(Fullmath[[#This Row],[M3]],$H1922:$L$2227,2,FALSE)),0)</f>
        <v>0</v>
      </c>
      <c r="X1921" s="16">
        <f>IFERROR(_xlfn.IFNA(VLOOKUP(Fullmath[[#This Row],[M3]],$H$2:$L1920,4,FALSE),VLOOKUP(Fullmath[[#This Row],[M3]],$H1922:$L$2227,4,FALSE)),0)</f>
        <v>0</v>
      </c>
      <c r="AA1921" s="15">
        <f>IFERROR(_xlfn.IFNA(VLOOKUP(Fullmath[[#This Row],[M4]],$H$2:$L1920,2,FALSE),VLOOKUP(Fullmath[[#This Row],[M4]],$H1922:$L$2227,2,FALSE)),0)</f>
        <v>0</v>
      </c>
      <c r="AB1921" s="16">
        <f>IFERROR(_xlfn.IFNA(VLOOKUP(Fullmath[[#This Row],[M4]],$H$2:$L1920,4,FALSE),VLOOKUP(Fullmath[[#This Row],[M4]],$H1922:$L$2227,4,FALSE)),0)</f>
        <v>0</v>
      </c>
      <c r="AE1921" s="15">
        <f>IFERROR(_xlfn.IFNA(VLOOKUP(Fullmath[[#This Row],[M5]],$H$2:$L1920,2,FALSE),VLOOKUP(Fullmath[[#This Row],[M5]],$H1922:$L$2227,2,FALSE)),0)</f>
        <v>0</v>
      </c>
      <c r="AF1921" s="16">
        <f>IFERROR(_xlfn.IFNA(VLOOKUP(Fullmath[[#This Row],[M5]],$H$2:$L1920,4,FALSE),VLOOKUP(Fullmath[[#This Row],[M5]],$H1922:$L$2227,4,FALSE)),0)</f>
        <v>0</v>
      </c>
      <c r="AI1921" s="15">
        <f>IFERROR(_xlfn.IFNA(VLOOKUP(Fullmath[[#This Row],[M6]],$H$2:$L1920,2,FALSE),VLOOKUP(Fullmath[[#This Row],[M6]],$H1922:$L$2227,2,FALSE)),0)</f>
        <v>0</v>
      </c>
      <c r="AJ1921" s="16">
        <f>IFERROR(_xlfn.IFNA(VLOOKUP(Fullmath[[#This Row],[M6]],$H$2:$L1920,4,FALSE),VLOOKUP(Fullmath[[#This Row],[M6]],$H1922:$L$2227,4,FALSE)),0)</f>
        <v>0</v>
      </c>
      <c r="AM1921" s="6">
        <f>(IFERROR(VLOOKUP(AK1921,Components[[Name]:[Price]],2,FALSE),0))</f>
        <v>0</v>
      </c>
      <c r="AP1921" s="6">
        <f>(IFERROR(VLOOKUP(AN1921,Components[[Name]:[Price]],2,FALSE),0))</f>
        <v>0</v>
      </c>
      <c r="AS1921" s="6">
        <f>(IFERROR(VLOOKUP(AQ1921,Components[[Name]:[Price]],2,FALSE),0))</f>
        <v>0</v>
      </c>
      <c r="AV1921" s="6">
        <f>(IFERROR(VLOOKUP(AT1921,Components[[Name]:[Price]],2,FALSE),0))</f>
        <v>0</v>
      </c>
      <c r="AY1921" s="6">
        <f>(IFERROR(VLOOKUP(AW1921,Components[[Name]:[Price]],2,FALSE),0))</f>
        <v>0</v>
      </c>
      <c r="BB1921" s="6">
        <f>(IFERROR(VLOOKUP(AZ1921,Components[[Name]:[Price]],2,FALSE),0))</f>
        <v>0</v>
      </c>
    </row>
    <row r="1922" spans="9:54" x14ac:dyDescent="0.2">
      <c r="I1922" s="7" t="e">
        <f>Fullmath[[#This Row],[Total CP]]/Fullmath[[#This Row],[Quantity]]</f>
        <v>#DIV/0!</v>
      </c>
      <c r="J19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2" s="6" t="e">
        <f>Fullmath[[#This Row],[Mat Cost]]/Fullmath[[#This Row],[Quantity]]</f>
        <v>#DIV/0!</v>
      </c>
      <c r="L19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2" s="14"/>
      <c r="O1922" s="15">
        <f>IFERROR(_xlfn.IFNA(VLOOKUP(Fullmath[[#This Row],[M1]],$H$2:$L1921,2,FALSE),VLOOKUP(Fullmath[[#This Row],[M1]],$H1923:$L$2227,2,FALSE)),0)</f>
        <v>0</v>
      </c>
      <c r="P1922" s="16">
        <f>IFERROR(_xlfn.IFNA(VLOOKUP(Fullmath[[#This Row],[M1]],$H$2:$L1921,4,FALSE),VLOOKUP(Fullmath[[#This Row],[M1]],$H1923:$L$2227,4,FALSE)),0)</f>
        <v>0</v>
      </c>
      <c r="S1922" s="15">
        <f>IFERROR(_xlfn.IFNA(VLOOKUP(Fullmath[[#This Row],[M2]],$H$2:$L1921,2,FALSE),VLOOKUP(Fullmath[[#This Row],[M2]],$H1923:$L$2227,2,FALSE)),0)</f>
        <v>0</v>
      </c>
      <c r="T1922" s="16">
        <f>IFERROR(_xlfn.IFNA(VLOOKUP(Fullmath[[#This Row],[M2]],$H$2:$L1921,4,FALSE),VLOOKUP(Fullmath[[#This Row],[M2]],$H1923:$L$2227,4,FALSE)),0)</f>
        <v>0</v>
      </c>
      <c r="W1922" s="15">
        <f>IFERROR(_xlfn.IFNA(VLOOKUP(Fullmath[[#This Row],[M3]],$H$2:$L1921,2,FALSE),VLOOKUP(Fullmath[[#This Row],[M3]],$H1923:$L$2227,2,FALSE)),0)</f>
        <v>0</v>
      </c>
      <c r="X1922" s="16">
        <f>IFERROR(_xlfn.IFNA(VLOOKUP(Fullmath[[#This Row],[M3]],$H$2:$L1921,4,FALSE),VLOOKUP(Fullmath[[#This Row],[M3]],$H1923:$L$2227,4,FALSE)),0)</f>
        <v>0</v>
      </c>
      <c r="AA1922" s="15">
        <f>IFERROR(_xlfn.IFNA(VLOOKUP(Fullmath[[#This Row],[M4]],$H$2:$L1921,2,FALSE),VLOOKUP(Fullmath[[#This Row],[M4]],$H1923:$L$2227,2,FALSE)),0)</f>
        <v>0</v>
      </c>
      <c r="AB1922" s="16">
        <f>IFERROR(_xlfn.IFNA(VLOOKUP(Fullmath[[#This Row],[M4]],$H$2:$L1921,4,FALSE),VLOOKUP(Fullmath[[#This Row],[M4]],$H1923:$L$2227,4,FALSE)),0)</f>
        <v>0</v>
      </c>
      <c r="AE1922" s="15">
        <f>IFERROR(_xlfn.IFNA(VLOOKUP(Fullmath[[#This Row],[M5]],$H$2:$L1921,2,FALSE),VLOOKUP(Fullmath[[#This Row],[M5]],$H1923:$L$2227,2,FALSE)),0)</f>
        <v>0</v>
      </c>
      <c r="AF1922" s="16">
        <f>IFERROR(_xlfn.IFNA(VLOOKUP(Fullmath[[#This Row],[M5]],$H$2:$L1921,4,FALSE),VLOOKUP(Fullmath[[#This Row],[M5]],$H1923:$L$2227,4,FALSE)),0)</f>
        <v>0</v>
      </c>
      <c r="AI1922" s="15">
        <f>IFERROR(_xlfn.IFNA(VLOOKUP(Fullmath[[#This Row],[M6]],$H$2:$L1921,2,FALSE),VLOOKUP(Fullmath[[#This Row],[M6]],$H1923:$L$2227,2,FALSE)),0)</f>
        <v>0</v>
      </c>
      <c r="AJ1922" s="16">
        <f>IFERROR(_xlfn.IFNA(VLOOKUP(Fullmath[[#This Row],[M6]],$H$2:$L1921,4,FALSE),VLOOKUP(Fullmath[[#This Row],[M6]],$H1923:$L$2227,4,FALSE)),0)</f>
        <v>0</v>
      </c>
      <c r="AM1922" s="6">
        <f>(IFERROR(VLOOKUP(AK1922,Components[[Name]:[Price]],2,FALSE),0))</f>
        <v>0</v>
      </c>
      <c r="AP1922" s="6">
        <f>(IFERROR(VLOOKUP(AN1922,Components[[Name]:[Price]],2,FALSE),0))</f>
        <v>0</v>
      </c>
      <c r="AS1922" s="6">
        <f>(IFERROR(VLOOKUP(AQ1922,Components[[Name]:[Price]],2,FALSE),0))</f>
        <v>0</v>
      </c>
      <c r="AV1922" s="6">
        <f>(IFERROR(VLOOKUP(AT1922,Components[[Name]:[Price]],2,FALSE),0))</f>
        <v>0</v>
      </c>
      <c r="AY1922" s="6">
        <f>(IFERROR(VLOOKUP(AW1922,Components[[Name]:[Price]],2,FALSE),0))</f>
        <v>0</v>
      </c>
      <c r="BB1922" s="6">
        <f>(IFERROR(VLOOKUP(AZ1922,Components[[Name]:[Price]],2,FALSE),0))</f>
        <v>0</v>
      </c>
    </row>
    <row r="1923" spans="9:54" x14ac:dyDescent="0.2">
      <c r="I1923" s="7" t="e">
        <f>Fullmath[[#This Row],[Total CP]]/Fullmath[[#This Row],[Quantity]]</f>
        <v>#DIV/0!</v>
      </c>
      <c r="J19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3" s="6" t="e">
        <f>Fullmath[[#This Row],[Mat Cost]]/Fullmath[[#This Row],[Quantity]]</f>
        <v>#DIV/0!</v>
      </c>
      <c r="L19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3" s="14"/>
      <c r="O1923" s="15">
        <f>IFERROR(_xlfn.IFNA(VLOOKUP(Fullmath[[#This Row],[M1]],$H$2:$L1922,2,FALSE),VLOOKUP(Fullmath[[#This Row],[M1]],$H1924:$L$2227,2,FALSE)),0)</f>
        <v>0</v>
      </c>
      <c r="P1923" s="16">
        <f>IFERROR(_xlfn.IFNA(VLOOKUP(Fullmath[[#This Row],[M1]],$H$2:$L1922,4,FALSE),VLOOKUP(Fullmath[[#This Row],[M1]],$H1924:$L$2227,4,FALSE)),0)</f>
        <v>0</v>
      </c>
      <c r="S1923" s="15">
        <f>IFERROR(_xlfn.IFNA(VLOOKUP(Fullmath[[#This Row],[M2]],$H$2:$L1922,2,FALSE),VLOOKUP(Fullmath[[#This Row],[M2]],$H1924:$L$2227,2,FALSE)),0)</f>
        <v>0</v>
      </c>
      <c r="T1923" s="16">
        <f>IFERROR(_xlfn.IFNA(VLOOKUP(Fullmath[[#This Row],[M2]],$H$2:$L1922,4,FALSE),VLOOKUP(Fullmath[[#This Row],[M2]],$H1924:$L$2227,4,FALSE)),0)</f>
        <v>0</v>
      </c>
      <c r="W1923" s="15">
        <f>IFERROR(_xlfn.IFNA(VLOOKUP(Fullmath[[#This Row],[M3]],$H$2:$L1922,2,FALSE),VLOOKUP(Fullmath[[#This Row],[M3]],$H1924:$L$2227,2,FALSE)),0)</f>
        <v>0</v>
      </c>
      <c r="X1923" s="16">
        <f>IFERROR(_xlfn.IFNA(VLOOKUP(Fullmath[[#This Row],[M3]],$H$2:$L1922,4,FALSE),VLOOKUP(Fullmath[[#This Row],[M3]],$H1924:$L$2227,4,FALSE)),0)</f>
        <v>0</v>
      </c>
      <c r="AA1923" s="15">
        <f>IFERROR(_xlfn.IFNA(VLOOKUP(Fullmath[[#This Row],[M4]],$H$2:$L1922,2,FALSE),VLOOKUP(Fullmath[[#This Row],[M4]],$H1924:$L$2227,2,FALSE)),0)</f>
        <v>0</v>
      </c>
      <c r="AB1923" s="16">
        <f>IFERROR(_xlfn.IFNA(VLOOKUP(Fullmath[[#This Row],[M4]],$H$2:$L1922,4,FALSE),VLOOKUP(Fullmath[[#This Row],[M4]],$H1924:$L$2227,4,FALSE)),0)</f>
        <v>0</v>
      </c>
      <c r="AE1923" s="15">
        <f>IFERROR(_xlfn.IFNA(VLOOKUP(Fullmath[[#This Row],[M5]],$H$2:$L1922,2,FALSE),VLOOKUP(Fullmath[[#This Row],[M5]],$H1924:$L$2227,2,FALSE)),0)</f>
        <v>0</v>
      </c>
      <c r="AF1923" s="16">
        <f>IFERROR(_xlfn.IFNA(VLOOKUP(Fullmath[[#This Row],[M5]],$H$2:$L1922,4,FALSE),VLOOKUP(Fullmath[[#This Row],[M5]],$H1924:$L$2227,4,FALSE)),0)</f>
        <v>0</v>
      </c>
      <c r="AI1923" s="15">
        <f>IFERROR(_xlfn.IFNA(VLOOKUP(Fullmath[[#This Row],[M6]],$H$2:$L1922,2,FALSE),VLOOKUP(Fullmath[[#This Row],[M6]],$H1924:$L$2227,2,FALSE)),0)</f>
        <v>0</v>
      </c>
      <c r="AJ1923" s="16">
        <f>IFERROR(_xlfn.IFNA(VLOOKUP(Fullmath[[#This Row],[M6]],$H$2:$L1922,4,FALSE),VLOOKUP(Fullmath[[#This Row],[M6]],$H1924:$L$2227,4,FALSE)),0)</f>
        <v>0</v>
      </c>
      <c r="AM1923" s="6">
        <f>(IFERROR(VLOOKUP(AK1923,Components[[Name]:[Price]],2,FALSE),0))</f>
        <v>0</v>
      </c>
      <c r="AP1923" s="6">
        <f>(IFERROR(VLOOKUP(AN1923,Components[[Name]:[Price]],2,FALSE),0))</f>
        <v>0</v>
      </c>
      <c r="AS1923" s="6">
        <f>(IFERROR(VLOOKUP(AQ1923,Components[[Name]:[Price]],2,FALSE),0))</f>
        <v>0</v>
      </c>
      <c r="AV1923" s="6">
        <f>(IFERROR(VLOOKUP(AT1923,Components[[Name]:[Price]],2,FALSE),0))</f>
        <v>0</v>
      </c>
      <c r="AY1923" s="6">
        <f>(IFERROR(VLOOKUP(AW1923,Components[[Name]:[Price]],2,FALSE),0))</f>
        <v>0</v>
      </c>
      <c r="BB1923" s="6">
        <f>(IFERROR(VLOOKUP(AZ1923,Components[[Name]:[Price]],2,FALSE),0))</f>
        <v>0</v>
      </c>
    </row>
    <row r="1924" spans="9:54" x14ac:dyDescent="0.2">
      <c r="I1924" s="7" t="e">
        <f>Fullmath[[#This Row],[Total CP]]/Fullmath[[#This Row],[Quantity]]</f>
        <v>#DIV/0!</v>
      </c>
      <c r="J19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4" s="6" t="e">
        <f>Fullmath[[#This Row],[Mat Cost]]/Fullmath[[#This Row],[Quantity]]</f>
        <v>#DIV/0!</v>
      </c>
      <c r="L19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4" s="14"/>
      <c r="O1924" s="15">
        <f>IFERROR(_xlfn.IFNA(VLOOKUP(Fullmath[[#This Row],[M1]],$H$2:$L1923,2,FALSE),VLOOKUP(Fullmath[[#This Row],[M1]],$H1925:$L$2227,2,FALSE)),0)</f>
        <v>0</v>
      </c>
      <c r="P1924" s="16">
        <f>IFERROR(_xlfn.IFNA(VLOOKUP(Fullmath[[#This Row],[M1]],$H$2:$L1923,4,FALSE),VLOOKUP(Fullmath[[#This Row],[M1]],$H1925:$L$2227,4,FALSE)),0)</f>
        <v>0</v>
      </c>
      <c r="S1924" s="15">
        <f>IFERROR(_xlfn.IFNA(VLOOKUP(Fullmath[[#This Row],[M2]],$H$2:$L1923,2,FALSE),VLOOKUP(Fullmath[[#This Row],[M2]],$H1925:$L$2227,2,FALSE)),0)</f>
        <v>0</v>
      </c>
      <c r="T1924" s="16">
        <f>IFERROR(_xlfn.IFNA(VLOOKUP(Fullmath[[#This Row],[M2]],$H$2:$L1923,4,FALSE),VLOOKUP(Fullmath[[#This Row],[M2]],$H1925:$L$2227,4,FALSE)),0)</f>
        <v>0</v>
      </c>
      <c r="W1924" s="15">
        <f>IFERROR(_xlfn.IFNA(VLOOKUP(Fullmath[[#This Row],[M3]],$H$2:$L1923,2,FALSE),VLOOKUP(Fullmath[[#This Row],[M3]],$H1925:$L$2227,2,FALSE)),0)</f>
        <v>0</v>
      </c>
      <c r="X1924" s="16">
        <f>IFERROR(_xlfn.IFNA(VLOOKUP(Fullmath[[#This Row],[M3]],$H$2:$L1923,4,FALSE),VLOOKUP(Fullmath[[#This Row],[M3]],$H1925:$L$2227,4,FALSE)),0)</f>
        <v>0</v>
      </c>
      <c r="AA1924" s="15">
        <f>IFERROR(_xlfn.IFNA(VLOOKUP(Fullmath[[#This Row],[M4]],$H$2:$L1923,2,FALSE),VLOOKUP(Fullmath[[#This Row],[M4]],$H1925:$L$2227,2,FALSE)),0)</f>
        <v>0</v>
      </c>
      <c r="AB1924" s="16">
        <f>IFERROR(_xlfn.IFNA(VLOOKUP(Fullmath[[#This Row],[M4]],$H$2:$L1923,4,FALSE),VLOOKUP(Fullmath[[#This Row],[M4]],$H1925:$L$2227,4,FALSE)),0)</f>
        <v>0</v>
      </c>
      <c r="AE1924" s="15">
        <f>IFERROR(_xlfn.IFNA(VLOOKUP(Fullmath[[#This Row],[M5]],$H$2:$L1923,2,FALSE),VLOOKUP(Fullmath[[#This Row],[M5]],$H1925:$L$2227,2,FALSE)),0)</f>
        <v>0</v>
      </c>
      <c r="AF1924" s="16">
        <f>IFERROR(_xlfn.IFNA(VLOOKUP(Fullmath[[#This Row],[M5]],$H$2:$L1923,4,FALSE),VLOOKUP(Fullmath[[#This Row],[M5]],$H1925:$L$2227,4,FALSE)),0)</f>
        <v>0</v>
      </c>
      <c r="AI1924" s="15">
        <f>IFERROR(_xlfn.IFNA(VLOOKUP(Fullmath[[#This Row],[M6]],$H$2:$L1923,2,FALSE),VLOOKUP(Fullmath[[#This Row],[M6]],$H1925:$L$2227,2,FALSE)),0)</f>
        <v>0</v>
      </c>
      <c r="AJ1924" s="16">
        <f>IFERROR(_xlfn.IFNA(VLOOKUP(Fullmath[[#This Row],[M6]],$H$2:$L1923,4,FALSE),VLOOKUP(Fullmath[[#This Row],[M6]],$H1925:$L$2227,4,FALSE)),0)</f>
        <v>0</v>
      </c>
      <c r="AM1924" s="6">
        <f>(IFERROR(VLOOKUP(AK1924,Components[[Name]:[Price]],2,FALSE),0))</f>
        <v>0</v>
      </c>
      <c r="AP1924" s="6">
        <f>(IFERROR(VLOOKUP(AN1924,Components[[Name]:[Price]],2,FALSE),0))</f>
        <v>0</v>
      </c>
      <c r="AS1924" s="6">
        <f>(IFERROR(VLOOKUP(AQ1924,Components[[Name]:[Price]],2,FALSE),0))</f>
        <v>0</v>
      </c>
      <c r="AV1924" s="6">
        <f>(IFERROR(VLOOKUP(AT1924,Components[[Name]:[Price]],2,FALSE),0))</f>
        <v>0</v>
      </c>
      <c r="AY1924" s="6">
        <f>(IFERROR(VLOOKUP(AW1924,Components[[Name]:[Price]],2,FALSE),0))</f>
        <v>0</v>
      </c>
      <c r="BB1924" s="6">
        <f>(IFERROR(VLOOKUP(AZ1924,Components[[Name]:[Price]],2,FALSE),0))</f>
        <v>0</v>
      </c>
    </row>
    <row r="1925" spans="9:54" x14ac:dyDescent="0.2">
      <c r="I1925" s="7" t="e">
        <f>Fullmath[[#This Row],[Total CP]]/Fullmath[[#This Row],[Quantity]]</f>
        <v>#DIV/0!</v>
      </c>
      <c r="J19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5" s="6" t="e">
        <f>Fullmath[[#This Row],[Mat Cost]]/Fullmath[[#This Row],[Quantity]]</f>
        <v>#DIV/0!</v>
      </c>
      <c r="L19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5" s="14"/>
      <c r="O1925" s="15">
        <f>IFERROR(_xlfn.IFNA(VLOOKUP(Fullmath[[#This Row],[M1]],$H$2:$L1924,2,FALSE),VLOOKUP(Fullmath[[#This Row],[M1]],$H1926:$L$2227,2,FALSE)),0)</f>
        <v>0</v>
      </c>
      <c r="P1925" s="16">
        <f>IFERROR(_xlfn.IFNA(VLOOKUP(Fullmath[[#This Row],[M1]],$H$2:$L1924,4,FALSE),VLOOKUP(Fullmath[[#This Row],[M1]],$H1926:$L$2227,4,FALSE)),0)</f>
        <v>0</v>
      </c>
      <c r="S1925" s="15">
        <f>IFERROR(_xlfn.IFNA(VLOOKUP(Fullmath[[#This Row],[M2]],$H$2:$L1924,2,FALSE),VLOOKUP(Fullmath[[#This Row],[M2]],$H1926:$L$2227,2,FALSE)),0)</f>
        <v>0</v>
      </c>
      <c r="T1925" s="16">
        <f>IFERROR(_xlfn.IFNA(VLOOKUP(Fullmath[[#This Row],[M2]],$H$2:$L1924,4,FALSE),VLOOKUP(Fullmath[[#This Row],[M2]],$H1926:$L$2227,4,FALSE)),0)</f>
        <v>0</v>
      </c>
      <c r="W1925" s="15">
        <f>IFERROR(_xlfn.IFNA(VLOOKUP(Fullmath[[#This Row],[M3]],$H$2:$L1924,2,FALSE),VLOOKUP(Fullmath[[#This Row],[M3]],$H1926:$L$2227,2,FALSE)),0)</f>
        <v>0</v>
      </c>
      <c r="X1925" s="16">
        <f>IFERROR(_xlfn.IFNA(VLOOKUP(Fullmath[[#This Row],[M3]],$H$2:$L1924,4,FALSE),VLOOKUP(Fullmath[[#This Row],[M3]],$H1926:$L$2227,4,FALSE)),0)</f>
        <v>0</v>
      </c>
      <c r="AA1925" s="15">
        <f>IFERROR(_xlfn.IFNA(VLOOKUP(Fullmath[[#This Row],[M4]],$H$2:$L1924,2,FALSE),VLOOKUP(Fullmath[[#This Row],[M4]],$H1926:$L$2227,2,FALSE)),0)</f>
        <v>0</v>
      </c>
      <c r="AB1925" s="16">
        <f>IFERROR(_xlfn.IFNA(VLOOKUP(Fullmath[[#This Row],[M4]],$H$2:$L1924,4,FALSE),VLOOKUP(Fullmath[[#This Row],[M4]],$H1926:$L$2227,4,FALSE)),0)</f>
        <v>0</v>
      </c>
      <c r="AE1925" s="15">
        <f>IFERROR(_xlfn.IFNA(VLOOKUP(Fullmath[[#This Row],[M5]],$H$2:$L1924,2,FALSE),VLOOKUP(Fullmath[[#This Row],[M5]],$H1926:$L$2227,2,FALSE)),0)</f>
        <v>0</v>
      </c>
      <c r="AF1925" s="16">
        <f>IFERROR(_xlfn.IFNA(VLOOKUP(Fullmath[[#This Row],[M5]],$H$2:$L1924,4,FALSE),VLOOKUP(Fullmath[[#This Row],[M5]],$H1926:$L$2227,4,FALSE)),0)</f>
        <v>0</v>
      </c>
      <c r="AI1925" s="15">
        <f>IFERROR(_xlfn.IFNA(VLOOKUP(Fullmath[[#This Row],[M6]],$H$2:$L1924,2,FALSE),VLOOKUP(Fullmath[[#This Row],[M6]],$H1926:$L$2227,2,FALSE)),0)</f>
        <v>0</v>
      </c>
      <c r="AJ1925" s="16">
        <f>IFERROR(_xlfn.IFNA(VLOOKUP(Fullmath[[#This Row],[M6]],$H$2:$L1924,4,FALSE),VLOOKUP(Fullmath[[#This Row],[M6]],$H1926:$L$2227,4,FALSE)),0)</f>
        <v>0</v>
      </c>
      <c r="AM1925" s="6">
        <f>(IFERROR(VLOOKUP(AK1925,Components[[Name]:[Price]],2,FALSE),0))</f>
        <v>0</v>
      </c>
      <c r="AP1925" s="6">
        <f>(IFERROR(VLOOKUP(AN1925,Components[[Name]:[Price]],2,FALSE),0))</f>
        <v>0</v>
      </c>
      <c r="AS1925" s="6">
        <f>(IFERROR(VLOOKUP(AQ1925,Components[[Name]:[Price]],2,FALSE),0))</f>
        <v>0</v>
      </c>
      <c r="AV1925" s="6">
        <f>(IFERROR(VLOOKUP(AT1925,Components[[Name]:[Price]],2,FALSE),0))</f>
        <v>0</v>
      </c>
      <c r="AY1925" s="6">
        <f>(IFERROR(VLOOKUP(AW1925,Components[[Name]:[Price]],2,FALSE),0))</f>
        <v>0</v>
      </c>
      <c r="BB1925" s="6">
        <f>(IFERROR(VLOOKUP(AZ1925,Components[[Name]:[Price]],2,FALSE),0))</f>
        <v>0</v>
      </c>
    </row>
    <row r="1926" spans="9:54" x14ac:dyDescent="0.2">
      <c r="I1926" s="7" t="e">
        <f>Fullmath[[#This Row],[Total CP]]/Fullmath[[#This Row],[Quantity]]</f>
        <v>#DIV/0!</v>
      </c>
      <c r="J19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6" s="6" t="e">
        <f>Fullmath[[#This Row],[Mat Cost]]/Fullmath[[#This Row],[Quantity]]</f>
        <v>#DIV/0!</v>
      </c>
      <c r="L19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6" s="14"/>
      <c r="O1926" s="15">
        <f>IFERROR(_xlfn.IFNA(VLOOKUP(Fullmath[[#This Row],[M1]],$H$2:$L1925,2,FALSE),VLOOKUP(Fullmath[[#This Row],[M1]],$H1927:$L$2227,2,FALSE)),0)</f>
        <v>0</v>
      </c>
      <c r="P1926" s="16">
        <f>IFERROR(_xlfn.IFNA(VLOOKUP(Fullmath[[#This Row],[M1]],$H$2:$L1925,4,FALSE),VLOOKUP(Fullmath[[#This Row],[M1]],$H1927:$L$2227,4,FALSE)),0)</f>
        <v>0</v>
      </c>
      <c r="S1926" s="15">
        <f>IFERROR(_xlfn.IFNA(VLOOKUP(Fullmath[[#This Row],[M2]],$H$2:$L1925,2,FALSE),VLOOKUP(Fullmath[[#This Row],[M2]],$H1927:$L$2227,2,FALSE)),0)</f>
        <v>0</v>
      </c>
      <c r="T1926" s="16">
        <f>IFERROR(_xlfn.IFNA(VLOOKUP(Fullmath[[#This Row],[M2]],$H$2:$L1925,4,FALSE),VLOOKUP(Fullmath[[#This Row],[M2]],$H1927:$L$2227,4,FALSE)),0)</f>
        <v>0</v>
      </c>
      <c r="W1926" s="15">
        <f>IFERROR(_xlfn.IFNA(VLOOKUP(Fullmath[[#This Row],[M3]],$H$2:$L1925,2,FALSE),VLOOKUP(Fullmath[[#This Row],[M3]],$H1927:$L$2227,2,FALSE)),0)</f>
        <v>0</v>
      </c>
      <c r="X1926" s="16">
        <f>IFERROR(_xlfn.IFNA(VLOOKUP(Fullmath[[#This Row],[M3]],$H$2:$L1925,4,FALSE),VLOOKUP(Fullmath[[#This Row],[M3]],$H1927:$L$2227,4,FALSE)),0)</f>
        <v>0</v>
      </c>
      <c r="AA1926" s="15">
        <f>IFERROR(_xlfn.IFNA(VLOOKUP(Fullmath[[#This Row],[M4]],$H$2:$L1925,2,FALSE),VLOOKUP(Fullmath[[#This Row],[M4]],$H1927:$L$2227,2,FALSE)),0)</f>
        <v>0</v>
      </c>
      <c r="AB1926" s="16">
        <f>IFERROR(_xlfn.IFNA(VLOOKUP(Fullmath[[#This Row],[M4]],$H$2:$L1925,4,FALSE),VLOOKUP(Fullmath[[#This Row],[M4]],$H1927:$L$2227,4,FALSE)),0)</f>
        <v>0</v>
      </c>
      <c r="AE1926" s="15">
        <f>IFERROR(_xlfn.IFNA(VLOOKUP(Fullmath[[#This Row],[M5]],$H$2:$L1925,2,FALSE),VLOOKUP(Fullmath[[#This Row],[M5]],$H1927:$L$2227,2,FALSE)),0)</f>
        <v>0</v>
      </c>
      <c r="AF1926" s="16">
        <f>IFERROR(_xlfn.IFNA(VLOOKUP(Fullmath[[#This Row],[M5]],$H$2:$L1925,4,FALSE),VLOOKUP(Fullmath[[#This Row],[M5]],$H1927:$L$2227,4,FALSE)),0)</f>
        <v>0</v>
      </c>
      <c r="AI1926" s="15">
        <f>IFERROR(_xlfn.IFNA(VLOOKUP(Fullmath[[#This Row],[M6]],$H$2:$L1925,2,FALSE),VLOOKUP(Fullmath[[#This Row],[M6]],$H1927:$L$2227,2,FALSE)),0)</f>
        <v>0</v>
      </c>
      <c r="AJ1926" s="16">
        <f>IFERROR(_xlfn.IFNA(VLOOKUP(Fullmath[[#This Row],[M6]],$H$2:$L1925,4,FALSE),VLOOKUP(Fullmath[[#This Row],[M6]],$H1927:$L$2227,4,FALSE)),0)</f>
        <v>0</v>
      </c>
      <c r="AM1926" s="6">
        <f>(IFERROR(VLOOKUP(AK1926,Components[[Name]:[Price]],2,FALSE),0))</f>
        <v>0</v>
      </c>
      <c r="AP1926" s="6">
        <f>(IFERROR(VLOOKUP(AN1926,Components[[Name]:[Price]],2,FALSE),0))</f>
        <v>0</v>
      </c>
      <c r="AS1926" s="6">
        <f>(IFERROR(VLOOKUP(AQ1926,Components[[Name]:[Price]],2,FALSE),0))</f>
        <v>0</v>
      </c>
      <c r="AV1926" s="6">
        <f>(IFERROR(VLOOKUP(AT1926,Components[[Name]:[Price]],2,FALSE),0))</f>
        <v>0</v>
      </c>
      <c r="AY1926" s="6">
        <f>(IFERROR(VLOOKUP(AW1926,Components[[Name]:[Price]],2,FALSE),0))</f>
        <v>0</v>
      </c>
      <c r="BB1926" s="6">
        <f>(IFERROR(VLOOKUP(AZ1926,Components[[Name]:[Price]],2,FALSE),0))</f>
        <v>0</v>
      </c>
    </row>
    <row r="1927" spans="9:54" x14ac:dyDescent="0.2">
      <c r="I1927" s="7" t="e">
        <f>Fullmath[[#This Row],[Total CP]]/Fullmath[[#This Row],[Quantity]]</f>
        <v>#DIV/0!</v>
      </c>
      <c r="J19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7" s="6" t="e">
        <f>Fullmath[[#This Row],[Mat Cost]]/Fullmath[[#This Row],[Quantity]]</f>
        <v>#DIV/0!</v>
      </c>
      <c r="L19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7" s="14"/>
      <c r="O1927" s="15">
        <f>IFERROR(_xlfn.IFNA(VLOOKUP(Fullmath[[#This Row],[M1]],$H$2:$L1926,2,FALSE),VLOOKUP(Fullmath[[#This Row],[M1]],$H1928:$L$2227,2,FALSE)),0)</f>
        <v>0</v>
      </c>
      <c r="P1927" s="16">
        <f>IFERROR(_xlfn.IFNA(VLOOKUP(Fullmath[[#This Row],[M1]],$H$2:$L1926,4,FALSE),VLOOKUP(Fullmath[[#This Row],[M1]],$H1928:$L$2227,4,FALSE)),0)</f>
        <v>0</v>
      </c>
      <c r="S1927" s="15">
        <f>IFERROR(_xlfn.IFNA(VLOOKUP(Fullmath[[#This Row],[M2]],$H$2:$L1926,2,FALSE),VLOOKUP(Fullmath[[#This Row],[M2]],$H1928:$L$2227,2,FALSE)),0)</f>
        <v>0</v>
      </c>
      <c r="T1927" s="16">
        <f>IFERROR(_xlfn.IFNA(VLOOKUP(Fullmath[[#This Row],[M2]],$H$2:$L1926,4,FALSE),VLOOKUP(Fullmath[[#This Row],[M2]],$H1928:$L$2227,4,FALSE)),0)</f>
        <v>0</v>
      </c>
      <c r="W1927" s="15">
        <f>IFERROR(_xlfn.IFNA(VLOOKUP(Fullmath[[#This Row],[M3]],$H$2:$L1926,2,FALSE),VLOOKUP(Fullmath[[#This Row],[M3]],$H1928:$L$2227,2,FALSE)),0)</f>
        <v>0</v>
      </c>
      <c r="X1927" s="16">
        <f>IFERROR(_xlfn.IFNA(VLOOKUP(Fullmath[[#This Row],[M3]],$H$2:$L1926,4,FALSE),VLOOKUP(Fullmath[[#This Row],[M3]],$H1928:$L$2227,4,FALSE)),0)</f>
        <v>0</v>
      </c>
      <c r="AA1927" s="15">
        <f>IFERROR(_xlfn.IFNA(VLOOKUP(Fullmath[[#This Row],[M4]],$H$2:$L1926,2,FALSE),VLOOKUP(Fullmath[[#This Row],[M4]],$H1928:$L$2227,2,FALSE)),0)</f>
        <v>0</v>
      </c>
      <c r="AB1927" s="16">
        <f>IFERROR(_xlfn.IFNA(VLOOKUP(Fullmath[[#This Row],[M4]],$H$2:$L1926,4,FALSE),VLOOKUP(Fullmath[[#This Row],[M4]],$H1928:$L$2227,4,FALSE)),0)</f>
        <v>0</v>
      </c>
      <c r="AE1927" s="15">
        <f>IFERROR(_xlfn.IFNA(VLOOKUP(Fullmath[[#This Row],[M5]],$H$2:$L1926,2,FALSE),VLOOKUP(Fullmath[[#This Row],[M5]],$H1928:$L$2227,2,FALSE)),0)</f>
        <v>0</v>
      </c>
      <c r="AF1927" s="16">
        <f>IFERROR(_xlfn.IFNA(VLOOKUP(Fullmath[[#This Row],[M5]],$H$2:$L1926,4,FALSE),VLOOKUP(Fullmath[[#This Row],[M5]],$H1928:$L$2227,4,FALSE)),0)</f>
        <v>0</v>
      </c>
      <c r="AI1927" s="15">
        <f>IFERROR(_xlfn.IFNA(VLOOKUP(Fullmath[[#This Row],[M6]],$H$2:$L1926,2,FALSE),VLOOKUP(Fullmath[[#This Row],[M6]],$H1928:$L$2227,2,FALSE)),0)</f>
        <v>0</v>
      </c>
      <c r="AJ1927" s="16">
        <f>IFERROR(_xlfn.IFNA(VLOOKUP(Fullmath[[#This Row],[M6]],$H$2:$L1926,4,FALSE),VLOOKUP(Fullmath[[#This Row],[M6]],$H1928:$L$2227,4,FALSE)),0)</f>
        <v>0</v>
      </c>
      <c r="AM1927" s="6">
        <f>(IFERROR(VLOOKUP(AK1927,Components[[Name]:[Price]],2,FALSE),0))</f>
        <v>0</v>
      </c>
      <c r="AP1927" s="6">
        <f>(IFERROR(VLOOKUP(AN1927,Components[[Name]:[Price]],2,FALSE),0))</f>
        <v>0</v>
      </c>
      <c r="AS1927" s="6">
        <f>(IFERROR(VLOOKUP(AQ1927,Components[[Name]:[Price]],2,FALSE),0))</f>
        <v>0</v>
      </c>
      <c r="AV1927" s="6">
        <f>(IFERROR(VLOOKUP(AT1927,Components[[Name]:[Price]],2,FALSE),0))</f>
        <v>0</v>
      </c>
      <c r="AY1927" s="6">
        <f>(IFERROR(VLOOKUP(AW1927,Components[[Name]:[Price]],2,FALSE),0))</f>
        <v>0</v>
      </c>
      <c r="BB1927" s="6">
        <f>(IFERROR(VLOOKUP(AZ1927,Components[[Name]:[Price]],2,FALSE),0))</f>
        <v>0</v>
      </c>
    </row>
    <row r="1928" spans="9:54" x14ac:dyDescent="0.2">
      <c r="I1928" s="7" t="e">
        <f>Fullmath[[#This Row],[Total CP]]/Fullmath[[#This Row],[Quantity]]</f>
        <v>#DIV/0!</v>
      </c>
      <c r="J19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8" s="6" t="e">
        <f>Fullmath[[#This Row],[Mat Cost]]/Fullmath[[#This Row],[Quantity]]</f>
        <v>#DIV/0!</v>
      </c>
      <c r="L19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8" s="14"/>
      <c r="O1928" s="15">
        <f>IFERROR(_xlfn.IFNA(VLOOKUP(Fullmath[[#This Row],[M1]],$H$2:$L1927,2,FALSE),VLOOKUP(Fullmath[[#This Row],[M1]],$H1929:$L$2227,2,FALSE)),0)</f>
        <v>0</v>
      </c>
      <c r="P1928" s="16">
        <f>IFERROR(_xlfn.IFNA(VLOOKUP(Fullmath[[#This Row],[M1]],$H$2:$L1927,4,FALSE),VLOOKUP(Fullmath[[#This Row],[M1]],$H1929:$L$2227,4,FALSE)),0)</f>
        <v>0</v>
      </c>
      <c r="S1928" s="15">
        <f>IFERROR(_xlfn.IFNA(VLOOKUP(Fullmath[[#This Row],[M2]],$H$2:$L1927,2,FALSE),VLOOKUP(Fullmath[[#This Row],[M2]],$H1929:$L$2227,2,FALSE)),0)</f>
        <v>0</v>
      </c>
      <c r="T1928" s="16">
        <f>IFERROR(_xlfn.IFNA(VLOOKUP(Fullmath[[#This Row],[M2]],$H$2:$L1927,4,FALSE),VLOOKUP(Fullmath[[#This Row],[M2]],$H1929:$L$2227,4,FALSE)),0)</f>
        <v>0</v>
      </c>
      <c r="W1928" s="15">
        <f>IFERROR(_xlfn.IFNA(VLOOKUP(Fullmath[[#This Row],[M3]],$H$2:$L1927,2,FALSE),VLOOKUP(Fullmath[[#This Row],[M3]],$H1929:$L$2227,2,FALSE)),0)</f>
        <v>0</v>
      </c>
      <c r="X1928" s="16">
        <f>IFERROR(_xlfn.IFNA(VLOOKUP(Fullmath[[#This Row],[M3]],$H$2:$L1927,4,FALSE),VLOOKUP(Fullmath[[#This Row],[M3]],$H1929:$L$2227,4,FALSE)),0)</f>
        <v>0</v>
      </c>
      <c r="AA1928" s="15">
        <f>IFERROR(_xlfn.IFNA(VLOOKUP(Fullmath[[#This Row],[M4]],$H$2:$L1927,2,FALSE),VLOOKUP(Fullmath[[#This Row],[M4]],$H1929:$L$2227,2,FALSE)),0)</f>
        <v>0</v>
      </c>
      <c r="AB1928" s="16">
        <f>IFERROR(_xlfn.IFNA(VLOOKUP(Fullmath[[#This Row],[M4]],$H$2:$L1927,4,FALSE),VLOOKUP(Fullmath[[#This Row],[M4]],$H1929:$L$2227,4,FALSE)),0)</f>
        <v>0</v>
      </c>
      <c r="AE1928" s="15">
        <f>IFERROR(_xlfn.IFNA(VLOOKUP(Fullmath[[#This Row],[M5]],$H$2:$L1927,2,FALSE),VLOOKUP(Fullmath[[#This Row],[M5]],$H1929:$L$2227,2,FALSE)),0)</f>
        <v>0</v>
      </c>
      <c r="AF1928" s="16">
        <f>IFERROR(_xlfn.IFNA(VLOOKUP(Fullmath[[#This Row],[M5]],$H$2:$L1927,4,FALSE),VLOOKUP(Fullmath[[#This Row],[M5]],$H1929:$L$2227,4,FALSE)),0)</f>
        <v>0</v>
      </c>
      <c r="AI1928" s="15">
        <f>IFERROR(_xlfn.IFNA(VLOOKUP(Fullmath[[#This Row],[M6]],$H$2:$L1927,2,FALSE),VLOOKUP(Fullmath[[#This Row],[M6]],$H1929:$L$2227,2,FALSE)),0)</f>
        <v>0</v>
      </c>
      <c r="AJ1928" s="16">
        <f>IFERROR(_xlfn.IFNA(VLOOKUP(Fullmath[[#This Row],[M6]],$H$2:$L1927,4,FALSE),VLOOKUP(Fullmath[[#This Row],[M6]],$H1929:$L$2227,4,FALSE)),0)</f>
        <v>0</v>
      </c>
      <c r="AM1928" s="6">
        <f>(IFERROR(VLOOKUP(AK1928,Components[[Name]:[Price]],2,FALSE),0))</f>
        <v>0</v>
      </c>
      <c r="AP1928" s="6">
        <f>(IFERROR(VLOOKUP(AN1928,Components[[Name]:[Price]],2,FALSE),0))</f>
        <v>0</v>
      </c>
      <c r="AS1928" s="6">
        <f>(IFERROR(VLOOKUP(AQ1928,Components[[Name]:[Price]],2,FALSE),0))</f>
        <v>0</v>
      </c>
      <c r="AV1928" s="6">
        <f>(IFERROR(VLOOKUP(AT1928,Components[[Name]:[Price]],2,FALSE),0))</f>
        <v>0</v>
      </c>
      <c r="AY1928" s="6">
        <f>(IFERROR(VLOOKUP(AW1928,Components[[Name]:[Price]],2,FALSE),0))</f>
        <v>0</v>
      </c>
      <c r="BB1928" s="6">
        <f>(IFERROR(VLOOKUP(AZ1928,Components[[Name]:[Price]],2,FALSE),0))</f>
        <v>0</v>
      </c>
    </row>
    <row r="1929" spans="9:54" x14ac:dyDescent="0.2">
      <c r="I1929" s="7" t="e">
        <f>Fullmath[[#This Row],[Total CP]]/Fullmath[[#This Row],[Quantity]]</f>
        <v>#DIV/0!</v>
      </c>
      <c r="J19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29" s="6" t="e">
        <f>Fullmath[[#This Row],[Mat Cost]]/Fullmath[[#This Row],[Quantity]]</f>
        <v>#DIV/0!</v>
      </c>
      <c r="L19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29" s="14"/>
      <c r="O1929" s="15">
        <f>IFERROR(_xlfn.IFNA(VLOOKUP(Fullmath[[#This Row],[M1]],$H$2:$L1928,2,FALSE),VLOOKUP(Fullmath[[#This Row],[M1]],$H1930:$L$2227,2,FALSE)),0)</f>
        <v>0</v>
      </c>
      <c r="P1929" s="16">
        <f>IFERROR(_xlfn.IFNA(VLOOKUP(Fullmath[[#This Row],[M1]],$H$2:$L1928,4,FALSE),VLOOKUP(Fullmath[[#This Row],[M1]],$H1930:$L$2227,4,FALSE)),0)</f>
        <v>0</v>
      </c>
      <c r="S1929" s="15">
        <f>IFERROR(_xlfn.IFNA(VLOOKUP(Fullmath[[#This Row],[M2]],$H$2:$L1928,2,FALSE),VLOOKUP(Fullmath[[#This Row],[M2]],$H1930:$L$2227,2,FALSE)),0)</f>
        <v>0</v>
      </c>
      <c r="T1929" s="16">
        <f>IFERROR(_xlfn.IFNA(VLOOKUP(Fullmath[[#This Row],[M2]],$H$2:$L1928,4,FALSE),VLOOKUP(Fullmath[[#This Row],[M2]],$H1930:$L$2227,4,FALSE)),0)</f>
        <v>0</v>
      </c>
      <c r="W1929" s="15">
        <f>IFERROR(_xlfn.IFNA(VLOOKUP(Fullmath[[#This Row],[M3]],$H$2:$L1928,2,FALSE),VLOOKUP(Fullmath[[#This Row],[M3]],$H1930:$L$2227,2,FALSE)),0)</f>
        <v>0</v>
      </c>
      <c r="X1929" s="16">
        <f>IFERROR(_xlfn.IFNA(VLOOKUP(Fullmath[[#This Row],[M3]],$H$2:$L1928,4,FALSE),VLOOKUP(Fullmath[[#This Row],[M3]],$H1930:$L$2227,4,FALSE)),0)</f>
        <v>0</v>
      </c>
      <c r="AA1929" s="15">
        <f>IFERROR(_xlfn.IFNA(VLOOKUP(Fullmath[[#This Row],[M4]],$H$2:$L1928,2,FALSE),VLOOKUP(Fullmath[[#This Row],[M4]],$H1930:$L$2227,2,FALSE)),0)</f>
        <v>0</v>
      </c>
      <c r="AB1929" s="16">
        <f>IFERROR(_xlfn.IFNA(VLOOKUP(Fullmath[[#This Row],[M4]],$H$2:$L1928,4,FALSE),VLOOKUP(Fullmath[[#This Row],[M4]],$H1930:$L$2227,4,FALSE)),0)</f>
        <v>0</v>
      </c>
      <c r="AE1929" s="15">
        <f>IFERROR(_xlfn.IFNA(VLOOKUP(Fullmath[[#This Row],[M5]],$H$2:$L1928,2,FALSE),VLOOKUP(Fullmath[[#This Row],[M5]],$H1930:$L$2227,2,FALSE)),0)</f>
        <v>0</v>
      </c>
      <c r="AF1929" s="16">
        <f>IFERROR(_xlfn.IFNA(VLOOKUP(Fullmath[[#This Row],[M5]],$H$2:$L1928,4,FALSE),VLOOKUP(Fullmath[[#This Row],[M5]],$H1930:$L$2227,4,FALSE)),0)</f>
        <v>0</v>
      </c>
      <c r="AI1929" s="15">
        <f>IFERROR(_xlfn.IFNA(VLOOKUP(Fullmath[[#This Row],[M6]],$H$2:$L1928,2,FALSE),VLOOKUP(Fullmath[[#This Row],[M6]],$H1930:$L$2227,2,FALSE)),0)</f>
        <v>0</v>
      </c>
      <c r="AJ1929" s="16">
        <f>IFERROR(_xlfn.IFNA(VLOOKUP(Fullmath[[#This Row],[M6]],$H$2:$L1928,4,FALSE),VLOOKUP(Fullmath[[#This Row],[M6]],$H1930:$L$2227,4,FALSE)),0)</f>
        <v>0</v>
      </c>
      <c r="AM1929" s="6">
        <f>(IFERROR(VLOOKUP(AK1929,Components[[Name]:[Price]],2,FALSE),0))</f>
        <v>0</v>
      </c>
      <c r="AP1929" s="6">
        <f>(IFERROR(VLOOKUP(AN1929,Components[[Name]:[Price]],2,FALSE),0))</f>
        <v>0</v>
      </c>
      <c r="AS1929" s="6">
        <f>(IFERROR(VLOOKUP(AQ1929,Components[[Name]:[Price]],2,FALSE),0))</f>
        <v>0</v>
      </c>
      <c r="AV1929" s="6">
        <f>(IFERROR(VLOOKUP(AT1929,Components[[Name]:[Price]],2,FALSE),0))</f>
        <v>0</v>
      </c>
      <c r="AY1929" s="6">
        <f>(IFERROR(VLOOKUP(AW1929,Components[[Name]:[Price]],2,FALSE),0))</f>
        <v>0</v>
      </c>
      <c r="BB1929" s="6">
        <f>(IFERROR(VLOOKUP(AZ1929,Components[[Name]:[Price]],2,FALSE),0))</f>
        <v>0</v>
      </c>
    </row>
    <row r="1930" spans="9:54" x14ac:dyDescent="0.2">
      <c r="I1930" s="7" t="e">
        <f>Fullmath[[#This Row],[Total CP]]/Fullmath[[#This Row],[Quantity]]</f>
        <v>#DIV/0!</v>
      </c>
      <c r="J19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0" s="6" t="e">
        <f>Fullmath[[#This Row],[Mat Cost]]/Fullmath[[#This Row],[Quantity]]</f>
        <v>#DIV/0!</v>
      </c>
      <c r="L19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0" s="14"/>
      <c r="O1930" s="15">
        <f>IFERROR(_xlfn.IFNA(VLOOKUP(Fullmath[[#This Row],[M1]],$H$2:$L1929,2,FALSE),VLOOKUP(Fullmath[[#This Row],[M1]],$H1931:$L$2227,2,FALSE)),0)</f>
        <v>0</v>
      </c>
      <c r="P1930" s="16">
        <f>IFERROR(_xlfn.IFNA(VLOOKUP(Fullmath[[#This Row],[M1]],$H$2:$L1929,4,FALSE),VLOOKUP(Fullmath[[#This Row],[M1]],$H1931:$L$2227,4,FALSE)),0)</f>
        <v>0</v>
      </c>
      <c r="S1930" s="15">
        <f>IFERROR(_xlfn.IFNA(VLOOKUP(Fullmath[[#This Row],[M2]],$H$2:$L1929,2,FALSE),VLOOKUP(Fullmath[[#This Row],[M2]],$H1931:$L$2227,2,FALSE)),0)</f>
        <v>0</v>
      </c>
      <c r="T1930" s="16">
        <f>IFERROR(_xlfn.IFNA(VLOOKUP(Fullmath[[#This Row],[M2]],$H$2:$L1929,4,FALSE),VLOOKUP(Fullmath[[#This Row],[M2]],$H1931:$L$2227,4,FALSE)),0)</f>
        <v>0</v>
      </c>
      <c r="W1930" s="15">
        <f>IFERROR(_xlfn.IFNA(VLOOKUP(Fullmath[[#This Row],[M3]],$H$2:$L1929,2,FALSE),VLOOKUP(Fullmath[[#This Row],[M3]],$H1931:$L$2227,2,FALSE)),0)</f>
        <v>0</v>
      </c>
      <c r="X1930" s="16">
        <f>IFERROR(_xlfn.IFNA(VLOOKUP(Fullmath[[#This Row],[M3]],$H$2:$L1929,4,FALSE),VLOOKUP(Fullmath[[#This Row],[M3]],$H1931:$L$2227,4,FALSE)),0)</f>
        <v>0</v>
      </c>
      <c r="AA1930" s="15">
        <f>IFERROR(_xlfn.IFNA(VLOOKUP(Fullmath[[#This Row],[M4]],$H$2:$L1929,2,FALSE),VLOOKUP(Fullmath[[#This Row],[M4]],$H1931:$L$2227,2,FALSE)),0)</f>
        <v>0</v>
      </c>
      <c r="AB1930" s="16">
        <f>IFERROR(_xlfn.IFNA(VLOOKUP(Fullmath[[#This Row],[M4]],$H$2:$L1929,4,FALSE),VLOOKUP(Fullmath[[#This Row],[M4]],$H1931:$L$2227,4,FALSE)),0)</f>
        <v>0</v>
      </c>
      <c r="AE1930" s="15">
        <f>IFERROR(_xlfn.IFNA(VLOOKUP(Fullmath[[#This Row],[M5]],$H$2:$L1929,2,FALSE),VLOOKUP(Fullmath[[#This Row],[M5]],$H1931:$L$2227,2,FALSE)),0)</f>
        <v>0</v>
      </c>
      <c r="AF1930" s="16">
        <f>IFERROR(_xlfn.IFNA(VLOOKUP(Fullmath[[#This Row],[M5]],$H$2:$L1929,4,FALSE),VLOOKUP(Fullmath[[#This Row],[M5]],$H1931:$L$2227,4,FALSE)),0)</f>
        <v>0</v>
      </c>
      <c r="AI1930" s="15">
        <f>IFERROR(_xlfn.IFNA(VLOOKUP(Fullmath[[#This Row],[M6]],$H$2:$L1929,2,FALSE),VLOOKUP(Fullmath[[#This Row],[M6]],$H1931:$L$2227,2,FALSE)),0)</f>
        <v>0</v>
      </c>
      <c r="AJ1930" s="16">
        <f>IFERROR(_xlfn.IFNA(VLOOKUP(Fullmath[[#This Row],[M6]],$H$2:$L1929,4,FALSE),VLOOKUP(Fullmath[[#This Row],[M6]],$H1931:$L$2227,4,FALSE)),0)</f>
        <v>0</v>
      </c>
      <c r="AM1930" s="6">
        <f>(IFERROR(VLOOKUP(AK1930,Components[[Name]:[Price]],2,FALSE),0))</f>
        <v>0</v>
      </c>
      <c r="AP1930" s="6">
        <f>(IFERROR(VLOOKUP(AN1930,Components[[Name]:[Price]],2,FALSE),0))</f>
        <v>0</v>
      </c>
      <c r="AS1930" s="6">
        <f>(IFERROR(VLOOKUP(AQ1930,Components[[Name]:[Price]],2,FALSE),0))</f>
        <v>0</v>
      </c>
      <c r="AV1930" s="6">
        <f>(IFERROR(VLOOKUP(AT1930,Components[[Name]:[Price]],2,FALSE),0))</f>
        <v>0</v>
      </c>
      <c r="AY1930" s="6">
        <f>(IFERROR(VLOOKUP(AW1930,Components[[Name]:[Price]],2,FALSE),0))</f>
        <v>0</v>
      </c>
      <c r="BB1930" s="6">
        <f>(IFERROR(VLOOKUP(AZ1930,Components[[Name]:[Price]],2,FALSE),0))</f>
        <v>0</v>
      </c>
    </row>
    <row r="1931" spans="9:54" x14ac:dyDescent="0.2">
      <c r="I1931" s="7" t="e">
        <f>Fullmath[[#This Row],[Total CP]]/Fullmath[[#This Row],[Quantity]]</f>
        <v>#DIV/0!</v>
      </c>
      <c r="J19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1" s="6" t="e">
        <f>Fullmath[[#This Row],[Mat Cost]]/Fullmath[[#This Row],[Quantity]]</f>
        <v>#DIV/0!</v>
      </c>
      <c r="L19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1" s="14"/>
      <c r="O1931" s="15">
        <f>IFERROR(_xlfn.IFNA(VLOOKUP(Fullmath[[#This Row],[M1]],$H$2:$L1930,2,FALSE),VLOOKUP(Fullmath[[#This Row],[M1]],$H1932:$L$2227,2,FALSE)),0)</f>
        <v>0</v>
      </c>
      <c r="P1931" s="16">
        <f>IFERROR(_xlfn.IFNA(VLOOKUP(Fullmath[[#This Row],[M1]],$H$2:$L1930,4,FALSE),VLOOKUP(Fullmath[[#This Row],[M1]],$H1932:$L$2227,4,FALSE)),0)</f>
        <v>0</v>
      </c>
      <c r="S1931" s="15">
        <f>IFERROR(_xlfn.IFNA(VLOOKUP(Fullmath[[#This Row],[M2]],$H$2:$L1930,2,FALSE),VLOOKUP(Fullmath[[#This Row],[M2]],$H1932:$L$2227,2,FALSE)),0)</f>
        <v>0</v>
      </c>
      <c r="T1931" s="16">
        <f>IFERROR(_xlfn.IFNA(VLOOKUP(Fullmath[[#This Row],[M2]],$H$2:$L1930,4,FALSE),VLOOKUP(Fullmath[[#This Row],[M2]],$H1932:$L$2227,4,FALSE)),0)</f>
        <v>0</v>
      </c>
      <c r="W1931" s="15">
        <f>IFERROR(_xlfn.IFNA(VLOOKUP(Fullmath[[#This Row],[M3]],$H$2:$L1930,2,FALSE),VLOOKUP(Fullmath[[#This Row],[M3]],$H1932:$L$2227,2,FALSE)),0)</f>
        <v>0</v>
      </c>
      <c r="X1931" s="16">
        <f>IFERROR(_xlfn.IFNA(VLOOKUP(Fullmath[[#This Row],[M3]],$H$2:$L1930,4,FALSE),VLOOKUP(Fullmath[[#This Row],[M3]],$H1932:$L$2227,4,FALSE)),0)</f>
        <v>0</v>
      </c>
      <c r="AA1931" s="15">
        <f>IFERROR(_xlfn.IFNA(VLOOKUP(Fullmath[[#This Row],[M4]],$H$2:$L1930,2,FALSE),VLOOKUP(Fullmath[[#This Row],[M4]],$H1932:$L$2227,2,FALSE)),0)</f>
        <v>0</v>
      </c>
      <c r="AB1931" s="16">
        <f>IFERROR(_xlfn.IFNA(VLOOKUP(Fullmath[[#This Row],[M4]],$H$2:$L1930,4,FALSE),VLOOKUP(Fullmath[[#This Row],[M4]],$H1932:$L$2227,4,FALSE)),0)</f>
        <v>0</v>
      </c>
      <c r="AE1931" s="15">
        <f>IFERROR(_xlfn.IFNA(VLOOKUP(Fullmath[[#This Row],[M5]],$H$2:$L1930,2,FALSE),VLOOKUP(Fullmath[[#This Row],[M5]],$H1932:$L$2227,2,FALSE)),0)</f>
        <v>0</v>
      </c>
      <c r="AF1931" s="16">
        <f>IFERROR(_xlfn.IFNA(VLOOKUP(Fullmath[[#This Row],[M5]],$H$2:$L1930,4,FALSE),VLOOKUP(Fullmath[[#This Row],[M5]],$H1932:$L$2227,4,FALSE)),0)</f>
        <v>0</v>
      </c>
      <c r="AI1931" s="15">
        <f>IFERROR(_xlfn.IFNA(VLOOKUP(Fullmath[[#This Row],[M6]],$H$2:$L1930,2,FALSE),VLOOKUP(Fullmath[[#This Row],[M6]],$H1932:$L$2227,2,FALSE)),0)</f>
        <v>0</v>
      </c>
      <c r="AJ1931" s="16">
        <f>IFERROR(_xlfn.IFNA(VLOOKUP(Fullmath[[#This Row],[M6]],$H$2:$L1930,4,FALSE),VLOOKUP(Fullmath[[#This Row],[M6]],$H1932:$L$2227,4,FALSE)),0)</f>
        <v>0</v>
      </c>
      <c r="AM1931" s="6">
        <f>(IFERROR(VLOOKUP(AK1931,Components[[Name]:[Price]],2,FALSE),0))</f>
        <v>0</v>
      </c>
      <c r="AP1931" s="6">
        <f>(IFERROR(VLOOKUP(AN1931,Components[[Name]:[Price]],2,FALSE),0))</f>
        <v>0</v>
      </c>
      <c r="AS1931" s="6">
        <f>(IFERROR(VLOOKUP(AQ1931,Components[[Name]:[Price]],2,FALSE),0))</f>
        <v>0</v>
      </c>
      <c r="AV1931" s="6">
        <f>(IFERROR(VLOOKUP(AT1931,Components[[Name]:[Price]],2,FALSE),0))</f>
        <v>0</v>
      </c>
      <c r="AY1931" s="6">
        <f>(IFERROR(VLOOKUP(AW1931,Components[[Name]:[Price]],2,FALSE),0))</f>
        <v>0</v>
      </c>
      <c r="BB1931" s="6">
        <f>(IFERROR(VLOOKUP(AZ1931,Components[[Name]:[Price]],2,FALSE),0))</f>
        <v>0</v>
      </c>
    </row>
    <row r="1932" spans="9:54" x14ac:dyDescent="0.2">
      <c r="I1932" s="7" t="e">
        <f>Fullmath[[#This Row],[Total CP]]/Fullmath[[#This Row],[Quantity]]</f>
        <v>#DIV/0!</v>
      </c>
      <c r="J19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2" s="6" t="e">
        <f>Fullmath[[#This Row],[Mat Cost]]/Fullmath[[#This Row],[Quantity]]</f>
        <v>#DIV/0!</v>
      </c>
      <c r="L19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2" s="14"/>
      <c r="O1932" s="15">
        <f>IFERROR(_xlfn.IFNA(VLOOKUP(Fullmath[[#This Row],[M1]],$H$2:$L1931,2,FALSE),VLOOKUP(Fullmath[[#This Row],[M1]],$H1933:$L$2227,2,FALSE)),0)</f>
        <v>0</v>
      </c>
      <c r="P1932" s="16">
        <f>IFERROR(_xlfn.IFNA(VLOOKUP(Fullmath[[#This Row],[M1]],$H$2:$L1931,4,FALSE),VLOOKUP(Fullmath[[#This Row],[M1]],$H1933:$L$2227,4,FALSE)),0)</f>
        <v>0</v>
      </c>
      <c r="S1932" s="15">
        <f>IFERROR(_xlfn.IFNA(VLOOKUP(Fullmath[[#This Row],[M2]],$H$2:$L1931,2,FALSE),VLOOKUP(Fullmath[[#This Row],[M2]],$H1933:$L$2227,2,FALSE)),0)</f>
        <v>0</v>
      </c>
      <c r="T1932" s="16">
        <f>IFERROR(_xlfn.IFNA(VLOOKUP(Fullmath[[#This Row],[M2]],$H$2:$L1931,4,FALSE),VLOOKUP(Fullmath[[#This Row],[M2]],$H1933:$L$2227,4,FALSE)),0)</f>
        <v>0</v>
      </c>
      <c r="W1932" s="15">
        <f>IFERROR(_xlfn.IFNA(VLOOKUP(Fullmath[[#This Row],[M3]],$H$2:$L1931,2,FALSE),VLOOKUP(Fullmath[[#This Row],[M3]],$H1933:$L$2227,2,FALSE)),0)</f>
        <v>0</v>
      </c>
      <c r="X1932" s="16">
        <f>IFERROR(_xlfn.IFNA(VLOOKUP(Fullmath[[#This Row],[M3]],$H$2:$L1931,4,FALSE),VLOOKUP(Fullmath[[#This Row],[M3]],$H1933:$L$2227,4,FALSE)),0)</f>
        <v>0</v>
      </c>
      <c r="AA1932" s="15">
        <f>IFERROR(_xlfn.IFNA(VLOOKUP(Fullmath[[#This Row],[M4]],$H$2:$L1931,2,FALSE),VLOOKUP(Fullmath[[#This Row],[M4]],$H1933:$L$2227,2,FALSE)),0)</f>
        <v>0</v>
      </c>
      <c r="AB1932" s="16">
        <f>IFERROR(_xlfn.IFNA(VLOOKUP(Fullmath[[#This Row],[M4]],$H$2:$L1931,4,FALSE),VLOOKUP(Fullmath[[#This Row],[M4]],$H1933:$L$2227,4,FALSE)),0)</f>
        <v>0</v>
      </c>
      <c r="AE1932" s="15">
        <f>IFERROR(_xlfn.IFNA(VLOOKUP(Fullmath[[#This Row],[M5]],$H$2:$L1931,2,FALSE),VLOOKUP(Fullmath[[#This Row],[M5]],$H1933:$L$2227,2,FALSE)),0)</f>
        <v>0</v>
      </c>
      <c r="AF1932" s="16">
        <f>IFERROR(_xlfn.IFNA(VLOOKUP(Fullmath[[#This Row],[M5]],$H$2:$L1931,4,FALSE),VLOOKUP(Fullmath[[#This Row],[M5]],$H1933:$L$2227,4,FALSE)),0)</f>
        <v>0</v>
      </c>
      <c r="AI1932" s="15">
        <f>IFERROR(_xlfn.IFNA(VLOOKUP(Fullmath[[#This Row],[M6]],$H$2:$L1931,2,FALSE),VLOOKUP(Fullmath[[#This Row],[M6]],$H1933:$L$2227,2,FALSE)),0)</f>
        <v>0</v>
      </c>
      <c r="AJ1932" s="16">
        <f>IFERROR(_xlfn.IFNA(VLOOKUP(Fullmath[[#This Row],[M6]],$H$2:$L1931,4,FALSE),VLOOKUP(Fullmath[[#This Row],[M6]],$H1933:$L$2227,4,FALSE)),0)</f>
        <v>0</v>
      </c>
      <c r="AM1932" s="6">
        <f>(IFERROR(VLOOKUP(AK1932,Components[[Name]:[Price]],2,FALSE),0))</f>
        <v>0</v>
      </c>
      <c r="AP1932" s="6">
        <f>(IFERROR(VLOOKUP(AN1932,Components[[Name]:[Price]],2,FALSE),0))</f>
        <v>0</v>
      </c>
      <c r="AS1932" s="6">
        <f>(IFERROR(VLOOKUP(AQ1932,Components[[Name]:[Price]],2,FALSE),0))</f>
        <v>0</v>
      </c>
      <c r="AV1932" s="6">
        <f>(IFERROR(VLOOKUP(AT1932,Components[[Name]:[Price]],2,FALSE),0))</f>
        <v>0</v>
      </c>
      <c r="AY1932" s="6">
        <f>(IFERROR(VLOOKUP(AW1932,Components[[Name]:[Price]],2,FALSE),0))</f>
        <v>0</v>
      </c>
      <c r="BB1932" s="6">
        <f>(IFERROR(VLOOKUP(AZ1932,Components[[Name]:[Price]],2,FALSE),0))</f>
        <v>0</v>
      </c>
    </row>
    <row r="1933" spans="9:54" x14ac:dyDescent="0.2">
      <c r="I1933" s="7" t="e">
        <f>Fullmath[[#This Row],[Total CP]]/Fullmath[[#This Row],[Quantity]]</f>
        <v>#DIV/0!</v>
      </c>
      <c r="J19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3" s="6" t="e">
        <f>Fullmath[[#This Row],[Mat Cost]]/Fullmath[[#This Row],[Quantity]]</f>
        <v>#DIV/0!</v>
      </c>
      <c r="L19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3" s="14"/>
      <c r="O1933" s="15">
        <f>IFERROR(_xlfn.IFNA(VLOOKUP(Fullmath[[#This Row],[M1]],$H$2:$L1932,2,FALSE),VLOOKUP(Fullmath[[#This Row],[M1]],$H1934:$L$2227,2,FALSE)),0)</f>
        <v>0</v>
      </c>
      <c r="P1933" s="16">
        <f>IFERROR(_xlfn.IFNA(VLOOKUP(Fullmath[[#This Row],[M1]],$H$2:$L1932,4,FALSE),VLOOKUP(Fullmath[[#This Row],[M1]],$H1934:$L$2227,4,FALSE)),0)</f>
        <v>0</v>
      </c>
      <c r="S1933" s="15">
        <f>IFERROR(_xlfn.IFNA(VLOOKUP(Fullmath[[#This Row],[M2]],$H$2:$L1932,2,FALSE),VLOOKUP(Fullmath[[#This Row],[M2]],$H1934:$L$2227,2,FALSE)),0)</f>
        <v>0</v>
      </c>
      <c r="T1933" s="16">
        <f>IFERROR(_xlfn.IFNA(VLOOKUP(Fullmath[[#This Row],[M2]],$H$2:$L1932,4,FALSE),VLOOKUP(Fullmath[[#This Row],[M2]],$H1934:$L$2227,4,FALSE)),0)</f>
        <v>0</v>
      </c>
      <c r="W1933" s="15">
        <f>IFERROR(_xlfn.IFNA(VLOOKUP(Fullmath[[#This Row],[M3]],$H$2:$L1932,2,FALSE),VLOOKUP(Fullmath[[#This Row],[M3]],$H1934:$L$2227,2,FALSE)),0)</f>
        <v>0</v>
      </c>
      <c r="X1933" s="16">
        <f>IFERROR(_xlfn.IFNA(VLOOKUP(Fullmath[[#This Row],[M3]],$H$2:$L1932,4,FALSE),VLOOKUP(Fullmath[[#This Row],[M3]],$H1934:$L$2227,4,FALSE)),0)</f>
        <v>0</v>
      </c>
      <c r="AA1933" s="15">
        <f>IFERROR(_xlfn.IFNA(VLOOKUP(Fullmath[[#This Row],[M4]],$H$2:$L1932,2,FALSE),VLOOKUP(Fullmath[[#This Row],[M4]],$H1934:$L$2227,2,FALSE)),0)</f>
        <v>0</v>
      </c>
      <c r="AB1933" s="16">
        <f>IFERROR(_xlfn.IFNA(VLOOKUP(Fullmath[[#This Row],[M4]],$H$2:$L1932,4,FALSE),VLOOKUP(Fullmath[[#This Row],[M4]],$H1934:$L$2227,4,FALSE)),0)</f>
        <v>0</v>
      </c>
      <c r="AE1933" s="15">
        <f>IFERROR(_xlfn.IFNA(VLOOKUP(Fullmath[[#This Row],[M5]],$H$2:$L1932,2,FALSE),VLOOKUP(Fullmath[[#This Row],[M5]],$H1934:$L$2227,2,FALSE)),0)</f>
        <v>0</v>
      </c>
      <c r="AF1933" s="16">
        <f>IFERROR(_xlfn.IFNA(VLOOKUP(Fullmath[[#This Row],[M5]],$H$2:$L1932,4,FALSE),VLOOKUP(Fullmath[[#This Row],[M5]],$H1934:$L$2227,4,FALSE)),0)</f>
        <v>0</v>
      </c>
      <c r="AI1933" s="15">
        <f>IFERROR(_xlfn.IFNA(VLOOKUP(Fullmath[[#This Row],[M6]],$H$2:$L1932,2,FALSE),VLOOKUP(Fullmath[[#This Row],[M6]],$H1934:$L$2227,2,FALSE)),0)</f>
        <v>0</v>
      </c>
      <c r="AJ1933" s="16">
        <f>IFERROR(_xlfn.IFNA(VLOOKUP(Fullmath[[#This Row],[M6]],$H$2:$L1932,4,FALSE),VLOOKUP(Fullmath[[#This Row],[M6]],$H1934:$L$2227,4,FALSE)),0)</f>
        <v>0</v>
      </c>
      <c r="AM1933" s="6">
        <f>(IFERROR(VLOOKUP(AK1933,Components[[Name]:[Price]],2,FALSE),0))</f>
        <v>0</v>
      </c>
      <c r="AP1933" s="6">
        <f>(IFERROR(VLOOKUP(AN1933,Components[[Name]:[Price]],2,FALSE),0))</f>
        <v>0</v>
      </c>
      <c r="AS1933" s="6">
        <f>(IFERROR(VLOOKUP(AQ1933,Components[[Name]:[Price]],2,FALSE),0))</f>
        <v>0</v>
      </c>
      <c r="AV1933" s="6">
        <f>(IFERROR(VLOOKUP(AT1933,Components[[Name]:[Price]],2,FALSE),0))</f>
        <v>0</v>
      </c>
      <c r="AY1933" s="6">
        <f>(IFERROR(VLOOKUP(AW1933,Components[[Name]:[Price]],2,FALSE),0))</f>
        <v>0</v>
      </c>
      <c r="BB1933" s="6">
        <f>(IFERROR(VLOOKUP(AZ1933,Components[[Name]:[Price]],2,FALSE),0))</f>
        <v>0</v>
      </c>
    </row>
    <row r="1934" spans="9:54" x14ac:dyDescent="0.2">
      <c r="I1934" s="7" t="e">
        <f>Fullmath[[#This Row],[Total CP]]/Fullmath[[#This Row],[Quantity]]</f>
        <v>#DIV/0!</v>
      </c>
      <c r="J19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4" s="6" t="e">
        <f>Fullmath[[#This Row],[Mat Cost]]/Fullmath[[#This Row],[Quantity]]</f>
        <v>#DIV/0!</v>
      </c>
      <c r="L19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4" s="14"/>
      <c r="O1934" s="15">
        <f>IFERROR(_xlfn.IFNA(VLOOKUP(Fullmath[[#This Row],[M1]],$H$2:$L1933,2,FALSE),VLOOKUP(Fullmath[[#This Row],[M1]],$H1935:$L$2227,2,FALSE)),0)</f>
        <v>0</v>
      </c>
      <c r="P1934" s="16">
        <f>IFERROR(_xlfn.IFNA(VLOOKUP(Fullmath[[#This Row],[M1]],$H$2:$L1933,4,FALSE),VLOOKUP(Fullmath[[#This Row],[M1]],$H1935:$L$2227,4,FALSE)),0)</f>
        <v>0</v>
      </c>
      <c r="S1934" s="15">
        <f>IFERROR(_xlfn.IFNA(VLOOKUP(Fullmath[[#This Row],[M2]],$H$2:$L1933,2,FALSE),VLOOKUP(Fullmath[[#This Row],[M2]],$H1935:$L$2227,2,FALSE)),0)</f>
        <v>0</v>
      </c>
      <c r="T1934" s="16">
        <f>IFERROR(_xlfn.IFNA(VLOOKUP(Fullmath[[#This Row],[M2]],$H$2:$L1933,4,FALSE),VLOOKUP(Fullmath[[#This Row],[M2]],$H1935:$L$2227,4,FALSE)),0)</f>
        <v>0</v>
      </c>
      <c r="W1934" s="15">
        <f>IFERROR(_xlfn.IFNA(VLOOKUP(Fullmath[[#This Row],[M3]],$H$2:$L1933,2,FALSE),VLOOKUP(Fullmath[[#This Row],[M3]],$H1935:$L$2227,2,FALSE)),0)</f>
        <v>0</v>
      </c>
      <c r="X1934" s="16">
        <f>IFERROR(_xlfn.IFNA(VLOOKUP(Fullmath[[#This Row],[M3]],$H$2:$L1933,4,FALSE),VLOOKUP(Fullmath[[#This Row],[M3]],$H1935:$L$2227,4,FALSE)),0)</f>
        <v>0</v>
      </c>
      <c r="AA1934" s="15">
        <f>IFERROR(_xlfn.IFNA(VLOOKUP(Fullmath[[#This Row],[M4]],$H$2:$L1933,2,FALSE),VLOOKUP(Fullmath[[#This Row],[M4]],$H1935:$L$2227,2,FALSE)),0)</f>
        <v>0</v>
      </c>
      <c r="AB1934" s="16">
        <f>IFERROR(_xlfn.IFNA(VLOOKUP(Fullmath[[#This Row],[M4]],$H$2:$L1933,4,FALSE),VLOOKUP(Fullmath[[#This Row],[M4]],$H1935:$L$2227,4,FALSE)),0)</f>
        <v>0</v>
      </c>
      <c r="AE1934" s="15">
        <f>IFERROR(_xlfn.IFNA(VLOOKUP(Fullmath[[#This Row],[M5]],$H$2:$L1933,2,FALSE),VLOOKUP(Fullmath[[#This Row],[M5]],$H1935:$L$2227,2,FALSE)),0)</f>
        <v>0</v>
      </c>
      <c r="AF1934" s="16">
        <f>IFERROR(_xlfn.IFNA(VLOOKUP(Fullmath[[#This Row],[M5]],$H$2:$L1933,4,FALSE),VLOOKUP(Fullmath[[#This Row],[M5]],$H1935:$L$2227,4,FALSE)),0)</f>
        <v>0</v>
      </c>
      <c r="AI1934" s="15">
        <f>IFERROR(_xlfn.IFNA(VLOOKUP(Fullmath[[#This Row],[M6]],$H$2:$L1933,2,FALSE),VLOOKUP(Fullmath[[#This Row],[M6]],$H1935:$L$2227,2,FALSE)),0)</f>
        <v>0</v>
      </c>
      <c r="AJ1934" s="16">
        <f>IFERROR(_xlfn.IFNA(VLOOKUP(Fullmath[[#This Row],[M6]],$H$2:$L1933,4,FALSE),VLOOKUP(Fullmath[[#This Row],[M6]],$H1935:$L$2227,4,FALSE)),0)</f>
        <v>0</v>
      </c>
      <c r="AM1934" s="6">
        <f>(IFERROR(VLOOKUP(AK1934,Components[[Name]:[Price]],2,FALSE),0))</f>
        <v>0</v>
      </c>
      <c r="AP1934" s="6">
        <f>(IFERROR(VLOOKUP(AN1934,Components[[Name]:[Price]],2,FALSE),0))</f>
        <v>0</v>
      </c>
      <c r="AS1934" s="6">
        <f>(IFERROR(VLOOKUP(AQ1934,Components[[Name]:[Price]],2,FALSE),0))</f>
        <v>0</v>
      </c>
      <c r="AV1934" s="6">
        <f>(IFERROR(VLOOKUP(AT1934,Components[[Name]:[Price]],2,FALSE),0))</f>
        <v>0</v>
      </c>
      <c r="AY1934" s="6">
        <f>(IFERROR(VLOOKUP(AW1934,Components[[Name]:[Price]],2,FALSE),0))</f>
        <v>0</v>
      </c>
      <c r="BB1934" s="6">
        <f>(IFERROR(VLOOKUP(AZ1934,Components[[Name]:[Price]],2,FALSE),0))</f>
        <v>0</v>
      </c>
    </row>
    <row r="1935" spans="9:54" x14ac:dyDescent="0.2">
      <c r="I1935" s="7" t="e">
        <f>Fullmath[[#This Row],[Total CP]]/Fullmath[[#This Row],[Quantity]]</f>
        <v>#DIV/0!</v>
      </c>
      <c r="J19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5" s="6" t="e">
        <f>Fullmath[[#This Row],[Mat Cost]]/Fullmath[[#This Row],[Quantity]]</f>
        <v>#DIV/0!</v>
      </c>
      <c r="L19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5" s="14"/>
      <c r="O1935" s="15">
        <f>IFERROR(_xlfn.IFNA(VLOOKUP(Fullmath[[#This Row],[M1]],$H$2:$L1934,2,FALSE),VLOOKUP(Fullmath[[#This Row],[M1]],$H1936:$L$2227,2,FALSE)),0)</f>
        <v>0</v>
      </c>
      <c r="P1935" s="16">
        <f>IFERROR(_xlfn.IFNA(VLOOKUP(Fullmath[[#This Row],[M1]],$H$2:$L1934,4,FALSE),VLOOKUP(Fullmath[[#This Row],[M1]],$H1936:$L$2227,4,FALSE)),0)</f>
        <v>0</v>
      </c>
      <c r="S1935" s="15">
        <f>IFERROR(_xlfn.IFNA(VLOOKUP(Fullmath[[#This Row],[M2]],$H$2:$L1934,2,FALSE),VLOOKUP(Fullmath[[#This Row],[M2]],$H1936:$L$2227,2,FALSE)),0)</f>
        <v>0</v>
      </c>
      <c r="T1935" s="16">
        <f>IFERROR(_xlfn.IFNA(VLOOKUP(Fullmath[[#This Row],[M2]],$H$2:$L1934,4,FALSE),VLOOKUP(Fullmath[[#This Row],[M2]],$H1936:$L$2227,4,FALSE)),0)</f>
        <v>0</v>
      </c>
      <c r="W1935" s="15">
        <f>IFERROR(_xlfn.IFNA(VLOOKUP(Fullmath[[#This Row],[M3]],$H$2:$L1934,2,FALSE),VLOOKUP(Fullmath[[#This Row],[M3]],$H1936:$L$2227,2,FALSE)),0)</f>
        <v>0</v>
      </c>
      <c r="X1935" s="16">
        <f>IFERROR(_xlfn.IFNA(VLOOKUP(Fullmath[[#This Row],[M3]],$H$2:$L1934,4,FALSE),VLOOKUP(Fullmath[[#This Row],[M3]],$H1936:$L$2227,4,FALSE)),0)</f>
        <v>0</v>
      </c>
      <c r="AA1935" s="15">
        <f>IFERROR(_xlfn.IFNA(VLOOKUP(Fullmath[[#This Row],[M4]],$H$2:$L1934,2,FALSE),VLOOKUP(Fullmath[[#This Row],[M4]],$H1936:$L$2227,2,FALSE)),0)</f>
        <v>0</v>
      </c>
      <c r="AB1935" s="16">
        <f>IFERROR(_xlfn.IFNA(VLOOKUP(Fullmath[[#This Row],[M4]],$H$2:$L1934,4,FALSE),VLOOKUP(Fullmath[[#This Row],[M4]],$H1936:$L$2227,4,FALSE)),0)</f>
        <v>0</v>
      </c>
      <c r="AE1935" s="15">
        <f>IFERROR(_xlfn.IFNA(VLOOKUP(Fullmath[[#This Row],[M5]],$H$2:$L1934,2,FALSE),VLOOKUP(Fullmath[[#This Row],[M5]],$H1936:$L$2227,2,FALSE)),0)</f>
        <v>0</v>
      </c>
      <c r="AF1935" s="16">
        <f>IFERROR(_xlfn.IFNA(VLOOKUP(Fullmath[[#This Row],[M5]],$H$2:$L1934,4,FALSE),VLOOKUP(Fullmath[[#This Row],[M5]],$H1936:$L$2227,4,FALSE)),0)</f>
        <v>0</v>
      </c>
      <c r="AI1935" s="15">
        <f>IFERROR(_xlfn.IFNA(VLOOKUP(Fullmath[[#This Row],[M6]],$H$2:$L1934,2,FALSE),VLOOKUP(Fullmath[[#This Row],[M6]],$H1936:$L$2227,2,FALSE)),0)</f>
        <v>0</v>
      </c>
      <c r="AJ1935" s="16">
        <f>IFERROR(_xlfn.IFNA(VLOOKUP(Fullmath[[#This Row],[M6]],$H$2:$L1934,4,FALSE),VLOOKUP(Fullmath[[#This Row],[M6]],$H1936:$L$2227,4,FALSE)),0)</f>
        <v>0</v>
      </c>
      <c r="AM1935" s="6">
        <f>(IFERROR(VLOOKUP(AK1935,Components[[Name]:[Price]],2,FALSE),0))</f>
        <v>0</v>
      </c>
      <c r="AP1935" s="6">
        <f>(IFERROR(VLOOKUP(AN1935,Components[[Name]:[Price]],2,FALSE),0))</f>
        <v>0</v>
      </c>
      <c r="AS1935" s="6">
        <f>(IFERROR(VLOOKUP(AQ1935,Components[[Name]:[Price]],2,FALSE),0))</f>
        <v>0</v>
      </c>
      <c r="AV1935" s="6">
        <f>(IFERROR(VLOOKUP(AT1935,Components[[Name]:[Price]],2,FALSE),0))</f>
        <v>0</v>
      </c>
      <c r="AY1935" s="6">
        <f>(IFERROR(VLOOKUP(AW1935,Components[[Name]:[Price]],2,FALSE),0))</f>
        <v>0</v>
      </c>
      <c r="BB1935" s="6">
        <f>(IFERROR(VLOOKUP(AZ1935,Components[[Name]:[Price]],2,FALSE),0))</f>
        <v>0</v>
      </c>
    </row>
    <row r="1936" spans="9:54" x14ac:dyDescent="0.2">
      <c r="I1936" s="7" t="e">
        <f>Fullmath[[#This Row],[Total CP]]/Fullmath[[#This Row],[Quantity]]</f>
        <v>#DIV/0!</v>
      </c>
      <c r="J19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6" s="6" t="e">
        <f>Fullmath[[#This Row],[Mat Cost]]/Fullmath[[#This Row],[Quantity]]</f>
        <v>#DIV/0!</v>
      </c>
      <c r="L19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6" s="14"/>
      <c r="O1936" s="15">
        <f>IFERROR(_xlfn.IFNA(VLOOKUP(Fullmath[[#This Row],[M1]],$H$2:$L1935,2,FALSE),VLOOKUP(Fullmath[[#This Row],[M1]],$H1937:$L$2227,2,FALSE)),0)</f>
        <v>0</v>
      </c>
      <c r="P1936" s="16">
        <f>IFERROR(_xlfn.IFNA(VLOOKUP(Fullmath[[#This Row],[M1]],$H$2:$L1935,4,FALSE),VLOOKUP(Fullmath[[#This Row],[M1]],$H1937:$L$2227,4,FALSE)),0)</f>
        <v>0</v>
      </c>
      <c r="S1936" s="15">
        <f>IFERROR(_xlfn.IFNA(VLOOKUP(Fullmath[[#This Row],[M2]],$H$2:$L1935,2,FALSE),VLOOKUP(Fullmath[[#This Row],[M2]],$H1937:$L$2227,2,FALSE)),0)</f>
        <v>0</v>
      </c>
      <c r="T1936" s="16">
        <f>IFERROR(_xlfn.IFNA(VLOOKUP(Fullmath[[#This Row],[M2]],$H$2:$L1935,4,FALSE),VLOOKUP(Fullmath[[#This Row],[M2]],$H1937:$L$2227,4,FALSE)),0)</f>
        <v>0</v>
      </c>
      <c r="W1936" s="15">
        <f>IFERROR(_xlfn.IFNA(VLOOKUP(Fullmath[[#This Row],[M3]],$H$2:$L1935,2,FALSE),VLOOKUP(Fullmath[[#This Row],[M3]],$H1937:$L$2227,2,FALSE)),0)</f>
        <v>0</v>
      </c>
      <c r="X1936" s="16">
        <f>IFERROR(_xlfn.IFNA(VLOOKUP(Fullmath[[#This Row],[M3]],$H$2:$L1935,4,FALSE),VLOOKUP(Fullmath[[#This Row],[M3]],$H1937:$L$2227,4,FALSE)),0)</f>
        <v>0</v>
      </c>
      <c r="AA1936" s="15">
        <f>IFERROR(_xlfn.IFNA(VLOOKUP(Fullmath[[#This Row],[M4]],$H$2:$L1935,2,FALSE),VLOOKUP(Fullmath[[#This Row],[M4]],$H1937:$L$2227,2,FALSE)),0)</f>
        <v>0</v>
      </c>
      <c r="AB1936" s="16">
        <f>IFERROR(_xlfn.IFNA(VLOOKUP(Fullmath[[#This Row],[M4]],$H$2:$L1935,4,FALSE),VLOOKUP(Fullmath[[#This Row],[M4]],$H1937:$L$2227,4,FALSE)),0)</f>
        <v>0</v>
      </c>
      <c r="AE1936" s="15">
        <f>IFERROR(_xlfn.IFNA(VLOOKUP(Fullmath[[#This Row],[M5]],$H$2:$L1935,2,FALSE),VLOOKUP(Fullmath[[#This Row],[M5]],$H1937:$L$2227,2,FALSE)),0)</f>
        <v>0</v>
      </c>
      <c r="AF1936" s="16">
        <f>IFERROR(_xlfn.IFNA(VLOOKUP(Fullmath[[#This Row],[M5]],$H$2:$L1935,4,FALSE),VLOOKUP(Fullmath[[#This Row],[M5]],$H1937:$L$2227,4,FALSE)),0)</f>
        <v>0</v>
      </c>
      <c r="AI1936" s="15">
        <f>IFERROR(_xlfn.IFNA(VLOOKUP(Fullmath[[#This Row],[M6]],$H$2:$L1935,2,FALSE),VLOOKUP(Fullmath[[#This Row],[M6]],$H1937:$L$2227,2,FALSE)),0)</f>
        <v>0</v>
      </c>
      <c r="AJ1936" s="16">
        <f>IFERROR(_xlfn.IFNA(VLOOKUP(Fullmath[[#This Row],[M6]],$H$2:$L1935,4,FALSE),VLOOKUP(Fullmath[[#This Row],[M6]],$H1937:$L$2227,4,FALSE)),0)</f>
        <v>0</v>
      </c>
      <c r="AM1936" s="6">
        <f>(IFERROR(VLOOKUP(AK1936,Components[[Name]:[Price]],2,FALSE),0))</f>
        <v>0</v>
      </c>
      <c r="AP1936" s="6">
        <f>(IFERROR(VLOOKUP(AN1936,Components[[Name]:[Price]],2,FALSE),0))</f>
        <v>0</v>
      </c>
      <c r="AS1936" s="6">
        <f>(IFERROR(VLOOKUP(AQ1936,Components[[Name]:[Price]],2,FALSE),0))</f>
        <v>0</v>
      </c>
      <c r="AV1936" s="6">
        <f>(IFERROR(VLOOKUP(AT1936,Components[[Name]:[Price]],2,FALSE),0))</f>
        <v>0</v>
      </c>
      <c r="AY1936" s="6">
        <f>(IFERROR(VLOOKUP(AW1936,Components[[Name]:[Price]],2,FALSE),0))</f>
        <v>0</v>
      </c>
      <c r="BB1936" s="6">
        <f>(IFERROR(VLOOKUP(AZ1936,Components[[Name]:[Price]],2,FALSE),0))</f>
        <v>0</v>
      </c>
    </row>
    <row r="1937" spans="9:54" x14ac:dyDescent="0.2">
      <c r="I1937" s="7" t="e">
        <f>Fullmath[[#This Row],[Total CP]]/Fullmath[[#This Row],[Quantity]]</f>
        <v>#DIV/0!</v>
      </c>
      <c r="J19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7" s="6" t="e">
        <f>Fullmath[[#This Row],[Mat Cost]]/Fullmath[[#This Row],[Quantity]]</f>
        <v>#DIV/0!</v>
      </c>
      <c r="L19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7" s="14"/>
      <c r="O1937" s="15">
        <f>IFERROR(_xlfn.IFNA(VLOOKUP(Fullmath[[#This Row],[M1]],$H$2:$L1936,2,FALSE),VLOOKUP(Fullmath[[#This Row],[M1]],$H1938:$L$2227,2,FALSE)),0)</f>
        <v>0</v>
      </c>
      <c r="P1937" s="16">
        <f>IFERROR(_xlfn.IFNA(VLOOKUP(Fullmath[[#This Row],[M1]],$H$2:$L1936,4,FALSE),VLOOKUP(Fullmath[[#This Row],[M1]],$H1938:$L$2227,4,FALSE)),0)</f>
        <v>0</v>
      </c>
      <c r="S1937" s="15">
        <f>IFERROR(_xlfn.IFNA(VLOOKUP(Fullmath[[#This Row],[M2]],$H$2:$L1936,2,FALSE),VLOOKUP(Fullmath[[#This Row],[M2]],$H1938:$L$2227,2,FALSE)),0)</f>
        <v>0</v>
      </c>
      <c r="T1937" s="16">
        <f>IFERROR(_xlfn.IFNA(VLOOKUP(Fullmath[[#This Row],[M2]],$H$2:$L1936,4,FALSE),VLOOKUP(Fullmath[[#This Row],[M2]],$H1938:$L$2227,4,FALSE)),0)</f>
        <v>0</v>
      </c>
      <c r="W1937" s="15">
        <f>IFERROR(_xlfn.IFNA(VLOOKUP(Fullmath[[#This Row],[M3]],$H$2:$L1936,2,FALSE),VLOOKUP(Fullmath[[#This Row],[M3]],$H1938:$L$2227,2,FALSE)),0)</f>
        <v>0</v>
      </c>
      <c r="X1937" s="16">
        <f>IFERROR(_xlfn.IFNA(VLOOKUP(Fullmath[[#This Row],[M3]],$H$2:$L1936,4,FALSE),VLOOKUP(Fullmath[[#This Row],[M3]],$H1938:$L$2227,4,FALSE)),0)</f>
        <v>0</v>
      </c>
      <c r="AA1937" s="15">
        <f>IFERROR(_xlfn.IFNA(VLOOKUP(Fullmath[[#This Row],[M4]],$H$2:$L1936,2,FALSE),VLOOKUP(Fullmath[[#This Row],[M4]],$H1938:$L$2227,2,FALSE)),0)</f>
        <v>0</v>
      </c>
      <c r="AB1937" s="16">
        <f>IFERROR(_xlfn.IFNA(VLOOKUP(Fullmath[[#This Row],[M4]],$H$2:$L1936,4,FALSE),VLOOKUP(Fullmath[[#This Row],[M4]],$H1938:$L$2227,4,FALSE)),0)</f>
        <v>0</v>
      </c>
      <c r="AE1937" s="15">
        <f>IFERROR(_xlfn.IFNA(VLOOKUP(Fullmath[[#This Row],[M5]],$H$2:$L1936,2,FALSE),VLOOKUP(Fullmath[[#This Row],[M5]],$H1938:$L$2227,2,FALSE)),0)</f>
        <v>0</v>
      </c>
      <c r="AF1937" s="16">
        <f>IFERROR(_xlfn.IFNA(VLOOKUP(Fullmath[[#This Row],[M5]],$H$2:$L1936,4,FALSE),VLOOKUP(Fullmath[[#This Row],[M5]],$H1938:$L$2227,4,FALSE)),0)</f>
        <v>0</v>
      </c>
      <c r="AI1937" s="15">
        <f>IFERROR(_xlfn.IFNA(VLOOKUP(Fullmath[[#This Row],[M6]],$H$2:$L1936,2,FALSE),VLOOKUP(Fullmath[[#This Row],[M6]],$H1938:$L$2227,2,FALSE)),0)</f>
        <v>0</v>
      </c>
      <c r="AJ1937" s="16">
        <f>IFERROR(_xlfn.IFNA(VLOOKUP(Fullmath[[#This Row],[M6]],$H$2:$L1936,4,FALSE),VLOOKUP(Fullmath[[#This Row],[M6]],$H1938:$L$2227,4,FALSE)),0)</f>
        <v>0</v>
      </c>
      <c r="AM1937" s="6">
        <f>(IFERROR(VLOOKUP(AK1937,Components[[Name]:[Price]],2,FALSE),0))</f>
        <v>0</v>
      </c>
      <c r="AP1937" s="6">
        <f>(IFERROR(VLOOKUP(AN1937,Components[[Name]:[Price]],2,FALSE),0))</f>
        <v>0</v>
      </c>
      <c r="AS1937" s="6">
        <f>(IFERROR(VLOOKUP(AQ1937,Components[[Name]:[Price]],2,FALSE),0))</f>
        <v>0</v>
      </c>
      <c r="AV1937" s="6">
        <f>(IFERROR(VLOOKUP(AT1937,Components[[Name]:[Price]],2,FALSE),0))</f>
        <v>0</v>
      </c>
      <c r="AY1937" s="6">
        <f>(IFERROR(VLOOKUP(AW1937,Components[[Name]:[Price]],2,FALSE),0))</f>
        <v>0</v>
      </c>
      <c r="BB1937" s="6">
        <f>(IFERROR(VLOOKUP(AZ1937,Components[[Name]:[Price]],2,FALSE),0))</f>
        <v>0</v>
      </c>
    </row>
    <row r="1938" spans="9:54" x14ac:dyDescent="0.2">
      <c r="I1938" s="7" t="e">
        <f>Fullmath[[#This Row],[Total CP]]/Fullmath[[#This Row],[Quantity]]</f>
        <v>#DIV/0!</v>
      </c>
      <c r="J19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8" s="6" t="e">
        <f>Fullmath[[#This Row],[Mat Cost]]/Fullmath[[#This Row],[Quantity]]</f>
        <v>#DIV/0!</v>
      </c>
      <c r="L19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8" s="14"/>
      <c r="O1938" s="15">
        <f>IFERROR(_xlfn.IFNA(VLOOKUP(Fullmath[[#This Row],[M1]],$H$2:$L1937,2,FALSE),VLOOKUP(Fullmath[[#This Row],[M1]],$H1939:$L$2227,2,FALSE)),0)</f>
        <v>0</v>
      </c>
      <c r="P1938" s="16">
        <f>IFERROR(_xlfn.IFNA(VLOOKUP(Fullmath[[#This Row],[M1]],$H$2:$L1937,4,FALSE),VLOOKUP(Fullmath[[#This Row],[M1]],$H1939:$L$2227,4,FALSE)),0)</f>
        <v>0</v>
      </c>
      <c r="S1938" s="15">
        <f>IFERROR(_xlfn.IFNA(VLOOKUP(Fullmath[[#This Row],[M2]],$H$2:$L1937,2,FALSE),VLOOKUP(Fullmath[[#This Row],[M2]],$H1939:$L$2227,2,FALSE)),0)</f>
        <v>0</v>
      </c>
      <c r="T1938" s="16">
        <f>IFERROR(_xlfn.IFNA(VLOOKUP(Fullmath[[#This Row],[M2]],$H$2:$L1937,4,FALSE),VLOOKUP(Fullmath[[#This Row],[M2]],$H1939:$L$2227,4,FALSE)),0)</f>
        <v>0</v>
      </c>
      <c r="W1938" s="15">
        <f>IFERROR(_xlfn.IFNA(VLOOKUP(Fullmath[[#This Row],[M3]],$H$2:$L1937,2,FALSE),VLOOKUP(Fullmath[[#This Row],[M3]],$H1939:$L$2227,2,FALSE)),0)</f>
        <v>0</v>
      </c>
      <c r="X1938" s="16">
        <f>IFERROR(_xlfn.IFNA(VLOOKUP(Fullmath[[#This Row],[M3]],$H$2:$L1937,4,FALSE),VLOOKUP(Fullmath[[#This Row],[M3]],$H1939:$L$2227,4,FALSE)),0)</f>
        <v>0</v>
      </c>
      <c r="AA1938" s="15">
        <f>IFERROR(_xlfn.IFNA(VLOOKUP(Fullmath[[#This Row],[M4]],$H$2:$L1937,2,FALSE),VLOOKUP(Fullmath[[#This Row],[M4]],$H1939:$L$2227,2,FALSE)),0)</f>
        <v>0</v>
      </c>
      <c r="AB1938" s="16">
        <f>IFERROR(_xlfn.IFNA(VLOOKUP(Fullmath[[#This Row],[M4]],$H$2:$L1937,4,FALSE),VLOOKUP(Fullmath[[#This Row],[M4]],$H1939:$L$2227,4,FALSE)),0)</f>
        <v>0</v>
      </c>
      <c r="AE1938" s="15">
        <f>IFERROR(_xlfn.IFNA(VLOOKUP(Fullmath[[#This Row],[M5]],$H$2:$L1937,2,FALSE),VLOOKUP(Fullmath[[#This Row],[M5]],$H1939:$L$2227,2,FALSE)),0)</f>
        <v>0</v>
      </c>
      <c r="AF1938" s="16">
        <f>IFERROR(_xlfn.IFNA(VLOOKUP(Fullmath[[#This Row],[M5]],$H$2:$L1937,4,FALSE),VLOOKUP(Fullmath[[#This Row],[M5]],$H1939:$L$2227,4,FALSE)),0)</f>
        <v>0</v>
      </c>
      <c r="AI1938" s="15">
        <f>IFERROR(_xlfn.IFNA(VLOOKUP(Fullmath[[#This Row],[M6]],$H$2:$L1937,2,FALSE),VLOOKUP(Fullmath[[#This Row],[M6]],$H1939:$L$2227,2,FALSE)),0)</f>
        <v>0</v>
      </c>
      <c r="AJ1938" s="16">
        <f>IFERROR(_xlfn.IFNA(VLOOKUP(Fullmath[[#This Row],[M6]],$H$2:$L1937,4,FALSE),VLOOKUP(Fullmath[[#This Row],[M6]],$H1939:$L$2227,4,FALSE)),0)</f>
        <v>0</v>
      </c>
      <c r="AM1938" s="6">
        <f>(IFERROR(VLOOKUP(AK1938,Components[[Name]:[Price]],2,FALSE),0))</f>
        <v>0</v>
      </c>
      <c r="AP1938" s="6">
        <f>(IFERROR(VLOOKUP(AN1938,Components[[Name]:[Price]],2,FALSE),0))</f>
        <v>0</v>
      </c>
      <c r="AS1938" s="6">
        <f>(IFERROR(VLOOKUP(AQ1938,Components[[Name]:[Price]],2,FALSE),0))</f>
        <v>0</v>
      </c>
      <c r="AV1938" s="6">
        <f>(IFERROR(VLOOKUP(AT1938,Components[[Name]:[Price]],2,FALSE),0))</f>
        <v>0</v>
      </c>
      <c r="AY1938" s="6">
        <f>(IFERROR(VLOOKUP(AW1938,Components[[Name]:[Price]],2,FALSE),0))</f>
        <v>0</v>
      </c>
      <c r="BB1938" s="6">
        <f>(IFERROR(VLOOKUP(AZ1938,Components[[Name]:[Price]],2,FALSE),0))</f>
        <v>0</v>
      </c>
    </row>
    <row r="1939" spans="9:54" x14ac:dyDescent="0.2">
      <c r="I1939" s="7" t="e">
        <f>Fullmath[[#This Row],[Total CP]]/Fullmath[[#This Row],[Quantity]]</f>
        <v>#DIV/0!</v>
      </c>
      <c r="J19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39" s="6" t="e">
        <f>Fullmath[[#This Row],[Mat Cost]]/Fullmath[[#This Row],[Quantity]]</f>
        <v>#DIV/0!</v>
      </c>
      <c r="L19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39" s="14"/>
      <c r="O1939" s="15">
        <f>IFERROR(_xlfn.IFNA(VLOOKUP(Fullmath[[#This Row],[M1]],$H$2:$L1938,2,FALSE),VLOOKUP(Fullmath[[#This Row],[M1]],$H1940:$L$2227,2,FALSE)),0)</f>
        <v>0</v>
      </c>
      <c r="P1939" s="16">
        <f>IFERROR(_xlfn.IFNA(VLOOKUP(Fullmath[[#This Row],[M1]],$H$2:$L1938,4,FALSE),VLOOKUP(Fullmath[[#This Row],[M1]],$H1940:$L$2227,4,FALSE)),0)</f>
        <v>0</v>
      </c>
      <c r="S1939" s="15">
        <f>IFERROR(_xlfn.IFNA(VLOOKUP(Fullmath[[#This Row],[M2]],$H$2:$L1938,2,FALSE),VLOOKUP(Fullmath[[#This Row],[M2]],$H1940:$L$2227,2,FALSE)),0)</f>
        <v>0</v>
      </c>
      <c r="T1939" s="16">
        <f>IFERROR(_xlfn.IFNA(VLOOKUP(Fullmath[[#This Row],[M2]],$H$2:$L1938,4,FALSE),VLOOKUP(Fullmath[[#This Row],[M2]],$H1940:$L$2227,4,FALSE)),0)</f>
        <v>0</v>
      </c>
      <c r="W1939" s="15">
        <f>IFERROR(_xlfn.IFNA(VLOOKUP(Fullmath[[#This Row],[M3]],$H$2:$L1938,2,FALSE),VLOOKUP(Fullmath[[#This Row],[M3]],$H1940:$L$2227,2,FALSE)),0)</f>
        <v>0</v>
      </c>
      <c r="X1939" s="16">
        <f>IFERROR(_xlfn.IFNA(VLOOKUP(Fullmath[[#This Row],[M3]],$H$2:$L1938,4,FALSE),VLOOKUP(Fullmath[[#This Row],[M3]],$H1940:$L$2227,4,FALSE)),0)</f>
        <v>0</v>
      </c>
      <c r="AA1939" s="15">
        <f>IFERROR(_xlfn.IFNA(VLOOKUP(Fullmath[[#This Row],[M4]],$H$2:$L1938,2,FALSE),VLOOKUP(Fullmath[[#This Row],[M4]],$H1940:$L$2227,2,FALSE)),0)</f>
        <v>0</v>
      </c>
      <c r="AB1939" s="16">
        <f>IFERROR(_xlfn.IFNA(VLOOKUP(Fullmath[[#This Row],[M4]],$H$2:$L1938,4,FALSE),VLOOKUP(Fullmath[[#This Row],[M4]],$H1940:$L$2227,4,FALSE)),0)</f>
        <v>0</v>
      </c>
      <c r="AE1939" s="15">
        <f>IFERROR(_xlfn.IFNA(VLOOKUP(Fullmath[[#This Row],[M5]],$H$2:$L1938,2,FALSE),VLOOKUP(Fullmath[[#This Row],[M5]],$H1940:$L$2227,2,FALSE)),0)</f>
        <v>0</v>
      </c>
      <c r="AF1939" s="16">
        <f>IFERROR(_xlfn.IFNA(VLOOKUP(Fullmath[[#This Row],[M5]],$H$2:$L1938,4,FALSE),VLOOKUP(Fullmath[[#This Row],[M5]],$H1940:$L$2227,4,FALSE)),0)</f>
        <v>0</v>
      </c>
      <c r="AI1939" s="15">
        <f>IFERROR(_xlfn.IFNA(VLOOKUP(Fullmath[[#This Row],[M6]],$H$2:$L1938,2,FALSE),VLOOKUP(Fullmath[[#This Row],[M6]],$H1940:$L$2227,2,FALSE)),0)</f>
        <v>0</v>
      </c>
      <c r="AJ1939" s="16">
        <f>IFERROR(_xlfn.IFNA(VLOOKUP(Fullmath[[#This Row],[M6]],$H$2:$L1938,4,FALSE),VLOOKUP(Fullmath[[#This Row],[M6]],$H1940:$L$2227,4,FALSE)),0)</f>
        <v>0</v>
      </c>
      <c r="AM1939" s="6">
        <f>(IFERROR(VLOOKUP(AK1939,Components[[Name]:[Price]],2,FALSE),0))</f>
        <v>0</v>
      </c>
      <c r="AP1939" s="6">
        <f>(IFERROR(VLOOKUP(AN1939,Components[[Name]:[Price]],2,FALSE),0))</f>
        <v>0</v>
      </c>
      <c r="AS1939" s="6">
        <f>(IFERROR(VLOOKUP(AQ1939,Components[[Name]:[Price]],2,FALSE),0))</f>
        <v>0</v>
      </c>
      <c r="AV1939" s="6">
        <f>(IFERROR(VLOOKUP(AT1939,Components[[Name]:[Price]],2,FALSE),0))</f>
        <v>0</v>
      </c>
      <c r="AY1939" s="6">
        <f>(IFERROR(VLOOKUP(AW1939,Components[[Name]:[Price]],2,FALSE),0))</f>
        <v>0</v>
      </c>
      <c r="BB1939" s="6">
        <f>(IFERROR(VLOOKUP(AZ1939,Components[[Name]:[Price]],2,FALSE),0))</f>
        <v>0</v>
      </c>
    </row>
    <row r="1940" spans="9:54" x14ac:dyDescent="0.2">
      <c r="I1940" s="7" t="e">
        <f>Fullmath[[#This Row],[Total CP]]/Fullmath[[#This Row],[Quantity]]</f>
        <v>#DIV/0!</v>
      </c>
      <c r="J19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0" s="6" t="e">
        <f>Fullmath[[#This Row],[Mat Cost]]/Fullmath[[#This Row],[Quantity]]</f>
        <v>#DIV/0!</v>
      </c>
      <c r="L19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0" s="14"/>
      <c r="O1940" s="15">
        <f>IFERROR(_xlfn.IFNA(VLOOKUP(Fullmath[[#This Row],[M1]],$H$2:$L1939,2,FALSE),VLOOKUP(Fullmath[[#This Row],[M1]],$H1941:$L$2227,2,FALSE)),0)</f>
        <v>0</v>
      </c>
      <c r="P1940" s="16">
        <f>IFERROR(_xlfn.IFNA(VLOOKUP(Fullmath[[#This Row],[M1]],$H$2:$L1939,4,FALSE),VLOOKUP(Fullmath[[#This Row],[M1]],$H1941:$L$2227,4,FALSE)),0)</f>
        <v>0</v>
      </c>
      <c r="S1940" s="15">
        <f>IFERROR(_xlfn.IFNA(VLOOKUP(Fullmath[[#This Row],[M2]],$H$2:$L1939,2,FALSE),VLOOKUP(Fullmath[[#This Row],[M2]],$H1941:$L$2227,2,FALSE)),0)</f>
        <v>0</v>
      </c>
      <c r="T1940" s="16">
        <f>IFERROR(_xlfn.IFNA(VLOOKUP(Fullmath[[#This Row],[M2]],$H$2:$L1939,4,FALSE),VLOOKUP(Fullmath[[#This Row],[M2]],$H1941:$L$2227,4,FALSE)),0)</f>
        <v>0</v>
      </c>
      <c r="W1940" s="15">
        <f>IFERROR(_xlfn.IFNA(VLOOKUP(Fullmath[[#This Row],[M3]],$H$2:$L1939,2,FALSE),VLOOKUP(Fullmath[[#This Row],[M3]],$H1941:$L$2227,2,FALSE)),0)</f>
        <v>0</v>
      </c>
      <c r="X1940" s="16">
        <f>IFERROR(_xlfn.IFNA(VLOOKUP(Fullmath[[#This Row],[M3]],$H$2:$L1939,4,FALSE),VLOOKUP(Fullmath[[#This Row],[M3]],$H1941:$L$2227,4,FALSE)),0)</f>
        <v>0</v>
      </c>
      <c r="AA1940" s="15">
        <f>IFERROR(_xlfn.IFNA(VLOOKUP(Fullmath[[#This Row],[M4]],$H$2:$L1939,2,FALSE),VLOOKUP(Fullmath[[#This Row],[M4]],$H1941:$L$2227,2,FALSE)),0)</f>
        <v>0</v>
      </c>
      <c r="AB1940" s="16">
        <f>IFERROR(_xlfn.IFNA(VLOOKUP(Fullmath[[#This Row],[M4]],$H$2:$L1939,4,FALSE),VLOOKUP(Fullmath[[#This Row],[M4]],$H1941:$L$2227,4,FALSE)),0)</f>
        <v>0</v>
      </c>
      <c r="AE1940" s="15">
        <f>IFERROR(_xlfn.IFNA(VLOOKUP(Fullmath[[#This Row],[M5]],$H$2:$L1939,2,FALSE),VLOOKUP(Fullmath[[#This Row],[M5]],$H1941:$L$2227,2,FALSE)),0)</f>
        <v>0</v>
      </c>
      <c r="AF1940" s="16">
        <f>IFERROR(_xlfn.IFNA(VLOOKUP(Fullmath[[#This Row],[M5]],$H$2:$L1939,4,FALSE),VLOOKUP(Fullmath[[#This Row],[M5]],$H1941:$L$2227,4,FALSE)),0)</f>
        <v>0</v>
      </c>
      <c r="AI1940" s="15">
        <f>IFERROR(_xlfn.IFNA(VLOOKUP(Fullmath[[#This Row],[M6]],$H$2:$L1939,2,FALSE),VLOOKUP(Fullmath[[#This Row],[M6]],$H1941:$L$2227,2,FALSE)),0)</f>
        <v>0</v>
      </c>
      <c r="AJ1940" s="16">
        <f>IFERROR(_xlfn.IFNA(VLOOKUP(Fullmath[[#This Row],[M6]],$H$2:$L1939,4,FALSE),VLOOKUP(Fullmath[[#This Row],[M6]],$H1941:$L$2227,4,FALSE)),0)</f>
        <v>0</v>
      </c>
      <c r="AM1940" s="6">
        <f>(IFERROR(VLOOKUP(AK1940,Components[[Name]:[Price]],2,FALSE),0))</f>
        <v>0</v>
      </c>
      <c r="AP1940" s="6">
        <f>(IFERROR(VLOOKUP(AN1940,Components[[Name]:[Price]],2,FALSE),0))</f>
        <v>0</v>
      </c>
      <c r="AS1940" s="6">
        <f>(IFERROR(VLOOKUP(AQ1940,Components[[Name]:[Price]],2,FALSE),0))</f>
        <v>0</v>
      </c>
      <c r="AV1940" s="6">
        <f>(IFERROR(VLOOKUP(AT1940,Components[[Name]:[Price]],2,FALSE),0))</f>
        <v>0</v>
      </c>
      <c r="AY1940" s="6">
        <f>(IFERROR(VLOOKUP(AW1940,Components[[Name]:[Price]],2,FALSE),0))</f>
        <v>0</v>
      </c>
      <c r="BB1940" s="6">
        <f>(IFERROR(VLOOKUP(AZ1940,Components[[Name]:[Price]],2,FALSE),0))</f>
        <v>0</v>
      </c>
    </row>
    <row r="1941" spans="9:54" x14ac:dyDescent="0.2">
      <c r="I1941" s="7" t="e">
        <f>Fullmath[[#This Row],[Total CP]]/Fullmath[[#This Row],[Quantity]]</f>
        <v>#DIV/0!</v>
      </c>
      <c r="J19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1" s="6" t="e">
        <f>Fullmath[[#This Row],[Mat Cost]]/Fullmath[[#This Row],[Quantity]]</f>
        <v>#DIV/0!</v>
      </c>
      <c r="L19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1" s="14"/>
      <c r="O1941" s="15">
        <f>IFERROR(_xlfn.IFNA(VLOOKUP(Fullmath[[#This Row],[M1]],$H$2:$L1940,2,FALSE),VLOOKUP(Fullmath[[#This Row],[M1]],$H1942:$L$2227,2,FALSE)),0)</f>
        <v>0</v>
      </c>
      <c r="P1941" s="16">
        <f>IFERROR(_xlfn.IFNA(VLOOKUP(Fullmath[[#This Row],[M1]],$H$2:$L1940,4,FALSE),VLOOKUP(Fullmath[[#This Row],[M1]],$H1942:$L$2227,4,FALSE)),0)</f>
        <v>0</v>
      </c>
      <c r="S1941" s="15">
        <f>IFERROR(_xlfn.IFNA(VLOOKUP(Fullmath[[#This Row],[M2]],$H$2:$L1940,2,FALSE),VLOOKUP(Fullmath[[#This Row],[M2]],$H1942:$L$2227,2,FALSE)),0)</f>
        <v>0</v>
      </c>
      <c r="T1941" s="16">
        <f>IFERROR(_xlfn.IFNA(VLOOKUP(Fullmath[[#This Row],[M2]],$H$2:$L1940,4,FALSE),VLOOKUP(Fullmath[[#This Row],[M2]],$H1942:$L$2227,4,FALSE)),0)</f>
        <v>0</v>
      </c>
      <c r="W1941" s="15">
        <f>IFERROR(_xlfn.IFNA(VLOOKUP(Fullmath[[#This Row],[M3]],$H$2:$L1940,2,FALSE),VLOOKUP(Fullmath[[#This Row],[M3]],$H1942:$L$2227,2,FALSE)),0)</f>
        <v>0</v>
      </c>
      <c r="X1941" s="16">
        <f>IFERROR(_xlfn.IFNA(VLOOKUP(Fullmath[[#This Row],[M3]],$H$2:$L1940,4,FALSE),VLOOKUP(Fullmath[[#This Row],[M3]],$H1942:$L$2227,4,FALSE)),0)</f>
        <v>0</v>
      </c>
      <c r="AA1941" s="15">
        <f>IFERROR(_xlfn.IFNA(VLOOKUP(Fullmath[[#This Row],[M4]],$H$2:$L1940,2,FALSE),VLOOKUP(Fullmath[[#This Row],[M4]],$H1942:$L$2227,2,FALSE)),0)</f>
        <v>0</v>
      </c>
      <c r="AB1941" s="16">
        <f>IFERROR(_xlfn.IFNA(VLOOKUP(Fullmath[[#This Row],[M4]],$H$2:$L1940,4,FALSE),VLOOKUP(Fullmath[[#This Row],[M4]],$H1942:$L$2227,4,FALSE)),0)</f>
        <v>0</v>
      </c>
      <c r="AE1941" s="15">
        <f>IFERROR(_xlfn.IFNA(VLOOKUP(Fullmath[[#This Row],[M5]],$H$2:$L1940,2,FALSE),VLOOKUP(Fullmath[[#This Row],[M5]],$H1942:$L$2227,2,FALSE)),0)</f>
        <v>0</v>
      </c>
      <c r="AF1941" s="16">
        <f>IFERROR(_xlfn.IFNA(VLOOKUP(Fullmath[[#This Row],[M5]],$H$2:$L1940,4,FALSE),VLOOKUP(Fullmath[[#This Row],[M5]],$H1942:$L$2227,4,FALSE)),0)</f>
        <v>0</v>
      </c>
      <c r="AI1941" s="15">
        <f>IFERROR(_xlfn.IFNA(VLOOKUP(Fullmath[[#This Row],[M6]],$H$2:$L1940,2,FALSE),VLOOKUP(Fullmath[[#This Row],[M6]],$H1942:$L$2227,2,FALSE)),0)</f>
        <v>0</v>
      </c>
      <c r="AJ1941" s="16">
        <f>IFERROR(_xlfn.IFNA(VLOOKUP(Fullmath[[#This Row],[M6]],$H$2:$L1940,4,FALSE),VLOOKUP(Fullmath[[#This Row],[M6]],$H1942:$L$2227,4,FALSE)),0)</f>
        <v>0</v>
      </c>
      <c r="AM1941" s="6">
        <f>(IFERROR(VLOOKUP(AK1941,Components[[Name]:[Price]],2,FALSE),0))</f>
        <v>0</v>
      </c>
      <c r="AP1941" s="6">
        <f>(IFERROR(VLOOKUP(AN1941,Components[[Name]:[Price]],2,FALSE),0))</f>
        <v>0</v>
      </c>
      <c r="AS1941" s="6">
        <f>(IFERROR(VLOOKUP(AQ1941,Components[[Name]:[Price]],2,FALSE),0))</f>
        <v>0</v>
      </c>
      <c r="AV1941" s="6">
        <f>(IFERROR(VLOOKUP(AT1941,Components[[Name]:[Price]],2,FALSE),0))</f>
        <v>0</v>
      </c>
      <c r="AY1941" s="6">
        <f>(IFERROR(VLOOKUP(AW1941,Components[[Name]:[Price]],2,FALSE),0))</f>
        <v>0</v>
      </c>
      <c r="BB1941" s="6">
        <f>(IFERROR(VLOOKUP(AZ1941,Components[[Name]:[Price]],2,FALSE),0))</f>
        <v>0</v>
      </c>
    </row>
    <row r="1942" spans="9:54" x14ac:dyDescent="0.2">
      <c r="I1942" s="7" t="e">
        <f>Fullmath[[#This Row],[Total CP]]/Fullmath[[#This Row],[Quantity]]</f>
        <v>#DIV/0!</v>
      </c>
      <c r="J19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2" s="6" t="e">
        <f>Fullmath[[#This Row],[Mat Cost]]/Fullmath[[#This Row],[Quantity]]</f>
        <v>#DIV/0!</v>
      </c>
      <c r="L19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2" s="14"/>
      <c r="O1942" s="15">
        <f>IFERROR(_xlfn.IFNA(VLOOKUP(Fullmath[[#This Row],[M1]],$H$2:$L1941,2,FALSE),VLOOKUP(Fullmath[[#This Row],[M1]],$H1943:$L$2227,2,FALSE)),0)</f>
        <v>0</v>
      </c>
      <c r="P1942" s="16">
        <f>IFERROR(_xlfn.IFNA(VLOOKUP(Fullmath[[#This Row],[M1]],$H$2:$L1941,4,FALSE),VLOOKUP(Fullmath[[#This Row],[M1]],$H1943:$L$2227,4,FALSE)),0)</f>
        <v>0</v>
      </c>
      <c r="S1942" s="15">
        <f>IFERROR(_xlfn.IFNA(VLOOKUP(Fullmath[[#This Row],[M2]],$H$2:$L1941,2,FALSE),VLOOKUP(Fullmath[[#This Row],[M2]],$H1943:$L$2227,2,FALSE)),0)</f>
        <v>0</v>
      </c>
      <c r="T1942" s="16">
        <f>IFERROR(_xlfn.IFNA(VLOOKUP(Fullmath[[#This Row],[M2]],$H$2:$L1941,4,FALSE),VLOOKUP(Fullmath[[#This Row],[M2]],$H1943:$L$2227,4,FALSE)),0)</f>
        <v>0</v>
      </c>
      <c r="W1942" s="15">
        <f>IFERROR(_xlfn.IFNA(VLOOKUP(Fullmath[[#This Row],[M3]],$H$2:$L1941,2,FALSE),VLOOKUP(Fullmath[[#This Row],[M3]],$H1943:$L$2227,2,FALSE)),0)</f>
        <v>0</v>
      </c>
      <c r="X1942" s="16">
        <f>IFERROR(_xlfn.IFNA(VLOOKUP(Fullmath[[#This Row],[M3]],$H$2:$L1941,4,FALSE),VLOOKUP(Fullmath[[#This Row],[M3]],$H1943:$L$2227,4,FALSE)),0)</f>
        <v>0</v>
      </c>
      <c r="AA1942" s="15">
        <f>IFERROR(_xlfn.IFNA(VLOOKUP(Fullmath[[#This Row],[M4]],$H$2:$L1941,2,FALSE),VLOOKUP(Fullmath[[#This Row],[M4]],$H1943:$L$2227,2,FALSE)),0)</f>
        <v>0</v>
      </c>
      <c r="AB1942" s="16">
        <f>IFERROR(_xlfn.IFNA(VLOOKUP(Fullmath[[#This Row],[M4]],$H$2:$L1941,4,FALSE),VLOOKUP(Fullmath[[#This Row],[M4]],$H1943:$L$2227,4,FALSE)),0)</f>
        <v>0</v>
      </c>
      <c r="AE1942" s="15">
        <f>IFERROR(_xlfn.IFNA(VLOOKUP(Fullmath[[#This Row],[M5]],$H$2:$L1941,2,FALSE),VLOOKUP(Fullmath[[#This Row],[M5]],$H1943:$L$2227,2,FALSE)),0)</f>
        <v>0</v>
      </c>
      <c r="AF1942" s="16">
        <f>IFERROR(_xlfn.IFNA(VLOOKUP(Fullmath[[#This Row],[M5]],$H$2:$L1941,4,FALSE),VLOOKUP(Fullmath[[#This Row],[M5]],$H1943:$L$2227,4,FALSE)),0)</f>
        <v>0</v>
      </c>
      <c r="AI1942" s="15">
        <f>IFERROR(_xlfn.IFNA(VLOOKUP(Fullmath[[#This Row],[M6]],$H$2:$L1941,2,FALSE),VLOOKUP(Fullmath[[#This Row],[M6]],$H1943:$L$2227,2,FALSE)),0)</f>
        <v>0</v>
      </c>
      <c r="AJ1942" s="16">
        <f>IFERROR(_xlfn.IFNA(VLOOKUP(Fullmath[[#This Row],[M6]],$H$2:$L1941,4,FALSE),VLOOKUP(Fullmath[[#This Row],[M6]],$H1943:$L$2227,4,FALSE)),0)</f>
        <v>0</v>
      </c>
      <c r="AM1942" s="6">
        <f>(IFERROR(VLOOKUP(AK1942,Components[[Name]:[Price]],2,FALSE),0))</f>
        <v>0</v>
      </c>
      <c r="AP1942" s="6">
        <f>(IFERROR(VLOOKUP(AN1942,Components[[Name]:[Price]],2,FALSE),0))</f>
        <v>0</v>
      </c>
      <c r="AS1942" s="6">
        <f>(IFERROR(VLOOKUP(AQ1942,Components[[Name]:[Price]],2,FALSE),0))</f>
        <v>0</v>
      </c>
      <c r="AV1942" s="6">
        <f>(IFERROR(VLOOKUP(AT1942,Components[[Name]:[Price]],2,FALSE),0))</f>
        <v>0</v>
      </c>
      <c r="AY1942" s="6">
        <f>(IFERROR(VLOOKUP(AW1942,Components[[Name]:[Price]],2,FALSE),0))</f>
        <v>0</v>
      </c>
      <c r="BB1942" s="6">
        <f>(IFERROR(VLOOKUP(AZ1942,Components[[Name]:[Price]],2,FALSE),0))</f>
        <v>0</v>
      </c>
    </row>
    <row r="1943" spans="9:54" x14ac:dyDescent="0.2">
      <c r="I1943" s="7" t="e">
        <f>Fullmath[[#This Row],[Total CP]]/Fullmath[[#This Row],[Quantity]]</f>
        <v>#DIV/0!</v>
      </c>
      <c r="J19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3" s="6" t="e">
        <f>Fullmath[[#This Row],[Mat Cost]]/Fullmath[[#This Row],[Quantity]]</f>
        <v>#DIV/0!</v>
      </c>
      <c r="L19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3" s="14"/>
      <c r="O1943" s="15">
        <f>IFERROR(_xlfn.IFNA(VLOOKUP(Fullmath[[#This Row],[M1]],$H$2:$L1942,2,FALSE),VLOOKUP(Fullmath[[#This Row],[M1]],$H1944:$L$2227,2,FALSE)),0)</f>
        <v>0</v>
      </c>
      <c r="P1943" s="16">
        <f>IFERROR(_xlfn.IFNA(VLOOKUP(Fullmath[[#This Row],[M1]],$H$2:$L1942,4,FALSE),VLOOKUP(Fullmath[[#This Row],[M1]],$H1944:$L$2227,4,FALSE)),0)</f>
        <v>0</v>
      </c>
      <c r="S1943" s="15">
        <f>IFERROR(_xlfn.IFNA(VLOOKUP(Fullmath[[#This Row],[M2]],$H$2:$L1942,2,FALSE),VLOOKUP(Fullmath[[#This Row],[M2]],$H1944:$L$2227,2,FALSE)),0)</f>
        <v>0</v>
      </c>
      <c r="T1943" s="16">
        <f>IFERROR(_xlfn.IFNA(VLOOKUP(Fullmath[[#This Row],[M2]],$H$2:$L1942,4,FALSE),VLOOKUP(Fullmath[[#This Row],[M2]],$H1944:$L$2227,4,FALSE)),0)</f>
        <v>0</v>
      </c>
      <c r="W1943" s="15">
        <f>IFERROR(_xlfn.IFNA(VLOOKUP(Fullmath[[#This Row],[M3]],$H$2:$L1942,2,FALSE),VLOOKUP(Fullmath[[#This Row],[M3]],$H1944:$L$2227,2,FALSE)),0)</f>
        <v>0</v>
      </c>
      <c r="X1943" s="16">
        <f>IFERROR(_xlfn.IFNA(VLOOKUP(Fullmath[[#This Row],[M3]],$H$2:$L1942,4,FALSE),VLOOKUP(Fullmath[[#This Row],[M3]],$H1944:$L$2227,4,FALSE)),0)</f>
        <v>0</v>
      </c>
      <c r="AA1943" s="15">
        <f>IFERROR(_xlfn.IFNA(VLOOKUP(Fullmath[[#This Row],[M4]],$H$2:$L1942,2,FALSE),VLOOKUP(Fullmath[[#This Row],[M4]],$H1944:$L$2227,2,FALSE)),0)</f>
        <v>0</v>
      </c>
      <c r="AB1943" s="16">
        <f>IFERROR(_xlfn.IFNA(VLOOKUP(Fullmath[[#This Row],[M4]],$H$2:$L1942,4,FALSE),VLOOKUP(Fullmath[[#This Row],[M4]],$H1944:$L$2227,4,FALSE)),0)</f>
        <v>0</v>
      </c>
      <c r="AE1943" s="15">
        <f>IFERROR(_xlfn.IFNA(VLOOKUP(Fullmath[[#This Row],[M5]],$H$2:$L1942,2,FALSE),VLOOKUP(Fullmath[[#This Row],[M5]],$H1944:$L$2227,2,FALSE)),0)</f>
        <v>0</v>
      </c>
      <c r="AF1943" s="16">
        <f>IFERROR(_xlfn.IFNA(VLOOKUP(Fullmath[[#This Row],[M5]],$H$2:$L1942,4,FALSE),VLOOKUP(Fullmath[[#This Row],[M5]],$H1944:$L$2227,4,FALSE)),0)</f>
        <v>0</v>
      </c>
      <c r="AI1943" s="15">
        <f>IFERROR(_xlfn.IFNA(VLOOKUP(Fullmath[[#This Row],[M6]],$H$2:$L1942,2,FALSE),VLOOKUP(Fullmath[[#This Row],[M6]],$H1944:$L$2227,2,FALSE)),0)</f>
        <v>0</v>
      </c>
      <c r="AJ1943" s="16">
        <f>IFERROR(_xlfn.IFNA(VLOOKUP(Fullmath[[#This Row],[M6]],$H$2:$L1942,4,FALSE),VLOOKUP(Fullmath[[#This Row],[M6]],$H1944:$L$2227,4,FALSE)),0)</f>
        <v>0</v>
      </c>
      <c r="AM1943" s="6">
        <f>(IFERROR(VLOOKUP(AK1943,Components[[Name]:[Price]],2,FALSE),0))</f>
        <v>0</v>
      </c>
      <c r="AP1943" s="6">
        <f>(IFERROR(VLOOKUP(AN1943,Components[[Name]:[Price]],2,FALSE),0))</f>
        <v>0</v>
      </c>
      <c r="AS1943" s="6">
        <f>(IFERROR(VLOOKUP(AQ1943,Components[[Name]:[Price]],2,FALSE),0))</f>
        <v>0</v>
      </c>
      <c r="AV1943" s="6">
        <f>(IFERROR(VLOOKUP(AT1943,Components[[Name]:[Price]],2,FALSE),0))</f>
        <v>0</v>
      </c>
      <c r="AY1943" s="6">
        <f>(IFERROR(VLOOKUP(AW1943,Components[[Name]:[Price]],2,FALSE),0))</f>
        <v>0</v>
      </c>
      <c r="BB1943" s="6">
        <f>(IFERROR(VLOOKUP(AZ1943,Components[[Name]:[Price]],2,FALSE),0))</f>
        <v>0</v>
      </c>
    </row>
    <row r="1944" spans="9:54" x14ac:dyDescent="0.2">
      <c r="I1944" s="7" t="e">
        <f>Fullmath[[#This Row],[Total CP]]/Fullmath[[#This Row],[Quantity]]</f>
        <v>#DIV/0!</v>
      </c>
      <c r="J19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4" s="6" t="e">
        <f>Fullmath[[#This Row],[Mat Cost]]/Fullmath[[#This Row],[Quantity]]</f>
        <v>#DIV/0!</v>
      </c>
      <c r="L19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4" s="14"/>
      <c r="O1944" s="15">
        <f>IFERROR(_xlfn.IFNA(VLOOKUP(Fullmath[[#This Row],[M1]],$H$2:$L1943,2,FALSE),VLOOKUP(Fullmath[[#This Row],[M1]],$H1945:$L$2227,2,FALSE)),0)</f>
        <v>0</v>
      </c>
      <c r="P1944" s="16">
        <f>IFERROR(_xlfn.IFNA(VLOOKUP(Fullmath[[#This Row],[M1]],$H$2:$L1943,4,FALSE),VLOOKUP(Fullmath[[#This Row],[M1]],$H1945:$L$2227,4,FALSE)),0)</f>
        <v>0</v>
      </c>
      <c r="S1944" s="15">
        <f>IFERROR(_xlfn.IFNA(VLOOKUP(Fullmath[[#This Row],[M2]],$H$2:$L1943,2,FALSE),VLOOKUP(Fullmath[[#This Row],[M2]],$H1945:$L$2227,2,FALSE)),0)</f>
        <v>0</v>
      </c>
      <c r="T1944" s="16">
        <f>IFERROR(_xlfn.IFNA(VLOOKUP(Fullmath[[#This Row],[M2]],$H$2:$L1943,4,FALSE),VLOOKUP(Fullmath[[#This Row],[M2]],$H1945:$L$2227,4,FALSE)),0)</f>
        <v>0</v>
      </c>
      <c r="W1944" s="15">
        <f>IFERROR(_xlfn.IFNA(VLOOKUP(Fullmath[[#This Row],[M3]],$H$2:$L1943,2,FALSE),VLOOKUP(Fullmath[[#This Row],[M3]],$H1945:$L$2227,2,FALSE)),0)</f>
        <v>0</v>
      </c>
      <c r="X1944" s="16">
        <f>IFERROR(_xlfn.IFNA(VLOOKUP(Fullmath[[#This Row],[M3]],$H$2:$L1943,4,FALSE),VLOOKUP(Fullmath[[#This Row],[M3]],$H1945:$L$2227,4,FALSE)),0)</f>
        <v>0</v>
      </c>
      <c r="AA1944" s="15">
        <f>IFERROR(_xlfn.IFNA(VLOOKUP(Fullmath[[#This Row],[M4]],$H$2:$L1943,2,FALSE),VLOOKUP(Fullmath[[#This Row],[M4]],$H1945:$L$2227,2,FALSE)),0)</f>
        <v>0</v>
      </c>
      <c r="AB1944" s="16">
        <f>IFERROR(_xlfn.IFNA(VLOOKUP(Fullmath[[#This Row],[M4]],$H$2:$L1943,4,FALSE),VLOOKUP(Fullmath[[#This Row],[M4]],$H1945:$L$2227,4,FALSE)),0)</f>
        <v>0</v>
      </c>
      <c r="AE1944" s="15">
        <f>IFERROR(_xlfn.IFNA(VLOOKUP(Fullmath[[#This Row],[M5]],$H$2:$L1943,2,FALSE),VLOOKUP(Fullmath[[#This Row],[M5]],$H1945:$L$2227,2,FALSE)),0)</f>
        <v>0</v>
      </c>
      <c r="AF1944" s="16">
        <f>IFERROR(_xlfn.IFNA(VLOOKUP(Fullmath[[#This Row],[M5]],$H$2:$L1943,4,FALSE),VLOOKUP(Fullmath[[#This Row],[M5]],$H1945:$L$2227,4,FALSE)),0)</f>
        <v>0</v>
      </c>
      <c r="AI1944" s="15">
        <f>IFERROR(_xlfn.IFNA(VLOOKUP(Fullmath[[#This Row],[M6]],$H$2:$L1943,2,FALSE),VLOOKUP(Fullmath[[#This Row],[M6]],$H1945:$L$2227,2,FALSE)),0)</f>
        <v>0</v>
      </c>
      <c r="AJ1944" s="16">
        <f>IFERROR(_xlfn.IFNA(VLOOKUP(Fullmath[[#This Row],[M6]],$H$2:$L1943,4,FALSE),VLOOKUP(Fullmath[[#This Row],[M6]],$H1945:$L$2227,4,FALSE)),0)</f>
        <v>0</v>
      </c>
      <c r="AM1944" s="6">
        <f>(IFERROR(VLOOKUP(AK1944,Components[[Name]:[Price]],2,FALSE),0))</f>
        <v>0</v>
      </c>
      <c r="AP1944" s="6">
        <f>(IFERROR(VLOOKUP(AN1944,Components[[Name]:[Price]],2,FALSE),0))</f>
        <v>0</v>
      </c>
      <c r="AS1944" s="6">
        <f>(IFERROR(VLOOKUP(AQ1944,Components[[Name]:[Price]],2,FALSE),0))</f>
        <v>0</v>
      </c>
      <c r="AV1944" s="6">
        <f>(IFERROR(VLOOKUP(AT1944,Components[[Name]:[Price]],2,FALSE),0))</f>
        <v>0</v>
      </c>
      <c r="AY1944" s="6">
        <f>(IFERROR(VLOOKUP(AW1944,Components[[Name]:[Price]],2,FALSE),0))</f>
        <v>0</v>
      </c>
      <c r="BB1944" s="6">
        <f>(IFERROR(VLOOKUP(AZ1944,Components[[Name]:[Price]],2,FALSE),0))</f>
        <v>0</v>
      </c>
    </row>
    <row r="1945" spans="9:54" x14ac:dyDescent="0.2">
      <c r="I1945" s="7" t="e">
        <f>Fullmath[[#This Row],[Total CP]]/Fullmath[[#This Row],[Quantity]]</f>
        <v>#DIV/0!</v>
      </c>
      <c r="J19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5" s="6" t="e">
        <f>Fullmath[[#This Row],[Mat Cost]]/Fullmath[[#This Row],[Quantity]]</f>
        <v>#DIV/0!</v>
      </c>
      <c r="L19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5" s="14"/>
      <c r="O1945" s="15">
        <f>IFERROR(_xlfn.IFNA(VLOOKUP(Fullmath[[#This Row],[M1]],$H$2:$L1944,2,FALSE),VLOOKUP(Fullmath[[#This Row],[M1]],$H1946:$L$2227,2,FALSE)),0)</f>
        <v>0</v>
      </c>
      <c r="P1945" s="16">
        <f>IFERROR(_xlfn.IFNA(VLOOKUP(Fullmath[[#This Row],[M1]],$H$2:$L1944,4,FALSE),VLOOKUP(Fullmath[[#This Row],[M1]],$H1946:$L$2227,4,FALSE)),0)</f>
        <v>0</v>
      </c>
      <c r="S1945" s="15">
        <f>IFERROR(_xlfn.IFNA(VLOOKUP(Fullmath[[#This Row],[M2]],$H$2:$L1944,2,FALSE),VLOOKUP(Fullmath[[#This Row],[M2]],$H1946:$L$2227,2,FALSE)),0)</f>
        <v>0</v>
      </c>
      <c r="T1945" s="16">
        <f>IFERROR(_xlfn.IFNA(VLOOKUP(Fullmath[[#This Row],[M2]],$H$2:$L1944,4,FALSE),VLOOKUP(Fullmath[[#This Row],[M2]],$H1946:$L$2227,4,FALSE)),0)</f>
        <v>0</v>
      </c>
      <c r="W1945" s="15">
        <f>IFERROR(_xlfn.IFNA(VLOOKUP(Fullmath[[#This Row],[M3]],$H$2:$L1944,2,FALSE),VLOOKUP(Fullmath[[#This Row],[M3]],$H1946:$L$2227,2,FALSE)),0)</f>
        <v>0</v>
      </c>
      <c r="X1945" s="16">
        <f>IFERROR(_xlfn.IFNA(VLOOKUP(Fullmath[[#This Row],[M3]],$H$2:$L1944,4,FALSE),VLOOKUP(Fullmath[[#This Row],[M3]],$H1946:$L$2227,4,FALSE)),0)</f>
        <v>0</v>
      </c>
      <c r="AA1945" s="15">
        <f>IFERROR(_xlfn.IFNA(VLOOKUP(Fullmath[[#This Row],[M4]],$H$2:$L1944,2,FALSE),VLOOKUP(Fullmath[[#This Row],[M4]],$H1946:$L$2227,2,FALSE)),0)</f>
        <v>0</v>
      </c>
      <c r="AB1945" s="16">
        <f>IFERROR(_xlfn.IFNA(VLOOKUP(Fullmath[[#This Row],[M4]],$H$2:$L1944,4,FALSE),VLOOKUP(Fullmath[[#This Row],[M4]],$H1946:$L$2227,4,FALSE)),0)</f>
        <v>0</v>
      </c>
      <c r="AE1945" s="15">
        <f>IFERROR(_xlfn.IFNA(VLOOKUP(Fullmath[[#This Row],[M5]],$H$2:$L1944,2,FALSE),VLOOKUP(Fullmath[[#This Row],[M5]],$H1946:$L$2227,2,FALSE)),0)</f>
        <v>0</v>
      </c>
      <c r="AF1945" s="16">
        <f>IFERROR(_xlfn.IFNA(VLOOKUP(Fullmath[[#This Row],[M5]],$H$2:$L1944,4,FALSE),VLOOKUP(Fullmath[[#This Row],[M5]],$H1946:$L$2227,4,FALSE)),0)</f>
        <v>0</v>
      </c>
      <c r="AI1945" s="15">
        <f>IFERROR(_xlfn.IFNA(VLOOKUP(Fullmath[[#This Row],[M6]],$H$2:$L1944,2,FALSE),VLOOKUP(Fullmath[[#This Row],[M6]],$H1946:$L$2227,2,FALSE)),0)</f>
        <v>0</v>
      </c>
      <c r="AJ1945" s="16">
        <f>IFERROR(_xlfn.IFNA(VLOOKUP(Fullmath[[#This Row],[M6]],$H$2:$L1944,4,FALSE),VLOOKUP(Fullmath[[#This Row],[M6]],$H1946:$L$2227,4,FALSE)),0)</f>
        <v>0</v>
      </c>
      <c r="AM1945" s="6">
        <f>(IFERROR(VLOOKUP(AK1945,Components[[Name]:[Price]],2,FALSE),0))</f>
        <v>0</v>
      </c>
      <c r="AP1945" s="6">
        <f>(IFERROR(VLOOKUP(AN1945,Components[[Name]:[Price]],2,FALSE),0))</f>
        <v>0</v>
      </c>
      <c r="AS1945" s="6">
        <f>(IFERROR(VLOOKUP(AQ1945,Components[[Name]:[Price]],2,FALSE),0))</f>
        <v>0</v>
      </c>
      <c r="AV1945" s="6">
        <f>(IFERROR(VLOOKUP(AT1945,Components[[Name]:[Price]],2,FALSE),0))</f>
        <v>0</v>
      </c>
      <c r="AY1945" s="6">
        <f>(IFERROR(VLOOKUP(AW1945,Components[[Name]:[Price]],2,FALSE),0))</f>
        <v>0</v>
      </c>
      <c r="BB1945" s="6">
        <f>(IFERROR(VLOOKUP(AZ1945,Components[[Name]:[Price]],2,FALSE),0))</f>
        <v>0</v>
      </c>
    </row>
    <row r="1946" spans="9:54" x14ac:dyDescent="0.2">
      <c r="I1946" s="7" t="e">
        <f>Fullmath[[#This Row],[Total CP]]/Fullmath[[#This Row],[Quantity]]</f>
        <v>#DIV/0!</v>
      </c>
      <c r="J19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6" s="6" t="e">
        <f>Fullmath[[#This Row],[Mat Cost]]/Fullmath[[#This Row],[Quantity]]</f>
        <v>#DIV/0!</v>
      </c>
      <c r="L19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6" s="14"/>
      <c r="O1946" s="15">
        <f>IFERROR(_xlfn.IFNA(VLOOKUP(Fullmath[[#This Row],[M1]],$H$2:$L1945,2,FALSE),VLOOKUP(Fullmath[[#This Row],[M1]],$H1947:$L$2227,2,FALSE)),0)</f>
        <v>0</v>
      </c>
      <c r="P1946" s="16">
        <f>IFERROR(_xlfn.IFNA(VLOOKUP(Fullmath[[#This Row],[M1]],$H$2:$L1945,4,FALSE),VLOOKUP(Fullmath[[#This Row],[M1]],$H1947:$L$2227,4,FALSE)),0)</f>
        <v>0</v>
      </c>
      <c r="S1946" s="15">
        <f>IFERROR(_xlfn.IFNA(VLOOKUP(Fullmath[[#This Row],[M2]],$H$2:$L1945,2,FALSE),VLOOKUP(Fullmath[[#This Row],[M2]],$H1947:$L$2227,2,FALSE)),0)</f>
        <v>0</v>
      </c>
      <c r="T1946" s="16">
        <f>IFERROR(_xlfn.IFNA(VLOOKUP(Fullmath[[#This Row],[M2]],$H$2:$L1945,4,FALSE),VLOOKUP(Fullmath[[#This Row],[M2]],$H1947:$L$2227,4,FALSE)),0)</f>
        <v>0</v>
      </c>
      <c r="W1946" s="15">
        <f>IFERROR(_xlfn.IFNA(VLOOKUP(Fullmath[[#This Row],[M3]],$H$2:$L1945,2,FALSE),VLOOKUP(Fullmath[[#This Row],[M3]],$H1947:$L$2227,2,FALSE)),0)</f>
        <v>0</v>
      </c>
      <c r="X1946" s="16">
        <f>IFERROR(_xlfn.IFNA(VLOOKUP(Fullmath[[#This Row],[M3]],$H$2:$L1945,4,FALSE),VLOOKUP(Fullmath[[#This Row],[M3]],$H1947:$L$2227,4,FALSE)),0)</f>
        <v>0</v>
      </c>
      <c r="AA1946" s="15">
        <f>IFERROR(_xlfn.IFNA(VLOOKUP(Fullmath[[#This Row],[M4]],$H$2:$L1945,2,FALSE),VLOOKUP(Fullmath[[#This Row],[M4]],$H1947:$L$2227,2,FALSE)),0)</f>
        <v>0</v>
      </c>
      <c r="AB1946" s="16">
        <f>IFERROR(_xlfn.IFNA(VLOOKUP(Fullmath[[#This Row],[M4]],$H$2:$L1945,4,FALSE),VLOOKUP(Fullmath[[#This Row],[M4]],$H1947:$L$2227,4,FALSE)),0)</f>
        <v>0</v>
      </c>
      <c r="AE1946" s="15">
        <f>IFERROR(_xlfn.IFNA(VLOOKUP(Fullmath[[#This Row],[M5]],$H$2:$L1945,2,FALSE),VLOOKUP(Fullmath[[#This Row],[M5]],$H1947:$L$2227,2,FALSE)),0)</f>
        <v>0</v>
      </c>
      <c r="AF1946" s="16">
        <f>IFERROR(_xlfn.IFNA(VLOOKUP(Fullmath[[#This Row],[M5]],$H$2:$L1945,4,FALSE),VLOOKUP(Fullmath[[#This Row],[M5]],$H1947:$L$2227,4,FALSE)),0)</f>
        <v>0</v>
      </c>
      <c r="AI1946" s="15">
        <f>IFERROR(_xlfn.IFNA(VLOOKUP(Fullmath[[#This Row],[M6]],$H$2:$L1945,2,FALSE),VLOOKUP(Fullmath[[#This Row],[M6]],$H1947:$L$2227,2,FALSE)),0)</f>
        <v>0</v>
      </c>
      <c r="AJ1946" s="16">
        <f>IFERROR(_xlfn.IFNA(VLOOKUP(Fullmath[[#This Row],[M6]],$H$2:$L1945,4,FALSE),VLOOKUP(Fullmath[[#This Row],[M6]],$H1947:$L$2227,4,FALSE)),0)</f>
        <v>0</v>
      </c>
      <c r="AM1946" s="6">
        <f>(IFERROR(VLOOKUP(AK1946,Components[[Name]:[Price]],2,FALSE),0))</f>
        <v>0</v>
      </c>
      <c r="AP1946" s="6">
        <f>(IFERROR(VLOOKUP(AN1946,Components[[Name]:[Price]],2,FALSE),0))</f>
        <v>0</v>
      </c>
      <c r="AS1946" s="6">
        <f>(IFERROR(VLOOKUP(AQ1946,Components[[Name]:[Price]],2,FALSE),0))</f>
        <v>0</v>
      </c>
      <c r="AV1946" s="6">
        <f>(IFERROR(VLOOKUP(AT1946,Components[[Name]:[Price]],2,FALSE),0))</f>
        <v>0</v>
      </c>
      <c r="AY1946" s="6">
        <f>(IFERROR(VLOOKUP(AW1946,Components[[Name]:[Price]],2,FALSE),0))</f>
        <v>0</v>
      </c>
      <c r="BB1946" s="6">
        <f>(IFERROR(VLOOKUP(AZ1946,Components[[Name]:[Price]],2,FALSE),0))</f>
        <v>0</v>
      </c>
    </row>
    <row r="1947" spans="9:54" x14ac:dyDescent="0.2">
      <c r="I1947" s="7" t="e">
        <f>Fullmath[[#This Row],[Total CP]]/Fullmath[[#This Row],[Quantity]]</f>
        <v>#DIV/0!</v>
      </c>
      <c r="J19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7" s="6" t="e">
        <f>Fullmath[[#This Row],[Mat Cost]]/Fullmath[[#This Row],[Quantity]]</f>
        <v>#DIV/0!</v>
      </c>
      <c r="L19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7" s="14"/>
      <c r="O1947" s="15">
        <f>IFERROR(_xlfn.IFNA(VLOOKUP(Fullmath[[#This Row],[M1]],$H$2:$L1946,2,FALSE),VLOOKUP(Fullmath[[#This Row],[M1]],$H1948:$L$2227,2,FALSE)),0)</f>
        <v>0</v>
      </c>
      <c r="P1947" s="16">
        <f>IFERROR(_xlfn.IFNA(VLOOKUP(Fullmath[[#This Row],[M1]],$H$2:$L1946,4,FALSE),VLOOKUP(Fullmath[[#This Row],[M1]],$H1948:$L$2227,4,FALSE)),0)</f>
        <v>0</v>
      </c>
      <c r="S1947" s="15">
        <f>IFERROR(_xlfn.IFNA(VLOOKUP(Fullmath[[#This Row],[M2]],$H$2:$L1946,2,FALSE),VLOOKUP(Fullmath[[#This Row],[M2]],$H1948:$L$2227,2,FALSE)),0)</f>
        <v>0</v>
      </c>
      <c r="T1947" s="16">
        <f>IFERROR(_xlfn.IFNA(VLOOKUP(Fullmath[[#This Row],[M2]],$H$2:$L1946,4,FALSE),VLOOKUP(Fullmath[[#This Row],[M2]],$H1948:$L$2227,4,FALSE)),0)</f>
        <v>0</v>
      </c>
      <c r="W1947" s="15">
        <f>IFERROR(_xlfn.IFNA(VLOOKUP(Fullmath[[#This Row],[M3]],$H$2:$L1946,2,FALSE),VLOOKUP(Fullmath[[#This Row],[M3]],$H1948:$L$2227,2,FALSE)),0)</f>
        <v>0</v>
      </c>
      <c r="X1947" s="16">
        <f>IFERROR(_xlfn.IFNA(VLOOKUP(Fullmath[[#This Row],[M3]],$H$2:$L1946,4,FALSE),VLOOKUP(Fullmath[[#This Row],[M3]],$H1948:$L$2227,4,FALSE)),0)</f>
        <v>0</v>
      </c>
      <c r="AA1947" s="15">
        <f>IFERROR(_xlfn.IFNA(VLOOKUP(Fullmath[[#This Row],[M4]],$H$2:$L1946,2,FALSE),VLOOKUP(Fullmath[[#This Row],[M4]],$H1948:$L$2227,2,FALSE)),0)</f>
        <v>0</v>
      </c>
      <c r="AB1947" s="16">
        <f>IFERROR(_xlfn.IFNA(VLOOKUP(Fullmath[[#This Row],[M4]],$H$2:$L1946,4,FALSE),VLOOKUP(Fullmath[[#This Row],[M4]],$H1948:$L$2227,4,FALSE)),0)</f>
        <v>0</v>
      </c>
      <c r="AE1947" s="15">
        <f>IFERROR(_xlfn.IFNA(VLOOKUP(Fullmath[[#This Row],[M5]],$H$2:$L1946,2,FALSE),VLOOKUP(Fullmath[[#This Row],[M5]],$H1948:$L$2227,2,FALSE)),0)</f>
        <v>0</v>
      </c>
      <c r="AF1947" s="16">
        <f>IFERROR(_xlfn.IFNA(VLOOKUP(Fullmath[[#This Row],[M5]],$H$2:$L1946,4,FALSE),VLOOKUP(Fullmath[[#This Row],[M5]],$H1948:$L$2227,4,FALSE)),0)</f>
        <v>0</v>
      </c>
      <c r="AI1947" s="15">
        <f>IFERROR(_xlfn.IFNA(VLOOKUP(Fullmath[[#This Row],[M6]],$H$2:$L1946,2,FALSE),VLOOKUP(Fullmath[[#This Row],[M6]],$H1948:$L$2227,2,FALSE)),0)</f>
        <v>0</v>
      </c>
      <c r="AJ1947" s="16">
        <f>IFERROR(_xlfn.IFNA(VLOOKUP(Fullmath[[#This Row],[M6]],$H$2:$L1946,4,FALSE),VLOOKUP(Fullmath[[#This Row],[M6]],$H1948:$L$2227,4,FALSE)),0)</f>
        <v>0</v>
      </c>
      <c r="AM1947" s="6">
        <f>(IFERROR(VLOOKUP(AK1947,Components[[Name]:[Price]],2,FALSE),0))</f>
        <v>0</v>
      </c>
      <c r="AP1947" s="6">
        <f>(IFERROR(VLOOKUP(AN1947,Components[[Name]:[Price]],2,FALSE),0))</f>
        <v>0</v>
      </c>
      <c r="AS1947" s="6">
        <f>(IFERROR(VLOOKUP(AQ1947,Components[[Name]:[Price]],2,FALSE),0))</f>
        <v>0</v>
      </c>
      <c r="AV1947" s="6">
        <f>(IFERROR(VLOOKUP(AT1947,Components[[Name]:[Price]],2,FALSE),0))</f>
        <v>0</v>
      </c>
      <c r="AY1947" s="6">
        <f>(IFERROR(VLOOKUP(AW1947,Components[[Name]:[Price]],2,FALSE),0))</f>
        <v>0</v>
      </c>
      <c r="BB1947" s="6">
        <f>(IFERROR(VLOOKUP(AZ1947,Components[[Name]:[Price]],2,FALSE),0))</f>
        <v>0</v>
      </c>
    </row>
    <row r="1948" spans="9:54" x14ac:dyDescent="0.2">
      <c r="I1948" s="7" t="e">
        <f>Fullmath[[#This Row],[Total CP]]/Fullmath[[#This Row],[Quantity]]</f>
        <v>#DIV/0!</v>
      </c>
      <c r="J19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8" s="6" t="e">
        <f>Fullmath[[#This Row],[Mat Cost]]/Fullmath[[#This Row],[Quantity]]</f>
        <v>#DIV/0!</v>
      </c>
      <c r="L19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8" s="14"/>
      <c r="O1948" s="15">
        <f>IFERROR(_xlfn.IFNA(VLOOKUP(Fullmath[[#This Row],[M1]],$H$2:$L1947,2,FALSE),VLOOKUP(Fullmath[[#This Row],[M1]],$H1949:$L$2227,2,FALSE)),0)</f>
        <v>0</v>
      </c>
      <c r="P1948" s="16">
        <f>IFERROR(_xlfn.IFNA(VLOOKUP(Fullmath[[#This Row],[M1]],$H$2:$L1947,4,FALSE),VLOOKUP(Fullmath[[#This Row],[M1]],$H1949:$L$2227,4,FALSE)),0)</f>
        <v>0</v>
      </c>
      <c r="S1948" s="15">
        <f>IFERROR(_xlfn.IFNA(VLOOKUP(Fullmath[[#This Row],[M2]],$H$2:$L1947,2,FALSE),VLOOKUP(Fullmath[[#This Row],[M2]],$H1949:$L$2227,2,FALSE)),0)</f>
        <v>0</v>
      </c>
      <c r="T1948" s="16">
        <f>IFERROR(_xlfn.IFNA(VLOOKUP(Fullmath[[#This Row],[M2]],$H$2:$L1947,4,FALSE),VLOOKUP(Fullmath[[#This Row],[M2]],$H1949:$L$2227,4,FALSE)),0)</f>
        <v>0</v>
      </c>
      <c r="W1948" s="15">
        <f>IFERROR(_xlfn.IFNA(VLOOKUP(Fullmath[[#This Row],[M3]],$H$2:$L1947,2,FALSE),VLOOKUP(Fullmath[[#This Row],[M3]],$H1949:$L$2227,2,FALSE)),0)</f>
        <v>0</v>
      </c>
      <c r="X1948" s="16">
        <f>IFERROR(_xlfn.IFNA(VLOOKUP(Fullmath[[#This Row],[M3]],$H$2:$L1947,4,FALSE),VLOOKUP(Fullmath[[#This Row],[M3]],$H1949:$L$2227,4,FALSE)),0)</f>
        <v>0</v>
      </c>
      <c r="AA1948" s="15">
        <f>IFERROR(_xlfn.IFNA(VLOOKUP(Fullmath[[#This Row],[M4]],$H$2:$L1947,2,FALSE),VLOOKUP(Fullmath[[#This Row],[M4]],$H1949:$L$2227,2,FALSE)),0)</f>
        <v>0</v>
      </c>
      <c r="AB1948" s="16">
        <f>IFERROR(_xlfn.IFNA(VLOOKUP(Fullmath[[#This Row],[M4]],$H$2:$L1947,4,FALSE),VLOOKUP(Fullmath[[#This Row],[M4]],$H1949:$L$2227,4,FALSE)),0)</f>
        <v>0</v>
      </c>
      <c r="AE1948" s="15">
        <f>IFERROR(_xlfn.IFNA(VLOOKUP(Fullmath[[#This Row],[M5]],$H$2:$L1947,2,FALSE),VLOOKUP(Fullmath[[#This Row],[M5]],$H1949:$L$2227,2,FALSE)),0)</f>
        <v>0</v>
      </c>
      <c r="AF1948" s="16">
        <f>IFERROR(_xlfn.IFNA(VLOOKUP(Fullmath[[#This Row],[M5]],$H$2:$L1947,4,FALSE),VLOOKUP(Fullmath[[#This Row],[M5]],$H1949:$L$2227,4,FALSE)),0)</f>
        <v>0</v>
      </c>
      <c r="AI1948" s="15">
        <f>IFERROR(_xlfn.IFNA(VLOOKUP(Fullmath[[#This Row],[M6]],$H$2:$L1947,2,FALSE),VLOOKUP(Fullmath[[#This Row],[M6]],$H1949:$L$2227,2,FALSE)),0)</f>
        <v>0</v>
      </c>
      <c r="AJ1948" s="16">
        <f>IFERROR(_xlfn.IFNA(VLOOKUP(Fullmath[[#This Row],[M6]],$H$2:$L1947,4,FALSE),VLOOKUP(Fullmath[[#This Row],[M6]],$H1949:$L$2227,4,FALSE)),0)</f>
        <v>0</v>
      </c>
      <c r="AM1948" s="6">
        <f>(IFERROR(VLOOKUP(AK1948,Components[[Name]:[Price]],2,FALSE),0))</f>
        <v>0</v>
      </c>
      <c r="AP1948" s="6">
        <f>(IFERROR(VLOOKUP(AN1948,Components[[Name]:[Price]],2,FALSE),0))</f>
        <v>0</v>
      </c>
      <c r="AS1948" s="6">
        <f>(IFERROR(VLOOKUP(AQ1948,Components[[Name]:[Price]],2,FALSE),0))</f>
        <v>0</v>
      </c>
      <c r="AV1948" s="6">
        <f>(IFERROR(VLOOKUP(AT1948,Components[[Name]:[Price]],2,FALSE),0))</f>
        <v>0</v>
      </c>
      <c r="AY1948" s="6">
        <f>(IFERROR(VLOOKUP(AW1948,Components[[Name]:[Price]],2,FALSE),0))</f>
        <v>0</v>
      </c>
      <c r="BB1948" s="6">
        <f>(IFERROR(VLOOKUP(AZ1948,Components[[Name]:[Price]],2,FALSE),0))</f>
        <v>0</v>
      </c>
    </row>
    <row r="1949" spans="9:54" x14ac:dyDescent="0.2">
      <c r="I1949" s="7" t="e">
        <f>Fullmath[[#This Row],[Total CP]]/Fullmath[[#This Row],[Quantity]]</f>
        <v>#DIV/0!</v>
      </c>
      <c r="J19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49" s="6" t="e">
        <f>Fullmath[[#This Row],[Mat Cost]]/Fullmath[[#This Row],[Quantity]]</f>
        <v>#DIV/0!</v>
      </c>
      <c r="L19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49" s="14"/>
      <c r="O1949" s="15">
        <f>IFERROR(_xlfn.IFNA(VLOOKUP(Fullmath[[#This Row],[M1]],$H$2:$L1948,2,FALSE),VLOOKUP(Fullmath[[#This Row],[M1]],$H1950:$L$2227,2,FALSE)),0)</f>
        <v>0</v>
      </c>
      <c r="P1949" s="16">
        <f>IFERROR(_xlfn.IFNA(VLOOKUP(Fullmath[[#This Row],[M1]],$H$2:$L1948,4,FALSE),VLOOKUP(Fullmath[[#This Row],[M1]],$H1950:$L$2227,4,FALSE)),0)</f>
        <v>0</v>
      </c>
      <c r="S1949" s="15">
        <f>IFERROR(_xlfn.IFNA(VLOOKUP(Fullmath[[#This Row],[M2]],$H$2:$L1948,2,FALSE),VLOOKUP(Fullmath[[#This Row],[M2]],$H1950:$L$2227,2,FALSE)),0)</f>
        <v>0</v>
      </c>
      <c r="T1949" s="16">
        <f>IFERROR(_xlfn.IFNA(VLOOKUP(Fullmath[[#This Row],[M2]],$H$2:$L1948,4,FALSE),VLOOKUP(Fullmath[[#This Row],[M2]],$H1950:$L$2227,4,FALSE)),0)</f>
        <v>0</v>
      </c>
      <c r="W1949" s="15">
        <f>IFERROR(_xlfn.IFNA(VLOOKUP(Fullmath[[#This Row],[M3]],$H$2:$L1948,2,FALSE),VLOOKUP(Fullmath[[#This Row],[M3]],$H1950:$L$2227,2,FALSE)),0)</f>
        <v>0</v>
      </c>
      <c r="X1949" s="16">
        <f>IFERROR(_xlfn.IFNA(VLOOKUP(Fullmath[[#This Row],[M3]],$H$2:$L1948,4,FALSE),VLOOKUP(Fullmath[[#This Row],[M3]],$H1950:$L$2227,4,FALSE)),0)</f>
        <v>0</v>
      </c>
      <c r="AA1949" s="15">
        <f>IFERROR(_xlfn.IFNA(VLOOKUP(Fullmath[[#This Row],[M4]],$H$2:$L1948,2,FALSE),VLOOKUP(Fullmath[[#This Row],[M4]],$H1950:$L$2227,2,FALSE)),0)</f>
        <v>0</v>
      </c>
      <c r="AB1949" s="16">
        <f>IFERROR(_xlfn.IFNA(VLOOKUP(Fullmath[[#This Row],[M4]],$H$2:$L1948,4,FALSE),VLOOKUP(Fullmath[[#This Row],[M4]],$H1950:$L$2227,4,FALSE)),0)</f>
        <v>0</v>
      </c>
      <c r="AE1949" s="15">
        <f>IFERROR(_xlfn.IFNA(VLOOKUP(Fullmath[[#This Row],[M5]],$H$2:$L1948,2,FALSE),VLOOKUP(Fullmath[[#This Row],[M5]],$H1950:$L$2227,2,FALSE)),0)</f>
        <v>0</v>
      </c>
      <c r="AF1949" s="16">
        <f>IFERROR(_xlfn.IFNA(VLOOKUP(Fullmath[[#This Row],[M5]],$H$2:$L1948,4,FALSE),VLOOKUP(Fullmath[[#This Row],[M5]],$H1950:$L$2227,4,FALSE)),0)</f>
        <v>0</v>
      </c>
      <c r="AI1949" s="15">
        <f>IFERROR(_xlfn.IFNA(VLOOKUP(Fullmath[[#This Row],[M6]],$H$2:$L1948,2,FALSE),VLOOKUP(Fullmath[[#This Row],[M6]],$H1950:$L$2227,2,FALSE)),0)</f>
        <v>0</v>
      </c>
      <c r="AJ1949" s="16">
        <f>IFERROR(_xlfn.IFNA(VLOOKUP(Fullmath[[#This Row],[M6]],$H$2:$L1948,4,FALSE),VLOOKUP(Fullmath[[#This Row],[M6]],$H1950:$L$2227,4,FALSE)),0)</f>
        <v>0</v>
      </c>
      <c r="AM1949" s="6">
        <f>(IFERROR(VLOOKUP(AK1949,Components[[Name]:[Price]],2,FALSE),0))</f>
        <v>0</v>
      </c>
      <c r="AP1949" s="6">
        <f>(IFERROR(VLOOKUP(AN1949,Components[[Name]:[Price]],2,FALSE),0))</f>
        <v>0</v>
      </c>
      <c r="AS1949" s="6">
        <f>(IFERROR(VLOOKUP(AQ1949,Components[[Name]:[Price]],2,FALSE),0))</f>
        <v>0</v>
      </c>
      <c r="AV1949" s="6">
        <f>(IFERROR(VLOOKUP(AT1949,Components[[Name]:[Price]],2,FALSE),0))</f>
        <v>0</v>
      </c>
      <c r="AY1949" s="6">
        <f>(IFERROR(VLOOKUP(AW1949,Components[[Name]:[Price]],2,FALSE),0))</f>
        <v>0</v>
      </c>
      <c r="BB1949" s="6">
        <f>(IFERROR(VLOOKUP(AZ1949,Components[[Name]:[Price]],2,FALSE),0))</f>
        <v>0</v>
      </c>
    </row>
    <row r="1950" spans="9:54" x14ac:dyDescent="0.2">
      <c r="I1950" s="7" t="e">
        <f>Fullmath[[#This Row],[Total CP]]/Fullmath[[#This Row],[Quantity]]</f>
        <v>#DIV/0!</v>
      </c>
      <c r="J19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0" s="6" t="e">
        <f>Fullmath[[#This Row],[Mat Cost]]/Fullmath[[#This Row],[Quantity]]</f>
        <v>#DIV/0!</v>
      </c>
      <c r="L19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0" s="14"/>
      <c r="O1950" s="15">
        <f>IFERROR(_xlfn.IFNA(VLOOKUP(Fullmath[[#This Row],[M1]],$H$2:$L1949,2,FALSE),VLOOKUP(Fullmath[[#This Row],[M1]],$H1951:$L$2227,2,FALSE)),0)</f>
        <v>0</v>
      </c>
      <c r="P1950" s="16">
        <f>IFERROR(_xlfn.IFNA(VLOOKUP(Fullmath[[#This Row],[M1]],$H$2:$L1949,4,FALSE),VLOOKUP(Fullmath[[#This Row],[M1]],$H1951:$L$2227,4,FALSE)),0)</f>
        <v>0</v>
      </c>
      <c r="S1950" s="15">
        <f>IFERROR(_xlfn.IFNA(VLOOKUP(Fullmath[[#This Row],[M2]],$H$2:$L1949,2,FALSE),VLOOKUP(Fullmath[[#This Row],[M2]],$H1951:$L$2227,2,FALSE)),0)</f>
        <v>0</v>
      </c>
      <c r="T1950" s="16">
        <f>IFERROR(_xlfn.IFNA(VLOOKUP(Fullmath[[#This Row],[M2]],$H$2:$L1949,4,FALSE),VLOOKUP(Fullmath[[#This Row],[M2]],$H1951:$L$2227,4,FALSE)),0)</f>
        <v>0</v>
      </c>
      <c r="W1950" s="15">
        <f>IFERROR(_xlfn.IFNA(VLOOKUP(Fullmath[[#This Row],[M3]],$H$2:$L1949,2,FALSE),VLOOKUP(Fullmath[[#This Row],[M3]],$H1951:$L$2227,2,FALSE)),0)</f>
        <v>0</v>
      </c>
      <c r="X1950" s="16">
        <f>IFERROR(_xlfn.IFNA(VLOOKUP(Fullmath[[#This Row],[M3]],$H$2:$L1949,4,FALSE),VLOOKUP(Fullmath[[#This Row],[M3]],$H1951:$L$2227,4,FALSE)),0)</f>
        <v>0</v>
      </c>
      <c r="AA1950" s="15">
        <f>IFERROR(_xlfn.IFNA(VLOOKUP(Fullmath[[#This Row],[M4]],$H$2:$L1949,2,FALSE),VLOOKUP(Fullmath[[#This Row],[M4]],$H1951:$L$2227,2,FALSE)),0)</f>
        <v>0</v>
      </c>
      <c r="AB1950" s="16">
        <f>IFERROR(_xlfn.IFNA(VLOOKUP(Fullmath[[#This Row],[M4]],$H$2:$L1949,4,FALSE),VLOOKUP(Fullmath[[#This Row],[M4]],$H1951:$L$2227,4,FALSE)),0)</f>
        <v>0</v>
      </c>
      <c r="AE1950" s="15">
        <f>IFERROR(_xlfn.IFNA(VLOOKUP(Fullmath[[#This Row],[M5]],$H$2:$L1949,2,FALSE),VLOOKUP(Fullmath[[#This Row],[M5]],$H1951:$L$2227,2,FALSE)),0)</f>
        <v>0</v>
      </c>
      <c r="AF1950" s="16">
        <f>IFERROR(_xlfn.IFNA(VLOOKUP(Fullmath[[#This Row],[M5]],$H$2:$L1949,4,FALSE),VLOOKUP(Fullmath[[#This Row],[M5]],$H1951:$L$2227,4,FALSE)),0)</f>
        <v>0</v>
      </c>
      <c r="AI1950" s="15">
        <f>IFERROR(_xlfn.IFNA(VLOOKUP(Fullmath[[#This Row],[M6]],$H$2:$L1949,2,FALSE),VLOOKUP(Fullmath[[#This Row],[M6]],$H1951:$L$2227,2,FALSE)),0)</f>
        <v>0</v>
      </c>
      <c r="AJ1950" s="16">
        <f>IFERROR(_xlfn.IFNA(VLOOKUP(Fullmath[[#This Row],[M6]],$H$2:$L1949,4,FALSE),VLOOKUP(Fullmath[[#This Row],[M6]],$H1951:$L$2227,4,FALSE)),0)</f>
        <v>0</v>
      </c>
      <c r="AM1950" s="6">
        <f>(IFERROR(VLOOKUP(AK1950,Components[[Name]:[Price]],2,FALSE),0))</f>
        <v>0</v>
      </c>
      <c r="AP1950" s="6">
        <f>(IFERROR(VLOOKUP(AN1950,Components[[Name]:[Price]],2,FALSE),0))</f>
        <v>0</v>
      </c>
      <c r="AS1950" s="6">
        <f>(IFERROR(VLOOKUP(AQ1950,Components[[Name]:[Price]],2,FALSE),0))</f>
        <v>0</v>
      </c>
      <c r="AV1950" s="6">
        <f>(IFERROR(VLOOKUP(AT1950,Components[[Name]:[Price]],2,FALSE),0))</f>
        <v>0</v>
      </c>
      <c r="AY1950" s="6">
        <f>(IFERROR(VLOOKUP(AW1950,Components[[Name]:[Price]],2,FALSE),0))</f>
        <v>0</v>
      </c>
      <c r="BB1950" s="6">
        <f>(IFERROR(VLOOKUP(AZ1950,Components[[Name]:[Price]],2,FALSE),0))</f>
        <v>0</v>
      </c>
    </row>
    <row r="1951" spans="9:54" x14ac:dyDescent="0.2">
      <c r="I1951" s="7" t="e">
        <f>Fullmath[[#This Row],[Total CP]]/Fullmath[[#This Row],[Quantity]]</f>
        <v>#DIV/0!</v>
      </c>
      <c r="J19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1" s="6" t="e">
        <f>Fullmath[[#This Row],[Mat Cost]]/Fullmath[[#This Row],[Quantity]]</f>
        <v>#DIV/0!</v>
      </c>
      <c r="L19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1" s="14"/>
      <c r="O1951" s="15">
        <f>IFERROR(_xlfn.IFNA(VLOOKUP(Fullmath[[#This Row],[M1]],$H$2:$L1950,2,FALSE),VLOOKUP(Fullmath[[#This Row],[M1]],$H1952:$L$2227,2,FALSE)),0)</f>
        <v>0</v>
      </c>
      <c r="P1951" s="16">
        <f>IFERROR(_xlfn.IFNA(VLOOKUP(Fullmath[[#This Row],[M1]],$H$2:$L1950,4,FALSE),VLOOKUP(Fullmath[[#This Row],[M1]],$H1952:$L$2227,4,FALSE)),0)</f>
        <v>0</v>
      </c>
      <c r="S1951" s="15">
        <f>IFERROR(_xlfn.IFNA(VLOOKUP(Fullmath[[#This Row],[M2]],$H$2:$L1950,2,FALSE),VLOOKUP(Fullmath[[#This Row],[M2]],$H1952:$L$2227,2,FALSE)),0)</f>
        <v>0</v>
      </c>
      <c r="T1951" s="16">
        <f>IFERROR(_xlfn.IFNA(VLOOKUP(Fullmath[[#This Row],[M2]],$H$2:$L1950,4,FALSE),VLOOKUP(Fullmath[[#This Row],[M2]],$H1952:$L$2227,4,FALSE)),0)</f>
        <v>0</v>
      </c>
      <c r="W1951" s="15">
        <f>IFERROR(_xlfn.IFNA(VLOOKUP(Fullmath[[#This Row],[M3]],$H$2:$L1950,2,FALSE),VLOOKUP(Fullmath[[#This Row],[M3]],$H1952:$L$2227,2,FALSE)),0)</f>
        <v>0</v>
      </c>
      <c r="X1951" s="16">
        <f>IFERROR(_xlfn.IFNA(VLOOKUP(Fullmath[[#This Row],[M3]],$H$2:$L1950,4,FALSE),VLOOKUP(Fullmath[[#This Row],[M3]],$H1952:$L$2227,4,FALSE)),0)</f>
        <v>0</v>
      </c>
      <c r="AA1951" s="15">
        <f>IFERROR(_xlfn.IFNA(VLOOKUP(Fullmath[[#This Row],[M4]],$H$2:$L1950,2,FALSE),VLOOKUP(Fullmath[[#This Row],[M4]],$H1952:$L$2227,2,FALSE)),0)</f>
        <v>0</v>
      </c>
      <c r="AB1951" s="16">
        <f>IFERROR(_xlfn.IFNA(VLOOKUP(Fullmath[[#This Row],[M4]],$H$2:$L1950,4,FALSE),VLOOKUP(Fullmath[[#This Row],[M4]],$H1952:$L$2227,4,FALSE)),0)</f>
        <v>0</v>
      </c>
      <c r="AE1951" s="15">
        <f>IFERROR(_xlfn.IFNA(VLOOKUP(Fullmath[[#This Row],[M5]],$H$2:$L1950,2,FALSE),VLOOKUP(Fullmath[[#This Row],[M5]],$H1952:$L$2227,2,FALSE)),0)</f>
        <v>0</v>
      </c>
      <c r="AF1951" s="16">
        <f>IFERROR(_xlfn.IFNA(VLOOKUP(Fullmath[[#This Row],[M5]],$H$2:$L1950,4,FALSE),VLOOKUP(Fullmath[[#This Row],[M5]],$H1952:$L$2227,4,FALSE)),0)</f>
        <v>0</v>
      </c>
      <c r="AI1951" s="15">
        <f>IFERROR(_xlfn.IFNA(VLOOKUP(Fullmath[[#This Row],[M6]],$H$2:$L1950,2,FALSE),VLOOKUP(Fullmath[[#This Row],[M6]],$H1952:$L$2227,2,FALSE)),0)</f>
        <v>0</v>
      </c>
      <c r="AJ1951" s="16">
        <f>IFERROR(_xlfn.IFNA(VLOOKUP(Fullmath[[#This Row],[M6]],$H$2:$L1950,4,FALSE),VLOOKUP(Fullmath[[#This Row],[M6]],$H1952:$L$2227,4,FALSE)),0)</f>
        <v>0</v>
      </c>
      <c r="AM1951" s="6">
        <f>(IFERROR(VLOOKUP(AK1951,Components[[Name]:[Price]],2,FALSE),0))</f>
        <v>0</v>
      </c>
      <c r="AP1951" s="6">
        <f>(IFERROR(VLOOKUP(AN1951,Components[[Name]:[Price]],2,FALSE),0))</f>
        <v>0</v>
      </c>
      <c r="AS1951" s="6">
        <f>(IFERROR(VLOOKUP(AQ1951,Components[[Name]:[Price]],2,FALSE),0))</f>
        <v>0</v>
      </c>
      <c r="AV1951" s="6">
        <f>(IFERROR(VLOOKUP(AT1951,Components[[Name]:[Price]],2,FALSE),0))</f>
        <v>0</v>
      </c>
      <c r="AY1951" s="6">
        <f>(IFERROR(VLOOKUP(AW1951,Components[[Name]:[Price]],2,FALSE),0))</f>
        <v>0</v>
      </c>
      <c r="BB1951" s="6">
        <f>(IFERROR(VLOOKUP(AZ1951,Components[[Name]:[Price]],2,FALSE),0))</f>
        <v>0</v>
      </c>
    </row>
    <row r="1952" spans="9:54" x14ac:dyDescent="0.2">
      <c r="I1952" s="7" t="e">
        <f>Fullmath[[#This Row],[Total CP]]/Fullmath[[#This Row],[Quantity]]</f>
        <v>#DIV/0!</v>
      </c>
      <c r="J19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2" s="6" t="e">
        <f>Fullmath[[#This Row],[Mat Cost]]/Fullmath[[#This Row],[Quantity]]</f>
        <v>#DIV/0!</v>
      </c>
      <c r="L19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2" s="14"/>
      <c r="O1952" s="15">
        <f>IFERROR(_xlfn.IFNA(VLOOKUP(Fullmath[[#This Row],[M1]],$H$2:$L1951,2,FALSE),VLOOKUP(Fullmath[[#This Row],[M1]],$H1953:$L$2227,2,FALSE)),0)</f>
        <v>0</v>
      </c>
      <c r="P1952" s="16">
        <f>IFERROR(_xlfn.IFNA(VLOOKUP(Fullmath[[#This Row],[M1]],$H$2:$L1951,4,FALSE),VLOOKUP(Fullmath[[#This Row],[M1]],$H1953:$L$2227,4,FALSE)),0)</f>
        <v>0</v>
      </c>
      <c r="S1952" s="15">
        <f>IFERROR(_xlfn.IFNA(VLOOKUP(Fullmath[[#This Row],[M2]],$H$2:$L1951,2,FALSE),VLOOKUP(Fullmath[[#This Row],[M2]],$H1953:$L$2227,2,FALSE)),0)</f>
        <v>0</v>
      </c>
      <c r="T1952" s="16">
        <f>IFERROR(_xlfn.IFNA(VLOOKUP(Fullmath[[#This Row],[M2]],$H$2:$L1951,4,FALSE),VLOOKUP(Fullmath[[#This Row],[M2]],$H1953:$L$2227,4,FALSE)),0)</f>
        <v>0</v>
      </c>
      <c r="W1952" s="15">
        <f>IFERROR(_xlfn.IFNA(VLOOKUP(Fullmath[[#This Row],[M3]],$H$2:$L1951,2,FALSE),VLOOKUP(Fullmath[[#This Row],[M3]],$H1953:$L$2227,2,FALSE)),0)</f>
        <v>0</v>
      </c>
      <c r="X1952" s="16">
        <f>IFERROR(_xlfn.IFNA(VLOOKUP(Fullmath[[#This Row],[M3]],$H$2:$L1951,4,FALSE),VLOOKUP(Fullmath[[#This Row],[M3]],$H1953:$L$2227,4,FALSE)),0)</f>
        <v>0</v>
      </c>
      <c r="AA1952" s="15">
        <f>IFERROR(_xlfn.IFNA(VLOOKUP(Fullmath[[#This Row],[M4]],$H$2:$L1951,2,FALSE),VLOOKUP(Fullmath[[#This Row],[M4]],$H1953:$L$2227,2,FALSE)),0)</f>
        <v>0</v>
      </c>
      <c r="AB1952" s="16">
        <f>IFERROR(_xlfn.IFNA(VLOOKUP(Fullmath[[#This Row],[M4]],$H$2:$L1951,4,FALSE),VLOOKUP(Fullmath[[#This Row],[M4]],$H1953:$L$2227,4,FALSE)),0)</f>
        <v>0</v>
      </c>
      <c r="AE1952" s="15">
        <f>IFERROR(_xlfn.IFNA(VLOOKUP(Fullmath[[#This Row],[M5]],$H$2:$L1951,2,FALSE),VLOOKUP(Fullmath[[#This Row],[M5]],$H1953:$L$2227,2,FALSE)),0)</f>
        <v>0</v>
      </c>
      <c r="AF1952" s="16">
        <f>IFERROR(_xlfn.IFNA(VLOOKUP(Fullmath[[#This Row],[M5]],$H$2:$L1951,4,FALSE),VLOOKUP(Fullmath[[#This Row],[M5]],$H1953:$L$2227,4,FALSE)),0)</f>
        <v>0</v>
      </c>
      <c r="AI1952" s="15">
        <f>IFERROR(_xlfn.IFNA(VLOOKUP(Fullmath[[#This Row],[M6]],$H$2:$L1951,2,FALSE),VLOOKUP(Fullmath[[#This Row],[M6]],$H1953:$L$2227,2,FALSE)),0)</f>
        <v>0</v>
      </c>
      <c r="AJ1952" s="16">
        <f>IFERROR(_xlfn.IFNA(VLOOKUP(Fullmath[[#This Row],[M6]],$H$2:$L1951,4,FALSE),VLOOKUP(Fullmath[[#This Row],[M6]],$H1953:$L$2227,4,FALSE)),0)</f>
        <v>0</v>
      </c>
      <c r="AM1952" s="6">
        <f>(IFERROR(VLOOKUP(AK1952,Components[[Name]:[Price]],2,FALSE),0))</f>
        <v>0</v>
      </c>
      <c r="AP1952" s="6">
        <f>(IFERROR(VLOOKUP(AN1952,Components[[Name]:[Price]],2,FALSE),0))</f>
        <v>0</v>
      </c>
      <c r="AS1952" s="6">
        <f>(IFERROR(VLOOKUP(AQ1952,Components[[Name]:[Price]],2,FALSE),0))</f>
        <v>0</v>
      </c>
      <c r="AV1952" s="6">
        <f>(IFERROR(VLOOKUP(AT1952,Components[[Name]:[Price]],2,FALSE),0))</f>
        <v>0</v>
      </c>
      <c r="AY1952" s="6">
        <f>(IFERROR(VLOOKUP(AW1952,Components[[Name]:[Price]],2,FALSE),0))</f>
        <v>0</v>
      </c>
      <c r="BB1952" s="6">
        <f>(IFERROR(VLOOKUP(AZ1952,Components[[Name]:[Price]],2,FALSE),0))</f>
        <v>0</v>
      </c>
    </row>
    <row r="1953" spans="9:54" x14ac:dyDescent="0.2">
      <c r="I1953" s="7" t="e">
        <f>Fullmath[[#This Row],[Total CP]]/Fullmath[[#This Row],[Quantity]]</f>
        <v>#DIV/0!</v>
      </c>
      <c r="J19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3" s="6" t="e">
        <f>Fullmath[[#This Row],[Mat Cost]]/Fullmath[[#This Row],[Quantity]]</f>
        <v>#DIV/0!</v>
      </c>
      <c r="L19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3" s="14"/>
      <c r="O1953" s="15">
        <f>IFERROR(_xlfn.IFNA(VLOOKUP(Fullmath[[#This Row],[M1]],$H$2:$L1952,2,FALSE),VLOOKUP(Fullmath[[#This Row],[M1]],$H1954:$L$2227,2,FALSE)),0)</f>
        <v>0</v>
      </c>
      <c r="P1953" s="16">
        <f>IFERROR(_xlfn.IFNA(VLOOKUP(Fullmath[[#This Row],[M1]],$H$2:$L1952,4,FALSE),VLOOKUP(Fullmath[[#This Row],[M1]],$H1954:$L$2227,4,FALSE)),0)</f>
        <v>0</v>
      </c>
      <c r="S1953" s="15">
        <f>IFERROR(_xlfn.IFNA(VLOOKUP(Fullmath[[#This Row],[M2]],$H$2:$L1952,2,FALSE),VLOOKUP(Fullmath[[#This Row],[M2]],$H1954:$L$2227,2,FALSE)),0)</f>
        <v>0</v>
      </c>
      <c r="T1953" s="16">
        <f>IFERROR(_xlfn.IFNA(VLOOKUP(Fullmath[[#This Row],[M2]],$H$2:$L1952,4,FALSE),VLOOKUP(Fullmath[[#This Row],[M2]],$H1954:$L$2227,4,FALSE)),0)</f>
        <v>0</v>
      </c>
      <c r="W1953" s="15">
        <f>IFERROR(_xlfn.IFNA(VLOOKUP(Fullmath[[#This Row],[M3]],$H$2:$L1952,2,FALSE),VLOOKUP(Fullmath[[#This Row],[M3]],$H1954:$L$2227,2,FALSE)),0)</f>
        <v>0</v>
      </c>
      <c r="X1953" s="16">
        <f>IFERROR(_xlfn.IFNA(VLOOKUP(Fullmath[[#This Row],[M3]],$H$2:$L1952,4,FALSE),VLOOKUP(Fullmath[[#This Row],[M3]],$H1954:$L$2227,4,FALSE)),0)</f>
        <v>0</v>
      </c>
      <c r="AA1953" s="15">
        <f>IFERROR(_xlfn.IFNA(VLOOKUP(Fullmath[[#This Row],[M4]],$H$2:$L1952,2,FALSE),VLOOKUP(Fullmath[[#This Row],[M4]],$H1954:$L$2227,2,FALSE)),0)</f>
        <v>0</v>
      </c>
      <c r="AB1953" s="16">
        <f>IFERROR(_xlfn.IFNA(VLOOKUP(Fullmath[[#This Row],[M4]],$H$2:$L1952,4,FALSE),VLOOKUP(Fullmath[[#This Row],[M4]],$H1954:$L$2227,4,FALSE)),0)</f>
        <v>0</v>
      </c>
      <c r="AE1953" s="15">
        <f>IFERROR(_xlfn.IFNA(VLOOKUP(Fullmath[[#This Row],[M5]],$H$2:$L1952,2,FALSE),VLOOKUP(Fullmath[[#This Row],[M5]],$H1954:$L$2227,2,FALSE)),0)</f>
        <v>0</v>
      </c>
      <c r="AF1953" s="16">
        <f>IFERROR(_xlfn.IFNA(VLOOKUP(Fullmath[[#This Row],[M5]],$H$2:$L1952,4,FALSE),VLOOKUP(Fullmath[[#This Row],[M5]],$H1954:$L$2227,4,FALSE)),0)</f>
        <v>0</v>
      </c>
      <c r="AI1953" s="15">
        <f>IFERROR(_xlfn.IFNA(VLOOKUP(Fullmath[[#This Row],[M6]],$H$2:$L1952,2,FALSE),VLOOKUP(Fullmath[[#This Row],[M6]],$H1954:$L$2227,2,FALSE)),0)</f>
        <v>0</v>
      </c>
      <c r="AJ1953" s="16">
        <f>IFERROR(_xlfn.IFNA(VLOOKUP(Fullmath[[#This Row],[M6]],$H$2:$L1952,4,FALSE),VLOOKUP(Fullmath[[#This Row],[M6]],$H1954:$L$2227,4,FALSE)),0)</f>
        <v>0</v>
      </c>
      <c r="AM1953" s="6">
        <f>(IFERROR(VLOOKUP(AK1953,Components[[Name]:[Price]],2,FALSE),0))</f>
        <v>0</v>
      </c>
      <c r="AP1953" s="6">
        <f>(IFERROR(VLOOKUP(AN1953,Components[[Name]:[Price]],2,FALSE),0))</f>
        <v>0</v>
      </c>
      <c r="AS1953" s="6">
        <f>(IFERROR(VLOOKUP(AQ1953,Components[[Name]:[Price]],2,FALSE),0))</f>
        <v>0</v>
      </c>
      <c r="AV1953" s="6">
        <f>(IFERROR(VLOOKUP(AT1953,Components[[Name]:[Price]],2,FALSE),0))</f>
        <v>0</v>
      </c>
      <c r="AY1953" s="6">
        <f>(IFERROR(VLOOKUP(AW1953,Components[[Name]:[Price]],2,FALSE),0))</f>
        <v>0</v>
      </c>
      <c r="BB1953" s="6">
        <f>(IFERROR(VLOOKUP(AZ1953,Components[[Name]:[Price]],2,FALSE),0))</f>
        <v>0</v>
      </c>
    </row>
    <row r="1954" spans="9:54" x14ac:dyDescent="0.2">
      <c r="I1954" s="7" t="e">
        <f>Fullmath[[#This Row],[Total CP]]/Fullmath[[#This Row],[Quantity]]</f>
        <v>#DIV/0!</v>
      </c>
      <c r="J19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4" s="6" t="e">
        <f>Fullmath[[#This Row],[Mat Cost]]/Fullmath[[#This Row],[Quantity]]</f>
        <v>#DIV/0!</v>
      </c>
      <c r="L19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4" s="14"/>
      <c r="O1954" s="15">
        <f>IFERROR(_xlfn.IFNA(VLOOKUP(Fullmath[[#This Row],[M1]],$H$2:$L1953,2,FALSE),VLOOKUP(Fullmath[[#This Row],[M1]],$H1955:$L$2227,2,FALSE)),0)</f>
        <v>0</v>
      </c>
      <c r="P1954" s="16">
        <f>IFERROR(_xlfn.IFNA(VLOOKUP(Fullmath[[#This Row],[M1]],$H$2:$L1953,4,FALSE),VLOOKUP(Fullmath[[#This Row],[M1]],$H1955:$L$2227,4,FALSE)),0)</f>
        <v>0</v>
      </c>
      <c r="S1954" s="15">
        <f>IFERROR(_xlfn.IFNA(VLOOKUP(Fullmath[[#This Row],[M2]],$H$2:$L1953,2,FALSE),VLOOKUP(Fullmath[[#This Row],[M2]],$H1955:$L$2227,2,FALSE)),0)</f>
        <v>0</v>
      </c>
      <c r="T1954" s="16">
        <f>IFERROR(_xlfn.IFNA(VLOOKUP(Fullmath[[#This Row],[M2]],$H$2:$L1953,4,FALSE),VLOOKUP(Fullmath[[#This Row],[M2]],$H1955:$L$2227,4,FALSE)),0)</f>
        <v>0</v>
      </c>
      <c r="W1954" s="15">
        <f>IFERROR(_xlfn.IFNA(VLOOKUP(Fullmath[[#This Row],[M3]],$H$2:$L1953,2,FALSE),VLOOKUP(Fullmath[[#This Row],[M3]],$H1955:$L$2227,2,FALSE)),0)</f>
        <v>0</v>
      </c>
      <c r="X1954" s="16">
        <f>IFERROR(_xlfn.IFNA(VLOOKUP(Fullmath[[#This Row],[M3]],$H$2:$L1953,4,FALSE),VLOOKUP(Fullmath[[#This Row],[M3]],$H1955:$L$2227,4,FALSE)),0)</f>
        <v>0</v>
      </c>
      <c r="AA1954" s="15">
        <f>IFERROR(_xlfn.IFNA(VLOOKUP(Fullmath[[#This Row],[M4]],$H$2:$L1953,2,FALSE),VLOOKUP(Fullmath[[#This Row],[M4]],$H1955:$L$2227,2,FALSE)),0)</f>
        <v>0</v>
      </c>
      <c r="AB1954" s="16">
        <f>IFERROR(_xlfn.IFNA(VLOOKUP(Fullmath[[#This Row],[M4]],$H$2:$L1953,4,FALSE),VLOOKUP(Fullmath[[#This Row],[M4]],$H1955:$L$2227,4,FALSE)),0)</f>
        <v>0</v>
      </c>
      <c r="AE1954" s="15">
        <f>IFERROR(_xlfn.IFNA(VLOOKUP(Fullmath[[#This Row],[M5]],$H$2:$L1953,2,FALSE),VLOOKUP(Fullmath[[#This Row],[M5]],$H1955:$L$2227,2,FALSE)),0)</f>
        <v>0</v>
      </c>
      <c r="AF1954" s="16">
        <f>IFERROR(_xlfn.IFNA(VLOOKUP(Fullmath[[#This Row],[M5]],$H$2:$L1953,4,FALSE),VLOOKUP(Fullmath[[#This Row],[M5]],$H1955:$L$2227,4,FALSE)),0)</f>
        <v>0</v>
      </c>
      <c r="AI1954" s="15">
        <f>IFERROR(_xlfn.IFNA(VLOOKUP(Fullmath[[#This Row],[M6]],$H$2:$L1953,2,FALSE),VLOOKUP(Fullmath[[#This Row],[M6]],$H1955:$L$2227,2,FALSE)),0)</f>
        <v>0</v>
      </c>
      <c r="AJ1954" s="16">
        <f>IFERROR(_xlfn.IFNA(VLOOKUP(Fullmath[[#This Row],[M6]],$H$2:$L1953,4,FALSE),VLOOKUP(Fullmath[[#This Row],[M6]],$H1955:$L$2227,4,FALSE)),0)</f>
        <v>0</v>
      </c>
      <c r="AM1954" s="6">
        <f>(IFERROR(VLOOKUP(AK1954,Components[[Name]:[Price]],2,FALSE),0))</f>
        <v>0</v>
      </c>
      <c r="AP1954" s="6">
        <f>(IFERROR(VLOOKUP(AN1954,Components[[Name]:[Price]],2,FALSE),0))</f>
        <v>0</v>
      </c>
      <c r="AS1954" s="6">
        <f>(IFERROR(VLOOKUP(AQ1954,Components[[Name]:[Price]],2,FALSE),0))</f>
        <v>0</v>
      </c>
      <c r="AV1954" s="6">
        <f>(IFERROR(VLOOKUP(AT1954,Components[[Name]:[Price]],2,FALSE),0))</f>
        <v>0</v>
      </c>
      <c r="AY1954" s="6">
        <f>(IFERROR(VLOOKUP(AW1954,Components[[Name]:[Price]],2,FALSE),0))</f>
        <v>0</v>
      </c>
      <c r="BB1954" s="6">
        <f>(IFERROR(VLOOKUP(AZ1954,Components[[Name]:[Price]],2,FALSE),0))</f>
        <v>0</v>
      </c>
    </row>
    <row r="1955" spans="9:54" x14ac:dyDescent="0.2">
      <c r="I1955" s="7" t="e">
        <f>Fullmath[[#This Row],[Total CP]]/Fullmath[[#This Row],[Quantity]]</f>
        <v>#DIV/0!</v>
      </c>
      <c r="J19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5" s="6" t="e">
        <f>Fullmath[[#This Row],[Mat Cost]]/Fullmath[[#This Row],[Quantity]]</f>
        <v>#DIV/0!</v>
      </c>
      <c r="L19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5" s="14"/>
      <c r="O1955" s="15">
        <f>IFERROR(_xlfn.IFNA(VLOOKUP(Fullmath[[#This Row],[M1]],$H$2:$L1954,2,FALSE),VLOOKUP(Fullmath[[#This Row],[M1]],$H1956:$L$2227,2,FALSE)),0)</f>
        <v>0</v>
      </c>
      <c r="P1955" s="16">
        <f>IFERROR(_xlfn.IFNA(VLOOKUP(Fullmath[[#This Row],[M1]],$H$2:$L1954,4,FALSE),VLOOKUP(Fullmath[[#This Row],[M1]],$H1956:$L$2227,4,FALSE)),0)</f>
        <v>0</v>
      </c>
      <c r="S1955" s="15">
        <f>IFERROR(_xlfn.IFNA(VLOOKUP(Fullmath[[#This Row],[M2]],$H$2:$L1954,2,FALSE),VLOOKUP(Fullmath[[#This Row],[M2]],$H1956:$L$2227,2,FALSE)),0)</f>
        <v>0</v>
      </c>
      <c r="T1955" s="16">
        <f>IFERROR(_xlfn.IFNA(VLOOKUP(Fullmath[[#This Row],[M2]],$H$2:$L1954,4,FALSE),VLOOKUP(Fullmath[[#This Row],[M2]],$H1956:$L$2227,4,FALSE)),0)</f>
        <v>0</v>
      </c>
      <c r="W1955" s="15">
        <f>IFERROR(_xlfn.IFNA(VLOOKUP(Fullmath[[#This Row],[M3]],$H$2:$L1954,2,FALSE),VLOOKUP(Fullmath[[#This Row],[M3]],$H1956:$L$2227,2,FALSE)),0)</f>
        <v>0</v>
      </c>
      <c r="X1955" s="16">
        <f>IFERROR(_xlfn.IFNA(VLOOKUP(Fullmath[[#This Row],[M3]],$H$2:$L1954,4,FALSE),VLOOKUP(Fullmath[[#This Row],[M3]],$H1956:$L$2227,4,FALSE)),0)</f>
        <v>0</v>
      </c>
      <c r="AA1955" s="15">
        <f>IFERROR(_xlfn.IFNA(VLOOKUP(Fullmath[[#This Row],[M4]],$H$2:$L1954,2,FALSE),VLOOKUP(Fullmath[[#This Row],[M4]],$H1956:$L$2227,2,FALSE)),0)</f>
        <v>0</v>
      </c>
      <c r="AB1955" s="16">
        <f>IFERROR(_xlfn.IFNA(VLOOKUP(Fullmath[[#This Row],[M4]],$H$2:$L1954,4,FALSE),VLOOKUP(Fullmath[[#This Row],[M4]],$H1956:$L$2227,4,FALSE)),0)</f>
        <v>0</v>
      </c>
      <c r="AE1955" s="15">
        <f>IFERROR(_xlfn.IFNA(VLOOKUP(Fullmath[[#This Row],[M5]],$H$2:$L1954,2,FALSE),VLOOKUP(Fullmath[[#This Row],[M5]],$H1956:$L$2227,2,FALSE)),0)</f>
        <v>0</v>
      </c>
      <c r="AF1955" s="16">
        <f>IFERROR(_xlfn.IFNA(VLOOKUP(Fullmath[[#This Row],[M5]],$H$2:$L1954,4,FALSE),VLOOKUP(Fullmath[[#This Row],[M5]],$H1956:$L$2227,4,FALSE)),0)</f>
        <v>0</v>
      </c>
      <c r="AI1955" s="15">
        <f>IFERROR(_xlfn.IFNA(VLOOKUP(Fullmath[[#This Row],[M6]],$H$2:$L1954,2,FALSE),VLOOKUP(Fullmath[[#This Row],[M6]],$H1956:$L$2227,2,FALSE)),0)</f>
        <v>0</v>
      </c>
      <c r="AJ1955" s="16">
        <f>IFERROR(_xlfn.IFNA(VLOOKUP(Fullmath[[#This Row],[M6]],$H$2:$L1954,4,FALSE),VLOOKUP(Fullmath[[#This Row],[M6]],$H1956:$L$2227,4,FALSE)),0)</f>
        <v>0</v>
      </c>
      <c r="AM1955" s="6">
        <f>(IFERROR(VLOOKUP(AK1955,Components[[Name]:[Price]],2,FALSE),0))</f>
        <v>0</v>
      </c>
      <c r="AP1955" s="6">
        <f>(IFERROR(VLOOKUP(AN1955,Components[[Name]:[Price]],2,FALSE),0))</f>
        <v>0</v>
      </c>
      <c r="AS1955" s="6">
        <f>(IFERROR(VLOOKUP(AQ1955,Components[[Name]:[Price]],2,FALSE),0))</f>
        <v>0</v>
      </c>
      <c r="AV1955" s="6">
        <f>(IFERROR(VLOOKUP(AT1955,Components[[Name]:[Price]],2,FALSE),0))</f>
        <v>0</v>
      </c>
      <c r="AY1955" s="6">
        <f>(IFERROR(VLOOKUP(AW1955,Components[[Name]:[Price]],2,FALSE),0))</f>
        <v>0</v>
      </c>
      <c r="BB1955" s="6">
        <f>(IFERROR(VLOOKUP(AZ1955,Components[[Name]:[Price]],2,FALSE),0))</f>
        <v>0</v>
      </c>
    </row>
    <row r="1956" spans="9:54" x14ac:dyDescent="0.2">
      <c r="I1956" s="7" t="e">
        <f>Fullmath[[#This Row],[Total CP]]/Fullmath[[#This Row],[Quantity]]</f>
        <v>#DIV/0!</v>
      </c>
      <c r="J19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6" s="6" t="e">
        <f>Fullmath[[#This Row],[Mat Cost]]/Fullmath[[#This Row],[Quantity]]</f>
        <v>#DIV/0!</v>
      </c>
      <c r="L19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6" s="14"/>
      <c r="O1956" s="15">
        <f>IFERROR(_xlfn.IFNA(VLOOKUP(Fullmath[[#This Row],[M1]],$H$2:$L1955,2,FALSE),VLOOKUP(Fullmath[[#This Row],[M1]],$H1957:$L$2227,2,FALSE)),0)</f>
        <v>0</v>
      </c>
      <c r="P1956" s="16">
        <f>IFERROR(_xlfn.IFNA(VLOOKUP(Fullmath[[#This Row],[M1]],$H$2:$L1955,4,FALSE),VLOOKUP(Fullmath[[#This Row],[M1]],$H1957:$L$2227,4,FALSE)),0)</f>
        <v>0</v>
      </c>
      <c r="S1956" s="15">
        <f>IFERROR(_xlfn.IFNA(VLOOKUP(Fullmath[[#This Row],[M2]],$H$2:$L1955,2,FALSE),VLOOKUP(Fullmath[[#This Row],[M2]],$H1957:$L$2227,2,FALSE)),0)</f>
        <v>0</v>
      </c>
      <c r="T1956" s="16">
        <f>IFERROR(_xlfn.IFNA(VLOOKUP(Fullmath[[#This Row],[M2]],$H$2:$L1955,4,FALSE),VLOOKUP(Fullmath[[#This Row],[M2]],$H1957:$L$2227,4,FALSE)),0)</f>
        <v>0</v>
      </c>
      <c r="W1956" s="15">
        <f>IFERROR(_xlfn.IFNA(VLOOKUP(Fullmath[[#This Row],[M3]],$H$2:$L1955,2,FALSE),VLOOKUP(Fullmath[[#This Row],[M3]],$H1957:$L$2227,2,FALSE)),0)</f>
        <v>0</v>
      </c>
      <c r="X1956" s="16">
        <f>IFERROR(_xlfn.IFNA(VLOOKUP(Fullmath[[#This Row],[M3]],$H$2:$L1955,4,FALSE),VLOOKUP(Fullmath[[#This Row],[M3]],$H1957:$L$2227,4,FALSE)),0)</f>
        <v>0</v>
      </c>
      <c r="AA1956" s="15">
        <f>IFERROR(_xlfn.IFNA(VLOOKUP(Fullmath[[#This Row],[M4]],$H$2:$L1955,2,FALSE),VLOOKUP(Fullmath[[#This Row],[M4]],$H1957:$L$2227,2,FALSE)),0)</f>
        <v>0</v>
      </c>
      <c r="AB1956" s="16">
        <f>IFERROR(_xlfn.IFNA(VLOOKUP(Fullmath[[#This Row],[M4]],$H$2:$L1955,4,FALSE),VLOOKUP(Fullmath[[#This Row],[M4]],$H1957:$L$2227,4,FALSE)),0)</f>
        <v>0</v>
      </c>
      <c r="AE1956" s="15">
        <f>IFERROR(_xlfn.IFNA(VLOOKUP(Fullmath[[#This Row],[M5]],$H$2:$L1955,2,FALSE),VLOOKUP(Fullmath[[#This Row],[M5]],$H1957:$L$2227,2,FALSE)),0)</f>
        <v>0</v>
      </c>
      <c r="AF1956" s="16">
        <f>IFERROR(_xlfn.IFNA(VLOOKUP(Fullmath[[#This Row],[M5]],$H$2:$L1955,4,FALSE),VLOOKUP(Fullmath[[#This Row],[M5]],$H1957:$L$2227,4,FALSE)),0)</f>
        <v>0</v>
      </c>
      <c r="AI1956" s="15">
        <f>IFERROR(_xlfn.IFNA(VLOOKUP(Fullmath[[#This Row],[M6]],$H$2:$L1955,2,FALSE),VLOOKUP(Fullmath[[#This Row],[M6]],$H1957:$L$2227,2,FALSE)),0)</f>
        <v>0</v>
      </c>
      <c r="AJ1956" s="16">
        <f>IFERROR(_xlfn.IFNA(VLOOKUP(Fullmath[[#This Row],[M6]],$H$2:$L1955,4,FALSE),VLOOKUP(Fullmath[[#This Row],[M6]],$H1957:$L$2227,4,FALSE)),0)</f>
        <v>0</v>
      </c>
      <c r="AM1956" s="6">
        <f>(IFERROR(VLOOKUP(AK1956,Components[[Name]:[Price]],2,FALSE),0))</f>
        <v>0</v>
      </c>
      <c r="AP1956" s="6">
        <f>(IFERROR(VLOOKUP(AN1956,Components[[Name]:[Price]],2,FALSE),0))</f>
        <v>0</v>
      </c>
      <c r="AS1956" s="6">
        <f>(IFERROR(VLOOKUP(AQ1956,Components[[Name]:[Price]],2,FALSE),0))</f>
        <v>0</v>
      </c>
      <c r="AV1956" s="6">
        <f>(IFERROR(VLOOKUP(AT1956,Components[[Name]:[Price]],2,FALSE),0))</f>
        <v>0</v>
      </c>
      <c r="AY1956" s="6">
        <f>(IFERROR(VLOOKUP(AW1956,Components[[Name]:[Price]],2,FALSE),0))</f>
        <v>0</v>
      </c>
      <c r="BB1956" s="6">
        <f>(IFERROR(VLOOKUP(AZ1956,Components[[Name]:[Price]],2,FALSE),0))</f>
        <v>0</v>
      </c>
    </row>
    <row r="1957" spans="9:54" x14ac:dyDescent="0.2">
      <c r="I1957" s="7" t="e">
        <f>Fullmath[[#This Row],[Total CP]]/Fullmath[[#This Row],[Quantity]]</f>
        <v>#DIV/0!</v>
      </c>
      <c r="J19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7" s="6" t="e">
        <f>Fullmath[[#This Row],[Mat Cost]]/Fullmath[[#This Row],[Quantity]]</f>
        <v>#DIV/0!</v>
      </c>
      <c r="L19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7" s="14"/>
      <c r="O1957" s="15">
        <f>IFERROR(_xlfn.IFNA(VLOOKUP(Fullmath[[#This Row],[M1]],$H$2:$L1956,2,FALSE),VLOOKUP(Fullmath[[#This Row],[M1]],$H1958:$L$2227,2,FALSE)),0)</f>
        <v>0</v>
      </c>
      <c r="P1957" s="16">
        <f>IFERROR(_xlfn.IFNA(VLOOKUP(Fullmath[[#This Row],[M1]],$H$2:$L1956,4,FALSE),VLOOKUP(Fullmath[[#This Row],[M1]],$H1958:$L$2227,4,FALSE)),0)</f>
        <v>0</v>
      </c>
      <c r="S1957" s="15">
        <f>IFERROR(_xlfn.IFNA(VLOOKUP(Fullmath[[#This Row],[M2]],$H$2:$L1956,2,FALSE),VLOOKUP(Fullmath[[#This Row],[M2]],$H1958:$L$2227,2,FALSE)),0)</f>
        <v>0</v>
      </c>
      <c r="T1957" s="16">
        <f>IFERROR(_xlfn.IFNA(VLOOKUP(Fullmath[[#This Row],[M2]],$H$2:$L1956,4,FALSE),VLOOKUP(Fullmath[[#This Row],[M2]],$H1958:$L$2227,4,FALSE)),0)</f>
        <v>0</v>
      </c>
      <c r="W1957" s="15">
        <f>IFERROR(_xlfn.IFNA(VLOOKUP(Fullmath[[#This Row],[M3]],$H$2:$L1956,2,FALSE),VLOOKUP(Fullmath[[#This Row],[M3]],$H1958:$L$2227,2,FALSE)),0)</f>
        <v>0</v>
      </c>
      <c r="X1957" s="16">
        <f>IFERROR(_xlfn.IFNA(VLOOKUP(Fullmath[[#This Row],[M3]],$H$2:$L1956,4,FALSE),VLOOKUP(Fullmath[[#This Row],[M3]],$H1958:$L$2227,4,FALSE)),0)</f>
        <v>0</v>
      </c>
      <c r="AA1957" s="15">
        <f>IFERROR(_xlfn.IFNA(VLOOKUP(Fullmath[[#This Row],[M4]],$H$2:$L1956,2,FALSE),VLOOKUP(Fullmath[[#This Row],[M4]],$H1958:$L$2227,2,FALSE)),0)</f>
        <v>0</v>
      </c>
      <c r="AB1957" s="16">
        <f>IFERROR(_xlfn.IFNA(VLOOKUP(Fullmath[[#This Row],[M4]],$H$2:$L1956,4,FALSE),VLOOKUP(Fullmath[[#This Row],[M4]],$H1958:$L$2227,4,FALSE)),0)</f>
        <v>0</v>
      </c>
      <c r="AE1957" s="15">
        <f>IFERROR(_xlfn.IFNA(VLOOKUP(Fullmath[[#This Row],[M5]],$H$2:$L1956,2,FALSE),VLOOKUP(Fullmath[[#This Row],[M5]],$H1958:$L$2227,2,FALSE)),0)</f>
        <v>0</v>
      </c>
      <c r="AF1957" s="16">
        <f>IFERROR(_xlfn.IFNA(VLOOKUP(Fullmath[[#This Row],[M5]],$H$2:$L1956,4,FALSE),VLOOKUP(Fullmath[[#This Row],[M5]],$H1958:$L$2227,4,FALSE)),0)</f>
        <v>0</v>
      </c>
      <c r="AI1957" s="15">
        <f>IFERROR(_xlfn.IFNA(VLOOKUP(Fullmath[[#This Row],[M6]],$H$2:$L1956,2,FALSE),VLOOKUP(Fullmath[[#This Row],[M6]],$H1958:$L$2227,2,FALSE)),0)</f>
        <v>0</v>
      </c>
      <c r="AJ1957" s="16">
        <f>IFERROR(_xlfn.IFNA(VLOOKUP(Fullmath[[#This Row],[M6]],$H$2:$L1956,4,FALSE),VLOOKUP(Fullmath[[#This Row],[M6]],$H1958:$L$2227,4,FALSE)),0)</f>
        <v>0</v>
      </c>
      <c r="AM1957" s="6">
        <f>(IFERROR(VLOOKUP(AK1957,Components[[Name]:[Price]],2,FALSE),0))</f>
        <v>0</v>
      </c>
      <c r="AP1957" s="6">
        <f>(IFERROR(VLOOKUP(AN1957,Components[[Name]:[Price]],2,FALSE),0))</f>
        <v>0</v>
      </c>
      <c r="AS1957" s="6">
        <f>(IFERROR(VLOOKUP(AQ1957,Components[[Name]:[Price]],2,FALSE),0))</f>
        <v>0</v>
      </c>
      <c r="AV1957" s="6">
        <f>(IFERROR(VLOOKUP(AT1957,Components[[Name]:[Price]],2,FALSE),0))</f>
        <v>0</v>
      </c>
      <c r="AY1957" s="6">
        <f>(IFERROR(VLOOKUP(AW1957,Components[[Name]:[Price]],2,FALSE),0))</f>
        <v>0</v>
      </c>
      <c r="BB1957" s="6">
        <f>(IFERROR(VLOOKUP(AZ1957,Components[[Name]:[Price]],2,FALSE),0))</f>
        <v>0</v>
      </c>
    </row>
    <row r="1958" spans="9:54" x14ac:dyDescent="0.2">
      <c r="I1958" s="7" t="e">
        <f>Fullmath[[#This Row],[Total CP]]/Fullmath[[#This Row],[Quantity]]</f>
        <v>#DIV/0!</v>
      </c>
      <c r="J19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8" s="6" t="e">
        <f>Fullmath[[#This Row],[Mat Cost]]/Fullmath[[#This Row],[Quantity]]</f>
        <v>#DIV/0!</v>
      </c>
      <c r="L19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8" s="14"/>
      <c r="O1958" s="15">
        <f>IFERROR(_xlfn.IFNA(VLOOKUP(Fullmath[[#This Row],[M1]],$H$2:$L1957,2,FALSE),VLOOKUP(Fullmath[[#This Row],[M1]],$H1959:$L$2227,2,FALSE)),0)</f>
        <v>0</v>
      </c>
      <c r="P1958" s="16">
        <f>IFERROR(_xlfn.IFNA(VLOOKUP(Fullmath[[#This Row],[M1]],$H$2:$L1957,4,FALSE),VLOOKUP(Fullmath[[#This Row],[M1]],$H1959:$L$2227,4,FALSE)),0)</f>
        <v>0</v>
      </c>
      <c r="S1958" s="15">
        <f>IFERROR(_xlfn.IFNA(VLOOKUP(Fullmath[[#This Row],[M2]],$H$2:$L1957,2,FALSE),VLOOKUP(Fullmath[[#This Row],[M2]],$H1959:$L$2227,2,FALSE)),0)</f>
        <v>0</v>
      </c>
      <c r="T1958" s="16">
        <f>IFERROR(_xlfn.IFNA(VLOOKUP(Fullmath[[#This Row],[M2]],$H$2:$L1957,4,FALSE),VLOOKUP(Fullmath[[#This Row],[M2]],$H1959:$L$2227,4,FALSE)),0)</f>
        <v>0</v>
      </c>
      <c r="W1958" s="15">
        <f>IFERROR(_xlfn.IFNA(VLOOKUP(Fullmath[[#This Row],[M3]],$H$2:$L1957,2,FALSE),VLOOKUP(Fullmath[[#This Row],[M3]],$H1959:$L$2227,2,FALSE)),0)</f>
        <v>0</v>
      </c>
      <c r="X1958" s="16">
        <f>IFERROR(_xlfn.IFNA(VLOOKUP(Fullmath[[#This Row],[M3]],$H$2:$L1957,4,FALSE),VLOOKUP(Fullmath[[#This Row],[M3]],$H1959:$L$2227,4,FALSE)),0)</f>
        <v>0</v>
      </c>
      <c r="AA1958" s="15">
        <f>IFERROR(_xlfn.IFNA(VLOOKUP(Fullmath[[#This Row],[M4]],$H$2:$L1957,2,FALSE),VLOOKUP(Fullmath[[#This Row],[M4]],$H1959:$L$2227,2,FALSE)),0)</f>
        <v>0</v>
      </c>
      <c r="AB1958" s="16">
        <f>IFERROR(_xlfn.IFNA(VLOOKUP(Fullmath[[#This Row],[M4]],$H$2:$L1957,4,FALSE),VLOOKUP(Fullmath[[#This Row],[M4]],$H1959:$L$2227,4,FALSE)),0)</f>
        <v>0</v>
      </c>
      <c r="AE1958" s="15">
        <f>IFERROR(_xlfn.IFNA(VLOOKUP(Fullmath[[#This Row],[M5]],$H$2:$L1957,2,FALSE),VLOOKUP(Fullmath[[#This Row],[M5]],$H1959:$L$2227,2,FALSE)),0)</f>
        <v>0</v>
      </c>
      <c r="AF1958" s="16">
        <f>IFERROR(_xlfn.IFNA(VLOOKUP(Fullmath[[#This Row],[M5]],$H$2:$L1957,4,FALSE),VLOOKUP(Fullmath[[#This Row],[M5]],$H1959:$L$2227,4,FALSE)),0)</f>
        <v>0</v>
      </c>
      <c r="AI1958" s="15">
        <f>IFERROR(_xlfn.IFNA(VLOOKUP(Fullmath[[#This Row],[M6]],$H$2:$L1957,2,FALSE),VLOOKUP(Fullmath[[#This Row],[M6]],$H1959:$L$2227,2,FALSE)),0)</f>
        <v>0</v>
      </c>
      <c r="AJ1958" s="16">
        <f>IFERROR(_xlfn.IFNA(VLOOKUP(Fullmath[[#This Row],[M6]],$H$2:$L1957,4,FALSE),VLOOKUP(Fullmath[[#This Row],[M6]],$H1959:$L$2227,4,FALSE)),0)</f>
        <v>0</v>
      </c>
      <c r="AM1958" s="6">
        <f>(IFERROR(VLOOKUP(AK1958,Components[[Name]:[Price]],2,FALSE),0))</f>
        <v>0</v>
      </c>
      <c r="AP1958" s="6">
        <f>(IFERROR(VLOOKUP(AN1958,Components[[Name]:[Price]],2,FALSE),0))</f>
        <v>0</v>
      </c>
      <c r="AS1958" s="6">
        <f>(IFERROR(VLOOKUP(AQ1958,Components[[Name]:[Price]],2,FALSE),0))</f>
        <v>0</v>
      </c>
      <c r="AV1958" s="6">
        <f>(IFERROR(VLOOKUP(AT1958,Components[[Name]:[Price]],2,FALSE),0))</f>
        <v>0</v>
      </c>
      <c r="AY1958" s="6">
        <f>(IFERROR(VLOOKUP(AW1958,Components[[Name]:[Price]],2,FALSE),0))</f>
        <v>0</v>
      </c>
      <c r="BB1958" s="6">
        <f>(IFERROR(VLOOKUP(AZ1958,Components[[Name]:[Price]],2,FALSE),0))</f>
        <v>0</v>
      </c>
    </row>
    <row r="1959" spans="9:54" x14ac:dyDescent="0.2">
      <c r="I1959" s="7" t="e">
        <f>Fullmath[[#This Row],[Total CP]]/Fullmath[[#This Row],[Quantity]]</f>
        <v>#DIV/0!</v>
      </c>
      <c r="J19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59" s="6" t="e">
        <f>Fullmath[[#This Row],[Mat Cost]]/Fullmath[[#This Row],[Quantity]]</f>
        <v>#DIV/0!</v>
      </c>
      <c r="L19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59" s="14"/>
      <c r="O1959" s="15">
        <f>IFERROR(_xlfn.IFNA(VLOOKUP(Fullmath[[#This Row],[M1]],$H$2:$L1958,2,FALSE),VLOOKUP(Fullmath[[#This Row],[M1]],$H1960:$L$2227,2,FALSE)),0)</f>
        <v>0</v>
      </c>
      <c r="P1959" s="16">
        <f>IFERROR(_xlfn.IFNA(VLOOKUP(Fullmath[[#This Row],[M1]],$H$2:$L1958,4,FALSE),VLOOKUP(Fullmath[[#This Row],[M1]],$H1960:$L$2227,4,FALSE)),0)</f>
        <v>0</v>
      </c>
      <c r="S1959" s="15">
        <f>IFERROR(_xlfn.IFNA(VLOOKUP(Fullmath[[#This Row],[M2]],$H$2:$L1958,2,FALSE),VLOOKUP(Fullmath[[#This Row],[M2]],$H1960:$L$2227,2,FALSE)),0)</f>
        <v>0</v>
      </c>
      <c r="T1959" s="16">
        <f>IFERROR(_xlfn.IFNA(VLOOKUP(Fullmath[[#This Row],[M2]],$H$2:$L1958,4,FALSE),VLOOKUP(Fullmath[[#This Row],[M2]],$H1960:$L$2227,4,FALSE)),0)</f>
        <v>0</v>
      </c>
      <c r="W1959" s="15">
        <f>IFERROR(_xlfn.IFNA(VLOOKUP(Fullmath[[#This Row],[M3]],$H$2:$L1958,2,FALSE),VLOOKUP(Fullmath[[#This Row],[M3]],$H1960:$L$2227,2,FALSE)),0)</f>
        <v>0</v>
      </c>
      <c r="X1959" s="16">
        <f>IFERROR(_xlfn.IFNA(VLOOKUP(Fullmath[[#This Row],[M3]],$H$2:$L1958,4,FALSE),VLOOKUP(Fullmath[[#This Row],[M3]],$H1960:$L$2227,4,FALSE)),0)</f>
        <v>0</v>
      </c>
      <c r="AA1959" s="15">
        <f>IFERROR(_xlfn.IFNA(VLOOKUP(Fullmath[[#This Row],[M4]],$H$2:$L1958,2,FALSE),VLOOKUP(Fullmath[[#This Row],[M4]],$H1960:$L$2227,2,FALSE)),0)</f>
        <v>0</v>
      </c>
      <c r="AB1959" s="16">
        <f>IFERROR(_xlfn.IFNA(VLOOKUP(Fullmath[[#This Row],[M4]],$H$2:$L1958,4,FALSE),VLOOKUP(Fullmath[[#This Row],[M4]],$H1960:$L$2227,4,FALSE)),0)</f>
        <v>0</v>
      </c>
      <c r="AE1959" s="15">
        <f>IFERROR(_xlfn.IFNA(VLOOKUP(Fullmath[[#This Row],[M5]],$H$2:$L1958,2,FALSE),VLOOKUP(Fullmath[[#This Row],[M5]],$H1960:$L$2227,2,FALSE)),0)</f>
        <v>0</v>
      </c>
      <c r="AF1959" s="16">
        <f>IFERROR(_xlfn.IFNA(VLOOKUP(Fullmath[[#This Row],[M5]],$H$2:$L1958,4,FALSE),VLOOKUP(Fullmath[[#This Row],[M5]],$H1960:$L$2227,4,FALSE)),0)</f>
        <v>0</v>
      </c>
      <c r="AI1959" s="15">
        <f>IFERROR(_xlfn.IFNA(VLOOKUP(Fullmath[[#This Row],[M6]],$H$2:$L1958,2,FALSE),VLOOKUP(Fullmath[[#This Row],[M6]],$H1960:$L$2227,2,FALSE)),0)</f>
        <v>0</v>
      </c>
      <c r="AJ1959" s="16">
        <f>IFERROR(_xlfn.IFNA(VLOOKUP(Fullmath[[#This Row],[M6]],$H$2:$L1958,4,FALSE),VLOOKUP(Fullmath[[#This Row],[M6]],$H1960:$L$2227,4,FALSE)),0)</f>
        <v>0</v>
      </c>
      <c r="AM1959" s="6">
        <f>(IFERROR(VLOOKUP(AK1959,Components[[Name]:[Price]],2,FALSE),0))</f>
        <v>0</v>
      </c>
      <c r="AP1959" s="6">
        <f>(IFERROR(VLOOKUP(AN1959,Components[[Name]:[Price]],2,FALSE),0))</f>
        <v>0</v>
      </c>
      <c r="AS1959" s="6">
        <f>(IFERROR(VLOOKUP(AQ1959,Components[[Name]:[Price]],2,FALSE),0))</f>
        <v>0</v>
      </c>
      <c r="AV1959" s="6">
        <f>(IFERROR(VLOOKUP(AT1959,Components[[Name]:[Price]],2,FALSE),0))</f>
        <v>0</v>
      </c>
      <c r="AY1959" s="6">
        <f>(IFERROR(VLOOKUP(AW1959,Components[[Name]:[Price]],2,FALSE),0))</f>
        <v>0</v>
      </c>
      <c r="BB1959" s="6">
        <f>(IFERROR(VLOOKUP(AZ1959,Components[[Name]:[Price]],2,FALSE),0))</f>
        <v>0</v>
      </c>
    </row>
    <row r="1960" spans="9:54" x14ac:dyDescent="0.2">
      <c r="I1960" s="7" t="e">
        <f>Fullmath[[#This Row],[Total CP]]/Fullmath[[#This Row],[Quantity]]</f>
        <v>#DIV/0!</v>
      </c>
      <c r="J19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0" s="6" t="e">
        <f>Fullmath[[#This Row],[Mat Cost]]/Fullmath[[#This Row],[Quantity]]</f>
        <v>#DIV/0!</v>
      </c>
      <c r="L19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0" s="14"/>
      <c r="O1960" s="15">
        <f>IFERROR(_xlfn.IFNA(VLOOKUP(Fullmath[[#This Row],[M1]],$H$2:$L1959,2,FALSE),VLOOKUP(Fullmath[[#This Row],[M1]],$H1961:$L$2227,2,FALSE)),0)</f>
        <v>0</v>
      </c>
      <c r="P1960" s="16">
        <f>IFERROR(_xlfn.IFNA(VLOOKUP(Fullmath[[#This Row],[M1]],$H$2:$L1959,4,FALSE),VLOOKUP(Fullmath[[#This Row],[M1]],$H1961:$L$2227,4,FALSE)),0)</f>
        <v>0</v>
      </c>
      <c r="S1960" s="15">
        <f>IFERROR(_xlfn.IFNA(VLOOKUP(Fullmath[[#This Row],[M2]],$H$2:$L1959,2,FALSE),VLOOKUP(Fullmath[[#This Row],[M2]],$H1961:$L$2227,2,FALSE)),0)</f>
        <v>0</v>
      </c>
      <c r="T1960" s="16">
        <f>IFERROR(_xlfn.IFNA(VLOOKUP(Fullmath[[#This Row],[M2]],$H$2:$L1959,4,FALSE),VLOOKUP(Fullmath[[#This Row],[M2]],$H1961:$L$2227,4,FALSE)),0)</f>
        <v>0</v>
      </c>
      <c r="W1960" s="15">
        <f>IFERROR(_xlfn.IFNA(VLOOKUP(Fullmath[[#This Row],[M3]],$H$2:$L1959,2,FALSE),VLOOKUP(Fullmath[[#This Row],[M3]],$H1961:$L$2227,2,FALSE)),0)</f>
        <v>0</v>
      </c>
      <c r="X1960" s="16">
        <f>IFERROR(_xlfn.IFNA(VLOOKUP(Fullmath[[#This Row],[M3]],$H$2:$L1959,4,FALSE),VLOOKUP(Fullmath[[#This Row],[M3]],$H1961:$L$2227,4,FALSE)),0)</f>
        <v>0</v>
      </c>
      <c r="AA1960" s="15">
        <f>IFERROR(_xlfn.IFNA(VLOOKUP(Fullmath[[#This Row],[M4]],$H$2:$L1959,2,FALSE),VLOOKUP(Fullmath[[#This Row],[M4]],$H1961:$L$2227,2,FALSE)),0)</f>
        <v>0</v>
      </c>
      <c r="AB1960" s="16">
        <f>IFERROR(_xlfn.IFNA(VLOOKUP(Fullmath[[#This Row],[M4]],$H$2:$L1959,4,FALSE),VLOOKUP(Fullmath[[#This Row],[M4]],$H1961:$L$2227,4,FALSE)),0)</f>
        <v>0</v>
      </c>
      <c r="AE1960" s="15">
        <f>IFERROR(_xlfn.IFNA(VLOOKUP(Fullmath[[#This Row],[M5]],$H$2:$L1959,2,FALSE),VLOOKUP(Fullmath[[#This Row],[M5]],$H1961:$L$2227,2,FALSE)),0)</f>
        <v>0</v>
      </c>
      <c r="AF1960" s="16">
        <f>IFERROR(_xlfn.IFNA(VLOOKUP(Fullmath[[#This Row],[M5]],$H$2:$L1959,4,FALSE),VLOOKUP(Fullmath[[#This Row],[M5]],$H1961:$L$2227,4,FALSE)),0)</f>
        <v>0</v>
      </c>
      <c r="AI1960" s="15">
        <f>IFERROR(_xlfn.IFNA(VLOOKUP(Fullmath[[#This Row],[M6]],$H$2:$L1959,2,FALSE),VLOOKUP(Fullmath[[#This Row],[M6]],$H1961:$L$2227,2,FALSE)),0)</f>
        <v>0</v>
      </c>
      <c r="AJ1960" s="16">
        <f>IFERROR(_xlfn.IFNA(VLOOKUP(Fullmath[[#This Row],[M6]],$H$2:$L1959,4,FALSE),VLOOKUP(Fullmath[[#This Row],[M6]],$H1961:$L$2227,4,FALSE)),0)</f>
        <v>0</v>
      </c>
      <c r="AM1960" s="6">
        <f>(IFERROR(VLOOKUP(AK1960,Components[[Name]:[Price]],2,FALSE),0))</f>
        <v>0</v>
      </c>
      <c r="AP1960" s="6">
        <f>(IFERROR(VLOOKUP(AN1960,Components[[Name]:[Price]],2,FALSE),0))</f>
        <v>0</v>
      </c>
      <c r="AS1960" s="6">
        <f>(IFERROR(VLOOKUP(AQ1960,Components[[Name]:[Price]],2,FALSE),0))</f>
        <v>0</v>
      </c>
      <c r="AV1960" s="6">
        <f>(IFERROR(VLOOKUP(AT1960,Components[[Name]:[Price]],2,FALSE),0))</f>
        <v>0</v>
      </c>
      <c r="AY1960" s="6">
        <f>(IFERROR(VLOOKUP(AW1960,Components[[Name]:[Price]],2,FALSE),0))</f>
        <v>0</v>
      </c>
      <c r="BB1960" s="6">
        <f>(IFERROR(VLOOKUP(AZ1960,Components[[Name]:[Price]],2,FALSE),0))</f>
        <v>0</v>
      </c>
    </row>
    <row r="1961" spans="9:54" x14ac:dyDescent="0.2">
      <c r="I1961" s="7" t="e">
        <f>Fullmath[[#This Row],[Total CP]]/Fullmath[[#This Row],[Quantity]]</f>
        <v>#DIV/0!</v>
      </c>
      <c r="J19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1" s="6" t="e">
        <f>Fullmath[[#This Row],[Mat Cost]]/Fullmath[[#This Row],[Quantity]]</f>
        <v>#DIV/0!</v>
      </c>
      <c r="L19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1" s="14"/>
      <c r="O1961" s="15">
        <f>IFERROR(_xlfn.IFNA(VLOOKUP(Fullmath[[#This Row],[M1]],$H$2:$L1960,2,FALSE),VLOOKUP(Fullmath[[#This Row],[M1]],$H1962:$L$2227,2,FALSE)),0)</f>
        <v>0</v>
      </c>
      <c r="P1961" s="16">
        <f>IFERROR(_xlfn.IFNA(VLOOKUP(Fullmath[[#This Row],[M1]],$H$2:$L1960,4,FALSE),VLOOKUP(Fullmath[[#This Row],[M1]],$H1962:$L$2227,4,FALSE)),0)</f>
        <v>0</v>
      </c>
      <c r="S1961" s="15">
        <f>IFERROR(_xlfn.IFNA(VLOOKUP(Fullmath[[#This Row],[M2]],$H$2:$L1960,2,FALSE),VLOOKUP(Fullmath[[#This Row],[M2]],$H1962:$L$2227,2,FALSE)),0)</f>
        <v>0</v>
      </c>
      <c r="T1961" s="16">
        <f>IFERROR(_xlfn.IFNA(VLOOKUP(Fullmath[[#This Row],[M2]],$H$2:$L1960,4,FALSE),VLOOKUP(Fullmath[[#This Row],[M2]],$H1962:$L$2227,4,FALSE)),0)</f>
        <v>0</v>
      </c>
      <c r="W1961" s="15">
        <f>IFERROR(_xlfn.IFNA(VLOOKUP(Fullmath[[#This Row],[M3]],$H$2:$L1960,2,FALSE),VLOOKUP(Fullmath[[#This Row],[M3]],$H1962:$L$2227,2,FALSE)),0)</f>
        <v>0</v>
      </c>
      <c r="X1961" s="16">
        <f>IFERROR(_xlfn.IFNA(VLOOKUP(Fullmath[[#This Row],[M3]],$H$2:$L1960,4,FALSE),VLOOKUP(Fullmath[[#This Row],[M3]],$H1962:$L$2227,4,FALSE)),0)</f>
        <v>0</v>
      </c>
      <c r="AA1961" s="15">
        <f>IFERROR(_xlfn.IFNA(VLOOKUP(Fullmath[[#This Row],[M4]],$H$2:$L1960,2,FALSE),VLOOKUP(Fullmath[[#This Row],[M4]],$H1962:$L$2227,2,FALSE)),0)</f>
        <v>0</v>
      </c>
      <c r="AB1961" s="16">
        <f>IFERROR(_xlfn.IFNA(VLOOKUP(Fullmath[[#This Row],[M4]],$H$2:$L1960,4,FALSE),VLOOKUP(Fullmath[[#This Row],[M4]],$H1962:$L$2227,4,FALSE)),0)</f>
        <v>0</v>
      </c>
      <c r="AE1961" s="15">
        <f>IFERROR(_xlfn.IFNA(VLOOKUP(Fullmath[[#This Row],[M5]],$H$2:$L1960,2,FALSE),VLOOKUP(Fullmath[[#This Row],[M5]],$H1962:$L$2227,2,FALSE)),0)</f>
        <v>0</v>
      </c>
      <c r="AF1961" s="16">
        <f>IFERROR(_xlfn.IFNA(VLOOKUP(Fullmath[[#This Row],[M5]],$H$2:$L1960,4,FALSE),VLOOKUP(Fullmath[[#This Row],[M5]],$H1962:$L$2227,4,FALSE)),0)</f>
        <v>0</v>
      </c>
      <c r="AI1961" s="15">
        <f>IFERROR(_xlfn.IFNA(VLOOKUP(Fullmath[[#This Row],[M6]],$H$2:$L1960,2,FALSE),VLOOKUP(Fullmath[[#This Row],[M6]],$H1962:$L$2227,2,FALSE)),0)</f>
        <v>0</v>
      </c>
      <c r="AJ1961" s="16">
        <f>IFERROR(_xlfn.IFNA(VLOOKUP(Fullmath[[#This Row],[M6]],$H$2:$L1960,4,FALSE),VLOOKUP(Fullmath[[#This Row],[M6]],$H1962:$L$2227,4,FALSE)),0)</f>
        <v>0</v>
      </c>
      <c r="AM1961" s="6">
        <f>(IFERROR(VLOOKUP(AK1961,Components[[Name]:[Price]],2,FALSE),0))</f>
        <v>0</v>
      </c>
      <c r="AP1961" s="6">
        <f>(IFERROR(VLOOKUP(AN1961,Components[[Name]:[Price]],2,FALSE),0))</f>
        <v>0</v>
      </c>
      <c r="AS1961" s="6">
        <f>(IFERROR(VLOOKUP(AQ1961,Components[[Name]:[Price]],2,FALSE),0))</f>
        <v>0</v>
      </c>
      <c r="AV1961" s="6">
        <f>(IFERROR(VLOOKUP(AT1961,Components[[Name]:[Price]],2,FALSE),0))</f>
        <v>0</v>
      </c>
      <c r="AY1961" s="6">
        <f>(IFERROR(VLOOKUP(AW1961,Components[[Name]:[Price]],2,FALSE),0))</f>
        <v>0</v>
      </c>
      <c r="BB1961" s="6">
        <f>(IFERROR(VLOOKUP(AZ1961,Components[[Name]:[Price]],2,FALSE),0))</f>
        <v>0</v>
      </c>
    </row>
    <row r="1962" spans="9:54" x14ac:dyDescent="0.2">
      <c r="I1962" s="7" t="e">
        <f>Fullmath[[#This Row],[Total CP]]/Fullmath[[#This Row],[Quantity]]</f>
        <v>#DIV/0!</v>
      </c>
      <c r="J19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2" s="6" t="e">
        <f>Fullmath[[#This Row],[Mat Cost]]/Fullmath[[#This Row],[Quantity]]</f>
        <v>#DIV/0!</v>
      </c>
      <c r="L19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2" s="14"/>
      <c r="O1962" s="15">
        <f>IFERROR(_xlfn.IFNA(VLOOKUP(Fullmath[[#This Row],[M1]],$H$2:$L1961,2,FALSE),VLOOKUP(Fullmath[[#This Row],[M1]],$H1963:$L$2227,2,FALSE)),0)</f>
        <v>0</v>
      </c>
      <c r="P1962" s="16">
        <f>IFERROR(_xlfn.IFNA(VLOOKUP(Fullmath[[#This Row],[M1]],$H$2:$L1961,4,FALSE),VLOOKUP(Fullmath[[#This Row],[M1]],$H1963:$L$2227,4,FALSE)),0)</f>
        <v>0</v>
      </c>
      <c r="S1962" s="15">
        <f>IFERROR(_xlfn.IFNA(VLOOKUP(Fullmath[[#This Row],[M2]],$H$2:$L1961,2,FALSE),VLOOKUP(Fullmath[[#This Row],[M2]],$H1963:$L$2227,2,FALSE)),0)</f>
        <v>0</v>
      </c>
      <c r="T1962" s="16">
        <f>IFERROR(_xlfn.IFNA(VLOOKUP(Fullmath[[#This Row],[M2]],$H$2:$L1961,4,FALSE),VLOOKUP(Fullmath[[#This Row],[M2]],$H1963:$L$2227,4,FALSE)),0)</f>
        <v>0</v>
      </c>
      <c r="W1962" s="15">
        <f>IFERROR(_xlfn.IFNA(VLOOKUP(Fullmath[[#This Row],[M3]],$H$2:$L1961,2,FALSE),VLOOKUP(Fullmath[[#This Row],[M3]],$H1963:$L$2227,2,FALSE)),0)</f>
        <v>0</v>
      </c>
      <c r="X1962" s="16">
        <f>IFERROR(_xlfn.IFNA(VLOOKUP(Fullmath[[#This Row],[M3]],$H$2:$L1961,4,FALSE),VLOOKUP(Fullmath[[#This Row],[M3]],$H1963:$L$2227,4,FALSE)),0)</f>
        <v>0</v>
      </c>
      <c r="AA1962" s="15">
        <f>IFERROR(_xlfn.IFNA(VLOOKUP(Fullmath[[#This Row],[M4]],$H$2:$L1961,2,FALSE),VLOOKUP(Fullmath[[#This Row],[M4]],$H1963:$L$2227,2,FALSE)),0)</f>
        <v>0</v>
      </c>
      <c r="AB1962" s="16">
        <f>IFERROR(_xlfn.IFNA(VLOOKUP(Fullmath[[#This Row],[M4]],$H$2:$L1961,4,FALSE),VLOOKUP(Fullmath[[#This Row],[M4]],$H1963:$L$2227,4,FALSE)),0)</f>
        <v>0</v>
      </c>
      <c r="AE1962" s="15">
        <f>IFERROR(_xlfn.IFNA(VLOOKUP(Fullmath[[#This Row],[M5]],$H$2:$L1961,2,FALSE),VLOOKUP(Fullmath[[#This Row],[M5]],$H1963:$L$2227,2,FALSE)),0)</f>
        <v>0</v>
      </c>
      <c r="AF1962" s="16">
        <f>IFERROR(_xlfn.IFNA(VLOOKUP(Fullmath[[#This Row],[M5]],$H$2:$L1961,4,FALSE),VLOOKUP(Fullmath[[#This Row],[M5]],$H1963:$L$2227,4,FALSE)),0)</f>
        <v>0</v>
      </c>
      <c r="AI1962" s="15">
        <f>IFERROR(_xlfn.IFNA(VLOOKUP(Fullmath[[#This Row],[M6]],$H$2:$L1961,2,FALSE),VLOOKUP(Fullmath[[#This Row],[M6]],$H1963:$L$2227,2,FALSE)),0)</f>
        <v>0</v>
      </c>
      <c r="AJ1962" s="16">
        <f>IFERROR(_xlfn.IFNA(VLOOKUP(Fullmath[[#This Row],[M6]],$H$2:$L1961,4,FALSE),VLOOKUP(Fullmath[[#This Row],[M6]],$H1963:$L$2227,4,FALSE)),0)</f>
        <v>0</v>
      </c>
      <c r="AM1962" s="6">
        <f>(IFERROR(VLOOKUP(AK1962,Components[[Name]:[Price]],2,FALSE),0))</f>
        <v>0</v>
      </c>
      <c r="AP1962" s="6">
        <f>(IFERROR(VLOOKUP(AN1962,Components[[Name]:[Price]],2,FALSE),0))</f>
        <v>0</v>
      </c>
      <c r="AS1962" s="6">
        <f>(IFERROR(VLOOKUP(AQ1962,Components[[Name]:[Price]],2,FALSE),0))</f>
        <v>0</v>
      </c>
      <c r="AV1962" s="6">
        <f>(IFERROR(VLOOKUP(AT1962,Components[[Name]:[Price]],2,FALSE),0))</f>
        <v>0</v>
      </c>
      <c r="AY1962" s="6">
        <f>(IFERROR(VLOOKUP(AW1962,Components[[Name]:[Price]],2,FALSE),0))</f>
        <v>0</v>
      </c>
      <c r="BB1962" s="6">
        <f>(IFERROR(VLOOKUP(AZ1962,Components[[Name]:[Price]],2,FALSE),0))</f>
        <v>0</v>
      </c>
    </row>
    <row r="1963" spans="9:54" x14ac:dyDescent="0.2">
      <c r="I1963" s="7" t="e">
        <f>Fullmath[[#This Row],[Total CP]]/Fullmath[[#This Row],[Quantity]]</f>
        <v>#DIV/0!</v>
      </c>
      <c r="J19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3" s="6" t="e">
        <f>Fullmath[[#This Row],[Mat Cost]]/Fullmath[[#This Row],[Quantity]]</f>
        <v>#DIV/0!</v>
      </c>
      <c r="L19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3" s="14"/>
      <c r="O1963" s="15">
        <f>IFERROR(_xlfn.IFNA(VLOOKUP(Fullmath[[#This Row],[M1]],$H$2:$L1962,2,FALSE),VLOOKUP(Fullmath[[#This Row],[M1]],$H1964:$L$2227,2,FALSE)),0)</f>
        <v>0</v>
      </c>
      <c r="P1963" s="16">
        <f>IFERROR(_xlfn.IFNA(VLOOKUP(Fullmath[[#This Row],[M1]],$H$2:$L1962,4,FALSE),VLOOKUP(Fullmath[[#This Row],[M1]],$H1964:$L$2227,4,FALSE)),0)</f>
        <v>0</v>
      </c>
      <c r="S1963" s="15">
        <f>IFERROR(_xlfn.IFNA(VLOOKUP(Fullmath[[#This Row],[M2]],$H$2:$L1962,2,FALSE),VLOOKUP(Fullmath[[#This Row],[M2]],$H1964:$L$2227,2,FALSE)),0)</f>
        <v>0</v>
      </c>
      <c r="T1963" s="16">
        <f>IFERROR(_xlfn.IFNA(VLOOKUP(Fullmath[[#This Row],[M2]],$H$2:$L1962,4,FALSE),VLOOKUP(Fullmath[[#This Row],[M2]],$H1964:$L$2227,4,FALSE)),0)</f>
        <v>0</v>
      </c>
      <c r="W1963" s="15">
        <f>IFERROR(_xlfn.IFNA(VLOOKUP(Fullmath[[#This Row],[M3]],$H$2:$L1962,2,FALSE),VLOOKUP(Fullmath[[#This Row],[M3]],$H1964:$L$2227,2,FALSE)),0)</f>
        <v>0</v>
      </c>
      <c r="X1963" s="16">
        <f>IFERROR(_xlfn.IFNA(VLOOKUP(Fullmath[[#This Row],[M3]],$H$2:$L1962,4,FALSE),VLOOKUP(Fullmath[[#This Row],[M3]],$H1964:$L$2227,4,FALSE)),0)</f>
        <v>0</v>
      </c>
      <c r="AA1963" s="15">
        <f>IFERROR(_xlfn.IFNA(VLOOKUP(Fullmath[[#This Row],[M4]],$H$2:$L1962,2,FALSE),VLOOKUP(Fullmath[[#This Row],[M4]],$H1964:$L$2227,2,FALSE)),0)</f>
        <v>0</v>
      </c>
      <c r="AB1963" s="16">
        <f>IFERROR(_xlfn.IFNA(VLOOKUP(Fullmath[[#This Row],[M4]],$H$2:$L1962,4,FALSE),VLOOKUP(Fullmath[[#This Row],[M4]],$H1964:$L$2227,4,FALSE)),0)</f>
        <v>0</v>
      </c>
      <c r="AE1963" s="15">
        <f>IFERROR(_xlfn.IFNA(VLOOKUP(Fullmath[[#This Row],[M5]],$H$2:$L1962,2,FALSE),VLOOKUP(Fullmath[[#This Row],[M5]],$H1964:$L$2227,2,FALSE)),0)</f>
        <v>0</v>
      </c>
      <c r="AF1963" s="16">
        <f>IFERROR(_xlfn.IFNA(VLOOKUP(Fullmath[[#This Row],[M5]],$H$2:$L1962,4,FALSE),VLOOKUP(Fullmath[[#This Row],[M5]],$H1964:$L$2227,4,FALSE)),0)</f>
        <v>0</v>
      </c>
      <c r="AI1963" s="15">
        <f>IFERROR(_xlfn.IFNA(VLOOKUP(Fullmath[[#This Row],[M6]],$H$2:$L1962,2,FALSE),VLOOKUP(Fullmath[[#This Row],[M6]],$H1964:$L$2227,2,FALSE)),0)</f>
        <v>0</v>
      </c>
      <c r="AJ1963" s="16">
        <f>IFERROR(_xlfn.IFNA(VLOOKUP(Fullmath[[#This Row],[M6]],$H$2:$L1962,4,FALSE),VLOOKUP(Fullmath[[#This Row],[M6]],$H1964:$L$2227,4,FALSE)),0)</f>
        <v>0</v>
      </c>
      <c r="AM1963" s="6">
        <f>(IFERROR(VLOOKUP(AK1963,Components[[Name]:[Price]],2,FALSE),0))</f>
        <v>0</v>
      </c>
      <c r="AP1963" s="6">
        <f>(IFERROR(VLOOKUP(AN1963,Components[[Name]:[Price]],2,FALSE),0))</f>
        <v>0</v>
      </c>
      <c r="AS1963" s="6">
        <f>(IFERROR(VLOOKUP(AQ1963,Components[[Name]:[Price]],2,FALSE),0))</f>
        <v>0</v>
      </c>
      <c r="AV1963" s="6">
        <f>(IFERROR(VLOOKUP(AT1963,Components[[Name]:[Price]],2,FALSE),0))</f>
        <v>0</v>
      </c>
      <c r="AY1963" s="6">
        <f>(IFERROR(VLOOKUP(AW1963,Components[[Name]:[Price]],2,FALSE),0))</f>
        <v>0</v>
      </c>
      <c r="BB1963" s="6">
        <f>(IFERROR(VLOOKUP(AZ1963,Components[[Name]:[Price]],2,FALSE),0))</f>
        <v>0</v>
      </c>
    </row>
    <row r="1964" spans="9:54" x14ac:dyDescent="0.2">
      <c r="I1964" s="7" t="e">
        <f>Fullmath[[#This Row],[Total CP]]/Fullmath[[#This Row],[Quantity]]</f>
        <v>#DIV/0!</v>
      </c>
      <c r="J19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4" s="6" t="e">
        <f>Fullmath[[#This Row],[Mat Cost]]/Fullmath[[#This Row],[Quantity]]</f>
        <v>#DIV/0!</v>
      </c>
      <c r="L19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4" s="14"/>
      <c r="O1964" s="15">
        <f>IFERROR(_xlfn.IFNA(VLOOKUP(Fullmath[[#This Row],[M1]],$H$2:$L1963,2,FALSE),VLOOKUP(Fullmath[[#This Row],[M1]],$H1965:$L$2227,2,FALSE)),0)</f>
        <v>0</v>
      </c>
      <c r="P1964" s="16">
        <f>IFERROR(_xlfn.IFNA(VLOOKUP(Fullmath[[#This Row],[M1]],$H$2:$L1963,4,FALSE),VLOOKUP(Fullmath[[#This Row],[M1]],$H1965:$L$2227,4,FALSE)),0)</f>
        <v>0</v>
      </c>
      <c r="S1964" s="15">
        <f>IFERROR(_xlfn.IFNA(VLOOKUP(Fullmath[[#This Row],[M2]],$H$2:$L1963,2,FALSE),VLOOKUP(Fullmath[[#This Row],[M2]],$H1965:$L$2227,2,FALSE)),0)</f>
        <v>0</v>
      </c>
      <c r="T1964" s="16">
        <f>IFERROR(_xlfn.IFNA(VLOOKUP(Fullmath[[#This Row],[M2]],$H$2:$L1963,4,FALSE),VLOOKUP(Fullmath[[#This Row],[M2]],$H1965:$L$2227,4,FALSE)),0)</f>
        <v>0</v>
      </c>
      <c r="W1964" s="15">
        <f>IFERROR(_xlfn.IFNA(VLOOKUP(Fullmath[[#This Row],[M3]],$H$2:$L1963,2,FALSE),VLOOKUP(Fullmath[[#This Row],[M3]],$H1965:$L$2227,2,FALSE)),0)</f>
        <v>0</v>
      </c>
      <c r="X1964" s="16">
        <f>IFERROR(_xlfn.IFNA(VLOOKUP(Fullmath[[#This Row],[M3]],$H$2:$L1963,4,FALSE),VLOOKUP(Fullmath[[#This Row],[M3]],$H1965:$L$2227,4,FALSE)),0)</f>
        <v>0</v>
      </c>
      <c r="AA1964" s="15">
        <f>IFERROR(_xlfn.IFNA(VLOOKUP(Fullmath[[#This Row],[M4]],$H$2:$L1963,2,FALSE),VLOOKUP(Fullmath[[#This Row],[M4]],$H1965:$L$2227,2,FALSE)),0)</f>
        <v>0</v>
      </c>
      <c r="AB1964" s="16">
        <f>IFERROR(_xlfn.IFNA(VLOOKUP(Fullmath[[#This Row],[M4]],$H$2:$L1963,4,FALSE),VLOOKUP(Fullmath[[#This Row],[M4]],$H1965:$L$2227,4,FALSE)),0)</f>
        <v>0</v>
      </c>
      <c r="AE1964" s="15">
        <f>IFERROR(_xlfn.IFNA(VLOOKUP(Fullmath[[#This Row],[M5]],$H$2:$L1963,2,FALSE),VLOOKUP(Fullmath[[#This Row],[M5]],$H1965:$L$2227,2,FALSE)),0)</f>
        <v>0</v>
      </c>
      <c r="AF1964" s="16">
        <f>IFERROR(_xlfn.IFNA(VLOOKUP(Fullmath[[#This Row],[M5]],$H$2:$L1963,4,FALSE),VLOOKUP(Fullmath[[#This Row],[M5]],$H1965:$L$2227,4,FALSE)),0)</f>
        <v>0</v>
      </c>
      <c r="AI1964" s="15">
        <f>IFERROR(_xlfn.IFNA(VLOOKUP(Fullmath[[#This Row],[M6]],$H$2:$L1963,2,FALSE),VLOOKUP(Fullmath[[#This Row],[M6]],$H1965:$L$2227,2,FALSE)),0)</f>
        <v>0</v>
      </c>
      <c r="AJ1964" s="16">
        <f>IFERROR(_xlfn.IFNA(VLOOKUP(Fullmath[[#This Row],[M6]],$H$2:$L1963,4,FALSE),VLOOKUP(Fullmath[[#This Row],[M6]],$H1965:$L$2227,4,FALSE)),0)</f>
        <v>0</v>
      </c>
      <c r="AM1964" s="6">
        <f>(IFERROR(VLOOKUP(AK1964,Components[[Name]:[Price]],2,FALSE),0))</f>
        <v>0</v>
      </c>
      <c r="AP1964" s="6">
        <f>(IFERROR(VLOOKUP(AN1964,Components[[Name]:[Price]],2,FALSE),0))</f>
        <v>0</v>
      </c>
      <c r="AS1964" s="6">
        <f>(IFERROR(VLOOKUP(AQ1964,Components[[Name]:[Price]],2,FALSE),0))</f>
        <v>0</v>
      </c>
      <c r="AV1964" s="6">
        <f>(IFERROR(VLOOKUP(AT1964,Components[[Name]:[Price]],2,FALSE),0))</f>
        <v>0</v>
      </c>
      <c r="AY1964" s="6">
        <f>(IFERROR(VLOOKUP(AW1964,Components[[Name]:[Price]],2,FALSE),0))</f>
        <v>0</v>
      </c>
      <c r="BB1964" s="6">
        <f>(IFERROR(VLOOKUP(AZ1964,Components[[Name]:[Price]],2,FALSE),0))</f>
        <v>0</v>
      </c>
    </row>
    <row r="1965" spans="9:54" x14ac:dyDescent="0.2">
      <c r="I1965" s="7" t="e">
        <f>Fullmath[[#This Row],[Total CP]]/Fullmath[[#This Row],[Quantity]]</f>
        <v>#DIV/0!</v>
      </c>
      <c r="J19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5" s="6" t="e">
        <f>Fullmath[[#This Row],[Mat Cost]]/Fullmath[[#This Row],[Quantity]]</f>
        <v>#DIV/0!</v>
      </c>
      <c r="L19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5" s="14"/>
      <c r="O1965" s="15">
        <f>IFERROR(_xlfn.IFNA(VLOOKUP(Fullmath[[#This Row],[M1]],$H$2:$L1964,2,FALSE),VLOOKUP(Fullmath[[#This Row],[M1]],$H1966:$L$2227,2,FALSE)),0)</f>
        <v>0</v>
      </c>
      <c r="P1965" s="16">
        <f>IFERROR(_xlfn.IFNA(VLOOKUP(Fullmath[[#This Row],[M1]],$H$2:$L1964,4,FALSE),VLOOKUP(Fullmath[[#This Row],[M1]],$H1966:$L$2227,4,FALSE)),0)</f>
        <v>0</v>
      </c>
      <c r="S1965" s="15">
        <f>IFERROR(_xlfn.IFNA(VLOOKUP(Fullmath[[#This Row],[M2]],$H$2:$L1964,2,FALSE),VLOOKUP(Fullmath[[#This Row],[M2]],$H1966:$L$2227,2,FALSE)),0)</f>
        <v>0</v>
      </c>
      <c r="T1965" s="16">
        <f>IFERROR(_xlfn.IFNA(VLOOKUP(Fullmath[[#This Row],[M2]],$H$2:$L1964,4,FALSE),VLOOKUP(Fullmath[[#This Row],[M2]],$H1966:$L$2227,4,FALSE)),0)</f>
        <v>0</v>
      </c>
      <c r="W1965" s="15">
        <f>IFERROR(_xlfn.IFNA(VLOOKUP(Fullmath[[#This Row],[M3]],$H$2:$L1964,2,FALSE),VLOOKUP(Fullmath[[#This Row],[M3]],$H1966:$L$2227,2,FALSE)),0)</f>
        <v>0</v>
      </c>
      <c r="X1965" s="16">
        <f>IFERROR(_xlfn.IFNA(VLOOKUP(Fullmath[[#This Row],[M3]],$H$2:$L1964,4,FALSE),VLOOKUP(Fullmath[[#This Row],[M3]],$H1966:$L$2227,4,FALSE)),0)</f>
        <v>0</v>
      </c>
      <c r="AA1965" s="15">
        <f>IFERROR(_xlfn.IFNA(VLOOKUP(Fullmath[[#This Row],[M4]],$H$2:$L1964,2,FALSE),VLOOKUP(Fullmath[[#This Row],[M4]],$H1966:$L$2227,2,FALSE)),0)</f>
        <v>0</v>
      </c>
      <c r="AB1965" s="16">
        <f>IFERROR(_xlfn.IFNA(VLOOKUP(Fullmath[[#This Row],[M4]],$H$2:$L1964,4,FALSE),VLOOKUP(Fullmath[[#This Row],[M4]],$H1966:$L$2227,4,FALSE)),0)</f>
        <v>0</v>
      </c>
      <c r="AE1965" s="15">
        <f>IFERROR(_xlfn.IFNA(VLOOKUP(Fullmath[[#This Row],[M5]],$H$2:$L1964,2,FALSE),VLOOKUP(Fullmath[[#This Row],[M5]],$H1966:$L$2227,2,FALSE)),0)</f>
        <v>0</v>
      </c>
      <c r="AF1965" s="16">
        <f>IFERROR(_xlfn.IFNA(VLOOKUP(Fullmath[[#This Row],[M5]],$H$2:$L1964,4,FALSE),VLOOKUP(Fullmath[[#This Row],[M5]],$H1966:$L$2227,4,FALSE)),0)</f>
        <v>0</v>
      </c>
      <c r="AI1965" s="15">
        <f>IFERROR(_xlfn.IFNA(VLOOKUP(Fullmath[[#This Row],[M6]],$H$2:$L1964,2,FALSE),VLOOKUP(Fullmath[[#This Row],[M6]],$H1966:$L$2227,2,FALSE)),0)</f>
        <v>0</v>
      </c>
      <c r="AJ1965" s="16">
        <f>IFERROR(_xlfn.IFNA(VLOOKUP(Fullmath[[#This Row],[M6]],$H$2:$L1964,4,FALSE),VLOOKUP(Fullmath[[#This Row],[M6]],$H1966:$L$2227,4,FALSE)),0)</f>
        <v>0</v>
      </c>
      <c r="AM1965" s="6">
        <f>(IFERROR(VLOOKUP(AK1965,Components[[Name]:[Price]],2,FALSE),0))</f>
        <v>0</v>
      </c>
      <c r="AP1965" s="6">
        <f>(IFERROR(VLOOKUP(AN1965,Components[[Name]:[Price]],2,FALSE),0))</f>
        <v>0</v>
      </c>
      <c r="AS1965" s="6">
        <f>(IFERROR(VLOOKUP(AQ1965,Components[[Name]:[Price]],2,FALSE),0))</f>
        <v>0</v>
      </c>
      <c r="AV1965" s="6">
        <f>(IFERROR(VLOOKUP(AT1965,Components[[Name]:[Price]],2,FALSE),0))</f>
        <v>0</v>
      </c>
      <c r="AY1965" s="6">
        <f>(IFERROR(VLOOKUP(AW1965,Components[[Name]:[Price]],2,FALSE),0))</f>
        <v>0</v>
      </c>
      <c r="BB1965" s="6">
        <f>(IFERROR(VLOOKUP(AZ1965,Components[[Name]:[Price]],2,FALSE),0))</f>
        <v>0</v>
      </c>
    </row>
    <row r="1966" spans="9:54" x14ac:dyDescent="0.2">
      <c r="I1966" s="7" t="e">
        <f>Fullmath[[#This Row],[Total CP]]/Fullmath[[#This Row],[Quantity]]</f>
        <v>#DIV/0!</v>
      </c>
      <c r="J19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6" s="6" t="e">
        <f>Fullmath[[#This Row],[Mat Cost]]/Fullmath[[#This Row],[Quantity]]</f>
        <v>#DIV/0!</v>
      </c>
      <c r="L19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6" s="14"/>
      <c r="O1966" s="15">
        <f>IFERROR(_xlfn.IFNA(VLOOKUP(Fullmath[[#This Row],[M1]],$H$2:$L1965,2,FALSE),VLOOKUP(Fullmath[[#This Row],[M1]],$H1967:$L$2227,2,FALSE)),0)</f>
        <v>0</v>
      </c>
      <c r="P1966" s="16">
        <f>IFERROR(_xlfn.IFNA(VLOOKUP(Fullmath[[#This Row],[M1]],$H$2:$L1965,4,FALSE),VLOOKUP(Fullmath[[#This Row],[M1]],$H1967:$L$2227,4,FALSE)),0)</f>
        <v>0</v>
      </c>
      <c r="S1966" s="15">
        <f>IFERROR(_xlfn.IFNA(VLOOKUP(Fullmath[[#This Row],[M2]],$H$2:$L1965,2,FALSE),VLOOKUP(Fullmath[[#This Row],[M2]],$H1967:$L$2227,2,FALSE)),0)</f>
        <v>0</v>
      </c>
      <c r="T1966" s="16">
        <f>IFERROR(_xlfn.IFNA(VLOOKUP(Fullmath[[#This Row],[M2]],$H$2:$L1965,4,FALSE),VLOOKUP(Fullmath[[#This Row],[M2]],$H1967:$L$2227,4,FALSE)),0)</f>
        <v>0</v>
      </c>
      <c r="W1966" s="15">
        <f>IFERROR(_xlfn.IFNA(VLOOKUP(Fullmath[[#This Row],[M3]],$H$2:$L1965,2,FALSE),VLOOKUP(Fullmath[[#This Row],[M3]],$H1967:$L$2227,2,FALSE)),0)</f>
        <v>0</v>
      </c>
      <c r="X1966" s="16">
        <f>IFERROR(_xlfn.IFNA(VLOOKUP(Fullmath[[#This Row],[M3]],$H$2:$L1965,4,FALSE),VLOOKUP(Fullmath[[#This Row],[M3]],$H1967:$L$2227,4,FALSE)),0)</f>
        <v>0</v>
      </c>
      <c r="AA1966" s="15">
        <f>IFERROR(_xlfn.IFNA(VLOOKUP(Fullmath[[#This Row],[M4]],$H$2:$L1965,2,FALSE),VLOOKUP(Fullmath[[#This Row],[M4]],$H1967:$L$2227,2,FALSE)),0)</f>
        <v>0</v>
      </c>
      <c r="AB1966" s="16">
        <f>IFERROR(_xlfn.IFNA(VLOOKUP(Fullmath[[#This Row],[M4]],$H$2:$L1965,4,FALSE),VLOOKUP(Fullmath[[#This Row],[M4]],$H1967:$L$2227,4,FALSE)),0)</f>
        <v>0</v>
      </c>
      <c r="AE1966" s="15">
        <f>IFERROR(_xlfn.IFNA(VLOOKUP(Fullmath[[#This Row],[M5]],$H$2:$L1965,2,FALSE),VLOOKUP(Fullmath[[#This Row],[M5]],$H1967:$L$2227,2,FALSE)),0)</f>
        <v>0</v>
      </c>
      <c r="AF1966" s="16">
        <f>IFERROR(_xlfn.IFNA(VLOOKUP(Fullmath[[#This Row],[M5]],$H$2:$L1965,4,FALSE),VLOOKUP(Fullmath[[#This Row],[M5]],$H1967:$L$2227,4,FALSE)),0)</f>
        <v>0</v>
      </c>
      <c r="AI1966" s="15">
        <f>IFERROR(_xlfn.IFNA(VLOOKUP(Fullmath[[#This Row],[M6]],$H$2:$L1965,2,FALSE),VLOOKUP(Fullmath[[#This Row],[M6]],$H1967:$L$2227,2,FALSE)),0)</f>
        <v>0</v>
      </c>
      <c r="AJ1966" s="16">
        <f>IFERROR(_xlfn.IFNA(VLOOKUP(Fullmath[[#This Row],[M6]],$H$2:$L1965,4,FALSE),VLOOKUP(Fullmath[[#This Row],[M6]],$H1967:$L$2227,4,FALSE)),0)</f>
        <v>0</v>
      </c>
      <c r="AM1966" s="6">
        <f>(IFERROR(VLOOKUP(AK1966,Components[[Name]:[Price]],2,FALSE),0))</f>
        <v>0</v>
      </c>
      <c r="AP1966" s="6">
        <f>(IFERROR(VLOOKUP(AN1966,Components[[Name]:[Price]],2,FALSE),0))</f>
        <v>0</v>
      </c>
      <c r="AS1966" s="6">
        <f>(IFERROR(VLOOKUP(AQ1966,Components[[Name]:[Price]],2,FALSE),0))</f>
        <v>0</v>
      </c>
      <c r="AV1966" s="6">
        <f>(IFERROR(VLOOKUP(AT1966,Components[[Name]:[Price]],2,FALSE),0))</f>
        <v>0</v>
      </c>
      <c r="AY1966" s="6">
        <f>(IFERROR(VLOOKUP(AW1966,Components[[Name]:[Price]],2,FALSE),0))</f>
        <v>0</v>
      </c>
      <c r="BB1966" s="6">
        <f>(IFERROR(VLOOKUP(AZ1966,Components[[Name]:[Price]],2,FALSE),0))</f>
        <v>0</v>
      </c>
    </row>
    <row r="1967" spans="9:54" x14ac:dyDescent="0.2">
      <c r="I1967" s="7" t="e">
        <f>Fullmath[[#This Row],[Total CP]]/Fullmath[[#This Row],[Quantity]]</f>
        <v>#DIV/0!</v>
      </c>
      <c r="J19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7" s="6" t="e">
        <f>Fullmath[[#This Row],[Mat Cost]]/Fullmath[[#This Row],[Quantity]]</f>
        <v>#DIV/0!</v>
      </c>
      <c r="L19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7" s="14"/>
      <c r="O1967" s="15">
        <f>IFERROR(_xlfn.IFNA(VLOOKUP(Fullmath[[#This Row],[M1]],$H$2:$L1966,2,FALSE),VLOOKUP(Fullmath[[#This Row],[M1]],$H1968:$L$2227,2,FALSE)),0)</f>
        <v>0</v>
      </c>
      <c r="P1967" s="16">
        <f>IFERROR(_xlfn.IFNA(VLOOKUP(Fullmath[[#This Row],[M1]],$H$2:$L1966,4,FALSE),VLOOKUP(Fullmath[[#This Row],[M1]],$H1968:$L$2227,4,FALSE)),0)</f>
        <v>0</v>
      </c>
      <c r="S1967" s="15">
        <f>IFERROR(_xlfn.IFNA(VLOOKUP(Fullmath[[#This Row],[M2]],$H$2:$L1966,2,FALSE),VLOOKUP(Fullmath[[#This Row],[M2]],$H1968:$L$2227,2,FALSE)),0)</f>
        <v>0</v>
      </c>
      <c r="T1967" s="16">
        <f>IFERROR(_xlfn.IFNA(VLOOKUP(Fullmath[[#This Row],[M2]],$H$2:$L1966,4,FALSE),VLOOKUP(Fullmath[[#This Row],[M2]],$H1968:$L$2227,4,FALSE)),0)</f>
        <v>0</v>
      </c>
      <c r="W1967" s="15">
        <f>IFERROR(_xlfn.IFNA(VLOOKUP(Fullmath[[#This Row],[M3]],$H$2:$L1966,2,FALSE),VLOOKUP(Fullmath[[#This Row],[M3]],$H1968:$L$2227,2,FALSE)),0)</f>
        <v>0</v>
      </c>
      <c r="X1967" s="16">
        <f>IFERROR(_xlfn.IFNA(VLOOKUP(Fullmath[[#This Row],[M3]],$H$2:$L1966,4,FALSE),VLOOKUP(Fullmath[[#This Row],[M3]],$H1968:$L$2227,4,FALSE)),0)</f>
        <v>0</v>
      </c>
      <c r="AA1967" s="15">
        <f>IFERROR(_xlfn.IFNA(VLOOKUP(Fullmath[[#This Row],[M4]],$H$2:$L1966,2,FALSE),VLOOKUP(Fullmath[[#This Row],[M4]],$H1968:$L$2227,2,FALSE)),0)</f>
        <v>0</v>
      </c>
      <c r="AB1967" s="16">
        <f>IFERROR(_xlfn.IFNA(VLOOKUP(Fullmath[[#This Row],[M4]],$H$2:$L1966,4,FALSE),VLOOKUP(Fullmath[[#This Row],[M4]],$H1968:$L$2227,4,FALSE)),0)</f>
        <v>0</v>
      </c>
      <c r="AE1967" s="15">
        <f>IFERROR(_xlfn.IFNA(VLOOKUP(Fullmath[[#This Row],[M5]],$H$2:$L1966,2,FALSE),VLOOKUP(Fullmath[[#This Row],[M5]],$H1968:$L$2227,2,FALSE)),0)</f>
        <v>0</v>
      </c>
      <c r="AF1967" s="16">
        <f>IFERROR(_xlfn.IFNA(VLOOKUP(Fullmath[[#This Row],[M5]],$H$2:$L1966,4,FALSE),VLOOKUP(Fullmath[[#This Row],[M5]],$H1968:$L$2227,4,FALSE)),0)</f>
        <v>0</v>
      </c>
      <c r="AI1967" s="15">
        <f>IFERROR(_xlfn.IFNA(VLOOKUP(Fullmath[[#This Row],[M6]],$H$2:$L1966,2,FALSE),VLOOKUP(Fullmath[[#This Row],[M6]],$H1968:$L$2227,2,FALSE)),0)</f>
        <v>0</v>
      </c>
      <c r="AJ1967" s="16">
        <f>IFERROR(_xlfn.IFNA(VLOOKUP(Fullmath[[#This Row],[M6]],$H$2:$L1966,4,FALSE),VLOOKUP(Fullmath[[#This Row],[M6]],$H1968:$L$2227,4,FALSE)),0)</f>
        <v>0</v>
      </c>
      <c r="AM1967" s="6">
        <f>(IFERROR(VLOOKUP(AK1967,Components[[Name]:[Price]],2,FALSE),0))</f>
        <v>0</v>
      </c>
      <c r="AP1967" s="6">
        <f>(IFERROR(VLOOKUP(AN1967,Components[[Name]:[Price]],2,FALSE),0))</f>
        <v>0</v>
      </c>
      <c r="AS1967" s="6">
        <f>(IFERROR(VLOOKUP(AQ1967,Components[[Name]:[Price]],2,FALSE),0))</f>
        <v>0</v>
      </c>
      <c r="AV1967" s="6">
        <f>(IFERROR(VLOOKUP(AT1967,Components[[Name]:[Price]],2,FALSE),0))</f>
        <v>0</v>
      </c>
      <c r="AY1967" s="6">
        <f>(IFERROR(VLOOKUP(AW1967,Components[[Name]:[Price]],2,FALSE),0))</f>
        <v>0</v>
      </c>
      <c r="BB1967" s="6">
        <f>(IFERROR(VLOOKUP(AZ1967,Components[[Name]:[Price]],2,FALSE),0))</f>
        <v>0</v>
      </c>
    </row>
    <row r="1968" spans="9:54" x14ac:dyDescent="0.2">
      <c r="I1968" s="7" t="e">
        <f>Fullmath[[#This Row],[Total CP]]/Fullmath[[#This Row],[Quantity]]</f>
        <v>#DIV/0!</v>
      </c>
      <c r="J19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8" s="6" t="e">
        <f>Fullmath[[#This Row],[Mat Cost]]/Fullmath[[#This Row],[Quantity]]</f>
        <v>#DIV/0!</v>
      </c>
      <c r="L19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8" s="14"/>
      <c r="O1968" s="15">
        <f>IFERROR(_xlfn.IFNA(VLOOKUP(Fullmath[[#This Row],[M1]],$H$2:$L1967,2,FALSE),VLOOKUP(Fullmath[[#This Row],[M1]],$H1969:$L$2227,2,FALSE)),0)</f>
        <v>0</v>
      </c>
      <c r="P1968" s="16">
        <f>IFERROR(_xlfn.IFNA(VLOOKUP(Fullmath[[#This Row],[M1]],$H$2:$L1967,4,FALSE),VLOOKUP(Fullmath[[#This Row],[M1]],$H1969:$L$2227,4,FALSE)),0)</f>
        <v>0</v>
      </c>
      <c r="S1968" s="15">
        <f>IFERROR(_xlfn.IFNA(VLOOKUP(Fullmath[[#This Row],[M2]],$H$2:$L1967,2,FALSE),VLOOKUP(Fullmath[[#This Row],[M2]],$H1969:$L$2227,2,FALSE)),0)</f>
        <v>0</v>
      </c>
      <c r="T1968" s="16">
        <f>IFERROR(_xlfn.IFNA(VLOOKUP(Fullmath[[#This Row],[M2]],$H$2:$L1967,4,FALSE),VLOOKUP(Fullmath[[#This Row],[M2]],$H1969:$L$2227,4,FALSE)),0)</f>
        <v>0</v>
      </c>
      <c r="W1968" s="15">
        <f>IFERROR(_xlfn.IFNA(VLOOKUP(Fullmath[[#This Row],[M3]],$H$2:$L1967,2,FALSE),VLOOKUP(Fullmath[[#This Row],[M3]],$H1969:$L$2227,2,FALSE)),0)</f>
        <v>0</v>
      </c>
      <c r="X1968" s="16">
        <f>IFERROR(_xlfn.IFNA(VLOOKUP(Fullmath[[#This Row],[M3]],$H$2:$L1967,4,FALSE),VLOOKUP(Fullmath[[#This Row],[M3]],$H1969:$L$2227,4,FALSE)),0)</f>
        <v>0</v>
      </c>
      <c r="AA1968" s="15">
        <f>IFERROR(_xlfn.IFNA(VLOOKUP(Fullmath[[#This Row],[M4]],$H$2:$L1967,2,FALSE),VLOOKUP(Fullmath[[#This Row],[M4]],$H1969:$L$2227,2,FALSE)),0)</f>
        <v>0</v>
      </c>
      <c r="AB1968" s="16">
        <f>IFERROR(_xlfn.IFNA(VLOOKUP(Fullmath[[#This Row],[M4]],$H$2:$L1967,4,FALSE),VLOOKUP(Fullmath[[#This Row],[M4]],$H1969:$L$2227,4,FALSE)),0)</f>
        <v>0</v>
      </c>
      <c r="AE1968" s="15">
        <f>IFERROR(_xlfn.IFNA(VLOOKUP(Fullmath[[#This Row],[M5]],$H$2:$L1967,2,FALSE),VLOOKUP(Fullmath[[#This Row],[M5]],$H1969:$L$2227,2,FALSE)),0)</f>
        <v>0</v>
      </c>
      <c r="AF1968" s="16">
        <f>IFERROR(_xlfn.IFNA(VLOOKUP(Fullmath[[#This Row],[M5]],$H$2:$L1967,4,FALSE),VLOOKUP(Fullmath[[#This Row],[M5]],$H1969:$L$2227,4,FALSE)),0)</f>
        <v>0</v>
      </c>
      <c r="AI1968" s="15">
        <f>IFERROR(_xlfn.IFNA(VLOOKUP(Fullmath[[#This Row],[M6]],$H$2:$L1967,2,FALSE),VLOOKUP(Fullmath[[#This Row],[M6]],$H1969:$L$2227,2,FALSE)),0)</f>
        <v>0</v>
      </c>
      <c r="AJ1968" s="16">
        <f>IFERROR(_xlfn.IFNA(VLOOKUP(Fullmath[[#This Row],[M6]],$H$2:$L1967,4,FALSE),VLOOKUP(Fullmath[[#This Row],[M6]],$H1969:$L$2227,4,FALSE)),0)</f>
        <v>0</v>
      </c>
      <c r="AM1968" s="6">
        <f>(IFERROR(VLOOKUP(AK1968,Components[[Name]:[Price]],2,FALSE),0))</f>
        <v>0</v>
      </c>
      <c r="AP1968" s="6">
        <f>(IFERROR(VLOOKUP(AN1968,Components[[Name]:[Price]],2,FALSE),0))</f>
        <v>0</v>
      </c>
      <c r="AS1968" s="6">
        <f>(IFERROR(VLOOKUP(AQ1968,Components[[Name]:[Price]],2,FALSE),0))</f>
        <v>0</v>
      </c>
      <c r="AV1968" s="6">
        <f>(IFERROR(VLOOKUP(AT1968,Components[[Name]:[Price]],2,FALSE),0))</f>
        <v>0</v>
      </c>
      <c r="AY1968" s="6">
        <f>(IFERROR(VLOOKUP(AW1968,Components[[Name]:[Price]],2,FALSE),0))</f>
        <v>0</v>
      </c>
      <c r="BB1968" s="6">
        <f>(IFERROR(VLOOKUP(AZ1968,Components[[Name]:[Price]],2,FALSE),0))</f>
        <v>0</v>
      </c>
    </row>
    <row r="1969" spans="9:54" x14ac:dyDescent="0.2">
      <c r="I1969" s="7" t="e">
        <f>Fullmath[[#This Row],[Total CP]]/Fullmath[[#This Row],[Quantity]]</f>
        <v>#DIV/0!</v>
      </c>
      <c r="J19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69" s="6" t="e">
        <f>Fullmath[[#This Row],[Mat Cost]]/Fullmath[[#This Row],[Quantity]]</f>
        <v>#DIV/0!</v>
      </c>
      <c r="L19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69" s="14"/>
      <c r="O1969" s="15">
        <f>IFERROR(_xlfn.IFNA(VLOOKUP(Fullmath[[#This Row],[M1]],$H$2:$L1968,2,FALSE),VLOOKUP(Fullmath[[#This Row],[M1]],$H1970:$L$2227,2,FALSE)),0)</f>
        <v>0</v>
      </c>
      <c r="P1969" s="16">
        <f>IFERROR(_xlfn.IFNA(VLOOKUP(Fullmath[[#This Row],[M1]],$H$2:$L1968,4,FALSE),VLOOKUP(Fullmath[[#This Row],[M1]],$H1970:$L$2227,4,FALSE)),0)</f>
        <v>0</v>
      </c>
      <c r="S1969" s="15">
        <f>IFERROR(_xlfn.IFNA(VLOOKUP(Fullmath[[#This Row],[M2]],$H$2:$L1968,2,FALSE),VLOOKUP(Fullmath[[#This Row],[M2]],$H1970:$L$2227,2,FALSE)),0)</f>
        <v>0</v>
      </c>
      <c r="T1969" s="16">
        <f>IFERROR(_xlfn.IFNA(VLOOKUP(Fullmath[[#This Row],[M2]],$H$2:$L1968,4,FALSE),VLOOKUP(Fullmath[[#This Row],[M2]],$H1970:$L$2227,4,FALSE)),0)</f>
        <v>0</v>
      </c>
      <c r="W1969" s="15">
        <f>IFERROR(_xlfn.IFNA(VLOOKUP(Fullmath[[#This Row],[M3]],$H$2:$L1968,2,FALSE),VLOOKUP(Fullmath[[#This Row],[M3]],$H1970:$L$2227,2,FALSE)),0)</f>
        <v>0</v>
      </c>
      <c r="X1969" s="16">
        <f>IFERROR(_xlfn.IFNA(VLOOKUP(Fullmath[[#This Row],[M3]],$H$2:$L1968,4,FALSE),VLOOKUP(Fullmath[[#This Row],[M3]],$H1970:$L$2227,4,FALSE)),0)</f>
        <v>0</v>
      </c>
      <c r="AA1969" s="15">
        <f>IFERROR(_xlfn.IFNA(VLOOKUP(Fullmath[[#This Row],[M4]],$H$2:$L1968,2,FALSE),VLOOKUP(Fullmath[[#This Row],[M4]],$H1970:$L$2227,2,FALSE)),0)</f>
        <v>0</v>
      </c>
      <c r="AB1969" s="16">
        <f>IFERROR(_xlfn.IFNA(VLOOKUP(Fullmath[[#This Row],[M4]],$H$2:$L1968,4,FALSE),VLOOKUP(Fullmath[[#This Row],[M4]],$H1970:$L$2227,4,FALSE)),0)</f>
        <v>0</v>
      </c>
      <c r="AE1969" s="15">
        <f>IFERROR(_xlfn.IFNA(VLOOKUP(Fullmath[[#This Row],[M5]],$H$2:$L1968,2,FALSE),VLOOKUP(Fullmath[[#This Row],[M5]],$H1970:$L$2227,2,FALSE)),0)</f>
        <v>0</v>
      </c>
      <c r="AF1969" s="16">
        <f>IFERROR(_xlfn.IFNA(VLOOKUP(Fullmath[[#This Row],[M5]],$H$2:$L1968,4,FALSE),VLOOKUP(Fullmath[[#This Row],[M5]],$H1970:$L$2227,4,FALSE)),0)</f>
        <v>0</v>
      </c>
      <c r="AI1969" s="15">
        <f>IFERROR(_xlfn.IFNA(VLOOKUP(Fullmath[[#This Row],[M6]],$H$2:$L1968,2,FALSE),VLOOKUP(Fullmath[[#This Row],[M6]],$H1970:$L$2227,2,FALSE)),0)</f>
        <v>0</v>
      </c>
      <c r="AJ1969" s="16">
        <f>IFERROR(_xlfn.IFNA(VLOOKUP(Fullmath[[#This Row],[M6]],$H$2:$L1968,4,FALSE),VLOOKUP(Fullmath[[#This Row],[M6]],$H1970:$L$2227,4,FALSE)),0)</f>
        <v>0</v>
      </c>
      <c r="AM1969" s="6">
        <f>(IFERROR(VLOOKUP(AK1969,Components[[Name]:[Price]],2,FALSE),0))</f>
        <v>0</v>
      </c>
      <c r="AP1969" s="6">
        <f>(IFERROR(VLOOKUP(AN1969,Components[[Name]:[Price]],2,FALSE),0))</f>
        <v>0</v>
      </c>
      <c r="AS1969" s="6">
        <f>(IFERROR(VLOOKUP(AQ1969,Components[[Name]:[Price]],2,FALSE),0))</f>
        <v>0</v>
      </c>
      <c r="AV1969" s="6">
        <f>(IFERROR(VLOOKUP(AT1969,Components[[Name]:[Price]],2,FALSE),0))</f>
        <v>0</v>
      </c>
      <c r="AY1969" s="6">
        <f>(IFERROR(VLOOKUP(AW1969,Components[[Name]:[Price]],2,FALSE),0))</f>
        <v>0</v>
      </c>
      <c r="BB1969" s="6">
        <f>(IFERROR(VLOOKUP(AZ1969,Components[[Name]:[Price]],2,FALSE),0))</f>
        <v>0</v>
      </c>
    </row>
    <row r="1970" spans="9:54" x14ac:dyDescent="0.2">
      <c r="I1970" s="7" t="e">
        <f>Fullmath[[#This Row],[Total CP]]/Fullmath[[#This Row],[Quantity]]</f>
        <v>#DIV/0!</v>
      </c>
      <c r="J19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0" s="6" t="e">
        <f>Fullmath[[#This Row],[Mat Cost]]/Fullmath[[#This Row],[Quantity]]</f>
        <v>#DIV/0!</v>
      </c>
      <c r="L19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0" s="14"/>
      <c r="O1970" s="15">
        <f>IFERROR(_xlfn.IFNA(VLOOKUP(Fullmath[[#This Row],[M1]],$H$2:$L1969,2,FALSE),VLOOKUP(Fullmath[[#This Row],[M1]],$H1971:$L$2227,2,FALSE)),0)</f>
        <v>0</v>
      </c>
      <c r="P1970" s="16">
        <f>IFERROR(_xlfn.IFNA(VLOOKUP(Fullmath[[#This Row],[M1]],$H$2:$L1969,4,FALSE),VLOOKUP(Fullmath[[#This Row],[M1]],$H1971:$L$2227,4,FALSE)),0)</f>
        <v>0</v>
      </c>
      <c r="S1970" s="15">
        <f>IFERROR(_xlfn.IFNA(VLOOKUP(Fullmath[[#This Row],[M2]],$H$2:$L1969,2,FALSE),VLOOKUP(Fullmath[[#This Row],[M2]],$H1971:$L$2227,2,FALSE)),0)</f>
        <v>0</v>
      </c>
      <c r="T1970" s="16">
        <f>IFERROR(_xlfn.IFNA(VLOOKUP(Fullmath[[#This Row],[M2]],$H$2:$L1969,4,FALSE),VLOOKUP(Fullmath[[#This Row],[M2]],$H1971:$L$2227,4,FALSE)),0)</f>
        <v>0</v>
      </c>
      <c r="W1970" s="15">
        <f>IFERROR(_xlfn.IFNA(VLOOKUP(Fullmath[[#This Row],[M3]],$H$2:$L1969,2,FALSE),VLOOKUP(Fullmath[[#This Row],[M3]],$H1971:$L$2227,2,FALSE)),0)</f>
        <v>0</v>
      </c>
      <c r="X1970" s="16">
        <f>IFERROR(_xlfn.IFNA(VLOOKUP(Fullmath[[#This Row],[M3]],$H$2:$L1969,4,FALSE),VLOOKUP(Fullmath[[#This Row],[M3]],$H1971:$L$2227,4,FALSE)),0)</f>
        <v>0</v>
      </c>
      <c r="AA1970" s="15">
        <f>IFERROR(_xlfn.IFNA(VLOOKUP(Fullmath[[#This Row],[M4]],$H$2:$L1969,2,FALSE),VLOOKUP(Fullmath[[#This Row],[M4]],$H1971:$L$2227,2,FALSE)),0)</f>
        <v>0</v>
      </c>
      <c r="AB1970" s="16">
        <f>IFERROR(_xlfn.IFNA(VLOOKUP(Fullmath[[#This Row],[M4]],$H$2:$L1969,4,FALSE),VLOOKUP(Fullmath[[#This Row],[M4]],$H1971:$L$2227,4,FALSE)),0)</f>
        <v>0</v>
      </c>
      <c r="AE1970" s="15">
        <f>IFERROR(_xlfn.IFNA(VLOOKUP(Fullmath[[#This Row],[M5]],$H$2:$L1969,2,FALSE),VLOOKUP(Fullmath[[#This Row],[M5]],$H1971:$L$2227,2,FALSE)),0)</f>
        <v>0</v>
      </c>
      <c r="AF1970" s="16">
        <f>IFERROR(_xlfn.IFNA(VLOOKUP(Fullmath[[#This Row],[M5]],$H$2:$L1969,4,FALSE),VLOOKUP(Fullmath[[#This Row],[M5]],$H1971:$L$2227,4,FALSE)),0)</f>
        <v>0</v>
      </c>
      <c r="AI1970" s="15">
        <f>IFERROR(_xlfn.IFNA(VLOOKUP(Fullmath[[#This Row],[M6]],$H$2:$L1969,2,FALSE),VLOOKUP(Fullmath[[#This Row],[M6]],$H1971:$L$2227,2,FALSE)),0)</f>
        <v>0</v>
      </c>
      <c r="AJ1970" s="16">
        <f>IFERROR(_xlfn.IFNA(VLOOKUP(Fullmath[[#This Row],[M6]],$H$2:$L1969,4,FALSE),VLOOKUP(Fullmath[[#This Row],[M6]],$H1971:$L$2227,4,FALSE)),0)</f>
        <v>0</v>
      </c>
      <c r="AM1970" s="6">
        <f>(IFERROR(VLOOKUP(AK1970,Components[[Name]:[Price]],2,FALSE),0))</f>
        <v>0</v>
      </c>
      <c r="AP1970" s="6">
        <f>(IFERROR(VLOOKUP(AN1970,Components[[Name]:[Price]],2,FALSE),0))</f>
        <v>0</v>
      </c>
      <c r="AS1970" s="6">
        <f>(IFERROR(VLOOKUP(AQ1970,Components[[Name]:[Price]],2,FALSE),0))</f>
        <v>0</v>
      </c>
      <c r="AV1970" s="6">
        <f>(IFERROR(VLOOKUP(AT1970,Components[[Name]:[Price]],2,FALSE),0))</f>
        <v>0</v>
      </c>
      <c r="AY1970" s="6">
        <f>(IFERROR(VLOOKUP(AW1970,Components[[Name]:[Price]],2,FALSE),0))</f>
        <v>0</v>
      </c>
      <c r="BB1970" s="6">
        <f>(IFERROR(VLOOKUP(AZ1970,Components[[Name]:[Price]],2,FALSE),0))</f>
        <v>0</v>
      </c>
    </row>
    <row r="1971" spans="9:54" x14ac:dyDescent="0.2">
      <c r="I1971" s="7" t="e">
        <f>Fullmath[[#This Row],[Total CP]]/Fullmath[[#This Row],[Quantity]]</f>
        <v>#DIV/0!</v>
      </c>
      <c r="J19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1" s="6" t="e">
        <f>Fullmath[[#This Row],[Mat Cost]]/Fullmath[[#This Row],[Quantity]]</f>
        <v>#DIV/0!</v>
      </c>
      <c r="L19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1" s="14"/>
      <c r="O1971" s="15">
        <f>IFERROR(_xlfn.IFNA(VLOOKUP(Fullmath[[#This Row],[M1]],$H$2:$L1970,2,FALSE),VLOOKUP(Fullmath[[#This Row],[M1]],$H1972:$L$2227,2,FALSE)),0)</f>
        <v>0</v>
      </c>
      <c r="P1971" s="16">
        <f>IFERROR(_xlfn.IFNA(VLOOKUP(Fullmath[[#This Row],[M1]],$H$2:$L1970,4,FALSE),VLOOKUP(Fullmath[[#This Row],[M1]],$H1972:$L$2227,4,FALSE)),0)</f>
        <v>0</v>
      </c>
      <c r="S1971" s="15">
        <f>IFERROR(_xlfn.IFNA(VLOOKUP(Fullmath[[#This Row],[M2]],$H$2:$L1970,2,FALSE),VLOOKUP(Fullmath[[#This Row],[M2]],$H1972:$L$2227,2,FALSE)),0)</f>
        <v>0</v>
      </c>
      <c r="T1971" s="16">
        <f>IFERROR(_xlfn.IFNA(VLOOKUP(Fullmath[[#This Row],[M2]],$H$2:$L1970,4,FALSE),VLOOKUP(Fullmath[[#This Row],[M2]],$H1972:$L$2227,4,FALSE)),0)</f>
        <v>0</v>
      </c>
      <c r="W1971" s="15">
        <f>IFERROR(_xlfn.IFNA(VLOOKUP(Fullmath[[#This Row],[M3]],$H$2:$L1970,2,FALSE),VLOOKUP(Fullmath[[#This Row],[M3]],$H1972:$L$2227,2,FALSE)),0)</f>
        <v>0</v>
      </c>
      <c r="X1971" s="16">
        <f>IFERROR(_xlfn.IFNA(VLOOKUP(Fullmath[[#This Row],[M3]],$H$2:$L1970,4,FALSE),VLOOKUP(Fullmath[[#This Row],[M3]],$H1972:$L$2227,4,FALSE)),0)</f>
        <v>0</v>
      </c>
      <c r="AA1971" s="15">
        <f>IFERROR(_xlfn.IFNA(VLOOKUP(Fullmath[[#This Row],[M4]],$H$2:$L1970,2,FALSE),VLOOKUP(Fullmath[[#This Row],[M4]],$H1972:$L$2227,2,FALSE)),0)</f>
        <v>0</v>
      </c>
      <c r="AB1971" s="16">
        <f>IFERROR(_xlfn.IFNA(VLOOKUP(Fullmath[[#This Row],[M4]],$H$2:$L1970,4,FALSE),VLOOKUP(Fullmath[[#This Row],[M4]],$H1972:$L$2227,4,FALSE)),0)</f>
        <v>0</v>
      </c>
      <c r="AE1971" s="15">
        <f>IFERROR(_xlfn.IFNA(VLOOKUP(Fullmath[[#This Row],[M5]],$H$2:$L1970,2,FALSE),VLOOKUP(Fullmath[[#This Row],[M5]],$H1972:$L$2227,2,FALSE)),0)</f>
        <v>0</v>
      </c>
      <c r="AF1971" s="16">
        <f>IFERROR(_xlfn.IFNA(VLOOKUP(Fullmath[[#This Row],[M5]],$H$2:$L1970,4,FALSE),VLOOKUP(Fullmath[[#This Row],[M5]],$H1972:$L$2227,4,FALSE)),0)</f>
        <v>0</v>
      </c>
      <c r="AI1971" s="15">
        <f>IFERROR(_xlfn.IFNA(VLOOKUP(Fullmath[[#This Row],[M6]],$H$2:$L1970,2,FALSE),VLOOKUP(Fullmath[[#This Row],[M6]],$H1972:$L$2227,2,FALSE)),0)</f>
        <v>0</v>
      </c>
      <c r="AJ1971" s="16">
        <f>IFERROR(_xlfn.IFNA(VLOOKUP(Fullmath[[#This Row],[M6]],$H$2:$L1970,4,FALSE),VLOOKUP(Fullmath[[#This Row],[M6]],$H1972:$L$2227,4,FALSE)),0)</f>
        <v>0</v>
      </c>
      <c r="AM1971" s="6">
        <f>(IFERROR(VLOOKUP(AK1971,Components[[Name]:[Price]],2,FALSE),0))</f>
        <v>0</v>
      </c>
      <c r="AP1971" s="6">
        <f>(IFERROR(VLOOKUP(AN1971,Components[[Name]:[Price]],2,FALSE),0))</f>
        <v>0</v>
      </c>
      <c r="AS1971" s="6">
        <f>(IFERROR(VLOOKUP(AQ1971,Components[[Name]:[Price]],2,FALSE),0))</f>
        <v>0</v>
      </c>
      <c r="AV1971" s="6">
        <f>(IFERROR(VLOOKUP(AT1971,Components[[Name]:[Price]],2,FALSE),0))</f>
        <v>0</v>
      </c>
      <c r="AY1971" s="6">
        <f>(IFERROR(VLOOKUP(AW1971,Components[[Name]:[Price]],2,FALSE),0))</f>
        <v>0</v>
      </c>
      <c r="BB1971" s="6">
        <f>(IFERROR(VLOOKUP(AZ1971,Components[[Name]:[Price]],2,FALSE),0))</f>
        <v>0</v>
      </c>
    </row>
    <row r="1972" spans="9:54" x14ac:dyDescent="0.2">
      <c r="I1972" s="7" t="e">
        <f>Fullmath[[#This Row],[Total CP]]/Fullmath[[#This Row],[Quantity]]</f>
        <v>#DIV/0!</v>
      </c>
      <c r="J19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2" s="6" t="e">
        <f>Fullmath[[#This Row],[Mat Cost]]/Fullmath[[#This Row],[Quantity]]</f>
        <v>#DIV/0!</v>
      </c>
      <c r="L19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2" s="14"/>
      <c r="O1972" s="15">
        <f>IFERROR(_xlfn.IFNA(VLOOKUP(Fullmath[[#This Row],[M1]],$H$2:$L1971,2,FALSE),VLOOKUP(Fullmath[[#This Row],[M1]],$H1973:$L$2227,2,FALSE)),0)</f>
        <v>0</v>
      </c>
      <c r="P1972" s="16">
        <f>IFERROR(_xlfn.IFNA(VLOOKUP(Fullmath[[#This Row],[M1]],$H$2:$L1971,4,FALSE),VLOOKUP(Fullmath[[#This Row],[M1]],$H1973:$L$2227,4,FALSE)),0)</f>
        <v>0</v>
      </c>
      <c r="S1972" s="15">
        <f>IFERROR(_xlfn.IFNA(VLOOKUP(Fullmath[[#This Row],[M2]],$H$2:$L1971,2,FALSE),VLOOKUP(Fullmath[[#This Row],[M2]],$H1973:$L$2227,2,FALSE)),0)</f>
        <v>0</v>
      </c>
      <c r="T1972" s="16">
        <f>IFERROR(_xlfn.IFNA(VLOOKUP(Fullmath[[#This Row],[M2]],$H$2:$L1971,4,FALSE),VLOOKUP(Fullmath[[#This Row],[M2]],$H1973:$L$2227,4,FALSE)),0)</f>
        <v>0</v>
      </c>
      <c r="W1972" s="15">
        <f>IFERROR(_xlfn.IFNA(VLOOKUP(Fullmath[[#This Row],[M3]],$H$2:$L1971,2,FALSE),VLOOKUP(Fullmath[[#This Row],[M3]],$H1973:$L$2227,2,FALSE)),0)</f>
        <v>0</v>
      </c>
      <c r="X1972" s="16">
        <f>IFERROR(_xlfn.IFNA(VLOOKUP(Fullmath[[#This Row],[M3]],$H$2:$L1971,4,FALSE),VLOOKUP(Fullmath[[#This Row],[M3]],$H1973:$L$2227,4,FALSE)),0)</f>
        <v>0</v>
      </c>
      <c r="AA1972" s="15">
        <f>IFERROR(_xlfn.IFNA(VLOOKUP(Fullmath[[#This Row],[M4]],$H$2:$L1971,2,FALSE),VLOOKUP(Fullmath[[#This Row],[M4]],$H1973:$L$2227,2,FALSE)),0)</f>
        <v>0</v>
      </c>
      <c r="AB1972" s="16">
        <f>IFERROR(_xlfn.IFNA(VLOOKUP(Fullmath[[#This Row],[M4]],$H$2:$L1971,4,FALSE),VLOOKUP(Fullmath[[#This Row],[M4]],$H1973:$L$2227,4,FALSE)),0)</f>
        <v>0</v>
      </c>
      <c r="AE1972" s="15">
        <f>IFERROR(_xlfn.IFNA(VLOOKUP(Fullmath[[#This Row],[M5]],$H$2:$L1971,2,FALSE),VLOOKUP(Fullmath[[#This Row],[M5]],$H1973:$L$2227,2,FALSE)),0)</f>
        <v>0</v>
      </c>
      <c r="AF1972" s="16">
        <f>IFERROR(_xlfn.IFNA(VLOOKUP(Fullmath[[#This Row],[M5]],$H$2:$L1971,4,FALSE),VLOOKUP(Fullmath[[#This Row],[M5]],$H1973:$L$2227,4,FALSE)),0)</f>
        <v>0</v>
      </c>
      <c r="AI1972" s="15">
        <f>IFERROR(_xlfn.IFNA(VLOOKUP(Fullmath[[#This Row],[M6]],$H$2:$L1971,2,FALSE),VLOOKUP(Fullmath[[#This Row],[M6]],$H1973:$L$2227,2,FALSE)),0)</f>
        <v>0</v>
      </c>
      <c r="AJ1972" s="16">
        <f>IFERROR(_xlfn.IFNA(VLOOKUP(Fullmath[[#This Row],[M6]],$H$2:$L1971,4,FALSE),VLOOKUP(Fullmath[[#This Row],[M6]],$H1973:$L$2227,4,FALSE)),0)</f>
        <v>0</v>
      </c>
      <c r="AM1972" s="6">
        <f>(IFERROR(VLOOKUP(AK1972,Components[[Name]:[Price]],2,FALSE),0))</f>
        <v>0</v>
      </c>
      <c r="AP1972" s="6">
        <f>(IFERROR(VLOOKUP(AN1972,Components[[Name]:[Price]],2,FALSE),0))</f>
        <v>0</v>
      </c>
      <c r="AS1972" s="6">
        <f>(IFERROR(VLOOKUP(AQ1972,Components[[Name]:[Price]],2,FALSE),0))</f>
        <v>0</v>
      </c>
      <c r="AV1972" s="6">
        <f>(IFERROR(VLOOKUP(AT1972,Components[[Name]:[Price]],2,FALSE),0))</f>
        <v>0</v>
      </c>
      <c r="AY1972" s="6">
        <f>(IFERROR(VLOOKUP(AW1972,Components[[Name]:[Price]],2,FALSE),0))</f>
        <v>0</v>
      </c>
      <c r="BB1972" s="6">
        <f>(IFERROR(VLOOKUP(AZ1972,Components[[Name]:[Price]],2,FALSE),0))</f>
        <v>0</v>
      </c>
    </row>
    <row r="1973" spans="9:54" x14ac:dyDescent="0.2">
      <c r="I1973" s="7" t="e">
        <f>Fullmath[[#This Row],[Total CP]]/Fullmath[[#This Row],[Quantity]]</f>
        <v>#DIV/0!</v>
      </c>
      <c r="J19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3" s="6" t="e">
        <f>Fullmath[[#This Row],[Mat Cost]]/Fullmath[[#This Row],[Quantity]]</f>
        <v>#DIV/0!</v>
      </c>
      <c r="L19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3" s="14"/>
      <c r="O1973" s="15">
        <f>IFERROR(_xlfn.IFNA(VLOOKUP(Fullmath[[#This Row],[M1]],$H$2:$L1972,2,FALSE),VLOOKUP(Fullmath[[#This Row],[M1]],$H1974:$L$2227,2,FALSE)),0)</f>
        <v>0</v>
      </c>
      <c r="P1973" s="16">
        <f>IFERROR(_xlfn.IFNA(VLOOKUP(Fullmath[[#This Row],[M1]],$H$2:$L1972,4,FALSE),VLOOKUP(Fullmath[[#This Row],[M1]],$H1974:$L$2227,4,FALSE)),0)</f>
        <v>0</v>
      </c>
      <c r="S1973" s="15">
        <f>IFERROR(_xlfn.IFNA(VLOOKUP(Fullmath[[#This Row],[M2]],$H$2:$L1972,2,FALSE),VLOOKUP(Fullmath[[#This Row],[M2]],$H1974:$L$2227,2,FALSE)),0)</f>
        <v>0</v>
      </c>
      <c r="T1973" s="16">
        <f>IFERROR(_xlfn.IFNA(VLOOKUP(Fullmath[[#This Row],[M2]],$H$2:$L1972,4,FALSE),VLOOKUP(Fullmath[[#This Row],[M2]],$H1974:$L$2227,4,FALSE)),0)</f>
        <v>0</v>
      </c>
      <c r="W1973" s="15">
        <f>IFERROR(_xlfn.IFNA(VLOOKUP(Fullmath[[#This Row],[M3]],$H$2:$L1972,2,FALSE),VLOOKUP(Fullmath[[#This Row],[M3]],$H1974:$L$2227,2,FALSE)),0)</f>
        <v>0</v>
      </c>
      <c r="X1973" s="16">
        <f>IFERROR(_xlfn.IFNA(VLOOKUP(Fullmath[[#This Row],[M3]],$H$2:$L1972,4,FALSE),VLOOKUP(Fullmath[[#This Row],[M3]],$H1974:$L$2227,4,FALSE)),0)</f>
        <v>0</v>
      </c>
      <c r="AA1973" s="15">
        <f>IFERROR(_xlfn.IFNA(VLOOKUP(Fullmath[[#This Row],[M4]],$H$2:$L1972,2,FALSE),VLOOKUP(Fullmath[[#This Row],[M4]],$H1974:$L$2227,2,FALSE)),0)</f>
        <v>0</v>
      </c>
      <c r="AB1973" s="16">
        <f>IFERROR(_xlfn.IFNA(VLOOKUP(Fullmath[[#This Row],[M4]],$H$2:$L1972,4,FALSE),VLOOKUP(Fullmath[[#This Row],[M4]],$H1974:$L$2227,4,FALSE)),0)</f>
        <v>0</v>
      </c>
      <c r="AE1973" s="15">
        <f>IFERROR(_xlfn.IFNA(VLOOKUP(Fullmath[[#This Row],[M5]],$H$2:$L1972,2,FALSE),VLOOKUP(Fullmath[[#This Row],[M5]],$H1974:$L$2227,2,FALSE)),0)</f>
        <v>0</v>
      </c>
      <c r="AF1973" s="16">
        <f>IFERROR(_xlfn.IFNA(VLOOKUP(Fullmath[[#This Row],[M5]],$H$2:$L1972,4,FALSE),VLOOKUP(Fullmath[[#This Row],[M5]],$H1974:$L$2227,4,FALSE)),0)</f>
        <v>0</v>
      </c>
      <c r="AI1973" s="15">
        <f>IFERROR(_xlfn.IFNA(VLOOKUP(Fullmath[[#This Row],[M6]],$H$2:$L1972,2,FALSE),VLOOKUP(Fullmath[[#This Row],[M6]],$H1974:$L$2227,2,FALSE)),0)</f>
        <v>0</v>
      </c>
      <c r="AJ1973" s="16">
        <f>IFERROR(_xlfn.IFNA(VLOOKUP(Fullmath[[#This Row],[M6]],$H$2:$L1972,4,FALSE),VLOOKUP(Fullmath[[#This Row],[M6]],$H1974:$L$2227,4,FALSE)),0)</f>
        <v>0</v>
      </c>
      <c r="AM1973" s="6">
        <f>(IFERROR(VLOOKUP(AK1973,Components[[Name]:[Price]],2,FALSE),0))</f>
        <v>0</v>
      </c>
      <c r="AP1973" s="6">
        <f>(IFERROR(VLOOKUP(AN1973,Components[[Name]:[Price]],2,FALSE),0))</f>
        <v>0</v>
      </c>
      <c r="AS1973" s="6">
        <f>(IFERROR(VLOOKUP(AQ1973,Components[[Name]:[Price]],2,FALSE),0))</f>
        <v>0</v>
      </c>
      <c r="AV1973" s="6">
        <f>(IFERROR(VLOOKUP(AT1973,Components[[Name]:[Price]],2,FALSE),0))</f>
        <v>0</v>
      </c>
      <c r="AY1973" s="6">
        <f>(IFERROR(VLOOKUP(AW1973,Components[[Name]:[Price]],2,FALSE),0))</f>
        <v>0</v>
      </c>
      <c r="BB1973" s="6">
        <f>(IFERROR(VLOOKUP(AZ1973,Components[[Name]:[Price]],2,FALSE),0))</f>
        <v>0</v>
      </c>
    </row>
    <row r="1974" spans="9:54" x14ac:dyDescent="0.2">
      <c r="I1974" s="7" t="e">
        <f>Fullmath[[#This Row],[Total CP]]/Fullmath[[#This Row],[Quantity]]</f>
        <v>#DIV/0!</v>
      </c>
      <c r="J19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4" s="6" t="e">
        <f>Fullmath[[#This Row],[Mat Cost]]/Fullmath[[#This Row],[Quantity]]</f>
        <v>#DIV/0!</v>
      </c>
      <c r="L19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4" s="14"/>
      <c r="O1974" s="15">
        <f>IFERROR(_xlfn.IFNA(VLOOKUP(Fullmath[[#This Row],[M1]],$H$2:$L1973,2,FALSE),VLOOKUP(Fullmath[[#This Row],[M1]],$H1975:$L$2227,2,FALSE)),0)</f>
        <v>0</v>
      </c>
      <c r="P1974" s="16">
        <f>IFERROR(_xlfn.IFNA(VLOOKUP(Fullmath[[#This Row],[M1]],$H$2:$L1973,4,FALSE),VLOOKUP(Fullmath[[#This Row],[M1]],$H1975:$L$2227,4,FALSE)),0)</f>
        <v>0</v>
      </c>
      <c r="S1974" s="15">
        <f>IFERROR(_xlfn.IFNA(VLOOKUP(Fullmath[[#This Row],[M2]],$H$2:$L1973,2,FALSE),VLOOKUP(Fullmath[[#This Row],[M2]],$H1975:$L$2227,2,FALSE)),0)</f>
        <v>0</v>
      </c>
      <c r="T1974" s="16">
        <f>IFERROR(_xlfn.IFNA(VLOOKUP(Fullmath[[#This Row],[M2]],$H$2:$L1973,4,FALSE),VLOOKUP(Fullmath[[#This Row],[M2]],$H1975:$L$2227,4,FALSE)),0)</f>
        <v>0</v>
      </c>
      <c r="W1974" s="15">
        <f>IFERROR(_xlfn.IFNA(VLOOKUP(Fullmath[[#This Row],[M3]],$H$2:$L1973,2,FALSE),VLOOKUP(Fullmath[[#This Row],[M3]],$H1975:$L$2227,2,FALSE)),0)</f>
        <v>0</v>
      </c>
      <c r="X1974" s="16">
        <f>IFERROR(_xlfn.IFNA(VLOOKUP(Fullmath[[#This Row],[M3]],$H$2:$L1973,4,FALSE),VLOOKUP(Fullmath[[#This Row],[M3]],$H1975:$L$2227,4,FALSE)),0)</f>
        <v>0</v>
      </c>
      <c r="AA1974" s="15">
        <f>IFERROR(_xlfn.IFNA(VLOOKUP(Fullmath[[#This Row],[M4]],$H$2:$L1973,2,FALSE),VLOOKUP(Fullmath[[#This Row],[M4]],$H1975:$L$2227,2,FALSE)),0)</f>
        <v>0</v>
      </c>
      <c r="AB1974" s="16">
        <f>IFERROR(_xlfn.IFNA(VLOOKUP(Fullmath[[#This Row],[M4]],$H$2:$L1973,4,FALSE),VLOOKUP(Fullmath[[#This Row],[M4]],$H1975:$L$2227,4,FALSE)),0)</f>
        <v>0</v>
      </c>
      <c r="AE1974" s="15">
        <f>IFERROR(_xlfn.IFNA(VLOOKUP(Fullmath[[#This Row],[M5]],$H$2:$L1973,2,FALSE),VLOOKUP(Fullmath[[#This Row],[M5]],$H1975:$L$2227,2,FALSE)),0)</f>
        <v>0</v>
      </c>
      <c r="AF1974" s="16">
        <f>IFERROR(_xlfn.IFNA(VLOOKUP(Fullmath[[#This Row],[M5]],$H$2:$L1973,4,FALSE),VLOOKUP(Fullmath[[#This Row],[M5]],$H1975:$L$2227,4,FALSE)),0)</f>
        <v>0</v>
      </c>
      <c r="AI1974" s="15">
        <f>IFERROR(_xlfn.IFNA(VLOOKUP(Fullmath[[#This Row],[M6]],$H$2:$L1973,2,FALSE),VLOOKUP(Fullmath[[#This Row],[M6]],$H1975:$L$2227,2,FALSE)),0)</f>
        <v>0</v>
      </c>
      <c r="AJ1974" s="16">
        <f>IFERROR(_xlfn.IFNA(VLOOKUP(Fullmath[[#This Row],[M6]],$H$2:$L1973,4,FALSE),VLOOKUP(Fullmath[[#This Row],[M6]],$H1975:$L$2227,4,FALSE)),0)</f>
        <v>0</v>
      </c>
      <c r="AM1974" s="6">
        <f>(IFERROR(VLOOKUP(AK1974,Components[[Name]:[Price]],2,FALSE),0))</f>
        <v>0</v>
      </c>
      <c r="AP1974" s="6">
        <f>(IFERROR(VLOOKUP(AN1974,Components[[Name]:[Price]],2,FALSE),0))</f>
        <v>0</v>
      </c>
      <c r="AS1974" s="6">
        <f>(IFERROR(VLOOKUP(AQ1974,Components[[Name]:[Price]],2,FALSE),0))</f>
        <v>0</v>
      </c>
      <c r="AV1974" s="6">
        <f>(IFERROR(VLOOKUP(AT1974,Components[[Name]:[Price]],2,FALSE),0))</f>
        <v>0</v>
      </c>
      <c r="AY1974" s="6">
        <f>(IFERROR(VLOOKUP(AW1974,Components[[Name]:[Price]],2,FALSE),0))</f>
        <v>0</v>
      </c>
      <c r="BB1974" s="6">
        <f>(IFERROR(VLOOKUP(AZ1974,Components[[Name]:[Price]],2,FALSE),0))</f>
        <v>0</v>
      </c>
    </row>
    <row r="1975" spans="9:54" x14ac:dyDescent="0.2">
      <c r="I1975" s="7" t="e">
        <f>Fullmath[[#This Row],[Total CP]]/Fullmath[[#This Row],[Quantity]]</f>
        <v>#DIV/0!</v>
      </c>
      <c r="J19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5" s="6" t="e">
        <f>Fullmath[[#This Row],[Mat Cost]]/Fullmath[[#This Row],[Quantity]]</f>
        <v>#DIV/0!</v>
      </c>
      <c r="L19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5" s="14"/>
      <c r="O1975" s="15">
        <f>IFERROR(_xlfn.IFNA(VLOOKUP(Fullmath[[#This Row],[M1]],$H$2:$L1974,2,FALSE),VLOOKUP(Fullmath[[#This Row],[M1]],$H1976:$L$2227,2,FALSE)),0)</f>
        <v>0</v>
      </c>
      <c r="P1975" s="16">
        <f>IFERROR(_xlfn.IFNA(VLOOKUP(Fullmath[[#This Row],[M1]],$H$2:$L1974,4,FALSE),VLOOKUP(Fullmath[[#This Row],[M1]],$H1976:$L$2227,4,FALSE)),0)</f>
        <v>0</v>
      </c>
      <c r="S1975" s="15">
        <f>IFERROR(_xlfn.IFNA(VLOOKUP(Fullmath[[#This Row],[M2]],$H$2:$L1974,2,FALSE),VLOOKUP(Fullmath[[#This Row],[M2]],$H1976:$L$2227,2,FALSE)),0)</f>
        <v>0</v>
      </c>
      <c r="T1975" s="16">
        <f>IFERROR(_xlfn.IFNA(VLOOKUP(Fullmath[[#This Row],[M2]],$H$2:$L1974,4,FALSE),VLOOKUP(Fullmath[[#This Row],[M2]],$H1976:$L$2227,4,FALSE)),0)</f>
        <v>0</v>
      </c>
      <c r="W1975" s="15">
        <f>IFERROR(_xlfn.IFNA(VLOOKUP(Fullmath[[#This Row],[M3]],$H$2:$L1974,2,FALSE),VLOOKUP(Fullmath[[#This Row],[M3]],$H1976:$L$2227,2,FALSE)),0)</f>
        <v>0</v>
      </c>
      <c r="X1975" s="16">
        <f>IFERROR(_xlfn.IFNA(VLOOKUP(Fullmath[[#This Row],[M3]],$H$2:$L1974,4,FALSE),VLOOKUP(Fullmath[[#This Row],[M3]],$H1976:$L$2227,4,FALSE)),0)</f>
        <v>0</v>
      </c>
      <c r="AA1975" s="15">
        <f>IFERROR(_xlfn.IFNA(VLOOKUP(Fullmath[[#This Row],[M4]],$H$2:$L1974,2,FALSE),VLOOKUP(Fullmath[[#This Row],[M4]],$H1976:$L$2227,2,FALSE)),0)</f>
        <v>0</v>
      </c>
      <c r="AB1975" s="16">
        <f>IFERROR(_xlfn.IFNA(VLOOKUP(Fullmath[[#This Row],[M4]],$H$2:$L1974,4,FALSE),VLOOKUP(Fullmath[[#This Row],[M4]],$H1976:$L$2227,4,FALSE)),0)</f>
        <v>0</v>
      </c>
      <c r="AE1975" s="15">
        <f>IFERROR(_xlfn.IFNA(VLOOKUP(Fullmath[[#This Row],[M5]],$H$2:$L1974,2,FALSE),VLOOKUP(Fullmath[[#This Row],[M5]],$H1976:$L$2227,2,FALSE)),0)</f>
        <v>0</v>
      </c>
      <c r="AF1975" s="16">
        <f>IFERROR(_xlfn.IFNA(VLOOKUP(Fullmath[[#This Row],[M5]],$H$2:$L1974,4,FALSE),VLOOKUP(Fullmath[[#This Row],[M5]],$H1976:$L$2227,4,FALSE)),0)</f>
        <v>0</v>
      </c>
      <c r="AI1975" s="15">
        <f>IFERROR(_xlfn.IFNA(VLOOKUP(Fullmath[[#This Row],[M6]],$H$2:$L1974,2,FALSE),VLOOKUP(Fullmath[[#This Row],[M6]],$H1976:$L$2227,2,FALSE)),0)</f>
        <v>0</v>
      </c>
      <c r="AJ1975" s="16">
        <f>IFERROR(_xlfn.IFNA(VLOOKUP(Fullmath[[#This Row],[M6]],$H$2:$L1974,4,FALSE),VLOOKUP(Fullmath[[#This Row],[M6]],$H1976:$L$2227,4,FALSE)),0)</f>
        <v>0</v>
      </c>
      <c r="AM1975" s="6">
        <f>(IFERROR(VLOOKUP(AK1975,Components[[Name]:[Price]],2,FALSE),0))</f>
        <v>0</v>
      </c>
      <c r="AP1975" s="6">
        <f>(IFERROR(VLOOKUP(AN1975,Components[[Name]:[Price]],2,FALSE),0))</f>
        <v>0</v>
      </c>
      <c r="AS1975" s="6">
        <f>(IFERROR(VLOOKUP(AQ1975,Components[[Name]:[Price]],2,FALSE),0))</f>
        <v>0</v>
      </c>
      <c r="AV1975" s="6">
        <f>(IFERROR(VLOOKUP(AT1975,Components[[Name]:[Price]],2,FALSE),0))</f>
        <v>0</v>
      </c>
      <c r="AY1975" s="6">
        <f>(IFERROR(VLOOKUP(AW1975,Components[[Name]:[Price]],2,FALSE),0))</f>
        <v>0</v>
      </c>
      <c r="BB1975" s="6">
        <f>(IFERROR(VLOOKUP(AZ1975,Components[[Name]:[Price]],2,FALSE),0))</f>
        <v>0</v>
      </c>
    </row>
    <row r="1976" spans="9:54" x14ac:dyDescent="0.2">
      <c r="I1976" s="7" t="e">
        <f>Fullmath[[#This Row],[Total CP]]/Fullmath[[#This Row],[Quantity]]</f>
        <v>#DIV/0!</v>
      </c>
      <c r="J19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6" s="6" t="e">
        <f>Fullmath[[#This Row],[Mat Cost]]/Fullmath[[#This Row],[Quantity]]</f>
        <v>#DIV/0!</v>
      </c>
      <c r="L19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6" s="14"/>
      <c r="O1976" s="15">
        <f>IFERROR(_xlfn.IFNA(VLOOKUP(Fullmath[[#This Row],[M1]],$H$2:$L1975,2,FALSE),VLOOKUP(Fullmath[[#This Row],[M1]],$H1977:$L$2227,2,FALSE)),0)</f>
        <v>0</v>
      </c>
      <c r="P1976" s="16">
        <f>IFERROR(_xlfn.IFNA(VLOOKUP(Fullmath[[#This Row],[M1]],$H$2:$L1975,4,FALSE),VLOOKUP(Fullmath[[#This Row],[M1]],$H1977:$L$2227,4,FALSE)),0)</f>
        <v>0</v>
      </c>
      <c r="S1976" s="15">
        <f>IFERROR(_xlfn.IFNA(VLOOKUP(Fullmath[[#This Row],[M2]],$H$2:$L1975,2,FALSE),VLOOKUP(Fullmath[[#This Row],[M2]],$H1977:$L$2227,2,FALSE)),0)</f>
        <v>0</v>
      </c>
      <c r="T1976" s="16">
        <f>IFERROR(_xlfn.IFNA(VLOOKUP(Fullmath[[#This Row],[M2]],$H$2:$L1975,4,FALSE),VLOOKUP(Fullmath[[#This Row],[M2]],$H1977:$L$2227,4,FALSE)),0)</f>
        <v>0</v>
      </c>
      <c r="W1976" s="15">
        <f>IFERROR(_xlfn.IFNA(VLOOKUP(Fullmath[[#This Row],[M3]],$H$2:$L1975,2,FALSE),VLOOKUP(Fullmath[[#This Row],[M3]],$H1977:$L$2227,2,FALSE)),0)</f>
        <v>0</v>
      </c>
      <c r="X1976" s="16">
        <f>IFERROR(_xlfn.IFNA(VLOOKUP(Fullmath[[#This Row],[M3]],$H$2:$L1975,4,FALSE),VLOOKUP(Fullmath[[#This Row],[M3]],$H1977:$L$2227,4,FALSE)),0)</f>
        <v>0</v>
      </c>
      <c r="AA1976" s="15">
        <f>IFERROR(_xlfn.IFNA(VLOOKUP(Fullmath[[#This Row],[M4]],$H$2:$L1975,2,FALSE),VLOOKUP(Fullmath[[#This Row],[M4]],$H1977:$L$2227,2,FALSE)),0)</f>
        <v>0</v>
      </c>
      <c r="AB1976" s="16">
        <f>IFERROR(_xlfn.IFNA(VLOOKUP(Fullmath[[#This Row],[M4]],$H$2:$L1975,4,FALSE),VLOOKUP(Fullmath[[#This Row],[M4]],$H1977:$L$2227,4,FALSE)),0)</f>
        <v>0</v>
      </c>
      <c r="AE1976" s="15">
        <f>IFERROR(_xlfn.IFNA(VLOOKUP(Fullmath[[#This Row],[M5]],$H$2:$L1975,2,FALSE),VLOOKUP(Fullmath[[#This Row],[M5]],$H1977:$L$2227,2,FALSE)),0)</f>
        <v>0</v>
      </c>
      <c r="AF1976" s="16">
        <f>IFERROR(_xlfn.IFNA(VLOOKUP(Fullmath[[#This Row],[M5]],$H$2:$L1975,4,FALSE),VLOOKUP(Fullmath[[#This Row],[M5]],$H1977:$L$2227,4,FALSE)),0)</f>
        <v>0</v>
      </c>
      <c r="AI1976" s="15">
        <f>IFERROR(_xlfn.IFNA(VLOOKUP(Fullmath[[#This Row],[M6]],$H$2:$L1975,2,FALSE),VLOOKUP(Fullmath[[#This Row],[M6]],$H1977:$L$2227,2,FALSE)),0)</f>
        <v>0</v>
      </c>
      <c r="AJ1976" s="16">
        <f>IFERROR(_xlfn.IFNA(VLOOKUP(Fullmath[[#This Row],[M6]],$H$2:$L1975,4,FALSE),VLOOKUP(Fullmath[[#This Row],[M6]],$H1977:$L$2227,4,FALSE)),0)</f>
        <v>0</v>
      </c>
      <c r="AM1976" s="6">
        <f>(IFERROR(VLOOKUP(AK1976,Components[[Name]:[Price]],2,FALSE),0))</f>
        <v>0</v>
      </c>
      <c r="AP1976" s="6">
        <f>(IFERROR(VLOOKUP(AN1976,Components[[Name]:[Price]],2,FALSE),0))</f>
        <v>0</v>
      </c>
      <c r="AS1976" s="6">
        <f>(IFERROR(VLOOKUP(AQ1976,Components[[Name]:[Price]],2,FALSE),0))</f>
        <v>0</v>
      </c>
      <c r="AV1976" s="6">
        <f>(IFERROR(VLOOKUP(AT1976,Components[[Name]:[Price]],2,FALSE),0))</f>
        <v>0</v>
      </c>
      <c r="AY1976" s="6">
        <f>(IFERROR(VLOOKUP(AW1976,Components[[Name]:[Price]],2,FALSE),0))</f>
        <v>0</v>
      </c>
      <c r="BB1976" s="6">
        <f>(IFERROR(VLOOKUP(AZ1976,Components[[Name]:[Price]],2,FALSE),0))</f>
        <v>0</v>
      </c>
    </row>
    <row r="1977" spans="9:54" x14ac:dyDescent="0.2">
      <c r="I1977" s="7" t="e">
        <f>Fullmath[[#This Row],[Total CP]]/Fullmath[[#This Row],[Quantity]]</f>
        <v>#DIV/0!</v>
      </c>
      <c r="J19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7" s="6" t="e">
        <f>Fullmath[[#This Row],[Mat Cost]]/Fullmath[[#This Row],[Quantity]]</f>
        <v>#DIV/0!</v>
      </c>
      <c r="L19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7" s="14"/>
      <c r="O1977" s="15">
        <f>IFERROR(_xlfn.IFNA(VLOOKUP(Fullmath[[#This Row],[M1]],$H$2:$L1976,2,FALSE),VLOOKUP(Fullmath[[#This Row],[M1]],$H1978:$L$2227,2,FALSE)),0)</f>
        <v>0</v>
      </c>
      <c r="P1977" s="16">
        <f>IFERROR(_xlfn.IFNA(VLOOKUP(Fullmath[[#This Row],[M1]],$H$2:$L1976,4,FALSE),VLOOKUP(Fullmath[[#This Row],[M1]],$H1978:$L$2227,4,FALSE)),0)</f>
        <v>0</v>
      </c>
      <c r="S1977" s="15">
        <f>IFERROR(_xlfn.IFNA(VLOOKUP(Fullmath[[#This Row],[M2]],$H$2:$L1976,2,FALSE),VLOOKUP(Fullmath[[#This Row],[M2]],$H1978:$L$2227,2,FALSE)),0)</f>
        <v>0</v>
      </c>
      <c r="T1977" s="16">
        <f>IFERROR(_xlfn.IFNA(VLOOKUP(Fullmath[[#This Row],[M2]],$H$2:$L1976,4,FALSE),VLOOKUP(Fullmath[[#This Row],[M2]],$H1978:$L$2227,4,FALSE)),0)</f>
        <v>0</v>
      </c>
      <c r="W1977" s="15">
        <f>IFERROR(_xlfn.IFNA(VLOOKUP(Fullmath[[#This Row],[M3]],$H$2:$L1976,2,FALSE),VLOOKUP(Fullmath[[#This Row],[M3]],$H1978:$L$2227,2,FALSE)),0)</f>
        <v>0</v>
      </c>
      <c r="X1977" s="16">
        <f>IFERROR(_xlfn.IFNA(VLOOKUP(Fullmath[[#This Row],[M3]],$H$2:$L1976,4,FALSE),VLOOKUP(Fullmath[[#This Row],[M3]],$H1978:$L$2227,4,FALSE)),0)</f>
        <v>0</v>
      </c>
      <c r="AA1977" s="15">
        <f>IFERROR(_xlfn.IFNA(VLOOKUP(Fullmath[[#This Row],[M4]],$H$2:$L1976,2,FALSE),VLOOKUP(Fullmath[[#This Row],[M4]],$H1978:$L$2227,2,FALSE)),0)</f>
        <v>0</v>
      </c>
      <c r="AB1977" s="16">
        <f>IFERROR(_xlfn.IFNA(VLOOKUP(Fullmath[[#This Row],[M4]],$H$2:$L1976,4,FALSE),VLOOKUP(Fullmath[[#This Row],[M4]],$H1978:$L$2227,4,FALSE)),0)</f>
        <v>0</v>
      </c>
      <c r="AE1977" s="15">
        <f>IFERROR(_xlfn.IFNA(VLOOKUP(Fullmath[[#This Row],[M5]],$H$2:$L1976,2,FALSE),VLOOKUP(Fullmath[[#This Row],[M5]],$H1978:$L$2227,2,FALSE)),0)</f>
        <v>0</v>
      </c>
      <c r="AF1977" s="16">
        <f>IFERROR(_xlfn.IFNA(VLOOKUP(Fullmath[[#This Row],[M5]],$H$2:$L1976,4,FALSE),VLOOKUP(Fullmath[[#This Row],[M5]],$H1978:$L$2227,4,FALSE)),0)</f>
        <v>0</v>
      </c>
      <c r="AI1977" s="15">
        <f>IFERROR(_xlfn.IFNA(VLOOKUP(Fullmath[[#This Row],[M6]],$H$2:$L1976,2,FALSE),VLOOKUP(Fullmath[[#This Row],[M6]],$H1978:$L$2227,2,FALSE)),0)</f>
        <v>0</v>
      </c>
      <c r="AJ1977" s="16">
        <f>IFERROR(_xlfn.IFNA(VLOOKUP(Fullmath[[#This Row],[M6]],$H$2:$L1976,4,FALSE),VLOOKUP(Fullmath[[#This Row],[M6]],$H1978:$L$2227,4,FALSE)),0)</f>
        <v>0</v>
      </c>
      <c r="AM1977" s="6">
        <f>(IFERROR(VLOOKUP(AK1977,Components[[Name]:[Price]],2,FALSE),0))</f>
        <v>0</v>
      </c>
      <c r="AP1977" s="6">
        <f>(IFERROR(VLOOKUP(AN1977,Components[[Name]:[Price]],2,FALSE),0))</f>
        <v>0</v>
      </c>
      <c r="AS1977" s="6">
        <f>(IFERROR(VLOOKUP(AQ1977,Components[[Name]:[Price]],2,FALSE),0))</f>
        <v>0</v>
      </c>
      <c r="AV1977" s="6">
        <f>(IFERROR(VLOOKUP(AT1977,Components[[Name]:[Price]],2,FALSE),0))</f>
        <v>0</v>
      </c>
      <c r="AY1977" s="6">
        <f>(IFERROR(VLOOKUP(AW1977,Components[[Name]:[Price]],2,FALSE),0))</f>
        <v>0</v>
      </c>
      <c r="BB1977" s="6">
        <f>(IFERROR(VLOOKUP(AZ1977,Components[[Name]:[Price]],2,FALSE),0))</f>
        <v>0</v>
      </c>
    </row>
    <row r="1978" spans="9:54" x14ac:dyDescent="0.2">
      <c r="I1978" s="7" t="e">
        <f>Fullmath[[#This Row],[Total CP]]/Fullmath[[#This Row],[Quantity]]</f>
        <v>#DIV/0!</v>
      </c>
      <c r="J19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8" s="6" t="e">
        <f>Fullmath[[#This Row],[Mat Cost]]/Fullmath[[#This Row],[Quantity]]</f>
        <v>#DIV/0!</v>
      </c>
      <c r="L19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8" s="14"/>
      <c r="O1978" s="15">
        <f>IFERROR(_xlfn.IFNA(VLOOKUP(Fullmath[[#This Row],[M1]],$H$2:$L1977,2,FALSE),VLOOKUP(Fullmath[[#This Row],[M1]],$H1979:$L$2227,2,FALSE)),0)</f>
        <v>0</v>
      </c>
      <c r="P1978" s="16">
        <f>IFERROR(_xlfn.IFNA(VLOOKUP(Fullmath[[#This Row],[M1]],$H$2:$L1977,4,FALSE),VLOOKUP(Fullmath[[#This Row],[M1]],$H1979:$L$2227,4,FALSE)),0)</f>
        <v>0</v>
      </c>
      <c r="S1978" s="15">
        <f>IFERROR(_xlfn.IFNA(VLOOKUP(Fullmath[[#This Row],[M2]],$H$2:$L1977,2,FALSE),VLOOKUP(Fullmath[[#This Row],[M2]],$H1979:$L$2227,2,FALSE)),0)</f>
        <v>0</v>
      </c>
      <c r="T1978" s="16">
        <f>IFERROR(_xlfn.IFNA(VLOOKUP(Fullmath[[#This Row],[M2]],$H$2:$L1977,4,FALSE),VLOOKUP(Fullmath[[#This Row],[M2]],$H1979:$L$2227,4,FALSE)),0)</f>
        <v>0</v>
      </c>
      <c r="W1978" s="15">
        <f>IFERROR(_xlfn.IFNA(VLOOKUP(Fullmath[[#This Row],[M3]],$H$2:$L1977,2,FALSE),VLOOKUP(Fullmath[[#This Row],[M3]],$H1979:$L$2227,2,FALSE)),0)</f>
        <v>0</v>
      </c>
      <c r="X1978" s="16">
        <f>IFERROR(_xlfn.IFNA(VLOOKUP(Fullmath[[#This Row],[M3]],$H$2:$L1977,4,FALSE),VLOOKUP(Fullmath[[#This Row],[M3]],$H1979:$L$2227,4,FALSE)),0)</f>
        <v>0</v>
      </c>
      <c r="AA1978" s="15">
        <f>IFERROR(_xlfn.IFNA(VLOOKUP(Fullmath[[#This Row],[M4]],$H$2:$L1977,2,FALSE),VLOOKUP(Fullmath[[#This Row],[M4]],$H1979:$L$2227,2,FALSE)),0)</f>
        <v>0</v>
      </c>
      <c r="AB1978" s="16">
        <f>IFERROR(_xlfn.IFNA(VLOOKUP(Fullmath[[#This Row],[M4]],$H$2:$L1977,4,FALSE),VLOOKUP(Fullmath[[#This Row],[M4]],$H1979:$L$2227,4,FALSE)),0)</f>
        <v>0</v>
      </c>
      <c r="AE1978" s="15">
        <f>IFERROR(_xlfn.IFNA(VLOOKUP(Fullmath[[#This Row],[M5]],$H$2:$L1977,2,FALSE),VLOOKUP(Fullmath[[#This Row],[M5]],$H1979:$L$2227,2,FALSE)),0)</f>
        <v>0</v>
      </c>
      <c r="AF1978" s="16">
        <f>IFERROR(_xlfn.IFNA(VLOOKUP(Fullmath[[#This Row],[M5]],$H$2:$L1977,4,FALSE),VLOOKUP(Fullmath[[#This Row],[M5]],$H1979:$L$2227,4,FALSE)),0)</f>
        <v>0</v>
      </c>
      <c r="AI1978" s="15">
        <f>IFERROR(_xlfn.IFNA(VLOOKUP(Fullmath[[#This Row],[M6]],$H$2:$L1977,2,FALSE),VLOOKUP(Fullmath[[#This Row],[M6]],$H1979:$L$2227,2,FALSE)),0)</f>
        <v>0</v>
      </c>
      <c r="AJ1978" s="16">
        <f>IFERROR(_xlfn.IFNA(VLOOKUP(Fullmath[[#This Row],[M6]],$H$2:$L1977,4,FALSE),VLOOKUP(Fullmath[[#This Row],[M6]],$H1979:$L$2227,4,FALSE)),0)</f>
        <v>0</v>
      </c>
      <c r="AM1978" s="6">
        <f>(IFERROR(VLOOKUP(AK1978,Components[[Name]:[Price]],2,FALSE),0))</f>
        <v>0</v>
      </c>
      <c r="AP1978" s="6">
        <f>(IFERROR(VLOOKUP(AN1978,Components[[Name]:[Price]],2,FALSE),0))</f>
        <v>0</v>
      </c>
      <c r="AS1978" s="6">
        <f>(IFERROR(VLOOKUP(AQ1978,Components[[Name]:[Price]],2,FALSE),0))</f>
        <v>0</v>
      </c>
      <c r="AV1978" s="6">
        <f>(IFERROR(VLOOKUP(AT1978,Components[[Name]:[Price]],2,FALSE),0))</f>
        <v>0</v>
      </c>
      <c r="AY1978" s="6">
        <f>(IFERROR(VLOOKUP(AW1978,Components[[Name]:[Price]],2,FALSE),0))</f>
        <v>0</v>
      </c>
      <c r="BB1978" s="6">
        <f>(IFERROR(VLOOKUP(AZ1978,Components[[Name]:[Price]],2,FALSE),0))</f>
        <v>0</v>
      </c>
    </row>
    <row r="1979" spans="9:54" x14ac:dyDescent="0.2">
      <c r="I1979" s="7" t="e">
        <f>Fullmath[[#This Row],[Total CP]]/Fullmath[[#This Row],[Quantity]]</f>
        <v>#DIV/0!</v>
      </c>
      <c r="J19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79" s="6" t="e">
        <f>Fullmath[[#This Row],[Mat Cost]]/Fullmath[[#This Row],[Quantity]]</f>
        <v>#DIV/0!</v>
      </c>
      <c r="L19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79" s="14"/>
      <c r="O1979" s="15">
        <f>IFERROR(_xlfn.IFNA(VLOOKUP(Fullmath[[#This Row],[M1]],$H$2:$L1978,2,FALSE),VLOOKUP(Fullmath[[#This Row],[M1]],$H1980:$L$2227,2,FALSE)),0)</f>
        <v>0</v>
      </c>
      <c r="P1979" s="16">
        <f>IFERROR(_xlfn.IFNA(VLOOKUP(Fullmath[[#This Row],[M1]],$H$2:$L1978,4,FALSE),VLOOKUP(Fullmath[[#This Row],[M1]],$H1980:$L$2227,4,FALSE)),0)</f>
        <v>0</v>
      </c>
      <c r="S1979" s="15">
        <f>IFERROR(_xlfn.IFNA(VLOOKUP(Fullmath[[#This Row],[M2]],$H$2:$L1978,2,FALSE),VLOOKUP(Fullmath[[#This Row],[M2]],$H1980:$L$2227,2,FALSE)),0)</f>
        <v>0</v>
      </c>
      <c r="T1979" s="16">
        <f>IFERROR(_xlfn.IFNA(VLOOKUP(Fullmath[[#This Row],[M2]],$H$2:$L1978,4,FALSE),VLOOKUP(Fullmath[[#This Row],[M2]],$H1980:$L$2227,4,FALSE)),0)</f>
        <v>0</v>
      </c>
      <c r="W1979" s="15">
        <f>IFERROR(_xlfn.IFNA(VLOOKUP(Fullmath[[#This Row],[M3]],$H$2:$L1978,2,FALSE),VLOOKUP(Fullmath[[#This Row],[M3]],$H1980:$L$2227,2,FALSE)),0)</f>
        <v>0</v>
      </c>
      <c r="X1979" s="16">
        <f>IFERROR(_xlfn.IFNA(VLOOKUP(Fullmath[[#This Row],[M3]],$H$2:$L1978,4,FALSE),VLOOKUP(Fullmath[[#This Row],[M3]],$H1980:$L$2227,4,FALSE)),0)</f>
        <v>0</v>
      </c>
      <c r="AA1979" s="15">
        <f>IFERROR(_xlfn.IFNA(VLOOKUP(Fullmath[[#This Row],[M4]],$H$2:$L1978,2,FALSE),VLOOKUP(Fullmath[[#This Row],[M4]],$H1980:$L$2227,2,FALSE)),0)</f>
        <v>0</v>
      </c>
      <c r="AB1979" s="16">
        <f>IFERROR(_xlfn.IFNA(VLOOKUP(Fullmath[[#This Row],[M4]],$H$2:$L1978,4,FALSE),VLOOKUP(Fullmath[[#This Row],[M4]],$H1980:$L$2227,4,FALSE)),0)</f>
        <v>0</v>
      </c>
      <c r="AE1979" s="15">
        <f>IFERROR(_xlfn.IFNA(VLOOKUP(Fullmath[[#This Row],[M5]],$H$2:$L1978,2,FALSE),VLOOKUP(Fullmath[[#This Row],[M5]],$H1980:$L$2227,2,FALSE)),0)</f>
        <v>0</v>
      </c>
      <c r="AF1979" s="16">
        <f>IFERROR(_xlfn.IFNA(VLOOKUP(Fullmath[[#This Row],[M5]],$H$2:$L1978,4,FALSE),VLOOKUP(Fullmath[[#This Row],[M5]],$H1980:$L$2227,4,FALSE)),0)</f>
        <v>0</v>
      </c>
      <c r="AI1979" s="15">
        <f>IFERROR(_xlfn.IFNA(VLOOKUP(Fullmath[[#This Row],[M6]],$H$2:$L1978,2,FALSE),VLOOKUP(Fullmath[[#This Row],[M6]],$H1980:$L$2227,2,FALSE)),0)</f>
        <v>0</v>
      </c>
      <c r="AJ1979" s="16">
        <f>IFERROR(_xlfn.IFNA(VLOOKUP(Fullmath[[#This Row],[M6]],$H$2:$L1978,4,FALSE),VLOOKUP(Fullmath[[#This Row],[M6]],$H1980:$L$2227,4,FALSE)),0)</f>
        <v>0</v>
      </c>
      <c r="AM1979" s="6">
        <f>(IFERROR(VLOOKUP(AK1979,Components[[Name]:[Price]],2,FALSE),0))</f>
        <v>0</v>
      </c>
      <c r="AP1979" s="6">
        <f>(IFERROR(VLOOKUP(AN1979,Components[[Name]:[Price]],2,FALSE),0))</f>
        <v>0</v>
      </c>
      <c r="AS1979" s="6">
        <f>(IFERROR(VLOOKUP(AQ1979,Components[[Name]:[Price]],2,FALSE),0))</f>
        <v>0</v>
      </c>
      <c r="AV1979" s="6">
        <f>(IFERROR(VLOOKUP(AT1979,Components[[Name]:[Price]],2,FALSE),0))</f>
        <v>0</v>
      </c>
      <c r="AY1979" s="6">
        <f>(IFERROR(VLOOKUP(AW1979,Components[[Name]:[Price]],2,FALSE),0))</f>
        <v>0</v>
      </c>
      <c r="BB1979" s="6">
        <f>(IFERROR(VLOOKUP(AZ1979,Components[[Name]:[Price]],2,FALSE),0))</f>
        <v>0</v>
      </c>
    </row>
    <row r="1980" spans="9:54" x14ac:dyDescent="0.2">
      <c r="I1980" s="7" t="e">
        <f>Fullmath[[#This Row],[Total CP]]/Fullmath[[#This Row],[Quantity]]</f>
        <v>#DIV/0!</v>
      </c>
      <c r="J19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0" s="6" t="e">
        <f>Fullmath[[#This Row],[Mat Cost]]/Fullmath[[#This Row],[Quantity]]</f>
        <v>#DIV/0!</v>
      </c>
      <c r="L19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0" s="14"/>
      <c r="O1980" s="15">
        <f>IFERROR(_xlfn.IFNA(VLOOKUP(Fullmath[[#This Row],[M1]],$H$2:$L1979,2,FALSE),VLOOKUP(Fullmath[[#This Row],[M1]],$H1981:$L$2227,2,FALSE)),0)</f>
        <v>0</v>
      </c>
      <c r="P1980" s="16">
        <f>IFERROR(_xlfn.IFNA(VLOOKUP(Fullmath[[#This Row],[M1]],$H$2:$L1979,4,FALSE),VLOOKUP(Fullmath[[#This Row],[M1]],$H1981:$L$2227,4,FALSE)),0)</f>
        <v>0</v>
      </c>
      <c r="S1980" s="15">
        <f>IFERROR(_xlfn.IFNA(VLOOKUP(Fullmath[[#This Row],[M2]],$H$2:$L1979,2,FALSE),VLOOKUP(Fullmath[[#This Row],[M2]],$H1981:$L$2227,2,FALSE)),0)</f>
        <v>0</v>
      </c>
      <c r="T1980" s="16">
        <f>IFERROR(_xlfn.IFNA(VLOOKUP(Fullmath[[#This Row],[M2]],$H$2:$L1979,4,FALSE),VLOOKUP(Fullmath[[#This Row],[M2]],$H1981:$L$2227,4,FALSE)),0)</f>
        <v>0</v>
      </c>
      <c r="W1980" s="15">
        <f>IFERROR(_xlfn.IFNA(VLOOKUP(Fullmath[[#This Row],[M3]],$H$2:$L1979,2,FALSE),VLOOKUP(Fullmath[[#This Row],[M3]],$H1981:$L$2227,2,FALSE)),0)</f>
        <v>0</v>
      </c>
      <c r="X1980" s="16">
        <f>IFERROR(_xlfn.IFNA(VLOOKUP(Fullmath[[#This Row],[M3]],$H$2:$L1979,4,FALSE),VLOOKUP(Fullmath[[#This Row],[M3]],$H1981:$L$2227,4,FALSE)),0)</f>
        <v>0</v>
      </c>
      <c r="AA1980" s="15">
        <f>IFERROR(_xlfn.IFNA(VLOOKUP(Fullmath[[#This Row],[M4]],$H$2:$L1979,2,FALSE),VLOOKUP(Fullmath[[#This Row],[M4]],$H1981:$L$2227,2,FALSE)),0)</f>
        <v>0</v>
      </c>
      <c r="AB1980" s="16">
        <f>IFERROR(_xlfn.IFNA(VLOOKUP(Fullmath[[#This Row],[M4]],$H$2:$L1979,4,FALSE),VLOOKUP(Fullmath[[#This Row],[M4]],$H1981:$L$2227,4,FALSE)),0)</f>
        <v>0</v>
      </c>
      <c r="AE1980" s="15">
        <f>IFERROR(_xlfn.IFNA(VLOOKUP(Fullmath[[#This Row],[M5]],$H$2:$L1979,2,FALSE),VLOOKUP(Fullmath[[#This Row],[M5]],$H1981:$L$2227,2,FALSE)),0)</f>
        <v>0</v>
      </c>
      <c r="AF1980" s="16">
        <f>IFERROR(_xlfn.IFNA(VLOOKUP(Fullmath[[#This Row],[M5]],$H$2:$L1979,4,FALSE),VLOOKUP(Fullmath[[#This Row],[M5]],$H1981:$L$2227,4,FALSE)),0)</f>
        <v>0</v>
      </c>
      <c r="AI1980" s="15">
        <f>IFERROR(_xlfn.IFNA(VLOOKUP(Fullmath[[#This Row],[M6]],$H$2:$L1979,2,FALSE),VLOOKUP(Fullmath[[#This Row],[M6]],$H1981:$L$2227,2,FALSE)),0)</f>
        <v>0</v>
      </c>
      <c r="AJ1980" s="16">
        <f>IFERROR(_xlfn.IFNA(VLOOKUP(Fullmath[[#This Row],[M6]],$H$2:$L1979,4,FALSE),VLOOKUP(Fullmath[[#This Row],[M6]],$H1981:$L$2227,4,FALSE)),0)</f>
        <v>0</v>
      </c>
      <c r="AM1980" s="6">
        <f>(IFERROR(VLOOKUP(AK1980,Components[[Name]:[Price]],2,FALSE),0))</f>
        <v>0</v>
      </c>
      <c r="AP1980" s="6">
        <f>(IFERROR(VLOOKUP(AN1980,Components[[Name]:[Price]],2,FALSE),0))</f>
        <v>0</v>
      </c>
      <c r="AS1980" s="6">
        <f>(IFERROR(VLOOKUP(AQ1980,Components[[Name]:[Price]],2,FALSE),0))</f>
        <v>0</v>
      </c>
      <c r="AV1980" s="6">
        <f>(IFERROR(VLOOKUP(AT1980,Components[[Name]:[Price]],2,FALSE),0))</f>
        <v>0</v>
      </c>
      <c r="AY1980" s="6">
        <f>(IFERROR(VLOOKUP(AW1980,Components[[Name]:[Price]],2,FALSE),0))</f>
        <v>0</v>
      </c>
      <c r="BB1980" s="6">
        <f>(IFERROR(VLOOKUP(AZ1980,Components[[Name]:[Price]],2,FALSE),0))</f>
        <v>0</v>
      </c>
    </row>
    <row r="1981" spans="9:54" x14ac:dyDescent="0.2">
      <c r="I1981" s="7" t="e">
        <f>Fullmath[[#This Row],[Total CP]]/Fullmath[[#This Row],[Quantity]]</f>
        <v>#DIV/0!</v>
      </c>
      <c r="J19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1" s="6" t="e">
        <f>Fullmath[[#This Row],[Mat Cost]]/Fullmath[[#This Row],[Quantity]]</f>
        <v>#DIV/0!</v>
      </c>
      <c r="L19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1" s="14"/>
      <c r="O1981" s="15">
        <f>IFERROR(_xlfn.IFNA(VLOOKUP(Fullmath[[#This Row],[M1]],$H$2:$L1980,2,FALSE),VLOOKUP(Fullmath[[#This Row],[M1]],$H1982:$L$2227,2,FALSE)),0)</f>
        <v>0</v>
      </c>
      <c r="P1981" s="16">
        <f>IFERROR(_xlfn.IFNA(VLOOKUP(Fullmath[[#This Row],[M1]],$H$2:$L1980,4,FALSE),VLOOKUP(Fullmath[[#This Row],[M1]],$H1982:$L$2227,4,FALSE)),0)</f>
        <v>0</v>
      </c>
      <c r="S1981" s="15">
        <f>IFERROR(_xlfn.IFNA(VLOOKUP(Fullmath[[#This Row],[M2]],$H$2:$L1980,2,FALSE),VLOOKUP(Fullmath[[#This Row],[M2]],$H1982:$L$2227,2,FALSE)),0)</f>
        <v>0</v>
      </c>
      <c r="T1981" s="16">
        <f>IFERROR(_xlfn.IFNA(VLOOKUP(Fullmath[[#This Row],[M2]],$H$2:$L1980,4,FALSE),VLOOKUP(Fullmath[[#This Row],[M2]],$H1982:$L$2227,4,FALSE)),0)</f>
        <v>0</v>
      </c>
      <c r="W1981" s="15">
        <f>IFERROR(_xlfn.IFNA(VLOOKUP(Fullmath[[#This Row],[M3]],$H$2:$L1980,2,FALSE),VLOOKUP(Fullmath[[#This Row],[M3]],$H1982:$L$2227,2,FALSE)),0)</f>
        <v>0</v>
      </c>
      <c r="X1981" s="16">
        <f>IFERROR(_xlfn.IFNA(VLOOKUP(Fullmath[[#This Row],[M3]],$H$2:$L1980,4,FALSE),VLOOKUP(Fullmath[[#This Row],[M3]],$H1982:$L$2227,4,FALSE)),0)</f>
        <v>0</v>
      </c>
      <c r="AA1981" s="15">
        <f>IFERROR(_xlfn.IFNA(VLOOKUP(Fullmath[[#This Row],[M4]],$H$2:$L1980,2,FALSE),VLOOKUP(Fullmath[[#This Row],[M4]],$H1982:$L$2227,2,FALSE)),0)</f>
        <v>0</v>
      </c>
      <c r="AB1981" s="16">
        <f>IFERROR(_xlfn.IFNA(VLOOKUP(Fullmath[[#This Row],[M4]],$H$2:$L1980,4,FALSE),VLOOKUP(Fullmath[[#This Row],[M4]],$H1982:$L$2227,4,FALSE)),0)</f>
        <v>0</v>
      </c>
      <c r="AE1981" s="15">
        <f>IFERROR(_xlfn.IFNA(VLOOKUP(Fullmath[[#This Row],[M5]],$H$2:$L1980,2,FALSE),VLOOKUP(Fullmath[[#This Row],[M5]],$H1982:$L$2227,2,FALSE)),0)</f>
        <v>0</v>
      </c>
      <c r="AF1981" s="16">
        <f>IFERROR(_xlfn.IFNA(VLOOKUP(Fullmath[[#This Row],[M5]],$H$2:$L1980,4,FALSE),VLOOKUP(Fullmath[[#This Row],[M5]],$H1982:$L$2227,4,FALSE)),0)</f>
        <v>0</v>
      </c>
      <c r="AI1981" s="15">
        <f>IFERROR(_xlfn.IFNA(VLOOKUP(Fullmath[[#This Row],[M6]],$H$2:$L1980,2,FALSE),VLOOKUP(Fullmath[[#This Row],[M6]],$H1982:$L$2227,2,FALSE)),0)</f>
        <v>0</v>
      </c>
      <c r="AJ1981" s="16">
        <f>IFERROR(_xlfn.IFNA(VLOOKUP(Fullmath[[#This Row],[M6]],$H$2:$L1980,4,FALSE),VLOOKUP(Fullmath[[#This Row],[M6]],$H1982:$L$2227,4,FALSE)),0)</f>
        <v>0</v>
      </c>
      <c r="AM1981" s="6">
        <f>(IFERROR(VLOOKUP(AK1981,Components[[Name]:[Price]],2,FALSE),0))</f>
        <v>0</v>
      </c>
      <c r="AP1981" s="6">
        <f>(IFERROR(VLOOKUP(AN1981,Components[[Name]:[Price]],2,FALSE),0))</f>
        <v>0</v>
      </c>
      <c r="AS1981" s="6">
        <f>(IFERROR(VLOOKUP(AQ1981,Components[[Name]:[Price]],2,FALSE),0))</f>
        <v>0</v>
      </c>
      <c r="AV1981" s="6">
        <f>(IFERROR(VLOOKUP(AT1981,Components[[Name]:[Price]],2,FALSE),0))</f>
        <v>0</v>
      </c>
      <c r="AY1981" s="6">
        <f>(IFERROR(VLOOKUP(AW1981,Components[[Name]:[Price]],2,FALSE),0))</f>
        <v>0</v>
      </c>
      <c r="BB1981" s="6">
        <f>(IFERROR(VLOOKUP(AZ1981,Components[[Name]:[Price]],2,FALSE),0))</f>
        <v>0</v>
      </c>
    </row>
    <row r="1982" spans="9:54" x14ac:dyDescent="0.2">
      <c r="I1982" s="7" t="e">
        <f>Fullmath[[#This Row],[Total CP]]/Fullmath[[#This Row],[Quantity]]</f>
        <v>#DIV/0!</v>
      </c>
      <c r="J19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2" s="6" t="e">
        <f>Fullmath[[#This Row],[Mat Cost]]/Fullmath[[#This Row],[Quantity]]</f>
        <v>#DIV/0!</v>
      </c>
      <c r="L19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2" s="14"/>
      <c r="O1982" s="15">
        <f>IFERROR(_xlfn.IFNA(VLOOKUP(Fullmath[[#This Row],[M1]],$H$2:$L1981,2,FALSE),VLOOKUP(Fullmath[[#This Row],[M1]],$H1983:$L$2227,2,FALSE)),0)</f>
        <v>0</v>
      </c>
      <c r="P1982" s="16">
        <f>IFERROR(_xlfn.IFNA(VLOOKUP(Fullmath[[#This Row],[M1]],$H$2:$L1981,4,FALSE),VLOOKUP(Fullmath[[#This Row],[M1]],$H1983:$L$2227,4,FALSE)),0)</f>
        <v>0</v>
      </c>
      <c r="S1982" s="15">
        <f>IFERROR(_xlfn.IFNA(VLOOKUP(Fullmath[[#This Row],[M2]],$H$2:$L1981,2,FALSE),VLOOKUP(Fullmath[[#This Row],[M2]],$H1983:$L$2227,2,FALSE)),0)</f>
        <v>0</v>
      </c>
      <c r="T1982" s="16">
        <f>IFERROR(_xlfn.IFNA(VLOOKUP(Fullmath[[#This Row],[M2]],$H$2:$L1981,4,FALSE),VLOOKUP(Fullmath[[#This Row],[M2]],$H1983:$L$2227,4,FALSE)),0)</f>
        <v>0</v>
      </c>
      <c r="W1982" s="15">
        <f>IFERROR(_xlfn.IFNA(VLOOKUP(Fullmath[[#This Row],[M3]],$H$2:$L1981,2,FALSE),VLOOKUP(Fullmath[[#This Row],[M3]],$H1983:$L$2227,2,FALSE)),0)</f>
        <v>0</v>
      </c>
      <c r="X1982" s="16">
        <f>IFERROR(_xlfn.IFNA(VLOOKUP(Fullmath[[#This Row],[M3]],$H$2:$L1981,4,FALSE),VLOOKUP(Fullmath[[#This Row],[M3]],$H1983:$L$2227,4,FALSE)),0)</f>
        <v>0</v>
      </c>
      <c r="AA1982" s="15">
        <f>IFERROR(_xlfn.IFNA(VLOOKUP(Fullmath[[#This Row],[M4]],$H$2:$L1981,2,FALSE),VLOOKUP(Fullmath[[#This Row],[M4]],$H1983:$L$2227,2,FALSE)),0)</f>
        <v>0</v>
      </c>
      <c r="AB1982" s="16">
        <f>IFERROR(_xlfn.IFNA(VLOOKUP(Fullmath[[#This Row],[M4]],$H$2:$L1981,4,FALSE),VLOOKUP(Fullmath[[#This Row],[M4]],$H1983:$L$2227,4,FALSE)),0)</f>
        <v>0</v>
      </c>
      <c r="AE1982" s="15">
        <f>IFERROR(_xlfn.IFNA(VLOOKUP(Fullmath[[#This Row],[M5]],$H$2:$L1981,2,FALSE),VLOOKUP(Fullmath[[#This Row],[M5]],$H1983:$L$2227,2,FALSE)),0)</f>
        <v>0</v>
      </c>
      <c r="AF1982" s="16">
        <f>IFERROR(_xlfn.IFNA(VLOOKUP(Fullmath[[#This Row],[M5]],$H$2:$L1981,4,FALSE),VLOOKUP(Fullmath[[#This Row],[M5]],$H1983:$L$2227,4,FALSE)),0)</f>
        <v>0</v>
      </c>
      <c r="AI1982" s="15">
        <f>IFERROR(_xlfn.IFNA(VLOOKUP(Fullmath[[#This Row],[M6]],$H$2:$L1981,2,FALSE),VLOOKUP(Fullmath[[#This Row],[M6]],$H1983:$L$2227,2,FALSE)),0)</f>
        <v>0</v>
      </c>
      <c r="AJ1982" s="16">
        <f>IFERROR(_xlfn.IFNA(VLOOKUP(Fullmath[[#This Row],[M6]],$H$2:$L1981,4,FALSE),VLOOKUP(Fullmath[[#This Row],[M6]],$H1983:$L$2227,4,FALSE)),0)</f>
        <v>0</v>
      </c>
      <c r="AM1982" s="6">
        <f>(IFERROR(VLOOKUP(AK1982,Components[[Name]:[Price]],2,FALSE),0))</f>
        <v>0</v>
      </c>
      <c r="AP1982" s="6">
        <f>(IFERROR(VLOOKUP(AN1982,Components[[Name]:[Price]],2,FALSE),0))</f>
        <v>0</v>
      </c>
      <c r="AS1982" s="6">
        <f>(IFERROR(VLOOKUP(AQ1982,Components[[Name]:[Price]],2,FALSE),0))</f>
        <v>0</v>
      </c>
      <c r="AV1982" s="6">
        <f>(IFERROR(VLOOKUP(AT1982,Components[[Name]:[Price]],2,FALSE),0))</f>
        <v>0</v>
      </c>
      <c r="AY1982" s="6">
        <f>(IFERROR(VLOOKUP(AW1982,Components[[Name]:[Price]],2,FALSE),0))</f>
        <v>0</v>
      </c>
      <c r="BB1982" s="6">
        <f>(IFERROR(VLOOKUP(AZ1982,Components[[Name]:[Price]],2,FALSE),0))</f>
        <v>0</v>
      </c>
    </row>
    <row r="1983" spans="9:54" x14ac:dyDescent="0.2">
      <c r="I1983" s="7" t="e">
        <f>Fullmath[[#This Row],[Total CP]]/Fullmath[[#This Row],[Quantity]]</f>
        <v>#DIV/0!</v>
      </c>
      <c r="J19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3" s="6" t="e">
        <f>Fullmath[[#This Row],[Mat Cost]]/Fullmath[[#This Row],[Quantity]]</f>
        <v>#DIV/0!</v>
      </c>
      <c r="L19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3" s="14"/>
      <c r="O1983" s="15">
        <f>IFERROR(_xlfn.IFNA(VLOOKUP(Fullmath[[#This Row],[M1]],$H$2:$L1982,2,FALSE),VLOOKUP(Fullmath[[#This Row],[M1]],$H1984:$L$2227,2,FALSE)),0)</f>
        <v>0</v>
      </c>
      <c r="P1983" s="16">
        <f>IFERROR(_xlfn.IFNA(VLOOKUP(Fullmath[[#This Row],[M1]],$H$2:$L1982,4,FALSE),VLOOKUP(Fullmath[[#This Row],[M1]],$H1984:$L$2227,4,FALSE)),0)</f>
        <v>0</v>
      </c>
      <c r="S1983" s="15">
        <f>IFERROR(_xlfn.IFNA(VLOOKUP(Fullmath[[#This Row],[M2]],$H$2:$L1982,2,FALSE),VLOOKUP(Fullmath[[#This Row],[M2]],$H1984:$L$2227,2,FALSE)),0)</f>
        <v>0</v>
      </c>
      <c r="T1983" s="16">
        <f>IFERROR(_xlfn.IFNA(VLOOKUP(Fullmath[[#This Row],[M2]],$H$2:$L1982,4,FALSE),VLOOKUP(Fullmath[[#This Row],[M2]],$H1984:$L$2227,4,FALSE)),0)</f>
        <v>0</v>
      </c>
      <c r="W1983" s="15">
        <f>IFERROR(_xlfn.IFNA(VLOOKUP(Fullmath[[#This Row],[M3]],$H$2:$L1982,2,FALSE),VLOOKUP(Fullmath[[#This Row],[M3]],$H1984:$L$2227,2,FALSE)),0)</f>
        <v>0</v>
      </c>
      <c r="X1983" s="16">
        <f>IFERROR(_xlfn.IFNA(VLOOKUP(Fullmath[[#This Row],[M3]],$H$2:$L1982,4,FALSE),VLOOKUP(Fullmath[[#This Row],[M3]],$H1984:$L$2227,4,FALSE)),0)</f>
        <v>0</v>
      </c>
      <c r="AA1983" s="15">
        <f>IFERROR(_xlfn.IFNA(VLOOKUP(Fullmath[[#This Row],[M4]],$H$2:$L1982,2,FALSE),VLOOKUP(Fullmath[[#This Row],[M4]],$H1984:$L$2227,2,FALSE)),0)</f>
        <v>0</v>
      </c>
      <c r="AB1983" s="16">
        <f>IFERROR(_xlfn.IFNA(VLOOKUP(Fullmath[[#This Row],[M4]],$H$2:$L1982,4,FALSE),VLOOKUP(Fullmath[[#This Row],[M4]],$H1984:$L$2227,4,FALSE)),0)</f>
        <v>0</v>
      </c>
      <c r="AE1983" s="15">
        <f>IFERROR(_xlfn.IFNA(VLOOKUP(Fullmath[[#This Row],[M5]],$H$2:$L1982,2,FALSE),VLOOKUP(Fullmath[[#This Row],[M5]],$H1984:$L$2227,2,FALSE)),0)</f>
        <v>0</v>
      </c>
      <c r="AF1983" s="16">
        <f>IFERROR(_xlfn.IFNA(VLOOKUP(Fullmath[[#This Row],[M5]],$H$2:$L1982,4,FALSE),VLOOKUP(Fullmath[[#This Row],[M5]],$H1984:$L$2227,4,FALSE)),0)</f>
        <v>0</v>
      </c>
      <c r="AI1983" s="15">
        <f>IFERROR(_xlfn.IFNA(VLOOKUP(Fullmath[[#This Row],[M6]],$H$2:$L1982,2,FALSE),VLOOKUP(Fullmath[[#This Row],[M6]],$H1984:$L$2227,2,FALSE)),0)</f>
        <v>0</v>
      </c>
      <c r="AJ1983" s="16">
        <f>IFERROR(_xlfn.IFNA(VLOOKUP(Fullmath[[#This Row],[M6]],$H$2:$L1982,4,FALSE),VLOOKUP(Fullmath[[#This Row],[M6]],$H1984:$L$2227,4,FALSE)),0)</f>
        <v>0</v>
      </c>
      <c r="AM1983" s="6">
        <f>(IFERROR(VLOOKUP(AK1983,Components[[Name]:[Price]],2,FALSE),0))</f>
        <v>0</v>
      </c>
      <c r="AP1983" s="6">
        <f>(IFERROR(VLOOKUP(AN1983,Components[[Name]:[Price]],2,FALSE),0))</f>
        <v>0</v>
      </c>
      <c r="AS1983" s="6">
        <f>(IFERROR(VLOOKUP(AQ1983,Components[[Name]:[Price]],2,FALSE),0))</f>
        <v>0</v>
      </c>
      <c r="AV1983" s="6">
        <f>(IFERROR(VLOOKUP(AT1983,Components[[Name]:[Price]],2,FALSE),0))</f>
        <v>0</v>
      </c>
      <c r="AY1983" s="6">
        <f>(IFERROR(VLOOKUP(AW1983,Components[[Name]:[Price]],2,FALSE),0))</f>
        <v>0</v>
      </c>
      <c r="BB1983" s="6">
        <f>(IFERROR(VLOOKUP(AZ1983,Components[[Name]:[Price]],2,FALSE),0))</f>
        <v>0</v>
      </c>
    </row>
    <row r="1984" spans="9:54" x14ac:dyDescent="0.2">
      <c r="I1984" s="7" t="e">
        <f>Fullmath[[#This Row],[Total CP]]/Fullmath[[#This Row],[Quantity]]</f>
        <v>#DIV/0!</v>
      </c>
      <c r="J19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4" s="6" t="e">
        <f>Fullmath[[#This Row],[Mat Cost]]/Fullmath[[#This Row],[Quantity]]</f>
        <v>#DIV/0!</v>
      </c>
      <c r="L19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4" s="14"/>
      <c r="O1984" s="15">
        <f>IFERROR(_xlfn.IFNA(VLOOKUP(Fullmath[[#This Row],[M1]],$H$2:$L1983,2,FALSE),VLOOKUP(Fullmath[[#This Row],[M1]],$H1985:$L$2227,2,FALSE)),0)</f>
        <v>0</v>
      </c>
      <c r="P1984" s="16">
        <f>IFERROR(_xlfn.IFNA(VLOOKUP(Fullmath[[#This Row],[M1]],$H$2:$L1983,4,FALSE),VLOOKUP(Fullmath[[#This Row],[M1]],$H1985:$L$2227,4,FALSE)),0)</f>
        <v>0</v>
      </c>
      <c r="S1984" s="15">
        <f>IFERROR(_xlfn.IFNA(VLOOKUP(Fullmath[[#This Row],[M2]],$H$2:$L1983,2,FALSE),VLOOKUP(Fullmath[[#This Row],[M2]],$H1985:$L$2227,2,FALSE)),0)</f>
        <v>0</v>
      </c>
      <c r="T1984" s="16">
        <f>IFERROR(_xlfn.IFNA(VLOOKUP(Fullmath[[#This Row],[M2]],$H$2:$L1983,4,FALSE),VLOOKUP(Fullmath[[#This Row],[M2]],$H1985:$L$2227,4,FALSE)),0)</f>
        <v>0</v>
      </c>
      <c r="W1984" s="15">
        <f>IFERROR(_xlfn.IFNA(VLOOKUP(Fullmath[[#This Row],[M3]],$H$2:$L1983,2,FALSE),VLOOKUP(Fullmath[[#This Row],[M3]],$H1985:$L$2227,2,FALSE)),0)</f>
        <v>0</v>
      </c>
      <c r="X1984" s="16">
        <f>IFERROR(_xlfn.IFNA(VLOOKUP(Fullmath[[#This Row],[M3]],$H$2:$L1983,4,FALSE),VLOOKUP(Fullmath[[#This Row],[M3]],$H1985:$L$2227,4,FALSE)),0)</f>
        <v>0</v>
      </c>
      <c r="AA1984" s="15">
        <f>IFERROR(_xlfn.IFNA(VLOOKUP(Fullmath[[#This Row],[M4]],$H$2:$L1983,2,FALSE),VLOOKUP(Fullmath[[#This Row],[M4]],$H1985:$L$2227,2,FALSE)),0)</f>
        <v>0</v>
      </c>
      <c r="AB1984" s="16">
        <f>IFERROR(_xlfn.IFNA(VLOOKUP(Fullmath[[#This Row],[M4]],$H$2:$L1983,4,FALSE),VLOOKUP(Fullmath[[#This Row],[M4]],$H1985:$L$2227,4,FALSE)),0)</f>
        <v>0</v>
      </c>
      <c r="AE1984" s="15">
        <f>IFERROR(_xlfn.IFNA(VLOOKUP(Fullmath[[#This Row],[M5]],$H$2:$L1983,2,FALSE),VLOOKUP(Fullmath[[#This Row],[M5]],$H1985:$L$2227,2,FALSE)),0)</f>
        <v>0</v>
      </c>
      <c r="AF1984" s="16">
        <f>IFERROR(_xlfn.IFNA(VLOOKUP(Fullmath[[#This Row],[M5]],$H$2:$L1983,4,FALSE),VLOOKUP(Fullmath[[#This Row],[M5]],$H1985:$L$2227,4,FALSE)),0)</f>
        <v>0</v>
      </c>
      <c r="AI1984" s="15">
        <f>IFERROR(_xlfn.IFNA(VLOOKUP(Fullmath[[#This Row],[M6]],$H$2:$L1983,2,FALSE),VLOOKUP(Fullmath[[#This Row],[M6]],$H1985:$L$2227,2,FALSE)),0)</f>
        <v>0</v>
      </c>
      <c r="AJ1984" s="16">
        <f>IFERROR(_xlfn.IFNA(VLOOKUP(Fullmath[[#This Row],[M6]],$H$2:$L1983,4,FALSE),VLOOKUP(Fullmath[[#This Row],[M6]],$H1985:$L$2227,4,FALSE)),0)</f>
        <v>0</v>
      </c>
      <c r="AM1984" s="6">
        <f>(IFERROR(VLOOKUP(AK1984,Components[[Name]:[Price]],2,FALSE),0))</f>
        <v>0</v>
      </c>
      <c r="AP1984" s="6">
        <f>(IFERROR(VLOOKUP(AN1984,Components[[Name]:[Price]],2,FALSE),0))</f>
        <v>0</v>
      </c>
      <c r="AS1984" s="6">
        <f>(IFERROR(VLOOKUP(AQ1984,Components[[Name]:[Price]],2,FALSE),0))</f>
        <v>0</v>
      </c>
      <c r="AV1984" s="6">
        <f>(IFERROR(VLOOKUP(AT1984,Components[[Name]:[Price]],2,FALSE),0))</f>
        <v>0</v>
      </c>
      <c r="AY1984" s="6">
        <f>(IFERROR(VLOOKUP(AW1984,Components[[Name]:[Price]],2,FALSE),0))</f>
        <v>0</v>
      </c>
      <c r="BB1984" s="6">
        <f>(IFERROR(VLOOKUP(AZ1984,Components[[Name]:[Price]],2,FALSE),0))</f>
        <v>0</v>
      </c>
    </row>
    <row r="1985" spans="9:54" x14ac:dyDescent="0.2">
      <c r="I1985" s="7" t="e">
        <f>Fullmath[[#This Row],[Total CP]]/Fullmath[[#This Row],[Quantity]]</f>
        <v>#DIV/0!</v>
      </c>
      <c r="J19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5" s="6" t="e">
        <f>Fullmath[[#This Row],[Mat Cost]]/Fullmath[[#This Row],[Quantity]]</f>
        <v>#DIV/0!</v>
      </c>
      <c r="L19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5" s="14"/>
      <c r="O1985" s="15">
        <f>IFERROR(_xlfn.IFNA(VLOOKUP(Fullmath[[#This Row],[M1]],$H$2:$L1984,2,FALSE),VLOOKUP(Fullmath[[#This Row],[M1]],$H1986:$L$2227,2,FALSE)),0)</f>
        <v>0</v>
      </c>
      <c r="P1985" s="16">
        <f>IFERROR(_xlfn.IFNA(VLOOKUP(Fullmath[[#This Row],[M1]],$H$2:$L1984,4,FALSE),VLOOKUP(Fullmath[[#This Row],[M1]],$H1986:$L$2227,4,FALSE)),0)</f>
        <v>0</v>
      </c>
      <c r="S1985" s="15">
        <f>IFERROR(_xlfn.IFNA(VLOOKUP(Fullmath[[#This Row],[M2]],$H$2:$L1984,2,FALSE),VLOOKUP(Fullmath[[#This Row],[M2]],$H1986:$L$2227,2,FALSE)),0)</f>
        <v>0</v>
      </c>
      <c r="T1985" s="16">
        <f>IFERROR(_xlfn.IFNA(VLOOKUP(Fullmath[[#This Row],[M2]],$H$2:$L1984,4,FALSE),VLOOKUP(Fullmath[[#This Row],[M2]],$H1986:$L$2227,4,FALSE)),0)</f>
        <v>0</v>
      </c>
      <c r="W1985" s="15">
        <f>IFERROR(_xlfn.IFNA(VLOOKUP(Fullmath[[#This Row],[M3]],$H$2:$L1984,2,FALSE),VLOOKUP(Fullmath[[#This Row],[M3]],$H1986:$L$2227,2,FALSE)),0)</f>
        <v>0</v>
      </c>
      <c r="X1985" s="16">
        <f>IFERROR(_xlfn.IFNA(VLOOKUP(Fullmath[[#This Row],[M3]],$H$2:$L1984,4,FALSE),VLOOKUP(Fullmath[[#This Row],[M3]],$H1986:$L$2227,4,FALSE)),0)</f>
        <v>0</v>
      </c>
      <c r="AA1985" s="15">
        <f>IFERROR(_xlfn.IFNA(VLOOKUP(Fullmath[[#This Row],[M4]],$H$2:$L1984,2,FALSE),VLOOKUP(Fullmath[[#This Row],[M4]],$H1986:$L$2227,2,FALSE)),0)</f>
        <v>0</v>
      </c>
      <c r="AB1985" s="16">
        <f>IFERROR(_xlfn.IFNA(VLOOKUP(Fullmath[[#This Row],[M4]],$H$2:$L1984,4,FALSE),VLOOKUP(Fullmath[[#This Row],[M4]],$H1986:$L$2227,4,FALSE)),0)</f>
        <v>0</v>
      </c>
      <c r="AE1985" s="15">
        <f>IFERROR(_xlfn.IFNA(VLOOKUP(Fullmath[[#This Row],[M5]],$H$2:$L1984,2,FALSE),VLOOKUP(Fullmath[[#This Row],[M5]],$H1986:$L$2227,2,FALSE)),0)</f>
        <v>0</v>
      </c>
      <c r="AF1985" s="16">
        <f>IFERROR(_xlfn.IFNA(VLOOKUP(Fullmath[[#This Row],[M5]],$H$2:$L1984,4,FALSE),VLOOKUP(Fullmath[[#This Row],[M5]],$H1986:$L$2227,4,FALSE)),0)</f>
        <v>0</v>
      </c>
      <c r="AI1985" s="15">
        <f>IFERROR(_xlfn.IFNA(VLOOKUP(Fullmath[[#This Row],[M6]],$H$2:$L1984,2,FALSE),VLOOKUP(Fullmath[[#This Row],[M6]],$H1986:$L$2227,2,FALSE)),0)</f>
        <v>0</v>
      </c>
      <c r="AJ1985" s="16">
        <f>IFERROR(_xlfn.IFNA(VLOOKUP(Fullmath[[#This Row],[M6]],$H$2:$L1984,4,FALSE),VLOOKUP(Fullmath[[#This Row],[M6]],$H1986:$L$2227,4,FALSE)),0)</f>
        <v>0</v>
      </c>
      <c r="AM1985" s="6">
        <f>(IFERROR(VLOOKUP(AK1985,Components[[Name]:[Price]],2,FALSE),0))</f>
        <v>0</v>
      </c>
      <c r="AP1985" s="6">
        <f>(IFERROR(VLOOKUP(AN1985,Components[[Name]:[Price]],2,FALSE),0))</f>
        <v>0</v>
      </c>
      <c r="AS1985" s="6">
        <f>(IFERROR(VLOOKUP(AQ1985,Components[[Name]:[Price]],2,FALSE),0))</f>
        <v>0</v>
      </c>
      <c r="AV1985" s="6">
        <f>(IFERROR(VLOOKUP(AT1985,Components[[Name]:[Price]],2,FALSE),0))</f>
        <v>0</v>
      </c>
      <c r="AY1985" s="6">
        <f>(IFERROR(VLOOKUP(AW1985,Components[[Name]:[Price]],2,FALSE),0))</f>
        <v>0</v>
      </c>
      <c r="BB1985" s="6">
        <f>(IFERROR(VLOOKUP(AZ1985,Components[[Name]:[Price]],2,FALSE),0))</f>
        <v>0</v>
      </c>
    </row>
    <row r="1986" spans="9:54" x14ac:dyDescent="0.2">
      <c r="I1986" s="7" t="e">
        <f>Fullmath[[#This Row],[Total CP]]/Fullmath[[#This Row],[Quantity]]</f>
        <v>#DIV/0!</v>
      </c>
      <c r="J19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6" s="6" t="e">
        <f>Fullmath[[#This Row],[Mat Cost]]/Fullmath[[#This Row],[Quantity]]</f>
        <v>#DIV/0!</v>
      </c>
      <c r="L19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6" s="14"/>
      <c r="O1986" s="15">
        <f>IFERROR(_xlfn.IFNA(VLOOKUP(Fullmath[[#This Row],[M1]],$H$2:$L1985,2,FALSE),VLOOKUP(Fullmath[[#This Row],[M1]],$H1987:$L$2227,2,FALSE)),0)</f>
        <v>0</v>
      </c>
      <c r="P1986" s="16">
        <f>IFERROR(_xlfn.IFNA(VLOOKUP(Fullmath[[#This Row],[M1]],$H$2:$L1985,4,FALSE),VLOOKUP(Fullmath[[#This Row],[M1]],$H1987:$L$2227,4,FALSE)),0)</f>
        <v>0</v>
      </c>
      <c r="S1986" s="15">
        <f>IFERROR(_xlfn.IFNA(VLOOKUP(Fullmath[[#This Row],[M2]],$H$2:$L1985,2,FALSE),VLOOKUP(Fullmath[[#This Row],[M2]],$H1987:$L$2227,2,FALSE)),0)</f>
        <v>0</v>
      </c>
      <c r="T1986" s="16">
        <f>IFERROR(_xlfn.IFNA(VLOOKUP(Fullmath[[#This Row],[M2]],$H$2:$L1985,4,FALSE),VLOOKUP(Fullmath[[#This Row],[M2]],$H1987:$L$2227,4,FALSE)),0)</f>
        <v>0</v>
      </c>
      <c r="W1986" s="15">
        <f>IFERROR(_xlfn.IFNA(VLOOKUP(Fullmath[[#This Row],[M3]],$H$2:$L1985,2,FALSE),VLOOKUP(Fullmath[[#This Row],[M3]],$H1987:$L$2227,2,FALSE)),0)</f>
        <v>0</v>
      </c>
      <c r="X1986" s="16">
        <f>IFERROR(_xlfn.IFNA(VLOOKUP(Fullmath[[#This Row],[M3]],$H$2:$L1985,4,FALSE),VLOOKUP(Fullmath[[#This Row],[M3]],$H1987:$L$2227,4,FALSE)),0)</f>
        <v>0</v>
      </c>
      <c r="AA1986" s="15">
        <f>IFERROR(_xlfn.IFNA(VLOOKUP(Fullmath[[#This Row],[M4]],$H$2:$L1985,2,FALSE),VLOOKUP(Fullmath[[#This Row],[M4]],$H1987:$L$2227,2,FALSE)),0)</f>
        <v>0</v>
      </c>
      <c r="AB1986" s="16">
        <f>IFERROR(_xlfn.IFNA(VLOOKUP(Fullmath[[#This Row],[M4]],$H$2:$L1985,4,FALSE),VLOOKUP(Fullmath[[#This Row],[M4]],$H1987:$L$2227,4,FALSE)),0)</f>
        <v>0</v>
      </c>
      <c r="AE1986" s="15">
        <f>IFERROR(_xlfn.IFNA(VLOOKUP(Fullmath[[#This Row],[M5]],$H$2:$L1985,2,FALSE),VLOOKUP(Fullmath[[#This Row],[M5]],$H1987:$L$2227,2,FALSE)),0)</f>
        <v>0</v>
      </c>
      <c r="AF1986" s="16">
        <f>IFERROR(_xlfn.IFNA(VLOOKUP(Fullmath[[#This Row],[M5]],$H$2:$L1985,4,FALSE),VLOOKUP(Fullmath[[#This Row],[M5]],$H1987:$L$2227,4,FALSE)),0)</f>
        <v>0</v>
      </c>
      <c r="AI1986" s="15">
        <f>IFERROR(_xlfn.IFNA(VLOOKUP(Fullmath[[#This Row],[M6]],$H$2:$L1985,2,FALSE),VLOOKUP(Fullmath[[#This Row],[M6]],$H1987:$L$2227,2,FALSE)),0)</f>
        <v>0</v>
      </c>
      <c r="AJ1986" s="16">
        <f>IFERROR(_xlfn.IFNA(VLOOKUP(Fullmath[[#This Row],[M6]],$H$2:$L1985,4,FALSE),VLOOKUP(Fullmath[[#This Row],[M6]],$H1987:$L$2227,4,FALSE)),0)</f>
        <v>0</v>
      </c>
      <c r="AM1986" s="6">
        <f>(IFERROR(VLOOKUP(AK1986,Components[[Name]:[Price]],2,FALSE),0))</f>
        <v>0</v>
      </c>
      <c r="AP1986" s="6">
        <f>(IFERROR(VLOOKUP(AN1986,Components[[Name]:[Price]],2,FALSE),0))</f>
        <v>0</v>
      </c>
      <c r="AS1986" s="6">
        <f>(IFERROR(VLOOKUP(AQ1986,Components[[Name]:[Price]],2,FALSE),0))</f>
        <v>0</v>
      </c>
      <c r="AV1986" s="6">
        <f>(IFERROR(VLOOKUP(AT1986,Components[[Name]:[Price]],2,FALSE),0))</f>
        <v>0</v>
      </c>
      <c r="AY1986" s="6">
        <f>(IFERROR(VLOOKUP(AW1986,Components[[Name]:[Price]],2,FALSE),0))</f>
        <v>0</v>
      </c>
      <c r="BB1986" s="6">
        <f>(IFERROR(VLOOKUP(AZ1986,Components[[Name]:[Price]],2,FALSE),0))</f>
        <v>0</v>
      </c>
    </row>
    <row r="1987" spans="9:54" x14ac:dyDescent="0.2">
      <c r="I1987" s="7" t="e">
        <f>Fullmath[[#This Row],[Total CP]]/Fullmath[[#This Row],[Quantity]]</f>
        <v>#DIV/0!</v>
      </c>
      <c r="J19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7" s="6" t="e">
        <f>Fullmath[[#This Row],[Mat Cost]]/Fullmath[[#This Row],[Quantity]]</f>
        <v>#DIV/0!</v>
      </c>
      <c r="L19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7" s="14"/>
      <c r="O1987" s="15">
        <f>IFERROR(_xlfn.IFNA(VLOOKUP(Fullmath[[#This Row],[M1]],$H$2:$L1986,2,FALSE),VLOOKUP(Fullmath[[#This Row],[M1]],$H1988:$L$2227,2,FALSE)),0)</f>
        <v>0</v>
      </c>
      <c r="P1987" s="16">
        <f>IFERROR(_xlfn.IFNA(VLOOKUP(Fullmath[[#This Row],[M1]],$H$2:$L1986,4,FALSE),VLOOKUP(Fullmath[[#This Row],[M1]],$H1988:$L$2227,4,FALSE)),0)</f>
        <v>0</v>
      </c>
      <c r="S1987" s="15">
        <f>IFERROR(_xlfn.IFNA(VLOOKUP(Fullmath[[#This Row],[M2]],$H$2:$L1986,2,FALSE),VLOOKUP(Fullmath[[#This Row],[M2]],$H1988:$L$2227,2,FALSE)),0)</f>
        <v>0</v>
      </c>
      <c r="T1987" s="16">
        <f>IFERROR(_xlfn.IFNA(VLOOKUP(Fullmath[[#This Row],[M2]],$H$2:$L1986,4,FALSE),VLOOKUP(Fullmath[[#This Row],[M2]],$H1988:$L$2227,4,FALSE)),0)</f>
        <v>0</v>
      </c>
      <c r="W1987" s="15">
        <f>IFERROR(_xlfn.IFNA(VLOOKUP(Fullmath[[#This Row],[M3]],$H$2:$L1986,2,FALSE),VLOOKUP(Fullmath[[#This Row],[M3]],$H1988:$L$2227,2,FALSE)),0)</f>
        <v>0</v>
      </c>
      <c r="X1987" s="16">
        <f>IFERROR(_xlfn.IFNA(VLOOKUP(Fullmath[[#This Row],[M3]],$H$2:$L1986,4,FALSE),VLOOKUP(Fullmath[[#This Row],[M3]],$H1988:$L$2227,4,FALSE)),0)</f>
        <v>0</v>
      </c>
      <c r="AA1987" s="15">
        <f>IFERROR(_xlfn.IFNA(VLOOKUP(Fullmath[[#This Row],[M4]],$H$2:$L1986,2,FALSE),VLOOKUP(Fullmath[[#This Row],[M4]],$H1988:$L$2227,2,FALSE)),0)</f>
        <v>0</v>
      </c>
      <c r="AB1987" s="16">
        <f>IFERROR(_xlfn.IFNA(VLOOKUP(Fullmath[[#This Row],[M4]],$H$2:$L1986,4,FALSE),VLOOKUP(Fullmath[[#This Row],[M4]],$H1988:$L$2227,4,FALSE)),0)</f>
        <v>0</v>
      </c>
      <c r="AE1987" s="15">
        <f>IFERROR(_xlfn.IFNA(VLOOKUP(Fullmath[[#This Row],[M5]],$H$2:$L1986,2,FALSE),VLOOKUP(Fullmath[[#This Row],[M5]],$H1988:$L$2227,2,FALSE)),0)</f>
        <v>0</v>
      </c>
      <c r="AF1987" s="16">
        <f>IFERROR(_xlfn.IFNA(VLOOKUP(Fullmath[[#This Row],[M5]],$H$2:$L1986,4,FALSE),VLOOKUP(Fullmath[[#This Row],[M5]],$H1988:$L$2227,4,FALSE)),0)</f>
        <v>0</v>
      </c>
      <c r="AI1987" s="15">
        <f>IFERROR(_xlfn.IFNA(VLOOKUP(Fullmath[[#This Row],[M6]],$H$2:$L1986,2,FALSE),VLOOKUP(Fullmath[[#This Row],[M6]],$H1988:$L$2227,2,FALSE)),0)</f>
        <v>0</v>
      </c>
      <c r="AJ1987" s="16">
        <f>IFERROR(_xlfn.IFNA(VLOOKUP(Fullmath[[#This Row],[M6]],$H$2:$L1986,4,FALSE),VLOOKUP(Fullmath[[#This Row],[M6]],$H1988:$L$2227,4,FALSE)),0)</f>
        <v>0</v>
      </c>
      <c r="AM1987" s="6">
        <f>(IFERROR(VLOOKUP(AK1987,Components[[Name]:[Price]],2,FALSE),0))</f>
        <v>0</v>
      </c>
      <c r="AP1987" s="6">
        <f>(IFERROR(VLOOKUP(AN1987,Components[[Name]:[Price]],2,FALSE),0))</f>
        <v>0</v>
      </c>
      <c r="AS1987" s="6">
        <f>(IFERROR(VLOOKUP(AQ1987,Components[[Name]:[Price]],2,FALSE),0))</f>
        <v>0</v>
      </c>
      <c r="AV1987" s="6">
        <f>(IFERROR(VLOOKUP(AT1987,Components[[Name]:[Price]],2,FALSE),0))</f>
        <v>0</v>
      </c>
      <c r="AY1987" s="6">
        <f>(IFERROR(VLOOKUP(AW1987,Components[[Name]:[Price]],2,FALSE),0))</f>
        <v>0</v>
      </c>
      <c r="BB1987" s="6">
        <f>(IFERROR(VLOOKUP(AZ1987,Components[[Name]:[Price]],2,FALSE),0))</f>
        <v>0</v>
      </c>
    </row>
    <row r="1988" spans="9:54" x14ac:dyDescent="0.2">
      <c r="I1988" s="7" t="e">
        <f>Fullmath[[#This Row],[Total CP]]/Fullmath[[#This Row],[Quantity]]</f>
        <v>#DIV/0!</v>
      </c>
      <c r="J19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8" s="6" t="e">
        <f>Fullmath[[#This Row],[Mat Cost]]/Fullmath[[#This Row],[Quantity]]</f>
        <v>#DIV/0!</v>
      </c>
      <c r="L19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8" s="14"/>
      <c r="O1988" s="15">
        <f>IFERROR(_xlfn.IFNA(VLOOKUP(Fullmath[[#This Row],[M1]],$H$2:$L1987,2,FALSE),VLOOKUP(Fullmath[[#This Row],[M1]],$H1989:$L$2227,2,FALSE)),0)</f>
        <v>0</v>
      </c>
      <c r="P1988" s="16">
        <f>IFERROR(_xlfn.IFNA(VLOOKUP(Fullmath[[#This Row],[M1]],$H$2:$L1987,4,FALSE),VLOOKUP(Fullmath[[#This Row],[M1]],$H1989:$L$2227,4,FALSE)),0)</f>
        <v>0</v>
      </c>
      <c r="S1988" s="15">
        <f>IFERROR(_xlfn.IFNA(VLOOKUP(Fullmath[[#This Row],[M2]],$H$2:$L1987,2,FALSE),VLOOKUP(Fullmath[[#This Row],[M2]],$H1989:$L$2227,2,FALSE)),0)</f>
        <v>0</v>
      </c>
      <c r="T1988" s="16">
        <f>IFERROR(_xlfn.IFNA(VLOOKUP(Fullmath[[#This Row],[M2]],$H$2:$L1987,4,FALSE),VLOOKUP(Fullmath[[#This Row],[M2]],$H1989:$L$2227,4,FALSE)),0)</f>
        <v>0</v>
      </c>
      <c r="W1988" s="15">
        <f>IFERROR(_xlfn.IFNA(VLOOKUP(Fullmath[[#This Row],[M3]],$H$2:$L1987,2,FALSE),VLOOKUP(Fullmath[[#This Row],[M3]],$H1989:$L$2227,2,FALSE)),0)</f>
        <v>0</v>
      </c>
      <c r="X1988" s="16">
        <f>IFERROR(_xlfn.IFNA(VLOOKUP(Fullmath[[#This Row],[M3]],$H$2:$L1987,4,FALSE),VLOOKUP(Fullmath[[#This Row],[M3]],$H1989:$L$2227,4,FALSE)),0)</f>
        <v>0</v>
      </c>
      <c r="AA1988" s="15">
        <f>IFERROR(_xlfn.IFNA(VLOOKUP(Fullmath[[#This Row],[M4]],$H$2:$L1987,2,FALSE),VLOOKUP(Fullmath[[#This Row],[M4]],$H1989:$L$2227,2,FALSE)),0)</f>
        <v>0</v>
      </c>
      <c r="AB1988" s="16">
        <f>IFERROR(_xlfn.IFNA(VLOOKUP(Fullmath[[#This Row],[M4]],$H$2:$L1987,4,FALSE),VLOOKUP(Fullmath[[#This Row],[M4]],$H1989:$L$2227,4,FALSE)),0)</f>
        <v>0</v>
      </c>
      <c r="AE1988" s="15">
        <f>IFERROR(_xlfn.IFNA(VLOOKUP(Fullmath[[#This Row],[M5]],$H$2:$L1987,2,FALSE),VLOOKUP(Fullmath[[#This Row],[M5]],$H1989:$L$2227,2,FALSE)),0)</f>
        <v>0</v>
      </c>
      <c r="AF1988" s="16">
        <f>IFERROR(_xlfn.IFNA(VLOOKUP(Fullmath[[#This Row],[M5]],$H$2:$L1987,4,FALSE),VLOOKUP(Fullmath[[#This Row],[M5]],$H1989:$L$2227,4,FALSE)),0)</f>
        <v>0</v>
      </c>
      <c r="AI1988" s="15">
        <f>IFERROR(_xlfn.IFNA(VLOOKUP(Fullmath[[#This Row],[M6]],$H$2:$L1987,2,FALSE),VLOOKUP(Fullmath[[#This Row],[M6]],$H1989:$L$2227,2,FALSE)),0)</f>
        <v>0</v>
      </c>
      <c r="AJ1988" s="16">
        <f>IFERROR(_xlfn.IFNA(VLOOKUP(Fullmath[[#This Row],[M6]],$H$2:$L1987,4,FALSE),VLOOKUP(Fullmath[[#This Row],[M6]],$H1989:$L$2227,4,FALSE)),0)</f>
        <v>0</v>
      </c>
      <c r="AM1988" s="6">
        <f>(IFERROR(VLOOKUP(AK1988,Components[[Name]:[Price]],2,FALSE),0))</f>
        <v>0</v>
      </c>
      <c r="AP1988" s="6">
        <f>(IFERROR(VLOOKUP(AN1988,Components[[Name]:[Price]],2,FALSE),0))</f>
        <v>0</v>
      </c>
      <c r="AS1988" s="6">
        <f>(IFERROR(VLOOKUP(AQ1988,Components[[Name]:[Price]],2,FALSE),0))</f>
        <v>0</v>
      </c>
      <c r="AV1988" s="6">
        <f>(IFERROR(VLOOKUP(AT1988,Components[[Name]:[Price]],2,FALSE),0))</f>
        <v>0</v>
      </c>
      <c r="AY1988" s="6">
        <f>(IFERROR(VLOOKUP(AW1988,Components[[Name]:[Price]],2,FALSE),0))</f>
        <v>0</v>
      </c>
      <c r="BB1988" s="6">
        <f>(IFERROR(VLOOKUP(AZ1988,Components[[Name]:[Price]],2,FALSE),0))</f>
        <v>0</v>
      </c>
    </row>
    <row r="1989" spans="9:54" x14ac:dyDescent="0.2">
      <c r="I1989" s="7" t="e">
        <f>Fullmath[[#This Row],[Total CP]]/Fullmath[[#This Row],[Quantity]]</f>
        <v>#DIV/0!</v>
      </c>
      <c r="J19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89" s="6" t="e">
        <f>Fullmath[[#This Row],[Mat Cost]]/Fullmath[[#This Row],[Quantity]]</f>
        <v>#DIV/0!</v>
      </c>
      <c r="L19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89" s="14"/>
      <c r="O1989" s="15">
        <f>IFERROR(_xlfn.IFNA(VLOOKUP(Fullmath[[#This Row],[M1]],$H$2:$L1988,2,FALSE),VLOOKUP(Fullmath[[#This Row],[M1]],$H1990:$L$2227,2,FALSE)),0)</f>
        <v>0</v>
      </c>
      <c r="P1989" s="16">
        <f>IFERROR(_xlfn.IFNA(VLOOKUP(Fullmath[[#This Row],[M1]],$H$2:$L1988,4,FALSE),VLOOKUP(Fullmath[[#This Row],[M1]],$H1990:$L$2227,4,FALSE)),0)</f>
        <v>0</v>
      </c>
      <c r="S1989" s="15">
        <f>IFERROR(_xlfn.IFNA(VLOOKUP(Fullmath[[#This Row],[M2]],$H$2:$L1988,2,FALSE),VLOOKUP(Fullmath[[#This Row],[M2]],$H1990:$L$2227,2,FALSE)),0)</f>
        <v>0</v>
      </c>
      <c r="T1989" s="16">
        <f>IFERROR(_xlfn.IFNA(VLOOKUP(Fullmath[[#This Row],[M2]],$H$2:$L1988,4,FALSE),VLOOKUP(Fullmath[[#This Row],[M2]],$H1990:$L$2227,4,FALSE)),0)</f>
        <v>0</v>
      </c>
      <c r="W1989" s="15">
        <f>IFERROR(_xlfn.IFNA(VLOOKUP(Fullmath[[#This Row],[M3]],$H$2:$L1988,2,FALSE),VLOOKUP(Fullmath[[#This Row],[M3]],$H1990:$L$2227,2,FALSE)),0)</f>
        <v>0</v>
      </c>
      <c r="X1989" s="16">
        <f>IFERROR(_xlfn.IFNA(VLOOKUP(Fullmath[[#This Row],[M3]],$H$2:$L1988,4,FALSE),VLOOKUP(Fullmath[[#This Row],[M3]],$H1990:$L$2227,4,FALSE)),0)</f>
        <v>0</v>
      </c>
      <c r="AA1989" s="15">
        <f>IFERROR(_xlfn.IFNA(VLOOKUP(Fullmath[[#This Row],[M4]],$H$2:$L1988,2,FALSE),VLOOKUP(Fullmath[[#This Row],[M4]],$H1990:$L$2227,2,FALSE)),0)</f>
        <v>0</v>
      </c>
      <c r="AB1989" s="16">
        <f>IFERROR(_xlfn.IFNA(VLOOKUP(Fullmath[[#This Row],[M4]],$H$2:$L1988,4,FALSE),VLOOKUP(Fullmath[[#This Row],[M4]],$H1990:$L$2227,4,FALSE)),0)</f>
        <v>0</v>
      </c>
      <c r="AE1989" s="15">
        <f>IFERROR(_xlfn.IFNA(VLOOKUP(Fullmath[[#This Row],[M5]],$H$2:$L1988,2,FALSE),VLOOKUP(Fullmath[[#This Row],[M5]],$H1990:$L$2227,2,FALSE)),0)</f>
        <v>0</v>
      </c>
      <c r="AF1989" s="16">
        <f>IFERROR(_xlfn.IFNA(VLOOKUP(Fullmath[[#This Row],[M5]],$H$2:$L1988,4,FALSE),VLOOKUP(Fullmath[[#This Row],[M5]],$H1990:$L$2227,4,FALSE)),0)</f>
        <v>0</v>
      </c>
      <c r="AI1989" s="15">
        <f>IFERROR(_xlfn.IFNA(VLOOKUP(Fullmath[[#This Row],[M6]],$H$2:$L1988,2,FALSE),VLOOKUP(Fullmath[[#This Row],[M6]],$H1990:$L$2227,2,FALSE)),0)</f>
        <v>0</v>
      </c>
      <c r="AJ1989" s="16">
        <f>IFERROR(_xlfn.IFNA(VLOOKUP(Fullmath[[#This Row],[M6]],$H$2:$L1988,4,FALSE),VLOOKUP(Fullmath[[#This Row],[M6]],$H1990:$L$2227,4,FALSE)),0)</f>
        <v>0</v>
      </c>
      <c r="AM1989" s="6">
        <f>(IFERROR(VLOOKUP(AK1989,Components[[Name]:[Price]],2,FALSE),0))</f>
        <v>0</v>
      </c>
      <c r="AP1989" s="6">
        <f>(IFERROR(VLOOKUP(AN1989,Components[[Name]:[Price]],2,FALSE),0))</f>
        <v>0</v>
      </c>
      <c r="AS1989" s="6">
        <f>(IFERROR(VLOOKUP(AQ1989,Components[[Name]:[Price]],2,FALSE),0))</f>
        <v>0</v>
      </c>
      <c r="AV1989" s="6">
        <f>(IFERROR(VLOOKUP(AT1989,Components[[Name]:[Price]],2,FALSE),0))</f>
        <v>0</v>
      </c>
      <c r="AY1989" s="6">
        <f>(IFERROR(VLOOKUP(AW1989,Components[[Name]:[Price]],2,FALSE),0))</f>
        <v>0</v>
      </c>
      <c r="BB1989" s="6">
        <f>(IFERROR(VLOOKUP(AZ1989,Components[[Name]:[Price]],2,FALSE),0))</f>
        <v>0</v>
      </c>
    </row>
    <row r="1990" spans="9:54" x14ac:dyDescent="0.2">
      <c r="I1990" s="7" t="e">
        <f>Fullmath[[#This Row],[Total CP]]/Fullmath[[#This Row],[Quantity]]</f>
        <v>#DIV/0!</v>
      </c>
      <c r="J19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0" s="6" t="e">
        <f>Fullmath[[#This Row],[Mat Cost]]/Fullmath[[#This Row],[Quantity]]</f>
        <v>#DIV/0!</v>
      </c>
      <c r="L19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0" s="14"/>
      <c r="O1990" s="15">
        <f>IFERROR(_xlfn.IFNA(VLOOKUP(Fullmath[[#This Row],[M1]],$H$2:$L1989,2,FALSE),VLOOKUP(Fullmath[[#This Row],[M1]],$H1991:$L$2227,2,FALSE)),0)</f>
        <v>0</v>
      </c>
      <c r="P1990" s="16">
        <f>IFERROR(_xlfn.IFNA(VLOOKUP(Fullmath[[#This Row],[M1]],$H$2:$L1989,4,FALSE),VLOOKUP(Fullmath[[#This Row],[M1]],$H1991:$L$2227,4,FALSE)),0)</f>
        <v>0</v>
      </c>
      <c r="S1990" s="15">
        <f>IFERROR(_xlfn.IFNA(VLOOKUP(Fullmath[[#This Row],[M2]],$H$2:$L1989,2,FALSE),VLOOKUP(Fullmath[[#This Row],[M2]],$H1991:$L$2227,2,FALSE)),0)</f>
        <v>0</v>
      </c>
      <c r="T1990" s="16">
        <f>IFERROR(_xlfn.IFNA(VLOOKUP(Fullmath[[#This Row],[M2]],$H$2:$L1989,4,FALSE),VLOOKUP(Fullmath[[#This Row],[M2]],$H1991:$L$2227,4,FALSE)),0)</f>
        <v>0</v>
      </c>
      <c r="W1990" s="15">
        <f>IFERROR(_xlfn.IFNA(VLOOKUP(Fullmath[[#This Row],[M3]],$H$2:$L1989,2,FALSE),VLOOKUP(Fullmath[[#This Row],[M3]],$H1991:$L$2227,2,FALSE)),0)</f>
        <v>0</v>
      </c>
      <c r="X1990" s="16">
        <f>IFERROR(_xlfn.IFNA(VLOOKUP(Fullmath[[#This Row],[M3]],$H$2:$L1989,4,FALSE),VLOOKUP(Fullmath[[#This Row],[M3]],$H1991:$L$2227,4,FALSE)),0)</f>
        <v>0</v>
      </c>
      <c r="AA1990" s="15">
        <f>IFERROR(_xlfn.IFNA(VLOOKUP(Fullmath[[#This Row],[M4]],$H$2:$L1989,2,FALSE),VLOOKUP(Fullmath[[#This Row],[M4]],$H1991:$L$2227,2,FALSE)),0)</f>
        <v>0</v>
      </c>
      <c r="AB1990" s="16">
        <f>IFERROR(_xlfn.IFNA(VLOOKUP(Fullmath[[#This Row],[M4]],$H$2:$L1989,4,FALSE),VLOOKUP(Fullmath[[#This Row],[M4]],$H1991:$L$2227,4,FALSE)),0)</f>
        <v>0</v>
      </c>
      <c r="AE1990" s="15">
        <f>IFERROR(_xlfn.IFNA(VLOOKUP(Fullmath[[#This Row],[M5]],$H$2:$L1989,2,FALSE),VLOOKUP(Fullmath[[#This Row],[M5]],$H1991:$L$2227,2,FALSE)),0)</f>
        <v>0</v>
      </c>
      <c r="AF1990" s="16">
        <f>IFERROR(_xlfn.IFNA(VLOOKUP(Fullmath[[#This Row],[M5]],$H$2:$L1989,4,FALSE),VLOOKUP(Fullmath[[#This Row],[M5]],$H1991:$L$2227,4,FALSE)),0)</f>
        <v>0</v>
      </c>
      <c r="AI1990" s="15">
        <f>IFERROR(_xlfn.IFNA(VLOOKUP(Fullmath[[#This Row],[M6]],$H$2:$L1989,2,FALSE),VLOOKUP(Fullmath[[#This Row],[M6]],$H1991:$L$2227,2,FALSE)),0)</f>
        <v>0</v>
      </c>
      <c r="AJ1990" s="16">
        <f>IFERROR(_xlfn.IFNA(VLOOKUP(Fullmath[[#This Row],[M6]],$H$2:$L1989,4,FALSE),VLOOKUP(Fullmath[[#This Row],[M6]],$H1991:$L$2227,4,FALSE)),0)</f>
        <v>0</v>
      </c>
      <c r="AM1990" s="6">
        <f>(IFERROR(VLOOKUP(AK1990,Components[[Name]:[Price]],2,FALSE),0))</f>
        <v>0</v>
      </c>
      <c r="AP1990" s="6">
        <f>(IFERROR(VLOOKUP(AN1990,Components[[Name]:[Price]],2,FALSE),0))</f>
        <v>0</v>
      </c>
      <c r="AS1990" s="6">
        <f>(IFERROR(VLOOKUP(AQ1990,Components[[Name]:[Price]],2,FALSE),0))</f>
        <v>0</v>
      </c>
      <c r="AV1990" s="6">
        <f>(IFERROR(VLOOKUP(AT1990,Components[[Name]:[Price]],2,FALSE),0))</f>
        <v>0</v>
      </c>
      <c r="AY1990" s="6">
        <f>(IFERROR(VLOOKUP(AW1990,Components[[Name]:[Price]],2,FALSE),0))</f>
        <v>0</v>
      </c>
      <c r="BB1990" s="6">
        <f>(IFERROR(VLOOKUP(AZ1990,Components[[Name]:[Price]],2,FALSE),0))</f>
        <v>0</v>
      </c>
    </row>
    <row r="1991" spans="9:54" x14ac:dyDescent="0.2">
      <c r="I1991" s="7" t="e">
        <f>Fullmath[[#This Row],[Total CP]]/Fullmath[[#This Row],[Quantity]]</f>
        <v>#DIV/0!</v>
      </c>
      <c r="J19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1" s="6" t="e">
        <f>Fullmath[[#This Row],[Mat Cost]]/Fullmath[[#This Row],[Quantity]]</f>
        <v>#DIV/0!</v>
      </c>
      <c r="L19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1" s="14"/>
      <c r="O1991" s="15">
        <f>IFERROR(_xlfn.IFNA(VLOOKUP(Fullmath[[#This Row],[M1]],$H$2:$L1990,2,FALSE),VLOOKUP(Fullmath[[#This Row],[M1]],$H1992:$L$2227,2,FALSE)),0)</f>
        <v>0</v>
      </c>
      <c r="P1991" s="16">
        <f>IFERROR(_xlfn.IFNA(VLOOKUP(Fullmath[[#This Row],[M1]],$H$2:$L1990,4,FALSE),VLOOKUP(Fullmath[[#This Row],[M1]],$H1992:$L$2227,4,FALSE)),0)</f>
        <v>0</v>
      </c>
      <c r="S1991" s="15">
        <f>IFERROR(_xlfn.IFNA(VLOOKUP(Fullmath[[#This Row],[M2]],$H$2:$L1990,2,FALSE),VLOOKUP(Fullmath[[#This Row],[M2]],$H1992:$L$2227,2,FALSE)),0)</f>
        <v>0</v>
      </c>
      <c r="T1991" s="16">
        <f>IFERROR(_xlfn.IFNA(VLOOKUP(Fullmath[[#This Row],[M2]],$H$2:$L1990,4,FALSE),VLOOKUP(Fullmath[[#This Row],[M2]],$H1992:$L$2227,4,FALSE)),0)</f>
        <v>0</v>
      </c>
      <c r="W1991" s="15">
        <f>IFERROR(_xlfn.IFNA(VLOOKUP(Fullmath[[#This Row],[M3]],$H$2:$L1990,2,FALSE),VLOOKUP(Fullmath[[#This Row],[M3]],$H1992:$L$2227,2,FALSE)),0)</f>
        <v>0</v>
      </c>
      <c r="X1991" s="16">
        <f>IFERROR(_xlfn.IFNA(VLOOKUP(Fullmath[[#This Row],[M3]],$H$2:$L1990,4,FALSE),VLOOKUP(Fullmath[[#This Row],[M3]],$H1992:$L$2227,4,FALSE)),0)</f>
        <v>0</v>
      </c>
      <c r="AA1991" s="15">
        <f>IFERROR(_xlfn.IFNA(VLOOKUP(Fullmath[[#This Row],[M4]],$H$2:$L1990,2,FALSE),VLOOKUP(Fullmath[[#This Row],[M4]],$H1992:$L$2227,2,FALSE)),0)</f>
        <v>0</v>
      </c>
      <c r="AB1991" s="16">
        <f>IFERROR(_xlfn.IFNA(VLOOKUP(Fullmath[[#This Row],[M4]],$H$2:$L1990,4,FALSE),VLOOKUP(Fullmath[[#This Row],[M4]],$H1992:$L$2227,4,FALSE)),0)</f>
        <v>0</v>
      </c>
      <c r="AE1991" s="15">
        <f>IFERROR(_xlfn.IFNA(VLOOKUP(Fullmath[[#This Row],[M5]],$H$2:$L1990,2,FALSE),VLOOKUP(Fullmath[[#This Row],[M5]],$H1992:$L$2227,2,FALSE)),0)</f>
        <v>0</v>
      </c>
      <c r="AF1991" s="16">
        <f>IFERROR(_xlfn.IFNA(VLOOKUP(Fullmath[[#This Row],[M5]],$H$2:$L1990,4,FALSE),VLOOKUP(Fullmath[[#This Row],[M5]],$H1992:$L$2227,4,FALSE)),0)</f>
        <v>0</v>
      </c>
      <c r="AI1991" s="15">
        <f>IFERROR(_xlfn.IFNA(VLOOKUP(Fullmath[[#This Row],[M6]],$H$2:$L1990,2,FALSE),VLOOKUP(Fullmath[[#This Row],[M6]],$H1992:$L$2227,2,FALSE)),0)</f>
        <v>0</v>
      </c>
      <c r="AJ1991" s="16">
        <f>IFERROR(_xlfn.IFNA(VLOOKUP(Fullmath[[#This Row],[M6]],$H$2:$L1990,4,FALSE),VLOOKUP(Fullmath[[#This Row],[M6]],$H1992:$L$2227,4,FALSE)),0)</f>
        <v>0</v>
      </c>
      <c r="AM1991" s="6">
        <f>(IFERROR(VLOOKUP(AK1991,Components[[Name]:[Price]],2,FALSE),0))</f>
        <v>0</v>
      </c>
      <c r="AP1991" s="6">
        <f>(IFERROR(VLOOKUP(AN1991,Components[[Name]:[Price]],2,FALSE),0))</f>
        <v>0</v>
      </c>
      <c r="AS1991" s="6">
        <f>(IFERROR(VLOOKUP(AQ1991,Components[[Name]:[Price]],2,FALSE),0))</f>
        <v>0</v>
      </c>
      <c r="AV1991" s="6">
        <f>(IFERROR(VLOOKUP(AT1991,Components[[Name]:[Price]],2,FALSE),0))</f>
        <v>0</v>
      </c>
      <c r="AY1991" s="6">
        <f>(IFERROR(VLOOKUP(AW1991,Components[[Name]:[Price]],2,FALSE),0))</f>
        <v>0</v>
      </c>
      <c r="BB1991" s="6">
        <f>(IFERROR(VLOOKUP(AZ1991,Components[[Name]:[Price]],2,FALSE),0))</f>
        <v>0</v>
      </c>
    </row>
    <row r="1992" spans="9:54" x14ac:dyDescent="0.2">
      <c r="I1992" s="7" t="e">
        <f>Fullmath[[#This Row],[Total CP]]/Fullmath[[#This Row],[Quantity]]</f>
        <v>#DIV/0!</v>
      </c>
      <c r="J19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2" s="6" t="e">
        <f>Fullmath[[#This Row],[Mat Cost]]/Fullmath[[#This Row],[Quantity]]</f>
        <v>#DIV/0!</v>
      </c>
      <c r="L19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2" s="14"/>
      <c r="O1992" s="15">
        <f>IFERROR(_xlfn.IFNA(VLOOKUP(Fullmath[[#This Row],[M1]],$H$2:$L1991,2,FALSE),VLOOKUP(Fullmath[[#This Row],[M1]],$H1993:$L$2227,2,FALSE)),0)</f>
        <v>0</v>
      </c>
      <c r="P1992" s="16">
        <f>IFERROR(_xlfn.IFNA(VLOOKUP(Fullmath[[#This Row],[M1]],$H$2:$L1991,4,FALSE),VLOOKUP(Fullmath[[#This Row],[M1]],$H1993:$L$2227,4,FALSE)),0)</f>
        <v>0</v>
      </c>
      <c r="S1992" s="15">
        <f>IFERROR(_xlfn.IFNA(VLOOKUP(Fullmath[[#This Row],[M2]],$H$2:$L1991,2,FALSE),VLOOKUP(Fullmath[[#This Row],[M2]],$H1993:$L$2227,2,FALSE)),0)</f>
        <v>0</v>
      </c>
      <c r="T1992" s="16">
        <f>IFERROR(_xlfn.IFNA(VLOOKUP(Fullmath[[#This Row],[M2]],$H$2:$L1991,4,FALSE),VLOOKUP(Fullmath[[#This Row],[M2]],$H1993:$L$2227,4,FALSE)),0)</f>
        <v>0</v>
      </c>
      <c r="W1992" s="15">
        <f>IFERROR(_xlfn.IFNA(VLOOKUP(Fullmath[[#This Row],[M3]],$H$2:$L1991,2,FALSE),VLOOKUP(Fullmath[[#This Row],[M3]],$H1993:$L$2227,2,FALSE)),0)</f>
        <v>0</v>
      </c>
      <c r="X1992" s="16">
        <f>IFERROR(_xlfn.IFNA(VLOOKUP(Fullmath[[#This Row],[M3]],$H$2:$L1991,4,FALSE),VLOOKUP(Fullmath[[#This Row],[M3]],$H1993:$L$2227,4,FALSE)),0)</f>
        <v>0</v>
      </c>
      <c r="AA1992" s="15">
        <f>IFERROR(_xlfn.IFNA(VLOOKUP(Fullmath[[#This Row],[M4]],$H$2:$L1991,2,FALSE),VLOOKUP(Fullmath[[#This Row],[M4]],$H1993:$L$2227,2,FALSE)),0)</f>
        <v>0</v>
      </c>
      <c r="AB1992" s="16">
        <f>IFERROR(_xlfn.IFNA(VLOOKUP(Fullmath[[#This Row],[M4]],$H$2:$L1991,4,FALSE),VLOOKUP(Fullmath[[#This Row],[M4]],$H1993:$L$2227,4,FALSE)),0)</f>
        <v>0</v>
      </c>
      <c r="AE1992" s="15">
        <f>IFERROR(_xlfn.IFNA(VLOOKUP(Fullmath[[#This Row],[M5]],$H$2:$L1991,2,FALSE),VLOOKUP(Fullmath[[#This Row],[M5]],$H1993:$L$2227,2,FALSE)),0)</f>
        <v>0</v>
      </c>
      <c r="AF1992" s="16">
        <f>IFERROR(_xlfn.IFNA(VLOOKUP(Fullmath[[#This Row],[M5]],$H$2:$L1991,4,FALSE),VLOOKUP(Fullmath[[#This Row],[M5]],$H1993:$L$2227,4,FALSE)),0)</f>
        <v>0</v>
      </c>
      <c r="AI1992" s="15">
        <f>IFERROR(_xlfn.IFNA(VLOOKUP(Fullmath[[#This Row],[M6]],$H$2:$L1991,2,FALSE),VLOOKUP(Fullmath[[#This Row],[M6]],$H1993:$L$2227,2,FALSE)),0)</f>
        <v>0</v>
      </c>
      <c r="AJ1992" s="16">
        <f>IFERROR(_xlfn.IFNA(VLOOKUP(Fullmath[[#This Row],[M6]],$H$2:$L1991,4,FALSE),VLOOKUP(Fullmath[[#This Row],[M6]],$H1993:$L$2227,4,FALSE)),0)</f>
        <v>0</v>
      </c>
      <c r="AM1992" s="6">
        <f>(IFERROR(VLOOKUP(AK1992,Components[[Name]:[Price]],2,FALSE),0))</f>
        <v>0</v>
      </c>
      <c r="AP1992" s="6">
        <f>(IFERROR(VLOOKUP(AN1992,Components[[Name]:[Price]],2,FALSE),0))</f>
        <v>0</v>
      </c>
      <c r="AS1992" s="6">
        <f>(IFERROR(VLOOKUP(AQ1992,Components[[Name]:[Price]],2,FALSE),0))</f>
        <v>0</v>
      </c>
      <c r="AV1992" s="6">
        <f>(IFERROR(VLOOKUP(AT1992,Components[[Name]:[Price]],2,FALSE),0))</f>
        <v>0</v>
      </c>
      <c r="AY1992" s="6">
        <f>(IFERROR(VLOOKUP(AW1992,Components[[Name]:[Price]],2,FALSE),0))</f>
        <v>0</v>
      </c>
      <c r="BB1992" s="6">
        <f>(IFERROR(VLOOKUP(AZ1992,Components[[Name]:[Price]],2,FALSE),0))</f>
        <v>0</v>
      </c>
    </row>
    <row r="1993" spans="9:54" x14ac:dyDescent="0.2">
      <c r="I1993" s="7" t="e">
        <f>Fullmath[[#This Row],[Total CP]]/Fullmath[[#This Row],[Quantity]]</f>
        <v>#DIV/0!</v>
      </c>
      <c r="J19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3" s="6" t="e">
        <f>Fullmath[[#This Row],[Mat Cost]]/Fullmath[[#This Row],[Quantity]]</f>
        <v>#DIV/0!</v>
      </c>
      <c r="L19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3" s="14"/>
      <c r="O1993" s="15">
        <f>IFERROR(_xlfn.IFNA(VLOOKUP(Fullmath[[#This Row],[M1]],$H$2:$L1992,2,FALSE),VLOOKUP(Fullmath[[#This Row],[M1]],$H1994:$L$2227,2,FALSE)),0)</f>
        <v>0</v>
      </c>
      <c r="P1993" s="16">
        <f>IFERROR(_xlfn.IFNA(VLOOKUP(Fullmath[[#This Row],[M1]],$H$2:$L1992,4,FALSE),VLOOKUP(Fullmath[[#This Row],[M1]],$H1994:$L$2227,4,FALSE)),0)</f>
        <v>0</v>
      </c>
      <c r="S1993" s="15">
        <f>IFERROR(_xlfn.IFNA(VLOOKUP(Fullmath[[#This Row],[M2]],$H$2:$L1992,2,FALSE),VLOOKUP(Fullmath[[#This Row],[M2]],$H1994:$L$2227,2,FALSE)),0)</f>
        <v>0</v>
      </c>
      <c r="T1993" s="16">
        <f>IFERROR(_xlfn.IFNA(VLOOKUP(Fullmath[[#This Row],[M2]],$H$2:$L1992,4,FALSE),VLOOKUP(Fullmath[[#This Row],[M2]],$H1994:$L$2227,4,FALSE)),0)</f>
        <v>0</v>
      </c>
      <c r="W1993" s="15">
        <f>IFERROR(_xlfn.IFNA(VLOOKUP(Fullmath[[#This Row],[M3]],$H$2:$L1992,2,FALSE),VLOOKUP(Fullmath[[#This Row],[M3]],$H1994:$L$2227,2,FALSE)),0)</f>
        <v>0</v>
      </c>
      <c r="X1993" s="16">
        <f>IFERROR(_xlfn.IFNA(VLOOKUP(Fullmath[[#This Row],[M3]],$H$2:$L1992,4,FALSE),VLOOKUP(Fullmath[[#This Row],[M3]],$H1994:$L$2227,4,FALSE)),0)</f>
        <v>0</v>
      </c>
      <c r="AA1993" s="15">
        <f>IFERROR(_xlfn.IFNA(VLOOKUP(Fullmath[[#This Row],[M4]],$H$2:$L1992,2,FALSE),VLOOKUP(Fullmath[[#This Row],[M4]],$H1994:$L$2227,2,FALSE)),0)</f>
        <v>0</v>
      </c>
      <c r="AB1993" s="16">
        <f>IFERROR(_xlfn.IFNA(VLOOKUP(Fullmath[[#This Row],[M4]],$H$2:$L1992,4,FALSE),VLOOKUP(Fullmath[[#This Row],[M4]],$H1994:$L$2227,4,FALSE)),0)</f>
        <v>0</v>
      </c>
      <c r="AE1993" s="15">
        <f>IFERROR(_xlfn.IFNA(VLOOKUP(Fullmath[[#This Row],[M5]],$H$2:$L1992,2,FALSE),VLOOKUP(Fullmath[[#This Row],[M5]],$H1994:$L$2227,2,FALSE)),0)</f>
        <v>0</v>
      </c>
      <c r="AF1993" s="16">
        <f>IFERROR(_xlfn.IFNA(VLOOKUP(Fullmath[[#This Row],[M5]],$H$2:$L1992,4,FALSE),VLOOKUP(Fullmath[[#This Row],[M5]],$H1994:$L$2227,4,FALSE)),0)</f>
        <v>0</v>
      </c>
      <c r="AI1993" s="15">
        <f>IFERROR(_xlfn.IFNA(VLOOKUP(Fullmath[[#This Row],[M6]],$H$2:$L1992,2,FALSE),VLOOKUP(Fullmath[[#This Row],[M6]],$H1994:$L$2227,2,FALSE)),0)</f>
        <v>0</v>
      </c>
      <c r="AJ1993" s="16">
        <f>IFERROR(_xlfn.IFNA(VLOOKUP(Fullmath[[#This Row],[M6]],$H$2:$L1992,4,FALSE),VLOOKUP(Fullmath[[#This Row],[M6]],$H1994:$L$2227,4,FALSE)),0)</f>
        <v>0</v>
      </c>
      <c r="AM1993" s="6">
        <f>(IFERROR(VLOOKUP(AK1993,Components[[Name]:[Price]],2,FALSE),0))</f>
        <v>0</v>
      </c>
      <c r="AP1993" s="6">
        <f>(IFERROR(VLOOKUP(AN1993,Components[[Name]:[Price]],2,FALSE),0))</f>
        <v>0</v>
      </c>
      <c r="AS1993" s="6">
        <f>(IFERROR(VLOOKUP(AQ1993,Components[[Name]:[Price]],2,FALSE),0))</f>
        <v>0</v>
      </c>
      <c r="AV1993" s="6">
        <f>(IFERROR(VLOOKUP(AT1993,Components[[Name]:[Price]],2,FALSE),0))</f>
        <v>0</v>
      </c>
      <c r="AY1993" s="6">
        <f>(IFERROR(VLOOKUP(AW1993,Components[[Name]:[Price]],2,FALSE),0))</f>
        <v>0</v>
      </c>
      <c r="BB1993" s="6">
        <f>(IFERROR(VLOOKUP(AZ1993,Components[[Name]:[Price]],2,FALSE),0))</f>
        <v>0</v>
      </c>
    </row>
    <row r="1994" spans="9:54" x14ac:dyDescent="0.2">
      <c r="I1994" s="7" t="e">
        <f>Fullmath[[#This Row],[Total CP]]/Fullmath[[#This Row],[Quantity]]</f>
        <v>#DIV/0!</v>
      </c>
      <c r="J19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4" s="6" t="e">
        <f>Fullmath[[#This Row],[Mat Cost]]/Fullmath[[#This Row],[Quantity]]</f>
        <v>#DIV/0!</v>
      </c>
      <c r="L19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4" s="14"/>
      <c r="O1994" s="15">
        <f>IFERROR(_xlfn.IFNA(VLOOKUP(Fullmath[[#This Row],[M1]],$H$2:$L1993,2,FALSE),VLOOKUP(Fullmath[[#This Row],[M1]],$H1995:$L$2227,2,FALSE)),0)</f>
        <v>0</v>
      </c>
      <c r="P1994" s="16">
        <f>IFERROR(_xlfn.IFNA(VLOOKUP(Fullmath[[#This Row],[M1]],$H$2:$L1993,4,FALSE),VLOOKUP(Fullmath[[#This Row],[M1]],$H1995:$L$2227,4,FALSE)),0)</f>
        <v>0</v>
      </c>
      <c r="S1994" s="15">
        <f>IFERROR(_xlfn.IFNA(VLOOKUP(Fullmath[[#This Row],[M2]],$H$2:$L1993,2,FALSE),VLOOKUP(Fullmath[[#This Row],[M2]],$H1995:$L$2227,2,FALSE)),0)</f>
        <v>0</v>
      </c>
      <c r="T1994" s="16">
        <f>IFERROR(_xlfn.IFNA(VLOOKUP(Fullmath[[#This Row],[M2]],$H$2:$L1993,4,FALSE),VLOOKUP(Fullmath[[#This Row],[M2]],$H1995:$L$2227,4,FALSE)),0)</f>
        <v>0</v>
      </c>
      <c r="W1994" s="15">
        <f>IFERROR(_xlfn.IFNA(VLOOKUP(Fullmath[[#This Row],[M3]],$H$2:$L1993,2,FALSE),VLOOKUP(Fullmath[[#This Row],[M3]],$H1995:$L$2227,2,FALSE)),0)</f>
        <v>0</v>
      </c>
      <c r="X1994" s="16">
        <f>IFERROR(_xlfn.IFNA(VLOOKUP(Fullmath[[#This Row],[M3]],$H$2:$L1993,4,FALSE),VLOOKUP(Fullmath[[#This Row],[M3]],$H1995:$L$2227,4,FALSE)),0)</f>
        <v>0</v>
      </c>
      <c r="AA1994" s="15">
        <f>IFERROR(_xlfn.IFNA(VLOOKUP(Fullmath[[#This Row],[M4]],$H$2:$L1993,2,FALSE),VLOOKUP(Fullmath[[#This Row],[M4]],$H1995:$L$2227,2,FALSE)),0)</f>
        <v>0</v>
      </c>
      <c r="AB1994" s="16">
        <f>IFERROR(_xlfn.IFNA(VLOOKUP(Fullmath[[#This Row],[M4]],$H$2:$L1993,4,FALSE),VLOOKUP(Fullmath[[#This Row],[M4]],$H1995:$L$2227,4,FALSE)),0)</f>
        <v>0</v>
      </c>
      <c r="AE1994" s="15">
        <f>IFERROR(_xlfn.IFNA(VLOOKUP(Fullmath[[#This Row],[M5]],$H$2:$L1993,2,FALSE),VLOOKUP(Fullmath[[#This Row],[M5]],$H1995:$L$2227,2,FALSE)),0)</f>
        <v>0</v>
      </c>
      <c r="AF1994" s="16">
        <f>IFERROR(_xlfn.IFNA(VLOOKUP(Fullmath[[#This Row],[M5]],$H$2:$L1993,4,FALSE),VLOOKUP(Fullmath[[#This Row],[M5]],$H1995:$L$2227,4,FALSE)),0)</f>
        <v>0</v>
      </c>
      <c r="AI1994" s="15">
        <f>IFERROR(_xlfn.IFNA(VLOOKUP(Fullmath[[#This Row],[M6]],$H$2:$L1993,2,FALSE),VLOOKUP(Fullmath[[#This Row],[M6]],$H1995:$L$2227,2,FALSE)),0)</f>
        <v>0</v>
      </c>
      <c r="AJ1994" s="16">
        <f>IFERROR(_xlfn.IFNA(VLOOKUP(Fullmath[[#This Row],[M6]],$H$2:$L1993,4,FALSE),VLOOKUP(Fullmath[[#This Row],[M6]],$H1995:$L$2227,4,FALSE)),0)</f>
        <v>0</v>
      </c>
      <c r="AM1994" s="6">
        <f>(IFERROR(VLOOKUP(AK1994,Components[[Name]:[Price]],2,FALSE),0))</f>
        <v>0</v>
      </c>
      <c r="AP1994" s="6">
        <f>(IFERROR(VLOOKUP(AN1994,Components[[Name]:[Price]],2,FALSE),0))</f>
        <v>0</v>
      </c>
      <c r="AS1994" s="6">
        <f>(IFERROR(VLOOKUP(AQ1994,Components[[Name]:[Price]],2,FALSE),0))</f>
        <v>0</v>
      </c>
      <c r="AV1994" s="6">
        <f>(IFERROR(VLOOKUP(AT1994,Components[[Name]:[Price]],2,FALSE),0))</f>
        <v>0</v>
      </c>
      <c r="AY1994" s="6">
        <f>(IFERROR(VLOOKUP(AW1994,Components[[Name]:[Price]],2,FALSE),0))</f>
        <v>0</v>
      </c>
      <c r="BB1994" s="6">
        <f>(IFERROR(VLOOKUP(AZ1994,Components[[Name]:[Price]],2,FALSE),0))</f>
        <v>0</v>
      </c>
    </row>
    <row r="1995" spans="9:54" x14ac:dyDescent="0.2">
      <c r="I1995" s="7" t="e">
        <f>Fullmath[[#This Row],[Total CP]]/Fullmath[[#This Row],[Quantity]]</f>
        <v>#DIV/0!</v>
      </c>
      <c r="J19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5" s="6" t="e">
        <f>Fullmath[[#This Row],[Mat Cost]]/Fullmath[[#This Row],[Quantity]]</f>
        <v>#DIV/0!</v>
      </c>
      <c r="L19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5" s="14"/>
      <c r="O1995" s="15">
        <f>IFERROR(_xlfn.IFNA(VLOOKUP(Fullmath[[#This Row],[M1]],$H$2:$L1994,2,FALSE),VLOOKUP(Fullmath[[#This Row],[M1]],$H1996:$L$2227,2,FALSE)),0)</f>
        <v>0</v>
      </c>
      <c r="P1995" s="16">
        <f>IFERROR(_xlfn.IFNA(VLOOKUP(Fullmath[[#This Row],[M1]],$H$2:$L1994,4,FALSE),VLOOKUP(Fullmath[[#This Row],[M1]],$H1996:$L$2227,4,FALSE)),0)</f>
        <v>0</v>
      </c>
      <c r="S1995" s="15">
        <f>IFERROR(_xlfn.IFNA(VLOOKUP(Fullmath[[#This Row],[M2]],$H$2:$L1994,2,FALSE),VLOOKUP(Fullmath[[#This Row],[M2]],$H1996:$L$2227,2,FALSE)),0)</f>
        <v>0</v>
      </c>
      <c r="T1995" s="16">
        <f>IFERROR(_xlfn.IFNA(VLOOKUP(Fullmath[[#This Row],[M2]],$H$2:$L1994,4,FALSE),VLOOKUP(Fullmath[[#This Row],[M2]],$H1996:$L$2227,4,FALSE)),0)</f>
        <v>0</v>
      </c>
      <c r="W1995" s="15">
        <f>IFERROR(_xlfn.IFNA(VLOOKUP(Fullmath[[#This Row],[M3]],$H$2:$L1994,2,FALSE),VLOOKUP(Fullmath[[#This Row],[M3]],$H1996:$L$2227,2,FALSE)),0)</f>
        <v>0</v>
      </c>
      <c r="X1995" s="16">
        <f>IFERROR(_xlfn.IFNA(VLOOKUP(Fullmath[[#This Row],[M3]],$H$2:$L1994,4,FALSE),VLOOKUP(Fullmath[[#This Row],[M3]],$H1996:$L$2227,4,FALSE)),0)</f>
        <v>0</v>
      </c>
      <c r="AA1995" s="15">
        <f>IFERROR(_xlfn.IFNA(VLOOKUP(Fullmath[[#This Row],[M4]],$H$2:$L1994,2,FALSE),VLOOKUP(Fullmath[[#This Row],[M4]],$H1996:$L$2227,2,FALSE)),0)</f>
        <v>0</v>
      </c>
      <c r="AB1995" s="16">
        <f>IFERROR(_xlfn.IFNA(VLOOKUP(Fullmath[[#This Row],[M4]],$H$2:$L1994,4,FALSE),VLOOKUP(Fullmath[[#This Row],[M4]],$H1996:$L$2227,4,FALSE)),0)</f>
        <v>0</v>
      </c>
      <c r="AE1995" s="15">
        <f>IFERROR(_xlfn.IFNA(VLOOKUP(Fullmath[[#This Row],[M5]],$H$2:$L1994,2,FALSE),VLOOKUP(Fullmath[[#This Row],[M5]],$H1996:$L$2227,2,FALSE)),0)</f>
        <v>0</v>
      </c>
      <c r="AF1995" s="16">
        <f>IFERROR(_xlfn.IFNA(VLOOKUP(Fullmath[[#This Row],[M5]],$H$2:$L1994,4,FALSE),VLOOKUP(Fullmath[[#This Row],[M5]],$H1996:$L$2227,4,FALSE)),0)</f>
        <v>0</v>
      </c>
      <c r="AI1995" s="15">
        <f>IFERROR(_xlfn.IFNA(VLOOKUP(Fullmath[[#This Row],[M6]],$H$2:$L1994,2,FALSE),VLOOKUP(Fullmath[[#This Row],[M6]],$H1996:$L$2227,2,FALSE)),0)</f>
        <v>0</v>
      </c>
      <c r="AJ1995" s="16">
        <f>IFERROR(_xlfn.IFNA(VLOOKUP(Fullmath[[#This Row],[M6]],$H$2:$L1994,4,FALSE),VLOOKUP(Fullmath[[#This Row],[M6]],$H1996:$L$2227,4,FALSE)),0)</f>
        <v>0</v>
      </c>
      <c r="AM1995" s="6">
        <f>(IFERROR(VLOOKUP(AK1995,Components[[Name]:[Price]],2,FALSE),0))</f>
        <v>0</v>
      </c>
      <c r="AP1995" s="6">
        <f>(IFERROR(VLOOKUP(AN1995,Components[[Name]:[Price]],2,FALSE),0))</f>
        <v>0</v>
      </c>
      <c r="AS1995" s="6">
        <f>(IFERROR(VLOOKUP(AQ1995,Components[[Name]:[Price]],2,FALSE),0))</f>
        <v>0</v>
      </c>
      <c r="AV1995" s="6">
        <f>(IFERROR(VLOOKUP(AT1995,Components[[Name]:[Price]],2,FALSE),0))</f>
        <v>0</v>
      </c>
      <c r="AY1995" s="6">
        <f>(IFERROR(VLOOKUP(AW1995,Components[[Name]:[Price]],2,FALSE),0))</f>
        <v>0</v>
      </c>
      <c r="BB1995" s="6">
        <f>(IFERROR(VLOOKUP(AZ1995,Components[[Name]:[Price]],2,FALSE),0))</f>
        <v>0</v>
      </c>
    </row>
    <row r="1996" spans="9:54" x14ac:dyDescent="0.2">
      <c r="I1996" s="7" t="e">
        <f>Fullmath[[#This Row],[Total CP]]/Fullmath[[#This Row],[Quantity]]</f>
        <v>#DIV/0!</v>
      </c>
      <c r="J19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6" s="6" t="e">
        <f>Fullmath[[#This Row],[Mat Cost]]/Fullmath[[#This Row],[Quantity]]</f>
        <v>#DIV/0!</v>
      </c>
      <c r="L19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6" s="14"/>
      <c r="O1996" s="15">
        <f>IFERROR(_xlfn.IFNA(VLOOKUP(Fullmath[[#This Row],[M1]],$H$2:$L1995,2,FALSE),VLOOKUP(Fullmath[[#This Row],[M1]],$H1997:$L$2227,2,FALSE)),0)</f>
        <v>0</v>
      </c>
      <c r="P1996" s="16">
        <f>IFERROR(_xlfn.IFNA(VLOOKUP(Fullmath[[#This Row],[M1]],$H$2:$L1995,4,FALSE),VLOOKUP(Fullmath[[#This Row],[M1]],$H1997:$L$2227,4,FALSE)),0)</f>
        <v>0</v>
      </c>
      <c r="S1996" s="15">
        <f>IFERROR(_xlfn.IFNA(VLOOKUP(Fullmath[[#This Row],[M2]],$H$2:$L1995,2,FALSE),VLOOKUP(Fullmath[[#This Row],[M2]],$H1997:$L$2227,2,FALSE)),0)</f>
        <v>0</v>
      </c>
      <c r="T1996" s="16">
        <f>IFERROR(_xlfn.IFNA(VLOOKUP(Fullmath[[#This Row],[M2]],$H$2:$L1995,4,FALSE),VLOOKUP(Fullmath[[#This Row],[M2]],$H1997:$L$2227,4,FALSE)),0)</f>
        <v>0</v>
      </c>
      <c r="W1996" s="15">
        <f>IFERROR(_xlfn.IFNA(VLOOKUP(Fullmath[[#This Row],[M3]],$H$2:$L1995,2,FALSE),VLOOKUP(Fullmath[[#This Row],[M3]],$H1997:$L$2227,2,FALSE)),0)</f>
        <v>0</v>
      </c>
      <c r="X1996" s="16">
        <f>IFERROR(_xlfn.IFNA(VLOOKUP(Fullmath[[#This Row],[M3]],$H$2:$L1995,4,FALSE),VLOOKUP(Fullmath[[#This Row],[M3]],$H1997:$L$2227,4,FALSE)),0)</f>
        <v>0</v>
      </c>
      <c r="AA1996" s="15">
        <f>IFERROR(_xlfn.IFNA(VLOOKUP(Fullmath[[#This Row],[M4]],$H$2:$L1995,2,FALSE),VLOOKUP(Fullmath[[#This Row],[M4]],$H1997:$L$2227,2,FALSE)),0)</f>
        <v>0</v>
      </c>
      <c r="AB1996" s="16">
        <f>IFERROR(_xlfn.IFNA(VLOOKUP(Fullmath[[#This Row],[M4]],$H$2:$L1995,4,FALSE),VLOOKUP(Fullmath[[#This Row],[M4]],$H1997:$L$2227,4,FALSE)),0)</f>
        <v>0</v>
      </c>
      <c r="AE1996" s="15">
        <f>IFERROR(_xlfn.IFNA(VLOOKUP(Fullmath[[#This Row],[M5]],$H$2:$L1995,2,FALSE),VLOOKUP(Fullmath[[#This Row],[M5]],$H1997:$L$2227,2,FALSE)),0)</f>
        <v>0</v>
      </c>
      <c r="AF1996" s="16">
        <f>IFERROR(_xlfn.IFNA(VLOOKUP(Fullmath[[#This Row],[M5]],$H$2:$L1995,4,FALSE),VLOOKUP(Fullmath[[#This Row],[M5]],$H1997:$L$2227,4,FALSE)),0)</f>
        <v>0</v>
      </c>
      <c r="AI1996" s="15">
        <f>IFERROR(_xlfn.IFNA(VLOOKUP(Fullmath[[#This Row],[M6]],$H$2:$L1995,2,FALSE),VLOOKUP(Fullmath[[#This Row],[M6]],$H1997:$L$2227,2,FALSE)),0)</f>
        <v>0</v>
      </c>
      <c r="AJ1996" s="16">
        <f>IFERROR(_xlfn.IFNA(VLOOKUP(Fullmath[[#This Row],[M6]],$H$2:$L1995,4,FALSE),VLOOKUP(Fullmath[[#This Row],[M6]],$H1997:$L$2227,4,FALSE)),0)</f>
        <v>0</v>
      </c>
      <c r="AM1996" s="6">
        <f>(IFERROR(VLOOKUP(AK1996,Components[[Name]:[Price]],2,FALSE),0))</f>
        <v>0</v>
      </c>
      <c r="AP1996" s="6">
        <f>(IFERROR(VLOOKUP(AN1996,Components[[Name]:[Price]],2,FALSE),0))</f>
        <v>0</v>
      </c>
      <c r="AS1996" s="6">
        <f>(IFERROR(VLOOKUP(AQ1996,Components[[Name]:[Price]],2,FALSE),0))</f>
        <v>0</v>
      </c>
      <c r="AV1996" s="6">
        <f>(IFERROR(VLOOKUP(AT1996,Components[[Name]:[Price]],2,FALSE),0))</f>
        <v>0</v>
      </c>
      <c r="AY1996" s="6">
        <f>(IFERROR(VLOOKUP(AW1996,Components[[Name]:[Price]],2,FALSE),0))</f>
        <v>0</v>
      </c>
      <c r="BB1996" s="6">
        <f>(IFERROR(VLOOKUP(AZ1996,Components[[Name]:[Price]],2,FALSE),0))</f>
        <v>0</v>
      </c>
    </row>
    <row r="1997" spans="9:54" x14ac:dyDescent="0.2">
      <c r="I1997" s="7" t="e">
        <f>Fullmath[[#This Row],[Total CP]]/Fullmath[[#This Row],[Quantity]]</f>
        <v>#DIV/0!</v>
      </c>
      <c r="J19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7" s="6" t="e">
        <f>Fullmath[[#This Row],[Mat Cost]]/Fullmath[[#This Row],[Quantity]]</f>
        <v>#DIV/0!</v>
      </c>
      <c r="L19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7" s="14"/>
      <c r="O1997" s="15">
        <f>IFERROR(_xlfn.IFNA(VLOOKUP(Fullmath[[#This Row],[M1]],$H$2:$L1996,2,FALSE),VLOOKUP(Fullmath[[#This Row],[M1]],$H1998:$L$2227,2,FALSE)),0)</f>
        <v>0</v>
      </c>
      <c r="P1997" s="16">
        <f>IFERROR(_xlfn.IFNA(VLOOKUP(Fullmath[[#This Row],[M1]],$H$2:$L1996,4,FALSE),VLOOKUP(Fullmath[[#This Row],[M1]],$H1998:$L$2227,4,FALSE)),0)</f>
        <v>0</v>
      </c>
      <c r="S1997" s="15">
        <f>IFERROR(_xlfn.IFNA(VLOOKUP(Fullmath[[#This Row],[M2]],$H$2:$L1996,2,FALSE),VLOOKUP(Fullmath[[#This Row],[M2]],$H1998:$L$2227,2,FALSE)),0)</f>
        <v>0</v>
      </c>
      <c r="T1997" s="16">
        <f>IFERROR(_xlfn.IFNA(VLOOKUP(Fullmath[[#This Row],[M2]],$H$2:$L1996,4,FALSE),VLOOKUP(Fullmath[[#This Row],[M2]],$H1998:$L$2227,4,FALSE)),0)</f>
        <v>0</v>
      </c>
      <c r="W1997" s="15">
        <f>IFERROR(_xlfn.IFNA(VLOOKUP(Fullmath[[#This Row],[M3]],$H$2:$L1996,2,FALSE),VLOOKUP(Fullmath[[#This Row],[M3]],$H1998:$L$2227,2,FALSE)),0)</f>
        <v>0</v>
      </c>
      <c r="X1997" s="16">
        <f>IFERROR(_xlfn.IFNA(VLOOKUP(Fullmath[[#This Row],[M3]],$H$2:$L1996,4,FALSE),VLOOKUP(Fullmath[[#This Row],[M3]],$H1998:$L$2227,4,FALSE)),0)</f>
        <v>0</v>
      </c>
      <c r="AA1997" s="15">
        <f>IFERROR(_xlfn.IFNA(VLOOKUP(Fullmath[[#This Row],[M4]],$H$2:$L1996,2,FALSE),VLOOKUP(Fullmath[[#This Row],[M4]],$H1998:$L$2227,2,FALSE)),0)</f>
        <v>0</v>
      </c>
      <c r="AB1997" s="16">
        <f>IFERROR(_xlfn.IFNA(VLOOKUP(Fullmath[[#This Row],[M4]],$H$2:$L1996,4,FALSE),VLOOKUP(Fullmath[[#This Row],[M4]],$H1998:$L$2227,4,FALSE)),0)</f>
        <v>0</v>
      </c>
      <c r="AE1997" s="15">
        <f>IFERROR(_xlfn.IFNA(VLOOKUP(Fullmath[[#This Row],[M5]],$H$2:$L1996,2,FALSE),VLOOKUP(Fullmath[[#This Row],[M5]],$H1998:$L$2227,2,FALSE)),0)</f>
        <v>0</v>
      </c>
      <c r="AF1997" s="16">
        <f>IFERROR(_xlfn.IFNA(VLOOKUP(Fullmath[[#This Row],[M5]],$H$2:$L1996,4,FALSE),VLOOKUP(Fullmath[[#This Row],[M5]],$H1998:$L$2227,4,FALSE)),0)</f>
        <v>0</v>
      </c>
      <c r="AI1997" s="15">
        <f>IFERROR(_xlfn.IFNA(VLOOKUP(Fullmath[[#This Row],[M6]],$H$2:$L1996,2,FALSE),VLOOKUP(Fullmath[[#This Row],[M6]],$H1998:$L$2227,2,FALSE)),0)</f>
        <v>0</v>
      </c>
      <c r="AJ1997" s="16">
        <f>IFERROR(_xlfn.IFNA(VLOOKUP(Fullmath[[#This Row],[M6]],$H$2:$L1996,4,FALSE),VLOOKUP(Fullmath[[#This Row],[M6]],$H1998:$L$2227,4,FALSE)),0)</f>
        <v>0</v>
      </c>
      <c r="AM1997" s="6">
        <f>(IFERROR(VLOOKUP(AK1997,Components[[Name]:[Price]],2,FALSE),0))</f>
        <v>0</v>
      </c>
      <c r="AP1997" s="6">
        <f>(IFERROR(VLOOKUP(AN1997,Components[[Name]:[Price]],2,FALSE),0))</f>
        <v>0</v>
      </c>
      <c r="AS1997" s="6">
        <f>(IFERROR(VLOOKUP(AQ1997,Components[[Name]:[Price]],2,FALSE),0))</f>
        <v>0</v>
      </c>
      <c r="AV1997" s="6">
        <f>(IFERROR(VLOOKUP(AT1997,Components[[Name]:[Price]],2,FALSE),0))</f>
        <v>0</v>
      </c>
      <c r="AY1997" s="6">
        <f>(IFERROR(VLOOKUP(AW1997,Components[[Name]:[Price]],2,FALSE),0))</f>
        <v>0</v>
      </c>
      <c r="BB1997" s="6">
        <f>(IFERROR(VLOOKUP(AZ1997,Components[[Name]:[Price]],2,FALSE),0))</f>
        <v>0</v>
      </c>
    </row>
    <row r="1998" spans="9:54" x14ac:dyDescent="0.2">
      <c r="I1998" s="7" t="e">
        <f>Fullmath[[#This Row],[Total CP]]/Fullmath[[#This Row],[Quantity]]</f>
        <v>#DIV/0!</v>
      </c>
      <c r="J19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8" s="6" t="e">
        <f>Fullmath[[#This Row],[Mat Cost]]/Fullmath[[#This Row],[Quantity]]</f>
        <v>#DIV/0!</v>
      </c>
      <c r="L19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8" s="14"/>
      <c r="O1998" s="15">
        <f>IFERROR(_xlfn.IFNA(VLOOKUP(Fullmath[[#This Row],[M1]],$H$2:$L1997,2,FALSE),VLOOKUP(Fullmath[[#This Row],[M1]],$H1999:$L$2227,2,FALSE)),0)</f>
        <v>0</v>
      </c>
      <c r="P1998" s="16">
        <f>IFERROR(_xlfn.IFNA(VLOOKUP(Fullmath[[#This Row],[M1]],$H$2:$L1997,4,FALSE),VLOOKUP(Fullmath[[#This Row],[M1]],$H1999:$L$2227,4,FALSE)),0)</f>
        <v>0</v>
      </c>
      <c r="S1998" s="15">
        <f>IFERROR(_xlfn.IFNA(VLOOKUP(Fullmath[[#This Row],[M2]],$H$2:$L1997,2,FALSE),VLOOKUP(Fullmath[[#This Row],[M2]],$H1999:$L$2227,2,FALSE)),0)</f>
        <v>0</v>
      </c>
      <c r="T1998" s="16">
        <f>IFERROR(_xlfn.IFNA(VLOOKUP(Fullmath[[#This Row],[M2]],$H$2:$L1997,4,FALSE),VLOOKUP(Fullmath[[#This Row],[M2]],$H1999:$L$2227,4,FALSE)),0)</f>
        <v>0</v>
      </c>
      <c r="W1998" s="15">
        <f>IFERROR(_xlfn.IFNA(VLOOKUP(Fullmath[[#This Row],[M3]],$H$2:$L1997,2,FALSE),VLOOKUP(Fullmath[[#This Row],[M3]],$H1999:$L$2227,2,FALSE)),0)</f>
        <v>0</v>
      </c>
      <c r="X1998" s="16">
        <f>IFERROR(_xlfn.IFNA(VLOOKUP(Fullmath[[#This Row],[M3]],$H$2:$L1997,4,FALSE),VLOOKUP(Fullmath[[#This Row],[M3]],$H1999:$L$2227,4,FALSE)),0)</f>
        <v>0</v>
      </c>
      <c r="AA1998" s="15">
        <f>IFERROR(_xlfn.IFNA(VLOOKUP(Fullmath[[#This Row],[M4]],$H$2:$L1997,2,FALSE),VLOOKUP(Fullmath[[#This Row],[M4]],$H1999:$L$2227,2,FALSE)),0)</f>
        <v>0</v>
      </c>
      <c r="AB1998" s="16">
        <f>IFERROR(_xlfn.IFNA(VLOOKUP(Fullmath[[#This Row],[M4]],$H$2:$L1997,4,FALSE),VLOOKUP(Fullmath[[#This Row],[M4]],$H1999:$L$2227,4,FALSE)),0)</f>
        <v>0</v>
      </c>
      <c r="AE1998" s="15">
        <f>IFERROR(_xlfn.IFNA(VLOOKUP(Fullmath[[#This Row],[M5]],$H$2:$L1997,2,FALSE),VLOOKUP(Fullmath[[#This Row],[M5]],$H1999:$L$2227,2,FALSE)),0)</f>
        <v>0</v>
      </c>
      <c r="AF1998" s="16">
        <f>IFERROR(_xlfn.IFNA(VLOOKUP(Fullmath[[#This Row],[M5]],$H$2:$L1997,4,FALSE),VLOOKUP(Fullmath[[#This Row],[M5]],$H1999:$L$2227,4,FALSE)),0)</f>
        <v>0</v>
      </c>
      <c r="AI1998" s="15">
        <f>IFERROR(_xlfn.IFNA(VLOOKUP(Fullmath[[#This Row],[M6]],$H$2:$L1997,2,FALSE),VLOOKUP(Fullmath[[#This Row],[M6]],$H1999:$L$2227,2,FALSE)),0)</f>
        <v>0</v>
      </c>
      <c r="AJ1998" s="16">
        <f>IFERROR(_xlfn.IFNA(VLOOKUP(Fullmath[[#This Row],[M6]],$H$2:$L1997,4,FALSE),VLOOKUP(Fullmath[[#This Row],[M6]],$H1999:$L$2227,4,FALSE)),0)</f>
        <v>0</v>
      </c>
      <c r="AM1998" s="6">
        <f>(IFERROR(VLOOKUP(AK1998,Components[[Name]:[Price]],2,FALSE),0))</f>
        <v>0</v>
      </c>
      <c r="AP1998" s="6">
        <f>(IFERROR(VLOOKUP(AN1998,Components[[Name]:[Price]],2,FALSE),0))</f>
        <v>0</v>
      </c>
      <c r="AS1998" s="6">
        <f>(IFERROR(VLOOKUP(AQ1998,Components[[Name]:[Price]],2,FALSE),0))</f>
        <v>0</v>
      </c>
      <c r="AV1998" s="6">
        <f>(IFERROR(VLOOKUP(AT1998,Components[[Name]:[Price]],2,FALSE),0))</f>
        <v>0</v>
      </c>
      <c r="AY1998" s="6">
        <f>(IFERROR(VLOOKUP(AW1998,Components[[Name]:[Price]],2,FALSE),0))</f>
        <v>0</v>
      </c>
      <c r="BB1998" s="6">
        <f>(IFERROR(VLOOKUP(AZ1998,Components[[Name]:[Price]],2,FALSE),0))</f>
        <v>0</v>
      </c>
    </row>
    <row r="1999" spans="9:54" x14ac:dyDescent="0.2">
      <c r="I1999" s="7" t="e">
        <f>Fullmath[[#This Row],[Total CP]]/Fullmath[[#This Row],[Quantity]]</f>
        <v>#DIV/0!</v>
      </c>
      <c r="J19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1999" s="6" t="e">
        <f>Fullmath[[#This Row],[Mat Cost]]/Fullmath[[#This Row],[Quantity]]</f>
        <v>#DIV/0!</v>
      </c>
      <c r="L19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1999" s="14"/>
      <c r="O1999" s="15">
        <f>IFERROR(_xlfn.IFNA(VLOOKUP(Fullmath[[#This Row],[M1]],$H$2:$L1998,2,FALSE),VLOOKUP(Fullmath[[#This Row],[M1]],$H2000:$L$2227,2,FALSE)),0)</f>
        <v>0</v>
      </c>
      <c r="P1999" s="16">
        <f>IFERROR(_xlfn.IFNA(VLOOKUP(Fullmath[[#This Row],[M1]],$H$2:$L1998,4,FALSE),VLOOKUP(Fullmath[[#This Row],[M1]],$H2000:$L$2227,4,FALSE)),0)</f>
        <v>0</v>
      </c>
      <c r="S1999" s="15">
        <f>IFERROR(_xlfn.IFNA(VLOOKUP(Fullmath[[#This Row],[M2]],$H$2:$L1998,2,FALSE),VLOOKUP(Fullmath[[#This Row],[M2]],$H2000:$L$2227,2,FALSE)),0)</f>
        <v>0</v>
      </c>
      <c r="T1999" s="16">
        <f>IFERROR(_xlfn.IFNA(VLOOKUP(Fullmath[[#This Row],[M2]],$H$2:$L1998,4,FALSE),VLOOKUP(Fullmath[[#This Row],[M2]],$H2000:$L$2227,4,FALSE)),0)</f>
        <v>0</v>
      </c>
      <c r="W1999" s="15">
        <f>IFERROR(_xlfn.IFNA(VLOOKUP(Fullmath[[#This Row],[M3]],$H$2:$L1998,2,FALSE),VLOOKUP(Fullmath[[#This Row],[M3]],$H2000:$L$2227,2,FALSE)),0)</f>
        <v>0</v>
      </c>
      <c r="X1999" s="16">
        <f>IFERROR(_xlfn.IFNA(VLOOKUP(Fullmath[[#This Row],[M3]],$H$2:$L1998,4,FALSE),VLOOKUP(Fullmath[[#This Row],[M3]],$H2000:$L$2227,4,FALSE)),0)</f>
        <v>0</v>
      </c>
      <c r="AA1999" s="15">
        <f>IFERROR(_xlfn.IFNA(VLOOKUP(Fullmath[[#This Row],[M4]],$H$2:$L1998,2,FALSE),VLOOKUP(Fullmath[[#This Row],[M4]],$H2000:$L$2227,2,FALSE)),0)</f>
        <v>0</v>
      </c>
      <c r="AB1999" s="16">
        <f>IFERROR(_xlfn.IFNA(VLOOKUP(Fullmath[[#This Row],[M4]],$H$2:$L1998,4,FALSE),VLOOKUP(Fullmath[[#This Row],[M4]],$H2000:$L$2227,4,FALSE)),0)</f>
        <v>0</v>
      </c>
      <c r="AE1999" s="15">
        <f>IFERROR(_xlfn.IFNA(VLOOKUP(Fullmath[[#This Row],[M5]],$H$2:$L1998,2,FALSE),VLOOKUP(Fullmath[[#This Row],[M5]],$H2000:$L$2227,2,FALSE)),0)</f>
        <v>0</v>
      </c>
      <c r="AF1999" s="16">
        <f>IFERROR(_xlfn.IFNA(VLOOKUP(Fullmath[[#This Row],[M5]],$H$2:$L1998,4,FALSE),VLOOKUP(Fullmath[[#This Row],[M5]],$H2000:$L$2227,4,FALSE)),0)</f>
        <v>0</v>
      </c>
      <c r="AI1999" s="15">
        <f>IFERROR(_xlfn.IFNA(VLOOKUP(Fullmath[[#This Row],[M6]],$H$2:$L1998,2,FALSE),VLOOKUP(Fullmath[[#This Row],[M6]],$H2000:$L$2227,2,FALSE)),0)</f>
        <v>0</v>
      </c>
      <c r="AJ1999" s="16">
        <f>IFERROR(_xlfn.IFNA(VLOOKUP(Fullmath[[#This Row],[M6]],$H$2:$L1998,4,FALSE),VLOOKUP(Fullmath[[#This Row],[M6]],$H2000:$L$2227,4,FALSE)),0)</f>
        <v>0</v>
      </c>
      <c r="AM1999" s="6">
        <f>(IFERROR(VLOOKUP(AK1999,Components[[Name]:[Price]],2,FALSE),0))</f>
        <v>0</v>
      </c>
      <c r="AP1999" s="6">
        <f>(IFERROR(VLOOKUP(AN1999,Components[[Name]:[Price]],2,FALSE),0))</f>
        <v>0</v>
      </c>
      <c r="AS1999" s="6">
        <f>(IFERROR(VLOOKUP(AQ1999,Components[[Name]:[Price]],2,FALSE),0))</f>
        <v>0</v>
      </c>
      <c r="AV1999" s="6">
        <f>(IFERROR(VLOOKUP(AT1999,Components[[Name]:[Price]],2,FALSE),0))</f>
        <v>0</v>
      </c>
      <c r="AY1999" s="6">
        <f>(IFERROR(VLOOKUP(AW1999,Components[[Name]:[Price]],2,FALSE),0))</f>
        <v>0</v>
      </c>
      <c r="BB1999" s="6">
        <f>(IFERROR(VLOOKUP(AZ1999,Components[[Name]:[Price]],2,FALSE),0))</f>
        <v>0</v>
      </c>
    </row>
    <row r="2000" spans="9:54" x14ac:dyDescent="0.2">
      <c r="I2000" s="7" t="e">
        <f>Fullmath[[#This Row],[Total CP]]/Fullmath[[#This Row],[Quantity]]</f>
        <v>#DIV/0!</v>
      </c>
      <c r="J20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0" s="6" t="e">
        <f>Fullmath[[#This Row],[Mat Cost]]/Fullmath[[#This Row],[Quantity]]</f>
        <v>#DIV/0!</v>
      </c>
      <c r="L20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0" s="14"/>
      <c r="O2000" s="15">
        <f>IFERROR(_xlfn.IFNA(VLOOKUP(Fullmath[[#This Row],[M1]],$H$2:$L1999,2,FALSE),VLOOKUP(Fullmath[[#This Row],[M1]],$H2001:$L$2227,2,FALSE)),0)</f>
        <v>0</v>
      </c>
      <c r="P2000" s="16">
        <f>IFERROR(_xlfn.IFNA(VLOOKUP(Fullmath[[#This Row],[M1]],$H$2:$L1999,4,FALSE),VLOOKUP(Fullmath[[#This Row],[M1]],$H2001:$L$2227,4,FALSE)),0)</f>
        <v>0</v>
      </c>
      <c r="S2000" s="15">
        <f>IFERROR(_xlfn.IFNA(VLOOKUP(Fullmath[[#This Row],[M2]],$H$2:$L1999,2,FALSE),VLOOKUP(Fullmath[[#This Row],[M2]],$H2001:$L$2227,2,FALSE)),0)</f>
        <v>0</v>
      </c>
      <c r="T2000" s="16">
        <f>IFERROR(_xlfn.IFNA(VLOOKUP(Fullmath[[#This Row],[M2]],$H$2:$L1999,4,FALSE),VLOOKUP(Fullmath[[#This Row],[M2]],$H2001:$L$2227,4,FALSE)),0)</f>
        <v>0</v>
      </c>
      <c r="W2000" s="15">
        <f>IFERROR(_xlfn.IFNA(VLOOKUP(Fullmath[[#This Row],[M3]],$H$2:$L1999,2,FALSE),VLOOKUP(Fullmath[[#This Row],[M3]],$H2001:$L$2227,2,FALSE)),0)</f>
        <v>0</v>
      </c>
      <c r="X2000" s="16">
        <f>IFERROR(_xlfn.IFNA(VLOOKUP(Fullmath[[#This Row],[M3]],$H$2:$L1999,4,FALSE),VLOOKUP(Fullmath[[#This Row],[M3]],$H2001:$L$2227,4,FALSE)),0)</f>
        <v>0</v>
      </c>
      <c r="AA2000" s="15">
        <f>IFERROR(_xlfn.IFNA(VLOOKUP(Fullmath[[#This Row],[M4]],$H$2:$L1999,2,FALSE),VLOOKUP(Fullmath[[#This Row],[M4]],$H2001:$L$2227,2,FALSE)),0)</f>
        <v>0</v>
      </c>
      <c r="AB2000" s="16">
        <f>IFERROR(_xlfn.IFNA(VLOOKUP(Fullmath[[#This Row],[M4]],$H$2:$L1999,4,FALSE),VLOOKUP(Fullmath[[#This Row],[M4]],$H2001:$L$2227,4,FALSE)),0)</f>
        <v>0</v>
      </c>
      <c r="AE2000" s="15">
        <f>IFERROR(_xlfn.IFNA(VLOOKUP(Fullmath[[#This Row],[M5]],$H$2:$L1999,2,FALSE),VLOOKUP(Fullmath[[#This Row],[M5]],$H2001:$L$2227,2,FALSE)),0)</f>
        <v>0</v>
      </c>
      <c r="AF2000" s="16">
        <f>IFERROR(_xlfn.IFNA(VLOOKUP(Fullmath[[#This Row],[M5]],$H$2:$L1999,4,FALSE),VLOOKUP(Fullmath[[#This Row],[M5]],$H2001:$L$2227,4,FALSE)),0)</f>
        <v>0</v>
      </c>
      <c r="AI2000" s="15">
        <f>IFERROR(_xlfn.IFNA(VLOOKUP(Fullmath[[#This Row],[M6]],$H$2:$L1999,2,FALSE),VLOOKUP(Fullmath[[#This Row],[M6]],$H2001:$L$2227,2,FALSE)),0)</f>
        <v>0</v>
      </c>
      <c r="AJ2000" s="16">
        <f>IFERROR(_xlfn.IFNA(VLOOKUP(Fullmath[[#This Row],[M6]],$H$2:$L1999,4,FALSE),VLOOKUP(Fullmath[[#This Row],[M6]],$H2001:$L$2227,4,FALSE)),0)</f>
        <v>0</v>
      </c>
      <c r="AM2000" s="6">
        <f>(IFERROR(VLOOKUP(AK2000,Components[[Name]:[Price]],2,FALSE),0))</f>
        <v>0</v>
      </c>
      <c r="AP2000" s="6">
        <f>(IFERROR(VLOOKUP(AN2000,Components[[Name]:[Price]],2,FALSE),0))</f>
        <v>0</v>
      </c>
      <c r="AS2000" s="6">
        <f>(IFERROR(VLOOKUP(AQ2000,Components[[Name]:[Price]],2,FALSE),0))</f>
        <v>0</v>
      </c>
      <c r="AV2000" s="6">
        <f>(IFERROR(VLOOKUP(AT2000,Components[[Name]:[Price]],2,FALSE),0))</f>
        <v>0</v>
      </c>
      <c r="AY2000" s="6">
        <f>(IFERROR(VLOOKUP(AW2000,Components[[Name]:[Price]],2,FALSE),0))</f>
        <v>0</v>
      </c>
      <c r="BB2000" s="6">
        <f>(IFERROR(VLOOKUP(AZ2000,Components[[Name]:[Price]],2,FALSE),0))</f>
        <v>0</v>
      </c>
    </row>
    <row r="2001" spans="9:54" x14ac:dyDescent="0.2">
      <c r="I2001" s="7" t="e">
        <f>Fullmath[[#This Row],[Total CP]]/Fullmath[[#This Row],[Quantity]]</f>
        <v>#DIV/0!</v>
      </c>
      <c r="J20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1" s="6" t="e">
        <f>Fullmath[[#This Row],[Mat Cost]]/Fullmath[[#This Row],[Quantity]]</f>
        <v>#DIV/0!</v>
      </c>
      <c r="L20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1" s="14"/>
      <c r="O2001" s="15">
        <f>IFERROR(_xlfn.IFNA(VLOOKUP(Fullmath[[#This Row],[M1]],$H$2:$L2000,2,FALSE),VLOOKUP(Fullmath[[#This Row],[M1]],$H2002:$L$2227,2,FALSE)),0)</f>
        <v>0</v>
      </c>
      <c r="P2001" s="16">
        <f>IFERROR(_xlfn.IFNA(VLOOKUP(Fullmath[[#This Row],[M1]],$H$2:$L2000,4,FALSE),VLOOKUP(Fullmath[[#This Row],[M1]],$H2002:$L$2227,4,FALSE)),0)</f>
        <v>0</v>
      </c>
      <c r="S2001" s="15">
        <f>IFERROR(_xlfn.IFNA(VLOOKUP(Fullmath[[#This Row],[M2]],$H$2:$L2000,2,FALSE),VLOOKUP(Fullmath[[#This Row],[M2]],$H2002:$L$2227,2,FALSE)),0)</f>
        <v>0</v>
      </c>
      <c r="T2001" s="16">
        <f>IFERROR(_xlfn.IFNA(VLOOKUP(Fullmath[[#This Row],[M2]],$H$2:$L2000,4,FALSE),VLOOKUP(Fullmath[[#This Row],[M2]],$H2002:$L$2227,4,FALSE)),0)</f>
        <v>0</v>
      </c>
      <c r="W2001" s="15">
        <f>IFERROR(_xlfn.IFNA(VLOOKUP(Fullmath[[#This Row],[M3]],$H$2:$L2000,2,FALSE),VLOOKUP(Fullmath[[#This Row],[M3]],$H2002:$L$2227,2,FALSE)),0)</f>
        <v>0</v>
      </c>
      <c r="X2001" s="16">
        <f>IFERROR(_xlfn.IFNA(VLOOKUP(Fullmath[[#This Row],[M3]],$H$2:$L2000,4,FALSE),VLOOKUP(Fullmath[[#This Row],[M3]],$H2002:$L$2227,4,FALSE)),0)</f>
        <v>0</v>
      </c>
      <c r="AA2001" s="15">
        <f>IFERROR(_xlfn.IFNA(VLOOKUP(Fullmath[[#This Row],[M4]],$H$2:$L2000,2,FALSE),VLOOKUP(Fullmath[[#This Row],[M4]],$H2002:$L$2227,2,FALSE)),0)</f>
        <v>0</v>
      </c>
      <c r="AB2001" s="16">
        <f>IFERROR(_xlfn.IFNA(VLOOKUP(Fullmath[[#This Row],[M4]],$H$2:$L2000,4,FALSE),VLOOKUP(Fullmath[[#This Row],[M4]],$H2002:$L$2227,4,FALSE)),0)</f>
        <v>0</v>
      </c>
      <c r="AE2001" s="15">
        <f>IFERROR(_xlfn.IFNA(VLOOKUP(Fullmath[[#This Row],[M5]],$H$2:$L2000,2,FALSE),VLOOKUP(Fullmath[[#This Row],[M5]],$H2002:$L$2227,2,FALSE)),0)</f>
        <v>0</v>
      </c>
      <c r="AF2001" s="16">
        <f>IFERROR(_xlfn.IFNA(VLOOKUP(Fullmath[[#This Row],[M5]],$H$2:$L2000,4,FALSE),VLOOKUP(Fullmath[[#This Row],[M5]],$H2002:$L$2227,4,FALSE)),0)</f>
        <v>0</v>
      </c>
      <c r="AI2001" s="15">
        <f>IFERROR(_xlfn.IFNA(VLOOKUP(Fullmath[[#This Row],[M6]],$H$2:$L2000,2,FALSE),VLOOKUP(Fullmath[[#This Row],[M6]],$H2002:$L$2227,2,FALSE)),0)</f>
        <v>0</v>
      </c>
      <c r="AJ2001" s="16">
        <f>IFERROR(_xlfn.IFNA(VLOOKUP(Fullmath[[#This Row],[M6]],$H$2:$L2000,4,FALSE),VLOOKUP(Fullmath[[#This Row],[M6]],$H2002:$L$2227,4,FALSE)),0)</f>
        <v>0</v>
      </c>
      <c r="AM2001" s="6">
        <f>(IFERROR(VLOOKUP(AK2001,Components[[Name]:[Price]],2,FALSE),0))</f>
        <v>0</v>
      </c>
      <c r="AP2001" s="6">
        <f>(IFERROR(VLOOKUP(AN2001,Components[[Name]:[Price]],2,FALSE),0))</f>
        <v>0</v>
      </c>
      <c r="AS2001" s="6">
        <f>(IFERROR(VLOOKUP(AQ2001,Components[[Name]:[Price]],2,FALSE),0))</f>
        <v>0</v>
      </c>
      <c r="AV2001" s="6">
        <f>(IFERROR(VLOOKUP(AT2001,Components[[Name]:[Price]],2,FALSE),0))</f>
        <v>0</v>
      </c>
      <c r="AY2001" s="6">
        <f>(IFERROR(VLOOKUP(AW2001,Components[[Name]:[Price]],2,FALSE),0))</f>
        <v>0</v>
      </c>
      <c r="BB2001" s="6">
        <f>(IFERROR(VLOOKUP(AZ2001,Components[[Name]:[Price]],2,FALSE),0))</f>
        <v>0</v>
      </c>
    </row>
    <row r="2002" spans="9:54" x14ac:dyDescent="0.2">
      <c r="I2002" s="7" t="e">
        <f>Fullmath[[#This Row],[Total CP]]/Fullmath[[#This Row],[Quantity]]</f>
        <v>#DIV/0!</v>
      </c>
      <c r="J20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2" s="6" t="e">
        <f>Fullmath[[#This Row],[Mat Cost]]/Fullmath[[#This Row],[Quantity]]</f>
        <v>#DIV/0!</v>
      </c>
      <c r="L20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2" s="14"/>
      <c r="O2002" s="15">
        <f>IFERROR(_xlfn.IFNA(VLOOKUP(Fullmath[[#This Row],[M1]],$H$2:$L2001,2,FALSE),VLOOKUP(Fullmath[[#This Row],[M1]],$H2003:$L$2227,2,FALSE)),0)</f>
        <v>0</v>
      </c>
      <c r="P2002" s="16">
        <f>IFERROR(_xlfn.IFNA(VLOOKUP(Fullmath[[#This Row],[M1]],$H$2:$L2001,4,FALSE),VLOOKUP(Fullmath[[#This Row],[M1]],$H2003:$L$2227,4,FALSE)),0)</f>
        <v>0</v>
      </c>
      <c r="S2002" s="15">
        <f>IFERROR(_xlfn.IFNA(VLOOKUP(Fullmath[[#This Row],[M2]],$H$2:$L2001,2,FALSE),VLOOKUP(Fullmath[[#This Row],[M2]],$H2003:$L$2227,2,FALSE)),0)</f>
        <v>0</v>
      </c>
      <c r="T2002" s="16">
        <f>IFERROR(_xlfn.IFNA(VLOOKUP(Fullmath[[#This Row],[M2]],$H$2:$L2001,4,FALSE),VLOOKUP(Fullmath[[#This Row],[M2]],$H2003:$L$2227,4,FALSE)),0)</f>
        <v>0</v>
      </c>
      <c r="W2002" s="15">
        <f>IFERROR(_xlfn.IFNA(VLOOKUP(Fullmath[[#This Row],[M3]],$H$2:$L2001,2,FALSE),VLOOKUP(Fullmath[[#This Row],[M3]],$H2003:$L$2227,2,FALSE)),0)</f>
        <v>0</v>
      </c>
      <c r="X2002" s="16">
        <f>IFERROR(_xlfn.IFNA(VLOOKUP(Fullmath[[#This Row],[M3]],$H$2:$L2001,4,FALSE),VLOOKUP(Fullmath[[#This Row],[M3]],$H2003:$L$2227,4,FALSE)),0)</f>
        <v>0</v>
      </c>
      <c r="AA2002" s="15">
        <f>IFERROR(_xlfn.IFNA(VLOOKUP(Fullmath[[#This Row],[M4]],$H$2:$L2001,2,FALSE),VLOOKUP(Fullmath[[#This Row],[M4]],$H2003:$L$2227,2,FALSE)),0)</f>
        <v>0</v>
      </c>
      <c r="AB2002" s="16">
        <f>IFERROR(_xlfn.IFNA(VLOOKUP(Fullmath[[#This Row],[M4]],$H$2:$L2001,4,FALSE),VLOOKUP(Fullmath[[#This Row],[M4]],$H2003:$L$2227,4,FALSE)),0)</f>
        <v>0</v>
      </c>
      <c r="AE2002" s="15">
        <f>IFERROR(_xlfn.IFNA(VLOOKUP(Fullmath[[#This Row],[M5]],$H$2:$L2001,2,FALSE),VLOOKUP(Fullmath[[#This Row],[M5]],$H2003:$L$2227,2,FALSE)),0)</f>
        <v>0</v>
      </c>
      <c r="AF2002" s="16">
        <f>IFERROR(_xlfn.IFNA(VLOOKUP(Fullmath[[#This Row],[M5]],$H$2:$L2001,4,FALSE),VLOOKUP(Fullmath[[#This Row],[M5]],$H2003:$L$2227,4,FALSE)),0)</f>
        <v>0</v>
      </c>
      <c r="AI2002" s="15">
        <f>IFERROR(_xlfn.IFNA(VLOOKUP(Fullmath[[#This Row],[M6]],$H$2:$L2001,2,FALSE),VLOOKUP(Fullmath[[#This Row],[M6]],$H2003:$L$2227,2,FALSE)),0)</f>
        <v>0</v>
      </c>
      <c r="AJ2002" s="16">
        <f>IFERROR(_xlfn.IFNA(VLOOKUP(Fullmath[[#This Row],[M6]],$H$2:$L2001,4,FALSE),VLOOKUP(Fullmath[[#This Row],[M6]],$H2003:$L$2227,4,FALSE)),0)</f>
        <v>0</v>
      </c>
      <c r="AM2002" s="6">
        <f>(IFERROR(VLOOKUP(AK2002,Components[[Name]:[Price]],2,FALSE),0))</f>
        <v>0</v>
      </c>
      <c r="AP2002" s="6">
        <f>(IFERROR(VLOOKUP(AN2002,Components[[Name]:[Price]],2,FALSE),0))</f>
        <v>0</v>
      </c>
      <c r="AS2002" s="6">
        <f>(IFERROR(VLOOKUP(AQ2002,Components[[Name]:[Price]],2,FALSE),0))</f>
        <v>0</v>
      </c>
      <c r="AV2002" s="6">
        <f>(IFERROR(VLOOKUP(AT2002,Components[[Name]:[Price]],2,FALSE),0))</f>
        <v>0</v>
      </c>
      <c r="AY2002" s="6">
        <f>(IFERROR(VLOOKUP(AW2002,Components[[Name]:[Price]],2,FALSE),0))</f>
        <v>0</v>
      </c>
      <c r="BB2002" s="6">
        <f>(IFERROR(VLOOKUP(AZ2002,Components[[Name]:[Price]],2,FALSE),0))</f>
        <v>0</v>
      </c>
    </row>
    <row r="2003" spans="9:54" x14ac:dyDescent="0.2">
      <c r="I2003" s="7" t="e">
        <f>Fullmath[[#This Row],[Total CP]]/Fullmath[[#This Row],[Quantity]]</f>
        <v>#DIV/0!</v>
      </c>
      <c r="J20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3" s="6" t="e">
        <f>Fullmath[[#This Row],[Mat Cost]]/Fullmath[[#This Row],[Quantity]]</f>
        <v>#DIV/0!</v>
      </c>
      <c r="L20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3" s="14"/>
      <c r="O2003" s="15">
        <f>IFERROR(_xlfn.IFNA(VLOOKUP(Fullmath[[#This Row],[M1]],$H$2:$L2002,2,FALSE),VLOOKUP(Fullmath[[#This Row],[M1]],$H2004:$L$2227,2,FALSE)),0)</f>
        <v>0</v>
      </c>
      <c r="P2003" s="16">
        <f>IFERROR(_xlfn.IFNA(VLOOKUP(Fullmath[[#This Row],[M1]],$H$2:$L2002,4,FALSE),VLOOKUP(Fullmath[[#This Row],[M1]],$H2004:$L$2227,4,FALSE)),0)</f>
        <v>0</v>
      </c>
      <c r="S2003" s="15">
        <f>IFERROR(_xlfn.IFNA(VLOOKUP(Fullmath[[#This Row],[M2]],$H$2:$L2002,2,FALSE),VLOOKUP(Fullmath[[#This Row],[M2]],$H2004:$L$2227,2,FALSE)),0)</f>
        <v>0</v>
      </c>
      <c r="T2003" s="16">
        <f>IFERROR(_xlfn.IFNA(VLOOKUP(Fullmath[[#This Row],[M2]],$H$2:$L2002,4,FALSE),VLOOKUP(Fullmath[[#This Row],[M2]],$H2004:$L$2227,4,FALSE)),0)</f>
        <v>0</v>
      </c>
      <c r="W2003" s="15">
        <f>IFERROR(_xlfn.IFNA(VLOOKUP(Fullmath[[#This Row],[M3]],$H$2:$L2002,2,FALSE),VLOOKUP(Fullmath[[#This Row],[M3]],$H2004:$L$2227,2,FALSE)),0)</f>
        <v>0</v>
      </c>
      <c r="X2003" s="16">
        <f>IFERROR(_xlfn.IFNA(VLOOKUP(Fullmath[[#This Row],[M3]],$H$2:$L2002,4,FALSE),VLOOKUP(Fullmath[[#This Row],[M3]],$H2004:$L$2227,4,FALSE)),0)</f>
        <v>0</v>
      </c>
      <c r="AA2003" s="15">
        <f>IFERROR(_xlfn.IFNA(VLOOKUP(Fullmath[[#This Row],[M4]],$H$2:$L2002,2,FALSE),VLOOKUP(Fullmath[[#This Row],[M4]],$H2004:$L$2227,2,FALSE)),0)</f>
        <v>0</v>
      </c>
      <c r="AB2003" s="16">
        <f>IFERROR(_xlfn.IFNA(VLOOKUP(Fullmath[[#This Row],[M4]],$H$2:$L2002,4,FALSE),VLOOKUP(Fullmath[[#This Row],[M4]],$H2004:$L$2227,4,FALSE)),0)</f>
        <v>0</v>
      </c>
      <c r="AE2003" s="15">
        <f>IFERROR(_xlfn.IFNA(VLOOKUP(Fullmath[[#This Row],[M5]],$H$2:$L2002,2,FALSE),VLOOKUP(Fullmath[[#This Row],[M5]],$H2004:$L$2227,2,FALSE)),0)</f>
        <v>0</v>
      </c>
      <c r="AF2003" s="16">
        <f>IFERROR(_xlfn.IFNA(VLOOKUP(Fullmath[[#This Row],[M5]],$H$2:$L2002,4,FALSE),VLOOKUP(Fullmath[[#This Row],[M5]],$H2004:$L$2227,4,FALSE)),0)</f>
        <v>0</v>
      </c>
      <c r="AI2003" s="15">
        <f>IFERROR(_xlfn.IFNA(VLOOKUP(Fullmath[[#This Row],[M6]],$H$2:$L2002,2,FALSE),VLOOKUP(Fullmath[[#This Row],[M6]],$H2004:$L$2227,2,FALSE)),0)</f>
        <v>0</v>
      </c>
      <c r="AJ2003" s="16">
        <f>IFERROR(_xlfn.IFNA(VLOOKUP(Fullmath[[#This Row],[M6]],$H$2:$L2002,4,FALSE),VLOOKUP(Fullmath[[#This Row],[M6]],$H2004:$L$2227,4,FALSE)),0)</f>
        <v>0</v>
      </c>
      <c r="AM2003" s="6">
        <f>(IFERROR(VLOOKUP(AK2003,Components[[Name]:[Price]],2,FALSE),0))</f>
        <v>0</v>
      </c>
      <c r="AP2003" s="6">
        <f>(IFERROR(VLOOKUP(AN2003,Components[[Name]:[Price]],2,FALSE),0))</f>
        <v>0</v>
      </c>
      <c r="AS2003" s="6">
        <f>(IFERROR(VLOOKUP(AQ2003,Components[[Name]:[Price]],2,FALSE),0))</f>
        <v>0</v>
      </c>
      <c r="AV2003" s="6">
        <f>(IFERROR(VLOOKUP(AT2003,Components[[Name]:[Price]],2,FALSE),0))</f>
        <v>0</v>
      </c>
      <c r="AY2003" s="6">
        <f>(IFERROR(VLOOKUP(AW2003,Components[[Name]:[Price]],2,FALSE),0))</f>
        <v>0</v>
      </c>
      <c r="BB2003" s="6">
        <f>(IFERROR(VLOOKUP(AZ2003,Components[[Name]:[Price]],2,FALSE),0))</f>
        <v>0</v>
      </c>
    </row>
    <row r="2004" spans="9:54" x14ac:dyDescent="0.2">
      <c r="I2004" s="7" t="e">
        <f>Fullmath[[#This Row],[Total CP]]/Fullmath[[#This Row],[Quantity]]</f>
        <v>#DIV/0!</v>
      </c>
      <c r="J20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4" s="6" t="e">
        <f>Fullmath[[#This Row],[Mat Cost]]/Fullmath[[#This Row],[Quantity]]</f>
        <v>#DIV/0!</v>
      </c>
      <c r="L20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4" s="14"/>
      <c r="O2004" s="15">
        <f>IFERROR(_xlfn.IFNA(VLOOKUP(Fullmath[[#This Row],[M1]],$H$2:$L2003,2,FALSE),VLOOKUP(Fullmath[[#This Row],[M1]],$H2005:$L$2227,2,FALSE)),0)</f>
        <v>0</v>
      </c>
      <c r="P2004" s="16">
        <f>IFERROR(_xlfn.IFNA(VLOOKUP(Fullmath[[#This Row],[M1]],$H$2:$L2003,4,FALSE),VLOOKUP(Fullmath[[#This Row],[M1]],$H2005:$L$2227,4,FALSE)),0)</f>
        <v>0</v>
      </c>
      <c r="S2004" s="15">
        <f>IFERROR(_xlfn.IFNA(VLOOKUP(Fullmath[[#This Row],[M2]],$H$2:$L2003,2,FALSE),VLOOKUP(Fullmath[[#This Row],[M2]],$H2005:$L$2227,2,FALSE)),0)</f>
        <v>0</v>
      </c>
      <c r="T2004" s="16">
        <f>IFERROR(_xlfn.IFNA(VLOOKUP(Fullmath[[#This Row],[M2]],$H$2:$L2003,4,FALSE),VLOOKUP(Fullmath[[#This Row],[M2]],$H2005:$L$2227,4,FALSE)),0)</f>
        <v>0</v>
      </c>
      <c r="W2004" s="15">
        <f>IFERROR(_xlfn.IFNA(VLOOKUP(Fullmath[[#This Row],[M3]],$H$2:$L2003,2,FALSE),VLOOKUP(Fullmath[[#This Row],[M3]],$H2005:$L$2227,2,FALSE)),0)</f>
        <v>0</v>
      </c>
      <c r="X2004" s="16">
        <f>IFERROR(_xlfn.IFNA(VLOOKUP(Fullmath[[#This Row],[M3]],$H$2:$L2003,4,FALSE),VLOOKUP(Fullmath[[#This Row],[M3]],$H2005:$L$2227,4,FALSE)),0)</f>
        <v>0</v>
      </c>
      <c r="AA2004" s="15">
        <f>IFERROR(_xlfn.IFNA(VLOOKUP(Fullmath[[#This Row],[M4]],$H$2:$L2003,2,FALSE),VLOOKUP(Fullmath[[#This Row],[M4]],$H2005:$L$2227,2,FALSE)),0)</f>
        <v>0</v>
      </c>
      <c r="AB2004" s="16">
        <f>IFERROR(_xlfn.IFNA(VLOOKUP(Fullmath[[#This Row],[M4]],$H$2:$L2003,4,FALSE),VLOOKUP(Fullmath[[#This Row],[M4]],$H2005:$L$2227,4,FALSE)),0)</f>
        <v>0</v>
      </c>
      <c r="AE2004" s="15">
        <f>IFERROR(_xlfn.IFNA(VLOOKUP(Fullmath[[#This Row],[M5]],$H$2:$L2003,2,FALSE),VLOOKUP(Fullmath[[#This Row],[M5]],$H2005:$L$2227,2,FALSE)),0)</f>
        <v>0</v>
      </c>
      <c r="AF2004" s="16">
        <f>IFERROR(_xlfn.IFNA(VLOOKUP(Fullmath[[#This Row],[M5]],$H$2:$L2003,4,FALSE),VLOOKUP(Fullmath[[#This Row],[M5]],$H2005:$L$2227,4,FALSE)),0)</f>
        <v>0</v>
      </c>
      <c r="AI2004" s="15">
        <f>IFERROR(_xlfn.IFNA(VLOOKUP(Fullmath[[#This Row],[M6]],$H$2:$L2003,2,FALSE),VLOOKUP(Fullmath[[#This Row],[M6]],$H2005:$L$2227,2,FALSE)),0)</f>
        <v>0</v>
      </c>
      <c r="AJ2004" s="16">
        <f>IFERROR(_xlfn.IFNA(VLOOKUP(Fullmath[[#This Row],[M6]],$H$2:$L2003,4,FALSE),VLOOKUP(Fullmath[[#This Row],[M6]],$H2005:$L$2227,4,FALSE)),0)</f>
        <v>0</v>
      </c>
      <c r="AM2004" s="6">
        <f>(IFERROR(VLOOKUP(AK2004,Components[[Name]:[Price]],2,FALSE),0))</f>
        <v>0</v>
      </c>
      <c r="AP2004" s="6">
        <f>(IFERROR(VLOOKUP(AN2004,Components[[Name]:[Price]],2,FALSE),0))</f>
        <v>0</v>
      </c>
      <c r="AS2004" s="6">
        <f>(IFERROR(VLOOKUP(AQ2004,Components[[Name]:[Price]],2,FALSE),0))</f>
        <v>0</v>
      </c>
      <c r="AV2004" s="6">
        <f>(IFERROR(VLOOKUP(AT2004,Components[[Name]:[Price]],2,FALSE),0))</f>
        <v>0</v>
      </c>
      <c r="AY2004" s="6">
        <f>(IFERROR(VLOOKUP(AW2004,Components[[Name]:[Price]],2,FALSE),0))</f>
        <v>0</v>
      </c>
      <c r="BB2004" s="6">
        <f>(IFERROR(VLOOKUP(AZ2004,Components[[Name]:[Price]],2,FALSE),0))</f>
        <v>0</v>
      </c>
    </row>
    <row r="2005" spans="9:54" x14ac:dyDescent="0.2">
      <c r="I2005" s="7" t="e">
        <f>Fullmath[[#This Row],[Total CP]]/Fullmath[[#This Row],[Quantity]]</f>
        <v>#DIV/0!</v>
      </c>
      <c r="J20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5" s="6" t="e">
        <f>Fullmath[[#This Row],[Mat Cost]]/Fullmath[[#This Row],[Quantity]]</f>
        <v>#DIV/0!</v>
      </c>
      <c r="L20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5" s="14"/>
      <c r="O2005" s="15">
        <f>IFERROR(_xlfn.IFNA(VLOOKUP(Fullmath[[#This Row],[M1]],$H$2:$L2004,2,FALSE),VLOOKUP(Fullmath[[#This Row],[M1]],$H2006:$L$2227,2,FALSE)),0)</f>
        <v>0</v>
      </c>
      <c r="P2005" s="16">
        <f>IFERROR(_xlfn.IFNA(VLOOKUP(Fullmath[[#This Row],[M1]],$H$2:$L2004,4,FALSE),VLOOKUP(Fullmath[[#This Row],[M1]],$H2006:$L$2227,4,FALSE)),0)</f>
        <v>0</v>
      </c>
      <c r="S2005" s="15">
        <f>IFERROR(_xlfn.IFNA(VLOOKUP(Fullmath[[#This Row],[M2]],$H$2:$L2004,2,FALSE),VLOOKUP(Fullmath[[#This Row],[M2]],$H2006:$L$2227,2,FALSE)),0)</f>
        <v>0</v>
      </c>
      <c r="T2005" s="16">
        <f>IFERROR(_xlfn.IFNA(VLOOKUP(Fullmath[[#This Row],[M2]],$H$2:$L2004,4,FALSE),VLOOKUP(Fullmath[[#This Row],[M2]],$H2006:$L$2227,4,FALSE)),0)</f>
        <v>0</v>
      </c>
      <c r="W2005" s="15">
        <f>IFERROR(_xlfn.IFNA(VLOOKUP(Fullmath[[#This Row],[M3]],$H$2:$L2004,2,FALSE),VLOOKUP(Fullmath[[#This Row],[M3]],$H2006:$L$2227,2,FALSE)),0)</f>
        <v>0</v>
      </c>
      <c r="X2005" s="16">
        <f>IFERROR(_xlfn.IFNA(VLOOKUP(Fullmath[[#This Row],[M3]],$H$2:$L2004,4,FALSE),VLOOKUP(Fullmath[[#This Row],[M3]],$H2006:$L$2227,4,FALSE)),0)</f>
        <v>0</v>
      </c>
      <c r="AA2005" s="15">
        <f>IFERROR(_xlfn.IFNA(VLOOKUP(Fullmath[[#This Row],[M4]],$H$2:$L2004,2,FALSE),VLOOKUP(Fullmath[[#This Row],[M4]],$H2006:$L$2227,2,FALSE)),0)</f>
        <v>0</v>
      </c>
      <c r="AB2005" s="16">
        <f>IFERROR(_xlfn.IFNA(VLOOKUP(Fullmath[[#This Row],[M4]],$H$2:$L2004,4,FALSE),VLOOKUP(Fullmath[[#This Row],[M4]],$H2006:$L$2227,4,FALSE)),0)</f>
        <v>0</v>
      </c>
      <c r="AE2005" s="15">
        <f>IFERROR(_xlfn.IFNA(VLOOKUP(Fullmath[[#This Row],[M5]],$H$2:$L2004,2,FALSE),VLOOKUP(Fullmath[[#This Row],[M5]],$H2006:$L$2227,2,FALSE)),0)</f>
        <v>0</v>
      </c>
      <c r="AF2005" s="16">
        <f>IFERROR(_xlfn.IFNA(VLOOKUP(Fullmath[[#This Row],[M5]],$H$2:$L2004,4,FALSE),VLOOKUP(Fullmath[[#This Row],[M5]],$H2006:$L$2227,4,FALSE)),0)</f>
        <v>0</v>
      </c>
      <c r="AI2005" s="15">
        <f>IFERROR(_xlfn.IFNA(VLOOKUP(Fullmath[[#This Row],[M6]],$H$2:$L2004,2,FALSE),VLOOKUP(Fullmath[[#This Row],[M6]],$H2006:$L$2227,2,FALSE)),0)</f>
        <v>0</v>
      </c>
      <c r="AJ2005" s="16">
        <f>IFERROR(_xlfn.IFNA(VLOOKUP(Fullmath[[#This Row],[M6]],$H$2:$L2004,4,FALSE),VLOOKUP(Fullmath[[#This Row],[M6]],$H2006:$L$2227,4,FALSE)),0)</f>
        <v>0</v>
      </c>
      <c r="AM2005" s="6">
        <f>(IFERROR(VLOOKUP(AK2005,Components[[Name]:[Price]],2,FALSE),0))</f>
        <v>0</v>
      </c>
      <c r="AP2005" s="6">
        <f>(IFERROR(VLOOKUP(AN2005,Components[[Name]:[Price]],2,FALSE),0))</f>
        <v>0</v>
      </c>
      <c r="AS2005" s="6">
        <f>(IFERROR(VLOOKUP(AQ2005,Components[[Name]:[Price]],2,FALSE),0))</f>
        <v>0</v>
      </c>
      <c r="AV2005" s="6">
        <f>(IFERROR(VLOOKUP(AT2005,Components[[Name]:[Price]],2,FALSE),0))</f>
        <v>0</v>
      </c>
      <c r="AY2005" s="6">
        <f>(IFERROR(VLOOKUP(AW2005,Components[[Name]:[Price]],2,FALSE),0))</f>
        <v>0</v>
      </c>
      <c r="BB2005" s="6">
        <f>(IFERROR(VLOOKUP(AZ2005,Components[[Name]:[Price]],2,FALSE),0))</f>
        <v>0</v>
      </c>
    </row>
    <row r="2006" spans="9:54" x14ac:dyDescent="0.2">
      <c r="I2006" s="7" t="e">
        <f>Fullmath[[#This Row],[Total CP]]/Fullmath[[#This Row],[Quantity]]</f>
        <v>#DIV/0!</v>
      </c>
      <c r="J20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6" s="6" t="e">
        <f>Fullmath[[#This Row],[Mat Cost]]/Fullmath[[#This Row],[Quantity]]</f>
        <v>#DIV/0!</v>
      </c>
      <c r="L20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6" s="14"/>
      <c r="O2006" s="15">
        <f>IFERROR(_xlfn.IFNA(VLOOKUP(Fullmath[[#This Row],[M1]],$H$2:$L2005,2,FALSE),VLOOKUP(Fullmath[[#This Row],[M1]],$H2007:$L$2227,2,FALSE)),0)</f>
        <v>0</v>
      </c>
      <c r="P2006" s="16">
        <f>IFERROR(_xlfn.IFNA(VLOOKUP(Fullmath[[#This Row],[M1]],$H$2:$L2005,4,FALSE),VLOOKUP(Fullmath[[#This Row],[M1]],$H2007:$L$2227,4,FALSE)),0)</f>
        <v>0</v>
      </c>
      <c r="S2006" s="15">
        <f>IFERROR(_xlfn.IFNA(VLOOKUP(Fullmath[[#This Row],[M2]],$H$2:$L2005,2,FALSE),VLOOKUP(Fullmath[[#This Row],[M2]],$H2007:$L$2227,2,FALSE)),0)</f>
        <v>0</v>
      </c>
      <c r="T2006" s="16">
        <f>IFERROR(_xlfn.IFNA(VLOOKUP(Fullmath[[#This Row],[M2]],$H$2:$L2005,4,FALSE),VLOOKUP(Fullmath[[#This Row],[M2]],$H2007:$L$2227,4,FALSE)),0)</f>
        <v>0</v>
      </c>
      <c r="W2006" s="15">
        <f>IFERROR(_xlfn.IFNA(VLOOKUP(Fullmath[[#This Row],[M3]],$H$2:$L2005,2,FALSE),VLOOKUP(Fullmath[[#This Row],[M3]],$H2007:$L$2227,2,FALSE)),0)</f>
        <v>0</v>
      </c>
      <c r="X2006" s="16">
        <f>IFERROR(_xlfn.IFNA(VLOOKUP(Fullmath[[#This Row],[M3]],$H$2:$L2005,4,FALSE),VLOOKUP(Fullmath[[#This Row],[M3]],$H2007:$L$2227,4,FALSE)),0)</f>
        <v>0</v>
      </c>
      <c r="AA2006" s="15">
        <f>IFERROR(_xlfn.IFNA(VLOOKUP(Fullmath[[#This Row],[M4]],$H$2:$L2005,2,FALSE),VLOOKUP(Fullmath[[#This Row],[M4]],$H2007:$L$2227,2,FALSE)),0)</f>
        <v>0</v>
      </c>
      <c r="AB2006" s="16">
        <f>IFERROR(_xlfn.IFNA(VLOOKUP(Fullmath[[#This Row],[M4]],$H$2:$L2005,4,FALSE),VLOOKUP(Fullmath[[#This Row],[M4]],$H2007:$L$2227,4,FALSE)),0)</f>
        <v>0</v>
      </c>
      <c r="AE2006" s="15">
        <f>IFERROR(_xlfn.IFNA(VLOOKUP(Fullmath[[#This Row],[M5]],$H$2:$L2005,2,FALSE),VLOOKUP(Fullmath[[#This Row],[M5]],$H2007:$L$2227,2,FALSE)),0)</f>
        <v>0</v>
      </c>
      <c r="AF2006" s="16">
        <f>IFERROR(_xlfn.IFNA(VLOOKUP(Fullmath[[#This Row],[M5]],$H$2:$L2005,4,FALSE),VLOOKUP(Fullmath[[#This Row],[M5]],$H2007:$L$2227,4,FALSE)),0)</f>
        <v>0</v>
      </c>
      <c r="AI2006" s="15">
        <f>IFERROR(_xlfn.IFNA(VLOOKUP(Fullmath[[#This Row],[M6]],$H$2:$L2005,2,FALSE),VLOOKUP(Fullmath[[#This Row],[M6]],$H2007:$L$2227,2,FALSE)),0)</f>
        <v>0</v>
      </c>
      <c r="AJ2006" s="16">
        <f>IFERROR(_xlfn.IFNA(VLOOKUP(Fullmath[[#This Row],[M6]],$H$2:$L2005,4,FALSE),VLOOKUP(Fullmath[[#This Row],[M6]],$H2007:$L$2227,4,FALSE)),0)</f>
        <v>0</v>
      </c>
      <c r="AM2006" s="6">
        <f>(IFERROR(VLOOKUP(AK2006,Components[[Name]:[Price]],2,FALSE),0))</f>
        <v>0</v>
      </c>
      <c r="AP2006" s="6">
        <f>(IFERROR(VLOOKUP(AN2006,Components[[Name]:[Price]],2,FALSE),0))</f>
        <v>0</v>
      </c>
      <c r="AS2006" s="6">
        <f>(IFERROR(VLOOKUP(AQ2006,Components[[Name]:[Price]],2,FALSE),0))</f>
        <v>0</v>
      </c>
      <c r="AV2006" s="6">
        <f>(IFERROR(VLOOKUP(AT2006,Components[[Name]:[Price]],2,FALSE),0))</f>
        <v>0</v>
      </c>
      <c r="AY2006" s="6">
        <f>(IFERROR(VLOOKUP(AW2006,Components[[Name]:[Price]],2,FALSE),0))</f>
        <v>0</v>
      </c>
      <c r="BB2006" s="6">
        <f>(IFERROR(VLOOKUP(AZ2006,Components[[Name]:[Price]],2,FALSE),0))</f>
        <v>0</v>
      </c>
    </row>
    <row r="2007" spans="9:54" x14ac:dyDescent="0.2">
      <c r="I2007" s="7" t="e">
        <f>Fullmath[[#This Row],[Total CP]]/Fullmath[[#This Row],[Quantity]]</f>
        <v>#DIV/0!</v>
      </c>
      <c r="J20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7" s="6" t="e">
        <f>Fullmath[[#This Row],[Mat Cost]]/Fullmath[[#This Row],[Quantity]]</f>
        <v>#DIV/0!</v>
      </c>
      <c r="L20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7" s="14"/>
      <c r="O2007" s="15">
        <f>IFERROR(_xlfn.IFNA(VLOOKUP(Fullmath[[#This Row],[M1]],$H$2:$L2006,2,FALSE),VLOOKUP(Fullmath[[#This Row],[M1]],$H2008:$L$2227,2,FALSE)),0)</f>
        <v>0</v>
      </c>
      <c r="P2007" s="16">
        <f>IFERROR(_xlfn.IFNA(VLOOKUP(Fullmath[[#This Row],[M1]],$H$2:$L2006,4,FALSE),VLOOKUP(Fullmath[[#This Row],[M1]],$H2008:$L$2227,4,FALSE)),0)</f>
        <v>0</v>
      </c>
      <c r="S2007" s="15">
        <f>IFERROR(_xlfn.IFNA(VLOOKUP(Fullmath[[#This Row],[M2]],$H$2:$L2006,2,FALSE),VLOOKUP(Fullmath[[#This Row],[M2]],$H2008:$L$2227,2,FALSE)),0)</f>
        <v>0</v>
      </c>
      <c r="T2007" s="16">
        <f>IFERROR(_xlfn.IFNA(VLOOKUP(Fullmath[[#This Row],[M2]],$H$2:$L2006,4,FALSE),VLOOKUP(Fullmath[[#This Row],[M2]],$H2008:$L$2227,4,FALSE)),0)</f>
        <v>0</v>
      </c>
      <c r="W2007" s="15">
        <f>IFERROR(_xlfn.IFNA(VLOOKUP(Fullmath[[#This Row],[M3]],$H$2:$L2006,2,FALSE),VLOOKUP(Fullmath[[#This Row],[M3]],$H2008:$L$2227,2,FALSE)),0)</f>
        <v>0</v>
      </c>
      <c r="X2007" s="16">
        <f>IFERROR(_xlfn.IFNA(VLOOKUP(Fullmath[[#This Row],[M3]],$H$2:$L2006,4,FALSE),VLOOKUP(Fullmath[[#This Row],[M3]],$H2008:$L$2227,4,FALSE)),0)</f>
        <v>0</v>
      </c>
      <c r="AA2007" s="15">
        <f>IFERROR(_xlfn.IFNA(VLOOKUP(Fullmath[[#This Row],[M4]],$H$2:$L2006,2,FALSE),VLOOKUP(Fullmath[[#This Row],[M4]],$H2008:$L$2227,2,FALSE)),0)</f>
        <v>0</v>
      </c>
      <c r="AB2007" s="16">
        <f>IFERROR(_xlfn.IFNA(VLOOKUP(Fullmath[[#This Row],[M4]],$H$2:$L2006,4,FALSE),VLOOKUP(Fullmath[[#This Row],[M4]],$H2008:$L$2227,4,FALSE)),0)</f>
        <v>0</v>
      </c>
      <c r="AE2007" s="15">
        <f>IFERROR(_xlfn.IFNA(VLOOKUP(Fullmath[[#This Row],[M5]],$H$2:$L2006,2,FALSE),VLOOKUP(Fullmath[[#This Row],[M5]],$H2008:$L$2227,2,FALSE)),0)</f>
        <v>0</v>
      </c>
      <c r="AF2007" s="16">
        <f>IFERROR(_xlfn.IFNA(VLOOKUP(Fullmath[[#This Row],[M5]],$H$2:$L2006,4,FALSE),VLOOKUP(Fullmath[[#This Row],[M5]],$H2008:$L$2227,4,FALSE)),0)</f>
        <v>0</v>
      </c>
      <c r="AI2007" s="15">
        <f>IFERROR(_xlfn.IFNA(VLOOKUP(Fullmath[[#This Row],[M6]],$H$2:$L2006,2,FALSE),VLOOKUP(Fullmath[[#This Row],[M6]],$H2008:$L$2227,2,FALSE)),0)</f>
        <v>0</v>
      </c>
      <c r="AJ2007" s="16">
        <f>IFERROR(_xlfn.IFNA(VLOOKUP(Fullmath[[#This Row],[M6]],$H$2:$L2006,4,FALSE),VLOOKUP(Fullmath[[#This Row],[M6]],$H2008:$L$2227,4,FALSE)),0)</f>
        <v>0</v>
      </c>
      <c r="AM2007" s="6">
        <f>(IFERROR(VLOOKUP(AK2007,Components[[Name]:[Price]],2,FALSE),0))</f>
        <v>0</v>
      </c>
      <c r="AP2007" s="6">
        <f>(IFERROR(VLOOKUP(AN2007,Components[[Name]:[Price]],2,FALSE),0))</f>
        <v>0</v>
      </c>
      <c r="AS2007" s="6">
        <f>(IFERROR(VLOOKUP(AQ2007,Components[[Name]:[Price]],2,FALSE),0))</f>
        <v>0</v>
      </c>
      <c r="AV2007" s="6">
        <f>(IFERROR(VLOOKUP(AT2007,Components[[Name]:[Price]],2,FALSE),0))</f>
        <v>0</v>
      </c>
      <c r="AY2007" s="6">
        <f>(IFERROR(VLOOKUP(AW2007,Components[[Name]:[Price]],2,FALSE),0))</f>
        <v>0</v>
      </c>
      <c r="BB2007" s="6">
        <f>(IFERROR(VLOOKUP(AZ2007,Components[[Name]:[Price]],2,FALSE),0))</f>
        <v>0</v>
      </c>
    </row>
    <row r="2008" spans="9:54" x14ac:dyDescent="0.2">
      <c r="I2008" s="7" t="e">
        <f>Fullmath[[#This Row],[Total CP]]/Fullmath[[#This Row],[Quantity]]</f>
        <v>#DIV/0!</v>
      </c>
      <c r="J20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8" s="6" t="e">
        <f>Fullmath[[#This Row],[Mat Cost]]/Fullmath[[#This Row],[Quantity]]</f>
        <v>#DIV/0!</v>
      </c>
      <c r="L20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8" s="14"/>
      <c r="O2008" s="15">
        <f>IFERROR(_xlfn.IFNA(VLOOKUP(Fullmath[[#This Row],[M1]],$H$2:$L2007,2,FALSE),VLOOKUP(Fullmath[[#This Row],[M1]],$H2009:$L$2227,2,FALSE)),0)</f>
        <v>0</v>
      </c>
      <c r="P2008" s="16">
        <f>IFERROR(_xlfn.IFNA(VLOOKUP(Fullmath[[#This Row],[M1]],$H$2:$L2007,4,FALSE),VLOOKUP(Fullmath[[#This Row],[M1]],$H2009:$L$2227,4,FALSE)),0)</f>
        <v>0</v>
      </c>
      <c r="S2008" s="15">
        <f>IFERROR(_xlfn.IFNA(VLOOKUP(Fullmath[[#This Row],[M2]],$H$2:$L2007,2,FALSE),VLOOKUP(Fullmath[[#This Row],[M2]],$H2009:$L$2227,2,FALSE)),0)</f>
        <v>0</v>
      </c>
      <c r="T2008" s="16">
        <f>IFERROR(_xlfn.IFNA(VLOOKUP(Fullmath[[#This Row],[M2]],$H$2:$L2007,4,FALSE),VLOOKUP(Fullmath[[#This Row],[M2]],$H2009:$L$2227,4,FALSE)),0)</f>
        <v>0</v>
      </c>
      <c r="W2008" s="15">
        <f>IFERROR(_xlfn.IFNA(VLOOKUP(Fullmath[[#This Row],[M3]],$H$2:$L2007,2,FALSE),VLOOKUP(Fullmath[[#This Row],[M3]],$H2009:$L$2227,2,FALSE)),0)</f>
        <v>0</v>
      </c>
      <c r="X2008" s="16">
        <f>IFERROR(_xlfn.IFNA(VLOOKUP(Fullmath[[#This Row],[M3]],$H$2:$L2007,4,FALSE),VLOOKUP(Fullmath[[#This Row],[M3]],$H2009:$L$2227,4,FALSE)),0)</f>
        <v>0</v>
      </c>
      <c r="AA2008" s="15">
        <f>IFERROR(_xlfn.IFNA(VLOOKUP(Fullmath[[#This Row],[M4]],$H$2:$L2007,2,FALSE),VLOOKUP(Fullmath[[#This Row],[M4]],$H2009:$L$2227,2,FALSE)),0)</f>
        <v>0</v>
      </c>
      <c r="AB2008" s="16">
        <f>IFERROR(_xlfn.IFNA(VLOOKUP(Fullmath[[#This Row],[M4]],$H$2:$L2007,4,FALSE),VLOOKUP(Fullmath[[#This Row],[M4]],$H2009:$L$2227,4,FALSE)),0)</f>
        <v>0</v>
      </c>
      <c r="AE2008" s="15">
        <f>IFERROR(_xlfn.IFNA(VLOOKUP(Fullmath[[#This Row],[M5]],$H$2:$L2007,2,FALSE),VLOOKUP(Fullmath[[#This Row],[M5]],$H2009:$L$2227,2,FALSE)),0)</f>
        <v>0</v>
      </c>
      <c r="AF2008" s="16">
        <f>IFERROR(_xlfn.IFNA(VLOOKUP(Fullmath[[#This Row],[M5]],$H$2:$L2007,4,FALSE),VLOOKUP(Fullmath[[#This Row],[M5]],$H2009:$L$2227,4,FALSE)),0)</f>
        <v>0</v>
      </c>
      <c r="AI2008" s="15">
        <f>IFERROR(_xlfn.IFNA(VLOOKUP(Fullmath[[#This Row],[M6]],$H$2:$L2007,2,FALSE),VLOOKUP(Fullmath[[#This Row],[M6]],$H2009:$L$2227,2,FALSE)),0)</f>
        <v>0</v>
      </c>
      <c r="AJ2008" s="16">
        <f>IFERROR(_xlfn.IFNA(VLOOKUP(Fullmath[[#This Row],[M6]],$H$2:$L2007,4,FALSE),VLOOKUP(Fullmath[[#This Row],[M6]],$H2009:$L$2227,4,FALSE)),0)</f>
        <v>0</v>
      </c>
      <c r="AM2008" s="6">
        <f>(IFERROR(VLOOKUP(AK2008,Components[[Name]:[Price]],2,FALSE),0))</f>
        <v>0</v>
      </c>
      <c r="AP2008" s="6">
        <f>(IFERROR(VLOOKUP(AN2008,Components[[Name]:[Price]],2,FALSE),0))</f>
        <v>0</v>
      </c>
      <c r="AS2008" s="6">
        <f>(IFERROR(VLOOKUP(AQ2008,Components[[Name]:[Price]],2,FALSE),0))</f>
        <v>0</v>
      </c>
      <c r="AV2008" s="6">
        <f>(IFERROR(VLOOKUP(AT2008,Components[[Name]:[Price]],2,FALSE),0))</f>
        <v>0</v>
      </c>
      <c r="AY2008" s="6">
        <f>(IFERROR(VLOOKUP(AW2008,Components[[Name]:[Price]],2,FALSE),0))</f>
        <v>0</v>
      </c>
      <c r="BB2008" s="6">
        <f>(IFERROR(VLOOKUP(AZ2008,Components[[Name]:[Price]],2,FALSE),0))</f>
        <v>0</v>
      </c>
    </row>
    <row r="2009" spans="9:54" x14ac:dyDescent="0.2">
      <c r="I2009" s="7" t="e">
        <f>Fullmath[[#This Row],[Total CP]]/Fullmath[[#This Row],[Quantity]]</f>
        <v>#DIV/0!</v>
      </c>
      <c r="J20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09" s="6" t="e">
        <f>Fullmath[[#This Row],[Mat Cost]]/Fullmath[[#This Row],[Quantity]]</f>
        <v>#DIV/0!</v>
      </c>
      <c r="L20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09" s="14"/>
      <c r="O2009" s="15">
        <f>IFERROR(_xlfn.IFNA(VLOOKUP(Fullmath[[#This Row],[M1]],$H$2:$L2008,2,FALSE),VLOOKUP(Fullmath[[#This Row],[M1]],$H2010:$L$2227,2,FALSE)),0)</f>
        <v>0</v>
      </c>
      <c r="P2009" s="16">
        <f>IFERROR(_xlfn.IFNA(VLOOKUP(Fullmath[[#This Row],[M1]],$H$2:$L2008,4,FALSE),VLOOKUP(Fullmath[[#This Row],[M1]],$H2010:$L$2227,4,FALSE)),0)</f>
        <v>0</v>
      </c>
      <c r="S2009" s="15">
        <f>IFERROR(_xlfn.IFNA(VLOOKUP(Fullmath[[#This Row],[M2]],$H$2:$L2008,2,FALSE),VLOOKUP(Fullmath[[#This Row],[M2]],$H2010:$L$2227,2,FALSE)),0)</f>
        <v>0</v>
      </c>
      <c r="T2009" s="16">
        <f>IFERROR(_xlfn.IFNA(VLOOKUP(Fullmath[[#This Row],[M2]],$H$2:$L2008,4,FALSE),VLOOKUP(Fullmath[[#This Row],[M2]],$H2010:$L$2227,4,FALSE)),0)</f>
        <v>0</v>
      </c>
      <c r="W2009" s="15">
        <f>IFERROR(_xlfn.IFNA(VLOOKUP(Fullmath[[#This Row],[M3]],$H$2:$L2008,2,FALSE),VLOOKUP(Fullmath[[#This Row],[M3]],$H2010:$L$2227,2,FALSE)),0)</f>
        <v>0</v>
      </c>
      <c r="X2009" s="16">
        <f>IFERROR(_xlfn.IFNA(VLOOKUP(Fullmath[[#This Row],[M3]],$H$2:$L2008,4,FALSE),VLOOKUP(Fullmath[[#This Row],[M3]],$H2010:$L$2227,4,FALSE)),0)</f>
        <v>0</v>
      </c>
      <c r="AA2009" s="15">
        <f>IFERROR(_xlfn.IFNA(VLOOKUP(Fullmath[[#This Row],[M4]],$H$2:$L2008,2,FALSE),VLOOKUP(Fullmath[[#This Row],[M4]],$H2010:$L$2227,2,FALSE)),0)</f>
        <v>0</v>
      </c>
      <c r="AB2009" s="16">
        <f>IFERROR(_xlfn.IFNA(VLOOKUP(Fullmath[[#This Row],[M4]],$H$2:$L2008,4,FALSE),VLOOKUP(Fullmath[[#This Row],[M4]],$H2010:$L$2227,4,FALSE)),0)</f>
        <v>0</v>
      </c>
      <c r="AE2009" s="15">
        <f>IFERROR(_xlfn.IFNA(VLOOKUP(Fullmath[[#This Row],[M5]],$H$2:$L2008,2,FALSE),VLOOKUP(Fullmath[[#This Row],[M5]],$H2010:$L$2227,2,FALSE)),0)</f>
        <v>0</v>
      </c>
      <c r="AF2009" s="16">
        <f>IFERROR(_xlfn.IFNA(VLOOKUP(Fullmath[[#This Row],[M5]],$H$2:$L2008,4,FALSE),VLOOKUP(Fullmath[[#This Row],[M5]],$H2010:$L$2227,4,FALSE)),0)</f>
        <v>0</v>
      </c>
      <c r="AI2009" s="15">
        <f>IFERROR(_xlfn.IFNA(VLOOKUP(Fullmath[[#This Row],[M6]],$H$2:$L2008,2,FALSE),VLOOKUP(Fullmath[[#This Row],[M6]],$H2010:$L$2227,2,FALSE)),0)</f>
        <v>0</v>
      </c>
      <c r="AJ2009" s="16">
        <f>IFERROR(_xlfn.IFNA(VLOOKUP(Fullmath[[#This Row],[M6]],$H$2:$L2008,4,FALSE),VLOOKUP(Fullmath[[#This Row],[M6]],$H2010:$L$2227,4,FALSE)),0)</f>
        <v>0</v>
      </c>
      <c r="AM2009" s="6">
        <f>(IFERROR(VLOOKUP(AK2009,Components[[Name]:[Price]],2,FALSE),0))</f>
        <v>0</v>
      </c>
      <c r="AP2009" s="6">
        <f>(IFERROR(VLOOKUP(AN2009,Components[[Name]:[Price]],2,FALSE),0))</f>
        <v>0</v>
      </c>
      <c r="AS2009" s="6">
        <f>(IFERROR(VLOOKUP(AQ2009,Components[[Name]:[Price]],2,FALSE),0))</f>
        <v>0</v>
      </c>
      <c r="AV2009" s="6">
        <f>(IFERROR(VLOOKUP(AT2009,Components[[Name]:[Price]],2,FALSE),0))</f>
        <v>0</v>
      </c>
      <c r="AY2009" s="6">
        <f>(IFERROR(VLOOKUP(AW2009,Components[[Name]:[Price]],2,FALSE),0))</f>
        <v>0</v>
      </c>
      <c r="BB2009" s="6">
        <f>(IFERROR(VLOOKUP(AZ2009,Components[[Name]:[Price]],2,FALSE),0))</f>
        <v>0</v>
      </c>
    </row>
    <row r="2010" spans="9:54" x14ac:dyDescent="0.2">
      <c r="I2010" s="7" t="e">
        <f>Fullmath[[#This Row],[Total CP]]/Fullmath[[#This Row],[Quantity]]</f>
        <v>#DIV/0!</v>
      </c>
      <c r="J20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0" s="6" t="e">
        <f>Fullmath[[#This Row],[Mat Cost]]/Fullmath[[#This Row],[Quantity]]</f>
        <v>#DIV/0!</v>
      </c>
      <c r="L20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0" s="14"/>
      <c r="O2010" s="15">
        <f>IFERROR(_xlfn.IFNA(VLOOKUP(Fullmath[[#This Row],[M1]],$H$2:$L2009,2,FALSE),VLOOKUP(Fullmath[[#This Row],[M1]],$H2011:$L$2227,2,FALSE)),0)</f>
        <v>0</v>
      </c>
      <c r="P2010" s="16">
        <f>IFERROR(_xlfn.IFNA(VLOOKUP(Fullmath[[#This Row],[M1]],$H$2:$L2009,4,FALSE),VLOOKUP(Fullmath[[#This Row],[M1]],$H2011:$L$2227,4,FALSE)),0)</f>
        <v>0</v>
      </c>
      <c r="S2010" s="15">
        <f>IFERROR(_xlfn.IFNA(VLOOKUP(Fullmath[[#This Row],[M2]],$H$2:$L2009,2,FALSE),VLOOKUP(Fullmath[[#This Row],[M2]],$H2011:$L$2227,2,FALSE)),0)</f>
        <v>0</v>
      </c>
      <c r="T2010" s="16">
        <f>IFERROR(_xlfn.IFNA(VLOOKUP(Fullmath[[#This Row],[M2]],$H$2:$L2009,4,FALSE),VLOOKUP(Fullmath[[#This Row],[M2]],$H2011:$L$2227,4,FALSE)),0)</f>
        <v>0</v>
      </c>
      <c r="W2010" s="15">
        <f>IFERROR(_xlfn.IFNA(VLOOKUP(Fullmath[[#This Row],[M3]],$H$2:$L2009,2,FALSE),VLOOKUP(Fullmath[[#This Row],[M3]],$H2011:$L$2227,2,FALSE)),0)</f>
        <v>0</v>
      </c>
      <c r="X2010" s="16">
        <f>IFERROR(_xlfn.IFNA(VLOOKUP(Fullmath[[#This Row],[M3]],$H$2:$L2009,4,FALSE),VLOOKUP(Fullmath[[#This Row],[M3]],$H2011:$L$2227,4,FALSE)),0)</f>
        <v>0</v>
      </c>
      <c r="AA2010" s="15">
        <f>IFERROR(_xlfn.IFNA(VLOOKUP(Fullmath[[#This Row],[M4]],$H$2:$L2009,2,FALSE),VLOOKUP(Fullmath[[#This Row],[M4]],$H2011:$L$2227,2,FALSE)),0)</f>
        <v>0</v>
      </c>
      <c r="AB2010" s="16">
        <f>IFERROR(_xlfn.IFNA(VLOOKUP(Fullmath[[#This Row],[M4]],$H$2:$L2009,4,FALSE),VLOOKUP(Fullmath[[#This Row],[M4]],$H2011:$L$2227,4,FALSE)),0)</f>
        <v>0</v>
      </c>
      <c r="AE2010" s="15">
        <f>IFERROR(_xlfn.IFNA(VLOOKUP(Fullmath[[#This Row],[M5]],$H$2:$L2009,2,FALSE),VLOOKUP(Fullmath[[#This Row],[M5]],$H2011:$L$2227,2,FALSE)),0)</f>
        <v>0</v>
      </c>
      <c r="AF2010" s="16">
        <f>IFERROR(_xlfn.IFNA(VLOOKUP(Fullmath[[#This Row],[M5]],$H$2:$L2009,4,FALSE),VLOOKUP(Fullmath[[#This Row],[M5]],$H2011:$L$2227,4,FALSE)),0)</f>
        <v>0</v>
      </c>
      <c r="AI2010" s="15">
        <f>IFERROR(_xlfn.IFNA(VLOOKUP(Fullmath[[#This Row],[M6]],$H$2:$L2009,2,FALSE),VLOOKUP(Fullmath[[#This Row],[M6]],$H2011:$L$2227,2,FALSE)),0)</f>
        <v>0</v>
      </c>
      <c r="AJ2010" s="16">
        <f>IFERROR(_xlfn.IFNA(VLOOKUP(Fullmath[[#This Row],[M6]],$H$2:$L2009,4,FALSE),VLOOKUP(Fullmath[[#This Row],[M6]],$H2011:$L$2227,4,FALSE)),0)</f>
        <v>0</v>
      </c>
      <c r="AM2010" s="6">
        <f>(IFERROR(VLOOKUP(AK2010,Components[[Name]:[Price]],2,FALSE),0))</f>
        <v>0</v>
      </c>
      <c r="AP2010" s="6">
        <f>(IFERROR(VLOOKUP(AN2010,Components[[Name]:[Price]],2,FALSE),0))</f>
        <v>0</v>
      </c>
      <c r="AS2010" s="6">
        <f>(IFERROR(VLOOKUP(AQ2010,Components[[Name]:[Price]],2,FALSE),0))</f>
        <v>0</v>
      </c>
      <c r="AV2010" s="6">
        <f>(IFERROR(VLOOKUP(AT2010,Components[[Name]:[Price]],2,FALSE),0))</f>
        <v>0</v>
      </c>
      <c r="AY2010" s="6">
        <f>(IFERROR(VLOOKUP(AW2010,Components[[Name]:[Price]],2,FALSE),0))</f>
        <v>0</v>
      </c>
      <c r="BB2010" s="6">
        <f>(IFERROR(VLOOKUP(AZ2010,Components[[Name]:[Price]],2,FALSE),0))</f>
        <v>0</v>
      </c>
    </row>
    <row r="2011" spans="9:54" x14ac:dyDescent="0.2">
      <c r="I2011" s="7" t="e">
        <f>Fullmath[[#This Row],[Total CP]]/Fullmath[[#This Row],[Quantity]]</f>
        <v>#DIV/0!</v>
      </c>
      <c r="J20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1" s="6" t="e">
        <f>Fullmath[[#This Row],[Mat Cost]]/Fullmath[[#This Row],[Quantity]]</f>
        <v>#DIV/0!</v>
      </c>
      <c r="L20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1" s="14"/>
      <c r="O2011" s="15">
        <f>IFERROR(_xlfn.IFNA(VLOOKUP(Fullmath[[#This Row],[M1]],$H$2:$L2010,2,FALSE),VLOOKUP(Fullmath[[#This Row],[M1]],$H2012:$L$2227,2,FALSE)),0)</f>
        <v>0</v>
      </c>
      <c r="P2011" s="16">
        <f>IFERROR(_xlfn.IFNA(VLOOKUP(Fullmath[[#This Row],[M1]],$H$2:$L2010,4,FALSE),VLOOKUP(Fullmath[[#This Row],[M1]],$H2012:$L$2227,4,FALSE)),0)</f>
        <v>0</v>
      </c>
      <c r="S2011" s="15">
        <f>IFERROR(_xlfn.IFNA(VLOOKUP(Fullmath[[#This Row],[M2]],$H$2:$L2010,2,FALSE),VLOOKUP(Fullmath[[#This Row],[M2]],$H2012:$L$2227,2,FALSE)),0)</f>
        <v>0</v>
      </c>
      <c r="T2011" s="16">
        <f>IFERROR(_xlfn.IFNA(VLOOKUP(Fullmath[[#This Row],[M2]],$H$2:$L2010,4,FALSE),VLOOKUP(Fullmath[[#This Row],[M2]],$H2012:$L$2227,4,FALSE)),0)</f>
        <v>0</v>
      </c>
      <c r="W2011" s="15">
        <f>IFERROR(_xlfn.IFNA(VLOOKUP(Fullmath[[#This Row],[M3]],$H$2:$L2010,2,FALSE),VLOOKUP(Fullmath[[#This Row],[M3]],$H2012:$L$2227,2,FALSE)),0)</f>
        <v>0</v>
      </c>
      <c r="X2011" s="16">
        <f>IFERROR(_xlfn.IFNA(VLOOKUP(Fullmath[[#This Row],[M3]],$H$2:$L2010,4,FALSE),VLOOKUP(Fullmath[[#This Row],[M3]],$H2012:$L$2227,4,FALSE)),0)</f>
        <v>0</v>
      </c>
      <c r="AA2011" s="15">
        <f>IFERROR(_xlfn.IFNA(VLOOKUP(Fullmath[[#This Row],[M4]],$H$2:$L2010,2,FALSE),VLOOKUP(Fullmath[[#This Row],[M4]],$H2012:$L$2227,2,FALSE)),0)</f>
        <v>0</v>
      </c>
      <c r="AB2011" s="16">
        <f>IFERROR(_xlfn.IFNA(VLOOKUP(Fullmath[[#This Row],[M4]],$H$2:$L2010,4,FALSE),VLOOKUP(Fullmath[[#This Row],[M4]],$H2012:$L$2227,4,FALSE)),0)</f>
        <v>0</v>
      </c>
      <c r="AE2011" s="15">
        <f>IFERROR(_xlfn.IFNA(VLOOKUP(Fullmath[[#This Row],[M5]],$H$2:$L2010,2,FALSE),VLOOKUP(Fullmath[[#This Row],[M5]],$H2012:$L$2227,2,FALSE)),0)</f>
        <v>0</v>
      </c>
      <c r="AF2011" s="16">
        <f>IFERROR(_xlfn.IFNA(VLOOKUP(Fullmath[[#This Row],[M5]],$H$2:$L2010,4,FALSE),VLOOKUP(Fullmath[[#This Row],[M5]],$H2012:$L$2227,4,FALSE)),0)</f>
        <v>0</v>
      </c>
      <c r="AI2011" s="15">
        <f>IFERROR(_xlfn.IFNA(VLOOKUP(Fullmath[[#This Row],[M6]],$H$2:$L2010,2,FALSE),VLOOKUP(Fullmath[[#This Row],[M6]],$H2012:$L$2227,2,FALSE)),0)</f>
        <v>0</v>
      </c>
      <c r="AJ2011" s="16">
        <f>IFERROR(_xlfn.IFNA(VLOOKUP(Fullmath[[#This Row],[M6]],$H$2:$L2010,4,FALSE),VLOOKUP(Fullmath[[#This Row],[M6]],$H2012:$L$2227,4,FALSE)),0)</f>
        <v>0</v>
      </c>
      <c r="AM2011" s="6">
        <f>(IFERROR(VLOOKUP(AK2011,Components[[Name]:[Price]],2,FALSE),0))</f>
        <v>0</v>
      </c>
      <c r="AP2011" s="6">
        <f>(IFERROR(VLOOKUP(AN2011,Components[[Name]:[Price]],2,FALSE),0))</f>
        <v>0</v>
      </c>
      <c r="AS2011" s="6">
        <f>(IFERROR(VLOOKUP(AQ2011,Components[[Name]:[Price]],2,FALSE),0))</f>
        <v>0</v>
      </c>
      <c r="AV2011" s="6">
        <f>(IFERROR(VLOOKUP(AT2011,Components[[Name]:[Price]],2,FALSE),0))</f>
        <v>0</v>
      </c>
      <c r="AY2011" s="6">
        <f>(IFERROR(VLOOKUP(AW2011,Components[[Name]:[Price]],2,FALSE),0))</f>
        <v>0</v>
      </c>
      <c r="BB2011" s="6">
        <f>(IFERROR(VLOOKUP(AZ2011,Components[[Name]:[Price]],2,FALSE),0))</f>
        <v>0</v>
      </c>
    </row>
    <row r="2012" spans="9:54" x14ac:dyDescent="0.2">
      <c r="I2012" s="7" t="e">
        <f>Fullmath[[#This Row],[Total CP]]/Fullmath[[#This Row],[Quantity]]</f>
        <v>#DIV/0!</v>
      </c>
      <c r="J20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2" s="6" t="e">
        <f>Fullmath[[#This Row],[Mat Cost]]/Fullmath[[#This Row],[Quantity]]</f>
        <v>#DIV/0!</v>
      </c>
      <c r="L20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2" s="14"/>
      <c r="O2012" s="15">
        <f>IFERROR(_xlfn.IFNA(VLOOKUP(Fullmath[[#This Row],[M1]],$H$2:$L2011,2,FALSE),VLOOKUP(Fullmath[[#This Row],[M1]],$H2013:$L$2227,2,FALSE)),0)</f>
        <v>0</v>
      </c>
      <c r="P2012" s="16">
        <f>IFERROR(_xlfn.IFNA(VLOOKUP(Fullmath[[#This Row],[M1]],$H$2:$L2011,4,FALSE),VLOOKUP(Fullmath[[#This Row],[M1]],$H2013:$L$2227,4,FALSE)),0)</f>
        <v>0</v>
      </c>
      <c r="S2012" s="15">
        <f>IFERROR(_xlfn.IFNA(VLOOKUP(Fullmath[[#This Row],[M2]],$H$2:$L2011,2,FALSE),VLOOKUP(Fullmath[[#This Row],[M2]],$H2013:$L$2227,2,FALSE)),0)</f>
        <v>0</v>
      </c>
      <c r="T2012" s="16">
        <f>IFERROR(_xlfn.IFNA(VLOOKUP(Fullmath[[#This Row],[M2]],$H$2:$L2011,4,FALSE),VLOOKUP(Fullmath[[#This Row],[M2]],$H2013:$L$2227,4,FALSE)),0)</f>
        <v>0</v>
      </c>
      <c r="W2012" s="15">
        <f>IFERROR(_xlfn.IFNA(VLOOKUP(Fullmath[[#This Row],[M3]],$H$2:$L2011,2,FALSE),VLOOKUP(Fullmath[[#This Row],[M3]],$H2013:$L$2227,2,FALSE)),0)</f>
        <v>0</v>
      </c>
      <c r="X2012" s="16">
        <f>IFERROR(_xlfn.IFNA(VLOOKUP(Fullmath[[#This Row],[M3]],$H$2:$L2011,4,FALSE),VLOOKUP(Fullmath[[#This Row],[M3]],$H2013:$L$2227,4,FALSE)),0)</f>
        <v>0</v>
      </c>
      <c r="AA2012" s="15">
        <f>IFERROR(_xlfn.IFNA(VLOOKUP(Fullmath[[#This Row],[M4]],$H$2:$L2011,2,FALSE),VLOOKUP(Fullmath[[#This Row],[M4]],$H2013:$L$2227,2,FALSE)),0)</f>
        <v>0</v>
      </c>
      <c r="AB2012" s="16">
        <f>IFERROR(_xlfn.IFNA(VLOOKUP(Fullmath[[#This Row],[M4]],$H$2:$L2011,4,FALSE),VLOOKUP(Fullmath[[#This Row],[M4]],$H2013:$L$2227,4,FALSE)),0)</f>
        <v>0</v>
      </c>
      <c r="AE2012" s="15">
        <f>IFERROR(_xlfn.IFNA(VLOOKUP(Fullmath[[#This Row],[M5]],$H$2:$L2011,2,FALSE),VLOOKUP(Fullmath[[#This Row],[M5]],$H2013:$L$2227,2,FALSE)),0)</f>
        <v>0</v>
      </c>
      <c r="AF2012" s="16">
        <f>IFERROR(_xlfn.IFNA(VLOOKUP(Fullmath[[#This Row],[M5]],$H$2:$L2011,4,FALSE),VLOOKUP(Fullmath[[#This Row],[M5]],$H2013:$L$2227,4,FALSE)),0)</f>
        <v>0</v>
      </c>
      <c r="AI2012" s="15">
        <f>IFERROR(_xlfn.IFNA(VLOOKUP(Fullmath[[#This Row],[M6]],$H$2:$L2011,2,FALSE),VLOOKUP(Fullmath[[#This Row],[M6]],$H2013:$L$2227,2,FALSE)),0)</f>
        <v>0</v>
      </c>
      <c r="AJ2012" s="16">
        <f>IFERROR(_xlfn.IFNA(VLOOKUP(Fullmath[[#This Row],[M6]],$H$2:$L2011,4,FALSE),VLOOKUP(Fullmath[[#This Row],[M6]],$H2013:$L$2227,4,FALSE)),0)</f>
        <v>0</v>
      </c>
      <c r="AM2012" s="6">
        <f>(IFERROR(VLOOKUP(AK2012,Components[[Name]:[Price]],2,FALSE),0))</f>
        <v>0</v>
      </c>
      <c r="AP2012" s="6">
        <f>(IFERROR(VLOOKUP(AN2012,Components[[Name]:[Price]],2,FALSE),0))</f>
        <v>0</v>
      </c>
      <c r="AS2012" s="6">
        <f>(IFERROR(VLOOKUP(AQ2012,Components[[Name]:[Price]],2,FALSE),0))</f>
        <v>0</v>
      </c>
      <c r="AV2012" s="6">
        <f>(IFERROR(VLOOKUP(AT2012,Components[[Name]:[Price]],2,FALSE),0))</f>
        <v>0</v>
      </c>
      <c r="AY2012" s="6">
        <f>(IFERROR(VLOOKUP(AW2012,Components[[Name]:[Price]],2,FALSE),0))</f>
        <v>0</v>
      </c>
      <c r="BB2012" s="6">
        <f>(IFERROR(VLOOKUP(AZ2012,Components[[Name]:[Price]],2,FALSE),0))</f>
        <v>0</v>
      </c>
    </row>
    <row r="2013" spans="9:54" x14ac:dyDescent="0.2">
      <c r="I2013" s="7" t="e">
        <f>Fullmath[[#This Row],[Total CP]]/Fullmath[[#This Row],[Quantity]]</f>
        <v>#DIV/0!</v>
      </c>
      <c r="J20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3" s="6" t="e">
        <f>Fullmath[[#This Row],[Mat Cost]]/Fullmath[[#This Row],[Quantity]]</f>
        <v>#DIV/0!</v>
      </c>
      <c r="L20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3" s="14"/>
      <c r="O2013" s="15">
        <f>IFERROR(_xlfn.IFNA(VLOOKUP(Fullmath[[#This Row],[M1]],$H$2:$L2012,2,FALSE),VLOOKUP(Fullmath[[#This Row],[M1]],$H2014:$L$2227,2,FALSE)),0)</f>
        <v>0</v>
      </c>
      <c r="P2013" s="16">
        <f>IFERROR(_xlfn.IFNA(VLOOKUP(Fullmath[[#This Row],[M1]],$H$2:$L2012,4,FALSE),VLOOKUP(Fullmath[[#This Row],[M1]],$H2014:$L$2227,4,FALSE)),0)</f>
        <v>0</v>
      </c>
      <c r="S2013" s="15">
        <f>IFERROR(_xlfn.IFNA(VLOOKUP(Fullmath[[#This Row],[M2]],$H$2:$L2012,2,FALSE),VLOOKUP(Fullmath[[#This Row],[M2]],$H2014:$L$2227,2,FALSE)),0)</f>
        <v>0</v>
      </c>
      <c r="T2013" s="16">
        <f>IFERROR(_xlfn.IFNA(VLOOKUP(Fullmath[[#This Row],[M2]],$H$2:$L2012,4,FALSE),VLOOKUP(Fullmath[[#This Row],[M2]],$H2014:$L$2227,4,FALSE)),0)</f>
        <v>0</v>
      </c>
      <c r="W2013" s="15">
        <f>IFERROR(_xlfn.IFNA(VLOOKUP(Fullmath[[#This Row],[M3]],$H$2:$L2012,2,FALSE),VLOOKUP(Fullmath[[#This Row],[M3]],$H2014:$L$2227,2,FALSE)),0)</f>
        <v>0</v>
      </c>
      <c r="X2013" s="16">
        <f>IFERROR(_xlfn.IFNA(VLOOKUP(Fullmath[[#This Row],[M3]],$H$2:$L2012,4,FALSE),VLOOKUP(Fullmath[[#This Row],[M3]],$H2014:$L$2227,4,FALSE)),0)</f>
        <v>0</v>
      </c>
      <c r="AA2013" s="15">
        <f>IFERROR(_xlfn.IFNA(VLOOKUP(Fullmath[[#This Row],[M4]],$H$2:$L2012,2,FALSE),VLOOKUP(Fullmath[[#This Row],[M4]],$H2014:$L$2227,2,FALSE)),0)</f>
        <v>0</v>
      </c>
      <c r="AB2013" s="16">
        <f>IFERROR(_xlfn.IFNA(VLOOKUP(Fullmath[[#This Row],[M4]],$H$2:$L2012,4,FALSE),VLOOKUP(Fullmath[[#This Row],[M4]],$H2014:$L$2227,4,FALSE)),0)</f>
        <v>0</v>
      </c>
      <c r="AE2013" s="15">
        <f>IFERROR(_xlfn.IFNA(VLOOKUP(Fullmath[[#This Row],[M5]],$H$2:$L2012,2,FALSE),VLOOKUP(Fullmath[[#This Row],[M5]],$H2014:$L$2227,2,FALSE)),0)</f>
        <v>0</v>
      </c>
      <c r="AF2013" s="16">
        <f>IFERROR(_xlfn.IFNA(VLOOKUP(Fullmath[[#This Row],[M5]],$H$2:$L2012,4,FALSE),VLOOKUP(Fullmath[[#This Row],[M5]],$H2014:$L$2227,4,FALSE)),0)</f>
        <v>0</v>
      </c>
      <c r="AI2013" s="15">
        <f>IFERROR(_xlfn.IFNA(VLOOKUP(Fullmath[[#This Row],[M6]],$H$2:$L2012,2,FALSE),VLOOKUP(Fullmath[[#This Row],[M6]],$H2014:$L$2227,2,FALSE)),0)</f>
        <v>0</v>
      </c>
      <c r="AJ2013" s="16">
        <f>IFERROR(_xlfn.IFNA(VLOOKUP(Fullmath[[#This Row],[M6]],$H$2:$L2012,4,FALSE),VLOOKUP(Fullmath[[#This Row],[M6]],$H2014:$L$2227,4,FALSE)),0)</f>
        <v>0</v>
      </c>
      <c r="AM2013" s="6">
        <f>(IFERROR(VLOOKUP(AK2013,Components[[Name]:[Price]],2,FALSE),0))</f>
        <v>0</v>
      </c>
      <c r="AP2013" s="6">
        <f>(IFERROR(VLOOKUP(AN2013,Components[[Name]:[Price]],2,FALSE),0))</f>
        <v>0</v>
      </c>
      <c r="AS2013" s="6">
        <f>(IFERROR(VLOOKUP(AQ2013,Components[[Name]:[Price]],2,FALSE),0))</f>
        <v>0</v>
      </c>
      <c r="AV2013" s="6">
        <f>(IFERROR(VLOOKUP(AT2013,Components[[Name]:[Price]],2,FALSE),0))</f>
        <v>0</v>
      </c>
      <c r="AY2013" s="6">
        <f>(IFERROR(VLOOKUP(AW2013,Components[[Name]:[Price]],2,FALSE),0))</f>
        <v>0</v>
      </c>
      <c r="BB2013" s="6">
        <f>(IFERROR(VLOOKUP(AZ2013,Components[[Name]:[Price]],2,FALSE),0))</f>
        <v>0</v>
      </c>
    </row>
    <row r="2014" spans="9:54" x14ac:dyDescent="0.2">
      <c r="I2014" s="7" t="e">
        <f>Fullmath[[#This Row],[Total CP]]/Fullmath[[#This Row],[Quantity]]</f>
        <v>#DIV/0!</v>
      </c>
      <c r="J20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4" s="6" t="e">
        <f>Fullmath[[#This Row],[Mat Cost]]/Fullmath[[#This Row],[Quantity]]</f>
        <v>#DIV/0!</v>
      </c>
      <c r="L20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4" s="14"/>
      <c r="O2014" s="15">
        <f>IFERROR(_xlfn.IFNA(VLOOKUP(Fullmath[[#This Row],[M1]],$H$2:$L2013,2,FALSE),VLOOKUP(Fullmath[[#This Row],[M1]],$H2015:$L$2227,2,FALSE)),0)</f>
        <v>0</v>
      </c>
      <c r="P2014" s="16">
        <f>IFERROR(_xlfn.IFNA(VLOOKUP(Fullmath[[#This Row],[M1]],$H$2:$L2013,4,FALSE),VLOOKUP(Fullmath[[#This Row],[M1]],$H2015:$L$2227,4,FALSE)),0)</f>
        <v>0</v>
      </c>
      <c r="S2014" s="15">
        <f>IFERROR(_xlfn.IFNA(VLOOKUP(Fullmath[[#This Row],[M2]],$H$2:$L2013,2,FALSE),VLOOKUP(Fullmath[[#This Row],[M2]],$H2015:$L$2227,2,FALSE)),0)</f>
        <v>0</v>
      </c>
      <c r="T2014" s="16">
        <f>IFERROR(_xlfn.IFNA(VLOOKUP(Fullmath[[#This Row],[M2]],$H$2:$L2013,4,FALSE),VLOOKUP(Fullmath[[#This Row],[M2]],$H2015:$L$2227,4,FALSE)),0)</f>
        <v>0</v>
      </c>
      <c r="W2014" s="15">
        <f>IFERROR(_xlfn.IFNA(VLOOKUP(Fullmath[[#This Row],[M3]],$H$2:$L2013,2,FALSE),VLOOKUP(Fullmath[[#This Row],[M3]],$H2015:$L$2227,2,FALSE)),0)</f>
        <v>0</v>
      </c>
      <c r="X2014" s="16">
        <f>IFERROR(_xlfn.IFNA(VLOOKUP(Fullmath[[#This Row],[M3]],$H$2:$L2013,4,FALSE),VLOOKUP(Fullmath[[#This Row],[M3]],$H2015:$L$2227,4,FALSE)),0)</f>
        <v>0</v>
      </c>
      <c r="AA2014" s="15">
        <f>IFERROR(_xlfn.IFNA(VLOOKUP(Fullmath[[#This Row],[M4]],$H$2:$L2013,2,FALSE),VLOOKUP(Fullmath[[#This Row],[M4]],$H2015:$L$2227,2,FALSE)),0)</f>
        <v>0</v>
      </c>
      <c r="AB2014" s="16">
        <f>IFERROR(_xlfn.IFNA(VLOOKUP(Fullmath[[#This Row],[M4]],$H$2:$L2013,4,FALSE),VLOOKUP(Fullmath[[#This Row],[M4]],$H2015:$L$2227,4,FALSE)),0)</f>
        <v>0</v>
      </c>
      <c r="AE2014" s="15">
        <f>IFERROR(_xlfn.IFNA(VLOOKUP(Fullmath[[#This Row],[M5]],$H$2:$L2013,2,FALSE),VLOOKUP(Fullmath[[#This Row],[M5]],$H2015:$L$2227,2,FALSE)),0)</f>
        <v>0</v>
      </c>
      <c r="AF2014" s="16">
        <f>IFERROR(_xlfn.IFNA(VLOOKUP(Fullmath[[#This Row],[M5]],$H$2:$L2013,4,FALSE),VLOOKUP(Fullmath[[#This Row],[M5]],$H2015:$L$2227,4,FALSE)),0)</f>
        <v>0</v>
      </c>
      <c r="AI2014" s="15">
        <f>IFERROR(_xlfn.IFNA(VLOOKUP(Fullmath[[#This Row],[M6]],$H$2:$L2013,2,FALSE),VLOOKUP(Fullmath[[#This Row],[M6]],$H2015:$L$2227,2,FALSE)),0)</f>
        <v>0</v>
      </c>
      <c r="AJ2014" s="16">
        <f>IFERROR(_xlfn.IFNA(VLOOKUP(Fullmath[[#This Row],[M6]],$H$2:$L2013,4,FALSE),VLOOKUP(Fullmath[[#This Row],[M6]],$H2015:$L$2227,4,FALSE)),0)</f>
        <v>0</v>
      </c>
      <c r="AM2014" s="6">
        <f>(IFERROR(VLOOKUP(AK2014,Components[[Name]:[Price]],2,FALSE),0))</f>
        <v>0</v>
      </c>
      <c r="AP2014" s="6">
        <f>(IFERROR(VLOOKUP(AN2014,Components[[Name]:[Price]],2,FALSE),0))</f>
        <v>0</v>
      </c>
      <c r="AS2014" s="6">
        <f>(IFERROR(VLOOKUP(AQ2014,Components[[Name]:[Price]],2,FALSE),0))</f>
        <v>0</v>
      </c>
      <c r="AV2014" s="6">
        <f>(IFERROR(VLOOKUP(AT2014,Components[[Name]:[Price]],2,FALSE),0))</f>
        <v>0</v>
      </c>
      <c r="AY2014" s="6">
        <f>(IFERROR(VLOOKUP(AW2014,Components[[Name]:[Price]],2,FALSE),0))</f>
        <v>0</v>
      </c>
      <c r="BB2014" s="6">
        <f>(IFERROR(VLOOKUP(AZ2014,Components[[Name]:[Price]],2,FALSE),0))</f>
        <v>0</v>
      </c>
    </row>
    <row r="2015" spans="9:54" x14ac:dyDescent="0.2">
      <c r="I2015" s="7" t="e">
        <f>Fullmath[[#This Row],[Total CP]]/Fullmath[[#This Row],[Quantity]]</f>
        <v>#DIV/0!</v>
      </c>
      <c r="J20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5" s="6" t="e">
        <f>Fullmath[[#This Row],[Mat Cost]]/Fullmath[[#This Row],[Quantity]]</f>
        <v>#DIV/0!</v>
      </c>
      <c r="L20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5" s="14"/>
      <c r="O2015" s="15">
        <f>IFERROR(_xlfn.IFNA(VLOOKUP(Fullmath[[#This Row],[M1]],$H$2:$L2014,2,FALSE),VLOOKUP(Fullmath[[#This Row],[M1]],$H2016:$L$2227,2,FALSE)),0)</f>
        <v>0</v>
      </c>
      <c r="P2015" s="16">
        <f>IFERROR(_xlfn.IFNA(VLOOKUP(Fullmath[[#This Row],[M1]],$H$2:$L2014,4,FALSE),VLOOKUP(Fullmath[[#This Row],[M1]],$H2016:$L$2227,4,FALSE)),0)</f>
        <v>0</v>
      </c>
      <c r="S2015" s="15">
        <f>IFERROR(_xlfn.IFNA(VLOOKUP(Fullmath[[#This Row],[M2]],$H$2:$L2014,2,FALSE),VLOOKUP(Fullmath[[#This Row],[M2]],$H2016:$L$2227,2,FALSE)),0)</f>
        <v>0</v>
      </c>
      <c r="T2015" s="16">
        <f>IFERROR(_xlfn.IFNA(VLOOKUP(Fullmath[[#This Row],[M2]],$H$2:$L2014,4,FALSE),VLOOKUP(Fullmath[[#This Row],[M2]],$H2016:$L$2227,4,FALSE)),0)</f>
        <v>0</v>
      </c>
      <c r="W2015" s="15">
        <f>IFERROR(_xlfn.IFNA(VLOOKUP(Fullmath[[#This Row],[M3]],$H$2:$L2014,2,FALSE),VLOOKUP(Fullmath[[#This Row],[M3]],$H2016:$L$2227,2,FALSE)),0)</f>
        <v>0</v>
      </c>
      <c r="X2015" s="16">
        <f>IFERROR(_xlfn.IFNA(VLOOKUP(Fullmath[[#This Row],[M3]],$H$2:$L2014,4,FALSE),VLOOKUP(Fullmath[[#This Row],[M3]],$H2016:$L$2227,4,FALSE)),0)</f>
        <v>0</v>
      </c>
      <c r="AA2015" s="15">
        <f>IFERROR(_xlfn.IFNA(VLOOKUP(Fullmath[[#This Row],[M4]],$H$2:$L2014,2,FALSE),VLOOKUP(Fullmath[[#This Row],[M4]],$H2016:$L$2227,2,FALSE)),0)</f>
        <v>0</v>
      </c>
      <c r="AB2015" s="16">
        <f>IFERROR(_xlfn.IFNA(VLOOKUP(Fullmath[[#This Row],[M4]],$H$2:$L2014,4,FALSE),VLOOKUP(Fullmath[[#This Row],[M4]],$H2016:$L$2227,4,FALSE)),0)</f>
        <v>0</v>
      </c>
      <c r="AE2015" s="15">
        <f>IFERROR(_xlfn.IFNA(VLOOKUP(Fullmath[[#This Row],[M5]],$H$2:$L2014,2,FALSE),VLOOKUP(Fullmath[[#This Row],[M5]],$H2016:$L$2227,2,FALSE)),0)</f>
        <v>0</v>
      </c>
      <c r="AF2015" s="16">
        <f>IFERROR(_xlfn.IFNA(VLOOKUP(Fullmath[[#This Row],[M5]],$H$2:$L2014,4,FALSE),VLOOKUP(Fullmath[[#This Row],[M5]],$H2016:$L$2227,4,FALSE)),0)</f>
        <v>0</v>
      </c>
      <c r="AI2015" s="15">
        <f>IFERROR(_xlfn.IFNA(VLOOKUP(Fullmath[[#This Row],[M6]],$H$2:$L2014,2,FALSE),VLOOKUP(Fullmath[[#This Row],[M6]],$H2016:$L$2227,2,FALSE)),0)</f>
        <v>0</v>
      </c>
      <c r="AJ2015" s="16">
        <f>IFERROR(_xlfn.IFNA(VLOOKUP(Fullmath[[#This Row],[M6]],$H$2:$L2014,4,FALSE),VLOOKUP(Fullmath[[#This Row],[M6]],$H2016:$L$2227,4,FALSE)),0)</f>
        <v>0</v>
      </c>
      <c r="AM2015" s="6">
        <f>(IFERROR(VLOOKUP(AK2015,Components[[Name]:[Price]],2,FALSE),0))</f>
        <v>0</v>
      </c>
      <c r="AP2015" s="6">
        <f>(IFERROR(VLOOKUP(AN2015,Components[[Name]:[Price]],2,FALSE),0))</f>
        <v>0</v>
      </c>
      <c r="AS2015" s="6">
        <f>(IFERROR(VLOOKUP(AQ2015,Components[[Name]:[Price]],2,FALSE),0))</f>
        <v>0</v>
      </c>
      <c r="AV2015" s="6">
        <f>(IFERROR(VLOOKUP(AT2015,Components[[Name]:[Price]],2,FALSE),0))</f>
        <v>0</v>
      </c>
      <c r="AY2015" s="6">
        <f>(IFERROR(VLOOKUP(AW2015,Components[[Name]:[Price]],2,FALSE),0))</f>
        <v>0</v>
      </c>
      <c r="BB2015" s="6">
        <f>(IFERROR(VLOOKUP(AZ2015,Components[[Name]:[Price]],2,FALSE),0))</f>
        <v>0</v>
      </c>
    </row>
    <row r="2016" spans="9:54" x14ac:dyDescent="0.2">
      <c r="I2016" s="7" t="e">
        <f>Fullmath[[#This Row],[Total CP]]/Fullmath[[#This Row],[Quantity]]</f>
        <v>#DIV/0!</v>
      </c>
      <c r="J20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6" s="6" t="e">
        <f>Fullmath[[#This Row],[Mat Cost]]/Fullmath[[#This Row],[Quantity]]</f>
        <v>#DIV/0!</v>
      </c>
      <c r="L20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6" s="14"/>
      <c r="O2016" s="15">
        <f>IFERROR(_xlfn.IFNA(VLOOKUP(Fullmath[[#This Row],[M1]],$H$2:$L2015,2,FALSE),VLOOKUP(Fullmath[[#This Row],[M1]],$H2017:$L$2227,2,FALSE)),0)</f>
        <v>0</v>
      </c>
      <c r="P2016" s="16">
        <f>IFERROR(_xlfn.IFNA(VLOOKUP(Fullmath[[#This Row],[M1]],$H$2:$L2015,4,FALSE),VLOOKUP(Fullmath[[#This Row],[M1]],$H2017:$L$2227,4,FALSE)),0)</f>
        <v>0</v>
      </c>
      <c r="S2016" s="15">
        <f>IFERROR(_xlfn.IFNA(VLOOKUP(Fullmath[[#This Row],[M2]],$H$2:$L2015,2,FALSE),VLOOKUP(Fullmath[[#This Row],[M2]],$H2017:$L$2227,2,FALSE)),0)</f>
        <v>0</v>
      </c>
      <c r="T2016" s="16">
        <f>IFERROR(_xlfn.IFNA(VLOOKUP(Fullmath[[#This Row],[M2]],$H$2:$L2015,4,FALSE),VLOOKUP(Fullmath[[#This Row],[M2]],$H2017:$L$2227,4,FALSE)),0)</f>
        <v>0</v>
      </c>
      <c r="W2016" s="15">
        <f>IFERROR(_xlfn.IFNA(VLOOKUP(Fullmath[[#This Row],[M3]],$H$2:$L2015,2,FALSE),VLOOKUP(Fullmath[[#This Row],[M3]],$H2017:$L$2227,2,FALSE)),0)</f>
        <v>0</v>
      </c>
      <c r="X2016" s="16">
        <f>IFERROR(_xlfn.IFNA(VLOOKUP(Fullmath[[#This Row],[M3]],$H$2:$L2015,4,FALSE),VLOOKUP(Fullmath[[#This Row],[M3]],$H2017:$L$2227,4,FALSE)),0)</f>
        <v>0</v>
      </c>
      <c r="AA2016" s="15">
        <f>IFERROR(_xlfn.IFNA(VLOOKUP(Fullmath[[#This Row],[M4]],$H$2:$L2015,2,FALSE),VLOOKUP(Fullmath[[#This Row],[M4]],$H2017:$L$2227,2,FALSE)),0)</f>
        <v>0</v>
      </c>
      <c r="AB2016" s="16">
        <f>IFERROR(_xlfn.IFNA(VLOOKUP(Fullmath[[#This Row],[M4]],$H$2:$L2015,4,FALSE),VLOOKUP(Fullmath[[#This Row],[M4]],$H2017:$L$2227,4,FALSE)),0)</f>
        <v>0</v>
      </c>
      <c r="AE2016" s="15">
        <f>IFERROR(_xlfn.IFNA(VLOOKUP(Fullmath[[#This Row],[M5]],$H$2:$L2015,2,FALSE),VLOOKUP(Fullmath[[#This Row],[M5]],$H2017:$L$2227,2,FALSE)),0)</f>
        <v>0</v>
      </c>
      <c r="AF2016" s="16">
        <f>IFERROR(_xlfn.IFNA(VLOOKUP(Fullmath[[#This Row],[M5]],$H$2:$L2015,4,FALSE),VLOOKUP(Fullmath[[#This Row],[M5]],$H2017:$L$2227,4,FALSE)),0)</f>
        <v>0</v>
      </c>
      <c r="AI2016" s="15">
        <f>IFERROR(_xlfn.IFNA(VLOOKUP(Fullmath[[#This Row],[M6]],$H$2:$L2015,2,FALSE),VLOOKUP(Fullmath[[#This Row],[M6]],$H2017:$L$2227,2,FALSE)),0)</f>
        <v>0</v>
      </c>
      <c r="AJ2016" s="16">
        <f>IFERROR(_xlfn.IFNA(VLOOKUP(Fullmath[[#This Row],[M6]],$H$2:$L2015,4,FALSE),VLOOKUP(Fullmath[[#This Row],[M6]],$H2017:$L$2227,4,FALSE)),0)</f>
        <v>0</v>
      </c>
      <c r="AM2016" s="6">
        <f>(IFERROR(VLOOKUP(AK2016,Components[[Name]:[Price]],2,FALSE),0))</f>
        <v>0</v>
      </c>
      <c r="AP2016" s="6">
        <f>(IFERROR(VLOOKUP(AN2016,Components[[Name]:[Price]],2,FALSE),0))</f>
        <v>0</v>
      </c>
      <c r="AS2016" s="6">
        <f>(IFERROR(VLOOKUP(AQ2016,Components[[Name]:[Price]],2,FALSE),0))</f>
        <v>0</v>
      </c>
      <c r="AV2016" s="6">
        <f>(IFERROR(VLOOKUP(AT2016,Components[[Name]:[Price]],2,FALSE),0))</f>
        <v>0</v>
      </c>
      <c r="AY2016" s="6">
        <f>(IFERROR(VLOOKUP(AW2016,Components[[Name]:[Price]],2,FALSE),0))</f>
        <v>0</v>
      </c>
      <c r="BB2016" s="6">
        <f>(IFERROR(VLOOKUP(AZ2016,Components[[Name]:[Price]],2,FALSE),0))</f>
        <v>0</v>
      </c>
    </row>
    <row r="2017" spans="9:54" x14ac:dyDescent="0.2">
      <c r="I2017" s="7" t="e">
        <f>Fullmath[[#This Row],[Total CP]]/Fullmath[[#This Row],[Quantity]]</f>
        <v>#DIV/0!</v>
      </c>
      <c r="J20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7" s="6" t="e">
        <f>Fullmath[[#This Row],[Mat Cost]]/Fullmath[[#This Row],[Quantity]]</f>
        <v>#DIV/0!</v>
      </c>
      <c r="L20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7" s="14"/>
      <c r="O2017" s="15">
        <f>IFERROR(_xlfn.IFNA(VLOOKUP(Fullmath[[#This Row],[M1]],$H$2:$L2016,2,FALSE),VLOOKUP(Fullmath[[#This Row],[M1]],$H2018:$L$2227,2,FALSE)),0)</f>
        <v>0</v>
      </c>
      <c r="P2017" s="16">
        <f>IFERROR(_xlfn.IFNA(VLOOKUP(Fullmath[[#This Row],[M1]],$H$2:$L2016,4,FALSE),VLOOKUP(Fullmath[[#This Row],[M1]],$H2018:$L$2227,4,FALSE)),0)</f>
        <v>0</v>
      </c>
      <c r="S2017" s="15">
        <f>IFERROR(_xlfn.IFNA(VLOOKUP(Fullmath[[#This Row],[M2]],$H$2:$L2016,2,FALSE),VLOOKUP(Fullmath[[#This Row],[M2]],$H2018:$L$2227,2,FALSE)),0)</f>
        <v>0</v>
      </c>
      <c r="T2017" s="16">
        <f>IFERROR(_xlfn.IFNA(VLOOKUP(Fullmath[[#This Row],[M2]],$H$2:$L2016,4,FALSE),VLOOKUP(Fullmath[[#This Row],[M2]],$H2018:$L$2227,4,FALSE)),0)</f>
        <v>0</v>
      </c>
      <c r="W2017" s="15">
        <f>IFERROR(_xlfn.IFNA(VLOOKUP(Fullmath[[#This Row],[M3]],$H$2:$L2016,2,FALSE),VLOOKUP(Fullmath[[#This Row],[M3]],$H2018:$L$2227,2,FALSE)),0)</f>
        <v>0</v>
      </c>
      <c r="X2017" s="16">
        <f>IFERROR(_xlfn.IFNA(VLOOKUP(Fullmath[[#This Row],[M3]],$H$2:$L2016,4,FALSE),VLOOKUP(Fullmath[[#This Row],[M3]],$H2018:$L$2227,4,FALSE)),0)</f>
        <v>0</v>
      </c>
      <c r="AA2017" s="15">
        <f>IFERROR(_xlfn.IFNA(VLOOKUP(Fullmath[[#This Row],[M4]],$H$2:$L2016,2,FALSE),VLOOKUP(Fullmath[[#This Row],[M4]],$H2018:$L$2227,2,FALSE)),0)</f>
        <v>0</v>
      </c>
      <c r="AB2017" s="16">
        <f>IFERROR(_xlfn.IFNA(VLOOKUP(Fullmath[[#This Row],[M4]],$H$2:$L2016,4,FALSE),VLOOKUP(Fullmath[[#This Row],[M4]],$H2018:$L$2227,4,FALSE)),0)</f>
        <v>0</v>
      </c>
      <c r="AE2017" s="15">
        <f>IFERROR(_xlfn.IFNA(VLOOKUP(Fullmath[[#This Row],[M5]],$H$2:$L2016,2,FALSE),VLOOKUP(Fullmath[[#This Row],[M5]],$H2018:$L$2227,2,FALSE)),0)</f>
        <v>0</v>
      </c>
      <c r="AF2017" s="16">
        <f>IFERROR(_xlfn.IFNA(VLOOKUP(Fullmath[[#This Row],[M5]],$H$2:$L2016,4,FALSE),VLOOKUP(Fullmath[[#This Row],[M5]],$H2018:$L$2227,4,FALSE)),0)</f>
        <v>0</v>
      </c>
      <c r="AI2017" s="15">
        <f>IFERROR(_xlfn.IFNA(VLOOKUP(Fullmath[[#This Row],[M6]],$H$2:$L2016,2,FALSE),VLOOKUP(Fullmath[[#This Row],[M6]],$H2018:$L$2227,2,FALSE)),0)</f>
        <v>0</v>
      </c>
      <c r="AJ2017" s="16">
        <f>IFERROR(_xlfn.IFNA(VLOOKUP(Fullmath[[#This Row],[M6]],$H$2:$L2016,4,FALSE),VLOOKUP(Fullmath[[#This Row],[M6]],$H2018:$L$2227,4,FALSE)),0)</f>
        <v>0</v>
      </c>
      <c r="AM2017" s="6">
        <f>(IFERROR(VLOOKUP(AK2017,Components[[Name]:[Price]],2,FALSE),0))</f>
        <v>0</v>
      </c>
      <c r="AP2017" s="6">
        <f>(IFERROR(VLOOKUP(AN2017,Components[[Name]:[Price]],2,FALSE),0))</f>
        <v>0</v>
      </c>
      <c r="AS2017" s="6">
        <f>(IFERROR(VLOOKUP(AQ2017,Components[[Name]:[Price]],2,FALSE),0))</f>
        <v>0</v>
      </c>
      <c r="AV2017" s="6">
        <f>(IFERROR(VLOOKUP(AT2017,Components[[Name]:[Price]],2,FALSE),0))</f>
        <v>0</v>
      </c>
      <c r="AY2017" s="6">
        <f>(IFERROR(VLOOKUP(AW2017,Components[[Name]:[Price]],2,FALSE),0))</f>
        <v>0</v>
      </c>
      <c r="BB2017" s="6">
        <f>(IFERROR(VLOOKUP(AZ2017,Components[[Name]:[Price]],2,FALSE),0))</f>
        <v>0</v>
      </c>
    </row>
    <row r="2018" spans="9:54" x14ac:dyDescent="0.2">
      <c r="I2018" s="7" t="e">
        <f>Fullmath[[#This Row],[Total CP]]/Fullmath[[#This Row],[Quantity]]</f>
        <v>#DIV/0!</v>
      </c>
      <c r="J20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8" s="6" t="e">
        <f>Fullmath[[#This Row],[Mat Cost]]/Fullmath[[#This Row],[Quantity]]</f>
        <v>#DIV/0!</v>
      </c>
      <c r="L20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8" s="14"/>
      <c r="O2018" s="15">
        <f>IFERROR(_xlfn.IFNA(VLOOKUP(Fullmath[[#This Row],[M1]],$H$2:$L2017,2,FALSE),VLOOKUP(Fullmath[[#This Row],[M1]],$H2019:$L$2227,2,FALSE)),0)</f>
        <v>0</v>
      </c>
      <c r="P2018" s="16">
        <f>IFERROR(_xlfn.IFNA(VLOOKUP(Fullmath[[#This Row],[M1]],$H$2:$L2017,4,FALSE),VLOOKUP(Fullmath[[#This Row],[M1]],$H2019:$L$2227,4,FALSE)),0)</f>
        <v>0</v>
      </c>
      <c r="S2018" s="15">
        <f>IFERROR(_xlfn.IFNA(VLOOKUP(Fullmath[[#This Row],[M2]],$H$2:$L2017,2,FALSE),VLOOKUP(Fullmath[[#This Row],[M2]],$H2019:$L$2227,2,FALSE)),0)</f>
        <v>0</v>
      </c>
      <c r="T2018" s="16">
        <f>IFERROR(_xlfn.IFNA(VLOOKUP(Fullmath[[#This Row],[M2]],$H$2:$L2017,4,FALSE),VLOOKUP(Fullmath[[#This Row],[M2]],$H2019:$L$2227,4,FALSE)),0)</f>
        <v>0</v>
      </c>
      <c r="W2018" s="15">
        <f>IFERROR(_xlfn.IFNA(VLOOKUP(Fullmath[[#This Row],[M3]],$H$2:$L2017,2,FALSE),VLOOKUP(Fullmath[[#This Row],[M3]],$H2019:$L$2227,2,FALSE)),0)</f>
        <v>0</v>
      </c>
      <c r="X2018" s="16">
        <f>IFERROR(_xlfn.IFNA(VLOOKUP(Fullmath[[#This Row],[M3]],$H$2:$L2017,4,FALSE),VLOOKUP(Fullmath[[#This Row],[M3]],$H2019:$L$2227,4,FALSE)),0)</f>
        <v>0</v>
      </c>
      <c r="AA2018" s="15">
        <f>IFERROR(_xlfn.IFNA(VLOOKUP(Fullmath[[#This Row],[M4]],$H$2:$L2017,2,FALSE),VLOOKUP(Fullmath[[#This Row],[M4]],$H2019:$L$2227,2,FALSE)),0)</f>
        <v>0</v>
      </c>
      <c r="AB2018" s="16">
        <f>IFERROR(_xlfn.IFNA(VLOOKUP(Fullmath[[#This Row],[M4]],$H$2:$L2017,4,FALSE),VLOOKUP(Fullmath[[#This Row],[M4]],$H2019:$L$2227,4,FALSE)),0)</f>
        <v>0</v>
      </c>
      <c r="AE2018" s="15">
        <f>IFERROR(_xlfn.IFNA(VLOOKUP(Fullmath[[#This Row],[M5]],$H$2:$L2017,2,FALSE),VLOOKUP(Fullmath[[#This Row],[M5]],$H2019:$L$2227,2,FALSE)),0)</f>
        <v>0</v>
      </c>
      <c r="AF2018" s="16">
        <f>IFERROR(_xlfn.IFNA(VLOOKUP(Fullmath[[#This Row],[M5]],$H$2:$L2017,4,FALSE),VLOOKUP(Fullmath[[#This Row],[M5]],$H2019:$L$2227,4,FALSE)),0)</f>
        <v>0</v>
      </c>
      <c r="AI2018" s="15">
        <f>IFERROR(_xlfn.IFNA(VLOOKUP(Fullmath[[#This Row],[M6]],$H$2:$L2017,2,FALSE),VLOOKUP(Fullmath[[#This Row],[M6]],$H2019:$L$2227,2,FALSE)),0)</f>
        <v>0</v>
      </c>
      <c r="AJ2018" s="16">
        <f>IFERROR(_xlfn.IFNA(VLOOKUP(Fullmath[[#This Row],[M6]],$H$2:$L2017,4,FALSE),VLOOKUP(Fullmath[[#This Row],[M6]],$H2019:$L$2227,4,FALSE)),0)</f>
        <v>0</v>
      </c>
      <c r="AM2018" s="6">
        <f>(IFERROR(VLOOKUP(AK2018,Components[[Name]:[Price]],2,FALSE),0))</f>
        <v>0</v>
      </c>
      <c r="AP2018" s="6">
        <f>(IFERROR(VLOOKUP(AN2018,Components[[Name]:[Price]],2,FALSE),0))</f>
        <v>0</v>
      </c>
      <c r="AS2018" s="6">
        <f>(IFERROR(VLOOKUP(AQ2018,Components[[Name]:[Price]],2,FALSE),0))</f>
        <v>0</v>
      </c>
      <c r="AV2018" s="6">
        <f>(IFERROR(VLOOKUP(AT2018,Components[[Name]:[Price]],2,FALSE),0))</f>
        <v>0</v>
      </c>
      <c r="AY2018" s="6">
        <f>(IFERROR(VLOOKUP(AW2018,Components[[Name]:[Price]],2,FALSE),0))</f>
        <v>0</v>
      </c>
      <c r="BB2018" s="6">
        <f>(IFERROR(VLOOKUP(AZ2018,Components[[Name]:[Price]],2,FALSE),0))</f>
        <v>0</v>
      </c>
    </row>
    <row r="2019" spans="9:54" x14ac:dyDescent="0.2">
      <c r="I2019" s="7" t="e">
        <f>Fullmath[[#This Row],[Total CP]]/Fullmath[[#This Row],[Quantity]]</f>
        <v>#DIV/0!</v>
      </c>
      <c r="J20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19" s="6" t="e">
        <f>Fullmath[[#This Row],[Mat Cost]]/Fullmath[[#This Row],[Quantity]]</f>
        <v>#DIV/0!</v>
      </c>
      <c r="L20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19" s="14"/>
      <c r="O2019" s="15">
        <f>IFERROR(_xlfn.IFNA(VLOOKUP(Fullmath[[#This Row],[M1]],$H$2:$L2018,2,FALSE),VLOOKUP(Fullmath[[#This Row],[M1]],$H2020:$L$2227,2,FALSE)),0)</f>
        <v>0</v>
      </c>
      <c r="P2019" s="16">
        <f>IFERROR(_xlfn.IFNA(VLOOKUP(Fullmath[[#This Row],[M1]],$H$2:$L2018,4,FALSE),VLOOKUP(Fullmath[[#This Row],[M1]],$H2020:$L$2227,4,FALSE)),0)</f>
        <v>0</v>
      </c>
      <c r="S2019" s="15">
        <f>IFERROR(_xlfn.IFNA(VLOOKUP(Fullmath[[#This Row],[M2]],$H$2:$L2018,2,FALSE),VLOOKUP(Fullmath[[#This Row],[M2]],$H2020:$L$2227,2,FALSE)),0)</f>
        <v>0</v>
      </c>
      <c r="T2019" s="16">
        <f>IFERROR(_xlfn.IFNA(VLOOKUP(Fullmath[[#This Row],[M2]],$H$2:$L2018,4,FALSE),VLOOKUP(Fullmath[[#This Row],[M2]],$H2020:$L$2227,4,FALSE)),0)</f>
        <v>0</v>
      </c>
      <c r="W2019" s="15">
        <f>IFERROR(_xlfn.IFNA(VLOOKUP(Fullmath[[#This Row],[M3]],$H$2:$L2018,2,FALSE),VLOOKUP(Fullmath[[#This Row],[M3]],$H2020:$L$2227,2,FALSE)),0)</f>
        <v>0</v>
      </c>
      <c r="X2019" s="16">
        <f>IFERROR(_xlfn.IFNA(VLOOKUP(Fullmath[[#This Row],[M3]],$H$2:$L2018,4,FALSE),VLOOKUP(Fullmath[[#This Row],[M3]],$H2020:$L$2227,4,FALSE)),0)</f>
        <v>0</v>
      </c>
      <c r="AA2019" s="15">
        <f>IFERROR(_xlfn.IFNA(VLOOKUP(Fullmath[[#This Row],[M4]],$H$2:$L2018,2,FALSE),VLOOKUP(Fullmath[[#This Row],[M4]],$H2020:$L$2227,2,FALSE)),0)</f>
        <v>0</v>
      </c>
      <c r="AB2019" s="16">
        <f>IFERROR(_xlfn.IFNA(VLOOKUP(Fullmath[[#This Row],[M4]],$H$2:$L2018,4,FALSE),VLOOKUP(Fullmath[[#This Row],[M4]],$H2020:$L$2227,4,FALSE)),0)</f>
        <v>0</v>
      </c>
      <c r="AE2019" s="15">
        <f>IFERROR(_xlfn.IFNA(VLOOKUP(Fullmath[[#This Row],[M5]],$H$2:$L2018,2,FALSE),VLOOKUP(Fullmath[[#This Row],[M5]],$H2020:$L$2227,2,FALSE)),0)</f>
        <v>0</v>
      </c>
      <c r="AF2019" s="16">
        <f>IFERROR(_xlfn.IFNA(VLOOKUP(Fullmath[[#This Row],[M5]],$H$2:$L2018,4,FALSE),VLOOKUP(Fullmath[[#This Row],[M5]],$H2020:$L$2227,4,FALSE)),0)</f>
        <v>0</v>
      </c>
      <c r="AI2019" s="15">
        <f>IFERROR(_xlfn.IFNA(VLOOKUP(Fullmath[[#This Row],[M6]],$H$2:$L2018,2,FALSE),VLOOKUP(Fullmath[[#This Row],[M6]],$H2020:$L$2227,2,FALSE)),0)</f>
        <v>0</v>
      </c>
      <c r="AJ2019" s="16">
        <f>IFERROR(_xlfn.IFNA(VLOOKUP(Fullmath[[#This Row],[M6]],$H$2:$L2018,4,FALSE),VLOOKUP(Fullmath[[#This Row],[M6]],$H2020:$L$2227,4,FALSE)),0)</f>
        <v>0</v>
      </c>
      <c r="AM2019" s="6">
        <f>(IFERROR(VLOOKUP(AK2019,Components[[Name]:[Price]],2,FALSE),0))</f>
        <v>0</v>
      </c>
      <c r="AP2019" s="6">
        <f>(IFERROR(VLOOKUP(AN2019,Components[[Name]:[Price]],2,FALSE),0))</f>
        <v>0</v>
      </c>
      <c r="AS2019" s="6">
        <f>(IFERROR(VLOOKUP(AQ2019,Components[[Name]:[Price]],2,FALSE),0))</f>
        <v>0</v>
      </c>
      <c r="AV2019" s="6">
        <f>(IFERROR(VLOOKUP(AT2019,Components[[Name]:[Price]],2,FALSE),0))</f>
        <v>0</v>
      </c>
      <c r="AY2019" s="6">
        <f>(IFERROR(VLOOKUP(AW2019,Components[[Name]:[Price]],2,FALSE),0))</f>
        <v>0</v>
      </c>
      <c r="BB2019" s="6">
        <f>(IFERROR(VLOOKUP(AZ2019,Components[[Name]:[Price]],2,FALSE),0))</f>
        <v>0</v>
      </c>
    </row>
    <row r="2020" spans="9:54" x14ac:dyDescent="0.2">
      <c r="I2020" s="7" t="e">
        <f>Fullmath[[#This Row],[Total CP]]/Fullmath[[#This Row],[Quantity]]</f>
        <v>#DIV/0!</v>
      </c>
      <c r="J20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0" s="6" t="e">
        <f>Fullmath[[#This Row],[Mat Cost]]/Fullmath[[#This Row],[Quantity]]</f>
        <v>#DIV/0!</v>
      </c>
      <c r="L20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0" s="14"/>
      <c r="O2020" s="15">
        <f>IFERROR(_xlfn.IFNA(VLOOKUP(Fullmath[[#This Row],[M1]],$H$2:$L2019,2,FALSE),VLOOKUP(Fullmath[[#This Row],[M1]],$H2021:$L$2227,2,FALSE)),0)</f>
        <v>0</v>
      </c>
      <c r="P2020" s="16">
        <f>IFERROR(_xlfn.IFNA(VLOOKUP(Fullmath[[#This Row],[M1]],$H$2:$L2019,4,FALSE),VLOOKUP(Fullmath[[#This Row],[M1]],$H2021:$L$2227,4,FALSE)),0)</f>
        <v>0</v>
      </c>
      <c r="S2020" s="15">
        <f>IFERROR(_xlfn.IFNA(VLOOKUP(Fullmath[[#This Row],[M2]],$H$2:$L2019,2,FALSE),VLOOKUP(Fullmath[[#This Row],[M2]],$H2021:$L$2227,2,FALSE)),0)</f>
        <v>0</v>
      </c>
      <c r="T2020" s="16">
        <f>IFERROR(_xlfn.IFNA(VLOOKUP(Fullmath[[#This Row],[M2]],$H$2:$L2019,4,FALSE),VLOOKUP(Fullmath[[#This Row],[M2]],$H2021:$L$2227,4,FALSE)),0)</f>
        <v>0</v>
      </c>
      <c r="W2020" s="15">
        <f>IFERROR(_xlfn.IFNA(VLOOKUP(Fullmath[[#This Row],[M3]],$H$2:$L2019,2,FALSE),VLOOKUP(Fullmath[[#This Row],[M3]],$H2021:$L$2227,2,FALSE)),0)</f>
        <v>0</v>
      </c>
      <c r="X2020" s="16">
        <f>IFERROR(_xlfn.IFNA(VLOOKUP(Fullmath[[#This Row],[M3]],$H$2:$L2019,4,FALSE),VLOOKUP(Fullmath[[#This Row],[M3]],$H2021:$L$2227,4,FALSE)),0)</f>
        <v>0</v>
      </c>
      <c r="AA2020" s="15">
        <f>IFERROR(_xlfn.IFNA(VLOOKUP(Fullmath[[#This Row],[M4]],$H$2:$L2019,2,FALSE),VLOOKUP(Fullmath[[#This Row],[M4]],$H2021:$L$2227,2,FALSE)),0)</f>
        <v>0</v>
      </c>
      <c r="AB2020" s="16">
        <f>IFERROR(_xlfn.IFNA(VLOOKUP(Fullmath[[#This Row],[M4]],$H$2:$L2019,4,FALSE),VLOOKUP(Fullmath[[#This Row],[M4]],$H2021:$L$2227,4,FALSE)),0)</f>
        <v>0</v>
      </c>
      <c r="AE2020" s="15">
        <f>IFERROR(_xlfn.IFNA(VLOOKUP(Fullmath[[#This Row],[M5]],$H$2:$L2019,2,FALSE),VLOOKUP(Fullmath[[#This Row],[M5]],$H2021:$L$2227,2,FALSE)),0)</f>
        <v>0</v>
      </c>
      <c r="AF2020" s="16">
        <f>IFERROR(_xlfn.IFNA(VLOOKUP(Fullmath[[#This Row],[M5]],$H$2:$L2019,4,FALSE),VLOOKUP(Fullmath[[#This Row],[M5]],$H2021:$L$2227,4,FALSE)),0)</f>
        <v>0</v>
      </c>
      <c r="AI2020" s="15">
        <f>IFERROR(_xlfn.IFNA(VLOOKUP(Fullmath[[#This Row],[M6]],$H$2:$L2019,2,FALSE),VLOOKUP(Fullmath[[#This Row],[M6]],$H2021:$L$2227,2,FALSE)),0)</f>
        <v>0</v>
      </c>
      <c r="AJ2020" s="16">
        <f>IFERROR(_xlfn.IFNA(VLOOKUP(Fullmath[[#This Row],[M6]],$H$2:$L2019,4,FALSE),VLOOKUP(Fullmath[[#This Row],[M6]],$H2021:$L$2227,4,FALSE)),0)</f>
        <v>0</v>
      </c>
      <c r="AM2020" s="6">
        <f>(IFERROR(VLOOKUP(AK2020,Components[[Name]:[Price]],2,FALSE),0))</f>
        <v>0</v>
      </c>
      <c r="AP2020" s="6">
        <f>(IFERROR(VLOOKUP(AN2020,Components[[Name]:[Price]],2,FALSE),0))</f>
        <v>0</v>
      </c>
      <c r="AS2020" s="6">
        <f>(IFERROR(VLOOKUP(AQ2020,Components[[Name]:[Price]],2,FALSE),0))</f>
        <v>0</v>
      </c>
      <c r="AV2020" s="6">
        <f>(IFERROR(VLOOKUP(AT2020,Components[[Name]:[Price]],2,FALSE),0))</f>
        <v>0</v>
      </c>
      <c r="AY2020" s="6">
        <f>(IFERROR(VLOOKUP(AW2020,Components[[Name]:[Price]],2,FALSE),0))</f>
        <v>0</v>
      </c>
      <c r="BB2020" s="6">
        <f>(IFERROR(VLOOKUP(AZ2020,Components[[Name]:[Price]],2,FALSE),0))</f>
        <v>0</v>
      </c>
    </row>
    <row r="2021" spans="9:54" x14ac:dyDescent="0.2">
      <c r="I2021" s="7" t="e">
        <f>Fullmath[[#This Row],[Total CP]]/Fullmath[[#This Row],[Quantity]]</f>
        <v>#DIV/0!</v>
      </c>
      <c r="J20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1" s="6" t="e">
        <f>Fullmath[[#This Row],[Mat Cost]]/Fullmath[[#This Row],[Quantity]]</f>
        <v>#DIV/0!</v>
      </c>
      <c r="L20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1" s="14"/>
      <c r="O2021" s="15">
        <f>IFERROR(_xlfn.IFNA(VLOOKUP(Fullmath[[#This Row],[M1]],$H$2:$L2020,2,FALSE),VLOOKUP(Fullmath[[#This Row],[M1]],$H2022:$L$2227,2,FALSE)),0)</f>
        <v>0</v>
      </c>
      <c r="P2021" s="16">
        <f>IFERROR(_xlfn.IFNA(VLOOKUP(Fullmath[[#This Row],[M1]],$H$2:$L2020,4,FALSE),VLOOKUP(Fullmath[[#This Row],[M1]],$H2022:$L$2227,4,FALSE)),0)</f>
        <v>0</v>
      </c>
      <c r="S2021" s="15">
        <f>IFERROR(_xlfn.IFNA(VLOOKUP(Fullmath[[#This Row],[M2]],$H$2:$L2020,2,FALSE),VLOOKUP(Fullmath[[#This Row],[M2]],$H2022:$L$2227,2,FALSE)),0)</f>
        <v>0</v>
      </c>
      <c r="T2021" s="16">
        <f>IFERROR(_xlfn.IFNA(VLOOKUP(Fullmath[[#This Row],[M2]],$H$2:$L2020,4,FALSE),VLOOKUP(Fullmath[[#This Row],[M2]],$H2022:$L$2227,4,FALSE)),0)</f>
        <v>0</v>
      </c>
      <c r="W2021" s="15">
        <f>IFERROR(_xlfn.IFNA(VLOOKUP(Fullmath[[#This Row],[M3]],$H$2:$L2020,2,FALSE),VLOOKUP(Fullmath[[#This Row],[M3]],$H2022:$L$2227,2,FALSE)),0)</f>
        <v>0</v>
      </c>
      <c r="X2021" s="16">
        <f>IFERROR(_xlfn.IFNA(VLOOKUP(Fullmath[[#This Row],[M3]],$H$2:$L2020,4,FALSE),VLOOKUP(Fullmath[[#This Row],[M3]],$H2022:$L$2227,4,FALSE)),0)</f>
        <v>0</v>
      </c>
      <c r="AA2021" s="15">
        <f>IFERROR(_xlfn.IFNA(VLOOKUP(Fullmath[[#This Row],[M4]],$H$2:$L2020,2,FALSE),VLOOKUP(Fullmath[[#This Row],[M4]],$H2022:$L$2227,2,FALSE)),0)</f>
        <v>0</v>
      </c>
      <c r="AB2021" s="16">
        <f>IFERROR(_xlfn.IFNA(VLOOKUP(Fullmath[[#This Row],[M4]],$H$2:$L2020,4,FALSE),VLOOKUP(Fullmath[[#This Row],[M4]],$H2022:$L$2227,4,FALSE)),0)</f>
        <v>0</v>
      </c>
      <c r="AE2021" s="15">
        <f>IFERROR(_xlfn.IFNA(VLOOKUP(Fullmath[[#This Row],[M5]],$H$2:$L2020,2,FALSE),VLOOKUP(Fullmath[[#This Row],[M5]],$H2022:$L$2227,2,FALSE)),0)</f>
        <v>0</v>
      </c>
      <c r="AF2021" s="16">
        <f>IFERROR(_xlfn.IFNA(VLOOKUP(Fullmath[[#This Row],[M5]],$H$2:$L2020,4,FALSE),VLOOKUP(Fullmath[[#This Row],[M5]],$H2022:$L$2227,4,FALSE)),0)</f>
        <v>0</v>
      </c>
      <c r="AI2021" s="15">
        <f>IFERROR(_xlfn.IFNA(VLOOKUP(Fullmath[[#This Row],[M6]],$H$2:$L2020,2,FALSE),VLOOKUP(Fullmath[[#This Row],[M6]],$H2022:$L$2227,2,FALSE)),0)</f>
        <v>0</v>
      </c>
      <c r="AJ2021" s="16">
        <f>IFERROR(_xlfn.IFNA(VLOOKUP(Fullmath[[#This Row],[M6]],$H$2:$L2020,4,FALSE),VLOOKUP(Fullmath[[#This Row],[M6]],$H2022:$L$2227,4,FALSE)),0)</f>
        <v>0</v>
      </c>
      <c r="AM2021" s="6">
        <f>(IFERROR(VLOOKUP(AK2021,Components[[Name]:[Price]],2,FALSE),0))</f>
        <v>0</v>
      </c>
      <c r="AP2021" s="6">
        <f>(IFERROR(VLOOKUP(AN2021,Components[[Name]:[Price]],2,FALSE),0))</f>
        <v>0</v>
      </c>
      <c r="AS2021" s="6">
        <f>(IFERROR(VLOOKUP(AQ2021,Components[[Name]:[Price]],2,FALSE),0))</f>
        <v>0</v>
      </c>
      <c r="AV2021" s="6">
        <f>(IFERROR(VLOOKUP(AT2021,Components[[Name]:[Price]],2,FALSE),0))</f>
        <v>0</v>
      </c>
      <c r="AY2021" s="6">
        <f>(IFERROR(VLOOKUP(AW2021,Components[[Name]:[Price]],2,FALSE),0))</f>
        <v>0</v>
      </c>
      <c r="BB2021" s="6">
        <f>(IFERROR(VLOOKUP(AZ2021,Components[[Name]:[Price]],2,FALSE),0))</f>
        <v>0</v>
      </c>
    </row>
    <row r="2022" spans="9:54" x14ac:dyDescent="0.2">
      <c r="I2022" s="7" t="e">
        <f>Fullmath[[#This Row],[Total CP]]/Fullmath[[#This Row],[Quantity]]</f>
        <v>#DIV/0!</v>
      </c>
      <c r="J20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2" s="6" t="e">
        <f>Fullmath[[#This Row],[Mat Cost]]/Fullmath[[#This Row],[Quantity]]</f>
        <v>#DIV/0!</v>
      </c>
      <c r="L20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2" s="14"/>
      <c r="O2022" s="15">
        <f>IFERROR(_xlfn.IFNA(VLOOKUP(Fullmath[[#This Row],[M1]],$H$2:$L2021,2,FALSE),VLOOKUP(Fullmath[[#This Row],[M1]],$H2023:$L$2227,2,FALSE)),0)</f>
        <v>0</v>
      </c>
      <c r="P2022" s="16">
        <f>IFERROR(_xlfn.IFNA(VLOOKUP(Fullmath[[#This Row],[M1]],$H$2:$L2021,4,FALSE),VLOOKUP(Fullmath[[#This Row],[M1]],$H2023:$L$2227,4,FALSE)),0)</f>
        <v>0</v>
      </c>
      <c r="S2022" s="15">
        <f>IFERROR(_xlfn.IFNA(VLOOKUP(Fullmath[[#This Row],[M2]],$H$2:$L2021,2,FALSE),VLOOKUP(Fullmath[[#This Row],[M2]],$H2023:$L$2227,2,FALSE)),0)</f>
        <v>0</v>
      </c>
      <c r="T2022" s="16">
        <f>IFERROR(_xlfn.IFNA(VLOOKUP(Fullmath[[#This Row],[M2]],$H$2:$L2021,4,FALSE),VLOOKUP(Fullmath[[#This Row],[M2]],$H2023:$L$2227,4,FALSE)),0)</f>
        <v>0</v>
      </c>
      <c r="W2022" s="15">
        <f>IFERROR(_xlfn.IFNA(VLOOKUP(Fullmath[[#This Row],[M3]],$H$2:$L2021,2,FALSE),VLOOKUP(Fullmath[[#This Row],[M3]],$H2023:$L$2227,2,FALSE)),0)</f>
        <v>0</v>
      </c>
      <c r="X2022" s="16">
        <f>IFERROR(_xlfn.IFNA(VLOOKUP(Fullmath[[#This Row],[M3]],$H$2:$L2021,4,FALSE),VLOOKUP(Fullmath[[#This Row],[M3]],$H2023:$L$2227,4,FALSE)),0)</f>
        <v>0</v>
      </c>
      <c r="AA2022" s="15">
        <f>IFERROR(_xlfn.IFNA(VLOOKUP(Fullmath[[#This Row],[M4]],$H$2:$L2021,2,FALSE),VLOOKUP(Fullmath[[#This Row],[M4]],$H2023:$L$2227,2,FALSE)),0)</f>
        <v>0</v>
      </c>
      <c r="AB2022" s="16">
        <f>IFERROR(_xlfn.IFNA(VLOOKUP(Fullmath[[#This Row],[M4]],$H$2:$L2021,4,FALSE),VLOOKUP(Fullmath[[#This Row],[M4]],$H2023:$L$2227,4,FALSE)),0)</f>
        <v>0</v>
      </c>
      <c r="AE2022" s="15">
        <f>IFERROR(_xlfn.IFNA(VLOOKUP(Fullmath[[#This Row],[M5]],$H$2:$L2021,2,FALSE),VLOOKUP(Fullmath[[#This Row],[M5]],$H2023:$L$2227,2,FALSE)),0)</f>
        <v>0</v>
      </c>
      <c r="AF2022" s="16">
        <f>IFERROR(_xlfn.IFNA(VLOOKUP(Fullmath[[#This Row],[M5]],$H$2:$L2021,4,FALSE),VLOOKUP(Fullmath[[#This Row],[M5]],$H2023:$L$2227,4,FALSE)),0)</f>
        <v>0</v>
      </c>
      <c r="AI2022" s="15">
        <f>IFERROR(_xlfn.IFNA(VLOOKUP(Fullmath[[#This Row],[M6]],$H$2:$L2021,2,FALSE),VLOOKUP(Fullmath[[#This Row],[M6]],$H2023:$L$2227,2,FALSE)),0)</f>
        <v>0</v>
      </c>
      <c r="AJ2022" s="16">
        <f>IFERROR(_xlfn.IFNA(VLOOKUP(Fullmath[[#This Row],[M6]],$H$2:$L2021,4,FALSE),VLOOKUP(Fullmath[[#This Row],[M6]],$H2023:$L$2227,4,FALSE)),0)</f>
        <v>0</v>
      </c>
      <c r="AM2022" s="6">
        <f>(IFERROR(VLOOKUP(AK2022,Components[[Name]:[Price]],2,FALSE),0))</f>
        <v>0</v>
      </c>
      <c r="AP2022" s="6">
        <f>(IFERROR(VLOOKUP(AN2022,Components[[Name]:[Price]],2,FALSE),0))</f>
        <v>0</v>
      </c>
      <c r="AS2022" s="6">
        <f>(IFERROR(VLOOKUP(AQ2022,Components[[Name]:[Price]],2,FALSE),0))</f>
        <v>0</v>
      </c>
      <c r="AV2022" s="6">
        <f>(IFERROR(VLOOKUP(AT2022,Components[[Name]:[Price]],2,FALSE),0))</f>
        <v>0</v>
      </c>
      <c r="AY2022" s="6">
        <f>(IFERROR(VLOOKUP(AW2022,Components[[Name]:[Price]],2,FALSE),0))</f>
        <v>0</v>
      </c>
      <c r="BB2022" s="6">
        <f>(IFERROR(VLOOKUP(AZ2022,Components[[Name]:[Price]],2,FALSE),0))</f>
        <v>0</v>
      </c>
    </row>
    <row r="2023" spans="9:54" x14ac:dyDescent="0.2">
      <c r="I2023" s="7" t="e">
        <f>Fullmath[[#This Row],[Total CP]]/Fullmath[[#This Row],[Quantity]]</f>
        <v>#DIV/0!</v>
      </c>
      <c r="J20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3" s="6" t="e">
        <f>Fullmath[[#This Row],[Mat Cost]]/Fullmath[[#This Row],[Quantity]]</f>
        <v>#DIV/0!</v>
      </c>
      <c r="L20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3" s="14"/>
      <c r="O2023" s="15">
        <f>IFERROR(_xlfn.IFNA(VLOOKUP(Fullmath[[#This Row],[M1]],$H$2:$L2022,2,FALSE),VLOOKUP(Fullmath[[#This Row],[M1]],$H2024:$L$2227,2,FALSE)),0)</f>
        <v>0</v>
      </c>
      <c r="P2023" s="16">
        <f>IFERROR(_xlfn.IFNA(VLOOKUP(Fullmath[[#This Row],[M1]],$H$2:$L2022,4,FALSE),VLOOKUP(Fullmath[[#This Row],[M1]],$H2024:$L$2227,4,FALSE)),0)</f>
        <v>0</v>
      </c>
      <c r="S2023" s="15">
        <f>IFERROR(_xlfn.IFNA(VLOOKUP(Fullmath[[#This Row],[M2]],$H$2:$L2022,2,FALSE),VLOOKUP(Fullmath[[#This Row],[M2]],$H2024:$L$2227,2,FALSE)),0)</f>
        <v>0</v>
      </c>
      <c r="T2023" s="16">
        <f>IFERROR(_xlfn.IFNA(VLOOKUP(Fullmath[[#This Row],[M2]],$H$2:$L2022,4,FALSE),VLOOKUP(Fullmath[[#This Row],[M2]],$H2024:$L$2227,4,FALSE)),0)</f>
        <v>0</v>
      </c>
      <c r="W2023" s="15">
        <f>IFERROR(_xlfn.IFNA(VLOOKUP(Fullmath[[#This Row],[M3]],$H$2:$L2022,2,FALSE),VLOOKUP(Fullmath[[#This Row],[M3]],$H2024:$L$2227,2,FALSE)),0)</f>
        <v>0</v>
      </c>
      <c r="X2023" s="16">
        <f>IFERROR(_xlfn.IFNA(VLOOKUP(Fullmath[[#This Row],[M3]],$H$2:$L2022,4,FALSE),VLOOKUP(Fullmath[[#This Row],[M3]],$H2024:$L$2227,4,FALSE)),0)</f>
        <v>0</v>
      </c>
      <c r="AA2023" s="15">
        <f>IFERROR(_xlfn.IFNA(VLOOKUP(Fullmath[[#This Row],[M4]],$H$2:$L2022,2,FALSE),VLOOKUP(Fullmath[[#This Row],[M4]],$H2024:$L$2227,2,FALSE)),0)</f>
        <v>0</v>
      </c>
      <c r="AB2023" s="16">
        <f>IFERROR(_xlfn.IFNA(VLOOKUP(Fullmath[[#This Row],[M4]],$H$2:$L2022,4,FALSE),VLOOKUP(Fullmath[[#This Row],[M4]],$H2024:$L$2227,4,FALSE)),0)</f>
        <v>0</v>
      </c>
      <c r="AE2023" s="15">
        <f>IFERROR(_xlfn.IFNA(VLOOKUP(Fullmath[[#This Row],[M5]],$H$2:$L2022,2,FALSE),VLOOKUP(Fullmath[[#This Row],[M5]],$H2024:$L$2227,2,FALSE)),0)</f>
        <v>0</v>
      </c>
      <c r="AF2023" s="16">
        <f>IFERROR(_xlfn.IFNA(VLOOKUP(Fullmath[[#This Row],[M5]],$H$2:$L2022,4,FALSE),VLOOKUP(Fullmath[[#This Row],[M5]],$H2024:$L$2227,4,FALSE)),0)</f>
        <v>0</v>
      </c>
      <c r="AI2023" s="15">
        <f>IFERROR(_xlfn.IFNA(VLOOKUP(Fullmath[[#This Row],[M6]],$H$2:$L2022,2,FALSE),VLOOKUP(Fullmath[[#This Row],[M6]],$H2024:$L$2227,2,FALSE)),0)</f>
        <v>0</v>
      </c>
      <c r="AJ2023" s="16">
        <f>IFERROR(_xlfn.IFNA(VLOOKUP(Fullmath[[#This Row],[M6]],$H$2:$L2022,4,FALSE),VLOOKUP(Fullmath[[#This Row],[M6]],$H2024:$L$2227,4,FALSE)),0)</f>
        <v>0</v>
      </c>
      <c r="AM2023" s="6">
        <f>(IFERROR(VLOOKUP(AK2023,Components[[Name]:[Price]],2,FALSE),0))</f>
        <v>0</v>
      </c>
      <c r="AP2023" s="6">
        <f>(IFERROR(VLOOKUP(AN2023,Components[[Name]:[Price]],2,FALSE),0))</f>
        <v>0</v>
      </c>
      <c r="AS2023" s="6">
        <f>(IFERROR(VLOOKUP(AQ2023,Components[[Name]:[Price]],2,FALSE),0))</f>
        <v>0</v>
      </c>
      <c r="AV2023" s="6">
        <f>(IFERROR(VLOOKUP(AT2023,Components[[Name]:[Price]],2,FALSE),0))</f>
        <v>0</v>
      </c>
      <c r="AY2023" s="6">
        <f>(IFERROR(VLOOKUP(AW2023,Components[[Name]:[Price]],2,FALSE),0))</f>
        <v>0</v>
      </c>
      <c r="BB2023" s="6">
        <f>(IFERROR(VLOOKUP(AZ2023,Components[[Name]:[Price]],2,FALSE),0))</f>
        <v>0</v>
      </c>
    </row>
    <row r="2024" spans="9:54" x14ac:dyDescent="0.2">
      <c r="I2024" s="7" t="e">
        <f>Fullmath[[#This Row],[Total CP]]/Fullmath[[#This Row],[Quantity]]</f>
        <v>#DIV/0!</v>
      </c>
      <c r="J20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4" s="6" t="e">
        <f>Fullmath[[#This Row],[Mat Cost]]/Fullmath[[#This Row],[Quantity]]</f>
        <v>#DIV/0!</v>
      </c>
      <c r="L20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4" s="14"/>
      <c r="O2024" s="15">
        <f>IFERROR(_xlfn.IFNA(VLOOKUP(Fullmath[[#This Row],[M1]],$H$2:$L2023,2,FALSE),VLOOKUP(Fullmath[[#This Row],[M1]],$H2025:$L$2227,2,FALSE)),0)</f>
        <v>0</v>
      </c>
      <c r="P2024" s="16">
        <f>IFERROR(_xlfn.IFNA(VLOOKUP(Fullmath[[#This Row],[M1]],$H$2:$L2023,4,FALSE),VLOOKUP(Fullmath[[#This Row],[M1]],$H2025:$L$2227,4,FALSE)),0)</f>
        <v>0</v>
      </c>
      <c r="S2024" s="15">
        <f>IFERROR(_xlfn.IFNA(VLOOKUP(Fullmath[[#This Row],[M2]],$H$2:$L2023,2,FALSE),VLOOKUP(Fullmath[[#This Row],[M2]],$H2025:$L$2227,2,FALSE)),0)</f>
        <v>0</v>
      </c>
      <c r="T2024" s="16">
        <f>IFERROR(_xlfn.IFNA(VLOOKUP(Fullmath[[#This Row],[M2]],$H$2:$L2023,4,FALSE),VLOOKUP(Fullmath[[#This Row],[M2]],$H2025:$L$2227,4,FALSE)),0)</f>
        <v>0</v>
      </c>
      <c r="W2024" s="15">
        <f>IFERROR(_xlfn.IFNA(VLOOKUP(Fullmath[[#This Row],[M3]],$H$2:$L2023,2,FALSE),VLOOKUP(Fullmath[[#This Row],[M3]],$H2025:$L$2227,2,FALSE)),0)</f>
        <v>0</v>
      </c>
      <c r="X2024" s="16">
        <f>IFERROR(_xlfn.IFNA(VLOOKUP(Fullmath[[#This Row],[M3]],$H$2:$L2023,4,FALSE),VLOOKUP(Fullmath[[#This Row],[M3]],$H2025:$L$2227,4,FALSE)),0)</f>
        <v>0</v>
      </c>
      <c r="AA2024" s="15">
        <f>IFERROR(_xlfn.IFNA(VLOOKUP(Fullmath[[#This Row],[M4]],$H$2:$L2023,2,FALSE),VLOOKUP(Fullmath[[#This Row],[M4]],$H2025:$L$2227,2,FALSE)),0)</f>
        <v>0</v>
      </c>
      <c r="AB2024" s="16">
        <f>IFERROR(_xlfn.IFNA(VLOOKUP(Fullmath[[#This Row],[M4]],$H$2:$L2023,4,FALSE),VLOOKUP(Fullmath[[#This Row],[M4]],$H2025:$L$2227,4,FALSE)),0)</f>
        <v>0</v>
      </c>
      <c r="AE2024" s="15">
        <f>IFERROR(_xlfn.IFNA(VLOOKUP(Fullmath[[#This Row],[M5]],$H$2:$L2023,2,FALSE),VLOOKUP(Fullmath[[#This Row],[M5]],$H2025:$L$2227,2,FALSE)),0)</f>
        <v>0</v>
      </c>
      <c r="AF2024" s="16">
        <f>IFERROR(_xlfn.IFNA(VLOOKUP(Fullmath[[#This Row],[M5]],$H$2:$L2023,4,FALSE),VLOOKUP(Fullmath[[#This Row],[M5]],$H2025:$L$2227,4,FALSE)),0)</f>
        <v>0</v>
      </c>
      <c r="AI2024" s="15">
        <f>IFERROR(_xlfn.IFNA(VLOOKUP(Fullmath[[#This Row],[M6]],$H$2:$L2023,2,FALSE),VLOOKUP(Fullmath[[#This Row],[M6]],$H2025:$L$2227,2,FALSE)),0)</f>
        <v>0</v>
      </c>
      <c r="AJ2024" s="16">
        <f>IFERROR(_xlfn.IFNA(VLOOKUP(Fullmath[[#This Row],[M6]],$H$2:$L2023,4,FALSE),VLOOKUP(Fullmath[[#This Row],[M6]],$H2025:$L$2227,4,FALSE)),0)</f>
        <v>0</v>
      </c>
      <c r="AM2024" s="6">
        <f>(IFERROR(VLOOKUP(AK2024,Components[[Name]:[Price]],2,FALSE),0))</f>
        <v>0</v>
      </c>
      <c r="AP2024" s="6">
        <f>(IFERROR(VLOOKUP(AN2024,Components[[Name]:[Price]],2,FALSE),0))</f>
        <v>0</v>
      </c>
      <c r="AS2024" s="6">
        <f>(IFERROR(VLOOKUP(AQ2024,Components[[Name]:[Price]],2,FALSE),0))</f>
        <v>0</v>
      </c>
      <c r="AV2024" s="6">
        <f>(IFERROR(VLOOKUP(AT2024,Components[[Name]:[Price]],2,FALSE),0))</f>
        <v>0</v>
      </c>
      <c r="AY2024" s="6">
        <f>(IFERROR(VLOOKUP(AW2024,Components[[Name]:[Price]],2,FALSE),0))</f>
        <v>0</v>
      </c>
      <c r="BB2024" s="6">
        <f>(IFERROR(VLOOKUP(AZ2024,Components[[Name]:[Price]],2,FALSE),0))</f>
        <v>0</v>
      </c>
    </row>
    <row r="2025" spans="9:54" x14ac:dyDescent="0.2">
      <c r="I2025" s="7" t="e">
        <f>Fullmath[[#This Row],[Total CP]]/Fullmath[[#This Row],[Quantity]]</f>
        <v>#DIV/0!</v>
      </c>
      <c r="J20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5" s="6" t="e">
        <f>Fullmath[[#This Row],[Mat Cost]]/Fullmath[[#This Row],[Quantity]]</f>
        <v>#DIV/0!</v>
      </c>
      <c r="L20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5" s="14"/>
      <c r="O2025" s="15">
        <f>IFERROR(_xlfn.IFNA(VLOOKUP(Fullmath[[#This Row],[M1]],$H$2:$L2024,2,FALSE),VLOOKUP(Fullmath[[#This Row],[M1]],$H2026:$L$2227,2,FALSE)),0)</f>
        <v>0</v>
      </c>
      <c r="P2025" s="16">
        <f>IFERROR(_xlfn.IFNA(VLOOKUP(Fullmath[[#This Row],[M1]],$H$2:$L2024,4,FALSE),VLOOKUP(Fullmath[[#This Row],[M1]],$H2026:$L$2227,4,FALSE)),0)</f>
        <v>0</v>
      </c>
      <c r="S2025" s="15">
        <f>IFERROR(_xlfn.IFNA(VLOOKUP(Fullmath[[#This Row],[M2]],$H$2:$L2024,2,FALSE),VLOOKUP(Fullmath[[#This Row],[M2]],$H2026:$L$2227,2,FALSE)),0)</f>
        <v>0</v>
      </c>
      <c r="T2025" s="16">
        <f>IFERROR(_xlfn.IFNA(VLOOKUP(Fullmath[[#This Row],[M2]],$H$2:$L2024,4,FALSE),VLOOKUP(Fullmath[[#This Row],[M2]],$H2026:$L$2227,4,FALSE)),0)</f>
        <v>0</v>
      </c>
      <c r="W2025" s="15">
        <f>IFERROR(_xlfn.IFNA(VLOOKUP(Fullmath[[#This Row],[M3]],$H$2:$L2024,2,FALSE),VLOOKUP(Fullmath[[#This Row],[M3]],$H2026:$L$2227,2,FALSE)),0)</f>
        <v>0</v>
      </c>
      <c r="X2025" s="16">
        <f>IFERROR(_xlfn.IFNA(VLOOKUP(Fullmath[[#This Row],[M3]],$H$2:$L2024,4,FALSE),VLOOKUP(Fullmath[[#This Row],[M3]],$H2026:$L$2227,4,FALSE)),0)</f>
        <v>0</v>
      </c>
      <c r="AA2025" s="15">
        <f>IFERROR(_xlfn.IFNA(VLOOKUP(Fullmath[[#This Row],[M4]],$H$2:$L2024,2,FALSE),VLOOKUP(Fullmath[[#This Row],[M4]],$H2026:$L$2227,2,FALSE)),0)</f>
        <v>0</v>
      </c>
      <c r="AB2025" s="16">
        <f>IFERROR(_xlfn.IFNA(VLOOKUP(Fullmath[[#This Row],[M4]],$H$2:$L2024,4,FALSE),VLOOKUP(Fullmath[[#This Row],[M4]],$H2026:$L$2227,4,FALSE)),0)</f>
        <v>0</v>
      </c>
      <c r="AE2025" s="15">
        <f>IFERROR(_xlfn.IFNA(VLOOKUP(Fullmath[[#This Row],[M5]],$H$2:$L2024,2,FALSE),VLOOKUP(Fullmath[[#This Row],[M5]],$H2026:$L$2227,2,FALSE)),0)</f>
        <v>0</v>
      </c>
      <c r="AF2025" s="16">
        <f>IFERROR(_xlfn.IFNA(VLOOKUP(Fullmath[[#This Row],[M5]],$H$2:$L2024,4,FALSE),VLOOKUP(Fullmath[[#This Row],[M5]],$H2026:$L$2227,4,FALSE)),0)</f>
        <v>0</v>
      </c>
      <c r="AI2025" s="15">
        <f>IFERROR(_xlfn.IFNA(VLOOKUP(Fullmath[[#This Row],[M6]],$H$2:$L2024,2,FALSE),VLOOKUP(Fullmath[[#This Row],[M6]],$H2026:$L$2227,2,FALSE)),0)</f>
        <v>0</v>
      </c>
      <c r="AJ2025" s="16">
        <f>IFERROR(_xlfn.IFNA(VLOOKUP(Fullmath[[#This Row],[M6]],$H$2:$L2024,4,FALSE),VLOOKUP(Fullmath[[#This Row],[M6]],$H2026:$L$2227,4,FALSE)),0)</f>
        <v>0</v>
      </c>
      <c r="AM2025" s="6">
        <f>(IFERROR(VLOOKUP(AK2025,Components[[Name]:[Price]],2,FALSE),0))</f>
        <v>0</v>
      </c>
      <c r="AP2025" s="6">
        <f>(IFERROR(VLOOKUP(AN2025,Components[[Name]:[Price]],2,FALSE),0))</f>
        <v>0</v>
      </c>
      <c r="AS2025" s="6">
        <f>(IFERROR(VLOOKUP(AQ2025,Components[[Name]:[Price]],2,FALSE),0))</f>
        <v>0</v>
      </c>
      <c r="AV2025" s="6">
        <f>(IFERROR(VLOOKUP(AT2025,Components[[Name]:[Price]],2,FALSE),0))</f>
        <v>0</v>
      </c>
      <c r="AY2025" s="6">
        <f>(IFERROR(VLOOKUP(AW2025,Components[[Name]:[Price]],2,FALSE),0))</f>
        <v>0</v>
      </c>
      <c r="BB2025" s="6">
        <f>(IFERROR(VLOOKUP(AZ2025,Components[[Name]:[Price]],2,FALSE),0))</f>
        <v>0</v>
      </c>
    </row>
    <row r="2026" spans="9:54" x14ac:dyDescent="0.2">
      <c r="I2026" s="7" t="e">
        <f>Fullmath[[#This Row],[Total CP]]/Fullmath[[#This Row],[Quantity]]</f>
        <v>#DIV/0!</v>
      </c>
      <c r="J20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6" s="6" t="e">
        <f>Fullmath[[#This Row],[Mat Cost]]/Fullmath[[#This Row],[Quantity]]</f>
        <v>#DIV/0!</v>
      </c>
      <c r="L20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6" s="14"/>
      <c r="O2026" s="15">
        <f>IFERROR(_xlfn.IFNA(VLOOKUP(Fullmath[[#This Row],[M1]],$H$2:$L2025,2,FALSE),VLOOKUP(Fullmath[[#This Row],[M1]],$H2027:$L$2227,2,FALSE)),0)</f>
        <v>0</v>
      </c>
      <c r="P2026" s="16">
        <f>IFERROR(_xlfn.IFNA(VLOOKUP(Fullmath[[#This Row],[M1]],$H$2:$L2025,4,FALSE),VLOOKUP(Fullmath[[#This Row],[M1]],$H2027:$L$2227,4,FALSE)),0)</f>
        <v>0</v>
      </c>
      <c r="S2026" s="15">
        <f>IFERROR(_xlfn.IFNA(VLOOKUP(Fullmath[[#This Row],[M2]],$H$2:$L2025,2,FALSE),VLOOKUP(Fullmath[[#This Row],[M2]],$H2027:$L$2227,2,FALSE)),0)</f>
        <v>0</v>
      </c>
      <c r="T2026" s="16">
        <f>IFERROR(_xlfn.IFNA(VLOOKUP(Fullmath[[#This Row],[M2]],$H$2:$L2025,4,FALSE),VLOOKUP(Fullmath[[#This Row],[M2]],$H2027:$L$2227,4,FALSE)),0)</f>
        <v>0</v>
      </c>
      <c r="W2026" s="15">
        <f>IFERROR(_xlfn.IFNA(VLOOKUP(Fullmath[[#This Row],[M3]],$H$2:$L2025,2,FALSE),VLOOKUP(Fullmath[[#This Row],[M3]],$H2027:$L$2227,2,FALSE)),0)</f>
        <v>0</v>
      </c>
      <c r="X2026" s="16">
        <f>IFERROR(_xlfn.IFNA(VLOOKUP(Fullmath[[#This Row],[M3]],$H$2:$L2025,4,FALSE),VLOOKUP(Fullmath[[#This Row],[M3]],$H2027:$L$2227,4,FALSE)),0)</f>
        <v>0</v>
      </c>
      <c r="AA2026" s="15">
        <f>IFERROR(_xlfn.IFNA(VLOOKUP(Fullmath[[#This Row],[M4]],$H$2:$L2025,2,FALSE),VLOOKUP(Fullmath[[#This Row],[M4]],$H2027:$L$2227,2,FALSE)),0)</f>
        <v>0</v>
      </c>
      <c r="AB2026" s="16">
        <f>IFERROR(_xlfn.IFNA(VLOOKUP(Fullmath[[#This Row],[M4]],$H$2:$L2025,4,FALSE),VLOOKUP(Fullmath[[#This Row],[M4]],$H2027:$L$2227,4,FALSE)),0)</f>
        <v>0</v>
      </c>
      <c r="AE2026" s="15">
        <f>IFERROR(_xlfn.IFNA(VLOOKUP(Fullmath[[#This Row],[M5]],$H$2:$L2025,2,FALSE),VLOOKUP(Fullmath[[#This Row],[M5]],$H2027:$L$2227,2,FALSE)),0)</f>
        <v>0</v>
      </c>
      <c r="AF2026" s="16">
        <f>IFERROR(_xlfn.IFNA(VLOOKUP(Fullmath[[#This Row],[M5]],$H$2:$L2025,4,FALSE),VLOOKUP(Fullmath[[#This Row],[M5]],$H2027:$L$2227,4,FALSE)),0)</f>
        <v>0</v>
      </c>
      <c r="AI2026" s="15">
        <f>IFERROR(_xlfn.IFNA(VLOOKUP(Fullmath[[#This Row],[M6]],$H$2:$L2025,2,FALSE),VLOOKUP(Fullmath[[#This Row],[M6]],$H2027:$L$2227,2,FALSE)),0)</f>
        <v>0</v>
      </c>
      <c r="AJ2026" s="16">
        <f>IFERROR(_xlfn.IFNA(VLOOKUP(Fullmath[[#This Row],[M6]],$H$2:$L2025,4,FALSE),VLOOKUP(Fullmath[[#This Row],[M6]],$H2027:$L$2227,4,FALSE)),0)</f>
        <v>0</v>
      </c>
      <c r="AM2026" s="6">
        <f>(IFERROR(VLOOKUP(AK2026,Components[[Name]:[Price]],2,FALSE),0))</f>
        <v>0</v>
      </c>
      <c r="AP2026" s="6">
        <f>(IFERROR(VLOOKUP(AN2026,Components[[Name]:[Price]],2,FALSE),0))</f>
        <v>0</v>
      </c>
      <c r="AS2026" s="6">
        <f>(IFERROR(VLOOKUP(AQ2026,Components[[Name]:[Price]],2,FALSE),0))</f>
        <v>0</v>
      </c>
      <c r="AV2026" s="6">
        <f>(IFERROR(VLOOKUP(AT2026,Components[[Name]:[Price]],2,FALSE),0))</f>
        <v>0</v>
      </c>
      <c r="AY2026" s="6">
        <f>(IFERROR(VLOOKUP(AW2026,Components[[Name]:[Price]],2,FALSE),0))</f>
        <v>0</v>
      </c>
      <c r="BB2026" s="6">
        <f>(IFERROR(VLOOKUP(AZ2026,Components[[Name]:[Price]],2,FALSE),0))</f>
        <v>0</v>
      </c>
    </row>
    <row r="2027" spans="9:54" x14ac:dyDescent="0.2">
      <c r="I2027" s="7" t="e">
        <f>Fullmath[[#This Row],[Total CP]]/Fullmath[[#This Row],[Quantity]]</f>
        <v>#DIV/0!</v>
      </c>
      <c r="J20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7" s="6" t="e">
        <f>Fullmath[[#This Row],[Mat Cost]]/Fullmath[[#This Row],[Quantity]]</f>
        <v>#DIV/0!</v>
      </c>
      <c r="L20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7" s="14"/>
      <c r="O2027" s="15">
        <f>IFERROR(_xlfn.IFNA(VLOOKUP(Fullmath[[#This Row],[M1]],$H$2:$L2026,2,FALSE),VLOOKUP(Fullmath[[#This Row],[M1]],$H2028:$L$2227,2,FALSE)),0)</f>
        <v>0</v>
      </c>
      <c r="P2027" s="16">
        <f>IFERROR(_xlfn.IFNA(VLOOKUP(Fullmath[[#This Row],[M1]],$H$2:$L2026,4,FALSE),VLOOKUP(Fullmath[[#This Row],[M1]],$H2028:$L$2227,4,FALSE)),0)</f>
        <v>0</v>
      </c>
      <c r="S2027" s="15">
        <f>IFERROR(_xlfn.IFNA(VLOOKUP(Fullmath[[#This Row],[M2]],$H$2:$L2026,2,FALSE),VLOOKUP(Fullmath[[#This Row],[M2]],$H2028:$L$2227,2,FALSE)),0)</f>
        <v>0</v>
      </c>
      <c r="T2027" s="16">
        <f>IFERROR(_xlfn.IFNA(VLOOKUP(Fullmath[[#This Row],[M2]],$H$2:$L2026,4,FALSE),VLOOKUP(Fullmath[[#This Row],[M2]],$H2028:$L$2227,4,FALSE)),0)</f>
        <v>0</v>
      </c>
      <c r="W2027" s="15">
        <f>IFERROR(_xlfn.IFNA(VLOOKUP(Fullmath[[#This Row],[M3]],$H$2:$L2026,2,FALSE),VLOOKUP(Fullmath[[#This Row],[M3]],$H2028:$L$2227,2,FALSE)),0)</f>
        <v>0</v>
      </c>
      <c r="X2027" s="16">
        <f>IFERROR(_xlfn.IFNA(VLOOKUP(Fullmath[[#This Row],[M3]],$H$2:$L2026,4,FALSE),VLOOKUP(Fullmath[[#This Row],[M3]],$H2028:$L$2227,4,FALSE)),0)</f>
        <v>0</v>
      </c>
      <c r="AA2027" s="15">
        <f>IFERROR(_xlfn.IFNA(VLOOKUP(Fullmath[[#This Row],[M4]],$H$2:$L2026,2,FALSE),VLOOKUP(Fullmath[[#This Row],[M4]],$H2028:$L$2227,2,FALSE)),0)</f>
        <v>0</v>
      </c>
      <c r="AB2027" s="16">
        <f>IFERROR(_xlfn.IFNA(VLOOKUP(Fullmath[[#This Row],[M4]],$H$2:$L2026,4,FALSE),VLOOKUP(Fullmath[[#This Row],[M4]],$H2028:$L$2227,4,FALSE)),0)</f>
        <v>0</v>
      </c>
      <c r="AE2027" s="15">
        <f>IFERROR(_xlfn.IFNA(VLOOKUP(Fullmath[[#This Row],[M5]],$H$2:$L2026,2,FALSE),VLOOKUP(Fullmath[[#This Row],[M5]],$H2028:$L$2227,2,FALSE)),0)</f>
        <v>0</v>
      </c>
      <c r="AF2027" s="16">
        <f>IFERROR(_xlfn.IFNA(VLOOKUP(Fullmath[[#This Row],[M5]],$H$2:$L2026,4,FALSE),VLOOKUP(Fullmath[[#This Row],[M5]],$H2028:$L$2227,4,FALSE)),0)</f>
        <v>0</v>
      </c>
      <c r="AI2027" s="15">
        <f>IFERROR(_xlfn.IFNA(VLOOKUP(Fullmath[[#This Row],[M6]],$H$2:$L2026,2,FALSE),VLOOKUP(Fullmath[[#This Row],[M6]],$H2028:$L$2227,2,FALSE)),0)</f>
        <v>0</v>
      </c>
      <c r="AJ2027" s="16">
        <f>IFERROR(_xlfn.IFNA(VLOOKUP(Fullmath[[#This Row],[M6]],$H$2:$L2026,4,FALSE),VLOOKUP(Fullmath[[#This Row],[M6]],$H2028:$L$2227,4,FALSE)),0)</f>
        <v>0</v>
      </c>
      <c r="AM2027" s="6">
        <f>(IFERROR(VLOOKUP(AK2027,Components[[Name]:[Price]],2,FALSE),0))</f>
        <v>0</v>
      </c>
      <c r="AP2027" s="6">
        <f>(IFERROR(VLOOKUP(AN2027,Components[[Name]:[Price]],2,FALSE),0))</f>
        <v>0</v>
      </c>
      <c r="AS2027" s="6">
        <f>(IFERROR(VLOOKUP(AQ2027,Components[[Name]:[Price]],2,FALSE),0))</f>
        <v>0</v>
      </c>
      <c r="AV2027" s="6">
        <f>(IFERROR(VLOOKUP(AT2027,Components[[Name]:[Price]],2,FALSE),0))</f>
        <v>0</v>
      </c>
      <c r="AY2027" s="6">
        <f>(IFERROR(VLOOKUP(AW2027,Components[[Name]:[Price]],2,FALSE),0))</f>
        <v>0</v>
      </c>
      <c r="BB2027" s="6">
        <f>(IFERROR(VLOOKUP(AZ2027,Components[[Name]:[Price]],2,FALSE),0))</f>
        <v>0</v>
      </c>
    </row>
    <row r="2028" spans="9:54" x14ac:dyDescent="0.2">
      <c r="I2028" s="7" t="e">
        <f>Fullmath[[#This Row],[Total CP]]/Fullmath[[#This Row],[Quantity]]</f>
        <v>#DIV/0!</v>
      </c>
      <c r="J20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8" s="6" t="e">
        <f>Fullmath[[#This Row],[Mat Cost]]/Fullmath[[#This Row],[Quantity]]</f>
        <v>#DIV/0!</v>
      </c>
      <c r="L20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8" s="14"/>
      <c r="O2028" s="15">
        <f>IFERROR(_xlfn.IFNA(VLOOKUP(Fullmath[[#This Row],[M1]],$H$2:$L2027,2,FALSE),VLOOKUP(Fullmath[[#This Row],[M1]],$H2029:$L$2227,2,FALSE)),0)</f>
        <v>0</v>
      </c>
      <c r="P2028" s="16">
        <f>IFERROR(_xlfn.IFNA(VLOOKUP(Fullmath[[#This Row],[M1]],$H$2:$L2027,4,FALSE),VLOOKUP(Fullmath[[#This Row],[M1]],$H2029:$L$2227,4,FALSE)),0)</f>
        <v>0</v>
      </c>
      <c r="S2028" s="15">
        <f>IFERROR(_xlfn.IFNA(VLOOKUP(Fullmath[[#This Row],[M2]],$H$2:$L2027,2,FALSE),VLOOKUP(Fullmath[[#This Row],[M2]],$H2029:$L$2227,2,FALSE)),0)</f>
        <v>0</v>
      </c>
      <c r="T2028" s="16">
        <f>IFERROR(_xlfn.IFNA(VLOOKUP(Fullmath[[#This Row],[M2]],$H$2:$L2027,4,FALSE),VLOOKUP(Fullmath[[#This Row],[M2]],$H2029:$L$2227,4,FALSE)),0)</f>
        <v>0</v>
      </c>
      <c r="W2028" s="15">
        <f>IFERROR(_xlfn.IFNA(VLOOKUP(Fullmath[[#This Row],[M3]],$H$2:$L2027,2,FALSE),VLOOKUP(Fullmath[[#This Row],[M3]],$H2029:$L$2227,2,FALSE)),0)</f>
        <v>0</v>
      </c>
      <c r="X2028" s="16">
        <f>IFERROR(_xlfn.IFNA(VLOOKUP(Fullmath[[#This Row],[M3]],$H$2:$L2027,4,FALSE),VLOOKUP(Fullmath[[#This Row],[M3]],$H2029:$L$2227,4,FALSE)),0)</f>
        <v>0</v>
      </c>
      <c r="AA2028" s="15">
        <f>IFERROR(_xlfn.IFNA(VLOOKUP(Fullmath[[#This Row],[M4]],$H$2:$L2027,2,FALSE),VLOOKUP(Fullmath[[#This Row],[M4]],$H2029:$L$2227,2,FALSE)),0)</f>
        <v>0</v>
      </c>
      <c r="AB2028" s="16">
        <f>IFERROR(_xlfn.IFNA(VLOOKUP(Fullmath[[#This Row],[M4]],$H$2:$L2027,4,FALSE),VLOOKUP(Fullmath[[#This Row],[M4]],$H2029:$L$2227,4,FALSE)),0)</f>
        <v>0</v>
      </c>
      <c r="AE2028" s="15">
        <f>IFERROR(_xlfn.IFNA(VLOOKUP(Fullmath[[#This Row],[M5]],$H$2:$L2027,2,FALSE),VLOOKUP(Fullmath[[#This Row],[M5]],$H2029:$L$2227,2,FALSE)),0)</f>
        <v>0</v>
      </c>
      <c r="AF2028" s="16">
        <f>IFERROR(_xlfn.IFNA(VLOOKUP(Fullmath[[#This Row],[M5]],$H$2:$L2027,4,FALSE),VLOOKUP(Fullmath[[#This Row],[M5]],$H2029:$L$2227,4,FALSE)),0)</f>
        <v>0</v>
      </c>
      <c r="AI2028" s="15">
        <f>IFERROR(_xlfn.IFNA(VLOOKUP(Fullmath[[#This Row],[M6]],$H$2:$L2027,2,FALSE),VLOOKUP(Fullmath[[#This Row],[M6]],$H2029:$L$2227,2,FALSE)),0)</f>
        <v>0</v>
      </c>
      <c r="AJ2028" s="16">
        <f>IFERROR(_xlfn.IFNA(VLOOKUP(Fullmath[[#This Row],[M6]],$H$2:$L2027,4,FALSE),VLOOKUP(Fullmath[[#This Row],[M6]],$H2029:$L$2227,4,FALSE)),0)</f>
        <v>0</v>
      </c>
      <c r="AM2028" s="6">
        <f>(IFERROR(VLOOKUP(AK2028,Components[[Name]:[Price]],2,FALSE),0))</f>
        <v>0</v>
      </c>
      <c r="AP2028" s="6">
        <f>(IFERROR(VLOOKUP(AN2028,Components[[Name]:[Price]],2,FALSE),0))</f>
        <v>0</v>
      </c>
      <c r="AS2028" s="6">
        <f>(IFERROR(VLOOKUP(AQ2028,Components[[Name]:[Price]],2,FALSE),0))</f>
        <v>0</v>
      </c>
      <c r="AV2028" s="6">
        <f>(IFERROR(VLOOKUP(AT2028,Components[[Name]:[Price]],2,FALSE),0))</f>
        <v>0</v>
      </c>
      <c r="AY2028" s="6">
        <f>(IFERROR(VLOOKUP(AW2028,Components[[Name]:[Price]],2,FALSE),0))</f>
        <v>0</v>
      </c>
      <c r="BB2028" s="6">
        <f>(IFERROR(VLOOKUP(AZ2028,Components[[Name]:[Price]],2,FALSE),0))</f>
        <v>0</v>
      </c>
    </row>
    <row r="2029" spans="9:54" x14ac:dyDescent="0.2">
      <c r="I2029" s="7" t="e">
        <f>Fullmath[[#This Row],[Total CP]]/Fullmath[[#This Row],[Quantity]]</f>
        <v>#DIV/0!</v>
      </c>
      <c r="J20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29" s="6" t="e">
        <f>Fullmath[[#This Row],[Mat Cost]]/Fullmath[[#This Row],[Quantity]]</f>
        <v>#DIV/0!</v>
      </c>
      <c r="L20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29" s="14"/>
      <c r="O2029" s="15">
        <f>IFERROR(_xlfn.IFNA(VLOOKUP(Fullmath[[#This Row],[M1]],$H$2:$L2028,2,FALSE),VLOOKUP(Fullmath[[#This Row],[M1]],$H2030:$L$2227,2,FALSE)),0)</f>
        <v>0</v>
      </c>
      <c r="P2029" s="16">
        <f>IFERROR(_xlfn.IFNA(VLOOKUP(Fullmath[[#This Row],[M1]],$H$2:$L2028,4,FALSE),VLOOKUP(Fullmath[[#This Row],[M1]],$H2030:$L$2227,4,FALSE)),0)</f>
        <v>0</v>
      </c>
      <c r="S2029" s="15">
        <f>IFERROR(_xlfn.IFNA(VLOOKUP(Fullmath[[#This Row],[M2]],$H$2:$L2028,2,FALSE),VLOOKUP(Fullmath[[#This Row],[M2]],$H2030:$L$2227,2,FALSE)),0)</f>
        <v>0</v>
      </c>
      <c r="T2029" s="16">
        <f>IFERROR(_xlfn.IFNA(VLOOKUP(Fullmath[[#This Row],[M2]],$H$2:$L2028,4,FALSE),VLOOKUP(Fullmath[[#This Row],[M2]],$H2030:$L$2227,4,FALSE)),0)</f>
        <v>0</v>
      </c>
      <c r="W2029" s="15">
        <f>IFERROR(_xlfn.IFNA(VLOOKUP(Fullmath[[#This Row],[M3]],$H$2:$L2028,2,FALSE),VLOOKUP(Fullmath[[#This Row],[M3]],$H2030:$L$2227,2,FALSE)),0)</f>
        <v>0</v>
      </c>
      <c r="X2029" s="16">
        <f>IFERROR(_xlfn.IFNA(VLOOKUP(Fullmath[[#This Row],[M3]],$H$2:$L2028,4,FALSE),VLOOKUP(Fullmath[[#This Row],[M3]],$H2030:$L$2227,4,FALSE)),0)</f>
        <v>0</v>
      </c>
      <c r="AA2029" s="15">
        <f>IFERROR(_xlfn.IFNA(VLOOKUP(Fullmath[[#This Row],[M4]],$H$2:$L2028,2,FALSE),VLOOKUP(Fullmath[[#This Row],[M4]],$H2030:$L$2227,2,FALSE)),0)</f>
        <v>0</v>
      </c>
      <c r="AB2029" s="16">
        <f>IFERROR(_xlfn.IFNA(VLOOKUP(Fullmath[[#This Row],[M4]],$H$2:$L2028,4,FALSE),VLOOKUP(Fullmath[[#This Row],[M4]],$H2030:$L$2227,4,FALSE)),0)</f>
        <v>0</v>
      </c>
      <c r="AE2029" s="15">
        <f>IFERROR(_xlfn.IFNA(VLOOKUP(Fullmath[[#This Row],[M5]],$H$2:$L2028,2,FALSE),VLOOKUP(Fullmath[[#This Row],[M5]],$H2030:$L$2227,2,FALSE)),0)</f>
        <v>0</v>
      </c>
      <c r="AF2029" s="16">
        <f>IFERROR(_xlfn.IFNA(VLOOKUP(Fullmath[[#This Row],[M5]],$H$2:$L2028,4,FALSE),VLOOKUP(Fullmath[[#This Row],[M5]],$H2030:$L$2227,4,FALSE)),0)</f>
        <v>0</v>
      </c>
      <c r="AI2029" s="15">
        <f>IFERROR(_xlfn.IFNA(VLOOKUP(Fullmath[[#This Row],[M6]],$H$2:$L2028,2,FALSE),VLOOKUP(Fullmath[[#This Row],[M6]],$H2030:$L$2227,2,FALSE)),0)</f>
        <v>0</v>
      </c>
      <c r="AJ2029" s="16">
        <f>IFERROR(_xlfn.IFNA(VLOOKUP(Fullmath[[#This Row],[M6]],$H$2:$L2028,4,FALSE),VLOOKUP(Fullmath[[#This Row],[M6]],$H2030:$L$2227,4,FALSE)),0)</f>
        <v>0</v>
      </c>
      <c r="AM2029" s="6">
        <f>(IFERROR(VLOOKUP(AK2029,Components[[Name]:[Price]],2,FALSE),0))</f>
        <v>0</v>
      </c>
      <c r="AP2029" s="6">
        <f>(IFERROR(VLOOKUP(AN2029,Components[[Name]:[Price]],2,FALSE),0))</f>
        <v>0</v>
      </c>
      <c r="AS2029" s="6">
        <f>(IFERROR(VLOOKUP(AQ2029,Components[[Name]:[Price]],2,FALSE),0))</f>
        <v>0</v>
      </c>
      <c r="AV2029" s="6">
        <f>(IFERROR(VLOOKUP(AT2029,Components[[Name]:[Price]],2,FALSE),0))</f>
        <v>0</v>
      </c>
      <c r="AY2029" s="6">
        <f>(IFERROR(VLOOKUP(AW2029,Components[[Name]:[Price]],2,FALSE),0))</f>
        <v>0</v>
      </c>
      <c r="BB2029" s="6">
        <f>(IFERROR(VLOOKUP(AZ2029,Components[[Name]:[Price]],2,FALSE),0))</f>
        <v>0</v>
      </c>
    </row>
    <row r="2030" spans="9:54" x14ac:dyDescent="0.2">
      <c r="I2030" s="7" t="e">
        <f>Fullmath[[#This Row],[Total CP]]/Fullmath[[#This Row],[Quantity]]</f>
        <v>#DIV/0!</v>
      </c>
      <c r="J20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0" s="6" t="e">
        <f>Fullmath[[#This Row],[Mat Cost]]/Fullmath[[#This Row],[Quantity]]</f>
        <v>#DIV/0!</v>
      </c>
      <c r="L20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0" s="14"/>
      <c r="O2030" s="15">
        <f>IFERROR(_xlfn.IFNA(VLOOKUP(Fullmath[[#This Row],[M1]],$H$2:$L2029,2,FALSE),VLOOKUP(Fullmath[[#This Row],[M1]],$H2031:$L$2227,2,FALSE)),0)</f>
        <v>0</v>
      </c>
      <c r="P2030" s="16">
        <f>IFERROR(_xlfn.IFNA(VLOOKUP(Fullmath[[#This Row],[M1]],$H$2:$L2029,4,FALSE),VLOOKUP(Fullmath[[#This Row],[M1]],$H2031:$L$2227,4,FALSE)),0)</f>
        <v>0</v>
      </c>
      <c r="S2030" s="15">
        <f>IFERROR(_xlfn.IFNA(VLOOKUP(Fullmath[[#This Row],[M2]],$H$2:$L2029,2,FALSE),VLOOKUP(Fullmath[[#This Row],[M2]],$H2031:$L$2227,2,FALSE)),0)</f>
        <v>0</v>
      </c>
      <c r="T2030" s="16">
        <f>IFERROR(_xlfn.IFNA(VLOOKUP(Fullmath[[#This Row],[M2]],$H$2:$L2029,4,FALSE),VLOOKUP(Fullmath[[#This Row],[M2]],$H2031:$L$2227,4,FALSE)),0)</f>
        <v>0</v>
      </c>
      <c r="W2030" s="15">
        <f>IFERROR(_xlfn.IFNA(VLOOKUP(Fullmath[[#This Row],[M3]],$H$2:$L2029,2,FALSE),VLOOKUP(Fullmath[[#This Row],[M3]],$H2031:$L$2227,2,FALSE)),0)</f>
        <v>0</v>
      </c>
      <c r="X2030" s="16">
        <f>IFERROR(_xlfn.IFNA(VLOOKUP(Fullmath[[#This Row],[M3]],$H$2:$L2029,4,FALSE),VLOOKUP(Fullmath[[#This Row],[M3]],$H2031:$L$2227,4,FALSE)),0)</f>
        <v>0</v>
      </c>
      <c r="AA2030" s="15">
        <f>IFERROR(_xlfn.IFNA(VLOOKUP(Fullmath[[#This Row],[M4]],$H$2:$L2029,2,FALSE),VLOOKUP(Fullmath[[#This Row],[M4]],$H2031:$L$2227,2,FALSE)),0)</f>
        <v>0</v>
      </c>
      <c r="AB2030" s="16">
        <f>IFERROR(_xlfn.IFNA(VLOOKUP(Fullmath[[#This Row],[M4]],$H$2:$L2029,4,FALSE),VLOOKUP(Fullmath[[#This Row],[M4]],$H2031:$L$2227,4,FALSE)),0)</f>
        <v>0</v>
      </c>
      <c r="AE2030" s="15">
        <f>IFERROR(_xlfn.IFNA(VLOOKUP(Fullmath[[#This Row],[M5]],$H$2:$L2029,2,FALSE),VLOOKUP(Fullmath[[#This Row],[M5]],$H2031:$L$2227,2,FALSE)),0)</f>
        <v>0</v>
      </c>
      <c r="AF2030" s="16">
        <f>IFERROR(_xlfn.IFNA(VLOOKUP(Fullmath[[#This Row],[M5]],$H$2:$L2029,4,FALSE),VLOOKUP(Fullmath[[#This Row],[M5]],$H2031:$L$2227,4,FALSE)),0)</f>
        <v>0</v>
      </c>
      <c r="AI2030" s="15">
        <f>IFERROR(_xlfn.IFNA(VLOOKUP(Fullmath[[#This Row],[M6]],$H$2:$L2029,2,FALSE),VLOOKUP(Fullmath[[#This Row],[M6]],$H2031:$L$2227,2,FALSE)),0)</f>
        <v>0</v>
      </c>
      <c r="AJ2030" s="16">
        <f>IFERROR(_xlfn.IFNA(VLOOKUP(Fullmath[[#This Row],[M6]],$H$2:$L2029,4,FALSE),VLOOKUP(Fullmath[[#This Row],[M6]],$H2031:$L$2227,4,FALSE)),0)</f>
        <v>0</v>
      </c>
      <c r="AM2030" s="6">
        <f>(IFERROR(VLOOKUP(AK2030,Components[[Name]:[Price]],2,FALSE),0))</f>
        <v>0</v>
      </c>
      <c r="AP2030" s="6">
        <f>(IFERROR(VLOOKUP(AN2030,Components[[Name]:[Price]],2,FALSE),0))</f>
        <v>0</v>
      </c>
      <c r="AS2030" s="6">
        <f>(IFERROR(VLOOKUP(AQ2030,Components[[Name]:[Price]],2,FALSE),0))</f>
        <v>0</v>
      </c>
      <c r="AV2030" s="6">
        <f>(IFERROR(VLOOKUP(AT2030,Components[[Name]:[Price]],2,FALSE),0))</f>
        <v>0</v>
      </c>
      <c r="AY2030" s="6">
        <f>(IFERROR(VLOOKUP(AW2030,Components[[Name]:[Price]],2,FALSE),0))</f>
        <v>0</v>
      </c>
      <c r="BB2030" s="6">
        <f>(IFERROR(VLOOKUP(AZ2030,Components[[Name]:[Price]],2,FALSE),0))</f>
        <v>0</v>
      </c>
    </row>
    <row r="2031" spans="9:54" x14ac:dyDescent="0.2">
      <c r="I2031" s="7" t="e">
        <f>Fullmath[[#This Row],[Total CP]]/Fullmath[[#This Row],[Quantity]]</f>
        <v>#DIV/0!</v>
      </c>
      <c r="J20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1" s="6" t="e">
        <f>Fullmath[[#This Row],[Mat Cost]]/Fullmath[[#This Row],[Quantity]]</f>
        <v>#DIV/0!</v>
      </c>
      <c r="L20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1" s="14"/>
      <c r="O2031" s="15">
        <f>IFERROR(_xlfn.IFNA(VLOOKUP(Fullmath[[#This Row],[M1]],$H$2:$L2030,2,FALSE),VLOOKUP(Fullmath[[#This Row],[M1]],$H2032:$L$2227,2,FALSE)),0)</f>
        <v>0</v>
      </c>
      <c r="P2031" s="16">
        <f>IFERROR(_xlfn.IFNA(VLOOKUP(Fullmath[[#This Row],[M1]],$H$2:$L2030,4,FALSE),VLOOKUP(Fullmath[[#This Row],[M1]],$H2032:$L$2227,4,FALSE)),0)</f>
        <v>0</v>
      </c>
      <c r="S2031" s="15">
        <f>IFERROR(_xlfn.IFNA(VLOOKUP(Fullmath[[#This Row],[M2]],$H$2:$L2030,2,FALSE),VLOOKUP(Fullmath[[#This Row],[M2]],$H2032:$L$2227,2,FALSE)),0)</f>
        <v>0</v>
      </c>
      <c r="T2031" s="16">
        <f>IFERROR(_xlfn.IFNA(VLOOKUP(Fullmath[[#This Row],[M2]],$H$2:$L2030,4,FALSE),VLOOKUP(Fullmath[[#This Row],[M2]],$H2032:$L$2227,4,FALSE)),0)</f>
        <v>0</v>
      </c>
      <c r="W2031" s="15">
        <f>IFERROR(_xlfn.IFNA(VLOOKUP(Fullmath[[#This Row],[M3]],$H$2:$L2030,2,FALSE),VLOOKUP(Fullmath[[#This Row],[M3]],$H2032:$L$2227,2,FALSE)),0)</f>
        <v>0</v>
      </c>
      <c r="X2031" s="16">
        <f>IFERROR(_xlfn.IFNA(VLOOKUP(Fullmath[[#This Row],[M3]],$H$2:$L2030,4,FALSE),VLOOKUP(Fullmath[[#This Row],[M3]],$H2032:$L$2227,4,FALSE)),0)</f>
        <v>0</v>
      </c>
      <c r="AA2031" s="15">
        <f>IFERROR(_xlfn.IFNA(VLOOKUP(Fullmath[[#This Row],[M4]],$H$2:$L2030,2,FALSE),VLOOKUP(Fullmath[[#This Row],[M4]],$H2032:$L$2227,2,FALSE)),0)</f>
        <v>0</v>
      </c>
      <c r="AB2031" s="16">
        <f>IFERROR(_xlfn.IFNA(VLOOKUP(Fullmath[[#This Row],[M4]],$H$2:$L2030,4,FALSE),VLOOKUP(Fullmath[[#This Row],[M4]],$H2032:$L$2227,4,FALSE)),0)</f>
        <v>0</v>
      </c>
      <c r="AE2031" s="15">
        <f>IFERROR(_xlfn.IFNA(VLOOKUP(Fullmath[[#This Row],[M5]],$H$2:$L2030,2,FALSE),VLOOKUP(Fullmath[[#This Row],[M5]],$H2032:$L$2227,2,FALSE)),0)</f>
        <v>0</v>
      </c>
      <c r="AF2031" s="16">
        <f>IFERROR(_xlfn.IFNA(VLOOKUP(Fullmath[[#This Row],[M5]],$H$2:$L2030,4,FALSE),VLOOKUP(Fullmath[[#This Row],[M5]],$H2032:$L$2227,4,FALSE)),0)</f>
        <v>0</v>
      </c>
      <c r="AI2031" s="15">
        <f>IFERROR(_xlfn.IFNA(VLOOKUP(Fullmath[[#This Row],[M6]],$H$2:$L2030,2,FALSE),VLOOKUP(Fullmath[[#This Row],[M6]],$H2032:$L$2227,2,FALSE)),0)</f>
        <v>0</v>
      </c>
      <c r="AJ2031" s="16">
        <f>IFERROR(_xlfn.IFNA(VLOOKUP(Fullmath[[#This Row],[M6]],$H$2:$L2030,4,FALSE),VLOOKUP(Fullmath[[#This Row],[M6]],$H2032:$L$2227,4,FALSE)),0)</f>
        <v>0</v>
      </c>
      <c r="AM2031" s="6">
        <f>(IFERROR(VLOOKUP(AK2031,Components[[Name]:[Price]],2,FALSE),0))</f>
        <v>0</v>
      </c>
      <c r="AP2031" s="6">
        <f>(IFERROR(VLOOKUP(AN2031,Components[[Name]:[Price]],2,FALSE),0))</f>
        <v>0</v>
      </c>
      <c r="AS2031" s="6">
        <f>(IFERROR(VLOOKUP(AQ2031,Components[[Name]:[Price]],2,FALSE),0))</f>
        <v>0</v>
      </c>
      <c r="AV2031" s="6">
        <f>(IFERROR(VLOOKUP(AT2031,Components[[Name]:[Price]],2,FALSE),0))</f>
        <v>0</v>
      </c>
      <c r="AY2031" s="6">
        <f>(IFERROR(VLOOKUP(AW2031,Components[[Name]:[Price]],2,FALSE),0))</f>
        <v>0</v>
      </c>
      <c r="BB2031" s="6">
        <f>(IFERROR(VLOOKUP(AZ2031,Components[[Name]:[Price]],2,FALSE),0))</f>
        <v>0</v>
      </c>
    </row>
    <row r="2032" spans="9:54" x14ac:dyDescent="0.2">
      <c r="I2032" s="7" t="e">
        <f>Fullmath[[#This Row],[Total CP]]/Fullmath[[#This Row],[Quantity]]</f>
        <v>#DIV/0!</v>
      </c>
      <c r="J20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2" s="6" t="e">
        <f>Fullmath[[#This Row],[Mat Cost]]/Fullmath[[#This Row],[Quantity]]</f>
        <v>#DIV/0!</v>
      </c>
      <c r="L20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2" s="14"/>
      <c r="O2032" s="15">
        <f>IFERROR(_xlfn.IFNA(VLOOKUP(Fullmath[[#This Row],[M1]],$H$2:$L2031,2,FALSE),VLOOKUP(Fullmath[[#This Row],[M1]],$H2033:$L$2227,2,FALSE)),0)</f>
        <v>0</v>
      </c>
      <c r="P2032" s="16">
        <f>IFERROR(_xlfn.IFNA(VLOOKUP(Fullmath[[#This Row],[M1]],$H$2:$L2031,4,FALSE),VLOOKUP(Fullmath[[#This Row],[M1]],$H2033:$L$2227,4,FALSE)),0)</f>
        <v>0</v>
      </c>
      <c r="S2032" s="15">
        <f>IFERROR(_xlfn.IFNA(VLOOKUP(Fullmath[[#This Row],[M2]],$H$2:$L2031,2,FALSE),VLOOKUP(Fullmath[[#This Row],[M2]],$H2033:$L$2227,2,FALSE)),0)</f>
        <v>0</v>
      </c>
      <c r="T2032" s="16">
        <f>IFERROR(_xlfn.IFNA(VLOOKUP(Fullmath[[#This Row],[M2]],$H$2:$L2031,4,FALSE),VLOOKUP(Fullmath[[#This Row],[M2]],$H2033:$L$2227,4,FALSE)),0)</f>
        <v>0</v>
      </c>
      <c r="W2032" s="15">
        <f>IFERROR(_xlfn.IFNA(VLOOKUP(Fullmath[[#This Row],[M3]],$H$2:$L2031,2,FALSE),VLOOKUP(Fullmath[[#This Row],[M3]],$H2033:$L$2227,2,FALSE)),0)</f>
        <v>0</v>
      </c>
      <c r="X2032" s="16">
        <f>IFERROR(_xlfn.IFNA(VLOOKUP(Fullmath[[#This Row],[M3]],$H$2:$L2031,4,FALSE),VLOOKUP(Fullmath[[#This Row],[M3]],$H2033:$L$2227,4,FALSE)),0)</f>
        <v>0</v>
      </c>
      <c r="AA2032" s="15">
        <f>IFERROR(_xlfn.IFNA(VLOOKUP(Fullmath[[#This Row],[M4]],$H$2:$L2031,2,FALSE),VLOOKUP(Fullmath[[#This Row],[M4]],$H2033:$L$2227,2,FALSE)),0)</f>
        <v>0</v>
      </c>
      <c r="AB2032" s="16">
        <f>IFERROR(_xlfn.IFNA(VLOOKUP(Fullmath[[#This Row],[M4]],$H$2:$L2031,4,FALSE),VLOOKUP(Fullmath[[#This Row],[M4]],$H2033:$L$2227,4,FALSE)),0)</f>
        <v>0</v>
      </c>
      <c r="AE2032" s="15">
        <f>IFERROR(_xlfn.IFNA(VLOOKUP(Fullmath[[#This Row],[M5]],$H$2:$L2031,2,FALSE),VLOOKUP(Fullmath[[#This Row],[M5]],$H2033:$L$2227,2,FALSE)),0)</f>
        <v>0</v>
      </c>
      <c r="AF2032" s="16">
        <f>IFERROR(_xlfn.IFNA(VLOOKUP(Fullmath[[#This Row],[M5]],$H$2:$L2031,4,FALSE),VLOOKUP(Fullmath[[#This Row],[M5]],$H2033:$L$2227,4,FALSE)),0)</f>
        <v>0</v>
      </c>
      <c r="AI2032" s="15">
        <f>IFERROR(_xlfn.IFNA(VLOOKUP(Fullmath[[#This Row],[M6]],$H$2:$L2031,2,FALSE),VLOOKUP(Fullmath[[#This Row],[M6]],$H2033:$L$2227,2,FALSE)),0)</f>
        <v>0</v>
      </c>
      <c r="AJ2032" s="16">
        <f>IFERROR(_xlfn.IFNA(VLOOKUP(Fullmath[[#This Row],[M6]],$H$2:$L2031,4,FALSE),VLOOKUP(Fullmath[[#This Row],[M6]],$H2033:$L$2227,4,FALSE)),0)</f>
        <v>0</v>
      </c>
      <c r="AM2032" s="6">
        <f>(IFERROR(VLOOKUP(AK2032,Components[[Name]:[Price]],2,FALSE),0))</f>
        <v>0</v>
      </c>
      <c r="AP2032" s="6">
        <f>(IFERROR(VLOOKUP(AN2032,Components[[Name]:[Price]],2,FALSE),0))</f>
        <v>0</v>
      </c>
      <c r="AS2032" s="6">
        <f>(IFERROR(VLOOKUP(AQ2032,Components[[Name]:[Price]],2,FALSE),0))</f>
        <v>0</v>
      </c>
      <c r="AV2032" s="6">
        <f>(IFERROR(VLOOKUP(AT2032,Components[[Name]:[Price]],2,FALSE),0))</f>
        <v>0</v>
      </c>
      <c r="AY2032" s="6">
        <f>(IFERROR(VLOOKUP(AW2032,Components[[Name]:[Price]],2,FALSE),0))</f>
        <v>0</v>
      </c>
      <c r="BB2032" s="6">
        <f>(IFERROR(VLOOKUP(AZ2032,Components[[Name]:[Price]],2,FALSE),0))</f>
        <v>0</v>
      </c>
    </row>
    <row r="2033" spans="9:54" x14ac:dyDescent="0.2">
      <c r="I2033" s="7" t="e">
        <f>Fullmath[[#This Row],[Total CP]]/Fullmath[[#This Row],[Quantity]]</f>
        <v>#DIV/0!</v>
      </c>
      <c r="J20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3" s="6" t="e">
        <f>Fullmath[[#This Row],[Mat Cost]]/Fullmath[[#This Row],[Quantity]]</f>
        <v>#DIV/0!</v>
      </c>
      <c r="L20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3" s="14"/>
      <c r="O2033" s="15">
        <f>IFERROR(_xlfn.IFNA(VLOOKUP(Fullmath[[#This Row],[M1]],$H$2:$L2032,2,FALSE),VLOOKUP(Fullmath[[#This Row],[M1]],$H2034:$L$2227,2,FALSE)),0)</f>
        <v>0</v>
      </c>
      <c r="P2033" s="16">
        <f>IFERROR(_xlfn.IFNA(VLOOKUP(Fullmath[[#This Row],[M1]],$H$2:$L2032,4,FALSE),VLOOKUP(Fullmath[[#This Row],[M1]],$H2034:$L$2227,4,FALSE)),0)</f>
        <v>0</v>
      </c>
      <c r="S2033" s="15">
        <f>IFERROR(_xlfn.IFNA(VLOOKUP(Fullmath[[#This Row],[M2]],$H$2:$L2032,2,FALSE),VLOOKUP(Fullmath[[#This Row],[M2]],$H2034:$L$2227,2,FALSE)),0)</f>
        <v>0</v>
      </c>
      <c r="T2033" s="16">
        <f>IFERROR(_xlfn.IFNA(VLOOKUP(Fullmath[[#This Row],[M2]],$H$2:$L2032,4,FALSE),VLOOKUP(Fullmath[[#This Row],[M2]],$H2034:$L$2227,4,FALSE)),0)</f>
        <v>0</v>
      </c>
      <c r="W2033" s="15">
        <f>IFERROR(_xlfn.IFNA(VLOOKUP(Fullmath[[#This Row],[M3]],$H$2:$L2032,2,FALSE),VLOOKUP(Fullmath[[#This Row],[M3]],$H2034:$L$2227,2,FALSE)),0)</f>
        <v>0</v>
      </c>
      <c r="X2033" s="16">
        <f>IFERROR(_xlfn.IFNA(VLOOKUP(Fullmath[[#This Row],[M3]],$H$2:$L2032,4,FALSE),VLOOKUP(Fullmath[[#This Row],[M3]],$H2034:$L$2227,4,FALSE)),0)</f>
        <v>0</v>
      </c>
      <c r="AA2033" s="15">
        <f>IFERROR(_xlfn.IFNA(VLOOKUP(Fullmath[[#This Row],[M4]],$H$2:$L2032,2,FALSE),VLOOKUP(Fullmath[[#This Row],[M4]],$H2034:$L$2227,2,FALSE)),0)</f>
        <v>0</v>
      </c>
      <c r="AB2033" s="16">
        <f>IFERROR(_xlfn.IFNA(VLOOKUP(Fullmath[[#This Row],[M4]],$H$2:$L2032,4,FALSE),VLOOKUP(Fullmath[[#This Row],[M4]],$H2034:$L$2227,4,FALSE)),0)</f>
        <v>0</v>
      </c>
      <c r="AE2033" s="15">
        <f>IFERROR(_xlfn.IFNA(VLOOKUP(Fullmath[[#This Row],[M5]],$H$2:$L2032,2,FALSE),VLOOKUP(Fullmath[[#This Row],[M5]],$H2034:$L$2227,2,FALSE)),0)</f>
        <v>0</v>
      </c>
      <c r="AF2033" s="16">
        <f>IFERROR(_xlfn.IFNA(VLOOKUP(Fullmath[[#This Row],[M5]],$H$2:$L2032,4,FALSE),VLOOKUP(Fullmath[[#This Row],[M5]],$H2034:$L$2227,4,FALSE)),0)</f>
        <v>0</v>
      </c>
      <c r="AI2033" s="15">
        <f>IFERROR(_xlfn.IFNA(VLOOKUP(Fullmath[[#This Row],[M6]],$H$2:$L2032,2,FALSE),VLOOKUP(Fullmath[[#This Row],[M6]],$H2034:$L$2227,2,FALSE)),0)</f>
        <v>0</v>
      </c>
      <c r="AJ2033" s="16">
        <f>IFERROR(_xlfn.IFNA(VLOOKUP(Fullmath[[#This Row],[M6]],$H$2:$L2032,4,FALSE),VLOOKUP(Fullmath[[#This Row],[M6]],$H2034:$L$2227,4,FALSE)),0)</f>
        <v>0</v>
      </c>
      <c r="AM2033" s="6">
        <f>(IFERROR(VLOOKUP(AK2033,Components[[Name]:[Price]],2,FALSE),0))</f>
        <v>0</v>
      </c>
      <c r="AP2033" s="6">
        <f>(IFERROR(VLOOKUP(AN2033,Components[[Name]:[Price]],2,FALSE),0))</f>
        <v>0</v>
      </c>
      <c r="AS2033" s="6">
        <f>(IFERROR(VLOOKUP(AQ2033,Components[[Name]:[Price]],2,FALSE),0))</f>
        <v>0</v>
      </c>
      <c r="AV2033" s="6">
        <f>(IFERROR(VLOOKUP(AT2033,Components[[Name]:[Price]],2,FALSE),0))</f>
        <v>0</v>
      </c>
      <c r="AY2033" s="6">
        <f>(IFERROR(VLOOKUP(AW2033,Components[[Name]:[Price]],2,FALSE),0))</f>
        <v>0</v>
      </c>
      <c r="BB2033" s="6">
        <f>(IFERROR(VLOOKUP(AZ2033,Components[[Name]:[Price]],2,FALSE),0))</f>
        <v>0</v>
      </c>
    </row>
    <row r="2034" spans="9:54" x14ac:dyDescent="0.2">
      <c r="I2034" s="7" t="e">
        <f>Fullmath[[#This Row],[Total CP]]/Fullmath[[#This Row],[Quantity]]</f>
        <v>#DIV/0!</v>
      </c>
      <c r="J20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4" s="6" t="e">
        <f>Fullmath[[#This Row],[Mat Cost]]/Fullmath[[#This Row],[Quantity]]</f>
        <v>#DIV/0!</v>
      </c>
      <c r="L20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4" s="14"/>
      <c r="O2034" s="15">
        <f>IFERROR(_xlfn.IFNA(VLOOKUP(Fullmath[[#This Row],[M1]],$H$2:$L2033,2,FALSE),VLOOKUP(Fullmath[[#This Row],[M1]],$H2035:$L$2227,2,FALSE)),0)</f>
        <v>0</v>
      </c>
      <c r="P2034" s="16">
        <f>IFERROR(_xlfn.IFNA(VLOOKUP(Fullmath[[#This Row],[M1]],$H$2:$L2033,4,FALSE),VLOOKUP(Fullmath[[#This Row],[M1]],$H2035:$L$2227,4,FALSE)),0)</f>
        <v>0</v>
      </c>
      <c r="S2034" s="15">
        <f>IFERROR(_xlfn.IFNA(VLOOKUP(Fullmath[[#This Row],[M2]],$H$2:$L2033,2,FALSE),VLOOKUP(Fullmath[[#This Row],[M2]],$H2035:$L$2227,2,FALSE)),0)</f>
        <v>0</v>
      </c>
      <c r="T2034" s="16">
        <f>IFERROR(_xlfn.IFNA(VLOOKUP(Fullmath[[#This Row],[M2]],$H$2:$L2033,4,FALSE),VLOOKUP(Fullmath[[#This Row],[M2]],$H2035:$L$2227,4,FALSE)),0)</f>
        <v>0</v>
      </c>
      <c r="W2034" s="15">
        <f>IFERROR(_xlfn.IFNA(VLOOKUP(Fullmath[[#This Row],[M3]],$H$2:$L2033,2,FALSE),VLOOKUP(Fullmath[[#This Row],[M3]],$H2035:$L$2227,2,FALSE)),0)</f>
        <v>0</v>
      </c>
      <c r="X2034" s="16">
        <f>IFERROR(_xlfn.IFNA(VLOOKUP(Fullmath[[#This Row],[M3]],$H$2:$L2033,4,FALSE),VLOOKUP(Fullmath[[#This Row],[M3]],$H2035:$L$2227,4,FALSE)),0)</f>
        <v>0</v>
      </c>
      <c r="AA2034" s="15">
        <f>IFERROR(_xlfn.IFNA(VLOOKUP(Fullmath[[#This Row],[M4]],$H$2:$L2033,2,FALSE),VLOOKUP(Fullmath[[#This Row],[M4]],$H2035:$L$2227,2,FALSE)),0)</f>
        <v>0</v>
      </c>
      <c r="AB2034" s="16">
        <f>IFERROR(_xlfn.IFNA(VLOOKUP(Fullmath[[#This Row],[M4]],$H$2:$L2033,4,FALSE),VLOOKUP(Fullmath[[#This Row],[M4]],$H2035:$L$2227,4,FALSE)),0)</f>
        <v>0</v>
      </c>
      <c r="AE2034" s="15">
        <f>IFERROR(_xlfn.IFNA(VLOOKUP(Fullmath[[#This Row],[M5]],$H$2:$L2033,2,FALSE),VLOOKUP(Fullmath[[#This Row],[M5]],$H2035:$L$2227,2,FALSE)),0)</f>
        <v>0</v>
      </c>
      <c r="AF2034" s="16">
        <f>IFERROR(_xlfn.IFNA(VLOOKUP(Fullmath[[#This Row],[M5]],$H$2:$L2033,4,FALSE),VLOOKUP(Fullmath[[#This Row],[M5]],$H2035:$L$2227,4,FALSE)),0)</f>
        <v>0</v>
      </c>
      <c r="AI2034" s="15">
        <f>IFERROR(_xlfn.IFNA(VLOOKUP(Fullmath[[#This Row],[M6]],$H$2:$L2033,2,FALSE),VLOOKUP(Fullmath[[#This Row],[M6]],$H2035:$L$2227,2,FALSE)),0)</f>
        <v>0</v>
      </c>
      <c r="AJ2034" s="16">
        <f>IFERROR(_xlfn.IFNA(VLOOKUP(Fullmath[[#This Row],[M6]],$H$2:$L2033,4,FALSE),VLOOKUP(Fullmath[[#This Row],[M6]],$H2035:$L$2227,4,FALSE)),0)</f>
        <v>0</v>
      </c>
      <c r="AM2034" s="6">
        <f>(IFERROR(VLOOKUP(AK2034,Components[[Name]:[Price]],2,FALSE),0))</f>
        <v>0</v>
      </c>
      <c r="AP2034" s="6">
        <f>(IFERROR(VLOOKUP(AN2034,Components[[Name]:[Price]],2,FALSE),0))</f>
        <v>0</v>
      </c>
      <c r="AS2034" s="6">
        <f>(IFERROR(VLOOKUP(AQ2034,Components[[Name]:[Price]],2,FALSE),0))</f>
        <v>0</v>
      </c>
      <c r="AV2034" s="6">
        <f>(IFERROR(VLOOKUP(AT2034,Components[[Name]:[Price]],2,FALSE),0))</f>
        <v>0</v>
      </c>
      <c r="AY2034" s="6">
        <f>(IFERROR(VLOOKUP(AW2034,Components[[Name]:[Price]],2,FALSE),0))</f>
        <v>0</v>
      </c>
      <c r="BB2034" s="6">
        <f>(IFERROR(VLOOKUP(AZ2034,Components[[Name]:[Price]],2,FALSE),0))</f>
        <v>0</v>
      </c>
    </row>
    <row r="2035" spans="9:54" x14ac:dyDescent="0.2">
      <c r="I2035" s="7" t="e">
        <f>Fullmath[[#This Row],[Total CP]]/Fullmath[[#This Row],[Quantity]]</f>
        <v>#DIV/0!</v>
      </c>
      <c r="J20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5" s="6" t="e">
        <f>Fullmath[[#This Row],[Mat Cost]]/Fullmath[[#This Row],[Quantity]]</f>
        <v>#DIV/0!</v>
      </c>
      <c r="L20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5" s="14"/>
      <c r="O2035" s="15">
        <f>IFERROR(_xlfn.IFNA(VLOOKUP(Fullmath[[#This Row],[M1]],$H$2:$L2034,2,FALSE),VLOOKUP(Fullmath[[#This Row],[M1]],$H2036:$L$2227,2,FALSE)),0)</f>
        <v>0</v>
      </c>
      <c r="P2035" s="16">
        <f>IFERROR(_xlfn.IFNA(VLOOKUP(Fullmath[[#This Row],[M1]],$H$2:$L2034,4,FALSE),VLOOKUP(Fullmath[[#This Row],[M1]],$H2036:$L$2227,4,FALSE)),0)</f>
        <v>0</v>
      </c>
      <c r="S2035" s="15">
        <f>IFERROR(_xlfn.IFNA(VLOOKUP(Fullmath[[#This Row],[M2]],$H$2:$L2034,2,FALSE),VLOOKUP(Fullmath[[#This Row],[M2]],$H2036:$L$2227,2,FALSE)),0)</f>
        <v>0</v>
      </c>
      <c r="T2035" s="16">
        <f>IFERROR(_xlfn.IFNA(VLOOKUP(Fullmath[[#This Row],[M2]],$H$2:$L2034,4,FALSE),VLOOKUP(Fullmath[[#This Row],[M2]],$H2036:$L$2227,4,FALSE)),0)</f>
        <v>0</v>
      </c>
      <c r="W2035" s="15">
        <f>IFERROR(_xlfn.IFNA(VLOOKUP(Fullmath[[#This Row],[M3]],$H$2:$L2034,2,FALSE),VLOOKUP(Fullmath[[#This Row],[M3]],$H2036:$L$2227,2,FALSE)),0)</f>
        <v>0</v>
      </c>
      <c r="X2035" s="16">
        <f>IFERROR(_xlfn.IFNA(VLOOKUP(Fullmath[[#This Row],[M3]],$H$2:$L2034,4,FALSE),VLOOKUP(Fullmath[[#This Row],[M3]],$H2036:$L$2227,4,FALSE)),0)</f>
        <v>0</v>
      </c>
      <c r="AA2035" s="15">
        <f>IFERROR(_xlfn.IFNA(VLOOKUP(Fullmath[[#This Row],[M4]],$H$2:$L2034,2,FALSE),VLOOKUP(Fullmath[[#This Row],[M4]],$H2036:$L$2227,2,FALSE)),0)</f>
        <v>0</v>
      </c>
      <c r="AB2035" s="16">
        <f>IFERROR(_xlfn.IFNA(VLOOKUP(Fullmath[[#This Row],[M4]],$H$2:$L2034,4,FALSE),VLOOKUP(Fullmath[[#This Row],[M4]],$H2036:$L$2227,4,FALSE)),0)</f>
        <v>0</v>
      </c>
      <c r="AE2035" s="15">
        <f>IFERROR(_xlfn.IFNA(VLOOKUP(Fullmath[[#This Row],[M5]],$H$2:$L2034,2,FALSE),VLOOKUP(Fullmath[[#This Row],[M5]],$H2036:$L$2227,2,FALSE)),0)</f>
        <v>0</v>
      </c>
      <c r="AF2035" s="16">
        <f>IFERROR(_xlfn.IFNA(VLOOKUP(Fullmath[[#This Row],[M5]],$H$2:$L2034,4,FALSE),VLOOKUP(Fullmath[[#This Row],[M5]],$H2036:$L$2227,4,FALSE)),0)</f>
        <v>0</v>
      </c>
      <c r="AI2035" s="15">
        <f>IFERROR(_xlfn.IFNA(VLOOKUP(Fullmath[[#This Row],[M6]],$H$2:$L2034,2,FALSE),VLOOKUP(Fullmath[[#This Row],[M6]],$H2036:$L$2227,2,FALSE)),0)</f>
        <v>0</v>
      </c>
      <c r="AJ2035" s="16">
        <f>IFERROR(_xlfn.IFNA(VLOOKUP(Fullmath[[#This Row],[M6]],$H$2:$L2034,4,FALSE),VLOOKUP(Fullmath[[#This Row],[M6]],$H2036:$L$2227,4,FALSE)),0)</f>
        <v>0</v>
      </c>
      <c r="AM2035" s="6">
        <f>(IFERROR(VLOOKUP(AK2035,Components[[Name]:[Price]],2,FALSE),0))</f>
        <v>0</v>
      </c>
      <c r="AP2035" s="6">
        <f>(IFERROR(VLOOKUP(AN2035,Components[[Name]:[Price]],2,FALSE),0))</f>
        <v>0</v>
      </c>
      <c r="AS2035" s="6">
        <f>(IFERROR(VLOOKUP(AQ2035,Components[[Name]:[Price]],2,FALSE),0))</f>
        <v>0</v>
      </c>
      <c r="AV2035" s="6">
        <f>(IFERROR(VLOOKUP(AT2035,Components[[Name]:[Price]],2,FALSE),0))</f>
        <v>0</v>
      </c>
      <c r="AY2035" s="6">
        <f>(IFERROR(VLOOKUP(AW2035,Components[[Name]:[Price]],2,FALSE),0))</f>
        <v>0</v>
      </c>
      <c r="BB2035" s="6">
        <f>(IFERROR(VLOOKUP(AZ2035,Components[[Name]:[Price]],2,FALSE),0))</f>
        <v>0</v>
      </c>
    </row>
    <row r="2036" spans="9:54" x14ac:dyDescent="0.2">
      <c r="I2036" s="7" t="e">
        <f>Fullmath[[#This Row],[Total CP]]/Fullmath[[#This Row],[Quantity]]</f>
        <v>#DIV/0!</v>
      </c>
      <c r="J20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6" s="6" t="e">
        <f>Fullmath[[#This Row],[Mat Cost]]/Fullmath[[#This Row],[Quantity]]</f>
        <v>#DIV/0!</v>
      </c>
      <c r="L20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6" s="14"/>
      <c r="O2036" s="15">
        <f>IFERROR(_xlfn.IFNA(VLOOKUP(Fullmath[[#This Row],[M1]],$H$2:$L2035,2,FALSE),VLOOKUP(Fullmath[[#This Row],[M1]],$H2037:$L$2227,2,FALSE)),0)</f>
        <v>0</v>
      </c>
      <c r="P2036" s="16">
        <f>IFERROR(_xlfn.IFNA(VLOOKUP(Fullmath[[#This Row],[M1]],$H$2:$L2035,4,FALSE),VLOOKUP(Fullmath[[#This Row],[M1]],$H2037:$L$2227,4,FALSE)),0)</f>
        <v>0</v>
      </c>
      <c r="S2036" s="15">
        <f>IFERROR(_xlfn.IFNA(VLOOKUP(Fullmath[[#This Row],[M2]],$H$2:$L2035,2,FALSE),VLOOKUP(Fullmath[[#This Row],[M2]],$H2037:$L$2227,2,FALSE)),0)</f>
        <v>0</v>
      </c>
      <c r="T2036" s="16">
        <f>IFERROR(_xlfn.IFNA(VLOOKUP(Fullmath[[#This Row],[M2]],$H$2:$L2035,4,FALSE),VLOOKUP(Fullmath[[#This Row],[M2]],$H2037:$L$2227,4,FALSE)),0)</f>
        <v>0</v>
      </c>
      <c r="W2036" s="15">
        <f>IFERROR(_xlfn.IFNA(VLOOKUP(Fullmath[[#This Row],[M3]],$H$2:$L2035,2,FALSE),VLOOKUP(Fullmath[[#This Row],[M3]],$H2037:$L$2227,2,FALSE)),0)</f>
        <v>0</v>
      </c>
      <c r="X2036" s="16">
        <f>IFERROR(_xlfn.IFNA(VLOOKUP(Fullmath[[#This Row],[M3]],$H$2:$L2035,4,FALSE),VLOOKUP(Fullmath[[#This Row],[M3]],$H2037:$L$2227,4,FALSE)),0)</f>
        <v>0</v>
      </c>
      <c r="AA2036" s="15">
        <f>IFERROR(_xlfn.IFNA(VLOOKUP(Fullmath[[#This Row],[M4]],$H$2:$L2035,2,FALSE),VLOOKUP(Fullmath[[#This Row],[M4]],$H2037:$L$2227,2,FALSE)),0)</f>
        <v>0</v>
      </c>
      <c r="AB2036" s="16">
        <f>IFERROR(_xlfn.IFNA(VLOOKUP(Fullmath[[#This Row],[M4]],$H$2:$L2035,4,FALSE),VLOOKUP(Fullmath[[#This Row],[M4]],$H2037:$L$2227,4,FALSE)),0)</f>
        <v>0</v>
      </c>
      <c r="AE2036" s="15">
        <f>IFERROR(_xlfn.IFNA(VLOOKUP(Fullmath[[#This Row],[M5]],$H$2:$L2035,2,FALSE),VLOOKUP(Fullmath[[#This Row],[M5]],$H2037:$L$2227,2,FALSE)),0)</f>
        <v>0</v>
      </c>
      <c r="AF2036" s="16">
        <f>IFERROR(_xlfn.IFNA(VLOOKUP(Fullmath[[#This Row],[M5]],$H$2:$L2035,4,FALSE),VLOOKUP(Fullmath[[#This Row],[M5]],$H2037:$L$2227,4,FALSE)),0)</f>
        <v>0</v>
      </c>
      <c r="AI2036" s="15">
        <f>IFERROR(_xlfn.IFNA(VLOOKUP(Fullmath[[#This Row],[M6]],$H$2:$L2035,2,FALSE),VLOOKUP(Fullmath[[#This Row],[M6]],$H2037:$L$2227,2,FALSE)),0)</f>
        <v>0</v>
      </c>
      <c r="AJ2036" s="16">
        <f>IFERROR(_xlfn.IFNA(VLOOKUP(Fullmath[[#This Row],[M6]],$H$2:$L2035,4,FALSE),VLOOKUP(Fullmath[[#This Row],[M6]],$H2037:$L$2227,4,FALSE)),0)</f>
        <v>0</v>
      </c>
      <c r="AM2036" s="6">
        <f>(IFERROR(VLOOKUP(AK2036,Components[[Name]:[Price]],2,FALSE),0))</f>
        <v>0</v>
      </c>
      <c r="AP2036" s="6">
        <f>(IFERROR(VLOOKUP(AN2036,Components[[Name]:[Price]],2,FALSE),0))</f>
        <v>0</v>
      </c>
      <c r="AS2036" s="6">
        <f>(IFERROR(VLOOKUP(AQ2036,Components[[Name]:[Price]],2,FALSE),0))</f>
        <v>0</v>
      </c>
      <c r="AV2036" s="6">
        <f>(IFERROR(VLOOKUP(AT2036,Components[[Name]:[Price]],2,FALSE),0))</f>
        <v>0</v>
      </c>
      <c r="AY2036" s="6">
        <f>(IFERROR(VLOOKUP(AW2036,Components[[Name]:[Price]],2,FALSE),0))</f>
        <v>0</v>
      </c>
      <c r="BB2036" s="6">
        <f>(IFERROR(VLOOKUP(AZ2036,Components[[Name]:[Price]],2,FALSE),0))</f>
        <v>0</v>
      </c>
    </row>
    <row r="2037" spans="9:54" x14ac:dyDescent="0.2">
      <c r="I2037" s="7" t="e">
        <f>Fullmath[[#This Row],[Total CP]]/Fullmath[[#This Row],[Quantity]]</f>
        <v>#DIV/0!</v>
      </c>
      <c r="J20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7" s="6" t="e">
        <f>Fullmath[[#This Row],[Mat Cost]]/Fullmath[[#This Row],[Quantity]]</f>
        <v>#DIV/0!</v>
      </c>
      <c r="L20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7" s="14"/>
      <c r="O2037" s="15">
        <f>IFERROR(_xlfn.IFNA(VLOOKUP(Fullmath[[#This Row],[M1]],$H$2:$L2036,2,FALSE),VLOOKUP(Fullmath[[#This Row],[M1]],$H2038:$L$2227,2,FALSE)),0)</f>
        <v>0</v>
      </c>
      <c r="P2037" s="16">
        <f>IFERROR(_xlfn.IFNA(VLOOKUP(Fullmath[[#This Row],[M1]],$H$2:$L2036,4,FALSE),VLOOKUP(Fullmath[[#This Row],[M1]],$H2038:$L$2227,4,FALSE)),0)</f>
        <v>0</v>
      </c>
      <c r="S2037" s="15">
        <f>IFERROR(_xlfn.IFNA(VLOOKUP(Fullmath[[#This Row],[M2]],$H$2:$L2036,2,FALSE),VLOOKUP(Fullmath[[#This Row],[M2]],$H2038:$L$2227,2,FALSE)),0)</f>
        <v>0</v>
      </c>
      <c r="T2037" s="16">
        <f>IFERROR(_xlfn.IFNA(VLOOKUP(Fullmath[[#This Row],[M2]],$H$2:$L2036,4,FALSE),VLOOKUP(Fullmath[[#This Row],[M2]],$H2038:$L$2227,4,FALSE)),0)</f>
        <v>0</v>
      </c>
      <c r="W2037" s="15">
        <f>IFERROR(_xlfn.IFNA(VLOOKUP(Fullmath[[#This Row],[M3]],$H$2:$L2036,2,FALSE),VLOOKUP(Fullmath[[#This Row],[M3]],$H2038:$L$2227,2,FALSE)),0)</f>
        <v>0</v>
      </c>
      <c r="X2037" s="16">
        <f>IFERROR(_xlfn.IFNA(VLOOKUP(Fullmath[[#This Row],[M3]],$H$2:$L2036,4,FALSE),VLOOKUP(Fullmath[[#This Row],[M3]],$H2038:$L$2227,4,FALSE)),0)</f>
        <v>0</v>
      </c>
      <c r="AA2037" s="15">
        <f>IFERROR(_xlfn.IFNA(VLOOKUP(Fullmath[[#This Row],[M4]],$H$2:$L2036,2,FALSE),VLOOKUP(Fullmath[[#This Row],[M4]],$H2038:$L$2227,2,FALSE)),0)</f>
        <v>0</v>
      </c>
      <c r="AB2037" s="16">
        <f>IFERROR(_xlfn.IFNA(VLOOKUP(Fullmath[[#This Row],[M4]],$H$2:$L2036,4,FALSE),VLOOKUP(Fullmath[[#This Row],[M4]],$H2038:$L$2227,4,FALSE)),0)</f>
        <v>0</v>
      </c>
      <c r="AE2037" s="15">
        <f>IFERROR(_xlfn.IFNA(VLOOKUP(Fullmath[[#This Row],[M5]],$H$2:$L2036,2,FALSE),VLOOKUP(Fullmath[[#This Row],[M5]],$H2038:$L$2227,2,FALSE)),0)</f>
        <v>0</v>
      </c>
      <c r="AF2037" s="16">
        <f>IFERROR(_xlfn.IFNA(VLOOKUP(Fullmath[[#This Row],[M5]],$H$2:$L2036,4,FALSE),VLOOKUP(Fullmath[[#This Row],[M5]],$H2038:$L$2227,4,FALSE)),0)</f>
        <v>0</v>
      </c>
      <c r="AI2037" s="15">
        <f>IFERROR(_xlfn.IFNA(VLOOKUP(Fullmath[[#This Row],[M6]],$H$2:$L2036,2,FALSE),VLOOKUP(Fullmath[[#This Row],[M6]],$H2038:$L$2227,2,FALSE)),0)</f>
        <v>0</v>
      </c>
      <c r="AJ2037" s="16">
        <f>IFERROR(_xlfn.IFNA(VLOOKUP(Fullmath[[#This Row],[M6]],$H$2:$L2036,4,FALSE),VLOOKUP(Fullmath[[#This Row],[M6]],$H2038:$L$2227,4,FALSE)),0)</f>
        <v>0</v>
      </c>
      <c r="AM2037" s="6">
        <f>(IFERROR(VLOOKUP(AK2037,Components[[Name]:[Price]],2,FALSE),0))</f>
        <v>0</v>
      </c>
      <c r="AP2037" s="6">
        <f>(IFERROR(VLOOKUP(AN2037,Components[[Name]:[Price]],2,FALSE),0))</f>
        <v>0</v>
      </c>
      <c r="AS2037" s="6">
        <f>(IFERROR(VLOOKUP(AQ2037,Components[[Name]:[Price]],2,FALSE),0))</f>
        <v>0</v>
      </c>
      <c r="AV2037" s="6">
        <f>(IFERROR(VLOOKUP(AT2037,Components[[Name]:[Price]],2,FALSE),0))</f>
        <v>0</v>
      </c>
      <c r="AY2037" s="6">
        <f>(IFERROR(VLOOKUP(AW2037,Components[[Name]:[Price]],2,FALSE),0))</f>
        <v>0</v>
      </c>
      <c r="BB2037" s="6">
        <f>(IFERROR(VLOOKUP(AZ2037,Components[[Name]:[Price]],2,FALSE),0))</f>
        <v>0</v>
      </c>
    </row>
    <row r="2038" spans="9:54" x14ac:dyDescent="0.2">
      <c r="I2038" s="7" t="e">
        <f>Fullmath[[#This Row],[Total CP]]/Fullmath[[#This Row],[Quantity]]</f>
        <v>#DIV/0!</v>
      </c>
      <c r="J20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8" s="6" t="e">
        <f>Fullmath[[#This Row],[Mat Cost]]/Fullmath[[#This Row],[Quantity]]</f>
        <v>#DIV/0!</v>
      </c>
      <c r="L20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8" s="14"/>
      <c r="O2038" s="15">
        <f>IFERROR(_xlfn.IFNA(VLOOKUP(Fullmath[[#This Row],[M1]],$H$2:$L2037,2,FALSE),VLOOKUP(Fullmath[[#This Row],[M1]],$H2039:$L$2227,2,FALSE)),0)</f>
        <v>0</v>
      </c>
      <c r="P2038" s="16">
        <f>IFERROR(_xlfn.IFNA(VLOOKUP(Fullmath[[#This Row],[M1]],$H$2:$L2037,4,FALSE),VLOOKUP(Fullmath[[#This Row],[M1]],$H2039:$L$2227,4,FALSE)),0)</f>
        <v>0</v>
      </c>
      <c r="S2038" s="15">
        <f>IFERROR(_xlfn.IFNA(VLOOKUP(Fullmath[[#This Row],[M2]],$H$2:$L2037,2,FALSE),VLOOKUP(Fullmath[[#This Row],[M2]],$H2039:$L$2227,2,FALSE)),0)</f>
        <v>0</v>
      </c>
      <c r="T2038" s="16">
        <f>IFERROR(_xlfn.IFNA(VLOOKUP(Fullmath[[#This Row],[M2]],$H$2:$L2037,4,FALSE),VLOOKUP(Fullmath[[#This Row],[M2]],$H2039:$L$2227,4,FALSE)),0)</f>
        <v>0</v>
      </c>
      <c r="W2038" s="15">
        <f>IFERROR(_xlfn.IFNA(VLOOKUP(Fullmath[[#This Row],[M3]],$H$2:$L2037,2,FALSE),VLOOKUP(Fullmath[[#This Row],[M3]],$H2039:$L$2227,2,FALSE)),0)</f>
        <v>0</v>
      </c>
      <c r="X2038" s="16">
        <f>IFERROR(_xlfn.IFNA(VLOOKUP(Fullmath[[#This Row],[M3]],$H$2:$L2037,4,FALSE),VLOOKUP(Fullmath[[#This Row],[M3]],$H2039:$L$2227,4,FALSE)),0)</f>
        <v>0</v>
      </c>
      <c r="AA2038" s="15">
        <f>IFERROR(_xlfn.IFNA(VLOOKUP(Fullmath[[#This Row],[M4]],$H$2:$L2037,2,FALSE),VLOOKUP(Fullmath[[#This Row],[M4]],$H2039:$L$2227,2,FALSE)),0)</f>
        <v>0</v>
      </c>
      <c r="AB2038" s="16">
        <f>IFERROR(_xlfn.IFNA(VLOOKUP(Fullmath[[#This Row],[M4]],$H$2:$L2037,4,FALSE),VLOOKUP(Fullmath[[#This Row],[M4]],$H2039:$L$2227,4,FALSE)),0)</f>
        <v>0</v>
      </c>
      <c r="AE2038" s="15">
        <f>IFERROR(_xlfn.IFNA(VLOOKUP(Fullmath[[#This Row],[M5]],$H$2:$L2037,2,FALSE),VLOOKUP(Fullmath[[#This Row],[M5]],$H2039:$L$2227,2,FALSE)),0)</f>
        <v>0</v>
      </c>
      <c r="AF2038" s="16">
        <f>IFERROR(_xlfn.IFNA(VLOOKUP(Fullmath[[#This Row],[M5]],$H$2:$L2037,4,FALSE),VLOOKUP(Fullmath[[#This Row],[M5]],$H2039:$L$2227,4,FALSE)),0)</f>
        <v>0</v>
      </c>
      <c r="AI2038" s="15">
        <f>IFERROR(_xlfn.IFNA(VLOOKUP(Fullmath[[#This Row],[M6]],$H$2:$L2037,2,FALSE),VLOOKUP(Fullmath[[#This Row],[M6]],$H2039:$L$2227,2,FALSE)),0)</f>
        <v>0</v>
      </c>
      <c r="AJ2038" s="16">
        <f>IFERROR(_xlfn.IFNA(VLOOKUP(Fullmath[[#This Row],[M6]],$H$2:$L2037,4,FALSE),VLOOKUP(Fullmath[[#This Row],[M6]],$H2039:$L$2227,4,FALSE)),0)</f>
        <v>0</v>
      </c>
      <c r="AM2038" s="6">
        <f>(IFERROR(VLOOKUP(AK2038,Components[[Name]:[Price]],2,FALSE),0))</f>
        <v>0</v>
      </c>
      <c r="AP2038" s="6">
        <f>(IFERROR(VLOOKUP(AN2038,Components[[Name]:[Price]],2,FALSE),0))</f>
        <v>0</v>
      </c>
      <c r="AS2038" s="6">
        <f>(IFERROR(VLOOKUP(AQ2038,Components[[Name]:[Price]],2,FALSE),0))</f>
        <v>0</v>
      </c>
      <c r="AV2038" s="6">
        <f>(IFERROR(VLOOKUP(AT2038,Components[[Name]:[Price]],2,FALSE),0))</f>
        <v>0</v>
      </c>
      <c r="AY2038" s="6">
        <f>(IFERROR(VLOOKUP(AW2038,Components[[Name]:[Price]],2,FALSE),0))</f>
        <v>0</v>
      </c>
      <c r="BB2038" s="6">
        <f>(IFERROR(VLOOKUP(AZ2038,Components[[Name]:[Price]],2,FALSE),0))</f>
        <v>0</v>
      </c>
    </row>
    <row r="2039" spans="9:54" x14ac:dyDescent="0.2">
      <c r="I2039" s="7" t="e">
        <f>Fullmath[[#This Row],[Total CP]]/Fullmath[[#This Row],[Quantity]]</f>
        <v>#DIV/0!</v>
      </c>
      <c r="J20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39" s="6" t="e">
        <f>Fullmath[[#This Row],[Mat Cost]]/Fullmath[[#This Row],[Quantity]]</f>
        <v>#DIV/0!</v>
      </c>
      <c r="L20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39" s="14"/>
      <c r="O2039" s="15">
        <f>IFERROR(_xlfn.IFNA(VLOOKUP(Fullmath[[#This Row],[M1]],$H$2:$L2038,2,FALSE),VLOOKUP(Fullmath[[#This Row],[M1]],$H2040:$L$2227,2,FALSE)),0)</f>
        <v>0</v>
      </c>
      <c r="P2039" s="16">
        <f>IFERROR(_xlfn.IFNA(VLOOKUP(Fullmath[[#This Row],[M1]],$H$2:$L2038,4,FALSE),VLOOKUP(Fullmath[[#This Row],[M1]],$H2040:$L$2227,4,FALSE)),0)</f>
        <v>0</v>
      </c>
      <c r="S2039" s="15">
        <f>IFERROR(_xlfn.IFNA(VLOOKUP(Fullmath[[#This Row],[M2]],$H$2:$L2038,2,FALSE),VLOOKUP(Fullmath[[#This Row],[M2]],$H2040:$L$2227,2,FALSE)),0)</f>
        <v>0</v>
      </c>
      <c r="T2039" s="16">
        <f>IFERROR(_xlfn.IFNA(VLOOKUP(Fullmath[[#This Row],[M2]],$H$2:$L2038,4,FALSE),VLOOKUP(Fullmath[[#This Row],[M2]],$H2040:$L$2227,4,FALSE)),0)</f>
        <v>0</v>
      </c>
      <c r="W2039" s="15">
        <f>IFERROR(_xlfn.IFNA(VLOOKUP(Fullmath[[#This Row],[M3]],$H$2:$L2038,2,FALSE),VLOOKUP(Fullmath[[#This Row],[M3]],$H2040:$L$2227,2,FALSE)),0)</f>
        <v>0</v>
      </c>
      <c r="X2039" s="16">
        <f>IFERROR(_xlfn.IFNA(VLOOKUP(Fullmath[[#This Row],[M3]],$H$2:$L2038,4,FALSE),VLOOKUP(Fullmath[[#This Row],[M3]],$H2040:$L$2227,4,FALSE)),0)</f>
        <v>0</v>
      </c>
      <c r="AA2039" s="15">
        <f>IFERROR(_xlfn.IFNA(VLOOKUP(Fullmath[[#This Row],[M4]],$H$2:$L2038,2,FALSE),VLOOKUP(Fullmath[[#This Row],[M4]],$H2040:$L$2227,2,FALSE)),0)</f>
        <v>0</v>
      </c>
      <c r="AB2039" s="16">
        <f>IFERROR(_xlfn.IFNA(VLOOKUP(Fullmath[[#This Row],[M4]],$H$2:$L2038,4,FALSE),VLOOKUP(Fullmath[[#This Row],[M4]],$H2040:$L$2227,4,FALSE)),0)</f>
        <v>0</v>
      </c>
      <c r="AE2039" s="15">
        <f>IFERROR(_xlfn.IFNA(VLOOKUP(Fullmath[[#This Row],[M5]],$H$2:$L2038,2,FALSE),VLOOKUP(Fullmath[[#This Row],[M5]],$H2040:$L$2227,2,FALSE)),0)</f>
        <v>0</v>
      </c>
      <c r="AF2039" s="16">
        <f>IFERROR(_xlfn.IFNA(VLOOKUP(Fullmath[[#This Row],[M5]],$H$2:$L2038,4,FALSE),VLOOKUP(Fullmath[[#This Row],[M5]],$H2040:$L$2227,4,FALSE)),0)</f>
        <v>0</v>
      </c>
      <c r="AI2039" s="15">
        <f>IFERROR(_xlfn.IFNA(VLOOKUP(Fullmath[[#This Row],[M6]],$H$2:$L2038,2,FALSE),VLOOKUP(Fullmath[[#This Row],[M6]],$H2040:$L$2227,2,FALSE)),0)</f>
        <v>0</v>
      </c>
      <c r="AJ2039" s="16">
        <f>IFERROR(_xlfn.IFNA(VLOOKUP(Fullmath[[#This Row],[M6]],$H$2:$L2038,4,FALSE),VLOOKUP(Fullmath[[#This Row],[M6]],$H2040:$L$2227,4,FALSE)),0)</f>
        <v>0</v>
      </c>
      <c r="AM2039" s="6">
        <f>(IFERROR(VLOOKUP(AK2039,Components[[Name]:[Price]],2,FALSE),0))</f>
        <v>0</v>
      </c>
      <c r="AP2039" s="6">
        <f>(IFERROR(VLOOKUP(AN2039,Components[[Name]:[Price]],2,FALSE),0))</f>
        <v>0</v>
      </c>
      <c r="AS2039" s="6">
        <f>(IFERROR(VLOOKUP(AQ2039,Components[[Name]:[Price]],2,FALSE),0))</f>
        <v>0</v>
      </c>
      <c r="AV2039" s="6">
        <f>(IFERROR(VLOOKUP(AT2039,Components[[Name]:[Price]],2,FALSE),0))</f>
        <v>0</v>
      </c>
      <c r="AY2039" s="6">
        <f>(IFERROR(VLOOKUP(AW2039,Components[[Name]:[Price]],2,FALSE),0))</f>
        <v>0</v>
      </c>
      <c r="BB2039" s="6">
        <f>(IFERROR(VLOOKUP(AZ2039,Components[[Name]:[Price]],2,FALSE),0))</f>
        <v>0</v>
      </c>
    </row>
    <row r="2040" spans="9:54" x14ac:dyDescent="0.2">
      <c r="I2040" s="7" t="e">
        <f>Fullmath[[#This Row],[Total CP]]/Fullmath[[#This Row],[Quantity]]</f>
        <v>#DIV/0!</v>
      </c>
      <c r="J20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0" s="6" t="e">
        <f>Fullmath[[#This Row],[Mat Cost]]/Fullmath[[#This Row],[Quantity]]</f>
        <v>#DIV/0!</v>
      </c>
      <c r="L20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0" s="14"/>
      <c r="O2040" s="15">
        <f>IFERROR(_xlfn.IFNA(VLOOKUP(Fullmath[[#This Row],[M1]],$H$2:$L2039,2,FALSE),VLOOKUP(Fullmath[[#This Row],[M1]],$H2041:$L$2227,2,FALSE)),0)</f>
        <v>0</v>
      </c>
      <c r="P2040" s="16">
        <f>IFERROR(_xlfn.IFNA(VLOOKUP(Fullmath[[#This Row],[M1]],$H$2:$L2039,4,FALSE),VLOOKUP(Fullmath[[#This Row],[M1]],$H2041:$L$2227,4,FALSE)),0)</f>
        <v>0</v>
      </c>
      <c r="S2040" s="15">
        <f>IFERROR(_xlfn.IFNA(VLOOKUP(Fullmath[[#This Row],[M2]],$H$2:$L2039,2,FALSE),VLOOKUP(Fullmath[[#This Row],[M2]],$H2041:$L$2227,2,FALSE)),0)</f>
        <v>0</v>
      </c>
      <c r="T2040" s="16">
        <f>IFERROR(_xlfn.IFNA(VLOOKUP(Fullmath[[#This Row],[M2]],$H$2:$L2039,4,FALSE),VLOOKUP(Fullmath[[#This Row],[M2]],$H2041:$L$2227,4,FALSE)),0)</f>
        <v>0</v>
      </c>
      <c r="W2040" s="15">
        <f>IFERROR(_xlfn.IFNA(VLOOKUP(Fullmath[[#This Row],[M3]],$H$2:$L2039,2,FALSE),VLOOKUP(Fullmath[[#This Row],[M3]],$H2041:$L$2227,2,FALSE)),0)</f>
        <v>0</v>
      </c>
      <c r="X2040" s="16">
        <f>IFERROR(_xlfn.IFNA(VLOOKUP(Fullmath[[#This Row],[M3]],$H$2:$L2039,4,FALSE),VLOOKUP(Fullmath[[#This Row],[M3]],$H2041:$L$2227,4,FALSE)),0)</f>
        <v>0</v>
      </c>
      <c r="AA2040" s="15">
        <f>IFERROR(_xlfn.IFNA(VLOOKUP(Fullmath[[#This Row],[M4]],$H$2:$L2039,2,FALSE),VLOOKUP(Fullmath[[#This Row],[M4]],$H2041:$L$2227,2,FALSE)),0)</f>
        <v>0</v>
      </c>
      <c r="AB2040" s="16">
        <f>IFERROR(_xlfn.IFNA(VLOOKUP(Fullmath[[#This Row],[M4]],$H$2:$L2039,4,FALSE),VLOOKUP(Fullmath[[#This Row],[M4]],$H2041:$L$2227,4,FALSE)),0)</f>
        <v>0</v>
      </c>
      <c r="AE2040" s="15">
        <f>IFERROR(_xlfn.IFNA(VLOOKUP(Fullmath[[#This Row],[M5]],$H$2:$L2039,2,FALSE),VLOOKUP(Fullmath[[#This Row],[M5]],$H2041:$L$2227,2,FALSE)),0)</f>
        <v>0</v>
      </c>
      <c r="AF2040" s="16">
        <f>IFERROR(_xlfn.IFNA(VLOOKUP(Fullmath[[#This Row],[M5]],$H$2:$L2039,4,FALSE),VLOOKUP(Fullmath[[#This Row],[M5]],$H2041:$L$2227,4,FALSE)),0)</f>
        <v>0</v>
      </c>
      <c r="AI2040" s="15">
        <f>IFERROR(_xlfn.IFNA(VLOOKUP(Fullmath[[#This Row],[M6]],$H$2:$L2039,2,FALSE),VLOOKUP(Fullmath[[#This Row],[M6]],$H2041:$L$2227,2,FALSE)),0)</f>
        <v>0</v>
      </c>
      <c r="AJ2040" s="16">
        <f>IFERROR(_xlfn.IFNA(VLOOKUP(Fullmath[[#This Row],[M6]],$H$2:$L2039,4,FALSE),VLOOKUP(Fullmath[[#This Row],[M6]],$H2041:$L$2227,4,FALSE)),0)</f>
        <v>0</v>
      </c>
      <c r="AM2040" s="6">
        <f>(IFERROR(VLOOKUP(AK2040,Components[[Name]:[Price]],2,FALSE),0))</f>
        <v>0</v>
      </c>
      <c r="AP2040" s="6">
        <f>(IFERROR(VLOOKUP(AN2040,Components[[Name]:[Price]],2,FALSE),0))</f>
        <v>0</v>
      </c>
      <c r="AS2040" s="6">
        <f>(IFERROR(VLOOKUP(AQ2040,Components[[Name]:[Price]],2,FALSE),0))</f>
        <v>0</v>
      </c>
      <c r="AV2040" s="6">
        <f>(IFERROR(VLOOKUP(AT2040,Components[[Name]:[Price]],2,FALSE),0))</f>
        <v>0</v>
      </c>
      <c r="AY2040" s="6">
        <f>(IFERROR(VLOOKUP(AW2040,Components[[Name]:[Price]],2,FALSE),0))</f>
        <v>0</v>
      </c>
      <c r="BB2040" s="6">
        <f>(IFERROR(VLOOKUP(AZ2040,Components[[Name]:[Price]],2,FALSE),0))</f>
        <v>0</v>
      </c>
    </row>
    <row r="2041" spans="9:54" x14ac:dyDescent="0.2">
      <c r="I2041" s="7" t="e">
        <f>Fullmath[[#This Row],[Total CP]]/Fullmath[[#This Row],[Quantity]]</f>
        <v>#DIV/0!</v>
      </c>
      <c r="J20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1" s="6" t="e">
        <f>Fullmath[[#This Row],[Mat Cost]]/Fullmath[[#This Row],[Quantity]]</f>
        <v>#DIV/0!</v>
      </c>
      <c r="L20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1" s="14"/>
      <c r="O2041" s="15">
        <f>IFERROR(_xlfn.IFNA(VLOOKUP(Fullmath[[#This Row],[M1]],$H$2:$L2040,2,FALSE),VLOOKUP(Fullmath[[#This Row],[M1]],$H2042:$L$2227,2,FALSE)),0)</f>
        <v>0</v>
      </c>
      <c r="P2041" s="16">
        <f>IFERROR(_xlfn.IFNA(VLOOKUP(Fullmath[[#This Row],[M1]],$H$2:$L2040,4,FALSE),VLOOKUP(Fullmath[[#This Row],[M1]],$H2042:$L$2227,4,FALSE)),0)</f>
        <v>0</v>
      </c>
      <c r="S2041" s="15">
        <f>IFERROR(_xlfn.IFNA(VLOOKUP(Fullmath[[#This Row],[M2]],$H$2:$L2040,2,FALSE),VLOOKUP(Fullmath[[#This Row],[M2]],$H2042:$L$2227,2,FALSE)),0)</f>
        <v>0</v>
      </c>
      <c r="T2041" s="16">
        <f>IFERROR(_xlfn.IFNA(VLOOKUP(Fullmath[[#This Row],[M2]],$H$2:$L2040,4,FALSE),VLOOKUP(Fullmath[[#This Row],[M2]],$H2042:$L$2227,4,FALSE)),0)</f>
        <v>0</v>
      </c>
      <c r="W2041" s="15">
        <f>IFERROR(_xlfn.IFNA(VLOOKUP(Fullmath[[#This Row],[M3]],$H$2:$L2040,2,FALSE),VLOOKUP(Fullmath[[#This Row],[M3]],$H2042:$L$2227,2,FALSE)),0)</f>
        <v>0</v>
      </c>
      <c r="X2041" s="16">
        <f>IFERROR(_xlfn.IFNA(VLOOKUP(Fullmath[[#This Row],[M3]],$H$2:$L2040,4,FALSE),VLOOKUP(Fullmath[[#This Row],[M3]],$H2042:$L$2227,4,FALSE)),0)</f>
        <v>0</v>
      </c>
      <c r="AA2041" s="15">
        <f>IFERROR(_xlfn.IFNA(VLOOKUP(Fullmath[[#This Row],[M4]],$H$2:$L2040,2,FALSE),VLOOKUP(Fullmath[[#This Row],[M4]],$H2042:$L$2227,2,FALSE)),0)</f>
        <v>0</v>
      </c>
      <c r="AB2041" s="16">
        <f>IFERROR(_xlfn.IFNA(VLOOKUP(Fullmath[[#This Row],[M4]],$H$2:$L2040,4,FALSE),VLOOKUP(Fullmath[[#This Row],[M4]],$H2042:$L$2227,4,FALSE)),0)</f>
        <v>0</v>
      </c>
      <c r="AE2041" s="15">
        <f>IFERROR(_xlfn.IFNA(VLOOKUP(Fullmath[[#This Row],[M5]],$H$2:$L2040,2,FALSE),VLOOKUP(Fullmath[[#This Row],[M5]],$H2042:$L$2227,2,FALSE)),0)</f>
        <v>0</v>
      </c>
      <c r="AF2041" s="16">
        <f>IFERROR(_xlfn.IFNA(VLOOKUP(Fullmath[[#This Row],[M5]],$H$2:$L2040,4,FALSE),VLOOKUP(Fullmath[[#This Row],[M5]],$H2042:$L$2227,4,FALSE)),0)</f>
        <v>0</v>
      </c>
      <c r="AI2041" s="15">
        <f>IFERROR(_xlfn.IFNA(VLOOKUP(Fullmath[[#This Row],[M6]],$H$2:$L2040,2,FALSE),VLOOKUP(Fullmath[[#This Row],[M6]],$H2042:$L$2227,2,FALSE)),0)</f>
        <v>0</v>
      </c>
      <c r="AJ2041" s="16">
        <f>IFERROR(_xlfn.IFNA(VLOOKUP(Fullmath[[#This Row],[M6]],$H$2:$L2040,4,FALSE),VLOOKUP(Fullmath[[#This Row],[M6]],$H2042:$L$2227,4,FALSE)),0)</f>
        <v>0</v>
      </c>
      <c r="AM2041" s="6">
        <f>(IFERROR(VLOOKUP(AK2041,Components[[Name]:[Price]],2,FALSE),0))</f>
        <v>0</v>
      </c>
      <c r="AP2041" s="6">
        <f>(IFERROR(VLOOKUP(AN2041,Components[[Name]:[Price]],2,FALSE),0))</f>
        <v>0</v>
      </c>
      <c r="AS2041" s="6">
        <f>(IFERROR(VLOOKUP(AQ2041,Components[[Name]:[Price]],2,FALSE),0))</f>
        <v>0</v>
      </c>
      <c r="AV2041" s="6">
        <f>(IFERROR(VLOOKUP(AT2041,Components[[Name]:[Price]],2,FALSE),0))</f>
        <v>0</v>
      </c>
      <c r="AY2041" s="6">
        <f>(IFERROR(VLOOKUP(AW2041,Components[[Name]:[Price]],2,FALSE),0))</f>
        <v>0</v>
      </c>
      <c r="BB2041" s="6">
        <f>(IFERROR(VLOOKUP(AZ2041,Components[[Name]:[Price]],2,FALSE),0))</f>
        <v>0</v>
      </c>
    </row>
    <row r="2042" spans="9:54" x14ac:dyDescent="0.2">
      <c r="I2042" s="7" t="e">
        <f>Fullmath[[#This Row],[Total CP]]/Fullmath[[#This Row],[Quantity]]</f>
        <v>#DIV/0!</v>
      </c>
      <c r="J20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2" s="6" t="e">
        <f>Fullmath[[#This Row],[Mat Cost]]/Fullmath[[#This Row],[Quantity]]</f>
        <v>#DIV/0!</v>
      </c>
      <c r="L20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2" s="14"/>
      <c r="O2042" s="15">
        <f>IFERROR(_xlfn.IFNA(VLOOKUP(Fullmath[[#This Row],[M1]],$H$2:$L2041,2,FALSE),VLOOKUP(Fullmath[[#This Row],[M1]],$H2043:$L$2227,2,FALSE)),0)</f>
        <v>0</v>
      </c>
      <c r="P2042" s="16">
        <f>IFERROR(_xlfn.IFNA(VLOOKUP(Fullmath[[#This Row],[M1]],$H$2:$L2041,4,FALSE),VLOOKUP(Fullmath[[#This Row],[M1]],$H2043:$L$2227,4,FALSE)),0)</f>
        <v>0</v>
      </c>
      <c r="S2042" s="15">
        <f>IFERROR(_xlfn.IFNA(VLOOKUP(Fullmath[[#This Row],[M2]],$H$2:$L2041,2,FALSE),VLOOKUP(Fullmath[[#This Row],[M2]],$H2043:$L$2227,2,FALSE)),0)</f>
        <v>0</v>
      </c>
      <c r="T2042" s="16">
        <f>IFERROR(_xlfn.IFNA(VLOOKUP(Fullmath[[#This Row],[M2]],$H$2:$L2041,4,FALSE),VLOOKUP(Fullmath[[#This Row],[M2]],$H2043:$L$2227,4,FALSE)),0)</f>
        <v>0</v>
      </c>
      <c r="W2042" s="15">
        <f>IFERROR(_xlfn.IFNA(VLOOKUP(Fullmath[[#This Row],[M3]],$H$2:$L2041,2,FALSE),VLOOKUP(Fullmath[[#This Row],[M3]],$H2043:$L$2227,2,FALSE)),0)</f>
        <v>0</v>
      </c>
      <c r="X2042" s="16">
        <f>IFERROR(_xlfn.IFNA(VLOOKUP(Fullmath[[#This Row],[M3]],$H$2:$L2041,4,FALSE),VLOOKUP(Fullmath[[#This Row],[M3]],$H2043:$L$2227,4,FALSE)),0)</f>
        <v>0</v>
      </c>
      <c r="AA2042" s="15">
        <f>IFERROR(_xlfn.IFNA(VLOOKUP(Fullmath[[#This Row],[M4]],$H$2:$L2041,2,FALSE),VLOOKUP(Fullmath[[#This Row],[M4]],$H2043:$L$2227,2,FALSE)),0)</f>
        <v>0</v>
      </c>
      <c r="AB2042" s="16">
        <f>IFERROR(_xlfn.IFNA(VLOOKUP(Fullmath[[#This Row],[M4]],$H$2:$L2041,4,FALSE),VLOOKUP(Fullmath[[#This Row],[M4]],$H2043:$L$2227,4,FALSE)),0)</f>
        <v>0</v>
      </c>
      <c r="AE2042" s="15">
        <f>IFERROR(_xlfn.IFNA(VLOOKUP(Fullmath[[#This Row],[M5]],$H$2:$L2041,2,FALSE),VLOOKUP(Fullmath[[#This Row],[M5]],$H2043:$L$2227,2,FALSE)),0)</f>
        <v>0</v>
      </c>
      <c r="AF2042" s="16">
        <f>IFERROR(_xlfn.IFNA(VLOOKUP(Fullmath[[#This Row],[M5]],$H$2:$L2041,4,FALSE),VLOOKUP(Fullmath[[#This Row],[M5]],$H2043:$L$2227,4,FALSE)),0)</f>
        <v>0</v>
      </c>
      <c r="AI2042" s="15">
        <f>IFERROR(_xlfn.IFNA(VLOOKUP(Fullmath[[#This Row],[M6]],$H$2:$L2041,2,FALSE),VLOOKUP(Fullmath[[#This Row],[M6]],$H2043:$L$2227,2,FALSE)),0)</f>
        <v>0</v>
      </c>
      <c r="AJ2042" s="16">
        <f>IFERROR(_xlfn.IFNA(VLOOKUP(Fullmath[[#This Row],[M6]],$H$2:$L2041,4,FALSE),VLOOKUP(Fullmath[[#This Row],[M6]],$H2043:$L$2227,4,FALSE)),0)</f>
        <v>0</v>
      </c>
      <c r="AM2042" s="6">
        <f>(IFERROR(VLOOKUP(AK2042,Components[[Name]:[Price]],2,FALSE),0))</f>
        <v>0</v>
      </c>
      <c r="AP2042" s="6">
        <f>(IFERROR(VLOOKUP(AN2042,Components[[Name]:[Price]],2,FALSE),0))</f>
        <v>0</v>
      </c>
      <c r="AS2042" s="6">
        <f>(IFERROR(VLOOKUP(AQ2042,Components[[Name]:[Price]],2,FALSE),0))</f>
        <v>0</v>
      </c>
      <c r="AV2042" s="6">
        <f>(IFERROR(VLOOKUP(AT2042,Components[[Name]:[Price]],2,FALSE),0))</f>
        <v>0</v>
      </c>
      <c r="AY2042" s="6">
        <f>(IFERROR(VLOOKUP(AW2042,Components[[Name]:[Price]],2,FALSE),0))</f>
        <v>0</v>
      </c>
      <c r="BB2042" s="6">
        <f>(IFERROR(VLOOKUP(AZ2042,Components[[Name]:[Price]],2,FALSE),0))</f>
        <v>0</v>
      </c>
    </row>
    <row r="2043" spans="9:54" x14ac:dyDescent="0.2">
      <c r="I2043" s="7" t="e">
        <f>Fullmath[[#This Row],[Total CP]]/Fullmath[[#This Row],[Quantity]]</f>
        <v>#DIV/0!</v>
      </c>
      <c r="J20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3" s="6" t="e">
        <f>Fullmath[[#This Row],[Mat Cost]]/Fullmath[[#This Row],[Quantity]]</f>
        <v>#DIV/0!</v>
      </c>
      <c r="L20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3" s="14"/>
      <c r="O2043" s="15">
        <f>IFERROR(_xlfn.IFNA(VLOOKUP(Fullmath[[#This Row],[M1]],$H$2:$L2042,2,FALSE),VLOOKUP(Fullmath[[#This Row],[M1]],$H2044:$L$2227,2,FALSE)),0)</f>
        <v>0</v>
      </c>
      <c r="P2043" s="16">
        <f>IFERROR(_xlfn.IFNA(VLOOKUP(Fullmath[[#This Row],[M1]],$H$2:$L2042,4,FALSE),VLOOKUP(Fullmath[[#This Row],[M1]],$H2044:$L$2227,4,FALSE)),0)</f>
        <v>0</v>
      </c>
      <c r="S2043" s="15">
        <f>IFERROR(_xlfn.IFNA(VLOOKUP(Fullmath[[#This Row],[M2]],$H$2:$L2042,2,FALSE),VLOOKUP(Fullmath[[#This Row],[M2]],$H2044:$L$2227,2,FALSE)),0)</f>
        <v>0</v>
      </c>
      <c r="T2043" s="16">
        <f>IFERROR(_xlfn.IFNA(VLOOKUP(Fullmath[[#This Row],[M2]],$H$2:$L2042,4,FALSE),VLOOKUP(Fullmath[[#This Row],[M2]],$H2044:$L$2227,4,FALSE)),0)</f>
        <v>0</v>
      </c>
      <c r="W2043" s="15">
        <f>IFERROR(_xlfn.IFNA(VLOOKUP(Fullmath[[#This Row],[M3]],$H$2:$L2042,2,FALSE),VLOOKUP(Fullmath[[#This Row],[M3]],$H2044:$L$2227,2,FALSE)),0)</f>
        <v>0</v>
      </c>
      <c r="X2043" s="16">
        <f>IFERROR(_xlfn.IFNA(VLOOKUP(Fullmath[[#This Row],[M3]],$H$2:$L2042,4,FALSE),VLOOKUP(Fullmath[[#This Row],[M3]],$H2044:$L$2227,4,FALSE)),0)</f>
        <v>0</v>
      </c>
      <c r="AA2043" s="15">
        <f>IFERROR(_xlfn.IFNA(VLOOKUP(Fullmath[[#This Row],[M4]],$H$2:$L2042,2,FALSE),VLOOKUP(Fullmath[[#This Row],[M4]],$H2044:$L$2227,2,FALSE)),0)</f>
        <v>0</v>
      </c>
      <c r="AB2043" s="16">
        <f>IFERROR(_xlfn.IFNA(VLOOKUP(Fullmath[[#This Row],[M4]],$H$2:$L2042,4,FALSE),VLOOKUP(Fullmath[[#This Row],[M4]],$H2044:$L$2227,4,FALSE)),0)</f>
        <v>0</v>
      </c>
      <c r="AE2043" s="15">
        <f>IFERROR(_xlfn.IFNA(VLOOKUP(Fullmath[[#This Row],[M5]],$H$2:$L2042,2,FALSE),VLOOKUP(Fullmath[[#This Row],[M5]],$H2044:$L$2227,2,FALSE)),0)</f>
        <v>0</v>
      </c>
      <c r="AF2043" s="16">
        <f>IFERROR(_xlfn.IFNA(VLOOKUP(Fullmath[[#This Row],[M5]],$H$2:$L2042,4,FALSE),VLOOKUP(Fullmath[[#This Row],[M5]],$H2044:$L$2227,4,FALSE)),0)</f>
        <v>0</v>
      </c>
      <c r="AI2043" s="15">
        <f>IFERROR(_xlfn.IFNA(VLOOKUP(Fullmath[[#This Row],[M6]],$H$2:$L2042,2,FALSE),VLOOKUP(Fullmath[[#This Row],[M6]],$H2044:$L$2227,2,FALSE)),0)</f>
        <v>0</v>
      </c>
      <c r="AJ2043" s="16">
        <f>IFERROR(_xlfn.IFNA(VLOOKUP(Fullmath[[#This Row],[M6]],$H$2:$L2042,4,FALSE),VLOOKUP(Fullmath[[#This Row],[M6]],$H2044:$L$2227,4,FALSE)),0)</f>
        <v>0</v>
      </c>
      <c r="AM2043" s="6">
        <f>(IFERROR(VLOOKUP(AK2043,Components[[Name]:[Price]],2,FALSE),0))</f>
        <v>0</v>
      </c>
      <c r="AP2043" s="6">
        <f>(IFERROR(VLOOKUP(AN2043,Components[[Name]:[Price]],2,FALSE),0))</f>
        <v>0</v>
      </c>
      <c r="AS2043" s="6">
        <f>(IFERROR(VLOOKUP(AQ2043,Components[[Name]:[Price]],2,FALSE),0))</f>
        <v>0</v>
      </c>
      <c r="AV2043" s="6">
        <f>(IFERROR(VLOOKUP(AT2043,Components[[Name]:[Price]],2,FALSE),0))</f>
        <v>0</v>
      </c>
      <c r="AY2043" s="6">
        <f>(IFERROR(VLOOKUP(AW2043,Components[[Name]:[Price]],2,FALSE),0))</f>
        <v>0</v>
      </c>
      <c r="BB2043" s="6">
        <f>(IFERROR(VLOOKUP(AZ2043,Components[[Name]:[Price]],2,FALSE),0))</f>
        <v>0</v>
      </c>
    </row>
    <row r="2044" spans="9:54" x14ac:dyDescent="0.2">
      <c r="I2044" s="7" t="e">
        <f>Fullmath[[#This Row],[Total CP]]/Fullmath[[#This Row],[Quantity]]</f>
        <v>#DIV/0!</v>
      </c>
      <c r="J20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4" s="6" t="e">
        <f>Fullmath[[#This Row],[Mat Cost]]/Fullmath[[#This Row],[Quantity]]</f>
        <v>#DIV/0!</v>
      </c>
      <c r="L20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4" s="14"/>
      <c r="O2044" s="15">
        <f>IFERROR(_xlfn.IFNA(VLOOKUP(Fullmath[[#This Row],[M1]],$H$2:$L2043,2,FALSE),VLOOKUP(Fullmath[[#This Row],[M1]],$H2045:$L$2227,2,FALSE)),0)</f>
        <v>0</v>
      </c>
      <c r="P2044" s="16">
        <f>IFERROR(_xlfn.IFNA(VLOOKUP(Fullmath[[#This Row],[M1]],$H$2:$L2043,4,FALSE),VLOOKUP(Fullmath[[#This Row],[M1]],$H2045:$L$2227,4,FALSE)),0)</f>
        <v>0</v>
      </c>
      <c r="S2044" s="15">
        <f>IFERROR(_xlfn.IFNA(VLOOKUP(Fullmath[[#This Row],[M2]],$H$2:$L2043,2,FALSE),VLOOKUP(Fullmath[[#This Row],[M2]],$H2045:$L$2227,2,FALSE)),0)</f>
        <v>0</v>
      </c>
      <c r="T2044" s="16">
        <f>IFERROR(_xlfn.IFNA(VLOOKUP(Fullmath[[#This Row],[M2]],$H$2:$L2043,4,FALSE),VLOOKUP(Fullmath[[#This Row],[M2]],$H2045:$L$2227,4,FALSE)),0)</f>
        <v>0</v>
      </c>
      <c r="W2044" s="15">
        <f>IFERROR(_xlfn.IFNA(VLOOKUP(Fullmath[[#This Row],[M3]],$H$2:$L2043,2,FALSE),VLOOKUP(Fullmath[[#This Row],[M3]],$H2045:$L$2227,2,FALSE)),0)</f>
        <v>0</v>
      </c>
      <c r="X2044" s="16">
        <f>IFERROR(_xlfn.IFNA(VLOOKUP(Fullmath[[#This Row],[M3]],$H$2:$L2043,4,FALSE),VLOOKUP(Fullmath[[#This Row],[M3]],$H2045:$L$2227,4,FALSE)),0)</f>
        <v>0</v>
      </c>
      <c r="AA2044" s="15">
        <f>IFERROR(_xlfn.IFNA(VLOOKUP(Fullmath[[#This Row],[M4]],$H$2:$L2043,2,FALSE),VLOOKUP(Fullmath[[#This Row],[M4]],$H2045:$L$2227,2,FALSE)),0)</f>
        <v>0</v>
      </c>
      <c r="AB2044" s="16">
        <f>IFERROR(_xlfn.IFNA(VLOOKUP(Fullmath[[#This Row],[M4]],$H$2:$L2043,4,FALSE),VLOOKUP(Fullmath[[#This Row],[M4]],$H2045:$L$2227,4,FALSE)),0)</f>
        <v>0</v>
      </c>
      <c r="AE2044" s="15">
        <f>IFERROR(_xlfn.IFNA(VLOOKUP(Fullmath[[#This Row],[M5]],$H$2:$L2043,2,FALSE),VLOOKUP(Fullmath[[#This Row],[M5]],$H2045:$L$2227,2,FALSE)),0)</f>
        <v>0</v>
      </c>
      <c r="AF2044" s="16">
        <f>IFERROR(_xlfn.IFNA(VLOOKUP(Fullmath[[#This Row],[M5]],$H$2:$L2043,4,FALSE),VLOOKUP(Fullmath[[#This Row],[M5]],$H2045:$L$2227,4,FALSE)),0)</f>
        <v>0</v>
      </c>
      <c r="AI2044" s="15">
        <f>IFERROR(_xlfn.IFNA(VLOOKUP(Fullmath[[#This Row],[M6]],$H$2:$L2043,2,FALSE),VLOOKUP(Fullmath[[#This Row],[M6]],$H2045:$L$2227,2,FALSE)),0)</f>
        <v>0</v>
      </c>
      <c r="AJ2044" s="16">
        <f>IFERROR(_xlfn.IFNA(VLOOKUP(Fullmath[[#This Row],[M6]],$H$2:$L2043,4,FALSE),VLOOKUP(Fullmath[[#This Row],[M6]],$H2045:$L$2227,4,FALSE)),0)</f>
        <v>0</v>
      </c>
      <c r="AM2044" s="6">
        <f>(IFERROR(VLOOKUP(AK2044,Components[[Name]:[Price]],2,FALSE),0))</f>
        <v>0</v>
      </c>
      <c r="AP2044" s="6">
        <f>(IFERROR(VLOOKUP(AN2044,Components[[Name]:[Price]],2,FALSE),0))</f>
        <v>0</v>
      </c>
      <c r="AS2044" s="6">
        <f>(IFERROR(VLOOKUP(AQ2044,Components[[Name]:[Price]],2,FALSE),0))</f>
        <v>0</v>
      </c>
      <c r="AV2044" s="6">
        <f>(IFERROR(VLOOKUP(AT2044,Components[[Name]:[Price]],2,FALSE),0))</f>
        <v>0</v>
      </c>
      <c r="AY2044" s="6">
        <f>(IFERROR(VLOOKUP(AW2044,Components[[Name]:[Price]],2,FALSE),0))</f>
        <v>0</v>
      </c>
      <c r="BB2044" s="6">
        <f>(IFERROR(VLOOKUP(AZ2044,Components[[Name]:[Price]],2,FALSE),0))</f>
        <v>0</v>
      </c>
    </row>
    <row r="2045" spans="9:54" x14ac:dyDescent="0.2">
      <c r="I2045" s="7" t="e">
        <f>Fullmath[[#This Row],[Total CP]]/Fullmath[[#This Row],[Quantity]]</f>
        <v>#DIV/0!</v>
      </c>
      <c r="J20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5" s="6" t="e">
        <f>Fullmath[[#This Row],[Mat Cost]]/Fullmath[[#This Row],[Quantity]]</f>
        <v>#DIV/0!</v>
      </c>
      <c r="L20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5" s="14"/>
      <c r="O2045" s="15">
        <f>IFERROR(_xlfn.IFNA(VLOOKUP(Fullmath[[#This Row],[M1]],$H$2:$L2044,2,FALSE),VLOOKUP(Fullmath[[#This Row],[M1]],$H2046:$L$2227,2,FALSE)),0)</f>
        <v>0</v>
      </c>
      <c r="P2045" s="16">
        <f>IFERROR(_xlfn.IFNA(VLOOKUP(Fullmath[[#This Row],[M1]],$H$2:$L2044,4,FALSE),VLOOKUP(Fullmath[[#This Row],[M1]],$H2046:$L$2227,4,FALSE)),0)</f>
        <v>0</v>
      </c>
      <c r="S2045" s="15">
        <f>IFERROR(_xlfn.IFNA(VLOOKUP(Fullmath[[#This Row],[M2]],$H$2:$L2044,2,FALSE),VLOOKUP(Fullmath[[#This Row],[M2]],$H2046:$L$2227,2,FALSE)),0)</f>
        <v>0</v>
      </c>
      <c r="T2045" s="16">
        <f>IFERROR(_xlfn.IFNA(VLOOKUP(Fullmath[[#This Row],[M2]],$H$2:$L2044,4,FALSE),VLOOKUP(Fullmath[[#This Row],[M2]],$H2046:$L$2227,4,FALSE)),0)</f>
        <v>0</v>
      </c>
      <c r="W2045" s="15">
        <f>IFERROR(_xlfn.IFNA(VLOOKUP(Fullmath[[#This Row],[M3]],$H$2:$L2044,2,FALSE),VLOOKUP(Fullmath[[#This Row],[M3]],$H2046:$L$2227,2,FALSE)),0)</f>
        <v>0</v>
      </c>
      <c r="X2045" s="16">
        <f>IFERROR(_xlfn.IFNA(VLOOKUP(Fullmath[[#This Row],[M3]],$H$2:$L2044,4,FALSE),VLOOKUP(Fullmath[[#This Row],[M3]],$H2046:$L$2227,4,FALSE)),0)</f>
        <v>0</v>
      </c>
      <c r="AA2045" s="15">
        <f>IFERROR(_xlfn.IFNA(VLOOKUP(Fullmath[[#This Row],[M4]],$H$2:$L2044,2,FALSE),VLOOKUP(Fullmath[[#This Row],[M4]],$H2046:$L$2227,2,FALSE)),0)</f>
        <v>0</v>
      </c>
      <c r="AB2045" s="16">
        <f>IFERROR(_xlfn.IFNA(VLOOKUP(Fullmath[[#This Row],[M4]],$H$2:$L2044,4,FALSE),VLOOKUP(Fullmath[[#This Row],[M4]],$H2046:$L$2227,4,FALSE)),0)</f>
        <v>0</v>
      </c>
      <c r="AE2045" s="15">
        <f>IFERROR(_xlfn.IFNA(VLOOKUP(Fullmath[[#This Row],[M5]],$H$2:$L2044,2,FALSE),VLOOKUP(Fullmath[[#This Row],[M5]],$H2046:$L$2227,2,FALSE)),0)</f>
        <v>0</v>
      </c>
      <c r="AF2045" s="16">
        <f>IFERROR(_xlfn.IFNA(VLOOKUP(Fullmath[[#This Row],[M5]],$H$2:$L2044,4,FALSE),VLOOKUP(Fullmath[[#This Row],[M5]],$H2046:$L$2227,4,FALSE)),0)</f>
        <v>0</v>
      </c>
      <c r="AI2045" s="15">
        <f>IFERROR(_xlfn.IFNA(VLOOKUP(Fullmath[[#This Row],[M6]],$H$2:$L2044,2,FALSE),VLOOKUP(Fullmath[[#This Row],[M6]],$H2046:$L$2227,2,FALSE)),0)</f>
        <v>0</v>
      </c>
      <c r="AJ2045" s="16">
        <f>IFERROR(_xlfn.IFNA(VLOOKUP(Fullmath[[#This Row],[M6]],$H$2:$L2044,4,FALSE),VLOOKUP(Fullmath[[#This Row],[M6]],$H2046:$L$2227,4,FALSE)),0)</f>
        <v>0</v>
      </c>
      <c r="AM2045" s="6">
        <f>(IFERROR(VLOOKUP(AK2045,Components[[Name]:[Price]],2,FALSE),0))</f>
        <v>0</v>
      </c>
      <c r="AP2045" s="6">
        <f>(IFERROR(VLOOKUP(AN2045,Components[[Name]:[Price]],2,FALSE),0))</f>
        <v>0</v>
      </c>
      <c r="AS2045" s="6">
        <f>(IFERROR(VLOOKUP(AQ2045,Components[[Name]:[Price]],2,FALSE),0))</f>
        <v>0</v>
      </c>
      <c r="AV2045" s="6">
        <f>(IFERROR(VLOOKUP(AT2045,Components[[Name]:[Price]],2,FALSE),0))</f>
        <v>0</v>
      </c>
      <c r="AY2045" s="6">
        <f>(IFERROR(VLOOKUP(AW2045,Components[[Name]:[Price]],2,FALSE),0))</f>
        <v>0</v>
      </c>
      <c r="BB2045" s="6">
        <f>(IFERROR(VLOOKUP(AZ2045,Components[[Name]:[Price]],2,FALSE),0))</f>
        <v>0</v>
      </c>
    </row>
    <row r="2046" spans="9:54" x14ac:dyDescent="0.2">
      <c r="I2046" s="7" t="e">
        <f>Fullmath[[#This Row],[Total CP]]/Fullmath[[#This Row],[Quantity]]</f>
        <v>#DIV/0!</v>
      </c>
      <c r="J20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6" s="6" t="e">
        <f>Fullmath[[#This Row],[Mat Cost]]/Fullmath[[#This Row],[Quantity]]</f>
        <v>#DIV/0!</v>
      </c>
      <c r="L20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6" s="14"/>
      <c r="O2046" s="15">
        <f>IFERROR(_xlfn.IFNA(VLOOKUP(Fullmath[[#This Row],[M1]],$H$2:$L2045,2,FALSE),VLOOKUP(Fullmath[[#This Row],[M1]],$H2047:$L$2227,2,FALSE)),0)</f>
        <v>0</v>
      </c>
      <c r="P2046" s="16">
        <f>IFERROR(_xlfn.IFNA(VLOOKUP(Fullmath[[#This Row],[M1]],$H$2:$L2045,4,FALSE),VLOOKUP(Fullmath[[#This Row],[M1]],$H2047:$L$2227,4,FALSE)),0)</f>
        <v>0</v>
      </c>
      <c r="S2046" s="15">
        <f>IFERROR(_xlfn.IFNA(VLOOKUP(Fullmath[[#This Row],[M2]],$H$2:$L2045,2,FALSE),VLOOKUP(Fullmath[[#This Row],[M2]],$H2047:$L$2227,2,FALSE)),0)</f>
        <v>0</v>
      </c>
      <c r="T2046" s="16">
        <f>IFERROR(_xlfn.IFNA(VLOOKUP(Fullmath[[#This Row],[M2]],$H$2:$L2045,4,FALSE),VLOOKUP(Fullmath[[#This Row],[M2]],$H2047:$L$2227,4,FALSE)),0)</f>
        <v>0</v>
      </c>
      <c r="W2046" s="15">
        <f>IFERROR(_xlfn.IFNA(VLOOKUP(Fullmath[[#This Row],[M3]],$H$2:$L2045,2,FALSE),VLOOKUP(Fullmath[[#This Row],[M3]],$H2047:$L$2227,2,FALSE)),0)</f>
        <v>0</v>
      </c>
      <c r="X2046" s="16">
        <f>IFERROR(_xlfn.IFNA(VLOOKUP(Fullmath[[#This Row],[M3]],$H$2:$L2045,4,FALSE),VLOOKUP(Fullmath[[#This Row],[M3]],$H2047:$L$2227,4,FALSE)),0)</f>
        <v>0</v>
      </c>
      <c r="AA2046" s="15">
        <f>IFERROR(_xlfn.IFNA(VLOOKUP(Fullmath[[#This Row],[M4]],$H$2:$L2045,2,FALSE),VLOOKUP(Fullmath[[#This Row],[M4]],$H2047:$L$2227,2,FALSE)),0)</f>
        <v>0</v>
      </c>
      <c r="AB2046" s="16">
        <f>IFERROR(_xlfn.IFNA(VLOOKUP(Fullmath[[#This Row],[M4]],$H$2:$L2045,4,FALSE),VLOOKUP(Fullmath[[#This Row],[M4]],$H2047:$L$2227,4,FALSE)),0)</f>
        <v>0</v>
      </c>
      <c r="AE2046" s="15">
        <f>IFERROR(_xlfn.IFNA(VLOOKUP(Fullmath[[#This Row],[M5]],$H$2:$L2045,2,FALSE),VLOOKUP(Fullmath[[#This Row],[M5]],$H2047:$L$2227,2,FALSE)),0)</f>
        <v>0</v>
      </c>
      <c r="AF2046" s="16">
        <f>IFERROR(_xlfn.IFNA(VLOOKUP(Fullmath[[#This Row],[M5]],$H$2:$L2045,4,FALSE),VLOOKUP(Fullmath[[#This Row],[M5]],$H2047:$L$2227,4,FALSE)),0)</f>
        <v>0</v>
      </c>
      <c r="AI2046" s="15">
        <f>IFERROR(_xlfn.IFNA(VLOOKUP(Fullmath[[#This Row],[M6]],$H$2:$L2045,2,FALSE),VLOOKUP(Fullmath[[#This Row],[M6]],$H2047:$L$2227,2,FALSE)),0)</f>
        <v>0</v>
      </c>
      <c r="AJ2046" s="16">
        <f>IFERROR(_xlfn.IFNA(VLOOKUP(Fullmath[[#This Row],[M6]],$H$2:$L2045,4,FALSE),VLOOKUP(Fullmath[[#This Row],[M6]],$H2047:$L$2227,4,FALSE)),0)</f>
        <v>0</v>
      </c>
      <c r="AM2046" s="6">
        <f>(IFERROR(VLOOKUP(AK2046,Components[[Name]:[Price]],2,FALSE),0))</f>
        <v>0</v>
      </c>
      <c r="AP2046" s="6">
        <f>(IFERROR(VLOOKUP(AN2046,Components[[Name]:[Price]],2,FALSE),0))</f>
        <v>0</v>
      </c>
      <c r="AS2046" s="6">
        <f>(IFERROR(VLOOKUP(AQ2046,Components[[Name]:[Price]],2,FALSE),0))</f>
        <v>0</v>
      </c>
      <c r="AV2046" s="6">
        <f>(IFERROR(VLOOKUP(AT2046,Components[[Name]:[Price]],2,FALSE),0))</f>
        <v>0</v>
      </c>
      <c r="AY2046" s="6">
        <f>(IFERROR(VLOOKUP(AW2046,Components[[Name]:[Price]],2,FALSE),0))</f>
        <v>0</v>
      </c>
      <c r="BB2046" s="6">
        <f>(IFERROR(VLOOKUP(AZ2046,Components[[Name]:[Price]],2,FALSE),0))</f>
        <v>0</v>
      </c>
    </row>
    <row r="2047" spans="9:54" x14ac:dyDescent="0.2">
      <c r="I2047" s="7" t="e">
        <f>Fullmath[[#This Row],[Total CP]]/Fullmath[[#This Row],[Quantity]]</f>
        <v>#DIV/0!</v>
      </c>
      <c r="J20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7" s="6" t="e">
        <f>Fullmath[[#This Row],[Mat Cost]]/Fullmath[[#This Row],[Quantity]]</f>
        <v>#DIV/0!</v>
      </c>
      <c r="L20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7" s="14"/>
      <c r="O2047" s="15">
        <f>IFERROR(_xlfn.IFNA(VLOOKUP(Fullmath[[#This Row],[M1]],$H$2:$L2046,2,FALSE),VLOOKUP(Fullmath[[#This Row],[M1]],$H2048:$L$2227,2,FALSE)),0)</f>
        <v>0</v>
      </c>
      <c r="P2047" s="16">
        <f>IFERROR(_xlfn.IFNA(VLOOKUP(Fullmath[[#This Row],[M1]],$H$2:$L2046,4,FALSE),VLOOKUP(Fullmath[[#This Row],[M1]],$H2048:$L$2227,4,FALSE)),0)</f>
        <v>0</v>
      </c>
      <c r="S2047" s="15">
        <f>IFERROR(_xlfn.IFNA(VLOOKUP(Fullmath[[#This Row],[M2]],$H$2:$L2046,2,FALSE),VLOOKUP(Fullmath[[#This Row],[M2]],$H2048:$L$2227,2,FALSE)),0)</f>
        <v>0</v>
      </c>
      <c r="T2047" s="16">
        <f>IFERROR(_xlfn.IFNA(VLOOKUP(Fullmath[[#This Row],[M2]],$H$2:$L2046,4,FALSE),VLOOKUP(Fullmath[[#This Row],[M2]],$H2048:$L$2227,4,FALSE)),0)</f>
        <v>0</v>
      </c>
      <c r="W2047" s="15">
        <f>IFERROR(_xlfn.IFNA(VLOOKUP(Fullmath[[#This Row],[M3]],$H$2:$L2046,2,FALSE),VLOOKUP(Fullmath[[#This Row],[M3]],$H2048:$L$2227,2,FALSE)),0)</f>
        <v>0</v>
      </c>
      <c r="X2047" s="16">
        <f>IFERROR(_xlfn.IFNA(VLOOKUP(Fullmath[[#This Row],[M3]],$H$2:$L2046,4,FALSE),VLOOKUP(Fullmath[[#This Row],[M3]],$H2048:$L$2227,4,FALSE)),0)</f>
        <v>0</v>
      </c>
      <c r="AA2047" s="15">
        <f>IFERROR(_xlfn.IFNA(VLOOKUP(Fullmath[[#This Row],[M4]],$H$2:$L2046,2,FALSE),VLOOKUP(Fullmath[[#This Row],[M4]],$H2048:$L$2227,2,FALSE)),0)</f>
        <v>0</v>
      </c>
      <c r="AB2047" s="16">
        <f>IFERROR(_xlfn.IFNA(VLOOKUP(Fullmath[[#This Row],[M4]],$H$2:$L2046,4,FALSE),VLOOKUP(Fullmath[[#This Row],[M4]],$H2048:$L$2227,4,FALSE)),0)</f>
        <v>0</v>
      </c>
      <c r="AE2047" s="15">
        <f>IFERROR(_xlfn.IFNA(VLOOKUP(Fullmath[[#This Row],[M5]],$H$2:$L2046,2,FALSE),VLOOKUP(Fullmath[[#This Row],[M5]],$H2048:$L$2227,2,FALSE)),0)</f>
        <v>0</v>
      </c>
      <c r="AF2047" s="16">
        <f>IFERROR(_xlfn.IFNA(VLOOKUP(Fullmath[[#This Row],[M5]],$H$2:$L2046,4,FALSE),VLOOKUP(Fullmath[[#This Row],[M5]],$H2048:$L$2227,4,FALSE)),0)</f>
        <v>0</v>
      </c>
      <c r="AI2047" s="15">
        <f>IFERROR(_xlfn.IFNA(VLOOKUP(Fullmath[[#This Row],[M6]],$H$2:$L2046,2,FALSE),VLOOKUP(Fullmath[[#This Row],[M6]],$H2048:$L$2227,2,FALSE)),0)</f>
        <v>0</v>
      </c>
      <c r="AJ2047" s="16">
        <f>IFERROR(_xlfn.IFNA(VLOOKUP(Fullmath[[#This Row],[M6]],$H$2:$L2046,4,FALSE),VLOOKUP(Fullmath[[#This Row],[M6]],$H2048:$L$2227,4,FALSE)),0)</f>
        <v>0</v>
      </c>
      <c r="AM2047" s="6">
        <f>(IFERROR(VLOOKUP(AK2047,Components[[Name]:[Price]],2,FALSE),0))</f>
        <v>0</v>
      </c>
      <c r="AP2047" s="6">
        <f>(IFERROR(VLOOKUP(AN2047,Components[[Name]:[Price]],2,FALSE),0))</f>
        <v>0</v>
      </c>
      <c r="AS2047" s="6">
        <f>(IFERROR(VLOOKUP(AQ2047,Components[[Name]:[Price]],2,FALSE),0))</f>
        <v>0</v>
      </c>
      <c r="AV2047" s="6">
        <f>(IFERROR(VLOOKUP(AT2047,Components[[Name]:[Price]],2,FALSE),0))</f>
        <v>0</v>
      </c>
      <c r="AY2047" s="6">
        <f>(IFERROR(VLOOKUP(AW2047,Components[[Name]:[Price]],2,FALSE),0))</f>
        <v>0</v>
      </c>
      <c r="BB2047" s="6">
        <f>(IFERROR(VLOOKUP(AZ2047,Components[[Name]:[Price]],2,FALSE),0))</f>
        <v>0</v>
      </c>
    </row>
    <row r="2048" spans="9:54" x14ac:dyDescent="0.2">
      <c r="I2048" s="7" t="e">
        <f>Fullmath[[#This Row],[Total CP]]/Fullmath[[#This Row],[Quantity]]</f>
        <v>#DIV/0!</v>
      </c>
      <c r="J20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8" s="6" t="e">
        <f>Fullmath[[#This Row],[Mat Cost]]/Fullmath[[#This Row],[Quantity]]</f>
        <v>#DIV/0!</v>
      </c>
      <c r="L20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8" s="14"/>
      <c r="O2048" s="15">
        <f>IFERROR(_xlfn.IFNA(VLOOKUP(Fullmath[[#This Row],[M1]],$H$2:$L2047,2,FALSE),VLOOKUP(Fullmath[[#This Row],[M1]],$H2049:$L$2227,2,FALSE)),0)</f>
        <v>0</v>
      </c>
      <c r="P2048" s="16">
        <f>IFERROR(_xlfn.IFNA(VLOOKUP(Fullmath[[#This Row],[M1]],$H$2:$L2047,4,FALSE),VLOOKUP(Fullmath[[#This Row],[M1]],$H2049:$L$2227,4,FALSE)),0)</f>
        <v>0</v>
      </c>
      <c r="S2048" s="15">
        <f>IFERROR(_xlfn.IFNA(VLOOKUP(Fullmath[[#This Row],[M2]],$H$2:$L2047,2,FALSE),VLOOKUP(Fullmath[[#This Row],[M2]],$H2049:$L$2227,2,FALSE)),0)</f>
        <v>0</v>
      </c>
      <c r="T2048" s="16">
        <f>IFERROR(_xlfn.IFNA(VLOOKUP(Fullmath[[#This Row],[M2]],$H$2:$L2047,4,FALSE),VLOOKUP(Fullmath[[#This Row],[M2]],$H2049:$L$2227,4,FALSE)),0)</f>
        <v>0</v>
      </c>
      <c r="W2048" s="15">
        <f>IFERROR(_xlfn.IFNA(VLOOKUP(Fullmath[[#This Row],[M3]],$H$2:$L2047,2,FALSE),VLOOKUP(Fullmath[[#This Row],[M3]],$H2049:$L$2227,2,FALSE)),0)</f>
        <v>0</v>
      </c>
      <c r="X2048" s="16">
        <f>IFERROR(_xlfn.IFNA(VLOOKUP(Fullmath[[#This Row],[M3]],$H$2:$L2047,4,FALSE),VLOOKUP(Fullmath[[#This Row],[M3]],$H2049:$L$2227,4,FALSE)),0)</f>
        <v>0</v>
      </c>
      <c r="AA2048" s="15">
        <f>IFERROR(_xlfn.IFNA(VLOOKUP(Fullmath[[#This Row],[M4]],$H$2:$L2047,2,FALSE),VLOOKUP(Fullmath[[#This Row],[M4]],$H2049:$L$2227,2,FALSE)),0)</f>
        <v>0</v>
      </c>
      <c r="AB2048" s="16">
        <f>IFERROR(_xlfn.IFNA(VLOOKUP(Fullmath[[#This Row],[M4]],$H$2:$L2047,4,FALSE),VLOOKUP(Fullmath[[#This Row],[M4]],$H2049:$L$2227,4,FALSE)),0)</f>
        <v>0</v>
      </c>
      <c r="AE2048" s="15">
        <f>IFERROR(_xlfn.IFNA(VLOOKUP(Fullmath[[#This Row],[M5]],$H$2:$L2047,2,FALSE),VLOOKUP(Fullmath[[#This Row],[M5]],$H2049:$L$2227,2,FALSE)),0)</f>
        <v>0</v>
      </c>
      <c r="AF2048" s="16">
        <f>IFERROR(_xlfn.IFNA(VLOOKUP(Fullmath[[#This Row],[M5]],$H$2:$L2047,4,FALSE),VLOOKUP(Fullmath[[#This Row],[M5]],$H2049:$L$2227,4,FALSE)),0)</f>
        <v>0</v>
      </c>
      <c r="AI2048" s="15">
        <f>IFERROR(_xlfn.IFNA(VLOOKUP(Fullmath[[#This Row],[M6]],$H$2:$L2047,2,FALSE),VLOOKUP(Fullmath[[#This Row],[M6]],$H2049:$L$2227,2,FALSE)),0)</f>
        <v>0</v>
      </c>
      <c r="AJ2048" s="16">
        <f>IFERROR(_xlfn.IFNA(VLOOKUP(Fullmath[[#This Row],[M6]],$H$2:$L2047,4,FALSE),VLOOKUP(Fullmath[[#This Row],[M6]],$H2049:$L$2227,4,FALSE)),0)</f>
        <v>0</v>
      </c>
      <c r="AM2048" s="6">
        <f>(IFERROR(VLOOKUP(AK2048,Components[[Name]:[Price]],2,FALSE),0))</f>
        <v>0</v>
      </c>
      <c r="AP2048" s="6">
        <f>(IFERROR(VLOOKUP(AN2048,Components[[Name]:[Price]],2,FALSE),0))</f>
        <v>0</v>
      </c>
      <c r="AS2048" s="6">
        <f>(IFERROR(VLOOKUP(AQ2048,Components[[Name]:[Price]],2,FALSE),0))</f>
        <v>0</v>
      </c>
      <c r="AV2048" s="6">
        <f>(IFERROR(VLOOKUP(AT2048,Components[[Name]:[Price]],2,FALSE),0))</f>
        <v>0</v>
      </c>
      <c r="AY2048" s="6">
        <f>(IFERROR(VLOOKUP(AW2048,Components[[Name]:[Price]],2,FALSE),0))</f>
        <v>0</v>
      </c>
      <c r="BB2048" s="6">
        <f>(IFERROR(VLOOKUP(AZ2048,Components[[Name]:[Price]],2,FALSE),0))</f>
        <v>0</v>
      </c>
    </row>
    <row r="2049" spans="9:54" x14ac:dyDescent="0.2">
      <c r="I2049" s="7" t="e">
        <f>Fullmath[[#This Row],[Total CP]]/Fullmath[[#This Row],[Quantity]]</f>
        <v>#DIV/0!</v>
      </c>
      <c r="J20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49" s="6" t="e">
        <f>Fullmath[[#This Row],[Mat Cost]]/Fullmath[[#This Row],[Quantity]]</f>
        <v>#DIV/0!</v>
      </c>
      <c r="L20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49" s="14"/>
      <c r="O2049" s="15">
        <f>IFERROR(_xlfn.IFNA(VLOOKUP(Fullmath[[#This Row],[M1]],$H$2:$L2048,2,FALSE),VLOOKUP(Fullmath[[#This Row],[M1]],$H2050:$L$2227,2,FALSE)),0)</f>
        <v>0</v>
      </c>
      <c r="P2049" s="16">
        <f>IFERROR(_xlfn.IFNA(VLOOKUP(Fullmath[[#This Row],[M1]],$H$2:$L2048,4,FALSE),VLOOKUP(Fullmath[[#This Row],[M1]],$H2050:$L$2227,4,FALSE)),0)</f>
        <v>0</v>
      </c>
      <c r="S2049" s="15">
        <f>IFERROR(_xlfn.IFNA(VLOOKUP(Fullmath[[#This Row],[M2]],$H$2:$L2048,2,FALSE),VLOOKUP(Fullmath[[#This Row],[M2]],$H2050:$L$2227,2,FALSE)),0)</f>
        <v>0</v>
      </c>
      <c r="T2049" s="16">
        <f>IFERROR(_xlfn.IFNA(VLOOKUP(Fullmath[[#This Row],[M2]],$H$2:$L2048,4,FALSE),VLOOKUP(Fullmath[[#This Row],[M2]],$H2050:$L$2227,4,FALSE)),0)</f>
        <v>0</v>
      </c>
      <c r="W2049" s="15">
        <f>IFERROR(_xlfn.IFNA(VLOOKUP(Fullmath[[#This Row],[M3]],$H$2:$L2048,2,FALSE),VLOOKUP(Fullmath[[#This Row],[M3]],$H2050:$L$2227,2,FALSE)),0)</f>
        <v>0</v>
      </c>
      <c r="X2049" s="16">
        <f>IFERROR(_xlfn.IFNA(VLOOKUP(Fullmath[[#This Row],[M3]],$H$2:$L2048,4,FALSE),VLOOKUP(Fullmath[[#This Row],[M3]],$H2050:$L$2227,4,FALSE)),0)</f>
        <v>0</v>
      </c>
      <c r="AA2049" s="15">
        <f>IFERROR(_xlfn.IFNA(VLOOKUP(Fullmath[[#This Row],[M4]],$H$2:$L2048,2,FALSE),VLOOKUP(Fullmath[[#This Row],[M4]],$H2050:$L$2227,2,FALSE)),0)</f>
        <v>0</v>
      </c>
      <c r="AB2049" s="16">
        <f>IFERROR(_xlfn.IFNA(VLOOKUP(Fullmath[[#This Row],[M4]],$H$2:$L2048,4,FALSE),VLOOKUP(Fullmath[[#This Row],[M4]],$H2050:$L$2227,4,FALSE)),0)</f>
        <v>0</v>
      </c>
      <c r="AE2049" s="15">
        <f>IFERROR(_xlfn.IFNA(VLOOKUP(Fullmath[[#This Row],[M5]],$H$2:$L2048,2,FALSE),VLOOKUP(Fullmath[[#This Row],[M5]],$H2050:$L$2227,2,FALSE)),0)</f>
        <v>0</v>
      </c>
      <c r="AF2049" s="16">
        <f>IFERROR(_xlfn.IFNA(VLOOKUP(Fullmath[[#This Row],[M5]],$H$2:$L2048,4,FALSE),VLOOKUP(Fullmath[[#This Row],[M5]],$H2050:$L$2227,4,FALSE)),0)</f>
        <v>0</v>
      </c>
      <c r="AI2049" s="15">
        <f>IFERROR(_xlfn.IFNA(VLOOKUP(Fullmath[[#This Row],[M6]],$H$2:$L2048,2,FALSE),VLOOKUP(Fullmath[[#This Row],[M6]],$H2050:$L$2227,2,FALSE)),0)</f>
        <v>0</v>
      </c>
      <c r="AJ2049" s="16">
        <f>IFERROR(_xlfn.IFNA(VLOOKUP(Fullmath[[#This Row],[M6]],$H$2:$L2048,4,FALSE),VLOOKUP(Fullmath[[#This Row],[M6]],$H2050:$L$2227,4,FALSE)),0)</f>
        <v>0</v>
      </c>
      <c r="AM2049" s="6">
        <f>(IFERROR(VLOOKUP(AK2049,Components[[Name]:[Price]],2,FALSE),0))</f>
        <v>0</v>
      </c>
      <c r="AP2049" s="6">
        <f>(IFERROR(VLOOKUP(AN2049,Components[[Name]:[Price]],2,FALSE),0))</f>
        <v>0</v>
      </c>
      <c r="AS2049" s="6">
        <f>(IFERROR(VLOOKUP(AQ2049,Components[[Name]:[Price]],2,FALSE),0))</f>
        <v>0</v>
      </c>
      <c r="AV2049" s="6">
        <f>(IFERROR(VLOOKUP(AT2049,Components[[Name]:[Price]],2,FALSE),0))</f>
        <v>0</v>
      </c>
      <c r="AY2049" s="6">
        <f>(IFERROR(VLOOKUP(AW2049,Components[[Name]:[Price]],2,FALSE),0))</f>
        <v>0</v>
      </c>
      <c r="BB2049" s="6">
        <f>(IFERROR(VLOOKUP(AZ2049,Components[[Name]:[Price]],2,FALSE),0))</f>
        <v>0</v>
      </c>
    </row>
    <row r="2050" spans="9:54" x14ac:dyDescent="0.2">
      <c r="I2050" s="7" t="e">
        <f>Fullmath[[#This Row],[Total CP]]/Fullmath[[#This Row],[Quantity]]</f>
        <v>#DIV/0!</v>
      </c>
      <c r="J20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0" s="6" t="e">
        <f>Fullmath[[#This Row],[Mat Cost]]/Fullmath[[#This Row],[Quantity]]</f>
        <v>#DIV/0!</v>
      </c>
      <c r="L20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0" s="14"/>
      <c r="O2050" s="15">
        <f>IFERROR(_xlfn.IFNA(VLOOKUP(Fullmath[[#This Row],[M1]],$H$2:$L2049,2,FALSE),VLOOKUP(Fullmath[[#This Row],[M1]],$H2051:$L$2227,2,FALSE)),0)</f>
        <v>0</v>
      </c>
      <c r="P2050" s="16">
        <f>IFERROR(_xlfn.IFNA(VLOOKUP(Fullmath[[#This Row],[M1]],$H$2:$L2049,4,FALSE),VLOOKUP(Fullmath[[#This Row],[M1]],$H2051:$L$2227,4,FALSE)),0)</f>
        <v>0</v>
      </c>
      <c r="S2050" s="15">
        <f>IFERROR(_xlfn.IFNA(VLOOKUP(Fullmath[[#This Row],[M2]],$H$2:$L2049,2,FALSE),VLOOKUP(Fullmath[[#This Row],[M2]],$H2051:$L$2227,2,FALSE)),0)</f>
        <v>0</v>
      </c>
      <c r="T2050" s="16">
        <f>IFERROR(_xlfn.IFNA(VLOOKUP(Fullmath[[#This Row],[M2]],$H$2:$L2049,4,FALSE),VLOOKUP(Fullmath[[#This Row],[M2]],$H2051:$L$2227,4,FALSE)),0)</f>
        <v>0</v>
      </c>
      <c r="W2050" s="15">
        <f>IFERROR(_xlfn.IFNA(VLOOKUP(Fullmath[[#This Row],[M3]],$H$2:$L2049,2,FALSE),VLOOKUP(Fullmath[[#This Row],[M3]],$H2051:$L$2227,2,FALSE)),0)</f>
        <v>0</v>
      </c>
      <c r="X2050" s="16">
        <f>IFERROR(_xlfn.IFNA(VLOOKUP(Fullmath[[#This Row],[M3]],$H$2:$L2049,4,FALSE),VLOOKUP(Fullmath[[#This Row],[M3]],$H2051:$L$2227,4,FALSE)),0)</f>
        <v>0</v>
      </c>
      <c r="AA2050" s="15">
        <f>IFERROR(_xlfn.IFNA(VLOOKUP(Fullmath[[#This Row],[M4]],$H$2:$L2049,2,FALSE),VLOOKUP(Fullmath[[#This Row],[M4]],$H2051:$L$2227,2,FALSE)),0)</f>
        <v>0</v>
      </c>
      <c r="AB2050" s="16">
        <f>IFERROR(_xlfn.IFNA(VLOOKUP(Fullmath[[#This Row],[M4]],$H$2:$L2049,4,FALSE),VLOOKUP(Fullmath[[#This Row],[M4]],$H2051:$L$2227,4,FALSE)),0)</f>
        <v>0</v>
      </c>
      <c r="AE2050" s="15">
        <f>IFERROR(_xlfn.IFNA(VLOOKUP(Fullmath[[#This Row],[M5]],$H$2:$L2049,2,FALSE),VLOOKUP(Fullmath[[#This Row],[M5]],$H2051:$L$2227,2,FALSE)),0)</f>
        <v>0</v>
      </c>
      <c r="AF2050" s="16">
        <f>IFERROR(_xlfn.IFNA(VLOOKUP(Fullmath[[#This Row],[M5]],$H$2:$L2049,4,FALSE),VLOOKUP(Fullmath[[#This Row],[M5]],$H2051:$L$2227,4,FALSE)),0)</f>
        <v>0</v>
      </c>
      <c r="AI2050" s="15">
        <f>IFERROR(_xlfn.IFNA(VLOOKUP(Fullmath[[#This Row],[M6]],$H$2:$L2049,2,FALSE),VLOOKUP(Fullmath[[#This Row],[M6]],$H2051:$L$2227,2,FALSE)),0)</f>
        <v>0</v>
      </c>
      <c r="AJ2050" s="16">
        <f>IFERROR(_xlfn.IFNA(VLOOKUP(Fullmath[[#This Row],[M6]],$H$2:$L2049,4,FALSE),VLOOKUP(Fullmath[[#This Row],[M6]],$H2051:$L$2227,4,FALSE)),0)</f>
        <v>0</v>
      </c>
      <c r="AM2050" s="6">
        <f>(IFERROR(VLOOKUP(AK2050,Components[[Name]:[Price]],2,FALSE),0))</f>
        <v>0</v>
      </c>
      <c r="AP2050" s="6">
        <f>(IFERROR(VLOOKUP(AN2050,Components[[Name]:[Price]],2,FALSE),0))</f>
        <v>0</v>
      </c>
      <c r="AS2050" s="6">
        <f>(IFERROR(VLOOKUP(AQ2050,Components[[Name]:[Price]],2,FALSE),0))</f>
        <v>0</v>
      </c>
      <c r="AV2050" s="6">
        <f>(IFERROR(VLOOKUP(AT2050,Components[[Name]:[Price]],2,FALSE),0))</f>
        <v>0</v>
      </c>
      <c r="AY2050" s="6">
        <f>(IFERROR(VLOOKUP(AW2050,Components[[Name]:[Price]],2,FALSE),0))</f>
        <v>0</v>
      </c>
      <c r="BB2050" s="6">
        <f>(IFERROR(VLOOKUP(AZ2050,Components[[Name]:[Price]],2,FALSE),0))</f>
        <v>0</v>
      </c>
    </row>
    <row r="2051" spans="9:54" x14ac:dyDescent="0.2">
      <c r="I2051" s="7" t="e">
        <f>Fullmath[[#This Row],[Total CP]]/Fullmath[[#This Row],[Quantity]]</f>
        <v>#DIV/0!</v>
      </c>
      <c r="J20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1" s="6" t="e">
        <f>Fullmath[[#This Row],[Mat Cost]]/Fullmath[[#This Row],[Quantity]]</f>
        <v>#DIV/0!</v>
      </c>
      <c r="L20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1" s="14"/>
      <c r="O2051" s="15">
        <f>IFERROR(_xlfn.IFNA(VLOOKUP(Fullmath[[#This Row],[M1]],$H$2:$L2050,2,FALSE),VLOOKUP(Fullmath[[#This Row],[M1]],$H2052:$L$2227,2,FALSE)),0)</f>
        <v>0</v>
      </c>
      <c r="P2051" s="16">
        <f>IFERROR(_xlfn.IFNA(VLOOKUP(Fullmath[[#This Row],[M1]],$H$2:$L2050,4,FALSE),VLOOKUP(Fullmath[[#This Row],[M1]],$H2052:$L$2227,4,FALSE)),0)</f>
        <v>0</v>
      </c>
      <c r="S2051" s="15">
        <f>IFERROR(_xlfn.IFNA(VLOOKUP(Fullmath[[#This Row],[M2]],$H$2:$L2050,2,FALSE),VLOOKUP(Fullmath[[#This Row],[M2]],$H2052:$L$2227,2,FALSE)),0)</f>
        <v>0</v>
      </c>
      <c r="T2051" s="16">
        <f>IFERROR(_xlfn.IFNA(VLOOKUP(Fullmath[[#This Row],[M2]],$H$2:$L2050,4,FALSE),VLOOKUP(Fullmath[[#This Row],[M2]],$H2052:$L$2227,4,FALSE)),0)</f>
        <v>0</v>
      </c>
      <c r="W2051" s="15">
        <f>IFERROR(_xlfn.IFNA(VLOOKUP(Fullmath[[#This Row],[M3]],$H$2:$L2050,2,FALSE),VLOOKUP(Fullmath[[#This Row],[M3]],$H2052:$L$2227,2,FALSE)),0)</f>
        <v>0</v>
      </c>
      <c r="X2051" s="16">
        <f>IFERROR(_xlfn.IFNA(VLOOKUP(Fullmath[[#This Row],[M3]],$H$2:$L2050,4,FALSE),VLOOKUP(Fullmath[[#This Row],[M3]],$H2052:$L$2227,4,FALSE)),0)</f>
        <v>0</v>
      </c>
      <c r="AA2051" s="15">
        <f>IFERROR(_xlfn.IFNA(VLOOKUP(Fullmath[[#This Row],[M4]],$H$2:$L2050,2,FALSE),VLOOKUP(Fullmath[[#This Row],[M4]],$H2052:$L$2227,2,FALSE)),0)</f>
        <v>0</v>
      </c>
      <c r="AB2051" s="16">
        <f>IFERROR(_xlfn.IFNA(VLOOKUP(Fullmath[[#This Row],[M4]],$H$2:$L2050,4,FALSE),VLOOKUP(Fullmath[[#This Row],[M4]],$H2052:$L$2227,4,FALSE)),0)</f>
        <v>0</v>
      </c>
      <c r="AE2051" s="15">
        <f>IFERROR(_xlfn.IFNA(VLOOKUP(Fullmath[[#This Row],[M5]],$H$2:$L2050,2,FALSE),VLOOKUP(Fullmath[[#This Row],[M5]],$H2052:$L$2227,2,FALSE)),0)</f>
        <v>0</v>
      </c>
      <c r="AF2051" s="16">
        <f>IFERROR(_xlfn.IFNA(VLOOKUP(Fullmath[[#This Row],[M5]],$H$2:$L2050,4,FALSE),VLOOKUP(Fullmath[[#This Row],[M5]],$H2052:$L$2227,4,FALSE)),0)</f>
        <v>0</v>
      </c>
      <c r="AI2051" s="15">
        <f>IFERROR(_xlfn.IFNA(VLOOKUP(Fullmath[[#This Row],[M6]],$H$2:$L2050,2,FALSE),VLOOKUP(Fullmath[[#This Row],[M6]],$H2052:$L$2227,2,FALSE)),0)</f>
        <v>0</v>
      </c>
      <c r="AJ2051" s="16">
        <f>IFERROR(_xlfn.IFNA(VLOOKUP(Fullmath[[#This Row],[M6]],$H$2:$L2050,4,FALSE),VLOOKUP(Fullmath[[#This Row],[M6]],$H2052:$L$2227,4,FALSE)),0)</f>
        <v>0</v>
      </c>
      <c r="AM2051" s="6">
        <f>(IFERROR(VLOOKUP(AK2051,Components[[Name]:[Price]],2,FALSE),0))</f>
        <v>0</v>
      </c>
      <c r="AP2051" s="6">
        <f>(IFERROR(VLOOKUP(AN2051,Components[[Name]:[Price]],2,FALSE),0))</f>
        <v>0</v>
      </c>
      <c r="AS2051" s="6">
        <f>(IFERROR(VLOOKUP(AQ2051,Components[[Name]:[Price]],2,FALSE),0))</f>
        <v>0</v>
      </c>
      <c r="AV2051" s="6">
        <f>(IFERROR(VLOOKUP(AT2051,Components[[Name]:[Price]],2,FALSE),0))</f>
        <v>0</v>
      </c>
      <c r="AY2051" s="6">
        <f>(IFERROR(VLOOKUP(AW2051,Components[[Name]:[Price]],2,FALSE),0))</f>
        <v>0</v>
      </c>
      <c r="BB2051" s="6">
        <f>(IFERROR(VLOOKUP(AZ2051,Components[[Name]:[Price]],2,FALSE),0))</f>
        <v>0</v>
      </c>
    </row>
    <row r="2052" spans="9:54" x14ac:dyDescent="0.2">
      <c r="I2052" s="7" t="e">
        <f>Fullmath[[#This Row],[Total CP]]/Fullmath[[#This Row],[Quantity]]</f>
        <v>#DIV/0!</v>
      </c>
      <c r="J20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2" s="6" t="e">
        <f>Fullmath[[#This Row],[Mat Cost]]/Fullmath[[#This Row],[Quantity]]</f>
        <v>#DIV/0!</v>
      </c>
      <c r="L20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2" s="14"/>
      <c r="O2052" s="15">
        <f>IFERROR(_xlfn.IFNA(VLOOKUP(Fullmath[[#This Row],[M1]],$H$2:$L2051,2,FALSE),VLOOKUP(Fullmath[[#This Row],[M1]],$H2053:$L$2227,2,FALSE)),0)</f>
        <v>0</v>
      </c>
      <c r="P2052" s="16">
        <f>IFERROR(_xlfn.IFNA(VLOOKUP(Fullmath[[#This Row],[M1]],$H$2:$L2051,4,FALSE),VLOOKUP(Fullmath[[#This Row],[M1]],$H2053:$L$2227,4,FALSE)),0)</f>
        <v>0</v>
      </c>
      <c r="S2052" s="15">
        <f>IFERROR(_xlfn.IFNA(VLOOKUP(Fullmath[[#This Row],[M2]],$H$2:$L2051,2,FALSE),VLOOKUP(Fullmath[[#This Row],[M2]],$H2053:$L$2227,2,FALSE)),0)</f>
        <v>0</v>
      </c>
      <c r="T2052" s="16">
        <f>IFERROR(_xlfn.IFNA(VLOOKUP(Fullmath[[#This Row],[M2]],$H$2:$L2051,4,FALSE),VLOOKUP(Fullmath[[#This Row],[M2]],$H2053:$L$2227,4,FALSE)),0)</f>
        <v>0</v>
      </c>
      <c r="W2052" s="15">
        <f>IFERROR(_xlfn.IFNA(VLOOKUP(Fullmath[[#This Row],[M3]],$H$2:$L2051,2,FALSE),VLOOKUP(Fullmath[[#This Row],[M3]],$H2053:$L$2227,2,FALSE)),0)</f>
        <v>0</v>
      </c>
      <c r="X2052" s="16">
        <f>IFERROR(_xlfn.IFNA(VLOOKUP(Fullmath[[#This Row],[M3]],$H$2:$L2051,4,FALSE),VLOOKUP(Fullmath[[#This Row],[M3]],$H2053:$L$2227,4,FALSE)),0)</f>
        <v>0</v>
      </c>
      <c r="AA2052" s="15">
        <f>IFERROR(_xlfn.IFNA(VLOOKUP(Fullmath[[#This Row],[M4]],$H$2:$L2051,2,FALSE),VLOOKUP(Fullmath[[#This Row],[M4]],$H2053:$L$2227,2,FALSE)),0)</f>
        <v>0</v>
      </c>
      <c r="AB2052" s="16">
        <f>IFERROR(_xlfn.IFNA(VLOOKUP(Fullmath[[#This Row],[M4]],$H$2:$L2051,4,FALSE),VLOOKUP(Fullmath[[#This Row],[M4]],$H2053:$L$2227,4,FALSE)),0)</f>
        <v>0</v>
      </c>
      <c r="AE2052" s="15">
        <f>IFERROR(_xlfn.IFNA(VLOOKUP(Fullmath[[#This Row],[M5]],$H$2:$L2051,2,FALSE),VLOOKUP(Fullmath[[#This Row],[M5]],$H2053:$L$2227,2,FALSE)),0)</f>
        <v>0</v>
      </c>
      <c r="AF2052" s="16">
        <f>IFERROR(_xlfn.IFNA(VLOOKUP(Fullmath[[#This Row],[M5]],$H$2:$L2051,4,FALSE),VLOOKUP(Fullmath[[#This Row],[M5]],$H2053:$L$2227,4,FALSE)),0)</f>
        <v>0</v>
      </c>
      <c r="AI2052" s="15">
        <f>IFERROR(_xlfn.IFNA(VLOOKUP(Fullmath[[#This Row],[M6]],$H$2:$L2051,2,FALSE),VLOOKUP(Fullmath[[#This Row],[M6]],$H2053:$L$2227,2,FALSE)),0)</f>
        <v>0</v>
      </c>
      <c r="AJ2052" s="16">
        <f>IFERROR(_xlfn.IFNA(VLOOKUP(Fullmath[[#This Row],[M6]],$H$2:$L2051,4,FALSE),VLOOKUP(Fullmath[[#This Row],[M6]],$H2053:$L$2227,4,FALSE)),0)</f>
        <v>0</v>
      </c>
      <c r="AM2052" s="6">
        <f>(IFERROR(VLOOKUP(AK2052,Components[[Name]:[Price]],2,FALSE),0))</f>
        <v>0</v>
      </c>
      <c r="AP2052" s="6">
        <f>(IFERROR(VLOOKUP(AN2052,Components[[Name]:[Price]],2,FALSE),0))</f>
        <v>0</v>
      </c>
      <c r="AS2052" s="6">
        <f>(IFERROR(VLOOKUP(AQ2052,Components[[Name]:[Price]],2,FALSE),0))</f>
        <v>0</v>
      </c>
      <c r="AV2052" s="6">
        <f>(IFERROR(VLOOKUP(AT2052,Components[[Name]:[Price]],2,FALSE),0))</f>
        <v>0</v>
      </c>
      <c r="AY2052" s="6">
        <f>(IFERROR(VLOOKUP(AW2052,Components[[Name]:[Price]],2,FALSE),0))</f>
        <v>0</v>
      </c>
      <c r="BB2052" s="6">
        <f>(IFERROR(VLOOKUP(AZ2052,Components[[Name]:[Price]],2,FALSE),0))</f>
        <v>0</v>
      </c>
    </row>
    <row r="2053" spans="9:54" x14ac:dyDescent="0.2">
      <c r="I2053" s="7" t="e">
        <f>Fullmath[[#This Row],[Total CP]]/Fullmath[[#This Row],[Quantity]]</f>
        <v>#DIV/0!</v>
      </c>
      <c r="J20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3" s="6" t="e">
        <f>Fullmath[[#This Row],[Mat Cost]]/Fullmath[[#This Row],[Quantity]]</f>
        <v>#DIV/0!</v>
      </c>
      <c r="L20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3" s="14"/>
      <c r="O2053" s="15">
        <f>IFERROR(_xlfn.IFNA(VLOOKUP(Fullmath[[#This Row],[M1]],$H$2:$L2052,2,FALSE),VLOOKUP(Fullmath[[#This Row],[M1]],$H2054:$L$2227,2,FALSE)),0)</f>
        <v>0</v>
      </c>
      <c r="P2053" s="16">
        <f>IFERROR(_xlfn.IFNA(VLOOKUP(Fullmath[[#This Row],[M1]],$H$2:$L2052,4,FALSE),VLOOKUP(Fullmath[[#This Row],[M1]],$H2054:$L$2227,4,FALSE)),0)</f>
        <v>0</v>
      </c>
      <c r="S2053" s="15">
        <f>IFERROR(_xlfn.IFNA(VLOOKUP(Fullmath[[#This Row],[M2]],$H$2:$L2052,2,FALSE),VLOOKUP(Fullmath[[#This Row],[M2]],$H2054:$L$2227,2,FALSE)),0)</f>
        <v>0</v>
      </c>
      <c r="T2053" s="16">
        <f>IFERROR(_xlfn.IFNA(VLOOKUP(Fullmath[[#This Row],[M2]],$H$2:$L2052,4,FALSE),VLOOKUP(Fullmath[[#This Row],[M2]],$H2054:$L$2227,4,FALSE)),0)</f>
        <v>0</v>
      </c>
      <c r="W2053" s="15">
        <f>IFERROR(_xlfn.IFNA(VLOOKUP(Fullmath[[#This Row],[M3]],$H$2:$L2052,2,FALSE),VLOOKUP(Fullmath[[#This Row],[M3]],$H2054:$L$2227,2,FALSE)),0)</f>
        <v>0</v>
      </c>
      <c r="X2053" s="16">
        <f>IFERROR(_xlfn.IFNA(VLOOKUP(Fullmath[[#This Row],[M3]],$H$2:$L2052,4,FALSE),VLOOKUP(Fullmath[[#This Row],[M3]],$H2054:$L$2227,4,FALSE)),0)</f>
        <v>0</v>
      </c>
      <c r="AA2053" s="15">
        <f>IFERROR(_xlfn.IFNA(VLOOKUP(Fullmath[[#This Row],[M4]],$H$2:$L2052,2,FALSE),VLOOKUP(Fullmath[[#This Row],[M4]],$H2054:$L$2227,2,FALSE)),0)</f>
        <v>0</v>
      </c>
      <c r="AB2053" s="16">
        <f>IFERROR(_xlfn.IFNA(VLOOKUP(Fullmath[[#This Row],[M4]],$H$2:$L2052,4,FALSE),VLOOKUP(Fullmath[[#This Row],[M4]],$H2054:$L$2227,4,FALSE)),0)</f>
        <v>0</v>
      </c>
      <c r="AE2053" s="15">
        <f>IFERROR(_xlfn.IFNA(VLOOKUP(Fullmath[[#This Row],[M5]],$H$2:$L2052,2,FALSE),VLOOKUP(Fullmath[[#This Row],[M5]],$H2054:$L$2227,2,FALSE)),0)</f>
        <v>0</v>
      </c>
      <c r="AF2053" s="16">
        <f>IFERROR(_xlfn.IFNA(VLOOKUP(Fullmath[[#This Row],[M5]],$H$2:$L2052,4,FALSE),VLOOKUP(Fullmath[[#This Row],[M5]],$H2054:$L$2227,4,FALSE)),0)</f>
        <v>0</v>
      </c>
      <c r="AI2053" s="15">
        <f>IFERROR(_xlfn.IFNA(VLOOKUP(Fullmath[[#This Row],[M6]],$H$2:$L2052,2,FALSE),VLOOKUP(Fullmath[[#This Row],[M6]],$H2054:$L$2227,2,FALSE)),0)</f>
        <v>0</v>
      </c>
      <c r="AJ2053" s="16">
        <f>IFERROR(_xlfn.IFNA(VLOOKUP(Fullmath[[#This Row],[M6]],$H$2:$L2052,4,FALSE),VLOOKUP(Fullmath[[#This Row],[M6]],$H2054:$L$2227,4,FALSE)),0)</f>
        <v>0</v>
      </c>
      <c r="AM2053" s="6">
        <f>(IFERROR(VLOOKUP(AK2053,Components[[Name]:[Price]],2,FALSE),0))</f>
        <v>0</v>
      </c>
      <c r="AP2053" s="6">
        <f>(IFERROR(VLOOKUP(AN2053,Components[[Name]:[Price]],2,FALSE),0))</f>
        <v>0</v>
      </c>
      <c r="AS2053" s="6">
        <f>(IFERROR(VLOOKUP(AQ2053,Components[[Name]:[Price]],2,FALSE),0))</f>
        <v>0</v>
      </c>
      <c r="AV2053" s="6">
        <f>(IFERROR(VLOOKUP(AT2053,Components[[Name]:[Price]],2,FALSE),0))</f>
        <v>0</v>
      </c>
      <c r="AY2053" s="6">
        <f>(IFERROR(VLOOKUP(AW2053,Components[[Name]:[Price]],2,FALSE),0))</f>
        <v>0</v>
      </c>
      <c r="BB2053" s="6">
        <f>(IFERROR(VLOOKUP(AZ2053,Components[[Name]:[Price]],2,FALSE),0))</f>
        <v>0</v>
      </c>
    </row>
    <row r="2054" spans="9:54" x14ac:dyDescent="0.2">
      <c r="I2054" s="7" t="e">
        <f>Fullmath[[#This Row],[Total CP]]/Fullmath[[#This Row],[Quantity]]</f>
        <v>#DIV/0!</v>
      </c>
      <c r="J20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4" s="6" t="e">
        <f>Fullmath[[#This Row],[Mat Cost]]/Fullmath[[#This Row],[Quantity]]</f>
        <v>#DIV/0!</v>
      </c>
      <c r="L20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4" s="14"/>
      <c r="O2054" s="15">
        <f>IFERROR(_xlfn.IFNA(VLOOKUP(Fullmath[[#This Row],[M1]],$H$2:$L2053,2,FALSE),VLOOKUP(Fullmath[[#This Row],[M1]],$H2055:$L$2227,2,FALSE)),0)</f>
        <v>0</v>
      </c>
      <c r="P2054" s="16">
        <f>IFERROR(_xlfn.IFNA(VLOOKUP(Fullmath[[#This Row],[M1]],$H$2:$L2053,4,FALSE),VLOOKUP(Fullmath[[#This Row],[M1]],$H2055:$L$2227,4,FALSE)),0)</f>
        <v>0</v>
      </c>
      <c r="S2054" s="15">
        <f>IFERROR(_xlfn.IFNA(VLOOKUP(Fullmath[[#This Row],[M2]],$H$2:$L2053,2,FALSE),VLOOKUP(Fullmath[[#This Row],[M2]],$H2055:$L$2227,2,FALSE)),0)</f>
        <v>0</v>
      </c>
      <c r="T2054" s="16">
        <f>IFERROR(_xlfn.IFNA(VLOOKUP(Fullmath[[#This Row],[M2]],$H$2:$L2053,4,FALSE),VLOOKUP(Fullmath[[#This Row],[M2]],$H2055:$L$2227,4,FALSE)),0)</f>
        <v>0</v>
      </c>
      <c r="W2054" s="15">
        <f>IFERROR(_xlfn.IFNA(VLOOKUP(Fullmath[[#This Row],[M3]],$H$2:$L2053,2,FALSE),VLOOKUP(Fullmath[[#This Row],[M3]],$H2055:$L$2227,2,FALSE)),0)</f>
        <v>0</v>
      </c>
      <c r="X2054" s="16">
        <f>IFERROR(_xlfn.IFNA(VLOOKUP(Fullmath[[#This Row],[M3]],$H$2:$L2053,4,FALSE),VLOOKUP(Fullmath[[#This Row],[M3]],$H2055:$L$2227,4,FALSE)),0)</f>
        <v>0</v>
      </c>
      <c r="AA2054" s="15">
        <f>IFERROR(_xlfn.IFNA(VLOOKUP(Fullmath[[#This Row],[M4]],$H$2:$L2053,2,FALSE),VLOOKUP(Fullmath[[#This Row],[M4]],$H2055:$L$2227,2,FALSE)),0)</f>
        <v>0</v>
      </c>
      <c r="AB2054" s="16">
        <f>IFERROR(_xlfn.IFNA(VLOOKUP(Fullmath[[#This Row],[M4]],$H$2:$L2053,4,FALSE),VLOOKUP(Fullmath[[#This Row],[M4]],$H2055:$L$2227,4,FALSE)),0)</f>
        <v>0</v>
      </c>
      <c r="AE2054" s="15">
        <f>IFERROR(_xlfn.IFNA(VLOOKUP(Fullmath[[#This Row],[M5]],$H$2:$L2053,2,FALSE),VLOOKUP(Fullmath[[#This Row],[M5]],$H2055:$L$2227,2,FALSE)),0)</f>
        <v>0</v>
      </c>
      <c r="AF2054" s="16">
        <f>IFERROR(_xlfn.IFNA(VLOOKUP(Fullmath[[#This Row],[M5]],$H$2:$L2053,4,FALSE),VLOOKUP(Fullmath[[#This Row],[M5]],$H2055:$L$2227,4,FALSE)),0)</f>
        <v>0</v>
      </c>
      <c r="AI2054" s="15">
        <f>IFERROR(_xlfn.IFNA(VLOOKUP(Fullmath[[#This Row],[M6]],$H$2:$L2053,2,FALSE),VLOOKUP(Fullmath[[#This Row],[M6]],$H2055:$L$2227,2,FALSE)),0)</f>
        <v>0</v>
      </c>
      <c r="AJ2054" s="16">
        <f>IFERROR(_xlfn.IFNA(VLOOKUP(Fullmath[[#This Row],[M6]],$H$2:$L2053,4,FALSE),VLOOKUP(Fullmath[[#This Row],[M6]],$H2055:$L$2227,4,FALSE)),0)</f>
        <v>0</v>
      </c>
      <c r="AM2054" s="6">
        <f>(IFERROR(VLOOKUP(AK2054,Components[[Name]:[Price]],2,FALSE),0))</f>
        <v>0</v>
      </c>
      <c r="AP2054" s="6">
        <f>(IFERROR(VLOOKUP(AN2054,Components[[Name]:[Price]],2,FALSE),0))</f>
        <v>0</v>
      </c>
      <c r="AS2054" s="6">
        <f>(IFERROR(VLOOKUP(AQ2054,Components[[Name]:[Price]],2,FALSE),0))</f>
        <v>0</v>
      </c>
      <c r="AV2054" s="6">
        <f>(IFERROR(VLOOKUP(AT2054,Components[[Name]:[Price]],2,FALSE),0))</f>
        <v>0</v>
      </c>
      <c r="AY2054" s="6">
        <f>(IFERROR(VLOOKUP(AW2054,Components[[Name]:[Price]],2,FALSE),0))</f>
        <v>0</v>
      </c>
      <c r="BB2054" s="6">
        <f>(IFERROR(VLOOKUP(AZ2054,Components[[Name]:[Price]],2,FALSE),0))</f>
        <v>0</v>
      </c>
    </row>
    <row r="2055" spans="9:54" x14ac:dyDescent="0.2">
      <c r="I2055" s="7" t="e">
        <f>Fullmath[[#This Row],[Total CP]]/Fullmath[[#This Row],[Quantity]]</f>
        <v>#DIV/0!</v>
      </c>
      <c r="J20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5" s="6" t="e">
        <f>Fullmath[[#This Row],[Mat Cost]]/Fullmath[[#This Row],[Quantity]]</f>
        <v>#DIV/0!</v>
      </c>
      <c r="L20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5" s="14"/>
      <c r="O2055" s="15">
        <f>IFERROR(_xlfn.IFNA(VLOOKUP(Fullmath[[#This Row],[M1]],$H$2:$L2054,2,FALSE),VLOOKUP(Fullmath[[#This Row],[M1]],$H2056:$L$2227,2,FALSE)),0)</f>
        <v>0</v>
      </c>
      <c r="P2055" s="16">
        <f>IFERROR(_xlfn.IFNA(VLOOKUP(Fullmath[[#This Row],[M1]],$H$2:$L2054,4,FALSE),VLOOKUP(Fullmath[[#This Row],[M1]],$H2056:$L$2227,4,FALSE)),0)</f>
        <v>0</v>
      </c>
      <c r="S2055" s="15">
        <f>IFERROR(_xlfn.IFNA(VLOOKUP(Fullmath[[#This Row],[M2]],$H$2:$L2054,2,FALSE),VLOOKUP(Fullmath[[#This Row],[M2]],$H2056:$L$2227,2,FALSE)),0)</f>
        <v>0</v>
      </c>
      <c r="T2055" s="16">
        <f>IFERROR(_xlfn.IFNA(VLOOKUP(Fullmath[[#This Row],[M2]],$H$2:$L2054,4,FALSE),VLOOKUP(Fullmath[[#This Row],[M2]],$H2056:$L$2227,4,FALSE)),0)</f>
        <v>0</v>
      </c>
      <c r="W2055" s="15">
        <f>IFERROR(_xlfn.IFNA(VLOOKUP(Fullmath[[#This Row],[M3]],$H$2:$L2054,2,FALSE),VLOOKUP(Fullmath[[#This Row],[M3]],$H2056:$L$2227,2,FALSE)),0)</f>
        <v>0</v>
      </c>
      <c r="X2055" s="16">
        <f>IFERROR(_xlfn.IFNA(VLOOKUP(Fullmath[[#This Row],[M3]],$H$2:$L2054,4,FALSE),VLOOKUP(Fullmath[[#This Row],[M3]],$H2056:$L$2227,4,FALSE)),0)</f>
        <v>0</v>
      </c>
      <c r="AA2055" s="15">
        <f>IFERROR(_xlfn.IFNA(VLOOKUP(Fullmath[[#This Row],[M4]],$H$2:$L2054,2,FALSE),VLOOKUP(Fullmath[[#This Row],[M4]],$H2056:$L$2227,2,FALSE)),0)</f>
        <v>0</v>
      </c>
      <c r="AB2055" s="16">
        <f>IFERROR(_xlfn.IFNA(VLOOKUP(Fullmath[[#This Row],[M4]],$H$2:$L2054,4,FALSE),VLOOKUP(Fullmath[[#This Row],[M4]],$H2056:$L$2227,4,FALSE)),0)</f>
        <v>0</v>
      </c>
      <c r="AE2055" s="15">
        <f>IFERROR(_xlfn.IFNA(VLOOKUP(Fullmath[[#This Row],[M5]],$H$2:$L2054,2,FALSE),VLOOKUP(Fullmath[[#This Row],[M5]],$H2056:$L$2227,2,FALSE)),0)</f>
        <v>0</v>
      </c>
      <c r="AF2055" s="16">
        <f>IFERROR(_xlfn.IFNA(VLOOKUP(Fullmath[[#This Row],[M5]],$H$2:$L2054,4,FALSE),VLOOKUP(Fullmath[[#This Row],[M5]],$H2056:$L$2227,4,FALSE)),0)</f>
        <v>0</v>
      </c>
      <c r="AI2055" s="15">
        <f>IFERROR(_xlfn.IFNA(VLOOKUP(Fullmath[[#This Row],[M6]],$H$2:$L2054,2,FALSE),VLOOKUP(Fullmath[[#This Row],[M6]],$H2056:$L$2227,2,FALSE)),0)</f>
        <v>0</v>
      </c>
      <c r="AJ2055" s="16">
        <f>IFERROR(_xlfn.IFNA(VLOOKUP(Fullmath[[#This Row],[M6]],$H$2:$L2054,4,FALSE),VLOOKUP(Fullmath[[#This Row],[M6]],$H2056:$L$2227,4,FALSE)),0)</f>
        <v>0</v>
      </c>
      <c r="AM2055" s="6">
        <f>(IFERROR(VLOOKUP(AK2055,Components[[Name]:[Price]],2,FALSE),0))</f>
        <v>0</v>
      </c>
      <c r="AP2055" s="6">
        <f>(IFERROR(VLOOKUP(AN2055,Components[[Name]:[Price]],2,FALSE),0))</f>
        <v>0</v>
      </c>
      <c r="AS2055" s="6">
        <f>(IFERROR(VLOOKUP(AQ2055,Components[[Name]:[Price]],2,FALSE),0))</f>
        <v>0</v>
      </c>
      <c r="AV2055" s="6">
        <f>(IFERROR(VLOOKUP(AT2055,Components[[Name]:[Price]],2,FALSE),0))</f>
        <v>0</v>
      </c>
      <c r="AY2055" s="6">
        <f>(IFERROR(VLOOKUP(AW2055,Components[[Name]:[Price]],2,FALSE),0))</f>
        <v>0</v>
      </c>
      <c r="BB2055" s="6">
        <f>(IFERROR(VLOOKUP(AZ2055,Components[[Name]:[Price]],2,FALSE),0))</f>
        <v>0</v>
      </c>
    </row>
    <row r="2056" spans="9:54" x14ac:dyDescent="0.2">
      <c r="I2056" s="7" t="e">
        <f>Fullmath[[#This Row],[Total CP]]/Fullmath[[#This Row],[Quantity]]</f>
        <v>#DIV/0!</v>
      </c>
      <c r="J20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6" s="6" t="e">
        <f>Fullmath[[#This Row],[Mat Cost]]/Fullmath[[#This Row],[Quantity]]</f>
        <v>#DIV/0!</v>
      </c>
      <c r="L20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6" s="14"/>
      <c r="O2056" s="15">
        <f>IFERROR(_xlfn.IFNA(VLOOKUP(Fullmath[[#This Row],[M1]],$H$2:$L2055,2,FALSE),VLOOKUP(Fullmath[[#This Row],[M1]],$H2057:$L$2227,2,FALSE)),0)</f>
        <v>0</v>
      </c>
      <c r="P2056" s="16">
        <f>IFERROR(_xlfn.IFNA(VLOOKUP(Fullmath[[#This Row],[M1]],$H$2:$L2055,4,FALSE),VLOOKUP(Fullmath[[#This Row],[M1]],$H2057:$L$2227,4,FALSE)),0)</f>
        <v>0</v>
      </c>
      <c r="S2056" s="15">
        <f>IFERROR(_xlfn.IFNA(VLOOKUP(Fullmath[[#This Row],[M2]],$H$2:$L2055,2,FALSE),VLOOKUP(Fullmath[[#This Row],[M2]],$H2057:$L$2227,2,FALSE)),0)</f>
        <v>0</v>
      </c>
      <c r="T2056" s="16">
        <f>IFERROR(_xlfn.IFNA(VLOOKUP(Fullmath[[#This Row],[M2]],$H$2:$L2055,4,FALSE),VLOOKUP(Fullmath[[#This Row],[M2]],$H2057:$L$2227,4,FALSE)),0)</f>
        <v>0</v>
      </c>
      <c r="W2056" s="15">
        <f>IFERROR(_xlfn.IFNA(VLOOKUP(Fullmath[[#This Row],[M3]],$H$2:$L2055,2,FALSE),VLOOKUP(Fullmath[[#This Row],[M3]],$H2057:$L$2227,2,FALSE)),0)</f>
        <v>0</v>
      </c>
      <c r="X2056" s="16">
        <f>IFERROR(_xlfn.IFNA(VLOOKUP(Fullmath[[#This Row],[M3]],$H$2:$L2055,4,FALSE),VLOOKUP(Fullmath[[#This Row],[M3]],$H2057:$L$2227,4,FALSE)),0)</f>
        <v>0</v>
      </c>
      <c r="AA2056" s="15">
        <f>IFERROR(_xlfn.IFNA(VLOOKUP(Fullmath[[#This Row],[M4]],$H$2:$L2055,2,FALSE),VLOOKUP(Fullmath[[#This Row],[M4]],$H2057:$L$2227,2,FALSE)),0)</f>
        <v>0</v>
      </c>
      <c r="AB2056" s="16">
        <f>IFERROR(_xlfn.IFNA(VLOOKUP(Fullmath[[#This Row],[M4]],$H$2:$L2055,4,FALSE),VLOOKUP(Fullmath[[#This Row],[M4]],$H2057:$L$2227,4,FALSE)),0)</f>
        <v>0</v>
      </c>
      <c r="AE2056" s="15">
        <f>IFERROR(_xlfn.IFNA(VLOOKUP(Fullmath[[#This Row],[M5]],$H$2:$L2055,2,FALSE),VLOOKUP(Fullmath[[#This Row],[M5]],$H2057:$L$2227,2,FALSE)),0)</f>
        <v>0</v>
      </c>
      <c r="AF2056" s="16">
        <f>IFERROR(_xlfn.IFNA(VLOOKUP(Fullmath[[#This Row],[M5]],$H$2:$L2055,4,FALSE),VLOOKUP(Fullmath[[#This Row],[M5]],$H2057:$L$2227,4,FALSE)),0)</f>
        <v>0</v>
      </c>
      <c r="AI2056" s="15">
        <f>IFERROR(_xlfn.IFNA(VLOOKUP(Fullmath[[#This Row],[M6]],$H$2:$L2055,2,FALSE),VLOOKUP(Fullmath[[#This Row],[M6]],$H2057:$L$2227,2,FALSE)),0)</f>
        <v>0</v>
      </c>
      <c r="AJ2056" s="16">
        <f>IFERROR(_xlfn.IFNA(VLOOKUP(Fullmath[[#This Row],[M6]],$H$2:$L2055,4,FALSE),VLOOKUP(Fullmath[[#This Row],[M6]],$H2057:$L$2227,4,FALSE)),0)</f>
        <v>0</v>
      </c>
      <c r="AM2056" s="6">
        <f>(IFERROR(VLOOKUP(AK2056,Components[[Name]:[Price]],2,FALSE),0))</f>
        <v>0</v>
      </c>
      <c r="AP2056" s="6">
        <f>(IFERROR(VLOOKUP(AN2056,Components[[Name]:[Price]],2,FALSE),0))</f>
        <v>0</v>
      </c>
      <c r="AS2056" s="6">
        <f>(IFERROR(VLOOKUP(AQ2056,Components[[Name]:[Price]],2,FALSE),0))</f>
        <v>0</v>
      </c>
      <c r="AV2056" s="6">
        <f>(IFERROR(VLOOKUP(AT2056,Components[[Name]:[Price]],2,FALSE),0))</f>
        <v>0</v>
      </c>
      <c r="AY2056" s="6">
        <f>(IFERROR(VLOOKUP(AW2056,Components[[Name]:[Price]],2,FALSE),0))</f>
        <v>0</v>
      </c>
      <c r="BB2056" s="6">
        <f>(IFERROR(VLOOKUP(AZ2056,Components[[Name]:[Price]],2,FALSE),0))</f>
        <v>0</v>
      </c>
    </row>
    <row r="2057" spans="9:54" x14ac:dyDescent="0.2">
      <c r="I2057" s="7" t="e">
        <f>Fullmath[[#This Row],[Total CP]]/Fullmath[[#This Row],[Quantity]]</f>
        <v>#DIV/0!</v>
      </c>
      <c r="J20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7" s="6" t="e">
        <f>Fullmath[[#This Row],[Mat Cost]]/Fullmath[[#This Row],[Quantity]]</f>
        <v>#DIV/0!</v>
      </c>
      <c r="L20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7" s="14"/>
      <c r="O2057" s="15">
        <f>IFERROR(_xlfn.IFNA(VLOOKUP(Fullmath[[#This Row],[M1]],$H$2:$L2056,2,FALSE),VLOOKUP(Fullmath[[#This Row],[M1]],$H2058:$L$2227,2,FALSE)),0)</f>
        <v>0</v>
      </c>
      <c r="P2057" s="16">
        <f>IFERROR(_xlfn.IFNA(VLOOKUP(Fullmath[[#This Row],[M1]],$H$2:$L2056,4,FALSE),VLOOKUP(Fullmath[[#This Row],[M1]],$H2058:$L$2227,4,FALSE)),0)</f>
        <v>0</v>
      </c>
      <c r="S2057" s="15">
        <f>IFERROR(_xlfn.IFNA(VLOOKUP(Fullmath[[#This Row],[M2]],$H$2:$L2056,2,FALSE),VLOOKUP(Fullmath[[#This Row],[M2]],$H2058:$L$2227,2,FALSE)),0)</f>
        <v>0</v>
      </c>
      <c r="T2057" s="16">
        <f>IFERROR(_xlfn.IFNA(VLOOKUP(Fullmath[[#This Row],[M2]],$H$2:$L2056,4,FALSE),VLOOKUP(Fullmath[[#This Row],[M2]],$H2058:$L$2227,4,FALSE)),0)</f>
        <v>0</v>
      </c>
      <c r="W2057" s="15">
        <f>IFERROR(_xlfn.IFNA(VLOOKUP(Fullmath[[#This Row],[M3]],$H$2:$L2056,2,FALSE),VLOOKUP(Fullmath[[#This Row],[M3]],$H2058:$L$2227,2,FALSE)),0)</f>
        <v>0</v>
      </c>
      <c r="X2057" s="16">
        <f>IFERROR(_xlfn.IFNA(VLOOKUP(Fullmath[[#This Row],[M3]],$H$2:$L2056,4,FALSE),VLOOKUP(Fullmath[[#This Row],[M3]],$H2058:$L$2227,4,FALSE)),0)</f>
        <v>0</v>
      </c>
      <c r="AA2057" s="15">
        <f>IFERROR(_xlfn.IFNA(VLOOKUP(Fullmath[[#This Row],[M4]],$H$2:$L2056,2,FALSE),VLOOKUP(Fullmath[[#This Row],[M4]],$H2058:$L$2227,2,FALSE)),0)</f>
        <v>0</v>
      </c>
      <c r="AB2057" s="16">
        <f>IFERROR(_xlfn.IFNA(VLOOKUP(Fullmath[[#This Row],[M4]],$H$2:$L2056,4,FALSE),VLOOKUP(Fullmath[[#This Row],[M4]],$H2058:$L$2227,4,FALSE)),0)</f>
        <v>0</v>
      </c>
      <c r="AE2057" s="15">
        <f>IFERROR(_xlfn.IFNA(VLOOKUP(Fullmath[[#This Row],[M5]],$H$2:$L2056,2,FALSE),VLOOKUP(Fullmath[[#This Row],[M5]],$H2058:$L$2227,2,FALSE)),0)</f>
        <v>0</v>
      </c>
      <c r="AF2057" s="16">
        <f>IFERROR(_xlfn.IFNA(VLOOKUP(Fullmath[[#This Row],[M5]],$H$2:$L2056,4,FALSE),VLOOKUP(Fullmath[[#This Row],[M5]],$H2058:$L$2227,4,FALSE)),0)</f>
        <v>0</v>
      </c>
      <c r="AI2057" s="15">
        <f>IFERROR(_xlfn.IFNA(VLOOKUP(Fullmath[[#This Row],[M6]],$H$2:$L2056,2,FALSE),VLOOKUP(Fullmath[[#This Row],[M6]],$H2058:$L$2227,2,FALSE)),0)</f>
        <v>0</v>
      </c>
      <c r="AJ2057" s="16">
        <f>IFERROR(_xlfn.IFNA(VLOOKUP(Fullmath[[#This Row],[M6]],$H$2:$L2056,4,FALSE),VLOOKUP(Fullmath[[#This Row],[M6]],$H2058:$L$2227,4,FALSE)),0)</f>
        <v>0</v>
      </c>
      <c r="AM2057" s="6">
        <f>(IFERROR(VLOOKUP(AK2057,Components[[Name]:[Price]],2,FALSE),0))</f>
        <v>0</v>
      </c>
      <c r="AP2057" s="6">
        <f>(IFERROR(VLOOKUP(AN2057,Components[[Name]:[Price]],2,FALSE),0))</f>
        <v>0</v>
      </c>
      <c r="AS2057" s="6">
        <f>(IFERROR(VLOOKUP(AQ2057,Components[[Name]:[Price]],2,FALSE),0))</f>
        <v>0</v>
      </c>
      <c r="AV2057" s="6">
        <f>(IFERROR(VLOOKUP(AT2057,Components[[Name]:[Price]],2,FALSE),0))</f>
        <v>0</v>
      </c>
      <c r="AY2057" s="6">
        <f>(IFERROR(VLOOKUP(AW2057,Components[[Name]:[Price]],2,FALSE),0))</f>
        <v>0</v>
      </c>
      <c r="BB2057" s="6">
        <f>(IFERROR(VLOOKUP(AZ2057,Components[[Name]:[Price]],2,FALSE),0))</f>
        <v>0</v>
      </c>
    </row>
    <row r="2058" spans="9:54" x14ac:dyDescent="0.2">
      <c r="I2058" s="7" t="e">
        <f>Fullmath[[#This Row],[Total CP]]/Fullmath[[#This Row],[Quantity]]</f>
        <v>#DIV/0!</v>
      </c>
      <c r="J20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8" s="6" t="e">
        <f>Fullmath[[#This Row],[Mat Cost]]/Fullmath[[#This Row],[Quantity]]</f>
        <v>#DIV/0!</v>
      </c>
      <c r="L20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8" s="14"/>
      <c r="O2058" s="15">
        <f>IFERROR(_xlfn.IFNA(VLOOKUP(Fullmath[[#This Row],[M1]],$H$2:$L2057,2,FALSE),VLOOKUP(Fullmath[[#This Row],[M1]],$H2059:$L$2227,2,FALSE)),0)</f>
        <v>0</v>
      </c>
      <c r="P2058" s="16">
        <f>IFERROR(_xlfn.IFNA(VLOOKUP(Fullmath[[#This Row],[M1]],$H$2:$L2057,4,FALSE),VLOOKUP(Fullmath[[#This Row],[M1]],$H2059:$L$2227,4,FALSE)),0)</f>
        <v>0</v>
      </c>
      <c r="S2058" s="15">
        <f>IFERROR(_xlfn.IFNA(VLOOKUP(Fullmath[[#This Row],[M2]],$H$2:$L2057,2,FALSE),VLOOKUP(Fullmath[[#This Row],[M2]],$H2059:$L$2227,2,FALSE)),0)</f>
        <v>0</v>
      </c>
      <c r="T2058" s="16">
        <f>IFERROR(_xlfn.IFNA(VLOOKUP(Fullmath[[#This Row],[M2]],$H$2:$L2057,4,FALSE),VLOOKUP(Fullmath[[#This Row],[M2]],$H2059:$L$2227,4,FALSE)),0)</f>
        <v>0</v>
      </c>
      <c r="W2058" s="15">
        <f>IFERROR(_xlfn.IFNA(VLOOKUP(Fullmath[[#This Row],[M3]],$H$2:$L2057,2,FALSE),VLOOKUP(Fullmath[[#This Row],[M3]],$H2059:$L$2227,2,FALSE)),0)</f>
        <v>0</v>
      </c>
      <c r="X2058" s="16">
        <f>IFERROR(_xlfn.IFNA(VLOOKUP(Fullmath[[#This Row],[M3]],$H$2:$L2057,4,FALSE),VLOOKUP(Fullmath[[#This Row],[M3]],$H2059:$L$2227,4,FALSE)),0)</f>
        <v>0</v>
      </c>
      <c r="AA2058" s="15">
        <f>IFERROR(_xlfn.IFNA(VLOOKUP(Fullmath[[#This Row],[M4]],$H$2:$L2057,2,FALSE),VLOOKUP(Fullmath[[#This Row],[M4]],$H2059:$L$2227,2,FALSE)),0)</f>
        <v>0</v>
      </c>
      <c r="AB2058" s="16">
        <f>IFERROR(_xlfn.IFNA(VLOOKUP(Fullmath[[#This Row],[M4]],$H$2:$L2057,4,FALSE),VLOOKUP(Fullmath[[#This Row],[M4]],$H2059:$L$2227,4,FALSE)),0)</f>
        <v>0</v>
      </c>
      <c r="AE2058" s="15">
        <f>IFERROR(_xlfn.IFNA(VLOOKUP(Fullmath[[#This Row],[M5]],$H$2:$L2057,2,FALSE),VLOOKUP(Fullmath[[#This Row],[M5]],$H2059:$L$2227,2,FALSE)),0)</f>
        <v>0</v>
      </c>
      <c r="AF2058" s="16">
        <f>IFERROR(_xlfn.IFNA(VLOOKUP(Fullmath[[#This Row],[M5]],$H$2:$L2057,4,FALSE),VLOOKUP(Fullmath[[#This Row],[M5]],$H2059:$L$2227,4,FALSE)),0)</f>
        <v>0</v>
      </c>
      <c r="AI2058" s="15">
        <f>IFERROR(_xlfn.IFNA(VLOOKUP(Fullmath[[#This Row],[M6]],$H$2:$L2057,2,FALSE),VLOOKUP(Fullmath[[#This Row],[M6]],$H2059:$L$2227,2,FALSE)),0)</f>
        <v>0</v>
      </c>
      <c r="AJ2058" s="16">
        <f>IFERROR(_xlfn.IFNA(VLOOKUP(Fullmath[[#This Row],[M6]],$H$2:$L2057,4,FALSE),VLOOKUP(Fullmath[[#This Row],[M6]],$H2059:$L$2227,4,FALSE)),0)</f>
        <v>0</v>
      </c>
      <c r="AM2058" s="6">
        <f>(IFERROR(VLOOKUP(AK2058,Components[[Name]:[Price]],2,FALSE),0))</f>
        <v>0</v>
      </c>
      <c r="AP2058" s="6">
        <f>(IFERROR(VLOOKUP(AN2058,Components[[Name]:[Price]],2,FALSE),0))</f>
        <v>0</v>
      </c>
      <c r="AS2058" s="6">
        <f>(IFERROR(VLOOKUP(AQ2058,Components[[Name]:[Price]],2,FALSE),0))</f>
        <v>0</v>
      </c>
      <c r="AV2058" s="6">
        <f>(IFERROR(VLOOKUP(AT2058,Components[[Name]:[Price]],2,FALSE),0))</f>
        <v>0</v>
      </c>
      <c r="AY2058" s="6">
        <f>(IFERROR(VLOOKUP(AW2058,Components[[Name]:[Price]],2,FALSE),0))</f>
        <v>0</v>
      </c>
      <c r="BB2058" s="6">
        <f>(IFERROR(VLOOKUP(AZ2058,Components[[Name]:[Price]],2,FALSE),0))</f>
        <v>0</v>
      </c>
    </row>
    <row r="2059" spans="9:54" x14ac:dyDescent="0.2">
      <c r="I2059" s="7" t="e">
        <f>Fullmath[[#This Row],[Total CP]]/Fullmath[[#This Row],[Quantity]]</f>
        <v>#DIV/0!</v>
      </c>
      <c r="J20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59" s="6" t="e">
        <f>Fullmath[[#This Row],[Mat Cost]]/Fullmath[[#This Row],[Quantity]]</f>
        <v>#DIV/0!</v>
      </c>
      <c r="L20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59" s="14"/>
      <c r="O2059" s="15">
        <f>IFERROR(_xlfn.IFNA(VLOOKUP(Fullmath[[#This Row],[M1]],$H$2:$L2058,2,FALSE),VLOOKUP(Fullmath[[#This Row],[M1]],$H2060:$L$2227,2,FALSE)),0)</f>
        <v>0</v>
      </c>
      <c r="P2059" s="16">
        <f>IFERROR(_xlfn.IFNA(VLOOKUP(Fullmath[[#This Row],[M1]],$H$2:$L2058,4,FALSE),VLOOKUP(Fullmath[[#This Row],[M1]],$H2060:$L$2227,4,FALSE)),0)</f>
        <v>0</v>
      </c>
      <c r="S2059" s="15">
        <f>IFERROR(_xlfn.IFNA(VLOOKUP(Fullmath[[#This Row],[M2]],$H$2:$L2058,2,FALSE),VLOOKUP(Fullmath[[#This Row],[M2]],$H2060:$L$2227,2,FALSE)),0)</f>
        <v>0</v>
      </c>
      <c r="T2059" s="16">
        <f>IFERROR(_xlfn.IFNA(VLOOKUP(Fullmath[[#This Row],[M2]],$H$2:$L2058,4,FALSE),VLOOKUP(Fullmath[[#This Row],[M2]],$H2060:$L$2227,4,FALSE)),0)</f>
        <v>0</v>
      </c>
      <c r="W2059" s="15">
        <f>IFERROR(_xlfn.IFNA(VLOOKUP(Fullmath[[#This Row],[M3]],$H$2:$L2058,2,FALSE),VLOOKUP(Fullmath[[#This Row],[M3]],$H2060:$L$2227,2,FALSE)),0)</f>
        <v>0</v>
      </c>
      <c r="X2059" s="16">
        <f>IFERROR(_xlfn.IFNA(VLOOKUP(Fullmath[[#This Row],[M3]],$H$2:$L2058,4,FALSE),VLOOKUP(Fullmath[[#This Row],[M3]],$H2060:$L$2227,4,FALSE)),0)</f>
        <v>0</v>
      </c>
      <c r="AA2059" s="15">
        <f>IFERROR(_xlfn.IFNA(VLOOKUP(Fullmath[[#This Row],[M4]],$H$2:$L2058,2,FALSE),VLOOKUP(Fullmath[[#This Row],[M4]],$H2060:$L$2227,2,FALSE)),0)</f>
        <v>0</v>
      </c>
      <c r="AB2059" s="16">
        <f>IFERROR(_xlfn.IFNA(VLOOKUP(Fullmath[[#This Row],[M4]],$H$2:$L2058,4,FALSE),VLOOKUP(Fullmath[[#This Row],[M4]],$H2060:$L$2227,4,FALSE)),0)</f>
        <v>0</v>
      </c>
      <c r="AE2059" s="15">
        <f>IFERROR(_xlfn.IFNA(VLOOKUP(Fullmath[[#This Row],[M5]],$H$2:$L2058,2,FALSE),VLOOKUP(Fullmath[[#This Row],[M5]],$H2060:$L$2227,2,FALSE)),0)</f>
        <v>0</v>
      </c>
      <c r="AF2059" s="16">
        <f>IFERROR(_xlfn.IFNA(VLOOKUP(Fullmath[[#This Row],[M5]],$H$2:$L2058,4,FALSE),VLOOKUP(Fullmath[[#This Row],[M5]],$H2060:$L$2227,4,FALSE)),0)</f>
        <v>0</v>
      </c>
      <c r="AI2059" s="15">
        <f>IFERROR(_xlfn.IFNA(VLOOKUP(Fullmath[[#This Row],[M6]],$H$2:$L2058,2,FALSE),VLOOKUP(Fullmath[[#This Row],[M6]],$H2060:$L$2227,2,FALSE)),0)</f>
        <v>0</v>
      </c>
      <c r="AJ2059" s="16">
        <f>IFERROR(_xlfn.IFNA(VLOOKUP(Fullmath[[#This Row],[M6]],$H$2:$L2058,4,FALSE),VLOOKUP(Fullmath[[#This Row],[M6]],$H2060:$L$2227,4,FALSE)),0)</f>
        <v>0</v>
      </c>
      <c r="AM2059" s="6">
        <f>(IFERROR(VLOOKUP(AK2059,Components[[Name]:[Price]],2,FALSE),0))</f>
        <v>0</v>
      </c>
      <c r="AP2059" s="6">
        <f>(IFERROR(VLOOKUP(AN2059,Components[[Name]:[Price]],2,FALSE),0))</f>
        <v>0</v>
      </c>
      <c r="AS2059" s="6">
        <f>(IFERROR(VLOOKUP(AQ2059,Components[[Name]:[Price]],2,FALSE),0))</f>
        <v>0</v>
      </c>
      <c r="AV2059" s="6">
        <f>(IFERROR(VLOOKUP(AT2059,Components[[Name]:[Price]],2,FALSE),0))</f>
        <v>0</v>
      </c>
      <c r="AY2059" s="6">
        <f>(IFERROR(VLOOKUP(AW2059,Components[[Name]:[Price]],2,FALSE),0))</f>
        <v>0</v>
      </c>
      <c r="BB2059" s="6">
        <f>(IFERROR(VLOOKUP(AZ2059,Components[[Name]:[Price]],2,FALSE),0))</f>
        <v>0</v>
      </c>
    </row>
    <row r="2060" spans="9:54" x14ac:dyDescent="0.2">
      <c r="I2060" s="7" t="e">
        <f>Fullmath[[#This Row],[Total CP]]/Fullmath[[#This Row],[Quantity]]</f>
        <v>#DIV/0!</v>
      </c>
      <c r="J20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0" s="6" t="e">
        <f>Fullmath[[#This Row],[Mat Cost]]/Fullmath[[#This Row],[Quantity]]</f>
        <v>#DIV/0!</v>
      </c>
      <c r="L20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0" s="14"/>
      <c r="O2060" s="15">
        <f>IFERROR(_xlfn.IFNA(VLOOKUP(Fullmath[[#This Row],[M1]],$H$2:$L2059,2,FALSE),VLOOKUP(Fullmath[[#This Row],[M1]],$H2061:$L$2227,2,FALSE)),0)</f>
        <v>0</v>
      </c>
      <c r="P2060" s="16">
        <f>IFERROR(_xlfn.IFNA(VLOOKUP(Fullmath[[#This Row],[M1]],$H$2:$L2059,4,FALSE),VLOOKUP(Fullmath[[#This Row],[M1]],$H2061:$L$2227,4,FALSE)),0)</f>
        <v>0</v>
      </c>
      <c r="S2060" s="15">
        <f>IFERROR(_xlfn.IFNA(VLOOKUP(Fullmath[[#This Row],[M2]],$H$2:$L2059,2,FALSE),VLOOKUP(Fullmath[[#This Row],[M2]],$H2061:$L$2227,2,FALSE)),0)</f>
        <v>0</v>
      </c>
      <c r="T2060" s="16">
        <f>IFERROR(_xlfn.IFNA(VLOOKUP(Fullmath[[#This Row],[M2]],$H$2:$L2059,4,FALSE),VLOOKUP(Fullmath[[#This Row],[M2]],$H2061:$L$2227,4,FALSE)),0)</f>
        <v>0</v>
      </c>
      <c r="W2060" s="15">
        <f>IFERROR(_xlfn.IFNA(VLOOKUP(Fullmath[[#This Row],[M3]],$H$2:$L2059,2,FALSE),VLOOKUP(Fullmath[[#This Row],[M3]],$H2061:$L$2227,2,FALSE)),0)</f>
        <v>0</v>
      </c>
      <c r="X2060" s="16">
        <f>IFERROR(_xlfn.IFNA(VLOOKUP(Fullmath[[#This Row],[M3]],$H$2:$L2059,4,FALSE),VLOOKUP(Fullmath[[#This Row],[M3]],$H2061:$L$2227,4,FALSE)),0)</f>
        <v>0</v>
      </c>
      <c r="AA2060" s="15">
        <f>IFERROR(_xlfn.IFNA(VLOOKUP(Fullmath[[#This Row],[M4]],$H$2:$L2059,2,FALSE),VLOOKUP(Fullmath[[#This Row],[M4]],$H2061:$L$2227,2,FALSE)),0)</f>
        <v>0</v>
      </c>
      <c r="AB2060" s="16">
        <f>IFERROR(_xlfn.IFNA(VLOOKUP(Fullmath[[#This Row],[M4]],$H$2:$L2059,4,FALSE),VLOOKUP(Fullmath[[#This Row],[M4]],$H2061:$L$2227,4,FALSE)),0)</f>
        <v>0</v>
      </c>
      <c r="AE2060" s="15">
        <f>IFERROR(_xlfn.IFNA(VLOOKUP(Fullmath[[#This Row],[M5]],$H$2:$L2059,2,FALSE),VLOOKUP(Fullmath[[#This Row],[M5]],$H2061:$L$2227,2,FALSE)),0)</f>
        <v>0</v>
      </c>
      <c r="AF2060" s="16">
        <f>IFERROR(_xlfn.IFNA(VLOOKUP(Fullmath[[#This Row],[M5]],$H$2:$L2059,4,FALSE),VLOOKUP(Fullmath[[#This Row],[M5]],$H2061:$L$2227,4,FALSE)),0)</f>
        <v>0</v>
      </c>
      <c r="AI2060" s="15">
        <f>IFERROR(_xlfn.IFNA(VLOOKUP(Fullmath[[#This Row],[M6]],$H$2:$L2059,2,FALSE),VLOOKUP(Fullmath[[#This Row],[M6]],$H2061:$L$2227,2,FALSE)),0)</f>
        <v>0</v>
      </c>
      <c r="AJ2060" s="16">
        <f>IFERROR(_xlfn.IFNA(VLOOKUP(Fullmath[[#This Row],[M6]],$H$2:$L2059,4,FALSE),VLOOKUP(Fullmath[[#This Row],[M6]],$H2061:$L$2227,4,FALSE)),0)</f>
        <v>0</v>
      </c>
      <c r="AM2060" s="6">
        <f>(IFERROR(VLOOKUP(AK2060,Components[[Name]:[Price]],2,FALSE),0))</f>
        <v>0</v>
      </c>
      <c r="AP2060" s="6">
        <f>(IFERROR(VLOOKUP(AN2060,Components[[Name]:[Price]],2,FALSE),0))</f>
        <v>0</v>
      </c>
      <c r="AS2060" s="6">
        <f>(IFERROR(VLOOKUP(AQ2060,Components[[Name]:[Price]],2,FALSE),0))</f>
        <v>0</v>
      </c>
      <c r="AV2060" s="6">
        <f>(IFERROR(VLOOKUP(AT2060,Components[[Name]:[Price]],2,FALSE),0))</f>
        <v>0</v>
      </c>
      <c r="AY2060" s="6">
        <f>(IFERROR(VLOOKUP(AW2060,Components[[Name]:[Price]],2,FALSE),0))</f>
        <v>0</v>
      </c>
      <c r="BB2060" s="6">
        <f>(IFERROR(VLOOKUP(AZ2060,Components[[Name]:[Price]],2,FALSE),0))</f>
        <v>0</v>
      </c>
    </row>
    <row r="2061" spans="9:54" x14ac:dyDescent="0.2">
      <c r="I2061" s="7" t="e">
        <f>Fullmath[[#This Row],[Total CP]]/Fullmath[[#This Row],[Quantity]]</f>
        <v>#DIV/0!</v>
      </c>
      <c r="J20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1" s="6" t="e">
        <f>Fullmath[[#This Row],[Mat Cost]]/Fullmath[[#This Row],[Quantity]]</f>
        <v>#DIV/0!</v>
      </c>
      <c r="L20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1" s="14"/>
      <c r="O2061" s="15">
        <f>IFERROR(_xlfn.IFNA(VLOOKUP(Fullmath[[#This Row],[M1]],$H$2:$L2060,2,FALSE),VLOOKUP(Fullmath[[#This Row],[M1]],$H2062:$L$2227,2,FALSE)),0)</f>
        <v>0</v>
      </c>
      <c r="P2061" s="16">
        <f>IFERROR(_xlfn.IFNA(VLOOKUP(Fullmath[[#This Row],[M1]],$H$2:$L2060,4,FALSE),VLOOKUP(Fullmath[[#This Row],[M1]],$H2062:$L$2227,4,FALSE)),0)</f>
        <v>0</v>
      </c>
      <c r="S2061" s="15">
        <f>IFERROR(_xlfn.IFNA(VLOOKUP(Fullmath[[#This Row],[M2]],$H$2:$L2060,2,FALSE),VLOOKUP(Fullmath[[#This Row],[M2]],$H2062:$L$2227,2,FALSE)),0)</f>
        <v>0</v>
      </c>
      <c r="T2061" s="16">
        <f>IFERROR(_xlfn.IFNA(VLOOKUP(Fullmath[[#This Row],[M2]],$H$2:$L2060,4,FALSE),VLOOKUP(Fullmath[[#This Row],[M2]],$H2062:$L$2227,4,FALSE)),0)</f>
        <v>0</v>
      </c>
      <c r="W2061" s="15">
        <f>IFERROR(_xlfn.IFNA(VLOOKUP(Fullmath[[#This Row],[M3]],$H$2:$L2060,2,FALSE),VLOOKUP(Fullmath[[#This Row],[M3]],$H2062:$L$2227,2,FALSE)),0)</f>
        <v>0</v>
      </c>
      <c r="X2061" s="16">
        <f>IFERROR(_xlfn.IFNA(VLOOKUP(Fullmath[[#This Row],[M3]],$H$2:$L2060,4,FALSE),VLOOKUP(Fullmath[[#This Row],[M3]],$H2062:$L$2227,4,FALSE)),0)</f>
        <v>0</v>
      </c>
      <c r="AA2061" s="15">
        <f>IFERROR(_xlfn.IFNA(VLOOKUP(Fullmath[[#This Row],[M4]],$H$2:$L2060,2,FALSE),VLOOKUP(Fullmath[[#This Row],[M4]],$H2062:$L$2227,2,FALSE)),0)</f>
        <v>0</v>
      </c>
      <c r="AB2061" s="16">
        <f>IFERROR(_xlfn.IFNA(VLOOKUP(Fullmath[[#This Row],[M4]],$H$2:$L2060,4,FALSE),VLOOKUP(Fullmath[[#This Row],[M4]],$H2062:$L$2227,4,FALSE)),0)</f>
        <v>0</v>
      </c>
      <c r="AE2061" s="15">
        <f>IFERROR(_xlfn.IFNA(VLOOKUP(Fullmath[[#This Row],[M5]],$H$2:$L2060,2,FALSE),VLOOKUP(Fullmath[[#This Row],[M5]],$H2062:$L$2227,2,FALSE)),0)</f>
        <v>0</v>
      </c>
      <c r="AF2061" s="16">
        <f>IFERROR(_xlfn.IFNA(VLOOKUP(Fullmath[[#This Row],[M5]],$H$2:$L2060,4,FALSE),VLOOKUP(Fullmath[[#This Row],[M5]],$H2062:$L$2227,4,FALSE)),0)</f>
        <v>0</v>
      </c>
      <c r="AI2061" s="15">
        <f>IFERROR(_xlfn.IFNA(VLOOKUP(Fullmath[[#This Row],[M6]],$H$2:$L2060,2,FALSE),VLOOKUP(Fullmath[[#This Row],[M6]],$H2062:$L$2227,2,FALSE)),0)</f>
        <v>0</v>
      </c>
      <c r="AJ2061" s="16">
        <f>IFERROR(_xlfn.IFNA(VLOOKUP(Fullmath[[#This Row],[M6]],$H$2:$L2060,4,FALSE),VLOOKUP(Fullmath[[#This Row],[M6]],$H2062:$L$2227,4,FALSE)),0)</f>
        <v>0</v>
      </c>
      <c r="AM2061" s="6">
        <f>(IFERROR(VLOOKUP(AK2061,Components[[Name]:[Price]],2,FALSE),0))</f>
        <v>0</v>
      </c>
      <c r="AP2061" s="6">
        <f>(IFERROR(VLOOKUP(AN2061,Components[[Name]:[Price]],2,FALSE),0))</f>
        <v>0</v>
      </c>
      <c r="AS2061" s="6">
        <f>(IFERROR(VLOOKUP(AQ2061,Components[[Name]:[Price]],2,FALSE),0))</f>
        <v>0</v>
      </c>
      <c r="AV2061" s="6">
        <f>(IFERROR(VLOOKUP(AT2061,Components[[Name]:[Price]],2,FALSE),0))</f>
        <v>0</v>
      </c>
      <c r="AY2061" s="6">
        <f>(IFERROR(VLOOKUP(AW2061,Components[[Name]:[Price]],2,FALSE),0))</f>
        <v>0</v>
      </c>
      <c r="BB2061" s="6">
        <f>(IFERROR(VLOOKUP(AZ2061,Components[[Name]:[Price]],2,FALSE),0))</f>
        <v>0</v>
      </c>
    </row>
    <row r="2062" spans="9:54" x14ac:dyDescent="0.2">
      <c r="I2062" s="7" t="e">
        <f>Fullmath[[#This Row],[Total CP]]/Fullmath[[#This Row],[Quantity]]</f>
        <v>#DIV/0!</v>
      </c>
      <c r="J20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2" s="6" t="e">
        <f>Fullmath[[#This Row],[Mat Cost]]/Fullmath[[#This Row],[Quantity]]</f>
        <v>#DIV/0!</v>
      </c>
      <c r="L20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2" s="14"/>
      <c r="O2062" s="15">
        <f>IFERROR(_xlfn.IFNA(VLOOKUP(Fullmath[[#This Row],[M1]],$H$2:$L2061,2,FALSE),VLOOKUP(Fullmath[[#This Row],[M1]],$H2063:$L$2227,2,FALSE)),0)</f>
        <v>0</v>
      </c>
      <c r="P2062" s="16">
        <f>IFERROR(_xlfn.IFNA(VLOOKUP(Fullmath[[#This Row],[M1]],$H$2:$L2061,4,FALSE),VLOOKUP(Fullmath[[#This Row],[M1]],$H2063:$L$2227,4,FALSE)),0)</f>
        <v>0</v>
      </c>
      <c r="S2062" s="15">
        <f>IFERROR(_xlfn.IFNA(VLOOKUP(Fullmath[[#This Row],[M2]],$H$2:$L2061,2,FALSE),VLOOKUP(Fullmath[[#This Row],[M2]],$H2063:$L$2227,2,FALSE)),0)</f>
        <v>0</v>
      </c>
      <c r="T2062" s="16">
        <f>IFERROR(_xlfn.IFNA(VLOOKUP(Fullmath[[#This Row],[M2]],$H$2:$L2061,4,FALSE),VLOOKUP(Fullmath[[#This Row],[M2]],$H2063:$L$2227,4,FALSE)),0)</f>
        <v>0</v>
      </c>
      <c r="W2062" s="15">
        <f>IFERROR(_xlfn.IFNA(VLOOKUP(Fullmath[[#This Row],[M3]],$H$2:$L2061,2,FALSE),VLOOKUP(Fullmath[[#This Row],[M3]],$H2063:$L$2227,2,FALSE)),0)</f>
        <v>0</v>
      </c>
      <c r="X2062" s="16">
        <f>IFERROR(_xlfn.IFNA(VLOOKUP(Fullmath[[#This Row],[M3]],$H$2:$L2061,4,FALSE),VLOOKUP(Fullmath[[#This Row],[M3]],$H2063:$L$2227,4,FALSE)),0)</f>
        <v>0</v>
      </c>
      <c r="AA2062" s="15">
        <f>IFERROR(_xlfn.IFNA(VLOOKUP(Fullmath[[#This Row],[M4]],$H$2:$L2061,2,FALSE),VLOOKUP(Fullmath[[#This Row],[M4]],$H2063:$L$2227,2,FALSE)),0)</f>
        <v>0</v>
      </c>
      <c r="AB2062" s="16">
        <f>IFERROR(_xlfn.IFNA(VLOOKUP(Fullmath[[#This Row],[M4]],$H$2:$L2061,4,FALSE),VLOOKUP(Fullmath[[#This Row],[M4]],$H2063:$L$2227,4,FALSE)),0)</f>
        <v>0</v>
      </c>
      <c r="AE2062" s="15">
        <f>IFERROR(_xlfn.IFNA(VLOOKUP(Fullmath[[#This Row],[M5]],$H$2:$L2061,2,FALSE),VLOOKUP(Fullmath[[#This Row],[M5]],$H2063:$L$2227,2,FALSE)),0)</f>
        <v>0</v>
      </c>
      <c r="AF2062" s="16">
        <f>IFERROR(_xlfn.IFNA(VLOOKUP(Fullmath[[#This Row],[M5]],$H$2:$L2061,4,FALSE),VLOOKUP(Fullmath[[#This Row],[M5]],$H2063:$L$2227,4,FALSE)),0)</f>
        <v>0</v>
      </c>
      <c r="AI2062" s="15">
        <f>IFERROR(_xlfn.IFNA(VLOOKUP(Fullmath[[#This Row],[M6]],$H$2:$L2061,2,FALSE),VLOOKUP(Fullmath[[#This Row],[M6]],$H2063:$L$2227,2,FALSE)),0)</f>
        <v>0</v>
      </c>
      <c r="AJ2062" s="16">
        <f>IFERROR(_xlfn.IFNA(VLOOKUP(Fullmath[[#This Row],[M6]],$H$2:$L2061,4,FALSE),VLOOKUP(Fullmath[[#This Row],[M6]],$H2063:$L$2227,4,FALSE)),0)</f>
        <v>0</v>
      </c>
      <c r="AM2062" s="6">
        <f>(IFERROR(VLOOKUP(AK2062,Components[[Name]:[Price]],2,FALSE),0))</f>
        <v>0</v>
      </c>
      <c r="AP2062" s="6">
        <f>(IFERROR(VLOOKUP(AN2062,Components[[Name]:[Price]],2,FALSE),0))</f>
        <v>0</v>
      </c>
      <c r="AS2062" s="6">
        <f>(IFERROR(VLOOKUP(AQ2062,Components[[Name]:[Price]],2,FALSE),0))</f>
        <v>0</v>
      </c>
      <c r="AV2062" s="6">
        <f>(IFERROR(VLOOKUP(AT2062,Components[[Name]:[Price]],2,FALSE),0))</f>
        <v>0</v>
      </c>
      <c r="AY2062" s="6">
        <f>(IFERROR(VLOOKUP(AW2062,Components[[Name]:[Price]],2,FALSE),0))</f>
        <v>0</v>
      </c>
      <c r="BB2062" s="6">
        <f>(IFERROR(VLOOKUP(AZ2062,Components[[Name]:[Price]],2,FALSE),0))</f>
        <v>0</v>
      </c>
    </row>
    <row r="2063" spans="9:54" x14ac:dyDescent="0.2">
      <c r="I2063" s="7" t="e">
        <f>Fullmath[[#This Row],[Total CP]]/Fullmath[[#This Row],[Quantity]]</f>
        <v>#DIV/0!</v>
      </c>
      <c r="J20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3" s="6" t="e">
        <f>Fullmath[[#This Row],[Mat Cost]]/Fullmath[[#This Row],[Quantity]]</f>
        <v>#DIV/0!</v>
      </c>
      <c r="L20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3" s="14"/>
      <c r="O2063" s="15">
        <f>IFERROR(_xlfn.IFNA(VLOOKUP(Fullmath[[#This Row],[M1]],$H$2:$L2062,2,FALSE),VLOOKUP(Fullmath[[#This Row],[M1]],$H2064:$L$2227,2,FALSE)),0)</f>
        <v>0</v>
      </c>
      <c r="P2063" s="16">
        <f>IFERROR(_xlfn.IFNA(VLOOKUP(Fullmath[[#This Row],[M1]],$H$2:$L2062,4,FALSE),VLOOKUP(Fullmath[[#This Row],[M1]],$H2064:$L$2227,4,FALSE)),0)</f>
        <v>0</v>
      </c>
      <c r="S2063" s="15">
        <f>IFERROR(_xlfn.IFNA(VLOOKUP(Fullmath[[#This Row],[M2]],$H$2:$L2062,2,FALSE),VLOOKUP(Fullmath[[#This Row],[M2]],$H2064:$L$2227,2,FALSE)),0)</f>
        <v>0</v>
      </c>
      <c r="T2063" s="16">
        <f>IFERROR(_xlfn.IFNA(VLOOKUP(Fullmath[[#This Row],[M2]],$H$2:$L2062,4,FALSE),VLOOKUP(Fullmath[[#This Row],[M2]],$H2064:$L$2227,4,FALSE)),0)</f>
        <v>0</v>
      </c>
      <c r="W2063" s="15">
        <f>IFERROR(_xlfn.IFNA(VLOOKUP(Fullmath[[#This Row],[M3]],$H$2:$L2062,2,FALSE),VLOOKUP(Fullmath[[#This Row],[M3]],$H2064:$L$2227,2,FALSE)),0)</f>
        <v>0</v>
      </c>
      <c r="X2063" s="16">
        <f>IFERROR(_xlfn.IFNA(VLOOKUP(Fullmath[[#This Row],[M3]],$H$2:$L2062,4,FALSE),VLOOKUP(Fullmath[[#This Row],[M3]],$H2064:$L$2227,4,FALSE)),0)</f>
        <v>0</v>
      </c>
      <c r="AA2063" s="15">
        <f>IFERROR(_xlfn.IFNA(VLOOKUP(Fullmath[[#This Row],[M4]],$H$2:$L2062,2,FALSE),VLOOKUP(Fullmath[[#This Row],[M4]],$H2064:$L$2227,2,FALSE)),0)</f>
        <v>0</v>
      </c>
      <c r="AB2063" s="16">
        <f>IFERROR(_xlfn.IFNA(VLOOKUP(Fullmath[[#This Row],[M4]],$H$2:$L2062,4,FALSE),VLOOKUP(Fullmath[[#This Row],[M4]],$H2064:$L$2227,4,FALSE)),0)</f>
        <v>0</v>
      </c>
      <c r="AE2063" s="15">
        <f>IFERROR(_xlfn.IFNA(VLOOKUP(Fullmath[[#This Row],[M5]],$H$2:$L2062,2,FALSE),VLOOKUP(Fullmath[[#This Row],[M5]],$H2064:$L$2227,2,FALSE)),0)</f>
        <v>0</v>
      </c>
      <c r="AF2063" s="16">
        <f>IFERROR(_xlfn.IFNA(VLOOKUP(Fullmath[[#This Row],[M5]],$H$2:$L2062,4,FALSE),VLOOKUP(Fullmath[[#This Row],[M5]],$H2064:$L$2227,4,FALSE)),0)</f>
        <v>0</v>
      </c>
      <c r="AI2063" s="15">
        <f>IFERROR(_xlfn.IFNA(VLOOKUP(Fullmath[[#This Row],[M6]],$H$2:$L2062,2,FALSE),VLOOKUP(Fullmath[[#This Row],[M6]],$H2064:$L$2227,2,FALSE)),0)</f>
        <v>0</v>
      </c>
      <c r="AJ2063" s="16">
        <f>IFERROR(_xlfn.IFNA(VLOOKUP(Fullmath[[#This Row],[M6]],$H$2:$L2062,4,FALSE),VLOOKUP(Fullmath[[#This Row],[M6]],$H2064:$L$2227,4,FALSE)),0)</f>
        <v>0</v>
      </c>
      <c r="AM2063" s="6">
        <f>(IFERROR(VLOOKUP(AK2063,Components[[Name]:[Price]],2,FALSE),0))</f>
        <v>0</v>
      </c>
      <c r="AP2063" s="6">
        <f>(IFERROR(VLOOKUP(AN2063,Components[[Name]:[Price]],2,FALSE),0))</f>
        <v>0</v>
      </c>
      <c r="AS2063" s="6">
        <f>(IFERROR(VLOOKUP(AQ2063,Components[[Name]:[Price]],2,FALSE),0))</f>
        <v>0</v>
      </c>
      <c r="AV2063" s="6">
        <f>(IFERROR(VLOOKUP(AT2063,Components[[Name]:[Price]],2,FALSE),0))</f>
        <v>0</v>
      </c>
      <c r="AY2063" s="6">
        <f>(IFERROR(VLOOKUP(AW2063,Components[[Name]:[Price]],2,FALSE),0))</f>
        <v>0</v>
      </c>
      <c r="BB2063" s="6">
        <f>(IFERROR(VLOOKUP(AZ2063,Components[[Name]:[Price]],2,FALSE),0))</f>
        <v>0</v>
      </c>
    </row>
    <row r="2064" spans="9:54" x14ac:dyDescent="0.2">
      <c r="I2064" s="7" t="e">
        <f>Fullmath[[#This Row],[Total CP]]/Fullmath[[#This Row],[Quantity]]</f>
        <v>#DIV/0!</v>
      </c>
      <c r="J20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4" s="6" t="e">
        <f>Fullmath[[#This Row],[Mat Cost]]/Fullmath[[#This Row],[Quantity]]</f>
        <v>#DIV/0!</v>
      </c>
      <c r="L20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4" s="14"/>
      <c r="O2064" s="15">
        <f>IFERROR(_xlfn.IFNA(VLOOKUP(Fullmath[[#This Row],[M1]],$H$2:$L2063,2,FALSE),VLOOKUP(Fullmath[[#This Row],[M1]],$H2065:$L$2227,2,FALSE)),0)</f>
        <v>0</v>
      </c>
      <c r="P2064" s="16">
        <f>IFERROR(_xlfn.IFNA(VLOOKUP(Fullmath[[#This Row],[M1]],$H$2:$L2063,4,FALSE),VLOOKUP(Fullmath[[#This Row],[M1]],$H2065:$L$2227,4,FALSE)),0)</f>
        <v>0</v>
      </c>
      <c r="S2064" s="15">
        <f>IFERROR(_xlfn.IFNA(VLOOKUP(Fullmath[[#This Row],[M2]],$H$2:$L2063,2,FALSE),VLOOKUP(Fullmath[[#This Row],[M2]],$H2065:$L$2227,2,FALSE)),0)</f>
        <v>0</v>
      </c>
      <c r="T2064" s="16">
        <f>IFERROR(_xlfn.IFNA(VLOOKUP(Fullmath[[#This Row],[M2]],$H$2:$L2063,4,FALSE),VLOOKUP(Fullmath[[#This Row],[M2]],$H2065:$L$2227,4,FALSE)),0)</f>
        <v>0</v>
      </c>
      <c r="W2064" s="15">
        <f>IFERROR(_xlfn.IFNA(VLOOKUP(Fullmath[[#This Row],[M3]],$H$2:$L2063,2,FALSE),VLOOKUP(Fullmath[[#This Row],[M3]],$H2065:$L$2227,2,FALSE)),0)</f>
        <v>0</v>
      </c>
      <c r="X2064" s="16">
        <f>IFERROR(_xlfn.IFNA(VLOOKUP(Fullmath[[#This Row],[M3]],$H$2:$L2063,4,FALSE),VLOOKUP(Fullmath[[#This Row],[M3]],$H2065:$L$2227,4,FALSE)),0)</f>
        <v>0</v>
      </c>
      <c r="AA2064" s="15">
        <f>IFERROR(_xlfn.IFNA(VLOOKUP(Fullmath[[#This Row],[M4]],$H$2:$L2063,2,FALSE),VLOOKUP(Fullmath[[#This Row],[M4]],$H2065:$L$2227,2,FALSE)),0)</f>
        <v>0</v>
      </c>
      <c r="AB2064" s="16">
        <f>IFERROR(_xlfn.IFNA(VLOOKUP(Fullmath[[#This Row],[M4]],$H$2:$L2063,4,FALSE),VLOOKUP(Fullmath[[#This Row],[M4]],$H2065:$L$2227,4,FALSE)),0)</f>
        <v>0</v>
      </c>
      <c r="AE2064" s="15">
        <f>IFERROR(_xlfn.IFNA(VLOOKUP(Fullmath[[#This Row],[M5]],$H$2:$L2063,2,FALSE),VLOOKUP(Fullmath[[#This Row],[M5]],$H2065:$L$2227,2,FALSE)),0)</f>
        <v>0</v>
      </c>
      <c r="AF2064" s="16">
        <f>IFERROR(_xlfn.IFNA(VLOOKUP(Fullmath[[#This Row],[M5]],$H$2:$L2063,4,FALSE),VLOOKUP(Fullmath[[#This Row],[M5]],$H2065:$L$2227,4,FALSE)),0)</f>
        <v>0</v>
      </c>
      <c r="AI2064" s="15">
        <f>IFERROR(_xlfn.IFNA(VLOOKUP(Fullmath[[#This Row],[M6]],$H$2:$L2063,2,FALSE),VLOOKUP(Fullmath[[#This Row],[M6]],$H2065:$L$2227,2,FALSE)),0)</f>
        <v>0</v>
      </c>
      <c r="AJ2064" s="16">
        <f>IFERROR(_xlfn.IFNA(VLOOKUP(Fullmath[[#This Row],[M6]],$H$2:$L2063,4,FALSE),VLOOKUP(Fullmath[[#This Row],[M6]],$H2065:$L$2227,4,FALSE)),0)</f>
        <v>0</v>
      </c>
      <c r="AM2064" s="6">
        <f>(IFERROR(VLOOKUP(AK2064,Components[[Name]:[Price]],2,FALSE),0))</f>
        <v>0</v>
      </c>
      <c r="AP2064" s="6">
        <f>(IFERROR(VLOOKUP(AN2064,Components[[Name]:[Price]],2,FALSE),0))</f>
        <v>0</v>
      </c>
      <c r="AS2064" s="6">
        <f>(IFERROR(VLOOKUP(AQ2064,Components[[Name]:[Price]],2,FALSE),0))</f>
        <v>0</v>
      </c>
      <c r="AV2064" s="6">
        <f>(IFERROR(VLOOKUP(AT2064,Components[[Name]:[Price]],2,FALSE),0))</f>
        <v>0</v>
      </c>
      <c r="AY2064" s="6">
        <f>(IFERROR(VLOOKUP(AW2064,Components[[Name]:[Price]],2,FALSE),0))</f>
        <v>0</v>
      </c>
      <c r="BB2064" s="6">
        <f>(IFERROR(VLOOKUP(AZ2064,Components[[Name]:[Price]],2,FALSE),0))</f>
        <v>0</v>
      </c>
    </row>
    <row r="2065" spans="9:54" x14ac:dyDescent="0.2">
      <c r="I2065" s="7" t="e">
        <f>Fullmath[[#This Row],[Total CP]]/Fullmath[[#This Row],[Quantity]]</f>
        <v>#DIV/0!</v>
      </c>
      <c r="J20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5" s="6" t="e">
        <f>Fullmath[[#This Row],[Mat Cost]]/Fullmath[[#This Row],[Quantity]]</f>
        <v>#DIV/0!</v>
      </c>
      <c r="L20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5" s="14"/>
      <c r="O2065" s="15">
        <f>IFERROR(_xlfn.IFNA(VLOOKUP(Fullmath[[#This Row],[M1]],$H$2:$L2064,2,FALSE),VLOOKUP(Fullmath[[#This Row],[M1]],$H2066:$L$2227,2,FALSE)),0)</f>
        <v>0</v>
      </c>
      <c r="P2065" s="16">
        <f>IFERROR(_xlfn.IFNA(VLOOKUP(Fullmath[[#This Row],[M1]],$H$2:$L2064,4,FALSE),VLOOKUP(Fullmath[[#This Row],[M1]],$H2066:$L$2227,4,FALSE)),0)</f>
        <v>0</v>
      </c>
      <c r="S2065" s="15">
        <f>IFERROR(_xlfn.IFNA(VLOOKUP(Fullmath[[#This Row],[M2]],$H$2:$L2064,2,FALSE),VLOOKUP(Fullmath[[#This Row],[M2]],$H2066:$L$2227,2,FALSE)),0)</f>
        <v>0</v>
      </c>
      <c r="T2065" s="16">
        <f>IFERROR(_xlfn.IFNA(VLOOKUP(Fullmath[[#This Row],[M2]],$H$2:$L2064,4,FALSE),VLOOKUP(Fullmath[[#This Row],[M2]],$H2066:$L$2227,4,FALSE)),0)</f>
        <v>0</v>
      </c>
      <c r="W2065" s="15">
        <f>IFERROR(_xlfn.IFNA(VLOOKUP(Fullmath[[#This Row],[M3]],$H$2:$L2064,2,FALSE),VLOOKUP(Fullmath[[#This Row],[M3]],$H2066:$L$2227,2,FALSE)),0)</f>
        <v>0</v>
      </c>
      <c r="X2065" s="16">
        <f>IFERROR(_xlfn.IFNA(VLOOKUP(Fullmath[[#This Row],[M3]],$H$2:$L2064,4,FALSE),VLOOKUP(Fullmath[[#This Row],[M3]],$H2066:$L$2227,4,FALSE)),0)</f>
        <v>0</v>
      </c>
      <c r="AA2065" s="15">
        <f>IFERROR(_xlfn.IFNA(VLOOKUP(Fullmath[[#This Row],[M4]],$H$2:$L2064,2,FALSE),VLOOKUP(Fullmath[[#This Row],[M4]],$H2066:$L$2227,2,FALSE)),0)</f>
        <v>0</v>
      </c>
      <c r="AB2065" s="16">
        <f>IFERROR(_xlfn.IFNA(VLOOKUP(Fullmath[[#This Row],[M4]],$H$2:$L2064,4,FALSE),VLOOKUP(Fullmath[[#This Row],[M4]],$H2066:$L$2227,4,FALSE)),0)</f>
        <v>0</v>
      </c>
      <c r="AE2065" s="15">
        <f>IFERROR(_xlfn.IFNA(VLOOKUP(Fullmath[[#This Row],[M5]],$H$2:$L2064,2,FALSE),VLOOKUP(Fullmath[[#This Row],[M5]],$H2066:$L$2227,2,FALSE)),0)</f>
        <v>0</v>
      </c>
      <c r="AF2065" s="16">
        <f>IFERROR(_xlfn.IFNA(VLOOKUP(Fullmath[[#This Row],[M5]],$H$2:$L2064,4,FALSE),VLOOKUP(Fullmath[[#This Row],[M5]],$H2066:$L$2227,4,FALSE)),0)</f>
        <v>0</v>
      </c>
      <c r="AI2065" s="15">
        <f>IFERROR(_xlfn.IFNA(VLOOKUP(Fullmath[[#This Row],[M6]],$H$2:$L2064,2,FALSE),VLOOKUP(Fullmath[[#This Row],[M6]],$H2066:$L$2227,2,FALSE)),0)</f>
        <v>0</v>
      </c>
      <c r="AJ2065" s="16">
        <f>IFERROR(_xlfn.IFNA(VLOOKUP(Fullmath[[#This Row],[M6]],$H$2:$L2064,4,FALSE),VLOOKUP(Fullmath[[#This Row],[M6]],$H2066:$L$2227,4,FALSE)),0)</f>
        <v>0</v>
      </c>
      <c r="AM2065" s="6">
        <f>(IFERROR(VLOOKUP(AK2065,Components[[Name]:[Price]],2,FALSE),0))</f>
        <v>0</v>
      </c>
      <c r="AP2065" s="6">
        <f>(IFERROR(VLOOKUP(AN2065,Components[[Name]:[Price]],2,FALSE),0))</f>
        <v>0</v>
      </c>
      <c r="AS2065" s="6">
        <f>(IFERROR(VLOOKUP(AQ2065,Components[[Name]:[Price]],2,FALSE),0))</f>
        <v>0</v>
      </c>
      <c r="AV2065" s="6">
        <f>(IFERROR(VLOOKUP(AT2065,Components[[Name]:[Price]],2,FALSE),0))</f>
        <v>0</v>
      </c>
      <c r="AY2065" s="6">
        <f>(IFERROR(VLOOKUP(AW2065,Components[[Name]:[Price]],2,FALSE),0))</f>
        <v>0</v>
      </c>
      <c r="BB2065" s="6">
        <f>(IFERROR(VLOOKUP(AZ2065,Components[[Name]:[Price]],2,FALSE),0))</f>
        <v>0</v>
      </c>
    </row>
    <row r="2066" spans="9:54" x14ac:dyDescent="0.2">
      <c r="I2066" s="7" t="e">
        <f>Fullmath[[#This Row],[Total CP]]/Fullmath[[#This Row],[Quantity]]</f>
        <v>#DIV/0!</v>
      </c>
      <c r="J20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6" s="6" t="e">
        <f>Fullmath[[#This Row],[Mat Cost]]/Fullmath[[#This Row],[Quantity]]</f>
        <v>#DIV/0!</v>
      </c>
      <c r="L20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6" s="14"/>
      <c r="O2066" s="15">
        <f>IFERROR(_xlfn.IFNA(VLOOKUP(Fullmath[[#This Row],[M1]],$H$2:$L2065,2,FALSE),VLOOKUP(Fullmath[[#This Row],[M1]],$H2067:$L$2227,2,FALSE)),0)</f>
        <v>0</v>
      </c>
      <c r="P2066" s="16">
        <f>IFERROR(_xlfn.IFNA(VLOOKUP(Fullmath[[#This Row],[M1]],$H$2:$L2065,4,FALSE),VLOOKUP(Fullmath[[#This Row],[M1]],$H2067:$L$2227,4,FALSE)),0)</f>
        <v>0</v>
      </c>
      <c r="S2066" s="15">
        <f>IFERROR(_xlfn.IFNA(VLOOKUP(Fullmath[[#This Row],[M2]],$H$2:$L2065,2,FALSE),VLOOKUP(Fullmath[[#This Row],[M2]],$H2067:$L$2227,2,FALSE)),0)</f>
        <v>0</v>
      </c>
      <c r="T2066" s="16">
        <f>IFERROR(_xlfn.IFNA(VLOOKUP(Fullmath[[#This Row],[M2]],$H$2:$L2065,4,FALSE),VLOOKUP(Fullmath[[#This Row],[M2]],$H2067:$L$2227,4,FALSE)),0)</f>
        <v>0</v>
      </c>
      <c r="W2066" s="15">
        <f>IFERROR(_xlfn.IFNA(VLOOKUP(Fullmath[[#This Row],[M3]],$H$2:$L2065,2,FALSE),VLOOKUP(Fullmath[[#This Row],[M3]],$H2067:$L$2227,2,FALSE)),0)</f>
        <v>0</v>
      </c>
      <c r="X2066" s="16">
        <f>IFERROR(_xlfn.IFNA(VLOOKUP(Fullmath[[#This Row],[M3]],$H$2:$L2065,4,FALSE),VLOOKUP(Fullmath[[#This Row],[M3]],$H2067:$L$2227,4,FALSE)),0)</f>
        <v>0</v>
      </c>
      <c r="AA2066" s="15">
        <f>IFERROR(_xlfn.IFNA(VLOOKUP(Fullmath[[#This Row],[M4]],$H$2:$L2065,2,FALSE),VLOOKUP(Fullmath[[#This Row],[M4]],$H2067:$L$2227,2,FALSE)),0)</f>
        <v>0</v>
      </c>
      <c r="AB2066" s="16">
        <f>IFERROR(_xlfn.IFNA(VLOOKUP(Fullmath[[#This Row],[M4]],$H$2:$L2065,4,FALSE),VLOOKUP(Fullmath[[#This Row],[M4]],$H2067:$L$2227,4,FALSE)),0)</f>
        <v>0</v>
      </c>
      <c r="AE2066" s="15">
        <f>IFERROR(_xlfn.IFNA(VLOOKUP(Fullmath[[#This Row],[M5]],$H$2:$L2065,2,FALSE),VLOOKUP(Fullmath[[#This Row],[M5]],$H2067:$L$2227,2,FALSE)),0)</f>
        <v>0</v>
      </c>
      <c r="AF2066" s="16">
        <f>IFERROR(_xlfn.IFNA(VLOOKUP(Fullmath[[#This Row],[M5]],$H$2:$L2065,4,FALSE),VLOOKUP(Fullmath[[#This Row],[M5]],$H2067:$L$2227,4,FALSE)),0)</f>
        <v>0</v>
      </c>
      <c r="AI2066" s="15">
        <f>IFERROR(_xlfn.IFNA(VLOOKUP(Fullmath[[#This Row],[M6]],$H$2:$L2065,2,FALSE),VLOOKUP(Fullmath[[#This Row],[M6]],$H2067:$L$2227,2,FALSE)),0)</f>
        <v>0</v>
      </c>
      <c r="AJ2066" s="16">
        <f>IFERROR(_xlfn.IFNA(VLOOKUP(Fullmath[[#This Row],[M6]],$H$2:$L2065,4,FALSE),VLOOKUP(Fullmath[[#This Row],[M6]],$H2067:$L$2227,4,FALSE)),0)</f>
        <v>0</v>
      </c>
      <c r="AM2066" s="6">
        <f>(IFERROR(VLOOKUP(AK2066,Components[[Name]:[Price]],2,FALSE),0))</f>
        <v>0</v>
      </c>
      <c r="AP2066" s="6">
        <f>(IFERROR(VLOOKUP(AN2066,Components[[Name]:[Price]],2,FALSE),0))</f>
        <v>0</v>
      </c>
      <c r="AS2066" s="6">
        <f>(IFERROR(VLOOKUP(AQ2066,Components[[Name]:[Price]],2,FALSE),0))</f>
        <v>0</v>
      </c>
      <c r="AV2066" s="6">
        <f>(IFERROR(VLOOKUP(AT2066,Components[[Name]:[Price]],2,FALSE),0))</f>
        <v>0</v>
      </c>
      <c r="AY2066" s="6">
        <f>(IFERROR(VLOOKUP(AW2066,Components[[Name]:[Price]],2,FALSE),0))</f>
        <v>0</v>
      </c>
      <c r="BB2066" s="6">
        <f>(IFERROR(VLOOKUP(AZ2066,Components[[Name]:[Price]],2,FALSE),0))</f>
        <v>0</v>
      </c>
    </row>
    <row r="2067" spans="9:54" x14ac:dyDescent="0.2">
      <c r="I2067" s="7" t="e">
        <f>Fullmath[[#This Row],[Total CP]]/Fullmath[[#This Row],[Quantity]]</f>
        <v>#DIV/0!</v>
      </c>
      <c r="J20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7" s="6" t="e">
        <f>Fullmath[[#This Row],[Mat Cost]]/Fullmath[[#This Row],[Quantity]]</f>
        <v>#DIV/0!</v>
      </c>
      <c r="L20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7" s="14"/>
      <c r="O2067" s="15">
        <f>IFERROR(_xlfn.IFNA(VLOOKUP(Fullmath[[#This Row],[M1]],$H$2:$L2066,2,FALSE),VLOOKUP(Fullmath[[#This Row],[M1]],$H2068:$L$2227,2,FALSE)),0)</f>
        <v>0</v>
      </c>
      <c r="P2067" s="16">
        <f>IFERROR(_xlfn.IFNA(VLOOKUP(Fullmath[[#This Row],[M1]],$H$2:$L2066,4,FALSE),VLOOKUP(Fullmath[[#This Row],[M1]],$H2068:$L$2227,4,FALSE)),0)</f>
        <v>0</v>
      </c>
      <c r="S2067" s="15">
        <f>IFERROR(_xlfn.IFNA(VLOOKUP(Fullmath[[#This Row],[M2]],$H$2:$L2066,2,FALSE),VLOOKUP(Fullmath[[#This Row],[M2]],$H2068:$L$2227,2,FALSE)),0)</f>
        <v>0</v>
      </c>
      <c r="T2067" s="16">
        <f>IFERROR(_xlfn.IFNA(VLOOKUP(Fullmath[[#This Row],[M2]],$H$2:$L2066,4,FALSE),VLOOKUP(Fullmath[[#This Row],[M2]],$H2068:$L$2227,4,FALSE)),0)</f>
        <v>0</v>
      </c>
      <c r="W2067" s="15">
        <f>IFERROR(_xlfn.IFNA(VLOOKUP(Fullmath[[#This Row],[M3]],$H$2:$L2066,2,FALSE),VLOOKUP(Fullmath[[#This Row],[M3]],$H2068:$L$2227,2,FALSE)),0)</f>
        <v>0</v>
      </c>
      <c r="X2067" s="16">
        <f>IFERROR(_xlfn.IFNA(VLOOKUP(Fullmath[[#This Row],[M3]],$H$2:$L2066,4,FALSE),VLOOKUP(Fullmath[[#This Row],[M3]],$H2068:$L$2227,4,FALSE)),0)</f>
        <v>0</v>
      </c>
      <c r="AA2067" s="15">
        <f>IFERROR(_xlfn.IFNA(VLOOKUP(Fullmath[[#This Row],[M4]],$H$2:$L2066,2,FALSE),VLOOKUP(Fullmath[[#This Row],[M4]],$H2068:$L$2227,2,FALSE)),0)</f>
        <v>0</v>
      </c>
      <c r="AB2067" s="16">
        <f>IFERROR(_xlfn.IFNA(VLOOKUP(Fullmath[[#This Row],[M4]],$H$2:$L2066,4,FALSE),VLOOKUP(Fullmath[[#This Row],[M4]],$H2068:$L$2227,4,FALSE)),0)</f>
        <v>0</v>
      </c>
      <c r="AE2067" s="15">
        <f>IFERROR(_xlfn.IFNA(VLOOKUP(Fullmath[[#This Row],[M5]],$H$2:$L2066,2,FALSE),VLOOKUP(Fullmath[[#This Row],[M5]],$H2068:$L$2227,2,FALSE)),0)</f>
        <v>0</v>
      </c>
      <c r="AF2067" s="16">
        <f>IFERROR(_xlfn.IFNA(VLOOKUP(Fullmath[[#This Row],[M5]],$H$2:$L2066,4,FALSE),VLOOKUP(Fullmath[[#This Row],[M5]],$H2068:$L$2227,4,FALSE)),0)</f>
        <v>0</v>
      </c>
      <c r="AI2067" s="15">
        <f>IFERROR(_xlfn.IFNA(VLOOKUP(Fullmath[[#This Row],[M6]],$H$2:$L2066,2,FALSE),VLOOKUP(Fullmath[[#This Row],[M6]],$H2068:$L$2227,2,FALSE)),0)</f>
        <v>0</v>
      </c>
      <c r="AJ2067" s="16">
        <f>IFERROR(_xlfn.IFNA(VLOOKUP(Fullmath[[#This Row],[M6]],$H$2:$L2066,4,FALSE),VLOOKUP(Fullmath[[#This Row],[M6]],$H2068:$L$2227,4,FALSE)),0)</f>
        <v>0</v>
      </c>
      <c r="AM2067" s="6">
        <f>(IFERROR(VLOOKUP(AK2067,Components[[Name]:[Price]],2,FALSE),0))</f>
        <v>0</v>
      </c>
      <c r="AP2067" s="6">
        <f>(IFERROR(VLOOKUP(AN2067,Components[[Name]:[Price]],2,FALSE),0))</f>
        <v>0</v>
      </c>
      <c r="AS2067" s="6">
        <f>(IFERROR(VLOOKUP(AQ2067,Components[[Name]:[Price]],2,FALSE),0))</f>
        <v>0</v>
      </c>
      <c r="AV2067" s="6">
        <f>(IFERROR(VLOOKUP(AT2067,Components[[Name]:[Price]],2,FALSE),0))</f>
        <v>0</v>
      </c>
      <c r="AY2067" s="6">
        <f>(IFERROR(VLOOKUP(AW2067,Components[[Name]:[Price]],2,FALSE),0))</f>
        <v>0</v>
      </c>
      <c r="BB2067" s="6">
        <f>(IFERROR(VLOOKUP(AZ2067,Components[[Name]:[Price]],2,FALSE),0))</f>
        <v>0</v>
      </c>
    </row>
    <row r="2068" spans="9:54" x14ac:dyDescent="0.2">
      <c r="I2068" s="7" t="e">
        <f>Fullmath[[#This Row],[Total CP]]/Fullmath[[#This Row],[Quantity]]</f>
        <v>#DIV/0!</v>
      </c>
      <c r="J20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8" s="6" t="e">
        <f>Fullmath[[#This Row],[Mat Cost]]/Fullmath[[#This Row],[Quantity]]</f>
        <v>#DIV/0!</v>
      </c>
      <c r="L20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8" s="14"/>
      <c r="O2068" s="15">
        <f>IFERROR(_xlfn.IFNA(VLOOKUP(Fullmath[[#This Row],[M1]],$H$2:$L2067,2,FALSE),VLOOKUP(Fullmath[[#This Row],[M1]],$H2069:$L$2227,2,FALSE)),0)</f>
        <v>0</v>
      </c>
      <c r="P2068" s="16">
        <f>IFERROR(_xlfn.IFNA(VLOOKUP(Fullmath[[#This Row],[M1]],$H$2:$L2067,4,FALSE),VLOOKUP(Fullmath[[#This Row],[M1]],$H2069:$L$2227,4,FALSE)),0)</f>
        <v>0</v>
      </c>
      <c r="S2068" s="15">
        <f>IFERROR(_xlfn.IFNA(VLOOKUP(Fullmath[[#This Row],[M2]],$H$2:$L2067,2,FALSE),VLOOKUP(Fullmath[[#This Row],[M2]],$H2069:$L$2227,2,FALSE)),0)</f>
        <v>0</v>
      </c>
      <c r="T2068" s="16">
        <f>IFERROR(_xlfn.IFNA(VLOOKUP(Fullmath[[#This Row],[M2]],$H$2:$L2067,4,FALSE),VLOOKUP(Fullmath[[#This Row],[M2]],$H2069:$L$2227,4,FALSE)),0)</f>
        <v>0</v>
      </c>
      <c r="W2068" s="15">
        <f>IFERROR(_xlfn.IFNA(VLOOKUP(Fullmath[[#This Row],[M3]],$H$2:$L2067,2,FALSE),VLOOKUP(Fullmath[[#This Row],[M3]],$H2069:$L$2227,2,FALSE)),0)</f>
        <v>0</v>
      </c>
      <c r="X2068" s="16">
        <f>IFERROR(_xlfn.IFNA(VLOOKUP(Fullmath[[#This Row],[M3]],$H$2:$L2067,4,FALSE),VLOOKUP(Fullmath[[#This Row],[M3]],$H2069:$L$2227,4,FALSE)),0)</f>
        <v>0</v>
      </c>
      <c r="AA2068" s="15">
        <f>IFERROR(_xlfn.IFNA(VLOOKUP(Fullmath[[#This Row],[M4]],$H$2:$L2067,2,FALSE),VLOOKUP(Fullmath[[#This Row],[M4]],$H2069:$L$2227,2,FALSE)),0)</f>
        <v>0</v>
      </c>
      <c r="AB2068" s="16">
        <f>IFERROR(_xlfn.IFNA(VLOOKUP(Fullmath[[#This Row],[M4]],$H$2:$L2067,4,FALSE),VLOOKUP(Fullmath[[#This Row],[M4]],$H2069:$L$2227,4,FALSE)),0)</f>
        <v>0</v>
      </c>
      <c r="AE2068" s="15">
        <f>IFERROR(_xlfn.IFNA(VLOOKUP(Fullmath[[#This Row],[M5]],$H$2:$L2067,2,FALSE),VLOOKUP(Fullmath[[#This Row],[M5]],$H2069:$L$2227,2,FALSE)),0)</f>
        <v>0</v>
      </c>
      <c r="AF2068" s="16">
        <f>IFERROR(_xlfn.IFNA(VLOOKUP(Fullmath[[#This Row],[M5]],$H$2:$L2067,4,FALSE),VLOOKUP(Fullmath[[#This Row],[M5]],$H2069:$L$2227,4,FALSE)),0)</f>
        <v>0</v>
      </c>
      <c r="AI2068" s="15">
        <f>IFERROR(_xlfn.IFNA(VLOOKUP(Fullmath[[#This Row],[M6]],$H$2:$L2067,2,FALSE),VLOOKUP(Fullmath[[#This Row],[M6]],$H2069:$L$2227,2,FALSE)),0)</f>
        <v>0</v>
      </c>
      <c r="AJ2068" s="16">
        <f>IFERROR(_xlfn.IFNA(VLOOKUP(Fullmath[[#This Row],[M6]],$H$2:$L2067,4,FALSE),VLOOKUP(Fullmath[[#This Row],[M6]],$H2069:$L$2227,4,FALSE)),0)</f>
        <v>0</v>
      </c>
      <c r="AM2068" s="6">
        <f>(IFERROR(VLOOKUP(AK2068,Components[[Name]:[Price]],2,FALSE),0))</f>
        <v>0</v>
      </c>
      <c r="AP2068" s="6">
        <f>(IFERROR(VLOOKUP(AN2068,Components[[Name]:[Price]],2,FALSE),0))</f>
        <v>0</v>
      </c>
      <c r="AS2068" s="6">
        <f>(IFERROR(VLOOKUP(AQ2068,Components[[Name]:[Price]],2,FALSE),0))</f>
        <v>0</v>
      </c>
      <c r="AV2068" s="6">
        <f>(IFERROR(VLOOKUP(AT2068,Components[[Name]:[Price]],2,FALSE),0))</f>
        <v>0</v>
      </c>
      <c r="AY2068" s="6">
        <f>(IFERROR(VLOOKUP(AW2068,Components[[Name]:[Price]],2,FALSE),0))</f>
        <v>0</v>
      </c>
      <c r="BB2068" s="6">
        <f>(IFERROR(VLOOKUP(AZ2068,Components[[Name]:[Price]],2,FALSE),0))</f>
        <v>0</v>
      </c>
    </row>
    <row r="2069" spans="9:54" x14ac:dyDescent="0.2">
      <c r="I2069" s="7" t="e">
        <f>Fullmath[[#This Row],[Total CP]]/Fullmath[[#This Row],[Quantity]]</f>
        <v>#DIV/0!</v>
      </c>
      <c r="J20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69" s="6" t="e">
        <f>Fullmath[[#This Row],[Mat Cost]]/Fullmath[[#This Row],[Quantity]]</f>
        <v>#DIV/0!</v>
      </c>
      <c r="L20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69" s="14"/>
      <c r="O2069" s="15">
        <f>IFERROR(_xlfn.IFNA(VLOOKUP(Fullmath[[#This Row],[M1]],$H$2:$L2068,2,FALSE),VLOOKUP(Fullmath[[#This Row],[M1]],$H2070:$L$2227,2,FALSE)),0)</f>
        <v>0</v>
      </c>
      <c r="P2069" s="16">
        <f>IFERROR(_xlfn.IFNA(VLOOKUP(Fullmath[[#This Row],[M1]],$H$2:$L2068,4,FALSE),VLOOKUP(Fullmath[[#This Row],[M1]],$H2070:$L$2227,4,FALSE)),0)</f>
        <v>0</v>
      </c>
      <c r="S2069" s="15">
        <f>IFERROR(_xlfn.IFNA(VLOOKUP(Fullmath[[#This Row],[M2]],$H$2:$L2068,2,FALSE),VLOOKUP(Fullmath[[#This Row],[M2]],$H2070:$L$2227,2,FALSE)),0)</f>
        <v>0</v>
      </c>
      <c r="T2069" s="16">
        <f>IFERROR(_xlfn.IFNA(VLOOKUP(Fullmath[[#This Row],[M2]],$H$2:$L2068,4,FALSE),VLOOKUP(Fullmath[[#This Row],[M2]],$H2070:$L$2227,4,FALSE)),0)</f>
        <v>0</v>
      </c>
      <c r="W2069" s="15">
        <f>IFERROR(_xlfn.IFNA(VLOOKUP(Fullmath[[#This Row],[M3]],$H$2:$L2068,2,FALSE),VLOOKUP(Fullmath[[#This Row],[M3]],$H2070:$L$2227,2,FALSE)),0)</f>
        <v>0</v>
      </c>
      <c r="X2069" s="16">
        <f>IFERROR(_xlfn.IFNA(VLOOKUP(Fullmath[[#This Row],[M3]],$H$2:$L2068,4,FALSE),VLOOKUP(Fullmath[[#This Row],[M3]],$H2070:$L$2227,4,FALSE)),0)</f>
        <v>0</v>
      </c>
      <c r="AA2069" s="15">
        <f>IFERROR(_xlfn.IFNA(VLOOKUP(Fullmath[[#This Row],[M4]],$H$2:$L2068,2,FALSE),VLOOKUP(Fullmath[[#This Row],[M4]],$H2070:$L$2227,2,FALSE)),0)</f>
        <v>0</v>
      </c>
      <c r="AB2069" s="16">
        <f>IFERROR(_xlfn.IFNA(VLOOKUP(Fullmath[[#This Row],[M4]],$H$2:$L2068,4,FALSE),VLOOKUP(Fullmath[[#This Row],[M4]],$H2070:$L$2227,4,FALSE)),0)</f>
        <v>0</v>
      </c>
      <c r="AE2069" s="15">
        <f>IFERROR(_xlfn.IFNA(VLOOKUP(Fullmath[[#This Row],[M5]],$H$2:$L2068,2,FALSE),VLOOKUP(Fullmath[[#This Row],[M5]],$H2070:$L$2227,2,FALSE)),0)</f>
        <v>0</v>
      </c>
      <c r="AF2069" s="16">
        <f>IFERROR(_xlfn.IFNA(VLOOKUP(Fullmath[[#This Row],[M5]],$H$2:$L2068,4,FALSE),VLOOKUP(Fullmath[[#This Row],[M5]],$H2070:$L$2227,4,FALSE)),0)</f>
        <v>0</v>
      </c>
      <c r="AI2069" s="15">
        <f>IFERROR(_xlfn.IFNA(VLOOKUP(Fullmath[[#This Row],[M6]],$H$2:$L2068,2,FALSE),VLOOKUP(Fullmath[[#This Row],[M6]],$H2070:$L$2227,2,FALSE)),0)</f>
        <v>0</v>
      </c>
      <c r="AJ2069" s="16">
        <f>IFERROR(_xlfn.IFNA(VLOOKUP(Fullmath[[#This Row],[M6]],$H$2:$L2068,4,FALSE),VLOOKUP(Fullmath[[#This Row],[M6]],$H2070:$L$2227,4,FALSE)),0)</f>
        <v>0</v>
      </c>
      <c r="AM2069" s="6">
        <f>(IFERROR(VLOOKUP(AK2069,Components[[Name]:[Price]],2,FALSE),0))</f>
        <v>0</v>
      </c>
      <c r="AP2069" s="6">
        <f>(IFERROR(VLOOKUP(AN2069,Components[[Name]:[Price]],2,FALSE),0))</f>
        <v>0</v>
      </c>
      <c r="AS2069" s="6">
        <f>(IFERROR(VLOOKUP(AQ2069,Components[[Name]:[Price]],2,FALSE),0))</f>
        <v>0</v>
      </c>
      <c r="AV2069" s="6">
        <f>(IFERROR(VLOOKUP(AT2069,Components[[Name]:[Price]],2,FALSE),0))</f>
        <v>0</v>
      </c>
      <c r="AY2069" s="6">
        <f>(IFERROR(VLOOKUP(AW2069,Components[[Name]:[Price]],2,FALSE),0))</f>
        <v>0</v>
      </c>
      <c r="BB2069" s="6">
        <f>(IFERROR(VLOOKUP(AZ2069,Components[[Name]:[Price]],2,FALSE),0))</f>
        <v>0</v>
      </c>
    </row>
    <row r="2070" spans="9:54" x14ac:dyDescent="0.2">
      <c r="I2070" s="7" t="e">
        <f>Fullmath[[#This Row],[Total CP]]/Fullmath[[#This Row],[Quantity]]</f>
        <v>#DIV/0!</v>
      </c>
      <c r="J20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0" s="6" t="e">
        <f>Fullmath[[#This Row],[Mat Cost]]/Fullmath[[#This Row],[Quantity]]</f>
        <v>#DIV/0!</v>
      </c>
      <c r="L20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0" s="14"/>
      <c r="O2070" s="15">
        <f>IFERROR(_xlfn.IFNA(VLOOKUP(Fullmath[[#This Row],[M1]],$H$2:$L2069,2,FALSE),VLOOKUP(Fullmath[[#This Row],[M1]],$H2071:$L$2227,2,FALSE)),0)</f>
        <v>0</v>
      </c>
      <c r="P2070" s="16">
        <f>IFERROR(_xlfn.IFNA(VLOOKUP(Fullmath[[#This Row],[M1]],$H$2:$L2069,4,FALSE),VLOOKUP(Fullmath[[#This Row],[M1]],$H2071:$L$2227,4,FALSE)),0)</f>
        <v>0</v>
      </c>
      <c r="S2070" s="15">
        <f>IFERROR(_xlfn.IFNA(VLOOKUP(Fullmath[[#This Row],[M2]],$H$2:$L2069,2,FALSE),VLOOKUP(Fullmath[[#This Row],[M2]],$H2071:$L$2227,2,FALSE)),0)</f>
        <v>0</v>
      </c>
      <c r="T2070" s="16">
        <f>IFERROR(_xlfn.IFNA(VLOOKUP(Fullmath[[#This Row],[M2]],$H$2:$L2069,4,FALSE),VLOOKUP(Fullmath[[#This Row],[M2]],$H2071:$L$2227,4,FALSE)),0)</f>
        <v>0</v>
      </c>
      <c r="W2070" s="15">
        <f>IFERROR(_xlfn.IFNA(VLOOKUP(Fullmath[[#This Row],[M3]],$H$2:$L2069,2,FALSE),VLOOKUP(Fullmath[[#This Row],[M3]],$H2071:$L$2227,2,FALSE)),0)</f>
        <v>0</v>
      </c>
      <c r="X2070" s="16">
        <f>IFERROR(_xlfn.IFNA(VLOOKUP(Fullmath[[#This Row],[M3]],$H$2:$L2069,4,FALSE),VLOOKUP(Fullmath[[#This Row],[M3]],$H2071:$L$2227,4,FALSE)),0)</f>
        <v>0</v>
      </c>
      <c r="AA2070" s="15">
        <f>IFERROR(_xlfn.IFNA(VLOOKUP(Fullmath[[#This Row],[M4]],$H$2:$L2069,2,FALSE),VLOOKUP(Fullmath[[#This Row],[M4]],$H2071:$L$2227,2,FALSE)),0)</f>
        <v>0</v>
      </c>
      <c r="AB2070" s="16">
        <f>IFERROR(_xlfn.IFNA(VLOOKUP(Fullmath[[#This Row],[M4]],$H$2:$L2069,4,FALSE),VLOOKUP(Fullmath[[#This Row],[M4]],$H2071:$L$2227,4,FALSE)),0)</f>
        <v>0</v>
      </c>
      <c r="AE2070" s="15">
        <f>IFERROR(_xlfn.IFNA(VLOOKUP(Fullmath[[#This Row],[M5]],$H$2:$L2069,2,FALSE),VLOOKUP(Fullmath[[#This Row],[M5]],$H2071:$L$2227,2,FALSE)),0)</f>
        <v>0</v>
      </c>
      <c r="AF2070" s="16">
        <f>IFERROR(_xlfn.IFNA(VLOOKUP(Fullmath[[#This Row],[M5]],$H$2:$L2069,4,FALSE),VLOOKUP(Fullmath[[#This Row],[M5]],$H2071:$L$2227,4,FALSE)),0)</f>
        <v>0</v>
      </c>
      <c r="AI2070" s="15">
        <f>IFERROR(_xlfn.IFNA(VLOOKUP(Fullmath[[#This Row],[M6]],$H$2:$L2069,2,FALSE),VLOOKUP(Fullmath[[#This Row],[M6]],$H2071:$L$2227,2,FALSE)),0)</f>
        <v>0</v>
      </c>
      <c r="AJ2070" s="16">
        <f>IFERROR(_xlfn.IFNA(VLOOKUP(Fullmath[[#This Row],[M6]],$H$2:$L2069,4,FALSE),VLOOKUP(Fullmath[[#This Row],[M6]],$H2071:$L$2227,4,FALSE)),0)</f>
        <v>0</v>
      </c>
      <c r="AM2070" s="6">
        <f>(IFERROR(VLOOKUP(AK2070,Components[[Name]:[Price]],2,FALSE),0))</f>
        <v>0</v>
      </c>
      <c r="AP2070" s="6">
        <f>(IFERROR(VLOOKUP(AN2070,Components[[Name]:[Price]],2,FALSE),0))</f>
        <v>0</v>
      </c>
      <c r="AS2070" s="6">
        <f>(IFERROR(VLOOKUP(AQ2070,Components[[Name]:[Price]],2,FALSE),0))</f>
        <v>0</v>
      </c>
      <c r="AV2070" s="6">
        <f>(IFERROR(VLOOKUP(AT2070,Components[[Name]:[Price]],2,FALSE),0))</f>
        <v>0</v>
      </c>
      <c r="AY2070" s="6">
        <f>(IFERROR(VLOOKUP(AW2070,Components[[Name]:[Price]],2,FALSE),0))</f>
        <v>0</v>
      </c>
      <c r="BB2070" s="6">
        <f>(IFERROR(VLOOKUP(AZ2070,Components[[Name]:[Price]],2,FALSE),0))</f>
        <v>0</v>
      </c>
    </row>
    <row r="2071" spans="9:54" x14ac:dyDescent="0.2">
      <c r="I2071" s="7" t="e">
        <f>Fullmath[[#This Row],[Total CP]]/Fullmath[[#This Row],[Quantity]]</f>
        <v>#DIV/0!</v>
      </c>
      <c r="J20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1" s="6" t="e">
        <f>Fullmath[[#This Row],[Mat Cost]]/Fullmath[[#This Row],[Quantity]]</f>
        <v>#DIV/0!</v>
      </c>
      <c r="L20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1" s="14"/>
      <c r="O2071" s="15">
        <f>IFERROR(_xlfn.IFNA(VLOOKUP(Fullmath[[#This Row],[M1]],$H$2:$L2070,2,FALSE),VLOOKUP(Fullmath[[#This Row],[M1]],$H2072:$L$2227,2,FALSE)),0)</f>
        <v>0</v>
      </c>
      <c r="P2071" s="16">
        <f>IFERROR(_xlfn.IFNA(VLOOKUP(Fullmath[[#This Row],[M1]],$H$2:$L2070,4,FALSE),VLOOKUP(Fullmath[[#This Row],[M1]],$H2072:$L$2227,4,FALSE)),0)</f>
        <v>0</v>
      </c>
      <c r="S2071" s="15">
        <f>IFERROR(_xlfn.IFNA(VLOOKUP(Fullmath[[#This Row],[M2]],$H$2:$L2070,2,FALSE),VLOOKUP(Fullmath[[#This Row],[M2]],$H2072:$L$2227,2,FALSE)),0)</f>
        <v>0</v>
      </c>
      <c r="T2071" s="16">
        <f>IFERROR(_xlfn.IFNA(VLOOKUP(Fullmath[[#This Row],[M2]],$H$2:$L2070,4,FALSE),VLOOKUP(Fullmath[[#This Row],[M2]],$H2072:$L$2227,4,FALSE)),0)</f>
        <v>0</v>
      </c>
      <c r="W2071" s="15">
        <f>IFERROR(_xlfn.IFNA(VLOOKUP(Fullmath[[#This Row],[M3]],$H$2:$L2070,2,FALSE),VLOOKUP(Fullmath[[#This Row],[M3]],$H2072:$L$2227,2,FALSE)),0)</f>
        <v>0</v>
      </c>
      <c r="X2071" s="16">
        <f>IFERROR(_xlfn.IFNA(VLOOKUP(Fullmath[[#This Row],[M3]],$H$2:$L2070,4,FALSE),VLOOKUP(Fullmath[[#This Row],[M3]],$H2072:$L$2227,4,FALSE)),0)</f>
        <v>0</v>
      </c>
      <c r="AA2071" s="15">
        <f>IFERROR(_xlfn.IFNA(VLOOKUP(Fullmath[[#This Row],[M4]],$H$2:$L2070,2,FALSE),VLOOKUP(Fullmath[[#This Row],[M4]],$H2072:$L$2227,2,FALSE)),0)</f>
        <v>0</v>
      </c>
      <c r="AB2071" s="16">
        <f>IFERROR(_xlfn.IFNA(VLOOKUP(Fullmath[[#This Row],[M4]],$H$2:$L2070,4,FALSE),VLOOKUP(Fullmath[[#This Row],[M4]],$H2072:$L$2227,4,FALSE)),0)</f>
        <v>0</v>
      </c>
      <c r="AE2071" s="15">
        <f>IFERROR(_xlfn.IFNA(VLOOKUP(Fullmath[[#This Row],[M5]],$H$2:$L2070,2,FALSE),VLOOKUP(Fullmath[[#This Row],[M5]],$H2072:$L$2227,2,FALSE)),0)</f>
        <v>0</v>
      </c>
      <c r="AF2071" s="16">
        <f>IFERROR(_xlfn.IFNA(VLOOKUP(Fullmath[[#This Row],[M5]],$H$2:$L2070,4,FALSE),VLOOKUP(Fullmath[[#This Row],[M5]],$H2072:$L$2227,4,FALSE)),0)</f>
        <v>0</v>
      </c>
      <c r="AI2071" s="15">
        <f>IFERROR(_xlfn.IFNA(VLOOKUP(Fullmath[[#This Row],[M6]],$H$2:$L2070,2,FALSE),VLOOKUP(Fullmath[[#This Row],[M6]],$H2072:$L$2227,2,FALSE)),0)</f>
        <v>0</v>
      </c>
      <c r="AJ2071" s="16">
        <f>IFERROR(_xlfn.IFNA(VLOOKUP(Fullmath[[#This Row],[M6]],$H$2:$L2070,4,FALSE),VLOOKUP(Fullmath[[#This Row],[M6]],$H2072:$L$2227,4,FALSE)),0)</f>
        <v>0</v>
      </c>
      <c r="AM2071" s="6">
        <f>(IFERROR(VLOOKUP(AK2071,Components[[Name]:[Price]],2,FALSE),0))</f>
        <v>0</v>
      </c>
      <c r="AP2071" s="6">
        <f>(IFERROR(VLOOKUP(AN2071,Components[[Name]:[Price]],2,FALSE),0))</f>
        <v>0</v>
      </c>
      <c r="AS2071" s="6">
        <f>(IFERROR(VLOOKUP(AQ2071,Components[[Name]:[Price]],2,FALSE),0))</f>
        <v>0</v>
      </c>
      <c r="AV2071" s="6">
        <f>(IFERROR(VLOOKUP(AT2071,Components[[Name]:[Price]],2,FALSE),0))</f>
        <v>0</v>
      </c>
      <c r="AY2071" s="6">
        <f>(IFERROR(VLOOKUP(AW2071,Components[[Name]:[Price]],2,FALSE),0))</f>
        <v>0</v>
      </c>
      <c r="BB2071" s="6">
        <f>(IFERROR(VLOOKUP(AZ2071,Components[[Name]:[Price]],2,FALSE),0))</f>
        <v>0</v>
      </c>
    </row>
    <row r="2072" spans="9:54" x14ac:dyDescent="0.2">
      <c r="I2072" s="7" t="e">
        <f>Fullmath[[#This Row],[Total CP]]/Fullmath[[#This Row],[Quantity]]</f>
        <v>#DIV/0!</v>
      </c>
      <c r="J20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2" s="6" t="e">
        <f>Fullmath[[#This Row],[Mat Cost]]/Fullmath[[#This Row],[Quantity]]</f>
        <v>#DIV/0!</v>
      </c>
      <c r="L20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2" s="14"/>
      <c r="O2072" s="15">
        <f>IFERROR(_xlfn.IFNA(VLOOKUP(Fullmath[[#This Row],[M1]],$H$2:$L2071,2,FALSE),VLOOKUP(Fullmath[[#This Row],[M1]],$H2073:$L$2227,2,FALSE)),0)</f>
        <v>0</v>
      </c>
      <c r="P2072" s="16">
        <f>IFERROR(_xlfn.IFNA(VLOOKUP(Fullmath[[#This Row],[M1]],$H$2:$L2071,4,FALSE),VLOOKUP(Fullmath[[#This Row],[M1]],$H2073:$L$2227,4,FALSE)),0)</f>
        <v>0</v>
      </c>
      <c r="S2072" s="15">
        <f>IFERROR(_xlfn.IFNA(VLOOKUP(Fullmath[[#This Row],[M2]],$H$2:$L2071,2,FALSE),VLOOKUP(Fullmath[[#This Row],[M2]],$H2073:$L$2227,2,FALSE)),0)</f>
        <v>0</v>
      </c>
      <c r="T2072" s="16">
        <f>IFERROR(_xlfn.IFNA(VLOOKUP(Fullmath[[#This Row],[M2]],$H$2:$L2071,4,FALSE),VLOOKUP(Fullmath[[#This Row],[M2]],$H2073:$L$2227,4,FALSE)),0)</f>
        <v>0</v>
      </c>
      <c r="W2072" s="15">
        <f>IFERROR(_xlfn.IFNA(VLOOKUP(Fullmath[[#This Row],[M3]],$H$2:$L2071,2,FALSE),VLOOKUP(Fullmath[[#This Row],[M3]],$H2073:$L$2227,2,FALSE)),0)</f>
        <v>0</v>
      </c>
      <c r="X2072" s="16">
        <f>IFERROR(_xlfn.IFNA(VLOOKUP(Fullmath[[#This Row],[M3]],$H$2:$L2071,4,FALSE),VLOOKUP(Fullmath[[#This Row],[M3]],$H2073:$L$2227,4,FALSE)),0)</f>
        <v>0</v>
      </c>
      <c r="AA2072" s="15">
        <f>IFERROR(_xlfn.IFNA(VLOOKUP(Fullmath[[#This Row],[M4]],$H$2:$L2071,2,FALSE),VLOOKUP(Fullmath[[#This Row],[M4]],$H2073:$L$2227,2,FALSE)),0)</f>
        <v>0</v>
      </c>
      <c r="AB2072" s="16">
        <f>IFERROR(_xlfn.IFNA(VLOOKUP(Fullmath[[#This Row],[M4]],$H$2:$L2071,4,FALSE),VLOOKUP(Fullmath[[#This Row],[M4]],$H2073:$L$2227,4,FALSE)),0)</f>
        <v>0</v>
      </c>
      <c r="AE2072" s="15">
        <f>IFERROR(_xlfn.IFNA(VLOOKUP(Fullmath[[#This Row],[M5]],$H$2:$L2071,2,FALSE),VLOOKUP(Fullmath[[#This Row],[M5]],$H2073:$L$2227,2,FALSE)),0)</f>
        <v>0</v>
      </c>
      <c r="AF2072" s="16">
        <f>IFERROR(_xlfn.IFNA(VLOOKUP(Fullmath[[#This Row],[M5]],$H$2:$L2071,4,FALSE),VLOOKUP(Fullmath[[#This Row],[M5]],$H2073:$L$2227,4,FALSE)),0)</f>
        <v>0</v>
      </c>
      <c r="AI2072" s="15">
        <f>IFERROR(_xlfn.IFNA(VLOOKUP(Fullmath[[#This Row],[M6]],$H$2:$L2071,2,FALSE),VLOOKUP(Fullmath[[#This Row],[M6]],$H2073:$L$2227,2,FALSE)),0)</f>
        <v>0</v>
      </c>
      <c r="AJ2072" s="16">
        <f>IFERROR(_xlfn.IFNA(VLOOKUP(Fullmath[[#This Row],[M6]],$H$2:$L2071,4,FALSE),VLOOKUP(Fullmath[[#This Row],[M6]],$H2073:$L$2227,4,FALSE)),0)</f>
        <v>0</v>
      </c>
      <c r="AM2072" s="6">
        <f>(IFERROR(VLOOKUP(AK2072,Components[[Name]:[Price]],2,FALSE),0))</f>
        <v>0</v>
      </c>
      <c r="AP2072" s="6">
        <f>(IFERROR(VLOOKUP(AN2072,Components[[Name]:[Price]],2,FALSE),0))</f>
        <v>0</v>
      </c>
      <c r="AS2072" s="6">
        <f>(IFERROR(VLOOKUP(AQ2072,Components[[Name]:[Price]],2,FALSE),0))</f>
        <v>0</v>
      </c>
      <c r="AV2072" s="6">
        <f>(IFERROR(VLOOKUP(AT2072,Components[[Name]:[Price]],2,FALSE),0))</f>
        <v>0</v>
      </c>
      <c r="AY2072" s="6">
        <f>(IFERROR(VLOOKUP(AW2072,Components[[Name]:[Price]],2,FALSE),0))</f>
        <v>0</v>
      </c>
      <c r="BB2072" s="6">
        <f>(IFERROR(VLOOKUP(AZ2072,Components[[Name]:[Price]],2,FALSE),0))</f>
        <v>0</v>
      </c>
    </row>
    <row r="2073" spans="9:54" x14ac:dyDescent="0.2">
      <c r="I2073" s="7" t="e">
        <f>Fullmath[[#This Row],[Total CP]]/Fullmath[[#This Row],[Quantity]]</f>
        <v>#DIV/0!</v>
      </c>
      <c r="J20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3" s="6" t="e">
        <f>Fullmath[[#This Row],[Mat Cost]]/Fullmath[[#This Row],[Quantity]]</f>
        <v>#DIV/0!</v>
      </c>
      <c r="L20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3" s="14"/>
      <c r="O2073" s="15">
        <f>IFERROR(_xlfn.IFNA(VLOOKUP(Fullmath[[#This Row],[M1]],$H$2:$L2072,2,FALSE),VLOOKUP(Fullmath[[#This Row],[M1]],$H2074:$L$2227,2,FALSE)),0)</f>
        <v>0</v>
      </c>
      <c r="P2073" s="16">
        <f>IFERROR(_xlfn.IFNA(VLOOKUP(Fullmath[[#This Row],[M1]],$H$2:$L2072,4,FALSE),VLOOKUP(Fullmath[[#This Row],[M1]],$H2074:$L$2227,4,FALSE)),0)</f>
        <v>0</v>
      </c>
      <c r="S2073" s="15">
        <f>IFERROR(_xlfn.IFNA(VLOOKUP(Fullmath[[#This Row],[M2]],$H$2:$L2072,2,FALSE),VLOOKUP(Fullmath[[#This Row],[M2]],$H2074:$L$2227,2,FALSE)),0)</f>
        <v>0</v>
      </c>
      <c r="T2073" s="16">
        <f>IFERROR(_xlfn.IFNA(VLOOKUP(Fullmath[[#This Row],[M2]],$H$2:$L2072,4,FALSE),VLOOKUP(Fullmath[[#This Row],[M2]],$H2074:$L$2227,4,FALSE)),0)</f>
        <v>0</v>
      </c>
      <c r="W2073" s="15">
        <f>IFERROR(_xlfn.IFNA(VLOOKUP(Fullmath[[#This Row],[M3]],$H$2:$L2072,2,FALSE),VLOOKUP(Fullmath[[#This Row],[M3]],$H2074:$L$2227,2,FALSE)),0)</f>
        <v>0</v>
      </c>
      <c r="X2073" s="16">
        <f>IFERROR(_xlfn.IFNA(VLOOKUP(Fullmath[[#This Row],[M3]],$H$2:$L2072,4,FALSE),VLOOKUP(Fullmath[[#This Row],[M3]],$H2074:$L$2227,4,FALSE)),0)</f>
        <v>0</v>
      </c>
      <c r="AA2073" s="15">
        <f>IFERROR(_xlfn.IFNA(VLOOKUP(Fullmath[[#This Row],[M4]],$H$2:$L2072,2,FALSE),VLOOKUP(Fullmath[[#This Row],[M4]],$H2074:$L$2227,2,FALSE)),0)</f>
        <v>0</v>
      </c>
      <c r="AB2073" s="16">
        <f>IFERROR(_xlfn.IFNA(VLOOKUP(Fullmath[[#This Row],[M4]],$H$2:$L2072,4,FALSE),VLOOKUP(Fullmath[[#This Row],[M4]],$H2074:$L$2227,4,FALSE)),0)</f>
        <v>0</v>
      </c>
      <c r="AE2073" s="15">
        <f>IFERROR(_xlfn.IFNA(VLOOKUP(Fullmath[[#This Row],[M5]],$H$2:$L2072,2,FALSE),VLOOKUP(Fullmath[[#This Row],[M5]],$H2074:$L$2227,2,FALSE)),0)</f>
        <v>0</v>
      </c>
      <c r="AF2073" s="16">
        <f>IFERROR(_xlfn.IFNA(VLOOKUP(Fullmath[[#This Row],[M5]],$H$2:$L2072,4,FALSE),VLOOKUP(Fullmath[[#This Row],[M5]],$H2074:$L$2227,4,FALSE)),0)</f>
        <v>0</v>
      </c>
      <c r="AI2073" s="15">
        <f>IFERROR(_xlfn.IFNA(VLOOKUP(Fullmath[[#This Row],[M6]],$H$2:$L2072,2,FALSE),VLOOKUP(Fullmath[[#This Row],[M6]],$H2074:$L$2227,2,FALSE)),0)</f>
        <v>0</v>
      </c>
      <c r="AJ2073" s="16">
        <f>IFERROR(_xlfn.IFNA(VLOOKUP(Fullmath[[#This Row],[M6]],$H$2:$L2072,4,FALSE),VLOOKUP(Fullmath[[#This Row],[M6]],$H2074:$L$2227,4,FALSE)),0)</f>
        <v>0</v>
      </c>
      <c r="AM2073" s="6">
        <f>(IFERROR(VLOOKUP(AK2073,Components[[Name]:[Price]],2,FALSE),0))</f>
        <v>0</v>
      </c>
      <c r="AP2073" s="6">
        <f>(IFERROR(VLOOKUP(AN2073,Components[[Name]:[Price]],2,FALSE),0))</f>
        <v>0</v>
      </c>
      <c r="AS2073" s="6">
        <f>(IFERROR(VLOOKUP(AQ2073,Components[[Name]:[Price]],2,FALSE),0))</f>
        <v>0</v>
      </c>
      <c r="AV2073" s="6">
        <f>(IFERROR(VLOOKUP(AT2073,Components[[Name]:[Price]],2,FALSE),0))</f>
        <v>0</v>
      </c>
      <c r="AY2073" s="6">
        <f>(IFERROR(VLOOKUP(AW2073,Components[[Name]:[Price]],2,FALSE),0))</f>
        <v>0</v>
      </c>
      <c r="BB2073" s="6">
        <f>(IFERROR(VLOOKUP(AZ2073,Components[[Name]:[Price]],2,FALSE),0))</f>
        <v>0</v>
      </c>
    </row>
    <row r="2074" spans="9:54" x14ac:dyDescent="0.2">
      <c r="I2074" s="7" t="e">
        <f>Fullmath[[#This Row],[Total CP]]/Fullmath[[#This Row],[Quantity]]</f>
        <v>#DIV/0!</v>
      </c>
      <c r="J20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4" s="6" t="e">
        <f>Fullmath[[#This Row],[Mat Cost]]/Fullmath[[#This Row],[Quantity]]</f>
        <v>#DIV/0!</v>
      </c>
      <c r="L20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4" s="14"/>
      <c r="O2074" s="15">
        <f>IFERROR(_xlfn.IFNA(VLOOKUP(Fullmath[[#This Row],[M1]],$H$2:$L2073,2,FALSE),VLOOKUP(Fullmath[[#This Row],[M1]],$H2075:$L$2227,2,FALSE)),0)</f>
        <v>0</v>
      </c>
      <c r="P2074" s="16">
        <f>IFERROR(_xlfn.IFNA(VLOOKUP(Fullmath[[#This Row],[M1]],$H$2:$L2073,4,FALSE),VLOOKUP(Fullmath[[#This Row],[M1]],$H2075:$L$2227,4,FALSE)),0)</f>
        <v>0</v>
      </c>
      <c r="S2074" s="15">
        <f>IFERROR(_xlfn.IFNA(VLOOKUP(Fullmath[[#This Row],[M2]],$H$2:$L2073,2,FALSE),VLOOKUP(Fullmath[[#This Row],[M2]],$H2075:$L$2227,2,FALSE)),0)</f>
        <v>0</v>
      </c>
      <c r="T2074" s="16">
        <f>IFERROR(_xlfn.IFNA(VLOOKUP(Fullmath[[#This Row],[M2]],$H$2:$L2073,4,FALSE),VLOOKUP(Fullmath[[#This Row],[M2]],$H2075:$L$2227,4,FALSE)),0)</f>
        <v>0</v>
      </c>
      <c r="W2074" s="15">
        <f>IFERROR(_xlfn.IFNA(VLOOKUP(Fullmath[[#This Row],[M3]],$H$2:$L2073,2,FALSE),VLOOKUP(Fullmath[[#This Row],[M3]],$H2075:$L$2227,2,FALSE)),0)</f>
        <v>0</v>
      </c>
      <c r="X2074" s="16">
        <f>IFERROR(_xlfn.IFNA(VLOOKUP(Fullmath[[#This Row],[M3]],$H$2:$L2073,4,FALSE),VLOOKUP(Fullmath[[#This Row],[M3]],$H2075:$L$2227,4,FALSE)),0)</f>
        <v>0</v>
      </c>
      <c r="AA2074" s="15">
        <f>IFERROR(_xlfn.IFNA(VLOOKUP(Fullmath[[#This Row],[M4]],$H$2:$L2073,2,FALSE),VLOOKUP(Fullmath[[#This Row],[M4]],$H2075:$L$2227,2,FALSE)),0)</f>
        <v>0</v>
      </c>
      <c r="AB2074" s="16">
        <f>IFERROR(_xlfn.IFNA(VLOOKUP(Fullmath[[#This Row],[M4]],$H$2:$L2073,4,FALSE),VLOOKUP(Fullmath[[#This Row],[M4]],$H2075:$L$2227,4,FALSE)),0)</f>
        <v>0</v>
      </c>
      <c r="AE2074" s="15">
        <f>IFERROR(_xlfn.IFNA(VLOOKUP(Fullmath[[#This Row],[M5]],$H$2:$L2073,2,FALSE),VLOOKUP(Fullmath[[#This Row],[M5]],$H2075:$L$2227,2,FALSE)),0)</f>
        <v>0</v>
      </c>
      <c r="AF2074" s="16">
        <f>IFERROR(_xlfn.IFNA(VLOOKUP(Fullmath[[#This Row],[M5]],$H$2:$L2073,4,FALSE),VLOOKUP(Fullmath[[#This Row],[M5]],$H2075:$L$2227,4,FALSE)),0)</f>
        <v>0</v>
      </c>
      <c r="AI2074" s="15">
        <f>IFERROR(_xlfn.IFNA(VLOOKUP(Fullmath[[#This Row],[M6]],$H$2:$L2073,2,FALSE),VLOOKUP(Fullmath[[#This Row],[M6]],$H2075:$L$2227,2,FALSE)),0)</f>
        <v>0</v>
      </c>
      <c r="AJ2074" s="16">
        <f>IFERROR(_xlfn.IFNA(VLOOKUP(Fullmath[[#This Row],[M6]],$H$2:$L2073,4,FALSE),VLOOKUP(Fullmath[[#This Row],[M6]],$H2075:$L$2227,4,FALSE)),0)</f>
        <v>0</v>
      </c>
      <c r="AM2074" s="6">
        <f>(IFERROR(VLOOKUP(AK2074,Components[[Name]:[Price]],2,FALSE),0))</f>
        <v>0</v>
      </c>
      <c r="AP2074" s="6">
        <f>(IFERROR(VLOOKUP(AN2074,Components[[Name]:[Price]],2,FALSE),0))</f>
        <v>0</v>
      </c>
      <c r="AS2074" s="6">
        <f>(IFERROR(VLOOKUP(AQ2074,Components[[Name]:[Price]],2,FALSE),0))</f>
        <v>0</v>
      </c>
      <c r="AV2074" s="6">
        <f>(IFERROR(VLOOKUP(AT2074,Components[[Name]:[Price]],2,FALSE),0))</f>
        <v>0</v>
      </c>
      <c r="AY2074" s="6">
        <f>(IFERROR(VLOOKUP(AW2074,Components[[Name]:[Price]],2,FALSE),0))</f>
        <v>0</v>
      </c>
      <c r="BB2074" s="6">
        <f>(IFERROR(VLOOKUP(AZ2074,Components[[Name]:[Price]],2,FALSE),0))</f>
        <v>0</v>
      </c>
    </row>
    <row r="2075" spans="9:54" x14ac:dyDescent="0.2">
      <c r="I2075" s="7" t="e">
        <f>Fullmath[[#This Row],[Total CP]]/Fullmath[[#This Row],[Quantity]]</f>
        <v>#DIV/0!</v>
      </c>
      <c r="J20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5" s="6" t="e">
        <f>Fullmath[[#This Row],[Mat Cost]]/Fullmath[[#This Row],[Quantity]]</f>
        <v>#DIV/0!</v>
      </c>
      <c r="L20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5" s="14"/>
      <c r="O2075" s="15">
        <f>IFERROR(_xlfn.IFNA(VLOOKUP(Fullmath[[#This Row],[M1]],$H$2:$L2074,2,FALSE),VLOOKUP(Fullmath[[#This Row],[M1]],$H2076:$L$2227,2,FALSE)),0)</f>
        <v>0</v>
      </c>
      <c r="P2075" s="16">
        <f>IFERROR(_xlfn.IFNA(VLOOKUP(Fullmath[[#This Row],[M1]],$H$2:$L2074,4,FALSE),VLOOKUP(Fullmath[[#This Row],[M1]],$H2076:$L$2227,4,FALSE)),0)</f>
        <v>0</v>
      </c>
      <c r="S2075" s="15">
        <f>IFERROR(_xlfn.IFNA(VLOOKUP(Fullmath[[#This Row],[M2]],$H$2:$L2074,2,FALSE),VLOOKUP(Fullmath[[#This Row],[M2]],$H2076:$L$2227,2,FALSE)),0)</f>
        <v>0</v>
      </c>
      <c r="T2075" s="16">
        <f>IFERROR(_xlfn.IFNA(VLOOKUP(Fullmath[[#This Row],[M2]],$H$2:$L2074,4,FALSE),VLOOKUP(Fullmath[[#This Row],[M2]],$H2076:$L$2227,4,FALSE)),0)</f>
        <v>0</v>
      </c>
      <c r="W2075" s="15">
        <f>IFERROR(_xlfn.IFNA(VLOOKUP(Fullmath[[#This Row],[M3]],$H$2:$L2074,2,FALSE),VLOOKUP(Fullmath[[#This Row],[M3]],$H2076:$L$2227,2,FALSE)),0)</f>
        <v>0</v>
      </c>
      <c r="X2075" s="16">
        <f>IFERROR(_xlfn.IFNA(VLOOKUP(Fullmath[[#This Row],[M3]],$H$2:$L2074,4,FALSE),VLOOKUP(Fullmath[[#This Row],[M3]],$H2076:$L$2227,4,FALSE)),0)</f>
        <v>0</v>
      </c>
      <c r="AA2075" s="15">
        <f>IFERROR(_xlfn.IFNA(VLOOKUP(Fullmath[[#This Row],[M4]],$H$2:$L2074,2,FALSE),VLOOKUP(Fullmath[[#This Row],[M4]],$H2076:$L$2227,2,FALSE)),0)</f>
        <v>0</v>
      </c>
      <c r="AB2075" s="16">
        <f>IFERROR(_xlfn.IFNA(VLOOKUP(Fullmath[[#This Row],[M4]],$H$2:$L2074,4,FALSE),VLOOKUP(Fullmath[[#This Row],[M4]],$H2076:$L$2227,4,FALSE)),0)</f>
        <v>0</v>
      </c>
      <c r="AE2075" s="15">
        <f>IFERROR(_xlfn.IFNA(VLOOKUP(Fullmath[[#This Row],[M5]],$H$2:$L2074,2,FALSE),VLOOKUP(Fullmath[[#This Row],[M5]],$H2076:$L$2227,2,FALSE)),0)</f>
        <v>0</v>
      </c>
      <c r="AF2075" s="16">
        <f>IFERROR(_xlfn.IFNA(VLOOKUP(Fullmath[[#This Row],[M5]],$H$2:$L2074,4,FALSE),VLOOKUP(Fullmath[[#This Row],[M5]],$H2076:$L$2227,4,FALSE)),0)</f>
        <v>0</v>
      </c>
      <c r="AI2075" s="15">
        <f>IFERROR(_xlfn.IFNA(VLOOKUP(Fullmath[[#This Row],[M6]],$H$2:$L2074,2,FALSE),VLOOKUP(Fullmath[[#This Row],[M6]],$H2076:$L$2227,2,FALSE)),0)</f>
        <v>0</v>
      </c>
      <c r="AJ2075" s="16">
        <f>IFERROR(_xlfn.IFNA(VLOOKUP(Fullmath[[#This Row],[M6]],$H$2:$L2074,4,FALSE),VLOOKUP(Fullmath[[#This Row],[M6]],$H2076:$L$2227,4,FALSE)),0)</f>
        <v>0</v>
      </c>
      <c r="AM2075" s="6">
        <f>(IFERROR(VLOOKUP(AK2075,Components[[Name]:[Price]],2,FALSE),0))</f>
        <v>0</v>
      </c>
      <c r="AP2075" s="6">
        <f>(IFERROR(VLOOKUP(AN2075,Components[[Name]:[Price]],2,FALSE),0))</f>
        <v>0</v>
      </c>
      <c r="AS2075" s="6">
        <f>(IFERROR(VLOOKUP(AQ2075,Components[[Name]:[Price]],2,FALSE),0))</f>
        <v>0</v>
      </c>
      <c r="AV2075" s="6">
        <f>(IFERROR(VLOOKUP(AT2075,Components[[Name]:[Price]],2,FALSE),0))</f>
        <v>0</v>
      </c>
      <c r="AY2075" s="6">
        <f>(IFERROR(VLOOKUP(AW2075,Components[[Name]:[Price]],2,FALSE),0))</f>
        <v>0</v>
      </c>
      <c r="BB2075" s="6">
        <f>(IFERROR(VLOOKUP(AZ2075,Components[[Name]:[Price]],2,FALSE),0))</f>
        <v>0</v>
      </c>
    </row>
    <row r="2076" spans="9:54" x14ac:dyDescent="0.2">
      <c r="I2076" s="7" t="e">
        <f>Fullmath[[#This Row],[Total CP]]/Fullmath[[#This Row],[Quantity]]</f>
        <v>#DIV/0!</v>
      </c>
      <c r="J20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6" s="6" t="e">
        <f>Fullmath[[#This Row],[Mat Cost]]/Fullmath[[#This Row],[Quantity]]</f>
        <v>#DIV/0!</v>
      </c>
      <c r="L20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6" s="14"/>
      <c r="O2076" s="15">
        <f>IFERROR(_xlfn.IFNA(VLOOKUP(Fullmath[[#This Row],[M1]],$H$2:$L2075,2,FALSE),VLOOKUP(Fullmath[[#This Row],[M1]],$H2077:$L$2227,2,FALSE)),0)</f>
        <v>0</v>
      </c>
      <c r="P2076" s="16">
        <f>IFERROR(_xlfn.IFNA(VLOOKUP(Fullmath[[#This Row],[M1]],$H$2:$L2075,4,FALSE),VLOOKUP(Fullmath[[#This Row],[M1]],$H2077:$L$2227,4,FALSE)),0)</f>
        <v>0</v>
      </c>
      <c r="S2076" s="15">
        <f>IFERROR(_xlfn.IFNA(VLOOKUP(Fullmath[[#This Row],[M2]],$H$2:$L2075,2,FALSE),VLOOKUP(Fullmath[[#This Row],[M2]],$H2077:$L$2227,2,FALSE)),0)</f>
        <v>0</v>
      </c>
      <c r="T2076" s="16">
        <f>IFERROR(_xlfn.IFNA(VLOOKUP(Fullmath[[#This Row],[M2]],$H$2:$L2075,4,FALSE),VLOOKUP(Fullmath[[#This Row],[M2]],$H2077:$L$2227,4,FALSE)),0)</f>
        <v>0</v>
      </c>
      <c r="W2076" s="15">
        <f>IFERROR(_xlfn.IFNA(VLOOKUP(Fullmath[[#This Row],[M3]],$H$2:$L2075,2,FALSE),VLOOKUP(Fullmath[[#This Row],[M3]],$H2077:$L$2227,2,FALSE)),0)</f>
        <v>0</v>
      </c>
      <c r="X2076" s="16">
        <f>IFERROR(_xlfn.IFNA(VLOOKUP(Fullmath[[#This Row],[M3]],$H$2:$L2075,4,FALSE),VLOOKUP(Fullmath[[#This Row],[M3]],$H2077:$L$2227,4,FALSE)),0)</f>
        <v>0</v>
      </c>
      <c r="AA2076" s="15">
        <f>IFERROR(_xlfn.IFNA(VLOOKUP(Fullmath[[#This Row],[M4]],$H$2:$L2075,2,FALSE),VLOOKUP(Fullmath[[#This Row],[M4]],$H2077:$L$2227,2,FALSE)),0)</f>
        <v>0</v>
      </c>
      <c r="AB2076" s="16">
        <f>IFERROR(_xlfn.IFNA(VLOOKUP(Fullmath[[#This Row],[M4]],$H$2:$L2075,4,FALSE),VLOOKUP(Fullmath[[#This Row],[M4]],$H2077:$L$2227,4,FALSE)),0)</f>
        <v>0</v>
      </c>
      <c r="AE2076" s="15">
        <f>IFERROR(_xlfn.IFNA(VLOOKUP(Fullmath[[#This Row],[M5]],$H$2:$L2075,2,FALSE),VLOOKUP(Fullmath[[#This Row],[M5]],$H2077:$L$2227,2,FALSE)),0)</f>
        <v>0</v>
      </c>
      <c r="AF2076" s="16">
        <f>IFERROR(_xlfn.IFNA(VLOOKUP(Fullmath[[#This Row],[M5]],$H$2:$L2075,4,FALSE),VLOOKUP(Fullmath[[#This Row],[M5]],$H2077:$L$2227,4,FALSE)),0)</f>
        <v>0</v>
      </c>
      <c r="AI2076" s="15">
        <f>IFERROR(_xlfn.IFNA(VLOOKUP(Fullmath[[#This Row],[M6]],$H$2:$L2075,2,FALSE),VLOOKUP(Fullmath[[#This Row],[M6]],$H2077:$L$2227,2,FALSE)),0)</f>
        <v>0</v>
      </c>
      <c r="AJ2076" s="16">
        <f>IFERROR(_xlfn.IFNA(VLOOKUP(Fullmath[[#This Row],[M6]],$H$2:$L2075,4,FALSE),VLOOKUP(Fullmath[[#This Row],[M6]],$H2077:$L$2227,4,FALSE)),0)</f>
        <v>0</v>
      </c>
      <c r="AM2076" s="6">
        <f>(IFERROR(VLOOKUP(AK2076,Components[[Name]:[Price]],2,FALSE),0))</f>
        <v>0</v>
      </c>
      <c r="AP2076" s="6">
        <f>(IFERROR(VLOOKUP(AN2076,Components[[Name]:[Price]],2,FALSE),0))</f>
        <v>0</v>
      </c>
      <c r="AS2076" s="6">
        <f>(IFERROR(VLOOKUP(AQ2076,Components[[Name]:[Price]],2,FALSE),0))</f>
        <v>0</v>
      </c>
      <c r="AV2076" s="6">
        <f>(IFERROR(VLOOKUP(AT2076,Components[[Name]:[Price]],2,FALSE),0))</f>
        <v>0</v>
      </c>
      <c r="AY2076" s="6">
        <f>(IFERROR(VLOOKUP(AW2076,Components[[Name]:[Price]],2,FALSE),0))</f>
        <v>0</v>
      </c>
      <c r="BB2076" s="6">
        <f>(IFERROR(VLOOKUP(AZ2076,Components[[Name]:[Price]],2,FALSE),0))</f>
        <v>0</v>
      </c>
    </row>
    <row r="2077" spans="9:54" x14ac:dyDescent="0.2">
      <c r="I2077" s="7" t="e">
        <f>Fullmath[[#This Row],[Total CP]]/Fullmath[[#This Row],[Quantity]]</f>
        <v>#DIV/0!</v>
      </c>
      <c r="J20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7" s="6" t="e">
        <f>Fullmath[[#This Row],[Mat Cost]]/Fullmath[[#This Row],[Quantity]]</f>
        <v>#DIV/0!</v>
      </c>
      <c r="L20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7" s="14"/>
      <c r="O2077" s="15">
        <f>IFERROR(_xlfn.IFNA(VLOOKUP(Fullmath[[#This Row],[M1]],$H$2:$L2076,2,FALSE),VLOOKUP(Fullmath[[#This Row],[M1]],$H2078:$L$2227,2,FALSE)),0)</f>
        <v>0</v>
      </c>
      <c r="P2077" s="16">
        <f>IFERROR(_xlfn.IFNA(VLOOKUP(Fullmath[[#This Row],[M1]],$H$2:$L2076,4,FALSE),VLOOKUP(Fullmath[[#This Row],[M1]],$H2078:$L$2227,4,FALSE)),0)</f>
        <v>0</v>
      </c>
      <c r="S2077" s="15">
        <f>IFERROR(_xlfn.IFNA(VLOOKUP(Fullmath[[#This Row],[M2]],$H$2:$L2076,2,FALSE),VLOOKUP(Fullmath[[#This Row],[M2]],$H2078:$L$2227,2,FALSE)),0)</f>
        <v>0</v>
      </c>
      <c r="T2077" s="16">
        <f>IFERROR(_xlfn.IFNA(VLOOKUP(Fullmath[[#This Row],[M2]],$H$2:$L2076,4,FALSE),VLOOKUP(Fullmath[[#This Row],[M2]],$H2078:$L$2227,4,FALSE)),0)</f>
        <v>0</v>
      </c>
      <c r="W2077" s="15">
        <f>IFERROR(_xlfn.IFNA(VLOOKUP(Fullmath[[#This Row],[M3]],$H$2:$L2076,2,FALSE),VLOOKUP(Fullmath[[#This Row],[M3]],$H2078:$L$2227,2,FALSE)),0)</f>
        <v>0</v>
      </c>
      <c r="X2077" s="16">
        <f>IFERROR(_xlfn.IFNA(VLOOKUP(Fullmath[[#This Row],[M3]],$H$2:$L2076,4,FALSE),VLOOKUP(Fullmath[[#This Row],[M3]],$H2078:$L$2227,4,FALSE)),0)</f>
        <v>0</v>
      </c>
      <c r="AA2077" s="15">
        <f>IFERROR(_xlfn.IFNA(VLOOKUP(Fullmath[[#This Row],[M4]],$H$2:$L2076,2,FALSE),VLOOKUP(Fullmath[[#This Row],[M4]],$H2078:$L$2227,2,FALSE)),0)</f>
        <v>0</v>
      </c>
      <c r="AB2077" s="16">
        <f>IFERROR(_xlfn.IFNA(VLOOKUP(Fullmath[[#This Row],[M4]],$H$2:$L2076,4,FALSE),VLOOKUP(Fullmath[[#This Row],[M4]],$H2078:$L$2227,4,FALSE)),0)</f>
        <v>0</v>
      </c>
      <c r="AE2077" s="15">
        <f>IFERROR(_xlfn.IFNA(VLOOKUP(Fullmath[[#This Row],[M5]],$H$2:$L2076,2,FALSE),VLOOKUP(Fullmath[[#This Row],[M5]],$H2078:$L$2227,2,FALSE)),0)</f>
        <v>0</v>
      </c>
      <c r="AF2077" s="16">
        <f>IFERROR(_xlfn.IFNA(VLOOKUP(Fullmath[[#This Row],[M5]],$H$2:$L2076,4,FALSE),VLOOKUP(Fullmath[[#This Row],[M5]],$H2078:$L$2227,4,FALSE)),0)</f>
        <v>0</v>
      </c>
      <c r="AI2077" s="15">
        <f>IFERROR(_xlfn.IFNA(VLOOKUP(Fullmath[[#This Row],[M6]],$H$2:$L2076,2,FALSE),VLOOKUP(Fullmath[[#This Row],[M6]],$H2078:$L$2227,2,FALSE)),0)</f>
        <v>0</v>
      </c>
      <c r="AJ2077" s="16">
        <f>IFERROR(_xlfn.IFNA(VLOOKUP(Fullmath[[#This Row],[M6]],$H$2:$L2076,4,FALSE),VLOOKUP(Fullmath[[#This Row],[M6]],$H2078:$L$2227,4,FALSE)),0)</f>
        <v>0</v>
      </c>
      <c r="AM2077" s="6">
        <f>(IFERROR(VLOOKUP(AK2077,Components[[Name]:[Price]],2,FALSE),0))</f>
        <v>0</v>
      </c>
      <c r="AP2077" s="6">
        <f>(IFERROR(VLOOKUP(AN2077,Components[[Name]:[Price]],2,FALSE),0))</f>
        <v>0</v>
      </c>
      <c r="AS2077" s="6">
        <f>(IFERROR(VLOOKUP(AQ2077,Components[[Name]:[Price]],2,FALSE),0))</f>
        <v>0</v>
      </c>
      <c r="AV2077" s="6">
        <f>(IFERROR(VLOOKUP(AT2077,Components[[Name]:[Price]],2,FALSE),0))</f>
        <v>0</v>
      </c>
      <c r="AY2077" s="6">
        <f>(IFERROR(VLOOKUP(AW2077,Components[[Name]:[Price]],2,FALSE),0))</f>
        <v>0</v>
      </c>
      <c r="BB2077" s="6">
        <f>(IFERROR(VLOOKUP(AZ2077,Components[[Name]:[Price]],2,FALSE),0))</f>
        <v>0</v>
      </c>
    </row>
    <row r="2078" spans="9:54" x14ac:dyDescent="0.2">
      <c r="I2078" s="7" t="e">
        <f>Fullmath[[#This Row],[Total CP]]/Fullmath[[#This Row],[Quantity]]</f>
        <v>#DIV/0!</v>
      </c>
      <c r="J20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8" s="6" t="e">
        <f>Fullmath[[#This Row],[Mat Cost]]/Fullmath[[#This Row],[Quantity]]</f>
        <v>#DIV/0!</v>
      </c>
      <c r="L20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8" s="14"/>
      <c r="O2078" s="15">
        <f>IFERROR(_xlfn.IFNA(VLOOKUP(Fullmath[[#This Row],[M1]],$H$2:$L2077,2,FALSE),VLOOKUP(Fullmath[[#This Row],[M1]],$H2079:$L$2227,2,FALSE)),0)</f>
        <v>0</v>
      </c>
      <c r="P2078" s="16">
        <f>IFERROR(_xlfn.IFNA(VLOOKUP(Fullmath[[#This Row],[M1]],$H$2:$L2077,4,FALSE),VLOOKUP(Fullmath[[#This Row],[M1]],$H2079:$L$2227,4,FALSE)),0)</f>
        <v>0</v>
      </c>
      <c r="S2078" s="15">
        <f>IFERROR(_xlfn.IFNA(VLOOKUP(Fullmath[[#This Row],[M2]],$H$2:$L2077,2,FALSE),VLOOKUP(Fullmath[[#This Row],[M2]],$H2079:$L$2227,2,FALSE)),0)</f>
        <v>0</v>
      </c>
      <c r="T2078" s="16">
        <f>IFERROR(_xlfn.IFNA(VLOOKUP(Fullmath[[#This Row],[M2]],$H$2:$L2077,4,FALSE),VLOOKUP(Fullmath[[#This Row],[M2]],$H2079:$L$2227,4,FALSE)),0)</f>
        <v>0</v>
      </c>
      <c r="W2078" s="15">
        <f>IFERROR(_xlfn.IFNA(VLOOKUP(Fullmath[[#This Row],[M3]],$H$2:$L2077,2,FALSE),VLOOKUP(Fullmath[[#This Row],[M3]],$H2079:$L$2227,2,FALSE)),0)</f>
        <v>0</v>
      </c>
      <c r="X2078" s="16">
        <f>IFERROR(_xlfn.IFNA(VLOOKUP(Fullmath[[#This Row],[M3]],$H$2:$L2077,4,FALSE),VLOOKUP(Fullmath[[#This Row],[M3]],$H2079:$L$2227,4,FALSE)),0)</f>
        <v>0</v>
      </c>
      <c r="AA2078" s="15">
        <f>IFERROR(_xlfn.IFNA(VLOOKUP(Fullmath[[#This Row],[M4]],$H$2:$L2077,2,FALSE),VLOOKUP(Fullmath[[#This Row],[M4]],$H2079:$L$2227,2,FALSE)),0)</f>
        <v>0</v>
      </c>
      <c r="AB2078" s="16">
        <f>IFERROR(_xlfn.IFNA(VLOOKUP(Fullmath[[#This Row],[M4]],$H$2:$L2077,4,FALSE),VLOOKUP(Fullmath[[#This Row],[M4]],$H2079:$L$2227,4,FALSE)),0)</f>
        <v>0</v>
      </c>
      <c r="AE2078" s="15">
        <f>IFERROR(_xlfn.IFNA(VLOOKUP(Fullmath[[#This Row],[M5]],$H$2:$L2077,2,FALSE),VLOOKUP(Fullmath[[#This Row],[M5]],$H2079:$L$2227,2,FALSE)),0)</f>
        <v>0</v>
      </c>
      <c r="AF2078" s="16">
        <f>IFERROR(_xlfn.IFNA(VLOOKUP(Fullmath[[#This Row],[M5]],$H$2:$L2077,4,FALSE),VLOOKUP(Fullmath[[#This Row],[M5]],$H2079:$L$2227,4,FALSE)),0)</f>
        <v>0</v>
      </c>
      <c r="AI2078" s="15">
        <f>IFERROR(_xlfn.IFNA(VLOOKUP(Fullmath[[#This Row],[M6]],$H$2:$L2077,2,FALSE),VLOOKUP(Fullmath[[#This Row],[M6]],$H2079:$L$2227,2,FALSE)),0)</f>
        <v>0</v>
      </c>
      <c r="AJ2078" s="16">
        <f>IFERROR(_xlfn.IFNA(VLOOKUP(Fullmath[[#This Row],[M6]],$H$2:$L2077,4,FALSE),VLOOKUP(Fullmath[[#This Row],[M6]],$H2079:$L$2227,4,FALSE)),0)</f>
        <v>0</v>
      </c>
      <c r="AM2078" s="6">
        <f>(IFERROR(VLOOKUP(AK2078,Components[[Name]:[Price]],2,FALSE),0))</f>
        <v>0</v>
      </c>
      <c r="AP2078" s="6">
        <f>(IFERROR(VLOOKUP(AN2078,Components[[Name]:[Price]],2,FALSE),0))</f>
        <v>0</v>
      </c>
      <c r="AS2078" s="6">
        <f>(IFERROR(VLOOKUP(AQ2078,Components[[Name]:[Price]],2,FALSE),0))</f>
        <v>0</v>
      </c>
      <c r="AV2078" s="6">
        <f>(IFERROR(VLOOKUP(AT2078,Components[[Name]:[Price]],2,FALSE),0))</f>
        <v>0</v>
      </c>
      <c r="AY2078" s="6">
        <f>(IFERROR(VLOOKUP(AW2078,Components[[Name]:[Price]],2,FALSE),0))</f>
        <v>0</v>
      </c>
      <c r="BB2078" s="6">
        <f>(IFERROR(VLOOKUP(AZ2078,Components[[Name]:[Price]],2,FALSE),0))</f>
        <v>0</v>
      </c>
    </row>
    <row r="2079" spans="9:54" x14ac:dyDescent="0.2">
      <c r="I2079" s="7" t="e">
        <f>Fullmath[[#This Row],[Total CP]]/Fullmath[[#This Row],[Quantity]]</f>
        <v>#DIV/0!</v>
      </c>
      <c r="J20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79" s="6" t="e">
        <f>Fullmath[[#This Row],[Mat Cost]]/Fullmath[[#This Row],[Quantity]]</f>
        <v>#DIV/0!</v>
      </c>
      <c r="L20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79" s="14"/>
      <c r="O2079" s="15">
        <f>IFERROR(_xlfn.IFNA(VLOOKUP(Fullmath[[#This Row],[M1]],$H$2:$L2078,2,FALSE),VLOOKUP(Fullmath[[#This Row],[M1]],$H2080:$L$2227,2,FALSE)),0)</f>
        <v>0</v>
      </c>
      <c r="P2079" s="16">
        <f>IFERROR(_xlfn.IFNA(VLOOKUP(Fullmath[[#This Row],[M1]],$H$2:$L2078,4,FALSE),VLOOKUP(Fullmath[[#This Row],[M1]],$H2080:$L$2227,4,FALSE)),0)</f>
        <v>0</v>
      </c>
      <c r="S2079" s="15">
        <f>IFERROR(_xlfn.IFNA(VLOOKUP(Fullmath[[#This Row],[M2]],$H$2:$L2078,2,FALSE),VLOOKUP(Fullmath[[#This Row],[M2]],$H2080:$L$2227,2,FALSE)),0)</f>
        <v>0</v>
      </c>
      <c r="T2079" s="16">
        <f>IFERROR(_xlfn.IFNA(VLOOKUP(Fullmath[[#This Row],[M2]],$H$2:$L2078,4,FALSE),VLOOKUP(Fullmath[[#This Row],[M2]],$H2080:$L$2227,4,FALSE)),0)</f>
        <v>0</v>
      </c>
      <c r="W2079" s="15">
        <f>IFERROR(_xlfn.IFNA(VLOOKUP(Fullmath[[#This Row],[M3]],$H$2:$L2078,2,FALSE),VLOOKUP(Fullmath[[#This Row],[M3]],$H2080:$L$2227,2,FALSE)),0)</f>
        <v>0</v>
      </c>
      <c r="X2079" s="16">
        <f>IFERROR(_xlfn.IFNA(VLOOKUP(Fullmath[[#This Row],[M3]],$H$2:$L2078,4,FALSE),VLOOKUP(Fullmath[[#This Row],[M3]],$H2080:$L$2227,4,FALSE)),0)</f>
        <v>0</v>
      </c>
      <c r="AA2079" s="15">
        <f>IFERROR(_xlfn.IFNA(VLOOKUP(Fullmath[[#This Row],[M4]],$H$2:$L2078,2,FALSE),VLOOKUP(Fullmath[[#This Row],[M4]],$H2080:$L$2227,2,FALSE)),0)</f>
        <v>0</v>
      </c>
      <c r="AB2079" s="16">
        <f>IFERROR(_xlfn.IFNA(VLOOKUP(Fullmath[[#This Row],[M4]],$H$2:$L2078,4,FALSE),VLOOKUP(Fullmath[[#This Row],[M4]],$H2080:$L$2227,4,FALSE)),0)</f>
        <v>0</v>
      </c>
      <c r="AE2079" s="15">
        <f>IFERROR(_xlfn.IFNA(VLOOKUP(Fullmath[[#This Row],[M5]],$H$2:$L2078,2,FALSE),VLOOKUP(Fullmath[[#This Row],[M5]],$H2080:$L$2227,2,FALSE)),0)</f>
        <v>0</v>
      </c>
      <c r="AF2079" s="16">
        <f>IFERROR(_xlfn.IFNA(VLOOKUP(Fullmath[[#This Row],[M5]],$H$2:$L2078,4,FALSE),VLOOKUP(Fullmath[[#This Row],[M5]],$H2080:$L$2227,4,FALSE)),0)</f>
        <v>0</v>
      </c>
      <c r="AI2079" s="15">
        <f>IFERROR(_xlfn.IFNA(VLOOKUP(Fullmath[[#This Row],[M6]],$H$2:$L2078,2,FALSE),VLOOKUP(Fullmath[[#This Row],[M6]],$H2080:$L$2227,2,FALSE)),0)</f>
        <v>0</v>
      </c>
      <c r="AJ2079" s="16">
        <f>IFERROR(_xlfn.IFNA(VLOOKUP(Fullmath[[#This Row],[M6]],$H$2:$L2078,4,FALSE),VLOOKUP(Fullmath[[#This Row],[M6]],$H2080:$L$2227,4,FALSE)),0)</f>
        <v>0</v>
      </c>
      <c r="AM2079" s="6">
        <f>(IFERROR(VLOOKUP(AK2079,Components[[Name]:[Price]],2,FALSE),0))</f>
        <v>0</v>
      </c>
      <c r="AP2079" s="6">
        <f>(IFERROR(VLOOKUP(AN2079,Components[[Name]:[Price]],2,FALSE),0))</f>
        <v>0</v>
      </c>
      <c r="AS2079" s="6">
        <f>(IFERROR(VLOOKUP(AQ2079,Components[[Name]:[Price]],2,FALSE),0))</f>
        <v>0</v>
      </c>
      <c r="AV2079" s="6">
        <f>(IFERROR(VLOOKUP(AT2079,Components[[Name]:[Price]],2,FALSE),0))</f>
        <v>0</v>
      </c>
      <c r="AY2079" s="6">
        <f>(IFERROR(VLOOKUP(AW2079,Components[[Name]:[Price]],2,FALSE),0))</f>
        <v>0</v>
      </c>
      <c r="BB2079" s="6">
        <f>(IFERROR(VLOOKUP(AZ2079,Components[[Name]:[Price]],2,FALSE),0))</f>
        <v>0</v>
      </c>
    </row>
    <row r="2080" spans="9:54" x14ac:dyDescent="0.2">
      <c r="I2080" s="7" t="e">
        <f>Fullmath[[#This Row],[Total CP]]/Fullmath[[#This Row],[Quantity]]</f>
        <v>#DIV/0!</v>
      </c>
      <c r="J20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0" s="6" t="e">
        <f>Fullmath[[#This Row],[Mat Cost]]/Fullmath[[#This Row],[Quantity]]</f>
        <v>#DIV/0!</v>
      </c>
      <c r="L20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0" s="14"/>
      <c r="O2080" s="15">
        <f>IFERROR(_xlfn.IFNA(VLOOKUP(Fullmath[[#This Row],[M1]],$H$2:$L2079,2,FALSE),VLOOKUP(Fullmath[[#This Row],[M1]],$H2081:$L$2227,2,FALSE)),0)</f>
        <v>0</v>
      </c>
      <c r="P2080" s="16">
        <f>IFERROR(_xlfn.IFNA(VLOOKUP(Fullmath[[#This Row],[M1]],$H$2:$L2079,4,FALSE),VLOOKUP(Fullmath[[#This Row],[M1]],$H2081:$L$2227,4,FALSE)),0)</f>
        <v>0</v>
      </c>
      <c r="S2080" s="15">
        <f>IFERROR(_xlfn.IFNA(VLOOKUP(Fullmath[[#This Row],[M2]],$H$2:$L2079,2,FALSE),VLOOKUP(Fullmath[[#This Row],[M2]],$H2081:$L$2227,2,FALSE)),0)</f>
        <v>0</v>
      </c>
      <c r="T2080" s="16">
        <f>IFERROR(_xlfn.IFNA(VLOOKUP(Fullmath[[#This Row],[M2]],$H$2:$L2079,4,FALSE),VLOOKUP(Fullmath[[#This Row],[M2]],$H2081:$L$2227,4,FALSE)),0)</f>
        <v>0</v>
      </c>
      <c r="W2080" s="15">
        <f>IFERROR(_xlfn.IFNA(VLOOKUP(Fullmath[[#This Row],[M3]],$H$2:$L2079,2,FALSE),VLOOKUP(Fullmath[[#This Row],[M3]],$H2081:$L$2227,2,FALSE)),0)</f>
        <v>0</v>
      </c>
      <c r="X2080" s="16">
        <f>IFERROR(_xlfn.IFNA(VLOOKUP(Fullmath[[#This Row],[M3]],$H$2:$L2079,4,FALSE),VLOOKUP(Fullmath[[#This Row],[M3]],$H2081:$L$2227,4,FALSE)),0)</f>
        <v>0</v>
      </c>
      <c r="AA2080" s="15">
        <f>IFERROR(_xlfn.IFNA(VLOOKUP(Fullmath[[#This Row],[M4]],$H$2:$L2079,2,FALSE),VLOOKUP(Fullmath[[#This Row],[M4]],$H2081:$L$2227,2,FALSE)),0)</f>
        <v>0</v>
      </c>
      <c r="AB2080" s="16">
        <f>IFERROR(_xlfn.IFNA(VLOOKUP(Fullmath[[#This Row],[M4]],$H$2:$L2079,4,FALSE),VLOOKUP(Fullmath[[#This Row],[M4]],$H2081:$L$2227,4,FALSE)),0)</f>
        <v>0</v>
      </c>
      <c r="AE2080" s="15">
        <f>IFERROR(_xlfn.IFNA(VLOOKUP(Fullmath[[#This Row],[M5]],$H$2:$L2079,2,FALSE),VLOOKUP(Fullmath[[#This Row],[M5]],$H2081:$L$2227,2,FALSE)),0)</f>
        <v>0</v>
      </c>
      <c r="AF2080" s="16">
        <f>IFERROR(_xlfn.IFNA(VLOOKUP(Fullmath[[#This Row],[M5]],$H$2:$L2079,4,FALSE),VLOOKUP(Fullmath[[#This Row],[M5]],$H2081:$L$2227,4,FALSE)),0)</f>
        <v>0</v>
      </c>
      <c r="AI2080" s="15">
        <f>IFERROR(_xlfn.IFNA(VLOOKUP(Fullmath[[#This Row],[M6]],$H$2:$L2079,2,FALSE),VLOOKUP(Fullmath[[#This Row],[M6]],$H2081:$L$2227,2,FALSE)),0)</f>
        <v>0</v>
      </c>
      <c r="AJ2080" s="16">
        <f>IFERROR(_xlfn.IFNA(VLOOKUP(Fullmath[[#This Row],[M6]],$H$2:$L2079,4,FALSE),VLOOKUP(Fullmath[[#This Row],[M6]],$H2081:$L$2227,4,FALSE)),0)</f>
        <v>0</v>
      </c>
      <c r="AM2080" s="6">
        <f>(IFERROR(VLOOKUP(AK2080,Components[[Name]:[Price]],2,FALSE),0))</f>
        <v>0</v>
      </c>
      <c r="AP2080" s="6">
        <f>(IFERROR(VLOOKUP(AN2080,Components[[Name]:[Price]],2,FALSE),0))</f>
        <v>0</v>
      </c>
      <c r="AS2080" s="6">
        <f>(IFERROR(VLOOKUP(AQ2080,Components[[Name]:[Price]],2,FALSE),0))</f>
        <v>0</v>
      </c>
      <c r="AV2080" s="6">
        <f>(IFERROR(VLOOKUP(AT2080,Components[[Name]:[Price]],2,FALSE),0))</f>
        <v>0</v>
      </c>
      <c r="AY2080" s="6">
        <f>(IFERROR(VLOOKUP(AW2080,Components[[Name]:[Price]],2,FALSE),0))</f>
        <v>0</v>
      </c>
      <c r="BB2080" s="6">
        <f>(IFERROR(VLOOKUP(AZ2080,Components[[Name]:[Price]],2,FALSE),0))</f>
        <v>0</v>
      </c>
    </row>
    <row r="2081" spans="9:54" x14ac:dyDescent="0.2">
      <c r="I2081" s="7" t="e">
        <f>Fullmath[[#This Row],[Total CP]]/Fullmath[[#This Row],[Quantity]]</f>
        <v>#DIV/0!</v>
      </c>
      <c r="J20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1" s="6" t="e">
        <f>Fullmath[[#This Row],[Mat Cost]]/Fullmath[[#This Row],[Quantity]]</f>
        <v>#DIV/0!</v>
      </c>
      <c r="L20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1" s="14"/>
      <c r="O2081" s="15">
        <f>IFERROR(_xlfn.IFNA(VLOOKUP(Fullmath[[#This Row],[M1]],$H$2:$L2080,2,FALSE),VLOOKUP(Fullmath[[#This Row],[M1]],$H2082:$L$2227,2,FALSE)),0)</f>
        <v>0</v>
      </c>
      <c r="P2081" s="16">
        <f>IFERROR(_xlfn.IFNA(VLOOKUP(Fullmath[[#This Row],[M1]],$H$2:$L2080,4,FALSE),VLOOKUP(Fullmath[[#This Row],[M1]],$H2082:$L$2227,4,FALSE)),0)</f>
        <v>0</v>
      </c>
      <c r="S2081" s="15">
        <f>IFERROR(_xlfn.IFNA(VLOOKUP(Fullmath[[#This Row],[M2]],$H$2:$L2080,2,FALSE),VLOOKUP(Fullmath[[#This Row],[M2]],$H2082:$L$2227,2,FALSE)),0)</f>
        <v>0</v>
      </c>
      <c r="T2081" s="16">
        <f>IFERROR(_xlfn.IFNA(VLOOKUP(Fullmath[[#This Row],[M2]],$H$2:$L2080,4,FALSE),VLOOKUP(Fullmath[[#This Row],[M2]],$H2082:$L$2227,4,FALSE)),0)</f>
        <v>0</v>
      </c>
      <c r="W2081" s="15">
        <f>IFERROR(_xlfn.IFNA(VLOOKUP(Fullmath[[#This Row],[M3]],$H$2:$L2080,2,FALSE),VLOOKUP(Fullmath[[#This Row],[M3]],$H2082:$L$2227,2,FALSE)),0)</f>
        <v>0</v>
      </c>
      <c r="X2081" s="16">
        <f>IFERROR(_xlfn.IFNA(VLOOKUP(Fullmath[[#This Row],[M3]],$H$2:$L2080,4,FALSE),VLOOKUP(Fullmath[[#This Row],[M3]],$H2082:$L$2227,4,FALSE)),0)</f>
        <v>0</v>
      </c>
      <c r="AA2081" s="15">
        <f>IFERROR(_xlfn.IFNA(VLOOKUP(Fullmath[[#This Row],[M4]],$H$2:$L2080,2,FALSE),VLOOKUP(Fullmath[[#This Row],[M4]],$H2082:$L$2227,2,FALSE)),0)</f>
        <v>0</v>
      </c>
      <c r="AB2081" s="16">
        <f>IFERROR(_xlfn.IFNA(VLOOKUP(Fullmath[[#This Row],[M4]],$H$2:$L2080,4,FALSE),VLOOKUP(Fullmath[[#This Row],[M4]],$H2082:$L$2227,4,FALSE)),0)</f>
        <v>0</v>
      </c>
      <c r="AE2081" s="15">
        <f>IFERROR(_xlfn.IFNA(VLOOKUP(Fullmath[[#This Row],[M5]],$H$2:$L2080,2,FALSE),VLOOKUP(Fullmath[[#This Row],[M5]],$H2082:$L$2227,2,FALSE)),0)</f>
        <v>0</v>
      </c>
      <c r="AF2081" s="16">
        <f>IFERROR(_xlfn.IFNA(VLOOKUP(Fullmath[[#This Row],[M5]],$H$2:$L2080,4,FALSE),VLOOKUP(Fullmath[[#This Row],[M5]],$H2082:$L$2227,4,FALSE)),0)</f>
        <v>0</v>
      </c>
      <c r="AI2081" s="15">
        <f>IFERROR(_xlfn.IFNA(VLOOKUP(Fullmath[[#This Row],[M6]],$H$2:$L2080,2,FALSE),VLOOKUP(Fullmath[[#This Row],[M6]],$H2082:$L$2227,2,FALSE)),0)</f>
        <v>0</v>
      </c>
      <c r="AJ2081" s="16">
        <f>IFERROR(_xlfn.IFNA(VLOOKUP(Fullmath[[#This Row],[M6]],$H$2:$L2080,4,FALSE),VLOOKUP(Fullmath[[#This Row],[M6]],$H2082:$L$2227,4,FALSE)),0)</f>
        <v>0</v>
      </c>
      <c r="AM2081" s="6">
        <f>(IFERROR(VLOOKUP(AK2081,Components[[Name]:[Price]],2,FALSE),0))</f>
        <v>0</v>
      </c>
      <c r="AP2081" s="6">
        <f>(IFERROR(VLOOKUP(AN2081,Components[[Name]:[Price]],2,FALSE),0))</f>
        <v>0</v>
      </c>
      <c r="AS2081" s="6">
        <f>(IFERROR(VLOOKUP(AQ2081,Components[[Name]:[Price]],2,FALSE),0))</f>
        <v>0</v>
      </c>
      <c r="AV2081" s="6">
        <f>(IFERROR(VLOOKUP(AT2081,Components[[Name]:[Price]],2,FALSE),0))</f>
        <v>0</v>
      </c>
      <c r="AY2081" s="6">
        <f>(IFERROR(VLOOKUP(AW2081,Components[[Name]:[Price]],2,FALSE),0))</f>
        <v>0</v>
      </c>
      <c r="BB2081" s="6">
        <f>(IFERROR(VLOOKUP(AZ2081,Components[[Name]:[Price]],2,FALSE),0))</f>
        <v>0</v>
      </c>
    </row>
    <row r="2082" spans="9:54" x14ac:dyDescent="0.2">
      <c r="I2082" s="7" t="e">
        <f>Fullmath[[#This Row],[Total CP]]/Fullmath[[#This Row],[Quantity]]</f>
        <v>#DIV/0!</v>
      </c>
      <c r="J20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2" s="6" t="e">
        <f>Fullmath[[#This Row],[Mat Cost]]/Fullmath[[#This Row],[Quantity]]</f>
        <v>#DIV/0!</v>
      </c>
      <c r="L20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2" s="14"/>
      <c r="O2082" s="15">
        <f>IFERROR(_xlfn.IFNA(VLOOKUP(Fullmath[[#This Row],[M1]],$H$2:$L2081,2,FALSE),VLOOKUP(Fullmath[[#This Row],[M1]],$H2083:$L$2227,2,FALSE)),0)</f>
        <v>0</v>
      </c>
      <c r="P2082" s="16">
        <f>IFERROR(_xlfn.IFNA(VLOOKUP(Fullmath[[#This Row],[M1]],$H$2:$L2081,4,FALSE),VLOOKUP(Fullmath[[#This Row],[M1]],$H2083:$L$2227,4,FALSE)),0)</f>
        <v>0</v>
      </c>
      <c r="S2082" s="15">
        <f>IFERROR(_xlfn.IFNA(VLOOKUP(Fullmath[[#This Row],[M2]],$H$2:$L2081,2,FALSE),VLOOKUP(Fullmath[[#This Row],[M2]],$H2083:$L$2227,2,FALSE)),0)</f>
        <v>0</v>
      </c>
      <c r="T2082" s="16">
        <f>IFERROR(_xlfn.IFNA(VLOOKUP(Fullmath[[#This Row],[M2]],$H$2:$L2081,4,FALSE),VLOOKUP(Fullmath[[#This Row],[M2]],$H2083:$L$2227,4,FALSE)),0)</f>
        <v>0</v>
      </c>
      <c r="W2082" s="15">
        <f>IFERROR(_xlfn.IFNA(VLOOKUP(Fullmath[[#This Row],[M3]],$H$2:$L2081,2,FALSE),VLOOKUP(Fullmath[[#This Row],[M3]],$H2083:$L$2227,2,FALSE)),0)</f>
        <v>0</v>
      </c>
      <c r="X2082" s="16">
        <f>IFERROR(_xlfn.IFNA(VLOOKUP(Fullmath[[#This Row],[M3]],$H$2:$L2081,4,FALSE),VLOOKUP(Fullmath[[#This Row],[M3]],$H2083:$L$2227,4,FALSE)),0)</f>
        <v>0</v>
      </c>
      <c r="AA2082" s="15">
        <f>IFERROR(_xlfn.IFNA(VLOOKUP(Fullmath[[#This Row],[M4]],$H$2:$L2081,2,FALSE),VLOOKUP(Fullmath[[#This Row],[M4]],$H2083:$L$2227,2,FALSE)),0)</f>
        <v>0</v>
      </c>
      <c r="AB2082" s="16">
        <f>IFERROR(_xlfn.IFNA(VLOOKUP(Fullmath[[#This Row],[M4]],$H$2:$L2081,4,FALSE),VLOOKUP(Fullmath[[#This Row],[M4]],$H2083:$L$2227,4,FALSE)),0)</f>
        <v>0</v>
      </c>
      <c r="AE2082" s="15">
        <f>IFERROR(_xlfn.IFNA(VLOOKUP(Fullmath[[#This Row],[M5]],$H$2:$L2081,2,FALSE),VLOOKUP(Fullmath[[#This Row],[M5]],$H2083:$L$2227,2,FALSE)),0)</f>
        <v>0</v>
      </c>
      <c r="AF2082" s="16">
        <f>IFERROR(_xlfn.IFNA(VLOOKUP(Fullmath[[#This Row],[M5]],$H$2:$L2081,4,FALSE),VLOOKUP(Fullmath[[#This Row],[M5]],$H2083:$L$2227,4,FALSE)),0)</f>
        <v>0</v>
      </c>
      <c r="AI2082" s="15">
        <f>IFERROR(_xlfn.IFNA(VLOOKUP(Fullmath[[#This Row],[M6]],$H$2:$L2081,2,FALSE),VLOOKUP(Fullmath[[#This Row],[M6]],$H2083:$L$2227,2,FALSE)),0)</f>
        <v>0</v>
      </c>
      <c r="AJ2082" s="16">
        <f>IFERROR(_xlfn.IFNA(VLOOKUP(Fullmath[[#This Row],[M6]],$H$2:$L2081,4,FALSE),VLOOKUP(Fullmath[[#This Row],[M6]],$H2083:$L$2227,4,FALSE)),0)</f>
        <v>0</v>
      </c>
      <c r="AM2082" s="6">
        <f>(IFERROR(VLOOKUP(AK2082,Components[[Name]:[Price]],2,FALSE),0))</f>
        <v>0</v>
      </c>
      <c r="AP2082" s="6">
        <f>(IFERROR(VLOOKUP(AN2082,Components[[Name]:[Price]],2,FALSE),0))</f>
        <v>0</v>
      </c>
      <c r="AS2082" s="6">
        <f>(IFERROR(VLOOKUP(AQ2082,Components[[Name]:[Price]],2,FALSE),0))</f>
        <v>0</v>
      </c>
      <c r="AV2082" s="6">
        <f>(IFERROR(VLOOKUP(AT2082,Components[[Name]:[Price]],2,FALSE),0))</f>
        <v>0</v>
      </c>
      <c r="AY2082" s="6">
        <f>(IFERROR(VLOOKUP(AW2082,Components[[Name]:[Price]],2,FALSE),0))</f>
        <v>0</v>
      </c>
      <c r="BB2082" s="6">
        <f>(IFERROR(VLOOKUP(AZ2082,Components[[Name]:[Price]],2,FALSE),0))</f>
        <v>0</v>
      </c>
    </row>
    <row r="2083" spans="9:54" x14ac:dyDescent="0.2">
      <c r="I2083" s="7" t="e">
        <f>Fullmath[[#This Row],[Total CP]]/Fullmath[[#This Row],[Quantity]]</f>
        <v>#DIV/0!</v>
      </c>
      <c r="J20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3" s="6" t="e">
        <f>Fullmath[[#This Row],[Mat Cost]]/Fullmath[[#This Row],[Quantity]]</f>
        <v>#DIV/0!</v>
      </c>
      <c r="L20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3" s="14"/>
      <c r="O2083" s="15">
        <f>IFERROR(_xlfn.IFNA(VLOOKUP(Fullmath[[#This Row],[M1]],$H$2:$L2082,2,FALSE),VLOOKUP(Fullmath[[#This Row],[M1]],$H2084:$L$2227,2,FALSE)),0)</f>
        <v>0</v>
      </c>
      <c r="P2083" s="16">
        <f>IFERROR(_xlfn.IFNA(VLOOKUP(Fullmath[[#This Row],[M1]],$H$2:$L2082,4,FALSE),VLOOKUP(Fullmath[[#This Row],[M1]],$H2084:$L$2227,4,FALSE)),0)</f>
        <v>0</v>
      </c>
      <c r="S2083" s="15">
        <f>IFERROR(_xlfn.IFNA(VLOOKUP(Fullmath[[#This Row],[M2]],$H$2:$L2082,2,FALSE),VLOOKUP(Fullmath[[#This Row],[M2]],$H2084:$L$2227,2,FALSE)),0)</f>
        <v>0</v>
      </c>
      <c r="T2083" s="16">
        <f>IFERROR(_xlfn.IFNA(VLOOKUP(Fullmath[[#This Row],[M2]],$H$2:$L2082,4,FALSE),VLOOKUP(Fullmath[[#This Row],[M2]],$H2084:$L$2227,4,FALSE)),0)</f>
        <v>0</v>
      </c>
      <c r="W2083" s="15">
        <f>IFERROR(_xlfn.IFNA(VLOOKUP(Fullmath[[#This Row],[M3]],$H$2:$L2082,2,FALSE),VLOOKUP(Fullmath[[#This Row],[M3]],$H2084:$L$2227,2,FALSE)),0)</f>
        <v>0</v>
      </c>
      <c r="X2083" s="16">
        <f>IFERROR(_xlfn.IFNA(VLOOKUP(Fullmath[[#This Row],[M3]],$H$2:$L2082,4,FALSE),VLOOKUP(Fullmath[[#This Row],[M3]],$H2084:$L$2227,4,FALSE)),0)</f>
        <v>0</v>
      </c>
      <c r="AA2083" s="15">
        <f>IFERROR(_xlfn.IFNA(VLOOKUP(Fullmath[[#This Row],[M4]],$H$2:$L2082,2,FALSE),VLOOKUP(Fullmath[[#This Row],[M4]],$H2084:$L$2227,2,FALSE)),0)</f>
        <v>0</v>
      </c>
      <c r="AB2083" s="16">
        <f>IFERROR(_xlfn.IFNA(VLOOKUP(Fullmath[[#This Row],[M4]],$H$2:$L2082,4,FALSE),VLOOKUP(Fullmath[[#This Row],[M4]],$H2084:$L$2227,4,FALSE)),0)</f>
        <v>0</v>
      </c>
      <c r="AE2083" s="15">
        <f>IFERROR(_xlfn.IFNA(VLOOKUP(Fullmath[[#This Row],[M5]],$H$2:$L2082,2,FALSE),VLOOKUP(Fullmath[[#This Row],[M5]],$H2084:$L$2227,2,FALSE)),0)</f>
        <v>0</v>
      </c>
      <c r="AF2083" s="16">
        <f>IFERROR(_xlfn.IFNA(VLOOKUP(Fullmath[[#This Row],[M5]],$H$2:$L2082,4,FALSE),VLOOKUP(Fullmath[[#This Row],[M5]],$H2084:$L$2227,4,FALSE)),0)</f>
        <v>0</v>
      </c>
      <c r="AI2083" s="15">
        <f>IFERROR(_xlfn.IFNA(VLOOKUP(Fullmath[[#This Row],[M6]],$H$2:$L2082,2,FALSE),VLOOKUP(Fullmath[[#This Row],[M6]],$H2084:$L$2227,2,FALSE)),0)</f>
        <v>0</v>
      </c>
      <c r="AJ2083" s="16">
        <f>IFERROR(_xlfn.IFNA(VLOOKUP(Fullmath[[#This Row],[M6]],$H$2:$L2082,4,FALSE),VLOOKUP(Fullmath[[#This Row],[M6]],$H2084:$L$2227,4,FALSE)),0)</f>
        <v>0</v>
      </c>
      <c r="AM2083" s="6">
        <f>(IFERROR(VLOOKUP(AK2083,Components[[Name]:[Price]],2,FALSE),0))</f>
        <v>0</v>
      </c>
      <c r="AP2083" s="6">
        <f>(IFERROR(VLOOKUP(AN2083,Components[[Name]:[Price]],2,FALSE),0))</f>
        <v>0</v>
      </c>
      <c r="AS2083" s="6">
        <f>(IFERROR(VLOOKUP(AQ2083,Components[[Name]:[Price]],2,FALSE),0))</f>
        <v>0</v>
      </c>
      <c r="AV2083" s="6">
        <f>(IFERROR(VLOOKUP(AT2083,Components[[Name]:[Price]],2,FALSE),0))</f>
        <v>0</v>
      </c>
      <c r="AY2083" s="6">
        <f>(IFERROR(VLOOKUP(AW2083,Components[[Name]:[Price]],2,FALSE),0))</f>
        <v>0</v>
      </c>
      <c r="BB2083" s="6">
        <f>(IFERROR(VLOOKUP(AZ2083,Components[[Name]:[Price]],2,FALSE),0))</f>
        <v>0</v>
      </c>
    </row>
    <row r="2084" spans="9:54" x14ac:dyDescent="0.2">
      <c r="I2084" s="7" t="e">
        <f>Fullmath[[#This Row],[Total CP]]/Fullmath[[#This Row],[Quantity]]</f>
        <v>#DIV/0!</v>
      </c>
      <c r="J20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4" s="6" t="e">
        <f>Fullmath[[#This Row],[Mat Cost]]/Fullmath[[#This Row],[Quantity]]</f>
        <v>#DIV/0!</v>
      </c>
      <c r="L20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4" s="14"/>
      <c r="O2084" s="15">
        <f>IFERROR(_xlfn.IFNA(VLOOKUP(Fullmath[[#This Row],[M1]],$H$2:$L2083,2,FALSE),VLOOKUP(Fullmath[[#This Row],[M1]],$H2085:$L$2227,2,FALSE)),0)</f>
        <v>0</v>
      </c>
      <c r="P2084" s="16">
        <f>IFERROR(_xlfn.IFNA(VLOOKUP(Fullmath[[#This Row],[M1]],$H$2:$L2083,4,FALSE),VLOOKUP(Fullmath[[#This Row],[M1]],$H2085:$L$2227,4,FALSE)),0)</f>
        <v>0</v>
      </c>
      <c r="S2084" s="15">
        <f>IFERROR(_xlfn.IFNA(VLOOKUP(Fullmath[[#This Row],[M2]],$H$2:$L2083,2,FALSE),VLOOKUP(Fullmath[[#This Row],[M2]],$H2085:$L$2227,2,FALSE)),0)</f>
        <v>0</v>
      </c>
      <c r="T2084" s="16">
        <f>IFERROR(_xlfn.IFNA(VLOOKUP(Fullmath[[#This Row],[M2]],$H$2:$L2083,4,FALSE),VLOOKUP(Fullmath[[#This Row],[M2]],$H2085:$L$2227,4,FALSE)),0)</f>
        <v>0</v>
      </c>
      <c r="W2084" s="15">
        <f>IFERROR(_xlfn.IFNA(VLOOKUP(Fullmath[[#This Row],[M3]],$H$2:$L2083,2,FALSE),VLOOKUP(Fullmath[[#This Row],[M3]],$H2085:$L$2227,2,FALSE)),0)</f>
        <v>0</v>
      </c>
      <c r="X2084" s="16">
        <f>IFERROR(_xlfn.IFNA(VLOOKUP(Fullmath[[#This Row],[M3]],$H$2:$L2083,4,FALSE),VLOOKUP(Fullmath[[#This Row],[M3]],$H2085:$L$2227,4,FALSE)),0)</f>
        <v>0</v>
      </c>
      <c r="AA2084" s="15">
        <f>IFERROR(_xlfn.IFNA(VLOOKUP(Fullmath[[#This Row],[M4]],$H$2:$L2083,2,FALSE),VLOOKUP(Fullmath[[#This Row],[M4]],$H2085:$L$2227,2,FALSE)),0)</f>
        <v>0</v>
      </c>
      <c r="AB2084" s="16">
        <f>IFERROR(_xlfn.IFNA(VLOOKUP(Fullmath[[#This Row],[M4]],$H$2:$L2083,4,FALSE),VLOOKUP(Fullmath[[#This Row],[M4]],$H2085:$L$2227,4,FALSE)),0)</f>
        <v>0</v>
      </c>
      <c r="AE2084" s="15">
        <f>IFERROR(_xlfn.IFNA(VLOOKUP(Fullmath[[#This Row],[M5]],$H$2:$L2083,2,FALSE),VLOOKUP(Fullmath[[#This Row],[M5]],$H2085:$L$2227,2,FALSE)),0)</f>
        <v>0</v>
      </c>
      <c r="AF2084" s="16">
        <f>IFERROR(_xlfn.IFNA(VLOOKUP(Fullmath[[#This Row],[M5]],$H$2:$L2083,4,FALSE),VLOOKUP(Fullmath[[#This Row],[M5]],$H2085:$L$2227,4,FALSE)),0)</f>
        <v>0</v>
      </c>
      <c r="AI2084" s="15">
        <f>IFERROR(_xlfn.IFNA(VLOOKUP(Fullmath[[#This Row],[M6]],$H$2:$L2083,2,FALSE),VLOOKUP(Fullmath[[#This Row],[M6]],$H2085:$L$2227,2,FALSE)),0)</f>
        <v>0</v>
      </c>
      <c r="AJ2084" s="16">
        <f>IFERROR(_xlfn.IFNA(VLOOKUP(Fullmath[[#This Row],[M6]],$H$2:$L2083,4,FALSE),VLOOKUP(Fullmath[[#This Row],[M6]],$H2085:$L$2227,4,FALSE)),0)</f>
        <v>0</v>
      </c>
      <c r="AM2084" s="6">
        <f>(IFERROR(VLOOKUP(AK2084,Components[[Name]:[Price]],2,FALSE),0))</f>
        <v>0</v>
      </c>
      <c r="AP2084" s="6">
        <f>(IFERROR(VLOOKUP(AN2084,Components[[Name]:[Price]],2,FALSE),0))</f>
        <v>0</v>
      </c>
      <c r="AS2084" s="6">
        <f>(IFERROR(VLOOKUP(AQ2084,Components[[Name]:[Price]],2,FALSE),0))</f>
        <v>0</v>
      </c>
      <c r="AV2084" s="6">
        <f>(IFERROR(VLOOKUP(AT2084,Components[[Name]:[Price]],2,FALSE),0))</f>
        <v>0</v>
      </c>
      <c r="AY2084" s="6">
        <f>(IFERROR(VLOOKUP(AW2084,Components[[Name]:[Price]],2,FALSE),0))</f>
        <v>0</v>
      </c>
      <c r="BB2084" s="6">
        <f>(IFERROR(VLOOKUP(AZ2084,Components[[Name]:[Price]],2,FALSE),0))</f>
        <v>0</v>
      </c>
    </row>
    <row r="2085" spans="9:54" x14ac:dyDescent="0.2">
      <c r="I2085" s="7" t="e">
        <f>Fullmath[[#This Row],[Total CP]]/Fullmath[[#This Row],[Quantity]]</f>
        <v>#DIV/0!</v>
      </c>
      <c r="J20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5" s="6" t="e">
        <f>Fullmath[[#This Row],[Mat Cost]]/Fullmath[[#This Row],[Quantity]]</f>
        <v>#DIV/0!</v>
      </c>
      <c r="L20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5" s="14"/>
      <c r="O2085" s="15">
        <f>IFERROR(_xlfn.IFNA(VLOOKUP(Fullmath[[#This Row],[M1]],$H$2:$L2084,2,FALSE),VLOOKUP(Fullmath[[#This Row],[M1]],$H2086:$L$2227,2,FALSE)),0)</f>
        <v>0</v>
      </c>
      <c r="P2085" s="16">
        <f>IFERROR(_xlfn.IFNA(VLOOKUP(Fullmath[[#This Row],[M1]],$H$2:$L2084,4,FALSE),VLOOKUP(Fullmath[[#This Row],[M1]],$H2086:$L$2227,4,FALSE)),0)</f>
        <v>0</v>
      </c>
      <c r="S2085" s="15">
        <f>IFERROR(_xlfn.IFNA(VLOOKUP(Fullmath[[#This Row],[M2]],$H$2:$L2084,2,FALSE),VLOOKUP(Fullmath[[#This Row],[M2]],$H2086:$L$2227,2,FALSE)),0)</f>
        <v>0</v>
      </c>
      <c r="T2085" s="16">
        <f>IFERROR(_xlfn.IFNA(VLOOKUP(Fullmath[[#This Row],[M2]],$H$2:$L2084,4,FALSE),VLOOKUP(Fullmath[[#This Row],[M2]],$H2086:$L$2227,4,FALSE)),0)</f>
        <v>0</v>
      </c>
      <c r="W2085" s="15">
        <f>IFERROR(_xlfn.IFNA(VLOOKUP(Fullmath[[#This Row],[M3]],$H$2:$L2084,2,FALSE),VLOOKUP(Fullmath[[#This Row],[M3]],$H2086:$L$2227,2,FALSE)),0)</f>
        <v>0</v>
      </c>
      <c r="X2085" s="16">
        <f>IFERROR(_xlfn.IFNA(VLOOKUP(Fullmath[[#This Row],[M3]],$H$2:$L2084,4,FALSE),VLOOKUP(Fullmath[[#This Row],[M3]],$H2086:$L$2227,4,FALSE)),0)</f>
        <v>0</v>
      </c>
      <c r="AA2085" s="15">
        <f>IFERROR(_xlfn.IFNA(VLOOKUP(Fullmath[[#This Row],[M4]],$H$2:$L2084,2,FALSE),VLOOKUP(Fullmath[[#This Row],[M4]],$H2086:$L$2227,2,FALSE)),0)</f>
        <v>0</v>
      </c>
      <c r="AB2085" s="16">
        <f>IFERROR(_xlfn.IFNA(VLOOKUP(Fullmath[[#This Row],[M4]],$H$2:$L2084,4,FALSE),VLOOKUP(Fullmath[[#This Row],[M4]],$H2086:$L$2227,4,FALSE)),0)</f>
        <v>0</v>
      </c>
      <c r="AE2085" s="15">
        <f>IFERROR(_xlfn.IFNA(VLOOKUP(Fullmath[[#This Row],[M5]],$H$2:$L2084,2,FALSE),VLOOKUP(Fullmath[[#This Row],[M5]],$H2086:$L$2227,2,FALSE)),0)</f>
        <v>0</v>
      </c>
      <c r="AF2085" s="16">
        <f>IFERROR(_xlfn.IFNA(VLOOKUP(Fullmath[[#This Row],[M5]],$H$2:$L2084,4,FALSE),VLOOKUP(Fullmath[[#This Row],[M5]],$H2086:$L$2227,4,FALSE)),0)</f>
        <v>0</v>
      </c>
      <c r="AI2085" s="15">
        <f>IFERROR(_xlfn.IFNA(VLOOKUP(Fullmath[[#This Row],[M6]],$H$2:$L2084,2,FALSE),VLOOKUP(Fullmath[[#This Row],[M6]],$H2086:$L$2227,2,FALSE)),0)</f>
        <v>0</v>
      </c>
      <c r="AJ2085" s="16">
        <f>IFERROR(_xlfn.IFNA(VLOOKUP(Fullmath[[#This Row],[M6]],$H$2:$L2084,4,FALSE),VLOOKUP(Fullmath[[#This Row],[M6]],$H2086:$L$2227,4,FALSE)),0)</f>
        <v>0</v>
      </c>
      <c r="AM2085" s="6">
        <f>(IFERROR(VLOOKUP(AK2085,Components[[Name]:[Price]],2,FALSE),0))</f>
        <v>0</v>
      </c>
      <c r="AP2085" s="6">
        <f>(IFERROR(VLOOKUP(AN2085,Components[[Name]:[Price]],2,FALSE),0))</f>
        <v>0</v>
      </c>
      <c r="AS2085" s="6">
        <f>(IFERROR(VLOOKUP(AQ2085,Components[[Name]:[Price]],2,FALSE),0))</f>
        <v>0</v>
      </c>
      <c r="AV2085" s="6">
        <f>(IFERROR(VLOOKUP(AT2085,Components[[Name]:[Price]],2,FALSE),0))</f>
        <v>0</v>
      </c>
      <c r="AY2085" s="6">
        <f>(IFERROR(VLOOKUP(AW2085,Components[[Name]:[Price]],2,FALSE),0))</f>
        <v>0</v>
      </c>
      <c r="BB2085" s="6">
        <f>(IFERROR(VLOOKUP(AZ2085,Components[[Name]:[Price]],2,FALSE),0))</f>
        <v>0</v>
      </c>
    </row>
    <row r="2086" spans="9:54" x14ac:dyDescent="0.2">
      <c r="I2086" s="7" t="e">
        <f>Fullmath[[#This Row],[Total CP]]/Fullmath[[#This Row],[Quantity]]</f>
        <v>#DIV/0!</v>
      </c>
      <c r="J20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6" s="6" t="e">
        <f>Fullmath[[#This Row],[Mat Cost]]/Fullmath[[#This Row],[Quantity]]</f>
        <v>#DIV/0!</v>
      </c>
      <c r="L20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6" s="14"/>
      <c r="O2086" s="15">
        <f>IFERROR(_xlfn.IFNA(VLOOKUP(Fullmath[[#This Row],[M1]],$H$2:$L2085,2,FALSE),VLOOKUP(Fullmath[[#This Row],[M1]],$H2087:$L$2227,2,FALSE)),0)</f>
        <v>0</v>
      </c>
      <c r="P2086" s="16">
        <f>IFERROR(_xlfn.IFNA(VLOOKUP(Fullmath[[#This Row],[M1]],$H$2:$L2085,4,FALSE),VLOOKUP(Fullmath[[#This Row],[M1]],$H2087:$L$2227,4,FALSE)),0)</f>
        <v>0</v>
      </c>
      <c r="S2086" s="15">
        <f>IFERROR(_xlfn.IFNA(VLOOKUP(Fullmath[[#This Row],[M2]],$H$2:$L2085,2,FALSE),VLOOKUP(Fullmath[[#This Row],[M2]],$H2087:$L$2227,2,FALSE)),0)</f>
        <v>0</v>
      </c>
      <c r="T2086" s="16">
        <f>IFERROR(_xlfn.IFNA(VLOOKUP(Fullmath[[#This Row],[M2]],$H$2:$L2085,4,FALSE),VLOOKUP(Fullmath[[#This Row],[M2]],$H2087:$L$2227,4,FALSE)),0)</f>
        <v>0</v>
      </c>
      <c r="W2086" s="15">
        <f>IFERROR(_xlfn.IFNA(VLOOKUP(Fullmath[[#This Row],[M3]],$H$2:$L2085,2,FALSE),VLOOKUP(Fullmath[[#This Row],[M3]],$H2087:$L$2227,2,FALSE)),0)</f>
        <v>0</v>
      </c>
      <c r="X2086" s="16">
        <f>IFERROR(_xlfn.IFNA(VLOOKUP(Fullmath[[#This Row],[M3]],$H$2:$L2085,4,FALSE),VLOOKUP(Fullmath[[#This Row],[M3]],$H2087:$L$2227,4,FALSE)),0)</f>
        <v>0</v>
      </c>
      <c r="AA2086" s="15">
        <f>IFERROR(_xlfn.IFNA(VLOOKUP(Fullmath[[#This Row],[M4]],$H$2:$L2085,2,FALSE),VLOOKUP(Fullmath[[#This Row],[M4]],$H2087:$L$2227,2,FALSE)),0)</f>
        <v>0</v>
      </c>
      <c r="AB2086" s="16">
        <f>IFERROR(_xlfn.IFNA(VLOOKUP(Fullmath[[#This Row],[M4]],$H$2:$L2085,4,FALSE),VLOOKUP(Fullmath[[#This Row],[M4]],$H2087:$L$2227,4,FALSE)),0)</f>
        <v>0</v>
      </c>
      <c r="AE2086" s="15">
        <f>IFERROR(_xlfn.IFNA(VLOOKUP(Fullmath[[#This Row],[M5]],$H$2:$L2085,2,FALSE),VLOOKUP(Fullmath[[#This Row],[M5]],$H2087:$L$2227,2,FALSE)),0)</f>
        <v>0</v>
      </c>
      <c r="AF2086" s="16">
        <f>IFERROR(_xlfn.IFNA(VLOOKUP(Fullmath[[#This Row],[M5]],$H$2:$L2085,4,FALSE),VLOOKUP(Fullmath[[#This Row],[M5]],$H2087:$L$2227,4,FALSE)),0)</f>
        <v>0</v>
      </c>
      <c r="AI2086" s="15">
        <f>IFERROR(_xlfn.IFNA(VLOOKUP(Fullmath[[#This Row],[M6]],$H$2:$L2085,2,FALSE),VLOOKUP(Fullmath[[#This Row],[M6]],$H2087:$L$2227,2,FALSE)),0)</f>
        <v>0</v>
      </c>
      <c r="AJ2086" s="16">
        <f>IFERROR(_xlfn.IFNA(VLOOKUP(Fullmath[[#This Row],[M6]],$H$2:$L2085,4,FALSE),VLOOKUP(Fullmath[[#This Row],[M6]],$H2087:$L$2227,4,FALSE)),0)</f>
        <v>0</v>
      </c>
      <c r="AM2086" s="6">
        <f>(IFERROR(VLOOKUP(AK2086,Components[[Name]:[Price]],2,FALSE),0))</f>
        <v>0</v>
      </c>
      <c r="AP2086" s="6">
        <f>(IFERROR(VLOOKUP(AN2086,Components[[Name]:[Price]],2,FALSE),0))</f>
        <v>0</v>
      </c>
      <c r="AS2086" s="6">
        <f>(IFERROR(VLOOKUP(AQ2086,Components[[Name]:[Price]],2,FALSE),0))</f>
        <v>0</v>
      </c>
      <c r="AV2086" s="6">
        <f>(IFERROR(VLOOKUP(AT2086,Components[[Name]:[Price]],2,FALSE),0))</f>
        <v>0</v>
      </c>
      <c r="AY2086" s="6">
        <f>(IFERROR(VLOOKUP(AW2086,Components[[Name]:[Price]],2,FALSE),0))</f>
        <v>0</v>
      </c>
      <c r="BB2086" s="6">
        <f>(IFERROR(VLOOKUP(AZ2086,Components[[Name]:[Price]],2,FALSE),0))</f>
        <v>0</v>
      </c>
    </row>
    <row r="2087" spans="9:54" x14ac:dyDescent="0.2">
      <c r="I2087" s="7" t="e">
        <f>Fullmath[[#This Row],[Total CP]]/Fullmath[[#This Row],[Quantity]]</f>
        <v>#DIV/0!</v>
      </c>
      <c r="J20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7" s="6" t="e">
        <f>Fullmath[[#This Row],[Mat Cost]]/Fullmath[[#This Row],[Quantity]]</f>
        <v>#DIV/0!</v>
      </c>
      <c r="L20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7" s="14"/>
      <c r="O2087" s="15">
        <f>IFERROR(_xlfn.IFNA(VLOOKUP(Fullmath[[#This Row],[M1]],$H$2:$L2086,2,FALSE),VLOOKUP(Fullmath[[#This Row],[M1]],$H2088:$L$2227,2,FALSE)),0)</f>
        <v>0</v>
      </c>
      <c r="P2087" s="16">
        <f>IFERROR(_xlfn.IFNA(VLOOKUP(Fullmath[[#This Row],[M1]],$H$2:$L2086,4,FALSE),VLOOKUP(Fullmath[[#This Row],[M1]],$H2088:$L$2227,4,FALSE)),0)</f>
        <v>0</v>
      </c>
      <c r="S2087" s="15">
        <f>IFERROR(_xlfn.IFNA(VLOOKUP(Fullmath[[#This Row],[M2]],$H$2:$L2086,2,FALSE),VLOOKUP(Fullmath[[#This Row],[M2]],$H2088:$L$2227,2,FALSE)),0)</f>
        <v>0</v>
      </c>
      <c r="T2087" s="16">
        <f>IFERROR(_xlfn.IFNA(VLOOKUP(Fullmath[[#This Row],[M2]],$H$2:$L2086,4,FALSE),VLOOKUP(Fullmath[[#This Row],[M2]],$H2088:$L$2227,4,FALSE)),0)</f>
        <v>0</v>
      </c>
      <c r="W2087" s="15">
        <f>IFERROR(_xlfn.IFNA(VLOOKUP(Fullmath[[#This Row],[M3]],$H$2:$L2086,2,FALSE),VLOOKUP(Fullmath[[#This Row],[M3]],$H2088:$L$2227,2,FALSE)),0)</f>
        <v>0</v>
      </c>
      <c r="X2087" s="16">
        <f>IFERROR(_xlfn.IFNA(VLOOKUP(Fullmath[[#This Row],[M3]],$H$2:$L2086,4,FALSE),VLOOKUP(Fullmath[[#This Row],[M3]],$H2088:$L$2227,4,FALSE)),0)</f>
        <v>0</v>
      </c>
      <c r="AA2087" s="15">
        <f>IFERROR(_xlfn.IFNA(VLOOKUP(Fullmath[[#This Row],[M4]],$H$2:$L2086,2,FALSE),VLOOKUP(Fullmath[[#This Row],[M4]],$H2088:$L$2227,2,FALSE)),0)</f>
        <v>0</v>
      </c>
      <c r="AB2087" s="16">
        <f>IFERROR(_xlfn.IFNA(VLOOKUP(Fullmath[[#This Row],[M4]],$H$2:$L2086,4,FALSE),VLOOKUP(Fullmath[[#This Row],[M4]],$H2088:$L$2227,4,FALSE)),0)</f>
        <v>0</v>
      </c>
      <c r="AE2087" s="15">
        <f>IFERROR(_xlfn.IFNA(VLOOKUP(Fullmath[[#This Row],[M5]],$H$2:$L2086,2,FALSE),VLOOKUP(Fullmath[[#This Row],[M5]],$H2088:$L$2227,2,FALSE)),0)</f>
        <v>0</v>
      </c>
      <c r="AF2087" s="16">
        <f>IFERROR(_xlfn.IFNA(VLOOKUP(Fullmath[[#This Row],[M5]],$H$2:$L2086,4,FALSE),VLOOKUP(Fullmath[[#This Row],[M5]],$H2088:$L$2227,4,FALSE)),0)</f>
        <v>0</v>
      </c>
      <c r="AI2087" s="15">
        <f>IFERROR(_xlfn.IFNA(VLOOKUP(Fullmath[[#This Row],[M6]],$H$2:$L2086,2,FALSE),VLOOKUP(Fullmath[[#This Row],[M6]],$H2088:$L$2227,2,FALSE)),0)</f>
        <v>0</v>
      </c>
      <c r="AJ2087" s="16">
        <f>IFERROR(_xlfn.IFNA(VLOOKUP(Fullmath[[#This Row],[M6]],$H$2:$L2086,4,FALSE),VLOOKUP(Fullmath[[#This Row],[M6]],$H2088:$L$2227,4,FALSE)),0)</f>
        <v>0</v>
      </c>
      <c r="AM2087" s="6">
        <f>(IFERROR(VLOOKUP(AK2087,Components[[Name]:[Price]],2,FALSE),0))</f>
        <v>0</v>
      </c>
      <c r="AP2087" s="6">
        <f>(IFERROR(VLOOKUP(AN2087,Components[[Name]:[Price]],2,FALSE),0))</f>
        <v>0</v>
      </c>
      <c r="AS2087" s="6">
        <f>(IFERROR(VLOOKUP(AQ2087,Components[[Name]:[Price]],2,FALSE),0))</f>
        <v>0</v>
      </c>
      <c r="AV2087" s="6">
        <f>(IFERROR(VLOOKUP(AT2087,Components[[Name]:[Price]],2,FALSE),0))</f>
        <v>0</v>
      </c>
      <c r="AY2087" s="6">
        <f>(IFERROR(VLOOKUP(AW2087,Components[[Name]:[Price]],2,FALSE),0))</f>
        <v>0</v>
      </c>
      <c r="BB2087" s="6">
        <f>(IFERROR(VLOOKUP(AZ2087,Components[[Name]:[Price]],2,FALSE),0))</f>
        <v>0</v>
      </c>
    </row>
    <row r="2088" spans="9:54" x14ac:dyDescent="0.2">
      <c r="I2088" s="7" t="e">
        <f>Fullmath[[#This Row],[Total CP]]/Fullmath[[#This Row],[Quantity]]</f>
        <v>#DIV/0!</v>
      </c>
      <c r="J20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8" s="6" t="e">
        <f>Fullmath[[#This Row],[Mat Cost]]/Fullmath[[#This Row],[Quantity]]</f>
        <v>#DIV/0!</v>
      </c>
      <c r="L20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8" s="14"/>
      <c r="O2088" s="15">
        <f>IFERROR(_xlfn.IFNA(VLOOKUP(Fullmath[[#This Row],[M1]],$H$2:$L2087,2,FALSE),VLOOKUP(Fullmath[[#This Row],[M1]],$H2089:$L$2227,2,FALSE)),0)</f>
        <v>0</v>
      </c>
      <c r="P2088" s="16">
        <f>IFERROR(_xlfn.IFNA(VLOOKUP(Fullmath[[#This Row],[M1]],$H$2:$L2087,4,FALSE),VLOOKUP(Fullmath[[#This Row],[M1]],$H2089:$L$2227,4,FALSE)),0)</f>
        <v>0</v>
      </c>
      <c r="S2088" s="15">
        <f>IFERROR(_xlfn.IFNA(VLOOKUP(Fullmath[[#This Row],[M2]],$H$2:$L2087,2,FALSE),VLOOKUP(Fullmath[[#This Row],[M2]],$H2089:$L$2227,2,FALSE)),0)</f>
        <v>0</v>
      </c>
      <c r="T2088" s="16">
        <f>IFERROR(_xlfn.IFNA(VLOOKUP(Fullmath[[#This Row],[M2]],$H$2:$L2087,4,FALSE),VLOOKUP(Fullmath[[#This Row],[M2]],$H2089:$L$2227,4,FALSE)),0)</f>
        <v>0</v>
      </c>
      <c r="W2088" s="15">
        <f>IFERROR(_xlfn.IFNA(VLOOKUP(Fullmath[[#This Row],[M3]],$H$2:$L2087,2,FALSE),VLOOKUP(Fullmath[[#This Row],[M3]],$H2089:$L$2227,2,FALSE)),0)</f>
        <v>0</v>
      </c>
      <c r="X2088" s="16">
        <f>IFERROR(_xlfn.IFNA(VLOOKUP(Fullmath[[#This Row],[M3]],$H$2:$L2087,4,FALSE),VLOOKUP(Fullmath[[#This Row],[M3]],$H2089:$L$2227,4,FALSE)),0)</f>
        <v>0</v>
      </c>
      <c r="AA2088" s="15">
        <f>IFERROR(_xlfn.IFNA(VLOOKUP(Fullmath[[#This Row],[M4]],$H$2:$L2087,2,FALSE),VLOOKUP(Fullmath[[#This Row],[M4]],$H2089:$L$2227,2,FALSE)),0)</f>
        <v>0</v>
      </c>
      <c r="AB2088" s="16">
        <f>IFERROR(_xlfn.IFNA(VLOOKUP(Fullmath[[#This Row],[M4]],$H$2:$L2087,4,FALSE),VLOOKUP(Fullmath[[#This Row],[M4]],$H2089:$L$2227,4,FALSE)),0)</f>
        <v>0</v>
      </c>
      <c r="AE2088" s="15">
        <f>IFERROR(_xlfn.IFNA(VLOOKUP(Fullmath[[#This Row],[M5]],$H$2:$L2087,2,FALSE),VLOOKUP(Fullmath[[#This Row],[M5]],$H2089:$L$2227,2,FALSE)),0)</f>
        <v>0</v>
      </c>
      <c r="AF2088" s="16">
        <f>IFERROR(_xlfn.IFNA(VLOOKUP(Fullmath[[#This Row],[M5]],$H$2:$L2087,4,FALSE),VLOOKUP(Fullmath[[#This Row],[M5]],$H2089:$L$2227,4,FALSE)),0)</f>
        <v>0</v>
      </c>
      <c r="AI2088" s="15">
        <f>IFERROR(_xlfn.IFNA(VLOOKUP(Fullmath[[#This Row],[M6]],$H$2:$L2087,2,FALSE),VLOOKUP(Fullmath[[#This Row],[M6]],$H2089:$L$2227,2,FALSE)),0)</f>
        <v>0</v>
      </c>
      <c r="AJ2088" s="16">
        <f>IFERROR(_xlfn.IFNA(VLOOKUP(Fullmath[[#This Row],[M6]],$H$2:$L2087,4,FALSE),VLOOKUP(Fullmath[[#This Row],[M6]],$H2089:$L$2227,4,FALSE)),0)</f>
        <v>0</v>
      </c>
      <c r="AM2088" s="6">
        <f>(IFERROR(VLOOKUP(AK2088,Components[[Name]:[Price]],2,FALSE),0))</f>
        <v>0</v>
      </c>
      <c r="AP2088" s="6">
        <f>(IFERROR(VLOOKUP(AN2088,Components[[Name]:[Price]],2,FALSE),0))</f>
        <v>0</v>
      </c>
      <c r="AS2088" s="6">
        <f>(IFERROR(VLOOKUP(AQ2088,Components[[Name]:[Price]],2,FALSE),0))</f>
        <v>0</v>
      </c>
      <c r="AV2088" s="6">
        <f>(IFERROR(VLOOKUP(AT2088,Components[[Name]:[Price]],2,FALSE),0))</f>
        <v>0</v>
      </c>
      <c r="AY2088" s="6">
        <f>(IFERROR(VLOOKUP(AW2088,Components[[Name]:[Price]],2,FALSE),0))</f>
        <v>0</v>
      </c>
      <c r="BB2088" s="6">
        <f>(IFERROR(VLOOKUP(AZ2088,Components[[Name]:[Price]],2,FALSE),0))</f>
        <v>0</v>
      </c>
    </row>
    <row r="2089" spans="9:54" x14ac:dyDescent="0.2">
      <c r="I2089" s="7" t="e">
        <f>Fullmath[[#This Row],[Total CP]]/Fullmath[[#This Row],[Quantity]]</f>
        <v>#DIV/0!</v>
      </c>
      <c r="J20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89" s="6" t="e">
        <f>Fullmath[[#This Row],[Mat Cost]]/Fullmath[[#This Row],[Quantity]]</f>
        <v>#DIV/0!</v>
      </c>
      <c r="L20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89" s="14"/>
      <c r="O2089" s="15">
        <f>IFERROR(_xlfn.IFNA(VLOOKUP(Fullmath[[#This Row],[M1]],$H$2:$L2088,2,FALSE),VLOOKUP(Fullmath[[#This Row],[M1]],$H2090:$L$2227,2,FALSE)),0)</f>
        <v>0</v>
      </c>
      <c r="P2089" s="16">
        <f>IFERROR(_xlfn.IFNA(VLOOKUP(Fullmath[[#This Row],[M1]],$H$2:$L2088,4,FALSE),VLOOKUP(Fullmath[[#This Row],[M1]],$H2090:$L$2227,4,FALSE)),0)</f>
        <v>0</v>
      </c>
      <c r="S2089" s="15">
        <f>IFERROR(_xlfn.IFNA(VLOOKUP(Fullmath[[#This Row],[M2]],$H$2:$L2088,2,FALSE),VLOOKUP(Fullmath[[#This Row],[M2]],$H2090:$L$2227,2,FALSE)),0)</f>
        <v>0</v>
      </c>
      <c r="T2089" s="16">
        <f>IFERROR(_xlfn.IFNA(VLOOKUP(Fullmath[[#This Row],[M2]],$H$2:$L2088,4,FALSE),VLOOKUP(Fullmath[[#This Row],[M2]],$H2090:$L$2227,4,FALSE)),0)</f>
        <v>0</v>
      </c>
      <c r="W2089" s="15">
        <f>IFERROR(_xlfn.IFNA(VLOOKUP(Fullmath[[#This Row],[M3]],$H$2:$L2088,2,FALSE),VLOOKUP(Fullmath[[#This Row],[M3]],$H2090:$L$2227,2,FALSE)),0)</f>
        <v>0</v>
      </c>
      <c r="X2089" s="16">
        <f>IFERROR(_xlfn.IFNA(VLOOKUP(Fullmath[[#This Row],[M3]],$H$2:$L2088,4,FALSE),VLOOKUP(Fullmath[[#This Row],[M3]],$H2090:$L$2227,4,FALSE)),0)</f>
        <v>0</v>
      </c>
      <c r="AA2089" s="15">
        <f>IFERROR(_xlfn.IFNA(VLOOKUP(Fullmath[[#This Row],[M4]],$H$2:$L2088,2,FALSE),VLOOKUP(Fullmath[[#This Row],[M4]],$H2090:$L$2227,2,FALSE)),0)</f>
        <v>0</v>
      </c>
      <c r="AB2089" s="16">
        <f>IFERROR(_xlfn.IFNA(VLOOKUP(Fullmath[[#This Row],[M4]],$H$2:$L2088,4,FALSE),VLOOKUP(Fullmath[[#This Row],[M4]],$H2090:$L$2227,4,FALSE)),0)</f>
        <v>0</v>
      </c>
      <c r="AE2089" s="15">
        <f>IFERROR(_xlfn.IFNA(VLOOKUP(Fullmath[[#This Row],[M5]],$H$2:$L2088,2,FALSE),VLOOKUP(Fullmath[[#This Row],[M5]],$H2090:$L$2227,2,FALSE)),0)</f>
        <v>0</v>
      </c>
      <c r="AF2089" s="16">
        <f>IFERROR(_xlfn.IFNA(VLOOKUP(Fullmath[[#This Row],[M5]],$H$2:$L2088,4,FALSE),VLOOKUP(Fullmath[[#This Row],[M5]],$H2090:$L$2227,4,FALSE)),0)</f>
        <v>0</v>
      </c>
      <c r="AI2089" s="15">
        <f>IFERROR(_xlfn.IFNA(VLOOKUP(Fullmath[[#This Row],[M6]],$H$2:$L2088,2,FALSE),VLOOKUP(Fullmath[[#This Row],[M6]],$H2090:$L$2227,2,FALSE)),0)</f>
        <v>0</v>
      </c>
      <c r="AJ2089" s="16">
        <f>IFERROR(_xlfn.IFNA(VLOOKUP(Fullmath[[#This Row],[M6]],$H$2:$L2088,4,FALSE),VLOOKUP(Fullmath[[#This Row],[M6]],$H2090:$L$2227,4,FALSE)),0)</f>
        <v>0</v>
      </c>
      <c r="AM2089" s="6">
        <f>(IFERROR(VLOOKUP(AK2089,Components[[Name]:[Price]],2,FALSE),0))</f>
        <v>0</v>
      </c>
      <c r="AP2089" s="6">
        <f>(IFERROR(VLOOKUP(AN2089,Components[[Name]:[Price]],2,FALSE),0))</f>
        <v>0</v>
      </c>
      <c r="AS2089" s="6">
        <f>(IFERROR(VLOOKUP(AQ2089,Components[[Name]:[Price]],2,FALSE),0))</f>
        <v>0</v>
      </c>
      <c r="AV2089" s="6">
        <f>(IFERROR(VLOOKUP(AT2089,Components[[Name]:[Price]],2,FALSE),0))</f>
        <v>0</v>
      </c>
      <c r="AY2089" s="6">
        <f>(IFERROR(VLOOKUP(AW2089,Components[[Name]:[Price]],2,FALSE),0))</f>
        <v>0</v>
      </c>
      <c r="BB2089" s="6">
        <f>(IFERROR(VLOOKUP(AZ2089,Components[[Name]:[Price]],2,FALSE),0))</f>
        <v>0</v>
      </c>
    </row>
    <row r="2090" spans="9:54" x14ac:dyDescent="0.2">
      <c r="I2090" s="7" t="e">
        <f>Fullmath[[#This Row],[Total CP]]/Fullmath[[#This Row],[Quantity]]</f>
        <v>#DIV/0!</v>
      </c>
      <c r="J20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0" s="6" t="e">
        <f>Fullmath[[#This Row],[Mat Cost]]/Fullmath[[#This Row],[Quantity]]</f>
        <v>#DIV/0!</v>
      </c>
      <c r="L20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0" s="14"/>
      <c r="O2090" s="15">
        <f>IFERROR(_xlfn.IFNA(VLOOKUP(Fullmath[[#This Row],[M1]],$H$2:$L2089,2,FALSE),VLOOKUP(Fullmath[[#This Row],[M1]],$H2091:$L$2227,2,FALSE)),0)</f>
        <v>0</v>
      </c>
      <c r="P2090" s="16">
        <f>IFERROR(_xlfn.IFNA(VLOOKUP(Fullmath[[#This Row],[M1]],$H$2:$L2089,4,FALSE),VLOOKUP(Fullmath[[#This Row],[M1]],$H2091:$L$2227,4,FALSE)),0)</f>
        <v>0</v>
      </c>
      <c r="S2090" s="15">
        <f>IFERROR(_xlfn.IFNA(VLOOKUP(Fullmath[[#This Row],[M2]],$H$2:$L2089,2,FALSE),VLOOKUP(Fullmath[[#This Row],[M2]],$H2091:$L$2227,2,FALSE)),0)</f>
        <v>0</v>
      </c>
      <c r="T2090" s="16">
        <f>IFERROR(_xlfn.IFNA(VLOOKUP(Fullmath[[#This Row],[M2]],$H$2:$L2089,4,FALSE),VLOOKUP(Fullmath[[#This Row],[M2]],$H2091:$L$2227,4,FALSE)),0)</f>
        <v>0</v>
      </c>
      <c r="W2090" s="15">
        <f>IFERROR(_xlfn.IFNA(VLOOKUP(Fullmath[[#This Row],[M3]],$H$2:$L2089,2,FALSE),VLOOKUP(Fullmath[[#This Row],[M3]],$H2091:$L$2227,2,FALSE)),0)</f>
        <v>0</v>
      </c>
      <c r="X2090" s="16">
        <f>IFERROR(_xlfn.IFNA(VLOOKUP(Fullmath[[#This Row],[M3]],$H$2:$L2089,4,FALSE),VLOOKUP(Fullmath[[#This Row],[M3]],$H2091:$L$2227,4,FALSE)),0)</f>
        <v>0</v>
      </c>
      <c r="AA2090" s="15">
        <f>IFERROR(_xlfn.IFNA(VLOOKUP(Fullmath[[#This Row],[M4]],$H$2:$L2089,2,FALSE),VLOOKUP(Fullmath[[#This Row],[M4]],$H2091:$L$2227,2,FALSE)),0)</f>
        <v>0</v>
      </c>
      <c r="AB2090" s="16">
        <f>IFERROR(_xlfn.IFNA(VLOOKUP(Fullmath[[#This Row],[M4]],$H$2:$L2089,4,FALSE),VLOOKUP(Fullmath[[#This Row],[M4]],$H2091:$L$2227,4,FALSE)),0)</f>
        <v>0</v>
      </c>
      <c r="AE2090" s="15">
        <f>IFERROR(_xlfn.IFNA(VLOOKUP(Fullmath[[#This Row],[M5]],$H$2:$L2089,2,FALSE),VLOOKUP(Fullmath[[#This Row],[M5]],$H2091:$L$2227,2,FALSE)),0)</f>
        <v>0</v>
      </c>
      <c r="AF2090" s="16">
        <f>IFERROR(_xlfn.IFNA(VLOOKUP(Fullmath[[#This Row],[M5]],$H$2:$L2089,4,FALSE),VLOOKUP(Fullmath[[#This Row],[M5]],$H2091:$L$2227,4,FALSE)),0)</f>
        <v>0</v>
      </c>
      <c r="AI2090" s="15">
        <f>IFERROR(_xlfn.IFNA(VLOOKUP(Fullmath[[#This Row],[M6]],$H$2:$L2089,2,FALSE),VLOOKUP(Fullmath[[#This Row],[M6]],$H2091:$L$2227,2,FALSE)),0)</f>
        <v>0</v>
      </c>
      <c r="AJ2090" s="16">
        <f>IFERROR(_xlfn.IFNA(VLOOKUP(Fullmath[[#This Row],[M6]],$H$2:$L2089,4,FALSE),VLOOKUP(Fullmath[[#This Row],[M6]],$H2091:$L$2227,4,FALSE)),0)</f>
        <v>0</v>
      </c>
      <c r="AM2090" s="6">
        <f>(IFERROR(VLOOKUP(AK2090,Components[[Name]:[Price]],2,FALSE),0))</f>
        <v>0</v>
      </c>
      <c r="AP2090" s="6">
        <f>(IFERROR(VLOOKUP(AN2090,Components[[Name]:[Price]],2,FALSE),0))</f>
        <v>0</v>
      </c>
      <c r="AS2090" s="6">
        <f>(IFERROR(VLOOKUP(AQ2090,Components[[Name]:[Price]],2,FALSE),0))</f>
        <v>0</v>
      </c>
      <c r="AV2090" s="6">
        <f>(IFERROR(VLOOKUP(AT2090,Components[[Name]:[Price]],2,FALSE),0))</f>
        <v>0</v>
      </c>
      <c r="AY2090" s="6">
        <f>(IFERROR(VLOOKUP(AW2090,Components[[Name]:[Price]],2,FALSE),0))</f>
        <v>0</v>
      </c>
      <c r="BB2090" s="6">
        <f>(IFERROR(VLOOKUP(AZ2090,Components[[Name]:[Price]],2,FALSE),0))</f>
        <v>0</v>
      </c>
    </row>
    <row r="2091" spans="9:54" x14ac:dyDescent="0.2">
      <c r="I2091" s="7" t="e">
        <f>Fullmath[[#This Row],[Total CP]]/Fullmath[[#This Row],[Quantity]]</f>
        <v>#DIV/0!</v>
      </c>
      <c r="J20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1" s="6" t="e">
        <f>Fullmath[[#This Row],[Mat Cost]]/Fullmath[[#This Row],[Quantity]]</f>
        <v>#DIV/0!</v>
      </c>
      <c r="L20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1" s="14"/>
      <c r="O2091" s="15">
        <f>IFERROR(_xlfn.IFNA(VLOOKUP(Fullmath[[#This Row],[M1]],$H$2:$L2090,2,FALSE),VLOOKUP(Fullmath[[#This Row],[M1]],$H2092:$L$2227,2,FALSE)),0)</f>
        <v>0</v>
      </c>
      <c r="P2091" s="16">
        <f>IFERROR(_xlfn.IFNA(VLOOKUP(Fullmath[[#This Row],[M1]],$H$2:$L2090,4,FALSE),VLOOKUP(Fullmath[[#This Row],[M1]],$H2092:$L$2227,4,FALSE)),0)</f>
        <v>0</v>
      </c>
      <c r="S2091" s="15">
        <f>IFERROR(_xlfn.IFNA(VLOOKUP(Fullmath[[#This Row],[M2]],$H$2:$L2090,2,FALSE),VLOOKUP(Fullmath[[#This Row],[M2]],$H2092:$L$2227,2,FALSE)),0)</f>
        <v>0</v>
      </c>
      <c r="T2091" s="16">
        <f>IFERROR(_xlfn.IFNA(VLOOKUP(Fullmath[[#This Row],[M2]],$H$2:$L2090,4,FALSE),VLOOKUP(Fullmath[[#This Row],[M2]],$H2092:$L$2227,4,FALSE)),0)</f>
        <v>0</v>
      </c>
      <c r="W2091" s="15">
        <f>IFERROR(_xlfn.IFNA(VLOOKUP(Fullmath[[#This Row],[M3]],$H$2:$L2090,2,FALSE),VLOOKUP(Fullmath[[#This Row],[M3]],$H2092:$L$2227,2,FALSE)),0)</f>
        <v>0</v>
      </c>
      <c r="X2091" s="16">
        <f>IFERROR(_xlfn.IFNA(VLOOKUP(Fullmath[[#This Row],[M3]],$H$2:$L2090,4,FALSE),VLOOKUP(Fullmath[[#This Row],[M3]],$H2092:$L$2227,4,FALSE)),0)</f>
        <v>0</v>
      </c>
      <c r="AA2091" s="15">
        <f>IFERROR(_xlfn.IFNA(VLOOKUP(Fullmath[[#This Row],[M4]],$H$2:$L2090,2,FALSE),VLOOKUP(Fullmath[[#This Row],[M4]],$H2092:$L$2227,2,FALSE)),0)</f>
        <v>0</v>
      </c>
      <c r="AB2091" s="16">
        <f>IFERROR(_xlfn.IFNA(VLOOKUP(Fullmath[[#This Row],[M4]],$H$2:$L2090,4,FALSE),VLOOKUP(Fullmath[[#This Row],[M4]],$H2092:$L$2227,4,FALSE)),0)</f>
        <v>0</v>
      </c>
      <c r="AE2091" s="15">
        <f>IFERROR(_xlfn.IFNA(VLOOKUP(Fullmath[[#This Row],[M5]],$H$2:$L2090,2,FALSE),VLOOKUP(Fullmath[[#This Row],[M5]],$H2092:$L$2227,2,FALSE)),0)</f>
        <v>0</v>
      </c>
      <c r="AF2091" s="16">
        <f>IFERROR(_xlfn.IFNA(VLOOKUP(Fullmath[[#This Row],[M5]],$H$2:$L2090,4,FALSE),VLOOKUP(Fullmath[[#This Row],[M5]],$H2092:$L$2227,4,FALSE)),0)</f>
        <v>0</v>
      </c>
      <c r="AI2091" s="15">
        <f>IFERROR(_xlfn.IFNA(VLOOKUP(Fullmath[[#This Row],[M6]],$H$2:$L2090,2,FALSE),VLOOKUP(Fullmath[[#This Row],[M6]],$H2092:$L$2227,2,FALSE)),0)</f>
        <v>0</v>
      </c>
      <c r="AJ2091" s="16">
        <f>IFERROR(_xlfn.IFNA(VLOOKUP(Fullmath[[#This Row],[M6]],$H$2:$L2090,4,FALSE),VLOOKUP(Fullmath[[#This Row],[M6]],$H2092:$L$2227,4,FALSE)),0)</f>
        <v>0</v>
      </c>
      <c r="AM2091" s="6">
        <f>(IFERROR(VLOOKUP(AK2091,Components[[Name]:[Price]],2,FALSE),0))</f>
        <v>0</v>
      </c>
      <c r="AP2091" s="6">
        <f>(IFERROR(VLOOKUP(AN2091,Components[[Name]:[Price]],2,FALSE),0))</f>
        <v>0</v>
      </c>
      <c r="AS2091" s="6">
        <f>(IFERROR(VLOOKUP(AQ2091,Components[[Name]:[Price]],2,FALSE),0))</f>
        <v>0</v>
      </c>
      <c r="AV2091" s="6">
        <f>(IFERROR(VLOOKUP(AT2091,Components[[Name]:[Price]],2,FALSE),0))</f>
        <v>0</v>
      </c>
      <c r="AY2091" s="6">
        <f>(IFERROR(VLOOKUP(AW2091,Components[[Name]:[Price]],2,FALSE),0))</f>
        <v>0</v>
      </c>
      <c r="BB2091" s="6">
        <f>(IFERROR(VLOOKUP(AZ2091,Components[[Name]:[Price]],2,FALSE),0))</f>
        <v>0</v>
      </c>
    </row>
    <row r="2092" spans="9:54" x14ac:dyDescent="0.2">
      <c r="I2092" s="7" t="e">
        <f>Fullmath[[#This Row],[Total CP]]/Fullmath[[#This Row],[Quantity]]</f>
        <v>#DIV/0!</v>
      </c>
      <c r="J20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2" s="6" t="e">
        <f>Fullmath[[#This Row],[Mat Cost]]/Fullmath[[#This Row],[Quantity]]</f>
        <v>#DIV/0!</v>
      </c>
      <c r="L20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2" s="14"/>
      <c r="O2092" s="15">
        <f>IFERROR(_xlfn.IFNA(VLOOKUP(Fullmath[[#This Row],[M1]],$H$2:$L2091,2,FALSE),VLOOKUP(Fullmath[[#This Row],[M1]],$H2093:$L$2227,2,FALSE)),0)</f>
        <v>0</v>
      </c>
      <c r="P2092" s="16">
        <f>IFERROR(_xlfn.IFNA(VLOOKUP(Fullmath[[#This Row],[M1]],$H$2:$L2091,4,FALSE),VLOOKUP(Fullmath[[#This Row],[M1]],$H2093:$L$2227,4,FALSE)),0)</f>
        <v>0</v>
      </c>
      <c r="S2092" s="15">
        <f>IFERROR(_xlfn.IFNA(VLOOKUP(Fullmath[[#This Row],[M2]],$H$2:$L2091,2,FALSE),VLOOKUP(Fullmath[[#This Row],[M2]],$H2093:$L$2227,2,FALSE)),0)</f>
        <v>0</v>
      </c>
      <c r="T2092" s="16">
        <f>IFERROR(_xlfn.IFNA(VLOOKUP(Fullmath[[#This Row],[M2]],$H$2:$L2091,4,FALSE),VLOOKUP(Fullmath[[#This Row],[M2]],$H2093:$L$2227,4,FALSE)),0)</f>
        <v>0</v>
      </c>
      <c r="W2092" s="15">
        <f>IFERROR(_xlfn.IFNA(VLOOKUP(Fullmath[[#This Row],[M3]],$H$2:$L2091,2,FALSE),VLOOKUP(Fullmath[[#This Row],[M3]],$H2093:$L$2227,2,FALSE)),0)</f>
        <v>0</v>
      </c>
      <c r="X2092" s="16">
        <f>IFERROR(_xlfn.IFNA(VLOOKUP(Fullmath[[#This Row],[M3]],$H$2:$L2091,4,FALSE),VLOOKUP(Fullmath[[#This Row],[M3]],$H2093:$L$2227,4,FALSE)),0)</f>
        <v>0</v>
      </c>
      <c r="AA2092" s="15">
        <f>IFERROR(_xlfn.IFNA(VLOOKUP(Fullmath[[#This Row],[M4]],$H$2:$L2091,2,FALSE),VLOOKUP(Fullmath[[#This Row],[M4]],$H2093:$L$2227,2,FALSE)),0)</f>
        <v>0</v>
      </c>
      <c r="AB2092" s="16">
        <f>IFERROR(_xlfn.IFNA(VLOOKUP(Fullmath[[#This Row],[M4]],$H$2:$L2091,4,FALSE),VLOOKUP(Fullmath[[#This Row],[M4]],$H2093:$L$2227,4,FALSE)),0)</f>
        <v>0</v>
      </c>
      <c r="AE2092" s="15">
        <f>IFERROR(_xlfn.IFNA(VLOOKUP(Fullmath[[#This Row],[M5]],$H$2:$L2091,2,FALSE),VLOOKUP(Fullmath[[#This Row],[M5]],$H2093:$L$2227,2,FALSE)),0)</f>
        <v>0</v>
      </c>
      <c r="AF2092" s="16">
        <f>IFERROR(_xlfn.IFNA(VLOOKUP(Fullmath[[#This Row],[M5]],$H$2:$L2091,4,FALSE),VLOOKUP(Fullmath[[#This Row],[M5]],$H2093:$L$2227,4,FALSE)),0)</f>
        <v>0</v>
      </c>
      <c r="AI2092" s="15">
        <f>IFERROR(_xlfn.IFNA(VLOOKUP(Fullmath[[#This Row],[M6]],$H$2:$L2091,2,FALSE),VLOOKUP(Fullmath[[#This Row],[M6]],$H2093:$L$2227,2,FALSE)),0)</f>
        <v>0</v>
      </c>
      <c r="AJ2092" s="16">
        <f>IFERROR(_xlfn.IFNA(VLOOKUP(Fullmath[[#This Row],[M6]],$H$2:$L2091,4,FALSE),VLOOKUP(Fullmath[[#This Row],[M6]],$H2093:$L$2227,4,FALSE)),0)</f>
        <v>0</v>
      </c>
      <c r="AM2092" s="6">
        <f>(IFERROR(VLOOKUP(AK2092,Components[[Name]:[Price]],2,FALSE),0))</f>
        <v>0</v>
      </c>
      <c r="AP2092" s="6">
        <f>(IFERROR(VLOOKUP(AN2092,Components[[Name]:[Price]],2,FALSE),0))</f>
        <v>0</v>
      </c>
      <c r="AS2092" s="6">
        <f>(IFERROR(VLOOKUP(AQ2092,Components[[Name]:[Price]],2,FALSE),0))</f>
        <v>0</v>
      </c>
      <c r="AV2092" s="6">
        <f>(IFERROR(VLOOKUP(AT2092,Components[[Name]:[Price]],2,FALSE),0))</f>
        <v>0</v>
      </c>
      <c r="AY2092" s="6">
        <f>(IFERROR(VLOOKUP(AW2092,Components[[Name]:[Price]],2,FALSE),0))</f>
        <v>0</v>
      </c>
      <c r="BB2092" s="6">
        <f>(IFERROR(VLOOKUP(AZ2092,Components[[Name]:[Price]],2,FALSE),0))</f>
        <v>0</v>
      </c>
    </row>
    <row r="2093" spans="9:54" x14ac:dyDescent="0.2">
      <c r="I2093" s="7" t="e">
        <f>Fullmath[[#This Row],[Total CP]]/Fullmath[[#This Row],[Quantity]]</f>
        <v>#DIV/0!</v>
      </c>
      <c r="J20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3" s="6" t="e">
        <f>Fullmath[[#This Row],[Mat Cost]]/Fullmath[[#This Row],[Quantity]]</f>
        <v>#DIV/0!</v>
      </c>
      <c r="L20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3" s="14"/>
      <c r="O2093" s="15">
        <f>IFERROR(_xlfn.IFNA(VLOOKUP(Fullmath[[#This Row],[M1]],$H$2:$L2092,2,FALSE),VLOOKUP(Fullmath[[#This Row],[M1]],$H2094:$L$2227,2,FALSE)),0)</f>
        <v>0</v>
      </c>
      <c r="P2093" s="16">
        <f>IFERROR(_xlfn.IFNA(VLOOKUP(Fullmath[[#This Row],[M1]],$H$2:$L2092,4,FALSE),VLOOKUP(Fullmath[[#This Row],[M1]],$H2094:$L$2227,4,FALSE)),0)</f>
        <v>0</v>
      </c>
      <c r="S2093" s="15">
        <f>IFERROR(_xlfn.IFNA(VLOOKUP(Fullmath[[#This Row],[M2]],$H$2:$L2092,2,FALSE),VLOOKUP(Fullmath[[#This Row],[M2]],$H2094:$L$2227,2,FALSE)),0)</f>
        <v>0</v>
      </c>
      <c r="T2093" s="16">
        <f>IFERROR(_xlfn.IFNA(VLOOKUP(Fullmath[[#This Row],[M2]],$H$2:$L2092,4,FALSE),VLOOKUP(Fullmath[[#This Row],[M2]],$H2094:$L$2227,4,FALSE)),0)</f>
        <v>0</v>
      </c>
      <c r="W2093" s="15">
        <f>IFERROR(_xlfn.IFNA(VLOOKUP(Fullmath[[#This Row],[M3]],$H$2:$L2092,2,FALSE),VLOOKUP(Fullmath[[#This Row],[M3]],$H2094:$L$2227,2,FALSE)),0)</f>
        <v>0</v>
      </c>
      <c r="X2093" s="16">
        <f>IFERROR(_xlfn.IFNA(VLOOKUP(Fullmath[[#This Row],[M3]],$H$2:$L2092,4,FALSE),VLOOKUP(Fullmath[[#This Row],[M3]],$H2094:$L$2227,4,FALSE)),0)</f>
        <v>0</v>
      </c>
      <c r="AA2093" s="15">
        <f>IFERROR(_xlfn.IFNA(VLOOKUP(Fullmath[[#This Row],[M4]],$H$2:$L2092,2,FALSE),VLOOKUP(Fullmath[[#This Row],[M4]],$H2094:$L$2227,2,FALSE)),0)</f>
        <v>0</v>
      </c>
      <c r="AB2093" s="16">
        <f>IFERROR(_xlfn.IFNA(VLOOKUP(Fullmath[[#This Row],[M4]],$H$2:$L2092,4,FALSE),VLOOKUP(Fullmath[[#This Row],[M4]],$H2094:$L$2227,4,FALSE)),0)</f>
        <v>0</v>
      </c>
      <c r="AE2093" s="15">
        <f>IFERROR(_xlfn.IFNA(VLOOKUP(Fullmath[[#This Row],[M5]],$H$2:$L2092,2,FALSE),VLOOKUP(Fullmath[[#This Row],[M5]],$H2094:$L$2227,2,FALSE)),0)</f>
        <v>0</v>
      </c>
      <c r="AF2093" s="16">
        <f>IFERROR(_xlfn.IFNA(VLOOKUP(Fullmath[[#This Row],[M5]],$H$2:$L2092,4,FALSE),VLOOKUP(Fullmath[[#This Row],[M5]],$H2094:$L$2227,4,FALSE)),0)</f>
        <v>0</v>
      </c>
      <c r="AI2093" s="15">
        <f>IFERROR(_xlfn.IFNA(VLOOKUP(Fullmath[[#This Row],[M6]],$H$2:$L2092,2,FALSE),VLOOKUP(Fullmath[[#This Row],[M6]],$H2094:$L$2227,2,FALSE)),0)</f>
        <v>0</v>
      </c>
      <c r="AJ2093" s="16">
        <f>IFERROR(_xlfn.IFNA(VLOOKUP(Fullmath[[#This Row],[M6]],$H$2:$L2092,4,FALSE),VLOOKUP(Fullmath[[#This Row],[M6]],$H2094:$L$2227,4,FALSE)),0)</f>
        <v>0</v>
      </c>
      <c r="AM2093" s="6">
        <f>(IFERROR(VLOOKUP(AK2093,Components[[Name]:[Price]],2,FALSE),0))</f>
        <v>0</v>
      </c>
      <c r="AP2093" s="6">
        <f>(IFERROR(VLOOKUP(AN2093,Components[[Name]:[Price]],2,FALSE),0))</f>
        <v>0</v>
      </c>
      <c r="AS2093" s="6">
        <f>(IFERROR(VLOOKUP(AQ2093,Components[[Name]:[Price]],2,FALSE),0))</f>
        <v>0</v>
      </c>
      <c r="AV2093" s="6">
        <f>(IFERROR(VLOOKUP(AT2093,Components[[Name]:[Price]],2,FALSE),0))</f>
        <v>0</v>
      </c>
      <c r="AY2093" s="6">
        <f>(IFERROR(VLOOKUP(AW2093,Components[[Name]:[Price]],2,FALSE),0))</f>
        <v>0</v>
      </c>
      <c r="BB2093" s="6">
        <f>(IFERROR(VLOOKUP(AZ2093,Components[[Name]:[Price]],2,FALSE),0))</f>
        <v>0</v>
      </c>
    </row>
    <row r="2094" spans="9:54" x14ac:dyDescent="0.2">
      <c r="I2094" s="7" t="e">
        <f>Fullmath[[#This Row],[Total CP]]/Fullmath[[#This Row],[Quantity]]</f>
        <v>#DIV/0!</v>
      </c>
      <c r="J20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4" s="6" t="e">
        <f>Fullmath[[#This Row],[Mat Cost]]/Fullmath[[#This Row],[Quantity]]</f>
        <v>#DIV/0!</v>
      </c>
      <c r="L20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4" s="14"/>
      <c r="O2094" s="15">
        <f>IFERROR(_xlfn.IFNA(VLOOKUP(Fullmath[[#This Row],[M1]],$H$2:$L2093,2,FALSE),VLOOKUP(Fullmath[[#This Row],[M1]],$H2095:$L$2227,2,FALSE)),0)</f>
        <v>0</v>
      </c>
      <c r="P2094" s="16">
        <f>IFERROR(_xlfn.IFNA(VLOOKUP(Fullmath[[#This Row],[M1]],$H$2:$L2093,4,FALSE),VLOOKUP(Fullmath[[#This Row],[M1]],$H2095:$L$2227,4,FALSE)),0)</f>
        <v>0</v>
      </c>
      <c r="S2094" s="15">
        <f>IFERROR(_xlfn.IFNA(VLOOKUP(Fullmath[[#This Row],[M2]],$H$2:$L2093,2,FALSE),VLOOKUP(Fullmath[[#This Row],[M2]],$H2095:$L$2227,2,FALSE)),0)</f>
        <v>0</v>
      </c>
      <c r="T2094" s="16">
        <f>IFERROR(_xlfn.IFNA(VLOOKUP(Fullmath[[#This Row],[M2]],$H$2:$L2093,4,FALSE),VLOOKUP(Fullmath[[#This Row],[M2]],$H2095:$L$2227,4,FALSE)),0)</f>
        <v>0</v>
      </c>
      <c r="W2094" s="15">
        <f>IFERROR(_xlfn.IFNA(VLOOKUP(Fullmath[[#This Row],[M3]],$H$2:$L2093,2,FALSE),VLOOKUP(Fullmath[[#This Row],[M3]],$H2095:$L$2227,2,FALSE)),0)</f>
        <v>0</v>
      </c>
      <c r="X2094" s="16">
        <f>IFERROR(_xlfn.IFNA(VLOOKUP(Fullmath[[#This Row],[M3]],$H$2:$L2093,4,FALSE),VLOOKUP(Fullmath[[#This Row],[M3]],$H2095:$L$2227,4,FALSE)),0)</f>
        <v>0</v>
      </c>
      <c r="AA2094" s="15">
        <f>IFERROR(_xlfn.IFNA(VLOOKUP(Fullmath[[#This Row],[M4]],$H$2:$L2093,2,FALSE),VLOOKUP(Fullmath[[#This Row],[M4]],$H2095:$L$2227,2,FALSE)),0)</f>
        <v>0</v>
      </c>
      <c r="AB2094" s="16">
        <f>IFERROR(_xlfn.IFNA(VLOOKUP(Fullmath[[#This Row],[M4]],$H$2:$L2093,4,FALSE),VLOOKUP(Fullmath[[#This Row],[M4]],$H2095:$L$2227,4,FALSE)),0)</f>
        <v>0</v>
      </c>
      <c r="AE2094" s="15">
        <f>IFERROR(_xlfn.IFNA(VLOOKUP(Fullmath[[#This Row],[M5]],$H$2:$L2093,2,FALSE),VLOOKUP(Fullmath[[#This Row],[M5]],$H2095:$L$2227,2,FALSE)),0)</f>
        <v>0</v>
      </c>
      <c r="AF2094" s="16">
        <f>IFERROR(_xlfn.IFNA(VLOOKUP(Fullmath[[#This Row],[M5]],$H$2:$L2093,4,FALSE),VLOOKUP(Fullmath[[#This Row],[M5]],$H2095:$L$2227,4,FALSE)),0)</f>
        <v>0</v>
      </c>
      <c r="AI2094" s="15">
        <f>IFERROR(_xlfn.IFNA(VLOOKUP(Fullmath[[#This Row],[M6]],$H$2:$L2093,2,FALSE),VLOOKUP(Fullmath[[#This Row],[M6]],$H2095:$L$2227,2,FALSE)),0)</f>
        <v>0</v>
      </c>
      <c r="AJ2094" s="16">
        <f>IFERROR(_xlfn.IFNA(VLOOKUP(Fullmath[[#This Row],[M6]],$H$2:$L2093,4,FALSE),VLOOKUP(Fullmath[[#This Row],[M6]],$H2095:$L$2227,4,FALSE)),0)</f>
        <v>0</v>
      </c>
      <c r="AM2094" s="6">
        <f>(IFERROR(VLOOKUP(AK2094,Components[[Name]:[Price]],2,FALSE),0))</f>
        <v>0</v>
      </c>
      <c r="AP2094" s="6">
        <f>(IFERROR(VLOOKUP(AN2094,Components[[Name]:[Price]],2,FALSE),0))</f>
        <v>0</v>
      </c>
      <c r="AS2094" s="6">
        <f>(IFERROR(VLOOKUP(AQ2094,Components[[Name]:[Price]],2,FALSE),0))</f>
        <v>0</v>
      </c>
      <c r="AV2094" s="6">
        <f>(IFERROR(VLOOKUP(AT2094,Components[[Name]:[Price]],2,FALSE),0))</f>
        <v>0</v>
      </c>
      <c r="AY2094" s="6">
        <f>(IFERROR(VLOOKUP(AW2094,Components[[Name]:[Price]],2,FALSE),0))</f>
        <v>0</v>
      </c>
      <c r="BB2094" s="6">
        <f>(IFERROR(VLOOKUP(AZ2094,Components[[Name]:[Price]],2,FALSE),0))</f>
        <v>0</v>
      </c>
    </row>
    <row r="2095" spans="9:54" x14ac:dyDescent="0.2">
      <c r="I2095" s="7" t="e">
        <f>Fullmath[[#This Row],[Total CP]]/Fullmath[[#This Row],[Quantity]]</f>
        <v>#DIV/0!</v>
      </c>
      <c r="J20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5" s="6" t="e">
        <f>Fullmath[[#This Row],[Mat Cost]]/Fullmath[[#This Row],[Quantity]]</f>
        <v>#DIV/0!</v>
      </c>
      <c r="L20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5" s="14"/>
      <c r="O2095" s="15">
        <f>IFERROR(_xlfn.IFNA(VLOOKUP(Fullmath[[#This Row],[M1]],$H$2:$L2094,2,FALSE),VLOOKUP(Fullmath[[#This Row],[M1]],$H2096:$L$2227,2,FALSE)),0)</f>
        <v>0</v>
      </c>
      <c r="P2095" s="16">
        <f>IFERROR(_xlfn.IFNA(VLOOKUP(Fullmath[[#This Row],[M1]],$H$2:$L2094,4,FALSE),VLOOKUP(Fullmath[[#This Row],[M1]],$H2096:$L$2227,4,FALSE)),0)</f>
        <v>0</v>
      </c>
      <c r="S2095" s="15">
        <f>IFERROR(_xlfn.IFNA(VLOOKUP(Fullmath[[#This Row],[M2]],$H$2:$L2094,2,FALSE),VLOOKUP(Fullmath[[#This Row],[M2]],$H2096:$L$2227,2,FALSE)),0)</f>
        <v>0</v>
      </c>
      <c r="T2095" s="16">
        <f>IFERROR(_xlfn.IFNA(VLOOKUP(Fullmath[[#This Row],[M2]],$H$2:$L2094,4,FALSE),VLOOKUP(Fullmath[[#This Row],[M2]],$H2096:$L$2227,4,FALSE)),0)</f>
        <v>0</v>
      </c>
      <c r="W2095" s="15">
        <f>IFERROR(_xlfn.IFNA(VLOOKUP(Fullmath[[#This Row],[M3]],$H$2:$L2094,2,FALSE),VLOOKUP(Fullmath[[#This Row],[M3]],$H2096:$L$2227,2,FALSE)),0)</f>
        <v>0</v>
      </c>
      <c r="X2095" s="16">
        <f>IFERROR(_xlfn.IFNA(VLOOKUP(Fullmath[[#This Row],[M3]],$H$2:$L2094,4,FALSE),VLOOKUP(Fullmath[[#This Row],[M3]],$H2096:$L$2227,4,FALSE)),0)</f>
        <v>0</v>
      </c>
      <c r="AA2095" s="15">
        <f>IFERROR(_xlfn.IFNA(VLOOKUP(Fullmath[[#This Row],[M4]],$H$2:$L2094,2,FALSE),VLOOKUP(Fullmath[[#This Row],[M4]],$H2096:$L$2227,2,FALSE)),0)</f>
        <v>0</v>
      </c>
      <c r="AB2095" s="16">
        <f>IFERROR(_xlfn.IFNA(VLOOKUP(Fullmath[[#This Row],[M4]],$H$2:$L2094,4,FALSE),VLOOKUP(Fullmath[[#This Row],[M4]],$H2096:$L$2227,4,FALSE)),0)</f>
        <v>0</v>
      </c>
      <c r="AE2095" s="15">
        <f>IFERROR(_xlfn.IFNA(VLOOKUP(Fullmath[[#This Row],[M5]],$H$2:$L2094,2,FALSE),VLOOKUP(Fullmath[[#This Row],[M5]],$H2096:$L$2227,2,FALSE)),0)</f>
        <v>0</v>
      </c>
      <c r="AF2095" s="16">
        <f>IFERROR(_xlfn.IFNA(VLOOKUP(Fullmath[[#This Row],[M5]],$H$2:$L2094,4,FALSE),VLOOKUP(Fullmath[[#This Row],[M5]],$H2096:$L$2227,4,FALSE)),0)</f>
        <v>0</v>
      </c>
      <c r="AI2095" s="15">
        <f>IFERROR(_xlfn.IFNA(VLOOKUP(Fullmath[[#This Row],[M6]],$H$2:$L2094,2,FALSE),VLOOKUP(Fullmath[[#This Row],[M6]],$H2096:$L$2227,2,FALSE)),0)</f>
        <v>0</v>
      </c>
      <c r="AJ2095" s="16">
        <f>IFERROR(_xlfn.IFNA(VLOOKUP(Fullmath[[#This Row],[M6]],$H$2:$L2094,4,FALSE),VLOOKUP(Fullmath[[#This Row],[M6]],$H2096:$L$2227,4,FALSE)),0)</f>
        <v>0</v>
      </c>
      <c r="AM2095" s="6">
        <f>(IFERROR(VLOOKUP(AK2095,Components[[Name]:[Price]],2,FALSE),0))</f>
        <v>0</v>
      </c>
      <c r="AP2095" s="6">
        <f>(IFERROR(VLOOKUP(AN2095,Components[[Name]:[Price]],2,FALSE),0))</f>
        <v>0</v>
      </c>
      <c r="AS2095" s="6">
        <f>(IFERROR(VLOOKUP(AQ2095,Components[[Name]:[Price]],2,FALSE),0))</f>
        <v>0</v>
      </c>
      <c r="AV2095" s="6">
        <f>(IFERROR(VLOOKUP(AT2095,Components[[Name]:[Price]],2,FALSE),0))</f>
        <v>0</v>
      </c>
      <c r="AY2095" s="6">
        <f>(IFERROR(VLOOKUP(AW2095,Components[[Name]:[Price]],2,FALSE),0))</f>
        <v>0</v>
      </c>
      <c r="BB2095" s="6">
        <f>(IFERROR(VLOOKUP(AZ2095,Components[[Name]:[Price]],2,FALSE),0))</f>
        <v>0</v>
      </c>
    </row>
    <row r="2096" spans="9:54" x14ac:dyDescent="0.2">
      <c r="I2096" s="7" t="e">
        <f>Fullmath[[#This Row],[Total CP]]/Fullmath[[#This Row],[Quantity]]</f>
        <v>#DIV/0!</v>
      </c>
      <c r="J20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6" s="6" t="e">
        <f>Fullmath[[#This Row],[Mat Cost]]/Fullmath[[#This Row],[Quantity]]</f>
        <v>#DIV/0!</v>
      </c>
      <c r="L20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6" s="14"/>
      <c r="O2096" s="15">
        <f>IFERROR(_xlfn.IFNA(VLOOKUP(Fullmath[[#This Row],[M1]],$H$2:$L2095,2,FALSE),VLOOKUP(Fullmath[[#This Row],[M1]],$H2097:$L$2227,2,FALSE)),0)</f>
        <v>0</v>
      </c>
      <c r="P2096" s="16">
        <f>IFERROR(_xlfn.IFNA(VLOOKUP(Fullmath[[#This Row],[M1]],$H$2:$L2095,4,FALSE),VLOOKUP(Fullmath[[#This Row],[M1]],$H2097:$L$2227,4,FALSE)),0)</f>
        <v>0</v>
      </c>
      <c r="S2096" s="15">
        <f>IFERROR(_xlfn.IFNA(VLOOKUP(Fullmath[[#This Row],[M2]],$H$2:$L2095,2,FALSE),VLOOKUP(Fullmath[[#This Row],[M2]],$H2097:$L$2227,2,FALSE)),0)</f>
        <v>0</v>
      </c>
      <c r="T2096" s="16">
        <f>IFERROR(_xlfn.IFNA(VLOOKUP(Fullmath[[#This Row],[M2]],$H$2:$L2095,4,FALSE),VLOOKUP(Fullmath[[#This Row],[M2]],$H2097:$L$2227,4,FALSE)),0)</f>
        <v>0</v>
      </c>
      <c r="W2096" s="15">
        <f>IFERROR(_xlfn.IFNA(VLOOKUP(Fullmath[[#This Row],[M3]],$H$2:$L2095,2,FALSE),VLOOKUP(Fullmath[[#This Row],[M3]],$H2097:$L$2227,2,FALSE)),0)</f>
        <v>0</v>
      </c>
      <c r="X2096" s="16">
        <f>IFERROR(_xlfn.IFNA(VLOOKUP(Fullmath[[#This Row],[M3]],$H$2:$L2095,4,FALSE),VLOOKUP(Fullmath[[#This Row],[M3]],$H2097:$L$2227,4,FALSE)),0)</f>
        <v>0</v>
      </c>
      <c r="AA2096" s="15">
        <f>IFERROR(_xlfn.IFNA(VLOOKUP(Fullmath[[#This Row],[M4]],$H$2:$L2095,2,FALSE),VLOOKUP(Fullmath[[#This Row],[M4]],$H2097:$L$2227,2,FALSE)),0)</f>
        <v>0</v>
      </c>
      <c r="AB2096" s="16">
        <f>IFERROR(_xlfn.IFNA(VLOOKUP(Fullmath[[#This Row],[M4]],$H$2:$L2095,4,FALSE),VLOOKUP(Fullmath[[#This Row],[M4]],$H2097:$L$2227,4,FALSE)),0)</f>
        <v>0</v>
      </c>
      <c r="AE2096" s="15">
        <f>IFERROR(_xlfn.IFNA(VLOOKUP(Fullmath[[#This Row],[M5]],$H$2:$L2095,2,FALSE),VLOOKUP(Fullmath[[#This Row],[M5]],$H2097:$L$2227,2,FALSE)),0)</f>
        <v>0</v>
      </c>
      <c r="AF2096" s="16">
        <f>IFERROR(_xlfn.IFNA(VLOOKUP(Fullmath[[#This Row],[M5]],$H$2:$L2095,4,FALSE),VLOOKUP(Fullmath[[#This Row],[M5]],$H2097:$L$2227,4,FALSE)),0)</f>
        <v>0</v>
      </c>
      <c r="AI2096" s="15">
        <f>IFERROR(_xlfn.IFNA(VLOOKUP(Fullmath[[#This Row],[M6]],$H$2:$L2095,2,FALSE),VLOOKUP(Fullmath[[#This Row],[M6]],$H2097:$L$2227,2,FALSE)),0)</f>
        <v>0</v>
      </c>
      <c r="AJ2096" s="16">
        <f>IFERROR(_xlfn.IFNA(VLOOKUP(Fullmath[[#This Row],[M6]],$H$2:$L2095,4,FALSE),VLOOKUP(Fullmath[[#This Row],[M6]],$H2097:$L$2227,4,FALSE)),0)</f>
        <v>0</v>
      </c>
      <c r="AM2096" s="6">
        <f>(IFERROR(VLOOKUP(AK2096,Components[[Name]:[Price]],2,FALSE),0))</f>
        <v>0</v>
      </c>
      <c r="AP2096" s="6">
        <f>(IFERROR(VLOOKUP(AN2096,Components[[Name]:[Price]],2,FALSE),0))</f>
        <v>0</v>
      </c>
      <c r="AS2096" s="6">
        <f>(IFERROR(VLOOKUP(AQ2096,Components[[Name]:[Price]],2,FALSE),0))</f>
        <v>0</v>
      </c>
      <c r="AV2096" s="6">
        <f>(IFERROR(VLOOKUP(AT2096,Components[[Name]:[Price]],2,FALSE),0))</f>
        <v>0</v>
      </c>
      <c r="AY2096" s="6">
        <f>(IFERROR(VLOOKUP(AW2096,Components[[Name]:[Price]],2,FALSE),0))</f>
        <v>0</v>
      </c>
      <c r="BB2096" s="6">
        <f>(IFERROR(VLOOKUP(AZ2096,Components[[Name]:[Price]],2,FALSE),0))</f>
        <v>0</v>
      </c>
    </row>
    <row r="2097" spans="9:54" x14ac:dyDescent="0.2">
      <c r="I2097" s="7" t="e">
        <f>Fullmath[[#This Row],[Total CP]]/Fullmath[[#This Row],[Quantity]]</f>
        <v>#DIV/0!</v>
      </c>
      <c r="J20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7" s="6" t="e">
        <f>Fullmath[[#This Row],[Mat Cost]]/Fullmath[[#This Row],[Quantity]]</f>
        <v>#DIV/0!</v>
      </c>
      <c r="L20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7" s="14"/>
      <c r="O2097" s="15">
        <f>IFERROR(_xlfn.IFNA(VLOOKUP(Fullmath[[#This Row],[M1]],$H$2:$L2096,2,FALSE),VLOOKUP(Fullmath[[#This Row],[M1]],$H2098:$L$2227,2,FALSE)),0)</f>
        <v>0</v>
      </c>
      <c r="P2097" s="16">
        <f>IFERROR(_xlfn.IFNA(VLOOKUP(Fullmath[[#This Row],[M1]],$H$2:$L2096,4,FALSE),VLOOKUP(Fullmath[[#This Row],[M1]],$H2098:$L$2227,4,FALSE)),0)</f>
        <v>0</v>
      </c>
      <c r="S2097" s="15">
        <f>IFERROR(_xlfn.IFNA(VLOOKUP(Fullmath[[#This Row],[M2]],$H$2:$L2096,2,FALSE),VLOOKUP(Fullmath[[#This Row],[M2]],$H2098:$L$2227,2,FALSE)),0)</f>
        <v>0</v>
      </c>
      <c r="T2097" s="16">
        <f>IFERROR(_xlfn.IFNA(VLOOKUP(Fullmath[[#This Row],[M2]],$H$2:$L2096,4,FALSE),VLOOKUP(Fullmath[[#This Row],[M2]],$H2098:$L$2227,4,FALSE)),0)</f>
        <v>0</v>
      </c>
      <c r="W2097" s="15">
        <f>IFERROR(_xlfn.IFNA(VLOOKUP(Fullmath[[#This Row],[M3]],$H$2:$L2096,2,FALSE),VLOOKUP(Fullmath[[#This Row],[M3]],$H2098:$L$2227,2,FALSE)),0)</f>
        <v>0</v>
      </c>
      <c r="X2097" s="16">
        <f>IFERROR(_xlfn.IFNA(VLOOKUP(Fullmath[[#This Row],[M3]],$H$2:$L2096,4,FALSE),VLOOKUP(Fullmath[[#This Row],[M3]],$H2098:$L$2227,4,FALSE)),0)</f>
        <v>0</v>
      </c>
      <c r="AA2097" s="15">
        <f>IFERROR(_xlfn.IFNA(VLOOKUP(Fullmath[[#This Row],[M4]],$H$2:$L2096,2,FALSE),VLOOKUP(Fullmath[[#This Row],[M4]],$H2098:$L$2227,2,FALSE)),0)</f>
        <v>0</v>
      </c>
      <c r="AB2097" s="16">
        <f>IFERROR(_xlfn.IFNA(VLOOKUP(Fullmath[[#This Row],[M4]],$H$2:$L2096,4,FALSE),VLOOKUP(Fullmath[[#This Row],[M4]],$H2098:$L$2227,4,FALSE)),0)</f>
        <v>0</v>
      </c>
      <c r="AE2097" s="15">
        <f>IFERROR(_xlfn.IFNA(VLOOKUP(Fullmath[[#This Row],[M5]],$H$2:$L2096,2,FALSE),VLOOKUP(Fullmath[[#This Row],[M5]],$H2098:$L$2227,2,FALSE)),0)</f>
        <v>0</v>
      </c>
      <c r="AF2097" s="16">
        <f>IFERROR(_xlfn.IFNA(VLOOKUP(Fullmath[[#This Row],[M5]],$H$2:$L2096,4,FALSE),VLOOKUP(Fullmath[[#This Row],[M5]],$H2098:$L$2227,4,FALSE)),0)</f>
        <v>0</v>
      </c>
      <c r="AI2097" s="15">
        <f>IFERROR(_xlfn.IFNA(VLOOKUP(Fullmath[[#This Row],[M6]],$H$2:$L2096,2,FALSE),VLOOKUP(Fullmath[[#This Row],[M6]],$H2098:$L$2227,2,FALSE)),0)</f>
        <v>0</v>
      </c>
      <c r="AJ2097" s="16">
        <f>IFERROR(_xlfn.IFNA(VLOOKUP(Fullmath[[#This Row],[M6]],$H$2:$L2096,4,FALSE),VLOOKUP(Fullmath[[#This Row],[M6]],$H2098:$L$2227,4,FALSE)),0)</f>
        <v>0</v>
      </c>
      <c r="AM2097" s="6">
        <f>(IFERROR(VLOOKUP(AK2097,Components[[Name]:[Price]],2,FALSE),0))</f>
        <v>0</v>
      </c>
      <c r="AP2097" s="6">
        <f>(IFERROR(VLOOKUP(AN2097,Components[[Name]:[Price]],2,FALSE),0))</f>
        <v>0</v>
      </c>
      <c r="AS2097" s="6">
        <f>(IFERROR(VLOOKUP(AQ2097,Components[[Name]:[Price]],2,FALSE),0))</f>
        <v>0</v>
      </c>
      <c r="AV2097" s="6">
        <f>(IFERROR(VLOOKUP(AT2097,Components[[Name]:[Price]],2,FALSE),0))</f>
        <v>0</v>
      </c>
      <c r="AY2097" s="6">
        <f>(IFERROR(VLOOKUP(AW2097,Components[[Name]:[Price]],2,FALSE),0))</f>
        <v>0</v>
      </c>
      <c r="BB2097" s="6">
        <f>(IFERROR(VLOOKUP(AZ2097,Components[[Name]:[Price]],2,FALSE),0))</f>
        <v>0</v>
      </c>
    </row>
    <row r="2098" spans="9:54" x14ac:dyDescent="0.2">
      <c r="I2098" s="7" t="e">
        <f>Fullmath[[#This Row],[Total CP]]/Fullmath[[#This Row],[Quantity]]</f>
        <v>#DIV/0!</v>
      </c>
      <c r="J20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8" s="6" t="e">
        <f>Fullmath[[#This Row],[Mat Cost]]/Fullmath[[#This Row],[Quantity]]</f>
        <v>#DIV/0!</v>
      </c>
      <c r="L20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8" s="14"/>
      <c r="O2098" s="15">
        <f>IFERROR(_xlfn.IFNA(VLOOKUP(Fullmath[[#This Row],[M1]],$H$2:$L2097,2,FALSE),VLOOKUP(Fullmath[[#This Row],[M1]],$H2099:$L$2227,2,FALSE)),0)</f>
        <v>0</v>
      </c>
      <c r="P2098" s="16">
        <f>IFERROR(_xlfn.IFNA(VLOOKUP(Fullmath[[#This Row],[M1]],$H$2:$L2097,4,FALSE),VLOOKUP(Fullmath[[#This Row],[M1]],$H2099:$L$2227,4,FALSE)),0)</f>
        <v>0</v>
      </c>
      <c r="S2098" s="15">
        <f>IFERROR(_xlfn.IFNA(VLOOKUP(Fullmath[[#This Row],[M2]],$H$2:$L2097,2,FALSE),VLOOKUP(Fullmath[[#This Row],[M2]],$H2099:$L$2227,2,FALSE)),0)</f>
        <v>0</v>
      </c>
      <c r="T2098" s="16">
        <f>IFERROR(_xlfn.IFNA(VLOOKUP(Fullmath[[#This Row],[M2]],$H$2:$L2097,4,FALSE),VLOOKUP(Fullmath[[#This Row],[M2]],$H2099:$L$2227,4,FALSE)),0)</f>
        <v>0</v>
      </c>
      <c r="W2098" s="15">
        <f>IFERROR(_xlfn.IFNA(VLOOKUP(Fullmath[[#This Row],[M3]],$H$2:$L2097,2,FALSE),VLOOKUP(Fullmath[[#This Row],[M3]],$H2099:$L$2227,2,FALSE)),0)</f>
        <v>0</v>
      </c>
      <c r="X2098" s="16">
        <f>IFERROR(_xlfn.IFNA(VLOOKUP(Fullmath[[#This Row],[M3]],$H$2:$L2097,4,FALSE),VLOOKUP(Fullmath[[#This Row],[M3]],$H2099:$L$2227,4,FALSE)),0)</f>
        <v>0</v>
      </c>
      <c r="AA2098" s="15">
        <f>IFERROR(_xlfn.IFNA(VLOOKUP(Fullmath[[#This Row],[M4]],$H$2:$L2097,2,FALSE),VLOOKUP(Fullmath[[#This Row],[M4]],$H2099:$L$2227,2,FALSE)),0)</f>
        <v>0</v>
      </c>
      <c r="AB2098" s="16">
        <f>IFERROR(_xlfn.IFNA(VLOOKUP(Fullmath[[#This Row],[M4]],$H$2:$L2097,4,FALSE),VLOOKUP(Fullmath[[#This Row],[M4]],$H2099:$L$2227,4,FALSE)),0)</f>
        <v>0</v>
      </c>
      <c r="AE2098" s="15">
        <f>IFERROR(_xlfn.IFNA(VLOOKUP(Fullmath[[#This Row],[M5]],$H$2:$L2097,2,FALSE),VLOOKUP(Fullmath[[#This Row],[M5]],$H2099:$L$2227,2,FALSE)),0)</f>
        <v>0</v>
      </c>
      <c r="AF2098" s="16">
        <f>IFERROR(_xlfn.IFNA(VLOOKUP(Fullmath[[#This Row],[M5]],$H$2:$L2097,4,FALSE),VLOOKUP(Fullmath[[#This Row],[M5]],$H2099:$L$2227,4,FALSE)),0)</f>
        <v>0</v>
      </c>
      <c r="AI2098" s="15">
        <f>IFERROR(_xlfn.IFNA(VLOOKUP(Fullmath[[#This Row],[M6]],$H$2:$L2097,2,FALSE),VLOOKUP(Fullmath[[#This Row],[M6]],$H2099:$L$2227,2,FALSE)),0)</f>
        <v>0</v>
      </c>
      <c r="AJ2098" s="16">
        <f>IFERROR(_xlfn.IFNA(VLOOKUP(Fullmath[[#This Row],[M6]],$H$2:$L2097,4,FALSE),VLOOKUP(Fullmath[[#This Row],[M6]],$H2099:$L$2227,4,FALSE)),0)</f>
        <v>0</v>
      </c>
      <c r="AM2098" s="6">
        <f>(IFERROR(VLOOKUP(AK2098,Components[[Name]:[Price]],2,FALSE),0))</f>
        <v>0</v>
      </c>
      <c r="AP2098" s="6">
        <f>(IFERROR(VLOOKUP(AN2098,Components[[Name]:[Price]],2,FALSE),0))</f>
        <v>0</v>
      </c>
      <c r="AS2098" s="6">
        <f>(IFERROR(VLOOKUP(AQ2098,Components[[Name]:[Price]],2,FALSE),0))</f>
        <v>0</v>
      </c>
      <c r="AV2098" s="6">
        <f>(IFERROR(VLOOKUP(AT2098,Components[[Name]:[Price]],2,FALSE),0))</f>
        <v>0</v>
      </c>
      <c r="AY2098" s="6">
        <f>(IFERROR(VLOOKUP(AW2098,Components[[Name]:[Price]],2,FALSE),0))</f>
        <v>0</v>
      </c>
      <c r="BB2098" s="6">
        <f>(IFERROR(VLOOKUP(AZ2098,Components[[Name]:[Price]],2,FALSE),0))</f>
        <v>0</v>
      </c>
    </row>
    <row r="2099" spans="9:54" x14ac:dyDescent="0.2">
      <c r="I2099" s="7" t="e">
        <f>Fullmath[[#This Row],[Total CP]]/Fullmath[[#This Row],[Quantity]]</f>
        <v>#DIV/0!</v>
      </c>
      <c r="J20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099" s="6" t="e">
        <f>Fullmath[[#This Row],[Mat Cost]]/Fullmath[[#This Row],[Quantity]]</f>
        <v>#DIV/0!</v>
      </c>
      <c r="L20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099" s="14"/>
      <c r="O2099" s="15">
        <f>IFERROR(_xlfn.IFNA(VLOOKUP(Fullmath[[#This Row],[M1]],$H$2:$L2098,2,FALSE),VLOOKUP(Fullmath[[#This Row],[M1]],$H2100:$L$2227,2,FALSE)),0)</f>
        <v>0</v>
      </c>
      <c r="P2099" s="16">
        <f>IFERROR(_xlfn.IFNA(VLOOKUP(Fullmath[[#This Row],[M1]],$H$2:$L2098,4,FALSE),VLOOKUP(Fullmath[[#This Row],[M1]],$H2100:$L$2227,4,FALSE)),0)</f>
        <v>0</v>
      </c>
      <c r="S2099" s="15">
        <f>IFERROR(_xlfn.IFNA(VLOOKUP(Fullmath[[#This Row],[M2]],$H$2:$L2098,2,FALSE),VLOOKUP(Fullmath[[#This Row],[M2]],$H2100:$L$2227,2,FALSE)),0)</f>
        <v>0</v>
      </c>
      <c r="T2099" s="16">
        <f>IFERROR(_xlfn.IFNA(VLOOKUP(Fullmath[[#This Row],[M2]],$H$2:$L2098,4,FALSE),VLOOKUP(Fullmath[[#This Row],[M2]],$H2100:$L$2227,4,FALSE)),0)</f>
        <v>0</v>
      </c>
      <c r="W2099" s="15">
        <f>IFERROR(_xlfn.IFNA(VLOOKUP(Fullmath[[#This Row],[M3]],$H$2:$L2098,2,FALSE),VLOOKUP(Fullmath[[#This Row],[M3]],$H2100:$L$2227,2,FALSE)),0)</f>
        <v>0</v>
      </c>
      <c r="X2099" s="16">
        <f>IFERROR(_xlfn.IFNA(VLOOKUP(Fullmath[[#This Row],[M3]],$H$2:$L2098,4,FALSE),VLOOKUP(Fullmath[[#This Row],[M3]],$H2100:$L$2227,4,FALSE)),0)</f>
        <v>0</v>
      </c>
      <c r="AA2099" s="15">
        <f>IFERROR(_xlfn.IFNA(VLOOKUP(Fullmath[[#This Row],[M4]],$H$2:$L2098,2,FALSE),VLOOKUP(Fullmath[[#This Row],[M4]],$H2100:$L$2227,2,FALSE)),0)</f>
        <v>0</v>
      </c>
      <c r="AB2099" s="16">
        <f>IFERROR(_xlfn.IFNA(VLOOKUP(Fullmath[[#This Row],[M4]],$H$2:$L2098,4,FALSE),VLOOKUP(Fullmath[[#This Row],[M4]],$H2100:$L$2227,4,FALSE)),0)</f>
        <v>0</v>
      </c>
      <c r="AE2099" s="15">
        <f>IFERROR(_xlfn.IFNA(VLOOKUP(Fullmath[[#This Row],[M5]],$H$2:$L2098,2,FALSE),VLOOKUP(Fullmath[[#This Row],[M5]],$H2100:$L$2227,2,FALSE)),0)</f>
        <v>0</v>
      </c>
      <c r="AF2099" s="16">
        <f>IFERROR(_xlfn.IFNA(VLOOKUP(Fullmath[[#This Row],[M5]],$H$2:$L2098,4,FALSE),VLOOKUP(Fullmath[[#This Row],[M5]],$H2100:$L$2227,4,FALSE)),0)</f>
        <v>0</v>
      </c>
      <c r="AI2099" s="15">
        <f>IFERROR(_xlfn.IFNA(VLOOKUP(Fullmath[[#This Row],[M6]],$H$2:$L2098,2,FALSE),VLOOKUP(Fullmath[[#This Row],[M6]],$H2100:$L$2227,2,FALSE)),0)</f>
        <v>0</v>
      </c>
      <c r="AJ2099" s="16">
        <f>IFERROR(_xlfn.IFNA(VLOOKUP(Fullmath[[#This Row],[M6]],$H$2:$L2098,4,FALSE),VLOOKUP(Fullmath[[#This Row],[M6]],$H2100:$L$2227,4,FALSE)),0)</f>
        <v>0</v>
      </c>
      <c r="AM2099" s="6">
        <f>(IFERROR(VLOOKUP(AK2099,Components[[Name]:[Price]],2,FALSE),0))</f>
        <v>0</v>
      </c>
      <c r="AP2099" s="6">
        <f>(IFERROR(VLOOKUP(AN2099,Components[[Name]:[Price]],2,FALSE),0))</f>
        <v>0</v>
      </c>
      <c r="AS2099" s="6">
        <f>(IFERROR(VLOOKUP(AQ2099,Components[[Name]:[Price]],2,FALSE),0))</f>
        <v>0</v>
      </c>
      <c r="AV2099" s="6">
        <f>(IFERROR(VLOOKUP(AT2099,Components[[Name]:[Price]],2,FALSE),0))</f>
        <v>0</v>
      </c>
      <c r="AY2099" s="6">
        <f>(IFERROR(VLOOKUP(AW2099,Components[[Name]:[Price]],2,FALSE),0))</f>
        <v>0</v>
      </c>
      <c r="BB2099" s="6">
        <f>(IFERROR(VLOOKUP(AZ2099,Components[[Name]:[Price]],2,FALSE),0))</f>
        <v>0</v>
      </c>
    </row>
    <row r="2100" spans="9:54" x14ac:dyDescent="0.2">
      <c r="I2100" s="7" t="e">
        <f>Fullmath[[#This Row],[Total CP]]/Fullmath[[#This Row],[Quantity]]</f>
        <v>#DIV/0!</v>
      </c>
      <c r="J21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0" s="6" t="e">
        <f>Fullmath[[#This Row],[Mat Cost]]/Fullmath[[#This Row],[Quantity]]</f>
        <v>#DIV/0!</v>
      </c>
      <c r="L21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0" s="14"/>
      <c r="O2100" s="15">
        <f>IFERROR(_xlfn.IFNA(VLOOKUP(Fullmath[[#This Row],[M1]],$H$2:$L2099,2,FALSE),VLOOKUP(Fullmath[[#This Row],[M1]],$H2101:$L$2227,2,FALSE)),0)</f>
        <v>0</v>
      </c>
      <c r="P2100" s="16">
        <f>IFERROR(_xlfn.IFNA(VLOOKUP(Fullmath[[#This Row],[M1]],$H$2:$L2099,4,FALSE),VLOOKUP(Fullmath[[#This Row],[M1]],$H2101:$L$2227,4,FALSE)),0)</f>
        <v>0</v>
      </c>
      <c r="S2100" s="15">
        <f>IFERROR(_xlfn.IFNA(VLOOKUP(Fullmath[[#This Row],[M2]],$H$2:$L2099,2,FALSE),VLOOKUP(Fullmath[[#This Row],[M2]],$H2101:$L$2227,2,FALSE)),0)</f>
        <v>0</v>
      </c>
      <c r="T2100" s="16">
        <f>IFERROR(_xlfn.IFNA(VLOOKUP(Fullmath[[#This Row],[M2]],$H$2:$L2099,4,FALSE),VLOOKUP(Fullmath[[#This Row],[M2]],$H2101:$L$2227,4,FALSE)),0)</f>
        <v>0</v>
      </c>
      <c r="W2100" s="15">
        <f>IFERROR(_xlfn.IFNA(VLOOKUP(Fullmath[[#This Row],[M3]],$H$2:$L2099,2,FALSE),VLOOKUP(Fullmath[[#This Row],[M3]],$H2101:$L$2227,2,FALSE)),0)</f>
        <v>0</v>
      </c>
      <c r="X2100" s="16">
        <f>IFERROR(_xlfn.IFNA(VLOOKUP(Fullmath[[#This Row],[M3]],$H$2:$L2099,4,FALSE),VLOOKUP(Fullmath[[#This Row],[M3]],$H2101:$L$2227,4,FALSE)),0)</f>
        <v>0</v>
      </c>
      <c r="AA2100" s="15">
        <f>IFERROR(_xlfn.IFNA(VLOOKUP(Fullmath[[#This Row],[M4]],$H$2:$L2099,2,FALSE),VLOOKUP(Fullmath[[#This Row],[M4]],$H2101:$L$2227,2,FALSE)),0)</f>
        <v>0</v>
      </c>
      <c r="AB2100" s="16">
        <f>IFERROR(_xlfn.IFNA(VLOOKUP(Fullmath[[#This Row],[M4]],$H$2:$L2099,4,FALSE),VLOOKUP(Fullmath[[#This Row],[M4]],$H2101:$L$2227,4,FALSE)),0)</f>
        <v>0</v>
      </c>
      <c r="AE2100" s="15">
        <f>IFERROR(_xlfn.IFNA(VLOOKUP(Fullmath[[#This Row],[M5]],$H$2:$L2099,2,FALSE),VLOOKUP(Fullmath[[#This Row],[M5]],$H2101:$L$2227,2,FALSE)),0)</f>
        <v>0</v>
      </c>
      <c r="AF2100" s="16">
        <f>IFERROR(_xlfn.IFNA(VLOOKUP(Fullmath[[#This Row],[M5]],$H$2:$L2099,4,FALSE),VLOOKUP(Fullmath[[#This Row],[M5]],$H2101:$L$2227,4,FALSE)),0)</f>
        <v>0</v>
      </c>
      <c r="AI2100" s="15">
        <f>IFERROR(_xlfn.IFNA(VLOOKUP(Fullmath[[#This Row],[M6]],$H$2:$L2099,2,FALSE),VLOOKUP(Fullmath[[#This Row],[M6]],$H2101:$L$2227,2,FALSE)),0)</f>
        <v>0</v>
      </c>
      <c r="AJ2100" s="16">
        <f>IFERROR(_xlfn.IFNA(VLOOKUP(Fullmath[[#This Row],[M6]],$H$2:$L2099,4,FALSE),VLOOKUP(Fullmath[[#This Row],[M6]],$H2101:$L$2227,4,FALSE)),0)</f>
        <v>0</v>
      </c>
      <c r="AM2100" s="6">
        <f>(IFERROR(VLOOKUP(AK2100,Components[[Name]:[Price]],2,FALSE),0))</f>
        <v>0</v>
      </c>
      <c r="AP2100" s="6">
        <f>(IFERROR(VLOOKUP(AN2100,Components[[Name]:[Price]],2,FALSE),0))</f>
        <v>0</v>
      </c>
      <c r="AS2100" s="6">
        <f>(IFERROR(VLOOKUP(AQ2100,Components[[Name]:[Price]],2,FALSE),0))</f>
        <v>0</v>
      </c>
      <c r="AV2100" s="6">
        <f>(IFERROR(VLOOKUP(AT2100,Components[[Name]:[Price]],2,FALSE),0))</f>
        <v>0</v>
      </c>
      <c r="AY2100" s="6">
        <f>(IFERROR(VLOOKUP(AW2100,Components[[Name]:[Price]],2,FALSE),0))</f>
        <v>0</v>
      </c>
      <c r="BB2100" s="6">
        <f>(IFERROR(VLOOKUP(AZ2100,Components[[Name]:[Price]],2,FALSE),0))</f>
        <v>0</v>
      </c>
    </row>
    <row r="2101" spans="9:54" x14ac:dyDescent="0.2">
      <c r="I2101" s="7" t="e">
        <f>Fullmath[[#This Row],[Total CP]]/Fullmath[[#This Row],[Quantity]]</f>
        <v>#DIV/0!</v>
      </c>
      <c r="J21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1" s="6" t="e">
        <f>Fullmath[[#This Row],[Mat Cost]]/Fullmath[[#This Row],[Quantity]]</f>
        <v>#DIV/0!</v>
      </c>
      <c r="L21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1" s="14"/>
      <c r="O2101" s="15">
        <f>IFERROR(_xlfn.IFNA(VLOOKUP(Fullmath[[#This Row],[M1]],$H$2:$L2100,2,FALSE),VLOOKUP(Fullmath[[#This Row],[M1]],$H2102:$L$2227,2,FALSE)),0)</f>
        <v>0</v>
      </c>
      <c r="P2101" s="16">
        <f>IFERROR(_xlfn.IFNA(VLOOKUP(Fullmath[[#This Row],[M1]],$H$2:$L2100,4,FALSE),VLOOKUP(Fullmath[[#This Row],[M1]],$H2102:$L$2227,4,FALSE)),0)</f>
        <v>0</v>
      </c>
      <c r="S2101" s="15">
        <f>IFERROR(_xlfn.IFNA(VLOOKUP(Fullmath[[#This Row],[M2]],$H$2:$L2100,2,FALSE),VLOOKUP(Fullmath[[#This Row],[M2]],$H2102:$L$2227,2,FALSE)),0)</f>
        <v>0</v>
      </c>
      <c r="T2101" s="16">
        <f>IFERROR(_xlfn.IFNA(VLOOKUP(Fullmath[[#This Row],[M2]],$H$2:$L2100,4,FALSE),VLOOKUP(Fullmath[[#This Row],[M2]],$H2102:$L$2227,4,FALSE)),0)</f>
        <v>0</v>
      </c>
      <c r="W2101" s="15">
        <f>IFERROR(_xlfn.IFNA(VLOOKUP(Fullmath[[#This Row],[M3]],$H$2:$L2100,2,FALSE),VLOOKUP(Fullmath[[#This Row],[M3]],$H2102:$L$2227,2,FALSE)),0)</f>
        <v>0</v>
      </c>
      <c r="X2101" s="16">
        <f>IFERROR(_xlfn.IFNA(VLOOKUP(Fullmath[[#This Row],[M3]],$H$2:$L2100,4,FALSE),VLOOKUP(Fullmath[[#This Row],[M3]],$H2102:$L$2227,4,FALSE)),0)</f>
        <v>0</v>
      </c>
      <c r="AA2101" s="15">
        <f>IFERROR(_xlfn.IFNA(VLOOKUP(Fullmath[[#This Row],[M4]],$H$2:$L2100,2,FALSE),VLOOKUP(Fullmath[[#This Row],[M4]],$H2102:$L$2227,2,FALSE)),0)</f>
        <v>0</v>
      </c>
      <c r="AB2101" s="16">
        <f>IFERROR(_xlfn.IFNA(VLOOKUP(Fullmath[[#This Row],[M4]],$H$2:$L2100,4,FALSE),VLOOKUP(Fullmath[[#This Row],[M4]],$H2102:$L$2227,4,FALSE)),0)</f>
        <v>0</v>
      </c>
      <c r="AE2101" s="15">
        <f>IFERROR(_xlfn.IFNA(VLOOKUP(Fullmath[[#This Row],[M5]],$H$2:$L2100,2,FALSE),VLOOKUP(Fullmath[[#This Row],[M5]],$H2102:$L$2227,2,FALSE)),0)</f>
        <v>0</v>
      </c>
      <c r="AF2101" s="16">
        <f>IFERROR(_xlfn.IFNA(VLOOKUP(Fullmath[[#This Row],[M5]],$H$2:$L2100,4,FALSE),VLOOKUP(Fullmath[[#This Row],[M5]],$H2102:$L$2227,4,FALSE)),0)</f>
        <v>0</v>
      </c>
      <c r="AI2101" s="15">
        <f>IFERROR(_xlfn.IFNA(VLOOKUP(Fullmath[[#This Row],[M6]],$H$2:$L2100,2,FALSE),VLOOKUP(Fullmath[[#This Row],[M6]],$H2102:$L$2227,2,FALSE)),0)</f>
        <v>0</v>
      </c>
      <c r="AJ2101" s="16">
        <f>IFERROR(_xlfn.IFNA(VLOOKUP(Fullmath[[#This Row],[M6]],$H$2:$L2100,4,FALSE),VLOOKUP(Fullmath[[#This Row],[M6]],$H2102:$L$2227,4,FALSE)),0)</f>
        <v>0</v>
      </c>
      <c r="AM2101" s="6">
        <f>(IFERROR(VLOOKUP(AK2101,Components[[Name]:[Price]],2,FALSE),0))</f>
        <v>0</v>
      </c>
      <c r="AP2101" s="6">
        <f>(IFERROR(VLOOKUP(AN2101,Components[[Name]:[Price]],2,FALSE),0))</f>
        <v>0</v>
      </c>
      <c r="AS2101" s="6">
        <f>(IFERROR(VLOOKUP(AQ2101,Components[[Name]:[Price]],2,FALSE),0))</f>
        <v>0</v>
      </c>
      <c r="AV2101" s="6">
        <f>(IFERROR(VLOOKUP(AT2101,Components[[Name]:[Price]],2,FALSE),0))</f>
        <v>0</v>
      </c>
      <c r="AY2101" s="6">
        <f>(IFERROR(VLOOKUP(AW2101,Components[[Name]:[Price]],2,FALSE),0))</f>
        <v>0</v>
      </c>
      <c r="BB2101" s="6">
        <f>(IFERROR(VLOOKUP(AZ2101,Components[[Name]:[Price]],2,FALSE),0))</f>
        <v>0</v>
      </c>
    </row>
    <row r="2102" spans="9:54" x14ac:dyDescent="0.2">
      <c r="I2102" s="7" t="e">
        <f>Fullmath[[#This Row],[Total CP]]/Fullmath[[#This Row],[Quantity]]</f>
        <v>#DIV/0!</v>
      </c>
      <c r="J21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2" s="6" t="e">
        <f>Fullmath[[#This Row],[Mat Cost]]/Fullmath[[#This Row],[Quantity]]</f>
        <v>#DIV/0!</v>
      </c>
      <c r="L21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2" s="14"/>
      <c r="O2102" s="15">
        <f>IFERROR(_xlfn.IFNA(VLOOKUP(Fullmath[[#This Row],[M1]],$H$2:$L2101,2,FALSE),VLOOKUP(Fullmath[[#This Row],[M1]],$H2103:$L$2227,2,FALSE)),0)</f>
        <v>0</v>
      </c>
      <c r="P2102" s="16">
        <f>IFERROR(_xlfn.IFNA(VLOOKUP(Fullmath[[#This Row],[M1]],$H$2:$L2101,4,FALSE),VLOOKUP(Fullmath[[#This Row],[M1]],$H2103:$L$2227,4,FALSE)),0)</f>
        <v>0</v>
      </c>
      <c r="S2102" s="15">
        <f>IFERROR(_xlfn.IFNA(VLOOKUP(Fullmath[[#This Row],[M2]],$H$2:$L2101,2,FALSE),VLOOKUP(Fullmath[[#This Row],[M2]],$H2103:$L$2227,2,FALSE)),0)</f>
        <v>0</v>
      </c>
      <c r="T2102" s="16">
        <f>IFERROR(_xlfn.IFNA(VLOOKUP(Fullmath[[#This Row],[M2]],$H$2:$L2101,4,FALSE),VLOOKUP(Fullmath[[#This Row],[M2]],$H2103:$L$2227,4,FALSE)),0)</f>
        <v>0</v>
      </c>
      <c r="W2102" s="15">
        <f>IFERROR(_xlfn.IFNA(VLOOKUP(Fullmath[[#This Row],[M3]],$H$2:$L2101,2,FALSE),VLOOKUP(Fullmath[[#This Row],[M3]],$H2103:$L$2227,2,FALSE)),0)</f>
        <v>0</v>
      </c>
      <c r="X2102" s="16">
        <f>IFERROR(_xlfn.IFNA(VLOOKUP(Fullmath[[#This Row],[M3]],$H$2:$L2101,4,FALSE),VLOOKUP(Fullmath[[#This Row],[M3]],$H2103:$L$2227,4,FALSE)),0)</f>
        <v>0</v>
      </c>
      <c r="AA2102" s="15">
        <f>IFERROR(_xlfn.IFNA(VLOOKUP(Fullmath[[#This Row],[M4]],$H$2:$L2101,2,FALSE),VLOOKUP(Fullmath[[#This Row],[M4]],$H2103:$L$2227,2,FALSE)),0)</f>
        <v>0</v>
      </c>
      <c r="AB2102" s="16">
        <f>IFERROR(_xlfn.IFNA(VLOOKUP(Fullmath[[#This Row],[M4]],$H$2:$L2101,4,FALSE),VLOOKUP(Fullmath[[#This Row],[M4]],$H2103:$L$2227,4,FALSE)),0)</f>
        <v>0</v>
      </c>
      <c r="AE2102" s="15">
        <f>IFERROR(_xlfn.IFNA(VLOOKUP(Fullmath[[#This Row],[M5]],$H$2:$L2101,2,FALSE),VLOOKUP(Fullmath[[#This Row],[M5]],$H2103:$L$2227,2,FALSE)),0)</f>
        <v>0</v>
      </c>
      <c r="AF2102" s="16">
        <f>IFERROR(_xlfn.IFNA(VLOOKUP(Fullmath[[#This Row],[M5]],$H$2:$L2101,4,FALSE),VLOOKUP(Fullmath[[#This Row],[M5]],$H2103:$L$2227,4,FALSE)),0)</f>
        <v>0</v>
      </c>
      <c r="AI2102" s="15">
        <f>IFERROR(_xlfn.IFNA(VLOOKUP(Fullmath[[#This Row],[M6]],$H$2:$L2101,2,FALSE),VLOOKUP(Fullmath[[#This Row],[M6]],$H2103:$L$2227,2,FALSE)),0)</f>
        <v>0</v>
      </c>
      <c r="AJ2102" s="16">
        <f>IFERROR(_xlfn.IFNA(VLOOKUP(Fullmath[[#This Row],[M6]],$H$2:$L2101,4,FALSE),VLOOKUP(Fullmath[[#This Row],[M6]],$H2103:$L$2227,4,FALSE)),0)</f>
        <v>0</v>
      </c>
      <c r="AM2102" s="6">
        <f>(IFERROR(VLOOKUP(AK2102,Components[[Name]:[Price]],2,FALSE),0))</f>
        <v>0</v>
      </c>
      <c r="AP2102" s="6">
        <f>(IFERROR(VLOOKUP(AN2102,Components[[Name]:[Price]],2,FALSE),0))</f>
        <v>0</v>
      </c>
      <c r="AS2102" s="6">
        <f>(IFERROR(VLOOKUP(AQ2102,Components[[Name]:[Price]],2,FALSE),0))</f>
        <v>0</v>
      </c>
      <c r="AV2102" s="6">
        <f>(IFERROR(VLOOKUP(AT2102,Components[[Name]:[Price]],2,FALSE),0))</f>
        <v>0</v>
      </c>
      <c r="AY2102" s="6">
        <f>(IFERROR(VLOOKUP(AW2102,Components[[Name]:[Price]],2,FALSE),0))</f>
        <v>0</v>
      </c>
      <c r="BB2102" s="6">
        <f>(IFERROR(VLOOKUP(AZ2102,Components[[Name]:[Price]],2,FALSE),0))</f>
        <v>0</v>
      </c>
    </row>
    <row r="2103" spans="9:54" x14ac:dyDescent="0.2">
      <c r="I2103" s="7" t="e">
        <f>Fullmath[[#This Row],[Total CP]]/Fullmath[[#This Row],[Quantity]]</f>
        <v>#DIV/0!</v>
      </c>
      <c r="J21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3" s="6" t="e">
        <f>Fullmath[[#This Row],[Mat Cost]]/Fullmath[[#This Row],[Quantity]]</f>
        <v>#DIV/0!</v>
      </c>
      <c r="L21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3" s="14"/>
      <c r="O2103" s="15">
        <f>IFERROR(_xlfn.IFNA(VLOOKUP(Fullmath[[#This Row],[M1]],$H$2:$L2102,2,FALSE),VLOOKUP(Fullmath[[#This Row],[M1]],$H2104:$L$2227,2,FALSE)),0)</f>
        <v>0</v>
      </c>
      <c r="P2103" s="16">
        <f>IFERROR(_xlfn.IFNA(VLOOKUP(Fullmath[[#This Row],[M1]],$H$2:$L2102,4,FALSE),VLOOKUP(Fullmath[[#This Row],[M1]],$H2104:$L$2227,4,FALSE)),0)</f>
        <v>0</v>
      </c>
      <c r="S2103" s="15">
        <f>IFERROR(_xlfn.IFNA(VLOOKUP(Fullmath[[#This Row],[M2]],$H$2:$L2102,2,FALSE),VLOOKUP(Fullmath[[#This Row],[M2]],$H2104:$L$2227,2,FALSE)),0)</f>
        <v>0</v>
      </c>
      <c r="T2103" s="16">
        <f>IFERROR(_xlfn.IFNA(VLOOKUP(Fullmath[[#This Row],[M2]],$H$2:$L2102,4,FALSE),VLOOKUP(Fullmath[[#This Row],[M2]],$H2104:$L$2227,4,FALSE)),0)</f>
        <v>0</v>
      </c>
      <c r="W2103" s="15">
        <f>IFERROR(_xlfn.IFNA(VLOOKUP(Fullmath[[#This Row],[M3]],$H$2:$L2102,2,FALSE),VLOOKUP(Fullmath[[#This Row],[M3]],$H2104:$L$2227,2,FALSE)),0)</f>
        <v>0</v>
      </c>
      <c r="X2103" s="16">
        <f>IFERROR(_xlfn.IFNA(VLOOKUP(Fullmath[[#This Row],[M3]],$H$2:$L2102,4,FALSE),VLOOKUP(Fullmath[[#This Row],[M3]],$H2104:$L$2227,4,FALSE)),0)</f>
        <v>0</v>
      </c>
      <c r="AA2103" s="15">
        <f>IFERROR(_xlfn.IFNA(VLOOKUP(Fullmath[[#This Row],[M4]],$H$2:$L2102,2,FALSE),VLOOKUP(Fullmath[[#This Row],[M4]],$H2104:$L$2227,2,FALSE)),0)</f>
        <v>0</v>
      </c>
      <c r="AB2103" s="16">
        <f>IFERROR(_xlfn.IFNA(VLOOKUP(Fullmath[[#This Row],[M4]],$H$2:$L2102,4,FALSE),VLOOKUP(Fullmath[[#This Row],[M4]],$H2104:$L$2227,4,FALSE)),0)</f>
        <v>0</v>
      </c>
      <c r="AE2103" s="15">
        <f>IFERROR(_xlfn.IFNA(VLOOKUP(Fullmath[[#This Row],[M5]],$H$2:$L2102,2,FALSE),VLOOKUP(Fullmath[[#This Row],[M5]],$H2104:$L$2227,2,FALSE)),0)</f>
        <v>0</v>
      </c>
      <c r="AF2103" s="16">
        <f>IFERROR(_xlfn.IFNA(VLOOKUP(Fullmath[[#This Row],[M5]],$H$2:$L2102,4,FALSE),VLOOKUP(Fullmath[[#This Row],[M5]],$H2104:$L$2227,4,FALSE)),0)</f>
        <v>0</v>
      </c>
      <c r="AI2103" s="15">
        <f>IFERROR(_xlfn.IFNA(VLOOKUP(Fullmath[[#This Row],[M6]],$H$2:$L2102,2,FALSE),VLOOKUP(Fullmath[[#This Row],[M6]],$H2104:$L$2227,2,FALSE)),0)</f>
        <v>0</v>
      </c>
      <c r="AJ2103" s="16">
        <f>IFERROR(_xlfn.IFNA(VLOOKUP(Fullmath[[#This Row],[M6]],$H$2:$L2102,4,FALSE),VLOOKUP(Fullmath[[#This Row],[M6]],$H2104:$L$2227,4,FALSE)),0)</f>
        <v>0</v>
      </c>
      <c r="AM2103" s="6">
        <f>(IFERROR(VLOOKUP(AK2103,Components[[Name]:[Price]],2,FALSE),0))</f>
        <v>0</v>
      </c>
      <c r="AP2103" s="6">
        <f>(IFERROR(VLOOKUP(AN2103,Components[[Name]:[Price]],2,FALSE),0))</f>
        <v>0</v>
      </c>
      <c r="AS2103" s="6">
        <f>(IFERROR(VLOOKUP(AQ2103,Components[[Name]:[Price]],2,FALSE),0))</f>
        <v>0</v>
      </c>
      <c r="AV2103" s="6">
        <f>(IFERROR(VLOOKUP(AT2103,Components[[Name]:[Price]],2,FALSE),0))</f>
        <v>0</v>
      </c>
      <c r="AY2103" s="6">
        <f>(IFERROR(VLOOKUP(AW2103,Components[[Name]:[Price]],2,FALSE),0))</f>
        <v>0</v>
      </c>
      <c r="BB2103" s="6">
        <f>(IFERROR(VLOOKUP(AZ2103,Components[[Name]:[Price]],2,FALSE),0))</f>
        <v>0</v>
      </c>
    </row>
    <row r="2104" spans="9:54" x14ac:dyDescent="0.2">
      <c r="I2104" s="7" t="e">
        <f>Fullmath[[#This Row],[Total CP]]/Fullmath[[#This Row],[Quantity]]</f>
        <v>#DIV/0!</v>
      </c>
      <c r="J21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4" s="6" t="e">
        <f>Fullmath[[#This Row],[Mat Cost]]/Fullmath[[#This Row],[Quantity]]</f>
        <v>#DIV/0!</v>
      </c>
      <c r="L21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4" s="14"/>
      <c r="O2104" s="15">
        <f>IFERROR(_xlfn.IFNA(VLOOKUP(Fullmath[[#This Row],[M1]],$H$2:$L2103,2,FALSE),VLOOKUP(Fullmath[[#This Row],[M1]],$H2105:$L$2227,2,FALSE)),0)</f>
        <v>0</v>
      </c>
      <c r="P2104" s="16">
        <f>IFERROR(_xlfn.IFNA(VLOOKUP(Fullmath[[#This Row],[M1]],$H$2:$L2103,4,FALSE),VLOOKUP(Fullmath[[#This Row],[M1]],$H2105:$L$2227,4,FALSE)),0)</f>
        <v>0</v>
      </c>
      <c r="S2104" s="15">
        <f>IFERROR(_xlfn.IFNA(VLOOKUP(Fullmath[[#This Row],[M2]],$H$2:$L2103,2,FALSE),VLOOKUP(Fullmath[[#This Row],[M2]],$H2105:$L$2227,2,FALSE)),0)</f>
        <v>0</v>
      </c>
      <c r="T2104" s="16">
        <f>IFERROR(_xlfn.IFNA(VLOOKUP(Fullmath[[#This Row],[M2]],$H$2:$L2103,4,FALSE),VLOOKUP(Fullmath[[#This Row],[M2]],$H2105:$L$2227,4,FALSE)),0)</f>
        <v>0</v>
      </c>
      <c r="W2104" s="15">
        <f>IFERROR(_xlfn.IFNA(VLOOKUP(Fullmath[[#This Row],[M3]],$H$2:$L2103,2,FALSE),VLOOKUP(Fullmath[[#This Row],[M3]],$H2105:$L$2227,2,FALSE)),0)</f>
        <v>0</v>
      </c>
      <c r="X2104" s="16">
        <f>IFERROR(_xlfn.IFNA(VLOOKUP(Fullmath[[#This Row],[M3]],$H$2:$L2103,4,FALSE),VLOOKUP(Fullmath[[#This Row],[M3]],$H2105:$L$2227,4,FALSE)),0)</f>
        <v>0</v>
      </c>
      <c r="AA2104" s="15">
        <f>IFERROR(_xlfn.IFNA(VLOOKUP(Fullmath[[#This Row],[M4]],$H$2:$L2103,2,FALSE),VLOOKUP(Fullmath[[#This Row],[M4]],$H2105:$L$2227,2,FALSE)),0)</f>
        <v>0</v>
      </c>
      <c r="AB2104" s="16">
        <f>IFERROR(_xlfn.IFNA(VLOOKUP(Fullmath[[#This Row],[M4]],$H$2:$L2103,4,FALSE),VLOOKUP(Fullmath[[#This Row],[M4]],$H2105:$L$2227,4,FALSE)),0)</f>
        <v>0</v>
      </c>
      <c r="AE2104" s="15">
        <f>IFERROR(_xlfn.IFNA(VLOOKUP(Fullmath[[#This Row],[M5]],$H$2:$L2103,2,FALSE),VLOOKUP(Fullmath[[#This Row],[M5]],$H2105:$L$2227,2,FALSE)),0)</f>
        <v>0</v>
      </c>
      <c r="AF2104" s="16">
        <f>IFERROR(_xlfn.IFNA(VLOOKUP(Fullmath[[#This Row],[M5]],$H$2:$L2103,4,FALSE),VLOOKUP(Fullmath[[#This Row],[M5]],$H2105:$L$2227,4,FALSE)),0)</f>
        <v>0</v>
      </c>
      <c r="AI2104" s="15">
        <f>IFERROR(_xlfn.IFNA(VLOOKUP(Fullmath[[#This Row],[M6]],$H$2:$L2103,2,FALSE),VLOOKUP(Fullmath[[#This Row],[M6]],$H2105:$L$2227,2,FALSE)),0)</f>
        <v>0</v>
      </c>
      <c r="AJ2104" s="16">
        <f>IFERROR(_xlfn.IFNA(VLOOKUP(Fullmath[[#This Row],[M6]],$H$2:$L2103,4,FALSE),VLOOKUP(Fullmath[[#This Row],[M6]],$H2105:$L$2227,4,FALSE)),0)</f>
        <v>0</v>
      </c>
      <c r="AM2104" s="6">
        <f>(IFERROR(VLOOKUP(AK2104,Components[[Name]:[Price]],2,FALSE),0))</f>
        <v>0</v>
      </c>
      <c r="AP2104" s="6">
        <f>(IFERROR(VLOOKUP(AN2104,Components[[Name]:[Price]],2,FALSE),0))</f>
        <v>0</v>
      </c>
      <c r="AS2104" s="6">
        <f>(IFERROR(VLOOKUP(AQ2104,Components[[Name]:[Price]],2,FALSE),0))</f>
        <v>0</v>
      </c>
      <c r="AV2104" s="6">
        <f>(IFERROR(VLOOKUP(AT2104,Components[[Name]:[Price]],2,FALSE),0))</f>
        <v>0</v>
      </c>
      <c r="AY2104" s="6">
        <f>(IFERROR(VLOOKUP(AW2104,Components[[Name]:[Price]],2,FALSE),0))</f>
        <v>0</v>
      </c>
      <c r="BB2104" s="6">
        <f>(IFERROR(VLOOKUP(AZ2104,Components[[Name]:[Price]],2,FALSE),0))</f>
        <v>0</v>
      </c>
    </row>
    <row r="2105" spans="9:54" x14ac:dyDescent="0.2">
      <c r="I2105" s="7" t="e">
        <f>Fullmath[[#This Row],[Total CP]]/Fullmath[[#This Row],[Quantity]]</f>
        <v>#DIV/0!</v>
      </c>
      <c r="J21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5" s="6" t="e">
        <f>Fullmath[[#This Row],[Mat Cost]]/Fullmath[[#This Row],[Quantity]]</f>
        <v>#DIV/0!</v>
      </c>
      <c r="L21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5" s="14"/>
      <c r="O2105" s="15">
        <f>IFERROR(_xlfn.IFNA(VLOOKUP(Fullmath[[#This Row],[M1]],$H$2:$L2104,2,FALSE),VLOOKUP(Fullmath[[#This Row],[M1]],$H2106:$L$2227,2,FALSE)),0)</f>
        <v>0</v>
      </c>
      <c r="P2105" s="16">
        <f>IFERROR(_xlfn.IFNA(VLOOKUP(Fullmath[[#This Row],[M1]],$H$2:$L2104,4,FALSE),VLOOKUP(Fullmath[[#This Row],[M1]],$H2106:$L$2227,4,FALSE)),0)</f>
        <v>0</v>
      </c>
      <c r="S2105" s="15">
        <f>IFERROR(_xlfn.IFNA(VLOOKUP(Fullmath[[#This Row],[M2]],$H$2:$L2104,2,FALSE),VLOOKUP(Fullmath[[#This Row],[M2]],$H2106:$L$2227,2,FALSE)),0)</f>
        <v>0</v>
      </c>
      <c r="T2105" s="16">
        <f>IFERROR(_xlfn.IFNA(VLOOKUP(Fullmath[[#This Row],[M2]],$H$2:$L2104,4,FALSE),VLOOKUP(Fullmath[[#This Row],[M2]],$H2106:$L$2227,4,FALSE)),0)</f>
        <v>0</v>
      </c>
      <c r="W2105" s="15">
        <f>IFERROR(_xlfn.IFNA(VLOOKUP(Fullmath[[#This Row],[M3]],$H$2:$L2104,2,FALSE),VLOOKUP(Fullmath[[#This Row],[M3]],$H2106:$L$2227,2,FALSE)),0)</f>
        <v>0</v>
      </c>
      <c r="X2105" s="16">
        <f>IFERROR(_xlfn.IFNA(VLOOKUP(Fullmath[[#This Row],[M3]],$H$2:$L2104,4,FALSE),VLOOKUP(Fullmath[[#This Row],[M3]],$H2106:$L$2227,4,FALSE)),0)</f>
        <v>0</v>
      </c>
      <c r="AA2105" s="15">
        <f>IFERROR(_xlfn.IFNA(VLOOKUP(Fullmath[[#This Row],[M4]],$H$2:$L2104,2,FALSE),VLOOKUP(Fullmath[[#This Row],[M4]],$H2106:$L$2227,2,FALSE)),0)</f>
        <v>0</v>
      </c>
      <c r="AB2105" s="16">
        <f>IFERROR(_xlfn.IFNA(VLOOKUP(Fullmath[[#This Row],[M4]],$H$2:$L2104,4,FALSE),VLOOKUP(Fullmath[[#This Row],[M4]],$H2106:$L$2227,4,FALSE)),0)</f>
        <v>0</v>
      </c>
      <c r="AE2105" s="15">
        <f>IFERROR(_xlfn.IFNA(VLOOKUP(Fullmath[[#This Row],[M5]],$H$2:$L2104,2,FALSE),VLOOKUP(Fullmath[[#This Row],[M5]],$H2106:$L$2227,2,FALSE)),0)</f>
        <v>0</v>
      </c>
      <c r="AF2105" s="16">
        <f>IFERROR(_xlfn.IFNA(VLOOKUP(Fullmath[[#This Row],[M5]],$H$2:$L2104,4,FALSE),VLOOKUP(Fullmath[[#This Row],[M5]],$H2106:$L$2227,4,FALSE)),0)</f>
        <v>0</v>
      </c>
      <c r="AI2105" s="15">
        <f>IFERROR(_xlfn.IFNA(VLOOKUP(Fullmath[[#This Row],[M6]],$H$2:$L2104,2,FALSE),VLOOKUP(Fullmath[[#This Row],[M6]],$H2106:$L$2227,2,FALSE)),0)</f>
        <v>0</v>
      </c>
      <c r="AJ2105" s="16">
        <f>IFERROR(_xlfn.IFNA(VLOOKUP(Fullmath[[#This Row],[M6]],$H$2:$L2104,4,FALSE),VLOOKUP(Fullmath[[#This Row],[M6]],$H2106:$L$2227,4,FALSE)),0)</f>
        <v>0</v>
      </c>
      <c r="AM2105" s="6">
        <f>(IFERROR(VLOOKUP(AK2105,Components[[Name]:[Price]],2,FALSE),0))</f>
        <v>0</v>
      </c>
      <c r="AP2105" s="6">
        <f>(IFERROR(VLOOKUP(AN2105,Components[[Name]:[Price]],2,FALSE),0))</f>
        <v>0</v>
      </c>
      <c r="AS2105" s="6">
        <f>(IFERROR(VLOOKUP(AQ2105,Components[[Name]:[Price]],2,FALSE),0))</f>
        <v>0</v>
      </c>
      <c r="AV2105" s="6">
        <f>(IFERROR(VLOOKUP(AT2105,Components[[Name]:[Price]],2,FALSE),0))</f>
        <v>0</v>
      </c>
      <c r="AY2105" s="6">
        <f>(IFERROR(VLOOKUP(AW2105,Components[[Name]:[Price]],2,FALSE),0))</f>
        <v>0</v>
      </c>
      <c r="BB2105" s="6">
        <f>(IFERROR(VLOOKUP(AZ2105,Components[[Name]:[Price]],2,FALSE),0))</f>
        <v>0</v>
      </c>
    </row>
    <row r="2106" spans="9:54" x14ac:dyDescent="0.2">
      <c r="I2106" s="7" t="e">
        <f>Fullmath[[#This Row],[Total CP]]/Fullmath[[#This Row],[Quantity]]</f>
        <v>#DIV/0!</v>
      </c>
      <c r="J21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6" s="6" t="e">
        <f>Fullmath[[#This Row],[Mat Cost]]/Fullmath[[#This Row],[Quantity]]</f>
        <v>#DIV/0!</v>
      </c>
      <c r="L21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6" s="14"/>
      <c r="O2106" s="15">
        <f>IFERROR(_xlfn.IFNA(VLOOKUP(Fullmath[[#This Row],[M1]],$H$2:$L2105,2,FALSE),VLOOKUP(Fullmath[[#This Row],[M1]],$H2107:$L$2227,2,FALSE)),0)</f>
        <v>0</v>
      </c>
      <c r="P2106" s="16">
        <f>IFERROR(_xlfn.IFNA(VLOOKUP(Fullmath[[#This Row],[M1]],$H$2:$L2105,4,FALSE),VLOOKUP(Fullmath[[#This Row],[M1]],$H2107:$L$2227,4,FALSE)),0)</f>
        <v>0</v>
      </c>
      <c r="S2106" s="15">
        <f>IFERROR(_xlfn.IFNA(VLOOKUP(Fullmath[[#This Row],[M2]],$H$2:$L2105,2,FALSE),VLOOKUP(Fullmath[[#This Row],[M2]],$H2107:$L$2227,2,FALSE)),0)</f>
        <v>0</v>
      </c>
      <c r="T2106" s="16">
        <f>IFERROR(_xlfn.IFNA(VLOOKUP(Fullmath[[#This Row],[M2]],$H$2:$L2105,4,FALSE),VLOOKUP(Fullmath[[#This Row],[M2]],$H2107:$L$2227,4,FALSE)),0)</f>
        <v>0</v>
      </c>
      <c r="W2106" s="15">
        <f>IFERROR(_xlfn.IFNA(VLOOKUP(Fullmath[[#This Row],[M3]],$H$2:$L2105,2,FALSE),VLOOKUP(Fullmath[[#This Row],[M3]],$H2107:$L$2227,2,FALSE)),0)</f>
        <v>0</v>
      </c>
      <c r="X2106" s="16">
        <f>IFERROR(_xlfn.IFNA(VLOOKUP(Fullmath[[#This Row],[M3]],$H$2:$L2105,4,FALSE),VLOOKUP(Fullmath[[#This Row],[M3]],$H2107:$L$2227,4,FALSE)),0)</f>
        <v>0</v>
      </c>
      <c r="AA2106" s="15">
        <f>IFERROR(_xlfn.IFNA(VLOOKUP(Fullmath[[#This Row],[M4]],$H$2:$L2105,2,FALSE),VLOOKUP(Fullmath[[#This Row],[M4]],$H2107:$L$2227,2,FALSE)),0)</f>
        <v>0</v>
      </c>
      <c r="AB2106" s="16">
        <f>IFERROR(_xlfn.IFNA(VLOOKUP(Fullmath[[#This Row],[M4]],$H$2:$L2105,4,FALSE),VLOOKUP(Fullmath[[#This Row],[M4]],$H2107:$L$2227,4,FALSE)),0)</f>
        <v>0</v>
      </c>
      <c r="AE2106" s="15">
        <f>IFERROR(_xlfn.IFNA(VLOOKUP(Fullmath[[#This Row],[M5]],$H$2:$L2105,2,FALSE),VLOOKUP(Fullmath[[#This Row],[M5]],$H2107:$L$2227,2,FALSE)),0)</f>
        <v>0</v>
      </c>
      <c r="AF2106" s="16">
        <f>IFERROR(_xlfn.IFNA(VLOOKUP(Fullmath[[#This Row],[M5]],$H$2:$L2105,4,FALSE),VLOOKUP(Fullmath[[#This Row],[M5]],$H2107:$L$2227,4,FALSE)),0)</f>
        <v>0</v>
      </c>
      <c r="AI2106" s="15">
        <f>IFERROR(_xlfn.IFNA(VLOOKUP(Fullmath[[#This Row],[M6]],$H$2:$L2105,2,FALSE),VLOOKUP(Fullmath[[#This Row],[M6]],$H2107:$L$2227,2,FALSE)),0)</f>
        <v>0</v>
      </c>
      <c r="AJ2106" s="16">
        <f>IFERROR(_xlfn.IFNA(VLOOKUP(Fullmath[[#This Row],[M6]],$H$2:$L2105,4,FALSE),VLOOKUP(Fullmath[[#This Row],[M6]],$H2107:$L$2227,4,FALSE)),0)</f>
        <v>0</v>
      </c>
      <c r="AM2106" s="6">
        <f>(IFERROR(VLOOKUP(AK2106,Components[[Name]:[Price]],2,FALSE),0))</f>
        <v>0</v>
      </c>
      <c r="AP2106" s="6">
        <f>(IFERROR(VLOOKUP(AN2106,Components[[Name]:[Price]],2,FALSE),0))</f>
        <v>0</v>
      </c>
      <c r="AS2106" s="6">
        <f>(IFERROR(VLOOKUP(AQ2106,Components[[Name]:[Price]],2,FALSE),0))</f>
        <v>0</v>
      </c>
      <c r="AV2106" s="6">
        <f>(IFERROR(VLOOKUP(AT2106,Components[[Name]:[Price]],2,FALSE),0))</f>
        <v>0</v>
      </c>
      <c r="AY2106" s="6">
        <f>(IFERROR(VLOOKUP(AW2106,Components[[Name]:[Price]],2,FALSE),0))</f>
        <v>0</v>
      </c>
      <c r="BB2106" s="6">
        <f>(IFERROR(VLOOKUP(AZ2106,Components[[Name]:[Price]],2,FALSE),0))</f>
        <v>0</v>
      </c>
    </row>
    <row r="2107" spans="9:54" x14ac:dyDescent="0.2">
      <c r="I2107" s="7" t="e">
        <f>Fullmath[[#This Row],[Total CP]]/Fullmath[[#This Row],[Quantity]]</f>
        <v>#DIV/0!</v>
      </c>
      <c r="J21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7" s="6" t="e">
        <f>Fullmath[[#This Row],[Mat Cost]]/Fullmath[[#This Row],[Quantity]]</f>
        <v>#DIV/0!</v>
      </c>
      <c r="L21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7" s="14"/>
      <c r="O2107" s="15">
        <f>IFERROR(_xlfn.IFNA(VLOOKUP(Fullmath[[#This Row],[M1]],$H$2:$L2106,2,FALSE),VLOOKUP(Fullmath[[#This Row],[M1]],$H2108:$L$2227,2,FALSE)),0)</f>
        <v>0</v>
      </c>
      <c r="P2107" s="16">
        <f>IFERROR(_xlfn.IFNA(VLOOKUP(Fullmath[[#This Row],[M1]],$H$2:$L2106,4,FALSE),VLOOKUP(Fullmath[[#This Row],[M1]],$H2108:$L$2227,4,FALSE)),0)</f>
        <v>0</v>
      </c>
      <c r="S2107" s="15">
        <f>IFERROR(_xlfn.IFNA(VLOOKUP(Fullmath[[#This Row],[M2]],$H$2:$L2106,2,FALSE),VLOOKUP(Fullmath[[#This Row],[M2]],$H2108:$L$2227,2,FALSE)),0)</f>
        <v>0</v>
      </c>
      <c r="T2107" s="16">
        <f>IFERROR(_xlfn.IFNA(VLOOKUP(Fullmath[[#This Row],[M2]],$H$2:$L2106,4,FALSE),VLOOKUP(Fullmath[[#This Row],[M2]],$H2108:$L$2227,4,FALSE)),0)</f>
        <v>0</v>
      </c>
      <c r="W2107" s="15">
        <f>IFERROR(_xlfn.IFNA(VLOOKUP(Fullmath[[#This Row],[M3]],$H$2:$L2106,2,FALSE),VLOOKUP(Fullmath[[#This Row],[M3]],$H2108:$L$2227,2,FALSE)),0)</f>
        <v>0</v>
      </c>
      <c r="X2107" s="16">
        <f>IFERROR(_xlfn.IFNA(VLOOKUP(Fullmath[[#This Row],[M3]],$H$2:$L2106,4,FALSE),VLOOKUP(Fullmath[[#This Row],[M3]],$H2108:$L$2227,4,FALSE)),0)</f>
        <v>0</v>
      </c>
      <c r="AA2107" s="15">
        <f>IFERROR(_xlfn.IFNA(VLOOKUP(Fullmath[[#This Row],[M4]],$H$2:$L2106,2,FALSE),VLOOKUP(Fullmath[[#This Row],[M4]],$H2108:$L$2227,2,FALSE)),0)</f>
        <v>0</v>
      </c>
      <c r="AB2107" s="16">
        <f>IFERROR(_xlfn.IFNA(VLOOKUP(Fullmath[[#This Row],[M4]],$H$2:$L2106,4,FALSE),VLOOKUP(Fullmath[[#This Row],[M4]],$H2108:$L$2227,4,FALSE)),0)</f>
        <v>0</v>
      </c>
      <c r="AE2107" s="15">
        <f>IFERROR(_xlfn.IFNA(VLOOKUP(Fullmath[[#This Row],[M5]],$H$2:$L2106,2,FALSE),VLOOKUP(Fullmath[[#This Row],[M5]],$H2108:$L$2227,2,FALSE)),0)</f>
        <v>0</v>
      </c>
      <c r="AF2107" s="16">
        <f>IFERROR(_xlfn.IFNA(VLOOKUP(Fullmath[[#This Row],[M5]],$H$2:$L2106,4,FALSE),VLOOKUP(Fullmath[[#This Row],[M5]],$H2108:$L$2227,4,FALSE)),0)</f>
        <v>0</v>
      </c>
      <c r="AI2107" s="15">
        <f>IFERROR(_xlfn.IFNA(VLOOKUP(Fullmath[[#This Row],[M6]],$H$2:$L2106,2,FALSE),VLOOKUP(Fullmath[[#This Row],[M6]],$H2108:$L$2227,2,FALSE)),0)</f>
        <v>0</v>
      </c>
      <c r="AJ2107" s="16">
        <f>IFERROR(_xlfn.IFNA(VLOOKUP(Fullmath[[#This Row],[M6]],$H$2:$L2106,4,FALSE),VLOOKUP(Fullmath[[#This Row],[M6]],$H2108:$L$2227,4,FALSE)),0)</f>
        <v>0</v>
      </c>
      <c r="AM2107" s="6">
        <f>(IFERROR(VLOOKUP(AK2107,Components[[Name]:[Price]],2,FALSE),0))</f>
        <v>0</v>
      </c>
      <c r="AP2107" s="6">
        <f>(IFERROR(VLOOKUP(AN2107,Components[[Name]:[Price]],2,FALSE),0))</f>
        <v>0</v>
      </c>
      <c r="AS2107" s="6">
        <f>(IFERROR(VLOOKUP(AQ2107,Components[[Name]:[Price]],2,FALSE),0))</f>
        <v>0</v>
      </c>
      <c r="AV2107" s="6">
        <f>(IFERROR(VLOOKUP(AT2107,Components[[Name]:[Price]],2,FALSE),0))</f>
        <v>0</v>
      </c>
      <c r="AY2107" s="6">
        <f>(IFERROR(VLOOKUP(AW2107,Components[[Name]:[Price]],2,FALSE),0))</f>
        <v>0</v>
      </c>
      <c r="BB2107" s="6">
        <f>(IFERROR(VLOOKUP(AZ2107,Components[[Name]:[Price]],2,FALSE),0))</f>
        <v>0</v>
      </c>
    </row>
    <row r="2108" spans="9:54" x14ac:dyDescent="0.2">
      <c r="I2108" s="7" t="e">
        <f>Fullmath[[#This Row],[Total CP]]/Fullmath[[#This Row],[Quantity]]</f>
        <v>#DIV/0!</v>
      </c>
      <c r="J21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8" s="6" t="e">
        <f>Fullmath[[#This Row],[Mat Cost]]/Fullmath[[#This Row],[Quantity]]</f>
        <v>#DIV/0!</v>
      </c>
      <c r="L21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8" s="14"/>
      <c r="O2108" s="15">
        <f>IFERROR(_xlfn.IFNA(VLOOKUP(Fullmath[[#This Row],[M1]],$H$2:$L2107,2,FALSE),VLOOKUP(Fullmath[[#This Row],[M1]],$H2109:$L$2227,2,FALSE)),0)</f>
        <v>0</v>
      </c>
      <c r="P2108" s="16">
        <f>IFERROR(_xlfn.IFNA(VLOOKUP(Fullmath[[#This Row],[M1]],$H$2:$L2107,4,FALSE),VLOOKUP(Fullmath[[#This Row],[M1]],$H2109:$L$2227,4,FALSE)),0)</f>
        <v>0</v>
      </c>
      <c r="S2108" s="15">
        <f>IFERROR(_xlfn.IFNA(VLOOKUP(Fullmath[[#This Row],[M2]],$H$2:$L2107,2,FALSE),VLOOKUP(Fullmath[[#This Row],[M2]],$H2109:$L$2227,2,FALSE)),0)</f>
        <v>0</v>
      </c>
      <c r="T2108" s="16">
        <f>IFERROR(_xlfn.IFNA(VLOOKUP(Fullmath[[#This Row],[M2]],$H$2:$L2107,4,FALSE),VLOOKUP(Fullmath[[#This Row],[M2]],$H2109:$L$2227,4,FALSE)),0)</f>
        <v>0</v>
      </c>
      <c r="W2108" s="15">
        <f>IFERROR(_xlfn.IFNA(VLOOKUP(Fullmath[[#This Row],[M3]],$H$2:$L2107,2,FALSE),VLOOKUP(Fullmath[[#This Row],[M3]],$H2109:$L$2227,2,FALSE)),0)</f>
        <v>0</v>
      </c>
      <c r="X2108" s="16">
        <f>IFERROR(_xlfn.IFNA(VLOOKUP(Fullmath[[#This Row],[M3]],$H$2:$L2107,4,FALSE),VLOOKUP(Fullmath[[#This Row],[M3]],$H2109:$L$2227,4,FALSE)),0)</f>
        <v>0</v>
      </c>
      <c r="AA2108" s="15">
        <f>IFERROR(_xlfn.IFNA(VLOOKUP(Fullmath[[#This Row],[M4]],$H$2:$L2107,2,FALSE),VLOOKUP(Fullmath[[#This Row],[M4]],$H2109:$L$2227,2,FALSE)),0)</f>
        <v>0</v>
      </c>
      <c r="AB2108" s="16">
        <f>IFERROR(_xlfn.IFNA(VLOOKUP(Fullmath[[#This Row],[M4]],$H$2:$L2107,4,FALSE),VLOOKUP(Fullmath[[#This Row],[M4]],$H2109:$L$2227,4,FALSE)),0)</f>
        <v>0</v>
      </c>
      <c r="AE2108" s="15">
        <f>IFERROR(_xlfn.IFNA(VLOOKUP(Fullmath[[#This Row],[M5]],$H$2:$L2107,2,FALSE),VLOOKUP(Fullmath[[#This Row],[M5]],$H2109:$L$2227,2,FALSE)),0)</f>
        <v>0</v>
      </c>
      <c r="AF2108" s="16">
        <f>IFERROR(_xlfn.IFNA(VLOOKUP(Fullmath[[#This Row],[M5]],$H$2:$L2107,4,FALSE),VLOOKUP(Fullmath[[#This Row],[M5]],$H2109:$L$2227,4,FALSE)),0)</f>
        <v>0</v>
      </c>
      <c r="AI2108" s="15">
        <f>IFERROR(_xlfn.IFNA(VLOOKUP(Fullmath[[#This Row],[M6]],$H$2:$L2107,2,FALSE),VLOOKUP(Fullmath[[#This Row],[M6]],$H2109:$L$2227,2,FALSE)),0)</f>
        <v>0</v>
      </c>
      <c r="AJ2108" s="16">
        <f>IFERROR(_xlfn.IFNA(VLOOKUP(Fullmath[[#This Row],[M6]],$H$2:$L2107,4,FALSE),VLOOKUP(Fullmath[[#This Row],[M6]],$H2109:$L$2227,4,FALSE)),0)</f>
        <v>0</v>
      </c>
      <c r="AM2108" s="6">
        <f>(IFERROR(VLOOKUP(AK2108,Components[[Name]:[Price]],2,FALSE),0))</f>
        <v>0</v>
      </c>
      <c r="AP2108" s="6">
        <f>(IFERROR(VLOOKUP(AN2108,Components[[Name]:[Price]],2,FALSE),0))</f>
        <v>0</v>
      </c>
      <c r="AS2108" s="6">
        <f>(IFERROR(VLOOKUP(AQ2108,Components[[Name]:[Price]],2,FALSE),0))</f>
        <v>0</v>
      </c>
      <c r="AV2108" s="6">
        <f>(IFERROR(VLOOKUP(AT2108,Components[[Name]:[Price]],2,FALSE),0))</f>
        <v>0</v>
      </c>
      <c r="AY2108" s="6">
        <f>(IFERROR(VLOOKUP(AW2108,Components[[Name]:[Price]],2,FALSE),0))</f>
        <v>0</v>
      </c>
      <c r="BB2108" s="6">
        <f>(IFERROR(VLOOKUP(AZ2108,Components[[Name]:[Price]],2,FALSE),0))</f>
        <v>0</v>
      </c>
    </row>
    <row r="2109" spans="9:54" x14ac:dyDescent="0.2">
      <c r="I2109" s="7" t="e">
        <f>Fullmath[[#This Row],[Total CP]]/Fullmath[[#This Row],[Quantity]]</f>
        <v>#DIV/0!</v>
      </c>
      <c r="J21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09" s="6" t="e">
        <f>Fullmath[[#This Row],[Mat Cost]]/Fullmath[[#This Row],[Quantity]]</f>
        <v>#DIV/0!</v>
      </c>
      <c r="L21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09" s="14"/>
      <c r="O2109" s="15">
        <f>IFERROR(_xlfn.IFNA(VLOOKUP(Fullmath[[#This Row],[M1]],$H$2:$L2108,2,FALSE),VLOOKUP(Fullmath[[#This Row],[M1]],$H2110:$L$2227,2,FALSE)),0)</f>
        <v>0</v>
      </c>
      <c r="P2109" s="16">
        <f>IFERROR(_xlfn.IFNA(VLOOKUP(Fullmath[[#This Row],[M1]],$H$2:$L2108,4,FALSE),VLOOKUP(Fullmath[[#This Row],[M1]],$H2110:$L$2227,4,FALSE)),0)</f>
        <v>0</v>
      </c>
      <c r="S2109" s="15">
        <f>IFERROR(_xlfn.IFNA(VLOOKUP(Fullmath[[#This Row],[M2]],$H$2:$L2108,2,FALSE),VLOOKUP(Fullmath[[#This Row],[M2]],$H2110:$L$2227,2,FALSE)),0)</f>
        <v>0</v>
      </c>
      <c r="T2109" s="16">
        <f>IFERROR(_xlfn.IFNA(VLOOKUP(Fullmath[[#This Row],[M2]],$H$2:$L2108,4,FALSE),VLOOKUP(Fullmath[[#This Row],[M2]],$H2110:$L$2227,4,FALSE)),0)</f>
        <v>0</v>
      </c>
      <c r="W2109" s="15">
        <f>IFERROR(_xlfn.IFNA(VLOOKUP(Fullmath[[#This Row],[M3]],$H$2:$L2108,2,FALSE),VLOOKUP(Fullmath[[#This Row],[M3]],$H2110:$L$2227,2,FALSE)),0)</f>
        <v>0</v>
      </c>
      <c r="X2109" s="16">
        <f>IFERROR(_xlfn.IFNA(VLOOKUP(Fullmath[[#This Row],[M3]],$H$2:$L2108,4,FALSE),VLOOKUP(Fullmath[[#This Row],[M3]],$H2110:$L$2227,4,FALSE)),0)</f>
        <v>0</v>
      </c>
      <c r="AA2109" s="15">
        <f>IFERROR(_xlfn.IFNA(VLOOKUP(Fullmath[[#This Row],[M4]],$H$2:$L2108,2,FALSE),VLOOKUP(Fullmath[[#This Row],[M4]],$H2110:$L$2227,2,FALSE)),0)</f>
        <v>0</v>
      </c>
      <c r="AB2109" s="16">
        <f>IFERROR(_xlfn.IFNA(VLOOKUP(Fullmath[[#This Row],[M4]],$H$2:$L2108,4,FALSE),VLOOKUP(Fullmath[[#This Row],[M4]],$H2110:$L$2227,4,FALSE)),0)</f>
        <v>0</v>
      </c>
      <c r="AE2109" s="15">
        <f>IFERROR(_xlfn.IFNA(VLOOKUP(Fullmath[[#This Row],[M5]],$H$2:$L2108,2,FALSE),VLOOKUP(Fullmath[[#This Row],[M5]],$H2110:$L$2227,2,FALSE)),0)</f>
        <v>0</v>
      </c>
      <c r="AF2109" s="16">
        <f>IFERROR(_xlfn.IFNA(VLOOKUP(Fullmath[[#This Row],[M5]],$H$2:$L2108,4,FALSE),VLOOKUP(Fullmath[[#This Row],[M5]],$H2110:$L$2227,4,FALSE)),0)</f>
        <v>0</v>
      </c>
      <c r="AI2109" s="15">
        <f>IFERROR(_xlfn.IFNA(VLOOKUP(Fullmath[[#This Row],[M6]],$H$2:$L2108,2,FALSE),VLOOKUP(Fullmath[[#This Row],[M6]],$H2110:$L$2227,2,FALSE)),0)</f>
        <v>0</v>
      </c>
      <c r="AJ2109" s="16">
        <f>IFERROR(_xlfn.IFNA(VLOOKUP(Fullmath[[#This Row],[M6]],$H$2:$L2108,4,FALSE),VLOOKUP(Fullmath[[#This Row],[M6]],$H2110:$L$2227,4,FALSE)),0)</f>
        <v>0</v>
      </c>
      <c r="AM2109" s="6">
        <f>(IFERROR(VLOOKUP(AK2109,Components[[Name]:[Price]],2,FALSE),0))</f>
        <v>0</v>
      </c>
      <c r="AP2109" s="6">
        <f>(IFERROR(VLOOKUP(AN2109,Components[[Name]:[Price]],2,FALSE),0))</f>
        <v>0</v>
      </c>
      <c r="AS2109" s="6">
        <f>(IFERROR(VLOOKUP(AQ2109,Components[[Name]:[Price]],2,FALSE),0))</f>
        <v>0</v>
      </c>
      <c r="AV2109" s="6">
        <f>(IFERROR(VLOOKUP(AT2109,Components[[Name]:[Price]],2,FALSE),0))</f>
        <v>0</v>
      </c>
      <c r="AY2109" s="6">
        <f>(IFERROR(VLOOKUP(AW2109,Components[[Name]:[Price]],2,FALSE),0))</f>
        <v>0</v>
      </c>
      <c r="BB2109" s="6">
        <f>(IFERROR(VLOOKUP(AZ2109,Components[[Name]:[Price]],2,FALSE),0))</f>
        <v>0</v>
      </c>
    </row>
    <row r="2110" spans="9:54" x14ac:dyDescent="0.2">
      <c r="I2110" s="7" t="e">
        <f>Fullmath[[#This Row],[Total CP]]/Fullmath[[#This Row],[Quantity]]</f>
        <v>#DIV/0!</v>
      </c>
      <c r="J21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0" s="6" t="e">
        <f>Fullmath[[#This Row],[Mat Cost]]/Fullmath[[#This Row],[Quantity]]</f>
        <v>#DIV/0!</v>
      </c>
      <c r="L21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0" s="14"/>
      <c r="O2110" s="15">
        <f>IFERROR(_xlfn.IFNA(VLOOKUP(Fullmath[[#This Row],[M1]],$H$2:$L2109,2,FALSE),VLOOKUP(Fullmath[[#This Row],[M1]],$H2111:$L$2227,2,FALSE)),0)</f>
        <v>0</v>
      </c>
      <c r="P2110" s="16">
        <f>IFERROR(_xlfn.IFNA(VLOOKUP(Fullmath[[#This Row],[M1]],$H$2:$L2109,4,FALSE),VLOOKUP(Fullmath[[#This Row],[M1]],$H2111:$L$2227,4,FALSE)),0)</f>
        <v>0</v>
      </c>
      <c r="S2110" s="15">
        <f>IFERROR(_xlfn.IFNA(VLOOKUP(Fullmath[[#This Row],[M2]],$H$2:$L2109,2,FALSE),VLOOKUP(Fullmath[[#This Row],[M2]],$H2111:$L$2227,2,FALSE)),0)</f>
        <v>0</v>
      </c>
      <c r="T2110" s="16">
        <f>IFERROR(_xlfn.IFNA(VLOOKUP(Fullmath[[#This Row],[M2]],$H$2:$L2109,4,FALSE),VLOOKUP(Fullmath[[#This Row],[M2]],$H2111:$L$2227,4,FALSE)),0)</f>
        <v>0</v>
      </c>
      <c r="W2110" s="15">
        <f>IFERROR(_xlfn.IFNA(VLOOKUP(Fullmath[[#This Row],[M3]],$H$2:$L2109,2,FALSE),VLOOKUP(Fullmath[[#This Row],[M3]],$H2111:$L$2227,2,FALSE)),0)</f>
        <v>0</v>
      </c>
      <c r="X2110" s="16">
        <f>IFERROR(_xlfn.IFNA(VLOOKUP(Fullmath[[#This Row],[M3]],$H$2:$L2109,4,FALSE),VLOOKUP(Fullmath[[#This Row],[M3]],$H2111:$L$2227,4,FALSE)),0)</f>
        <v>0</v>
      </c>
      <c r="AA2110" s="15">
        <f>IFERROR(_xlfn.IFNA(VLOOKUP(Fullmath[[#This Row],[M4]],$H$2:$L2109,2,FALSE),VLOOKUP(Fullmath[[#This Row],[M4]],$H2111:$L$2227,2,FALSE)),0)</f>
        <v>0</v>
      </c>
      <c r="AB2110" s="16">
        <f>IFERROR(_xlfn.IFNA(VLOOKUP(Fullmath[[#This Row],[M4]],$H$2:$L2109,4,FALSE),VLOOKUP(Fullmath[[#This Row],[M4]],$H2111:$L$2227,4,FALSE)),0)</f>
        <v>0</v>
      </c>
      <c r="AE2110" s="15">
        <f>IFERROR(_xlfn.IFNA(VLOOKUP(Fullmath[[#This Row],[M5]],$H$2:$L2109,2,FALSE),VLOOKUP(Fullmath[[#This Row],[M5]],$H2111:$L$2227,2,FALSE)),0)</f>
        <v>0</v>
      </c>
      <c r="AF2110" s="16">
        <f>IFERROR(_xlfn.IFNA(VLOOKUP(Fullmath[[#This Row],[M5]],$H$2:$L2109,4,FALSE),VLOOKUP(Fullmath[[#This Row],[M5]],$H2111:$L$2227,4,FALSE)),0)</f>
        <v>0</v>
      </c>
      <c r="AI2110" s="15">
        <f>IFERROR(_xlfn.IFNA(VLOOKUP(Fullmath[[#This Row],[M6]],$H$2:$L2109,2,FALSE),VLOOKUP(Fullmath[[#This Row],[M6]],$H2111:$L$2227,2,FALSE)),0)</f>
        <v>0</v>
      </c>
      <c r="AJ2110" s="16">
        <f>IFERROR(_xlfn.IFNA(VLOOKUP(Fullmath[[#This Row],[M6]],$H$2:$L2109,4,FALSE),VLOOKUP(Fullmath[[#This Row],[M6]],$H2111:$L$2227,4,FALSE)),0)</f>
        <v>0</v>
      </c>
      <c r="AM2110" s="6">
        <f>(IFERROR(VLOOKUP(AK2110,Components[[Name]:[Price]],2,FALSE),0))</f>
        <v>0</v>
      </c>
      <c r="AP2110" s="6">
        <f>(IFERROR(VLOOKUP(AN2110,Components[[Name]:[Price]],2,FALSE),0))</f>
        <v>0</v>
      </c>
      <c r="AS2110" s="6">
        <f>(IFERROR(VLOOKUP(AQ2110,Components[[Name]:[Price]],2,FALSE),0))</f>
        <v>0</v>
      </c>
      <c r="AV2110" s="6">
        <f>(IFERROR(VLOOKUP(AT2110,Components[[Name]:[Price]],2,FALSE),0))</f>
        <v>0</v>
      </c>
      <c r="AY2110" s="6">
        <f>(IFERROR(VLOOKUP(AW2110,Components[[Name]:[Price]],2,FALSE),0))</f>
        <v>0</v>
      </c>
      <c r="BB2110" s="6">
        <f>(IFERROR(VLOOKUP(AZ2110,Components[[Name]:[Price]],2,FALSE),0))</f>
        <v>0</v>
      </c>
    </row>
    <row r="2111" spans="9:54" x14ac:dyDescent="0.2">
      <c r="I2111" s="7" t="e">
        <f>Fullmath[[#This Row],[Total CP]]/Fullmath[[#This Row],[Quantity]]</f>
        <v>#DIV/0!</v>
      </c>
      <c r="J21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1" s="6" t="e">
        <f>Fullmath[[#This Row],[Mat Cost]]/Fullmath[[#This Row],[Quantity]]</f>
        <v>#DIV/0!</v>
      </c>
      <c r="L21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1" s="14"/>
      <c r="O2111" s="15">
        <f>IFERROR(_xlfn.IFNA(VLOOKUP(Fullmath[[#This Row],[M1]],$H$2:$L2110,2,FALSE),VLOOKUP(Fullmath[[#This Row],[M1]],$H2112:$L$2227,2,FALSE)),0)</f>
        <v>0</v>
      </c>
      <c r="P2111" s="16">
        <f>IFERROR(_xlfn.IFNA(VLOOKUP(Fullmath[[#This Row],[M1]],$H$2:$L2110,4,FALSE),VLOOKUP(Fullmath[[#This Row],[M1]],$H2112:$L$2227,4,FALSE)),0)</f>
        <v>0</v>
      </c>
      <c r="S2111" s="15">
        <f>IFERROR(_xlfn.IFNA(VLOOKUP(Fullmath[[#This Row],[M2]],$H$2:$L2110,2,FALSE),VLOOKUP(Fullmath[[#This Row],[M2]],$H2112:$L$2227,2,FALSE)),0)</f>
        <v>0</v>
      </c>
      <c r="T2111" s="16">
        <f>IFERROR(_xlfn.IFNA(VLOOKUP(Fullmath[[#This Row],[M2]],$H$2:$L2110,4,FALSE),VLOOKUP(Fullmath[[#This Row],[M2]],$H2112:$L$2227,4,FALSE)),0)</f>
        <v>0</v>
      </c>
      <c r="W2111" s="15">
        <f>IFERROR(_xlfn.IFNA(VLOOKUP(Fullmath[[#This Row],[M3]],$H$2:$L2110,2,FALSE),VLOOKUP(Fullmath[[#This Row],[M3]],$H2112:$L$2227,2,FALSE)),0)</f>
        <v>0</v>
      </c>
      <c r="X2111" s="16">
        <f>IFERROR(_xlfn.IFNA(VLOOKUP(Fullmath[[#This Row],[M3]],$H$2:$L2110,4,FALSE),VLOOKUP(Fullmath[[#This Row],[M3]],$H2112:$L$2227,4,FALSE)),0)</f>
        <v>0</v>
      </c>
      <c r="AA2111" s="15">
        <f>IFERROR(_xlfn.IFNA(VLOOKUP(Fullmath[[#This Row],[M4]],$H$2:$L2110,2,FALSE),VLOOKUP(Fullmath[[#This Row],[M4]],$H2112:$L$2227,2,FALSE)),0)</f>
        <v>0</v>
      </c>
      <c r="AB2111" s="16">
        <f>IFERROR(_xlfn.IFNA(VLOOKUP(Fullmath[[#This Row],[M4]],$H$2:$L2110,4,FALSE),VLOOKUP(Fullmath[[#This Row],[M4]],$H2112:$L$2227,4,FALSE)),0)</f>
        <v>0</v>
      </c>
      <c r="AE2111" s="15">
        <f>IFERROR(_xlfn.IFNA(VLOOKUP(Fullmath[[#This Row],[M5]],$H$2:$L2110,2,FALSE),VLOOKUP(Fullmath[[#This Row],[M5]],$H2112:$L$2227,2,FALSE)),0)</f>
        <v>0</v>
      </c>
      <c r="AF2111" s="16">
        <f>IFERROR(_xlfn.IFNA(VLOOKUP(Fullmath[[#This Row],[M5]],$H$2:$L2110,4,FALSE),VLOOKUP(Fullmath[[#This Row],[M5]],$H2112:$L$2227,4,FALSE)),0)</f>
        <v>0</v>
      </c>
      <c r="AI2111" s="15">
        <f>IFERROR(_xlfn.IFNA(VLOOKUP(Fullmath[[#This Row],[M6]],$H$2:$L2110,2,FALSE),VLOOKUP(Fullmath[[#This Row],[M6]],$H2112:$L$2227,2,FALSE)),0)</f>
        <v>0</v>
      </c>
      <c r="AJ2111" s="16">
        <f>IFERROR(_xlfn.IFNA(VLOOKUP(Fullmath[[#This Row],[M6]],$H$2:$L2110,4,FALSE),VLOOKUP(Fullmath[[#This Row],[M6]],$H2112:$L$2227,4,FALSE)),0)</f>
        <v>0</v>
      </c>
      <c r="AM2111" s="6">
        <f>(IFERROR(VLOOKUP(AK2111,Components[[Name]:[Price]],2,FALSE),0))</f>
        <v>0</v>
      </c>
      <c r="AP2111" s="6">
        <f>(IFERROR(VLOOKUP(AN2111,Components[[Name]:[Price]],2,FALSE),0))</f>
        <v>0</v>
      </c>
      <c r="AS2111" s="6">
        <f>(IFERROR(VLOOKUP(AQ2111,Components[[Name]:[Price]],2,FALSE),0))</f>
        <v>0</v>
      </c>
      <c r="AV2111" s="6">
        <f>(IFERROR(VLOOKUP(AT2111,Components[[Name]:[Price]],2,FALSE),0))</f>
        <v>0</v>
      </c>
      <c r="AY2111" s="6">
        <f>(IFERROR(VLOOKUP(AW2111,Components[[Name]:[Price]],2,FALSE),0))</f>
        <v>0</v>
      </c>
      <c r="BB2111" s="6">
        <f>(IFERROR(VLOOKUP(AZ2111,Components[[Name]:[Price]],2,FALSE),0))</f>
        <v>0</v>
      </c>
    </row>
    <row r="2112" spans="9:54" x14ac:dyDescent="0.2">
      <c r="I2112" s="7" t="e">
        <f>Fullmath[[#This Row],[Total CP]]/Fullmath[[#This Row],[Quantity]]</f>
        <v>#DIV/0!</v>
      </c>
      <c r="J21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2" s="6" t="e">
        <f>Fullmath[[#This Row],[Mat Cost]]/Fullmath[[#This Row],[Quantity]]</f>
        <v>#DIV/0!</v>
      </c>
      <c r="L21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2" s="14"/>
      <c r="O2112" s="15">
        <f>IFERROR(_xlfn.IFNA(VLOOKUP(Fullmath[[#This Row],[M1]],$H$2:$L2111,2,FALSE),VLOOKUP(Fullmath[[#This Row],[M1]],$H2113:$L$2227,2,FALSE)),0)</f>
        <v>0</v>
      </c>
      <c r="P2112" s="16">
        <f>IFERROR(_xlfn.IFNA(VLOOKUP(Fullmath[[#This Row],[M1]],$H$2:$L2111,4,FALSE),VLOOKUP(Fullmath[[#This Row],[M1]],$H2113:$L$2227,4,FALSE)),0)</f>
        <v>0</v>
      </c>
      <c r="S2112" s="15">
        <f>IFERROR(_xlfn.IFNA(VLOOKUP(Fullmath[[#This Row],[M2]],$H$2:$L2111,2,FALSE),VLOOKUP(Fullmath[[#This Row],[M2]],$H2113:$L$2227,2,FALSE)),0)</f>
        <v>0</v>
      </c>
      <c r="T2112" s="16">
        <f>IFERROR(_xlfn.IFNA(VLOOKUP(Fullmath[[#This Row],[M2]],$H$2:$L2111,4,FALSE),VLOOKUP(Fullmath[[#This Row],[M2]],$H2113:$L$2227,4,FALSE)),0)</f>
        <v>0</v>
      </c>
      <c r="W2112" s="15">
        <f>IFERROR(_xlfn.IFNA(VLOOKUP(Fullmath[[#This Row],[M3]],$H$2:$L2111,2,FALSE),VLOOKUP(Fullmath[[#This Row],[M3]],$H2113:$L$2227,2,FALSE)),0)</f>
        <v>0</v>
      </c>
      <c r="X2112" s="16">
        <f>IFERROR(_xlfn.IFNA(VLOOKUP(Fullmath[[#This Row],[M3]],$H$2:$L2111,4,FALSE),VLOOKUP(Fullmath[[#This Row],[M3]],$H2113:$L$2227,4,FALSE)),0)</f>
        <v>0</v>
      </c>
      <c r="AA2112" s="15">
        <f>IFERROR(_xlfn.IFNA(VLOOKUP(Fullmath[[#This Row],[M4]],$H$2:$L2111,2,FALSE),VLOOKUP(Fullmath[[#This Row],[M4]],$H2113:$L$2227,2,FALSE)),0)</f>
        <v>0</v>
      </c>
      <c r="AB2112" s="16">
        <f>IFERROR(_xlfn.IFNA(VLOOKUP(Fullmath[[#This Row],[M4]],$H$2:$L2111,4,FALSE),VLOOKUP(Fullmath[[#This Row],[M4]],$H2113:$L$2227,4,FALSE)),0)</f>
        <v>0</v>
      </c>
      <c r="AE2112" s="15">
        <f>IFERROR(_xlfn.IFNA(VLOOKUP(Fullmath[[#This Row],[M5]],$H$2:$L2111,2,FALSE),VLOOKUP(Fullmath[[#This Row],[M5]],$H2113:$L$2227,2,FALSE)),0)</f>
        <v>0</v>
      </c>
      <c r="AF2112" s="16">
        <f>IFERROR(_xlfn.IFNA(VLOOKUP(Fullmath[[#This Row],[M5]],$H$2:$L2111,4,FALSE),VLOOKUP(Fullmath[[#This Row],[M5]],$H2113:$L$2227,4,FALSE)),0)</f>
        <v>0</v>
      </c>
      <c r="AI2112" s="15">
        <f>IFERROR(_xlfn.IFNA(VLOOKUP(Fullmath[[#This Row],[M6]],$H$2:$L2111,2,FALSE),VLOOKUP(Fullmath[[#This Row],[M6]],$H2113:$L$2227,2,FALSE)),0)</f>
        <v>0</v>
      </c>
      <c r="AJ2112" s="16">
        <f>IFERROR(_xlfn.IFNA(VLOOKUP(Fullmath[[#This Row],[M6]],$H$2:$L2111,4,FALSE),VLOOKUP(Fullmath[[#This Row],[M6]],$H2113:$L$2227,4,FALSE)),0)</f>
        <v>0</v>
      </c>
      <c r="AM2112" s="6">
        <f>(IFERROR(VLOOKUP(AK2112,Components[[Name]:[Price]],2,FALSE),0))</f>
        <v>0</v>
      </c>
      <c r="AP2112" s="6">
        <f>(IFERROR(VLOOKUP(AN2112,Components[[Name]:[Price]],2,FALSE),0))</f>
        <v>0</v>
      </c>
      <c r="AS2112" s="6">
        <f>(IFERROR(VLOOKUP(AQ2112,Components[[Name]:[Price]],2,FALSE),0))</f>
        <v>0</v>
      </c>
      <c r="AV2112" s="6">
        <f>(IFERROR(VLOOKUP(AT2112,Components[[Name]:[Price]],2,FALSE),0))</f>
        <v>0</v>
      </c>
      <c r="AY2112" s="6">
        <f>(IFERROR(VLOOKUP(AW2112,Components[[Name]:[Price]],2,FALSE),0))</f>
        <v>0</v>
      </c>
      <c r="BB2112" s="6">
        <f>(IFERROR(VLOOKUP(AZ2112,Components[[Name]:[Price]],2,FALSE),0))</f>
        <v>0</v>
      </c>
    </row>
    <row r="2113" spans="9:54" x14ac:dyDescent="0.2">
      <c r="I2113" s="7" t="e">
        <f>Fullmath[[#This Row],[Total CP]]/Fullmath[[#This Row],[Quantity]]</f>
        <v>#DIV/0!</v>
      </c>
      <c r="J21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3" s="6" t="e">
        <f>Fullmath[[#This Row],[Mat Cost]]/Fullmath[[#This Row],[Quantity]]</f>
        <v>#DIV/0!</v>
      </c>
      <c r="L21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3" s="14"/>
      <c r="O2113" s="15">
        <f>IFERROR(_xlfn.IFNA(VLOOKUP(Fullmath[[#This Row],[M1]],$H$2:$L2112,2,FALSE),VLOOKUP(Fullmath[[#This Row],[M1]],$H2114:$L$2227,2,FALSE)),0)</f>
        <v>0</v>
      </c>
      <c r="P2113" s="16">
        <f>IFERROR(_xlfn.IFNA(VLOOKUP(Fullmath[[#This Row],[M1]],$H$2:$L2112,4,FALSE),VLOOKUP(Fullmath[[#This Row],[M1]],$H2114:$L$2227,4,FALSE)),0)</f>
        <v>0</v>
      </c>
      <c r="S2113" s="15">
        <f>IFERROR(_xlfn.IFNA(VLOOKUP(Fullmath[[#This Row],[M2]],$H$2:$L2112,2,FALSE),VLOOKUP(Fullmath[[#This Row],[M2]],$H2114:$L$2227,2,FALSE)),0)</f>
        <v>0</v>
      </c>
      <c r="T2113" s="16">
        <f>IFERROR(_xlfn.IFNA(VLOOKUP(Fullmath[[#This Row],[M2]],$H$2:$L2112,4,FALSE),VLOOKUP(Fullmath[[#This Row],[M2]],$H2114:$L$2227,4,FALSE)),0)</f>
        <v>0</v>
      </c>
      <c r="W2113" s="15">
        <f>IFERROR(_xlfn.IFNA(VLOOKUP(Fullmath[[#This Row],[M3]],$H$2:$L2112,2,FALSE),VLOOKUP(Fullmath[[#This Row],[M3]],$H2114:$L$2227,2,FALSE)),0)</f>
        <v>0</v>
      </c>
      <c r="X2113" s="16">
        <f>IFERROR(_xlfn.IFNA(VLOOKUP(Fullmath[[#This Row],[M3]],$H$2:$L2112,4,FALSE),VLOOKUP(Fullmath[[#This Row],[M3]],$H2114:$L$2227,4,FALSE)),0)</f>
        <v>0</v>
      </c>
      <c r="AA2113" s="15">
        <f>IFERROR(_xlfn.IFNA(VLOOKUP(Fullmath[[#This Row],[M4]],$H$2:$L2112,2,FALSE),VLOOKUP(Fullmath[[#This Row],[M4]],$H2114:$L$2227,2,FALSE)),0)</f>
        <v>0</v>
      </c>
      <c r="AB2113" s="16">
        <f>IFERROR(_xlfn.IFNA(VLOOKUP(Fullmath[[#This Row],[M4]],$H$2:$L2112,4,FALSE),VLOOKUP(Fullmath[[#This Row],[M4]],$H2114:$L$2227,4,FALSE)),0)</f>
        <v>0</v>
      </c>
      <c r="AE2113" s="15">
        <f>IFERROR(_xlfn.IFNA(VLOOKUP(Fullmath[[#This Row],[M5]],$H$2:$L2112,2,FALSE),VLOOKUP(Fullmath[[#This Row],[M5]],$H2114:$L$2227,2,FALSE)),0)</f>
        <v>0</v>
      </c>
      <c r="AF2113" s="16">
        <f>IFERROR(_xlfn.IFNA(VLOOKUP(Fullmath[[#This Row],[M5]],$H$2:$L2112,4,FALSE),VLOOKUP(Fullmath[[#This Row],[M5]],$H2114:$L$2227,4,FALSE)),0)</f>
        <v>0</v>
      </c>
      <c r="AI2113" s="15">
        <f>IFERROR(_xlfn.IFNA(VLOOKUP(Fullmath[[#This Row],[M6]],$H$2:$L2112,2,FALSE),VLOOKUP(Fullmath[[#This Row],[M6]],$H2114:$L$2227,2,FALSE)),0)</f>
        <v>0</v>
      </c>
      <c r="AJ2113" s="16">
        <f>IFERROR(_xlfn.IFNA(VLOOKUP(Fullmath[[#This Row],[M6]],$H$2:$L2112,4,FALSE),VLOOKUP(Fullmath[[#This Row],[M6]],$H2114:$L$2227,4,FALSE)),0)</f>
        <v>0</v>
      </c>
      <c r="AM2113" s="6">
        <f>(IFERROR(VLOOKUP(AK2113,Components[[Name]:[Price]],2,FALSE),0))</f>
        <v>0</v>
      </c>
      <c r="AP2113" s="6">
        <f>(IFERROR(VLOOKUP(AN2113,Components[[Name]:[Price]],2,FALSE),0))</f>
        <v>0</v>
      </c>
      <c r="AS2113" s="6">
        <f>(IFERROR(VLOOKUP(AQ2113,Components[[Name]:[Price]],2,FALSE),0))</f>
        <v>0</v>
      </c>
      <c r="AV2113" s="6">
        <f>(IFERROR(VLOOKUP(AT2113,Components[[Name]:[Price]],2,FALSE),0))</f>
        <v>0</v>
      </c>
      <c r="AY2113" s="6">
        <f>(IFERROR(VLOOKUP(AW2113,Components[[Name]:[Price]],2,FALSE),0))</f>
        <v>0</v>
      </c>
      <c r="BB2113" s="6">
        <f>(IFERROR(VLOOKUP(AZ2113,Components[[Name]:[Price]],2,FALSE),0))</f>
        <v>0</v>
      </c>
    </row>
    <row r="2114" spans="9:54" x14ac:dyDescent="0.2">
      <c r="I2114" s="7" t="e">
        <f>Fullmath[[#This Row],[Total CP]]/Fullmath[[#This Row],[Quantity]]</f>
        <v>#DIV/0!</v>
      </c>
      <c r="J21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4" s="6" t="e">
        <f>Fullmath[[#This Row],[Mat Cost]]/Fullmath[[#This Row],[Quantity]]</f>
        <v>#DIV/0!</v>
      </c>
      <c r="L21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4" s="14"/>
      <c r="O2114" s="15">
        <f>IFERROR(_xlfn.IFNA(VLOOKUP(Fullmath[[#This Row],[M1]],$H$2:$L2113,2,FALSE),VLOOKUP(Fullmath[[#This Row],[M1]],$H2115:$L$2227,2,FALSE)),0)</f>
        <v>0</v>
      </c>
      <c r="P2114" s="16">
        <f>IFERROR(_xlfn.IFNA(VLOOKUP(Fullmath[[#This Row],[M1]],$H$2:$L2113,4,FALSE),VLOOKUP(Fullmath[[#This Row],[M1]],$H2115:$L$2227,4,FALSE)),0)</f>
        <v>0</v>
      </c>
      <c r="S2114" s="15">
        <f>IFERROR(_xlfn.IFNA(VLOOKUP(Fullmath[[#This Row],[M2]],$H$2:$L2113,2,FALSE),VLOOKUP(Fullmath[[#This Row],[M2]],$H2115:$L$2227,2,FALSE)),0)</f>
        <v>0</v>
      </c>
      <c r="T2114" s="16">
        <f>IFERROR(_xlfn.IFNA(VLOOKUP(Fullmath[[#This Row],[M2]],$H$2:$L2113,4,FALSE),VLOOKUP(Fullmath[[#This Row],[M2]],$H2115:$L$2227,4,FALSE)),0)</f>
        <v>0</v>
      </c>
      <c r="W2114" s="15">
        <f>IFERROR(_xlfn.IFNA(VLOOKUP(Fullmath[[#This Row],[M3]],$H$2:$L2113,2,FALSE),VLOOKUP(Fullmath[[#This Row],[M3]],$H2115:$L$2227,2,FALSE)),0)</f>
        <v>0</v>
      </c>
      <c r="X2114" s="16">
        <f>IFERROR(_xlfn.IFNA(VLOOKUP(Fullmath[[#This Row],[M3]],$H$2:$L2113,4,FALSE),VLOOKUP(Fullmath[[#This Row],[M3]],$H2115:$L$2227,4,FALSE)),0)</f>
        <v>0</v>
      </c>
      <c r="AA2114" s="15">
        <f>IFERROR(_xlfn.IFNA(VLOOKUP(Fullmath[[#This Row],[M4]],$H$2:$L2113,2,FALSE),VLOOKUP(Fullmath[[#This Row],[M4]],$H2115:$L$2227,2,FALSE)),0)</f>
        <v>0</v>
      </c>
      <c r="AB2114" s="16">
        <f>IFERROR(_xlfn.IFNA(VLOOKUP(Fullmath[[#This Row],[M4]],$H$2:$L2113,4,FALSE),VLOOKUP(Fullmath[[#This Row],[M4]],$H2115:$L$2227,4,FALSE)),0)</f>
        <v>0</v>
      </c>
      <c r="AE2114" s="15">
        <f>IFERROR(_xlfn.IFNA(VLOOKUP(Fullmath[[#This Row],[M5]],$H$2:$L2113,2,FALSE),VLOOKUP(Fullmath[[#This Row],[M5]],$H2115:$L$2227,2,FALSE)),0)</f>
        <v>0</v>
      </c>
      <c r="AF2114" s="16">
        <f>IFERROR(_xlfn.IFNA(VLOOKUP(Fullmath[[#This Row],[M5]],$H$2:$L2113,4,FALSE),VLOOKUP(Fullmath[[#This Row],[M5]],$H2115:$L$2227,4,FALSE)),0)</f>
        <v>0</v>
      </c>
      <c r="AI2114" s="15">
        <f>IFERROR(_xlfn.IFNA(VLOOKUP(Fullmath[[#This Row],[M6]],$H$2:$L2113,2,FALSE),VLOOKUP(Fullmath[[#This Row],[M6]],$H2115:$L$2227,2,FALSE)),0)</f>
        <v>0</v>
      </c>
      <c r="AJ2114" s="16">
        <f>IFERROR(_xlfn.IFNA(VLOOKUP(Fullmath[[#This Row],[M6]],$H$2:$L2113,4,FALSE),VLOOKUP(Fullmath[[#This Row],[M6]],$H2115:$L$2227,4,FALSE)),0)</f>
        <v>0</v>
      </c>
      <c r="AM2114" s="6">
        <f>(IFERROR(VLOOKUP(AK2114,Components[[Name]:[Price]],2,FALSE),0))</f>
        <v>0</v>
      </c>
      <c r="AP2114" s="6">
        <f>(IFERROR(VLOOKUP(AN2114,Components[[Name]:[Price]],2,FALSE),0))</f>
        <v>0</v>
      </c>
      <c r="AS2114" s="6">
        <f>(IFERROR(VLOOKUP(AQ2114,Components[[Name]:[Price]],2,FALSE),0))</f>
        <v>0</v>
      </c>
      <c r="AV2114" s="6">
        <f>(IFERROR(VLOOKUP(AT2114,Components[[Name]:[Price]],2,FALSE),0))</f>
        <v>0</v>
      </c>
      <c r="AY2114" s="6">
        <f>(IFERROR(VLOOKUP(AW2114,Components[[Name]:[Price]],2,FALSE),0))</f>
        <v>0</v>
      </c>
      <c r="BB2114" s="6">
        <f>(IFERROR(VLOOKUP(AZ2114,Components[[Name]:[Price]],2,FALSE),0))</f>
        <v>0</v>
      </c>
    </row>
    <row r="2115" spans="9:54" x14ac:dyDescent="0.2">
      <c r="I2115" s="7" t="e">
        <f>Fullmath[[#This Row],[Total CP]]/Fullmath[[#This Row],[Quantity]]</f>
        <v>#DIV/0!</v>
      </c>
      <c r="J21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5" s="6" t="e">
        <f>Fullmath[[#This Row],[Mat Cost]]/Fullmath[[#This Row],[Quantity]]</f>
        <v>#DIV/0!</v>
      </c>
      <c r="L21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5" s="14"/>
      <c r="O2115" s="15">
        <f>IFERROR(_xlfn.IFNA(VLOOKUP(Fullmath[[#This Row],[M1]],$H$2:$L2114,2,FALSE),VLOOKUP(Fullmath[[#This Row],[M1]],$H2116:$L$2227,2,FALSE)),0)</f>
        <v>0</v>
      </c>
      <c r="P2115" s="16">
        <f>IFERROR(_xlfn.IFNA(VLOOKUP(Fullmath[[#This Row],[M1]],$H$2:$L2114,4,FALSE),VLOOKUP(Fullmath[[#This Row],[M1]],$H2116:$L$2227,4,FALSE)),0)</f>
        <v>0</v>
      </c>
      <c r="S2115" s="15">
        <f>IFERROR(_xlfn.IFNA(VLOOKUP(Fullmath[[#This Row],[M2]],$H$2:$L2114,2,FALSE),VLOOKUP(Fullmath[[#This Row],[M2]],$H2116:$L$2227,2,FALSE)),0)</f>
        <v>0</v>
      </c>
      <c r="T2115" s="16">
        <f>IFERROR(_xlfn.IFNA(VLOOKUP(Fullmath[[#This Row],[M2]],$H$2:$L2114,4,FALSE),VLOOKUP(Fullmath[[#This Row],[M2]],$H2116:$L$2227,4,FALSE)),0)</f>
        <v>0</v>
      </c>
      <c r="W2115" s="15">
        <f>IFERROR(_xlfn.IFNA(VLOOKUP(Fullmath[[#This Row],[M3]],$H$2:$L2114,2,FALSE),VLOOKUP(Fullmath[[#This Row],[M3]],$H2116:$L$2227,2,FALSE)),0)</f>
        <v>0</v>
      </c>
      <c r="X2115" s="16">
        <f>IFERROR(_xlfn.IFNA(VLOOKUP(Fullmath[[#This Row],[M3]],$H$2:$L2114,4,FALSE),VLOOKUP(Fullmath[[#This Row],[M3]],$H2116:$L$2227,4,FALSE)),0)</f>
        <v>0</v>
      </c>
      <c r="AA2115" s="15">
        <f>IFERROR(_xlfn.IFNA(VLOOKUP(Fullmath[[#This Row],[M4]],$H$2:$L2114,2,FALSE),VLOOKUP(Fullmath[[#This Row],[M4]],$H2116:$L$2227,2,FALSE)),0)</f>
        <v>0</v>
      </c>
      <c r="AB2115" s="16">
        <f>IFERROR(_xlfn.IFNA(VLOOKUP(Fullmath[[#This Row],[M4]],$H$2:$L2114,4,FALSE),VLOOKUP(Fullmath[[#This Row],[M4]],$H2116:$L$2227,4,FALSE)),0)</f>
        <v>0</v>
      </c>
      <c r="AE2115" s="15">
        <f>IFERROR(_xlfn.IFNA(VLOOKUP(Fullmath[[#This Row],[M5]],$H$2:$L2114,2,FALSE),VLOOKUP(Fullmath[[#This Row],[M5]],$H2116:$L$2227,2,FALSE)),0)</f>
        <v>0</v>
      </c>
      <c r="AF2115" s="16">
        <f>IFERROR(_xlfn.IFNA(VLOOKUP(Fullmath[[#This Row],[M5]],$H$2:$L2114,4,FALSE),VLOOKUP(Fullmath[[#This Row],[M5]],$H2116:$L$2227,4,FALSE)),0)</f>
        <v>0</v>
      </c>
      <c r="AI2115" s="15">
        <f>IFERROR(_xlfn.IFNA(VLOOKUP(Fullmath[[#This Row],[M6]],$H$2:$L2114,2,FALSE),VLOOKUP(Fullmath[[#This Row],[M6]],$H2116:$L$2227,2,FALSE)),0)</f>
        <v>0</v>
      </c>
      <c r="AJ2115" s="16">
        <f>IFERROR(_xlfn.IFNA(VLOOKUP(Fullmath[[#This Row],[M6]],$H$2:$L2114,4,FALSE),VLOOKUP(Fullmath[[#This Row],[M6]],$H2116:$L$2227,4,FALSE)),0)</f>
        <v>0</v>
      </c>
      <c r="AM2115" s="6">
        <f>(IFERROR(VLOOKUP(AK2115,Components[[Name]:[Price]],2,FALSE),0))</f>
        <v>0</v>
      </c>
      <c r="AP2115" s="6">
        <f>(IFERROR(VLOOKUP(AN2115,Components[[Name]:[Price]],2,FALSE),0))</f>
        <v>0</v>
      </c>
      <c r="AS2115" s="6">
        <f>(IFERROR(VLOOKUP(AQ2115,Components[[Name]:[Price]],2,FALSE),0))</f>
        <v>0</v>
      </c>
      <c r="AV2115" s="6">
        <f>(IFERROR(VLOOKUP(AT2115,Components[[Name]:[Price]],2,FALSE),0))</f>
        <v>0</v>
      </c>
      <c r="AY2115" s="6">
        <f>(IFERROR(VLOOKUP(AW2115,Components[[Name]:[Price]],2,FALSE),0))</f>
        <v>0</v>
      </c>
      <c r="BB2115" s="6">
        <f>(IFERROR(VLOOKUP(AZ2115,Components[[Name]:[Price]],2,FALSE),0))</f>
        <v>0</v>
      </c>
    </row>
    <row r="2116" spans="9:54" x14ac:dyDescent="0.2">
      <c r="I2116" s="7" t="e">
        <f>Fullmath[[#This Row],[Total CP]]/Fullmath[[#This Row],[Quantity]]</f>
        <v>#DIV/0!</v>
      </c>
      <c r="J21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6" s="6" t="e">
        <f>Fullmath[[#This Row],[Mat Cost]]/Fullmath[[#This Row],[Quantity]]</f>
        <v>#DIV/0!</v>
      </c>
      <c r="L21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6" s="14"/>
      <c r="O2116" s="15">
        <f>IFERROR(_xlfn.IFNA(VLOOKUP(Fullmath[[#This Row],[M1]],$H$2:$L2115,2,FALSE),VLOOKUP(Fullmath[[#This Row],[M1]],$H2117:$L$2227,2,FALSE)),0)</f>
        <v>0</v>
      </c>
      <c r="P2116" s="16">
        <f>IFERROR(_xlfn.IFNA(VLOOKUP(Fullmath[[#This Row],[M1]],$H$2:$L2115,4,FALSE),VLOOKUP(Fullmath[[#This Row],[M1]],$H2117:$L$2227,4,FALSE)),0)</f>
        <v>0</v>
      </c>
      <c r="S2116" s="15">
        <f>IFERROR(_xlfn.IFNA(VLOOKUP(Fullmath[[#This Row],[M2]],$H$2:$L2115,2,FALSE),VLOOKUP(Fullmath[[#This Row],[M2]],$H2117:$L$2227,2,FALSE)),0)</f>
        <v>0</v>
      </c>
      <c r="T2116" s="16">
        <f>IFERROR(_xlfn.IFNA(VLOOKUP(Fullmath[[#This Row],[M2]],$H$2:$L2115,4,FALSE),VLOOKUP(Fullmath[[#This Row],[M2]],$H2117:$L$2227,4,FALSE)),0)</f>
        <v>0</v>
      </c>
      <c r="W2116" s="15">
        <f>IFERROR(_xlfn.IFNA(VLOOKUP(Fullmath[[#This Row],[M3]],$H$2:$L2115,2,FALSE),VLOOKUP(Fullmath[[#This Row],[M3]],$H2117:$L$2227,2,FALSE)),0)</f>
        <v>0</v>
      </c>
      <c r="X2116" s="16">
        <f>IFERROR(_xlfn.IFNA(VLOOKUP(Fullmath[[#This Row],[M3]],$H$2:$L2115,4,FALSE),VLOOKUP(Fullmath[[#This Row],[M3]],$H2117:$L$2227,4,FALSE)),0)</f>
        <v>0</v>
      </c>
      <c r="AA2116" s="15">
        <f>IFERROR(_xlfn.IFNA(VLOOKUP(Fullmath[[#This Row],[M4]],$H$2:$L2115,2,FALSE),VLOOKUP(Fullmath[[#This Row],[M4]],$H2117:$L$2227,2,FALSE)),0)</f>
        <v>0</v>
      </c>
      <c r="AB2116" s="16">
        <f>IFERROR(_xlfn.IFNA(VLOOKUP(Fullmath[[#This Row],[M4]],$H$2:$L2115,4,FALSE),VLOOKUP(Fullmath[[#This Row],[M4]],$H2117:$L$2227,4,FALSE)),0)</f>
        <v>0</v>
      </c>
      <c r="AE2116" s="15">
        <f>IFERROR(_xlfn.IFNA(VLOOKUP(Fullmath[[#This Row],[M5]],$H$2:$L2115,2,FALSE),VLOOKUP(Fullmath[[#This Row],[M5]],$H2117:$L$2227,2,FALSE)),0)</f>
        <v>0</v>
      </c>
      <c r="AF2116" s="16">
        <f>IFERROR(_xlfn.IFNA(VLOOKUP(Fullmath[[#This Row],[M5]],$H$2:$L2115,4,FALSE),VLOOKUP(Fullmath[[#This Row],[M5]],$H2117:$L$2227,4,FALSE)),0)</f>
        <v>0</v>
      </c>
      <c r="AI2116" s="15">
        <f>IFERROR(_xlfn.IFNA(VLOOKUP(Fullmath[[#This Row],[M6]],$H$2:$L2115,2,FALSE),VLOOKUP(Fullmath[[#This Row],[M6]],$H2117:$L$2227,2,FALSE)),0)</f>
        <v>0</v>
      </c>
      <c r="AJ2116" s="16">
        <f>IFERROR(_xlfn.IFNA(VLOOKUP(Fullmath[[#This Row],[M6]],$H$2:$L2115,4,FALSE),VLOOKUP(Fullmath[[#This Row],[M6]],$H2117:$L$2227,4,FALSE)),0)</f>
        <v>0</v>
      </c>
      <c r="AM2116" s="6">
        <f>(IFERROR(VLOOKUP(AK2116,Components[[Name]:[Price]],2,FALSE),0))</f>
        <v>0</v>
      </c>
      <c r="AP2116" s="6">
        <f>(IFERROR(VLOOKUP(AN2116,Components[[Name]:[Price]],2,FALSE),0))</f>
        <v>0</v>
      </c>
      <c r="AS2116" s="6">
        <f>(IFERROR(VLOOKUP(AQ2116,Components[[Name]:[Price]],2,FALSE),0))</f>
        <v>0</v>
      </c>
      <c r="AV2116" s="6">
        <f>(IFERROR(VLOOKUP(AT2116,Components[[Name]:[Price]],2,FALSE),0))</f>
        <v>0</v>
      </c>
      <c r="AY2116" s="6">
        <f>(IFERROR(VLOOKUP(AW2116,Components[[Name]:[Price]],2,FALSE),0))</f>
        <v>0</v>
      </c>
      <c r="BB2116" s="6">
        <f>(IFERROR(VLOOKUP(AZ2116,Components[[Name]:[Price]],2,FALSE),0))</f>
        <v>0</v>
      </c>
    </row>
    <row r="2117" spans="9:54" x14ac:dyDescent="0.2">
      <c r="I2117" s="7" t="e">
        <f>Fullmath[[#This Row],[Total CP]]/Fullmath[[#This Row],[Quantity]]</f>
        <v>#DIV/0!</v>
      </c>
      <c r="J21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7" s="6" t="e">
        <f>Fullmath[[#This Row],[Mat Cost]]/Fullmath[[#This Row],[Quantity]]</f>
        <v>#DIV/0!</v>
      </c>
      <c r="L21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7" s="14"/>
      <c r="O2117" s="15">
        <f>IFERROR(_xlfn.IFNA(VLOOKUP(Fullmath[[#This Row],[M1]],$H$2:$L2116,2,FALSE),VLOOKUP(Fullmath[[#This Row],[M1]],$H2118:$L$2227,2,FALSE)),0)</f>
        <v>0</v>
      </c>
      <c r="P2117" s="16">
        <f>IFERROR(_xlfn.IFNA(VLOOKUP(Fullmath[[#This Row],[M1]],$H$2:$L2116,4,FALSE),VLOOKUP(Fullmath[[#This Row],[M1]],$H2118:$L$2227,4,FALSE)),0)</f>
        <v>0</v>
      </c>
      <c r="S2117" s="15">
        <f>IFERROR(_xlfn.IFNA(VLOOKUP(Fullmath[[#This Row],[M2]],$H$2:$L2116,2,FALSE),VLOOKUP(Fullmath[[#This Row],[M2]],$H2118:$L$2227,2,FALSE)),0)</f>
        <v>0</v>
      </c>
      <c r="T2117" s="16">
        <f>IFERROR(_xlfn.IFNA(VLOOKUP(Fullmath[[#This Row],[M2]],$H$2:$L2116,4,FALSE),VLOOKUP(Fullmath[[#This Row],[M2]],$H2118:$L$2227,4,FALSE)),0)</f>
        <v>0</v>
      </c>
      <c r="W2117" s="15">
        <f>IFERROR(_xlfn.IFNA(VLOOKUP(Fullmath[[#This Row],[M3]],$H$2:$L2116,2,FALSE),VLOOKUP(Fullmath[[#This Row],[M3]],$H2118:$L$2227,2,FALSE)),0)</f>
        <v>0</v>
      </c>
      <c r="X2117" s="16">
        <f>IFERROR(_xlfn.IFNA(VLOOKUP(Fullmath[[#This Row],[M3]],$H$2:$L2116,4,FALSE),VLOOKUP(Fullmath[[#This Row],[M3]],$H2118:$L$2227,4,FALSE)),0)</f>
        <v>0</v>
      </c>
      <c r="AA2117" s="15">
        <f>IFERROR(_xlfn.IFNA(VLOOKUP(Fullmath[[#This Row],[M4]],$H$2:$L2116,2,FALSE),VLOOKUP(Fullmath[[#This Row],[M4]],$H2118:$L$2227,2,FALSE)),0)</f>
        <v>0</v>
      </c>
      <c r="AB2117" s="16">
        <f>IFERROR(_xlfn.IFNA(VLOOKUP(Fullmath[[#This Row],[M4]],$H$2:$L2116,4,FALSE),VLOOKUP(Fullmath[[#This Row],[M4]],$H2118:$L$2227,4,FALSE)),0)</f>
        <v>0</v>
      </c>
      <c r="AE2117" s="15">
        <f>IFERROR(_xlfn.IFNA(VLOOKUP(Fullmath[[#This Row],[M5]],$H$2:$L2116,2,FALSE),VLOOKUP(Fullmath[[#This Row],[M5]],$H2118:$L$2227,2,FALSE)),0)</f>
        <v>0</v>
      </c>
      <c r="AF2117" s="16">
        <f>IFERROR(_xlfn.IFNA(VLOOKUP(Fullmath[[#This Row],[M5]],$H$2:$L2116,4,FALSE),VLOOKUP(Fullmath[[#This Row],[M5]],$H2118:$L$2227,4,FALSE)),0)</f>
        <v>0</v>
      </c>
      <c r="AI2117" s="15">
        <f>IFERROR(_xlfn.IFNA(VLOOKUP(Fullmath[[#This Row],[M6]],$H$2:$L2116,2,FALSE),VLOOKUP(Fullmath[[#This Row],[M6]],$H2118:$L$2227,2,FALSE)),0)</f>
        <v>0</v>
      </c>
      <c r="AJ2117" s="16">
        <f>IFERROR(_xlfn.IFNA(VLOOKUP(Fullmath[[#This Row],[M6]],$H$2:$L2116,4,FALSE),VLOOKUP(Fullmath[[#This Row],[M6]],$H2118:$L$2227,4,FALSE)),0)</f>
        <v>0</v>
      </c>
      <c r="AM2117" s="6">
        <f>(IFERROR(VLOOKUP(AK2117,Components[[Name]:[Price]],2,FALSE),0))</f>
        <v>0</v>
      </c>
      <c r="AP2117" s="6">
        <f>(IFERROR(VLOOKUP(AN2117,Components[[Name]:[Price]],2,FALSE),0))</f>
        <v>0</v>
      </c>
      <c r="AS2117" s="6">
        <f>(IFERROR(VLOOKUP(AQ2117,Components[[Name]:[Price]],2,FALSE),0))</f>
        <v>0</v>
      </c>
      <c r="AV2117" s="6">
        <f>(IFERROR(VLOOKUP(AT2117,Components[[Name]:[Price]],2,FALSE),0))</f>
        <v>0</v>
      </c>
      <c r="AY2117" s="6">
        <f>(IFERROR(VLOOKUP(AW2117,Components[[Name]:[Price]],2,FALSE),0))</f>
        <v>0</v>
      </c>
      <c r="BB2117" s="6">
        <f>(IFERROR(VLOOKUP(AZ2117,Components[[Name]:[Price]],2,FALSE),0))</f>
        <v>0</v>
      </c>
    </row>
    <row r="2118" spans="9:54" x14ac:dyDescent="0.2">
      <c r="I2118" s="7" t="e">
        <f>Fullmath[[#This Row],[Total CP]]/Fullmath[[#This Row],[Quantity]]</f>
        <v>#DIV/0!</v>
      </c>
      <c r="J21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8" s="6" t="e">
        <f>Fullmath[[#This Row],[Mat Cost]]/Fullmath[[#This Row],[Quantity]]</f>
        <v>#DIV/0!</v>
      </c>
      <c r="L21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8" s="14"/>
      <c r="O2118" s="15">
        <f>IFERROR(_xlfn.IFNA(VLOOKUP(Fullmath[[#This Row],[M1]],$H$2:$L2117,2,FALSE),VLOOKUP(Fullmath[[#This Row],[M1]],$H2119:$L$2227,2,FALSE)),0)</f>
        <v>0</v>
      </c>
      <c r="P2118" s="16">
        <f>IFERROR(_xlfn.IFNA(VLOOKUP(Fullmath[[#This Row],[M1]],$H$2:$L2117,4,FALSE),VLOOKUP(Fullmath[[#This Row],[M1]],$H2119:$L$2227,4,FALSE)),0)</f>
        <v>0</v>
      </c>
      <c r="S2118" s="15">
        <f>IFERROR(_xlfn.IFNA(VLOOKUP(Fullmath[[#This Row],[M2]],$H$2:$L2117,2,FALSE),VLOOKUP(Fullmath[[#This Row],[M2]],$H2119:$L$2227,2,FALSE)),0)</f>
        <v>0</v>
      </c>
      <c r="T2118" s="16">
        <f>IFERROR(_xlfn.IFNA(VLOOKUP(Fullmath[[#This Row],[M2]],$H$2:$L2117,4,FALSE),VLOOKUP(Fullmath[[#This Row],[M2]],$H2119:$L$2227,4,FALSE)),0)</f>
        <v>0</v>
      </c>
      <c r="W2118" s="15">
        <f>IFERROR(_xlfn.IFNA(VLOOKUP(Fullmath[[#This Row],[M3]],$H$2:$L2117,2,FALSE),VLOOKUP(Fullmath[[#This Row],[M3]],$H2119:$L$2227,2,FALSE)),0)</f>
        <v>0</v>
      </c>
      <c r="X2118" s="16">
        <f>IFERROR(_xlfn.IFNA(VLOOKUP(Fullmath[[#This Row],[M3]],$H$2:$L2117,4,FALSE),VLOOKUP(Fullmath[[#This Row],[M3]],$H2119:$L$2227,4,FALSE)),0)</f>
        <v>0</v>
      </c>
      <c r="AA2118" s="15">
        <f>IFERROR(_xlfn.IFNA(VLOOKUP(Fullmath[[#This Row],[M4]],$H$2:$L2117,2,FALSE),VLOOKUP(Fullmath[[#This Row],[M4]],$H2119:$L$2227,2,FALSE)),0)</f>
        <v>0</v>
      </c>
      <c r="AB2118" s="16">
        <f>IFERROR(_xlfn.IFNA(VLOOKUP(Fullmath[[#This Row],[M4]],$H$2:$L2117,4,FALSE),VLOOKUP(Fullmath[[#This Row],[M4]],$H2119:$L$2227,4,FALSE)),0)</f>
        <v>0</v>
      </c>
      <c r="AE2118" s="15">
        <f>IFERROR(_xlfn.IFNA(VLOOKUP(Fullmath[[#This Row],[M5]],$H$2:$L2117,2,FALSE),VLOOKUP(Fullmath[[#This Row],[M5]],$H2119:$L$2227,2,FALSE)),0)</f>
        <v>0</v>
      </c>
      <c r="AF2118" s="16">
        <f>IFERROR(_xlfn.IFNA(VLOOKUP(Fullmath[[#This Row],[M5]],$H$2:$L2117,4,FALSE),VLOOKUP(Fullmath[[#This Row],[M5]],$H2119:$L$2227,4,FALSE)),0)</f>
        <v>0</v>
      </c>
      <c r="AI2118" s="15">
        <f>IFERROR(_xlfn.IFNA(VLOOKUP(Fullmath[[#This Row],[M6]],$H$2:$L2117,2,FALSE),VLOOKUP(Fullmath[[#This Row],[M6]],$H2119:$L$2227,2,FALSE)),0)</f>
        <v>0</v>
      </c>
      <c r="AJ2118" s="16">
        <f>IFERROR(_xlfn.IFNA(VLOOKUP(Fullmath[[#This Row],[M6]],$H$2:$L2117,4,FALSE),VLOOKUP(Fullmath[[#This Row],[M6]],$H2119:$L$2227,4,FALSE)),0)</f>
        <v>0</v>
      </c>
      <c r="AM2118" s="6">
        <f>(IFERROR(VLOOKUP(AK2118,Components[[Name]:[Price]],2,FALSE),0))</f>
        <v>0</v>
      </c>
      <c r="AP2118" s="6">
        <f>(IFERROR(VLOOKUP(AN2118,Components[[Name]:[Price]],2,FALSE),0))</f>
        <v>0</v>
      </c>
      <c r="AS2118" s="6">
        <f>(IFERROR(VLOOKUP(AQ2118,Components[[Name]:[Price]],2,FALSE),0))</f>
        <v>0</v>
      </c>
      <c r="AV2118" s="6">
        <f>(IFERROR(VLOOKUP(AT2118,Components[[Name]:[Price]],2,FALSE),0))</f>
        <v>0</v>
      </c>
      <c r="AY2118" s="6">
        <f>(IFERROR(VLOOKUP(AW2118,Components[[Name]:[Price]],2,FALSE),0))</f>
        <v>0</v>
      </c>
      <c r="BB2118" s="6">
        <f>(IFERROR(VLOOKUP(AZ2118,Components[[Name]:[Price]],2,FALSE),0))</f>
        <v>0</v>
      </c>
    </row>
    <row r="2119" spans="9:54" x14ac:dyDescent="0.2">
      <c r="I2119" s="7" t="e">
        <f>Fullmath[[#This Row],[Total CP]]/Fullmath[[#This Row],[Quantity]]</f>
        <v>#DIV/0!</v>
      </c>
      <c r="J21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19" s="6" t="e">
        <f>Fullmath[[#This Row],[Mat Cost]]/Fullmath[[#This Row],[Quantity]]</f>
        <v>#DIV/0!</v>
      </c>
      <c r="L21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19" s="14"/>
      <c r="O2119" s="15">
        <f>IFERROR(_xlfn.IFNA(VLOOKUP(Fullmath[[#This Row],[M1]],$H$2:$L2118,2,FALSE),VLOOKUP(Fullmath[[#This Row],[M1]],$H2120:$L$2227,2,FALSE)),0)</f>
        <v>0</v>
      </c>
      <c r="P2119" s="16">
        <f>IFERROR(_xlfn.IFNA(VLOOKUP(Fullmath[[#This Row],[M1]],$H$2:$L2118,4,FALSE),VLOOKUP(Fullmath[[#This Row],[M1]],$H2120:$L$2227,4,FALSE)),0)</f>
        <v>0</v>
      </c>
      <c r="S2119" s="15">
        <f>IFERROR(_xlfn.IFNA(VLOOKUP(Fullmath[[#This Row],[M2]],$H$2:$L2118,2,FALSE),VLOOKUP(Fullmath[[#This Row],[M2]],$H2120:$L$2227,2,FALSE)),0)</f>
        <v>0</v>
      </c>
      <c r="T2119" s="16">
        <f>IFERROR(_xlfn.IFNA(VLOOKUP(Fullmath[[#This Row],[M2]],$H$2:$L2118,4,FALSE),VLOOKUP(Fullmath[[#This Row],[M2]],$H2120:$L$2227,4,FALSE)),0)</f>
        <v>0</v>
      </c>
      <c r="W2119" s="15">
        <f>IFERROR(_xlfn.IFNA(VLOOKUP(Fullmath[[#This Row],[M3]],$H$2:$L2118,2,FALSE),VLOOKUP(Fullmath[[#This Row],[M3]],$H2120:$L$2227,2,FALSE)),0)</f>
        <v>0</v>
      </c>
      <c r="X2119" s="16">
        <f>IFERROR(_xlfn.IFNA(VLOOKUP(Fullmath[[#This Row],[M3]],$H$2:$L2118,4,FALSE),VLOOKUP(Fullmath[[#This Row],[M3]],$H2120:$L$2227,4,FALSE)),0)</f>
        <v>0</v>
      </c>
      <c r="AA2119" s="15">
        <f>IFERROR(_xlfn.IFNA(VLOOKUP(Fullmath[[#This Row],[M4]],$H$2:$L2118,2,FALSE),VLOOKUP(Fullmath[[#This Row],[M4]],$H2120:$L$2227,2,FALSE)),0)</f>
        <v>0</v>
      </c>
      <c r="AB2119" s="16">
        <f>IFERROR(_xlfn.IFNA(VLOOKUP(Fullmath[[#This Row],[M4]],$H$2:$L2118,4,FALSE),VLOOKUP(Fullmath[[#This Row],[M4]],$H2120:$L$2227,4,FALSE)),0)</f>
        <v>0</v>
      </c>
      <c r="AE2119" s="15">
        <f>IFERROR(_xlfn.IFNA(VLOOKUP(Fullmath[[#This Row],[M5]],$H$2:$L2118,2,FALSE),VLOOKUP(Fullmath[[#This Row],[M5]],$H2120:$L$2227,2,FALSE)),0)</f>
        <v>0</v>
      </c>
      <c r="AF2119" s="16">
        <f>IFERROR(_xlfn.IFNA(VLOOKUP(Fullmath[[#This Row],[M5]],$H$2:$L2118,4,FALSE),VLOOKUP(Fullmath[[#This Row],[M5]],$H2120:$L$2227,4,FALSE)),0)</f>
        <v>0</v>
      </c>
      <c r="AI2119" s="15">
        <f>IFERROR(_xlfn.IFNA(VLOOKUP(Fullmath[[#This Row],[M6]],$H$2:$L2118,2,FALSE),VLOOKUP(Fullmath[[#This Row],[M6]],$H2120:$L$2227,2,FALSE)),0)</f>
        <v>0</v>
      </c>
      <c r="AJ2119" s="16">
        <f>IFERROR(_xlfn.IFNA(VLOOKUP(Fullmath[[#This Row],[M6]],$H$2:$L2118,4,FALSE),VLOOKUP(Fullmath[[#This Row],[M6]],$H2120:$L$2227,4,FALSE)),0)</f>
        <v>0</v>
      </c>
      <c r="AM2119" s="6">
        <f>(IFERROR(VLOOKUP(AK2119,Components[[Name]:[Price]],2,FALSE),0))</f>
        <v>0</v>
      </c>
      <c r="AP2119" s="6">
        <f>(IFERROR(VLOOKUP(AN2119,Components[[Name]:[Price]],2,FALSE),0))</f>
        <v>0</v>
      </c>
      <c r="AS2119" s="6">
        <f>(IFERROR(VLOOKUP(AQ2119,Components[[Name]:[Price]],2,FALSE),0))</f>
        <v>0</v>
      </c>
      <c r="AV2119" s="6">
        <f>(IFERROR(VLOOKUP(AT2119,Components[[Name]:[Price]],2,FALSE),0))</f>
        <v>0</v>
      </c>
      <c r="AY2119" s="6">
        <f>(IFERROR(VLOOKUP(AW2119,Components[[Name]:[Price]],2,FALSE),0))</f>
        <v>0</v>
      </c>
      <c r="BB2119" s="6">
        <f>(IFERROR(VLOOKUP(AZ2119,Components[[Name]:[Price]],2,FALSE),0))</f>
        <v>0</v>
      </c>
    </row>
    <row r="2120" spans="9:54" x14ac:dyDescent="0.2">
      <c r="I2120" s="7" t="e">
        <f>Fullmath[[#This Row],[Total CP]]/Fullmath[[#This Row],[Quantity]]</f>
        <v>#DIV/0!</v>
      </c>
      <c r="J21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0" s="6" t="e">
        <f>Fullmath[[#This Row],[Mat Cost]]/Fullmath[[#This Row],[Quantity]]</f>
        <v>#DIV/0!</v>
      </c>
      <c r="L21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0" s="14"/>
      <c r="O2120" s="15">
        <f>IFERROR(_xlfn.IFNA(VLOOKUP(Fullmath[[#This Row],[M1]],$H$2:$L2119,2,FALSE),VLOOKUP(Fullmath[[#This Row],[M1]],$H2121:$L$2227,2,FALSE)),0)</f>
        <v>0</v>
      </c>
      <c r="P2120" s="16">
        <f>IFERROR(_xlfn.IFNA(VLOOKUP(Fullmath[[#This Row],[M1]],$H$2:$L2119,4,FALSE),VLOOKUP(Fullmath[[#This Row],[M1]],$H2121:$L$2227,4,FALSE)),0)</f>
        <v>0</v>
      </c>
      <c r="S2120" s="15">
        <f>IFERROR(_xlfn.IFNA(VLOOKUP(Fullmath[[#This Row],[M2]],$H$2:$L2119,2,FALSE),VLOOKUP(Fullmath[[#This Row],[M2]],$H2121:$L$2227,2,FALSE)),0)</f>
        <v>0</v>
      </c>
      <c r="T2120" s="16">
        <f>IFERROR(_xlfn.IFNA(VLOOKUP(Fullmath[[#This Row],[M2]],$H$2:$L2119,4,FALSE),VLOOKUP(Fullmath[[#This Row],[M2]],$H2121:$L$2227,4,FALSE)),0)</f>
        <v>0</v>
      </c>
      <c r="W2120" s="15">
        <f>IFERROR(_xlfn.IFNA(VLOOKUP(Fullmath[[#This Row],[M3]],$H$2:$L2119,2,FALSE),VLOOKUP(Fullmath[[#This Row],[M3]],$H2121:$L$2227,2,FALSE)),0)</f>
        <v>0</v>
      </c>
      <c r="X2120" s="16">
        <f>IFERROR(_xlfn.IFNA(VLOOKUP(Fullmath[[#This Row],[M3]],$H$2:$L2119,4,FALSE),VLOOKUP(Fullmath[[#This Row],[M3]],$H2121:$L$2227,4,FALSE)),0)</f>
        <v>0</v>
      </c>
      <c r="AA2120" s="15">
        <f>IFERROR(_xlfn.IFNA(VLOOKUP(Fullmath[[#This Row],[M4]],$H$2:$L2119,2,FALSE),VLOOKUP(Fullmath[[#This Row],[M4]],$H2121:$L$2227,2,FALSE)),0)</f>
        <v>0</v>
      </c>
      <c r="AB2120" s="16">
        <f>IFERROR(_xlfn.IFNA(VLOOKUP(Fullmath[[#This Row],[M4]],$H$2:$L2119,4,FALSE),VLOOKUP(Fullmath[[#This Row],[M4]],$H2121:$L$2227,4,FALSE)),0)</f>
        <v>0</v>
      </c>
      <c r="AE2120" s="15">
        <f>IFERROR(_xlfn.IFNA(VLOOKUP(Fullmath[[#This Row],[M5]],$H$2:$L2119,2,FALSE),VLOOKUP(Fullmath[[#This Row],[M5]],$H2121:$L$2227,2,FALSE)),0)</f>
        <v>0</v>
      </c>
      <c r="AF2120" s="16">
        <f>IFERROR(_xlfn.IFNA(VLOOKUP(Fullmath[[#This Row],[M5]],$H$2:$L2119,4,FALSE),VLOOKUP(Fullmath[[#This Row],[M5]],$H2121:$L$2227,4,FALSE)),0)</f>
        <v>0</v>
      </c>
      <c r="AI2120" s="15">
        <f>IFERROR(_xlfn.IFNA(VLOOKUP(Fullmath[[#This Row],[M6]],$H$2:$L2119,2,FALSE),VLOOKUP(Fullmath[[#This Row],[M6]],$H2121:$L$2227,2,FALSE)),0)</f>
        <v>0</v>
      </c>
      <c r="AJ2120" s="16">
        <f>IFERROR(_xlfn.IFNA(VLOOKUP(Fullmath[[#This Row],[M6]],$H$2:$L2119,4,FALSE),VLOOKUP(Fullmath[[#This Row],[M6]],$H2121:$L$2227,4,FALSE)),0)</f>
        <v>0</v>
      </c>
      <c r="AM2120" s="6">
        <f>(IFERROR(VLOOKUP(AK2120,Components[[Name]:[Price]],2,FALSE),0))</f>
        <v>0</v>
      </c>
      <c r="AP2120" s="6">
        <f>(IFERROR(VLOOKUP(AN2120,Components[[Name]:[Price]],2,FALSE),0))</f>
        <v>0</v>
      </c>
      <c r="AS2120" s="6">
        <f>(IFERROR(VLOOKUP(AQ2120,Components[[Name]:[Price]],2,FALSE),0))</f>
        <v>0</v>
      </c>
      <c r="AV2120" s="6">
        <f>(IFERROR(VLOOKUP(AT2120,Components[[Name]:[Price]],2,FALSE),0))</f>
        <v>0</v>
      </c>
      <c r="AY2120" s="6">
        <f>(IFERROR(VLOOKUP(AW2120,Components[[Name]:[Price]],2,FALSE),0))</f>
        <v>0</v>
      </c>
      <c r="BB2120" s="6">
        <f>(IFERROR(VLOOKUP(AZ2120,Components[[Name]:[Price]],2,FALSE),0))</f>
        <v>0</v>
      </c>
    </row>
    <row r="2121" spans="9:54" x14ac:dyDescent="0.2">
      <c r="I2121" s="7" t="e">
        <f>Fullmath[[#This Row],[Total CP]]/Fullmath[[#This Row],[Quantity]]</f>
        <v>#DIV/0!</v>
      </c>
      <c r="J21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1" s="6" t="e">
        <f>Fullmath[[#This Row],[Mat Cost]]/Fullmath[[#This Row],[Quantity]]</f>
        <v>#DIV/0!</v>
      </c>
      <c r="L21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1" s="14"/>
      <c r="O2121" s="15">
        <f>IFERROR(_xlfn.IFNA(VLOOKUP(Fullmath[[#This Row],[M1]],$H$2:$L2120,2,FALSE),VLOOKUP(Fullmath[[#This Row],[M1]],$H2122:$L$2227,2,FALSE)),0)</f>
        <v>0</v>
      </c>
      <c r="P2121" s="16">
        <f>IFERROR(_xlfn.IFNA(VLOOKUP(Fullmath[[#This Row],[M1]],$H$2:$L2120,4,FALSE),VLOOKUP(Fullmath[[#This Row],[M1]],$H2122:$L$2227,4,FALSE)),0)</f>
        <v>0</v>
      </c>
      <c r="S2121" s="15">
        <f>IFERROR(_xlfn.IFNA(VLOOKUP(Fullmath[[#This Row],[M2]],$H$2:$L2120,2,FALSE),VLOOKUP(Fullmath[[#This Row],[M2]],$H2122:$L$2227,2,FALSE)),0)</f>
        <v>0</v>
      </c>
      <c r="T2121" s="16">
        <f>IFERROR(_xlfn.IFNA(VLOOKUP(Fullmath[[#This Row],[M2]],$H$2:$L2120,4,FALSE),VLOOKUP(Fullmath[[#This Row],[M2]],$H2122:$L$2227,4,FALSE)),0)</f>
        <v>0</v>
      </c>
      <c r="W2121" s="15">
        <f>IFERROR(_xlfn.IFNA(VLOOKUP(Fullmath[[#This Row],[M3]],$H$2:$L2120,2,FALSE),VLOOKUP(Fullmath[[#This Row],[M3]],$H2122:$L$2227,2,FALSE)),0)</f>
        <v>0</v>
      </c>
      <c r="X2121" s="16">
        <f>IFERROR(_xlfn.IFNA(VLOOKUP(Fullmath[[#This Row],[M3]],$H$2:$L2120,4,FALSE),VLOOKUP(Fullmath[[#This Row],[M3]],$H2122:$L$2227,4,FALSE)),0)</f>
        <v>0</v>
      </c>
      <c r="AA2121" s="15">
        <f>IFERROR(_xlfn.IFNA(VLOOKUP(Fullmath[[#This Row],[M4]],$H$2:$L2120,2,FALSE),VLOOKUP(Fullmath[[#This Row],[M4]],$H2122:$L$2227,2,FALSE)),0)</f>
        <v>0</v>
      </c>
      <c r="AB2121" s="16">
        <f>IFERROR(_xlfn.IFNA(VLOOKUP(Fullmath[[#This Row],[M4]],$H$2:$L2120,4,FALSE),VLOOKUP(Fullmath[[#This Row],[M4]],$H2122:$L$2227,4,FALSE)),0)</f>
        <v>0</v>
      </c>
      <c r="AE2121" s="15">
        <f>IFERROR(_xlfn.IFNA(VLOOKUP(Fullmath[[#This Row],[M5]],$H$2:$L2120,2,FALSE),VLOOKUP(Fullmath[[#This Row],[M5]],$H2122:$L$2227,2,FALSE)),0)</f>
        <v>0</v>
      </c>
      <c r="AF2121" s="16">
        <f>IFERROR(_xlfn.IFNA(VLOOKUP(Fullmath[[#This Row],[M5]],$H$2:$L2120,4,FALSE),VLOOKUP(Fullmath[[#This Row],[M5]],$H2122:$L$2227,4,FALSE)),0)</f>
        <v>0</v>
      </c>
      <c r="AI2121" s="15">
        <f>IFERROR(_xlfn.IFNA(VLOOKUP(Fullmath[[#This Row],[M6]],$H$2:$L2120,2,FALSE),VLOOKUP(Fullmath[[#This Row],[M6]],$H2122:$L$2227,2,FALSE)),0)</f>
        <v>0</v>
      </c>
      <c r="AJ2121" s="16">
        <f>IFERROR(_xlfn.IFNA(VLOOKUP(Fullmath[[#This Row],[M6]],$H$2:$L2120,4,FALSE),VLOOKUP(Fullmath[[#This Row],[M6]],$H2122:$L$2227,4,FALSE)),0)</f>
        <v>0</v>
      </c>
      <c r="AM2121" s="6">
        <f>(IFERROR(VLOOKUP(AK2121,Components[[Name]:[Price]],2,FALSE),0))</f>
        <v>0</v>
      </c>
      <c r="AP2121" s="6">
        <f>(IFERROR(VLOOKUP(AN2121,Components[[Name]:[Price]],2,FALSE),0))</f>
        <v>0</v>
      </c>
      <c r="AS2121" s="6">
        <f>(IFERROR(VLOOKUP(AQ2121,Components[[Name]:[Price]],2,FALSE),0))</f>
        <v>0</v>
      </c>
      <c r="AV2121" s="6">
        <f>(IFERROR(VLOOKUP(AT2121,Components[[Name]:[Price]],2,FALSE),0))</f>
        <v>0</v>
      </c>
      <c r="AY2121" s="6">
        <f>(IFERROR(VLOOKUP(AW2121,Components[[Name]:[Price]],2,FALSE),0))</f>
        <v>0</v>
      </c>
      <c r="BB2121" s="6">
        <f>(IFERROR(VLOOKUP(AZ2121,Components[[Name]:[Price]],2,FALSE),0))</f>
        <v>0</v>
      </c>
    </row>
    <row r="2122" spans="9:54" x14ac:dyDescent="0.2">
      <c r="I2122" s="7" t="e">
        <f>Fullmath[[#This Row],[Total CP]]/Fullmath[[#This Row],[Quantity]]</f>
        <v>#DIV/0!</v>
      </c>
      <c r="J21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2" s="6" t="e">
        <f>Fullmath[[#This Row],[Mat Cost]]/Fullmath[[#This Row],[Quantity]]</f>
        <v>#DIV/0!</v>
      </c>
      <c r="L21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2" s="14"/>
      <c r="O2122" s="15">
        <f>IFERROR(_xlfn.IFNA(VLOOKUP(Fullmath[[#This Row],[M1]],$H$2:$L2121,2,FALSE),VLOOKUP(Fullmath[[#This Row],[M1]],$H2123:$L$2227,2,FALSE)),0)</f>
        <v>0</v>
      </c>
      <c r="P2122" s="16">
        <f>IFERROR(_xlfn.IFNA(VLOOKUP(Fullmath[[#This Row],[M1]],$H$2:$L2121,4,FALSE),VLOOKUP(Fullmath[[#This Row],[M1]],$H2123:$L$2227,4,FALSE)),0)</f>
        <v>0</v>
      </c>
      <c r="S2122" s="15">
        <f>IFERROR(_xlfn.IFNA(VLOOKUP(Fullmath[[#This Row],[M2]],$H$2:$L2121,2,FALSE),VLOOKUP(Fullmath[[#This Row],[M2]],$H2123:$L$2227,2,FALSE)),0)</f>
        <v>0</v>
      </c>
      <c r="T2122" s="16">
        <f>IFERROR(_xlfn.IFNA(VLOOKUP(Fullmath[[#This Row],[M2]],$H$2:$L2121,4,FALSE),VLOOKUP(Fullmath[[#This Row],[M2]],$H2123:$L$2227,4,FALSE)),0)</f>
        <v>0</v>
      </c>
      <c r="W2122" s="15">
        <f>IFERROR(_xlfn.IFNA(VLOOKUP(Fullmath[[#This Row],[M3]],$H$2:$L2121,2,FALSE),VLOOKUP(Fullmath[[#This Row],[M3]],$H2123:$L$2227,2,FALSE)),0)</f>
        <v>0</v>
      </c>
      <c r="X2122" s="16">
        <f>IFERROR(_xlfn.IFNA(VLOOKUP(Fullmath[[#This Row],[M3]],$H$2:$L2121,4,FALSE),VLOOKUP(Fullmath[[#This Row],[M3]],$H2123:$L$2227,4,FALSE)),0)</f>
        <v>0</v>
      </c>
      <c r="AA2122" s="15">
        <f>IFERROR(_xlfn.IFNA(VLOOKUP(Fullmath[[#This Row],[M4]],$H$2:$L2121,2,FALSE),VLOOKUP(Fullmath[[#This Row],[M4]],$H2123:$L$2227,2,FALSE)),0)</f>
        <v>0</v>
      </c>
      <c r="AB2122" s="16">
        <f>IFERROR(_xlfn.IFNA(VLOOKUP(Fullmath[[#This Row],[M4]],$H$2:$L2121,4,FALSE),VLOOKUP(Fullmath[[#This Row],[M4]],$H2123:$L$2227,4,FALSE)),0)</f>
        <v>0</v>
      </c>
      <c r="AE2122" s="15">
        <f>IFERROR(_xlfn.IFNA(VLOOKUP(Fullmath[[#This Row],[M5]],$H$2:$L2121,2,FALSE),VLOOKUP(Fullmath[[#This Row],[M5]],$H2123:$L$2227,2,FALSE)),0)</f>
        <v>0</v>
      </c>
      <c r="AF2122" s="16">
        <f>IFERROR(_xlfn.IFNA(VLOOKUP(Fullmath[[#This Row],[M5]],$H$2:$L2121,4,FALSE),VLOOKUP(Fullmath[[#This Row],[M5]],$H2123:$L$2227,4,FALSE)),0)</f>
        <v>0</v>
      </c>
      <c r="AI2122" s="15">
        <f>IFERROR(_xlfn.IFNA(VLOOKUP(Fullmath[[#This Row],[M6]],$H$2:$L2121,2,FALSE),VLOOKUP(Fullmath[[#This Row],[M6]],$H2123:$L$2227,2,FALSE)),0)</f>
        <v>0</v>
      </c>
      <c r="AJ2122" s="16">
        <f>IFERROR(_xlfn.IFNA(VLOOKUP(Fullmath[[#This Row],[M6]],$H$2:$L2121,4,FALSE),VLOOKUP(Fullmath[[#This Row],[M6]],$H2123:$L$2227,4,FALSE)),0)</f>
        <v>0</v>
      </c>
      <c r="AM2122" s="6">
        <f>(IFERROR(VLOOKUP(AK2122,Components[[Name]:[Price]],2,FALSE),0))</f>
        <v>0</v>
      </c>
      <c r="AP2122" s="6">
        <f>(IFERROR(VLOOKUP(AN2122,Components[[Name]:[Price]],2,FALSE),0))</f>
        <v>0</v>
      </c>
      <c r="AS2122" s="6">
        <f>(IFERROR(VLOOKUP(AQ2122,Components[[Name]:[Price]],2,FALSE),0))</f>
        <v>0</v>
      </c>
      <c r="AV2122" s="6">
        <f>(IFERROR(VLOOKUP(AT2122,Components[[Name]:[Price]],2,FALSE),0))</f>
        <v>0</v>
      </c>
      <c r="AY2122" s="6">
        <f>(IFERROR(VLOOKUP(AW2122,Components[[Name]:[Price]],2,FALSE),0))</f>
        <v>0</v>
      </c>
      <c r="BB2122" s="6">
        <f>(IFERROR(VLOOKUP(AZ2122,Components[[Name]:[Price]],2,FALSE),0))</f>
        <v>0</v>
      </c>
    </row>
    <row r="2123" spans="9:54" x14ac:dyDescent="0.2">
      <c r="I2123" s="7" t="e">
        <f>Fullmath[[#This Row],[Total CP]]/Fullmath[[#This Row],[Quantity]]</f>
        <v>#DIV/0!</v>
      </c>
      <c r="J21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3" s="6" t="e">
        <f>Fullmath[[#This Row],[Mat Cost]]/Fullmath[[#This Row],[Quantity]]</f>
        <v>#DIV/0!</v>
      </c>
      <c r="L21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3" s="14"/>
      <c r="O2123" s="15">
        <f>IFERROR(_xlfn.IFNA(VLOOKUP(Fullmath[[#This Row],[M1]],$H$2:$L2122,2,FALSE),VLOOKUP(Fullmath[[#This Row],[M1]],$H2124:$L$2227,2,FALSE)),0)</f>
        <v>0</v>
      </c>
      <c r="P2123" s="16">
        <f>IFERROR(_xlfn.IFNA(VLOOKUP(Fullmath[[#This Row],[M1]],$H$2:$L2122,4,FALSE),VLOOKUP(Fullmath[[#This Row],[M1]],$H2124:$L$2227,4,FALSE)),0)</f>
        <v>0</v>
      </c>
      <c r="S2123" s="15">
        <f>IFERROR(_xlfn.IFNA(VLOOKUP(Fullmath[[#This Row],[M2]],$H$2:$L2122,2,FALSE),VLOOKUP(Fullmath[[#This Row],[M2]],$H2124:$L$2227,2,FALSE)),0)</f>
        <v>0</v>
      </c>
      <c r="T2123" s="16">
        <f>IFERROR(_xlfn.IFNA(VLOOKUP(Fullmath[[#This Row],[M2]],$H$2:$L2122,4,FALSE),VLOOKUP(Fullmath[[#This Row],[M2]],$H2124:$L$2227,4,FALSE)),0)</f>
        <v>0</v>
      </c>
      <c r="W2123" s="15">
        <f>IFERROR(_xlfn.IFNA(VLOOKUP(Fullmath[[#This Row],[M3]],$H$2:$L2122,2,FALSE),VLOOKUP(Fullmath[[#This Row],[M3]],$H2124:$L$2227,2,FALSE)),0)</f>
        <v>0</v>
      </c>
      <c r="X2123" s="16">
        <f>IFERROR(_xlfn.IFNA(VLOOKUP(Fullmath[[#This Row],[M3]],$H$2:$L2122,4,FALSE),VLOOKUP(Fullmath[[#This Row],[M3]],$H2124:$L$2227,4,FALSE)),0)</f>
        <v>0</v>
      </c>
      <c r="AA2123" s="15">
        <f>IFERROR(_xlfn.IFNA(VLOOKUP(Fullmath[[#This Row],[M4]],$H$2:$L2122,2,FALSE),VLOOKUP(Fullmath[[#This Row],[M4]],$H2124:$L$2227,2,FALSE)),0)</f>
        <v>0</v>
      </c>
      <c r="AB2123" s="16">
        <f>IFERROR(_xlfn.IFNA(VLOOKUP(Fullmath[[#This Row],[M4]],$H$2:$L2122,4,FALSE),VLOOKUP(Fullmath[[#This Row],[M4]],$H2124:$L$2227,4,FALSE)),0)</f>
        <v>0</v>
      </c>
      <c r="AE2123" s="15">
        <f>IFERROR(_xlfn.IFNA(VLOOKUP(Fullmath[[#This Row],[M5]],$H$2:$L2122,2,FALSE),VLOOKUP(Fullmath[[#This Row],[M5]],$H2124:$L$2227,2,FALSE)),0)</f>
        <v>0</v>
      </c>
      <c r="AF2123" s="16">
        <f>IFERROR(_xlfn.IFNA(VLOOKUP(Fullmath[[#This Row],[M5]],$H$2:$L2122,4,FALSE),VLOOKUP(Fullmath[[#This Row],[M5]],$H2124:$L$2227,4,FALSE)),0)</f>
        <v>0</v>
      </c>
      <c r="AI2123" s="15">
        <f>IFERROR(_xlfn.IFNA(VLOOKUP(Fullmath[[#This Row],[M6]],$H$2:$L2122,2,FALSE),VLOOKUP(Fullmath[[#This Row],[M6]],$H2124:$L$2227,2,FALSE)),0)</f>
        <v>0</v>
      </c>
      <c r="AJ2123" s="16">
        <f>IFERROR(_xlfn.IFNA(VLOOKUP(Fullmath[[#This Row],[M6]],$H$2:$L2122,4,FALSE),VLOOKUP(Fullmath[[#This Row],[M6]],$H2124:$L$2227,4,FALSE)),0)</f>
        <v>0</v>
      </c>
      <c r="AM2123" s="6">
        <f>(IFERROR(VLOOKUP(AK2123,Components[[Name]:[Price]],2,FALSE),0))</f>
        <v>0</v>
      </c>
      <c r="AP2123" s="6">
        <f>(IFERROR(VLOOKUP(AN2123,Components[[Name]:[Price]],2,FALSE),0))</f>
        <v>0</v>
      </c>
      <c r="AS2123" s="6">
        <f>(IFERROR(VLOOKUP(AQ2123,Components[[Name]:[Price]],2,FALSE),0))</f>
        <v>0</v>
      </c>
      <c r="AV2123" s="6">
        <f>(IFERROR(VLOOKUP(AT2123,Components[[Name]:[Price]],2,FALSE),0))</f>
        <v>0</v>
      </c>
      <c r="AY2123" s="6">
        <f>(IFERROR(VLOOKUP(AW2123,Components[[Name]:[Price]],2,FALSE),0))</f>
        <v>0</v>
      </c>
      <c r="BB2123" s="6">
        <f>(IFERROR(VLOOKUP(AZ2123,Components[[Name]:[Price]],2,FALSE),0))</f>
        <v>0</v>
      </c>
    </row>
    <row r="2124" spans="9:54" x14ac:dyDescent="0.2">
      <c r="I2124" s="7" t="e">
        <f>Fullmath[[#This Row],[Total CP]]/Fullmath[[#This Row],[Quantity]]</f>
        <v>#DIV/0!</v>
      </c>
      <c r="J21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4" s="6" t="e">
        <f>Fullmath[[#This Row],[Mat Cost]]/Fullmath[[#This Row],[Quantity]]</f>
        <v>#DIV/0!</v>
      </c>
      <c r="L21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4" s="14"/>
      <c r="O2124" s="15">
        <f>IFERROR(_xlfn.IFNA(VLOOKUP(Fullmath[[#This Row],[M1]],$H$2:$L2123,2,FALSE),VLOOKUP(Fullmath[[#This Row],[M1]],$H2125:$L$2227,2,FALSE)),0)</f>
        <v>0</v>
      </c>
      <c r="P2124" s="16">
        <f>IFERROR(_xlfn.IFNA(VLOOKUP(Fullmath[[#This Row],[M1]],$H$2:$L2123,4,FALSE),VLOOKUP(Fullmath[[#This Row],[M1]],$H2125:$L$2227,4,FALSE)),0)</f>
        <v>0</v>
      </c>
      <c r="S2124" s="15">
        <f>IFERROR(_xlfn.IFNA(VLOOKUP(Fullmath[[#This Row],[M2]],$H$2:$L2123,2,FALSE),VLOOKUP(Fullmath[[#This Row],[M2]],$H2125:$L$2227,2,FALSE)),0)</f>
        <v>0</v>
      </c>
      <c r="T2124" s="16">
        <f>IFERROR(_xlfn.IFNA(VLOOKUP(Fullmath[[#This Row],[M2]],$H$2:$L2123,4,FALSE),VLOOKUP(Fullmath[[#This Row],[M2]],$H2125:$L$2227,4,FALSE)),0)</f>
        <v>0</v>
      </c>
      <c r="W2124" s="15">
        <f>IFERROR(_xlfn.IFNA(VLOOKUP(Fullmath[[#This Row],[M3]],$H$2:$L2123,2,FALSE),VLOOKUP(Fullmath[[#This Row],[M3]],$H2125:$L$2227,2,FALSE)),0)</f>
        <v>0</v>
      </c>
      <c r="X2124" s="16">
        <f>IFERROR(_xlfn.IFNA(VLOOKUP(Fullmath[[#This Row],[M3]],$H$2:$L2123,4,FALSE),VLOOKUP(Fullmath[[#This Row],[M3]],$H2125:$L$2227,4,FALSE)),0)</f>
        <v>0</v>
      </c>
      <c r="AA2124" s="15">
        <f>IFERROR(_xlfn.IFNA(VLOOKUP(Fullmath[[#This Row],[M4]],$H$2:$L2123,2,FALSE),VLOOKUP(Fullmath[[#This Row],[M4]],$H2125:$L$2227,2,FALSE)),0)</f>
        <v>0</v>
      </c>
      <c r="AB2124" s="16">
        <f>IFERROR(_xlfn.IFNA(VLOOKUP(Fullmath[[#This Row],[M4]],$H$2:$L2123,4,FALSE),VLOOKUP(Fullmath[[#This Row],[M4]],$H2125:$L$2227,4,FALSE)),0)</f>
        <v>0</v>
      </c>
      <c r="AE2124" s="15">
        <f>IFERROR(_xlfn.IFNA(VLOOKUP(Fullmath[[#This Row],[M5]],$H$2:$L2123,2,FALSE),VLOOKUP(Fullmath[[#This Row],[M5]],$H2125:$L$2227,2,FALSE)),0)</f>
        <v>0</v>
      </c>
      <c r="AF2124" s="16">
        <f>IFERROR(_xlfn.IFNA(VLOOKUP(Fullmath[[#This Row],[M5]],$H$2:$L2123,4,FALSE),VLOOKUP(Fullmath[[#This Row],[M5]],$H2125:$L$2227,4,FALSE)),0)</f>
        <v>0</v>
      </c>
      <c r="AI2124" s="15">
        <f>IFERROR(_xlfn.IFNA(VLOOKUP(Fullmath[[#This Row],[M6]],$H$2:$L2123,2,FALSE),VLOOKUP(Fullmath[[#This Row],[M6]],$H2125:$L$2227,2,FALSE)),0)</f>
        <v>0</v>
      </c>
      <c r="AJ2124" s="16">
        <f>IFERROR(_xlfn.IFNA(VLOOKUP(Fullmath[[#This Row],[M6]],$H$2:$L2123,4,FALSE),VLOOKUP(Fullmath[[#This Row],[M6]],$H2125:$L$2227,4,FALSE)),0)</f>
        <v>0</v>
      </c>
      <c r="AM2124" s="6">
        <f>(IFERROR(VLOOKUP(AK2124,Components[[Name]:[Price]],2,FALSE),0))</f>
        <v>0</v>
      </c>
      <c r="AP2124" s="6">
        <f>(IFERROR(VLOOKUP(AN2124,Components[[Name]:[Price]],2,FALSE),0))</f>
        <v>0</v>
      </c>
      <c r="AS2124" s="6">
        <f>(IFERROR(VLOOKUP(AQ2124,Components[[Name]:[Price]],2,FALSE),0))</f>
        <v>0</v>
      </c>
      <c r="AV2124" s="6">
        <f>(IFERROR(VLOOKUP(AT2124,Components[[Name]:[Price]],2,FALSE),0))</f>
        <v>0</v>
      </c>
      <c r="AY2124" s="6">
        <f>(IFERROR(VLOOKUP(AW2124,Components[[Name]:[Price]],2,FALSE),0))</f>
        <v>0</v>
      </c>
      <c r="BB2124" s="6">
        <f>(IFERROR(VLOOKUP(AZ2124,Components[[Name]:[Price]],2,FALSE),0))</f>
        <v>0</v>
      </c>
    </row>
    <row r="2125" spans="9:54" x14ac:dyDescent="0.2">
      <c r="I2125" s="7" t="e">
        <f>Fullmath[[#This Row],[Total CP]]/Fullmath[[#This Row],[Quantity]]</f>
        <v>#DIV/0!</v>
      </c>
      <c r="J21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5" s="6" t="e">
        <f>Fullmath[[#This Row],[Mat Cost]]/Fullmath[[#This Row],[Quantity]]</f>
        <v>#DIV/0!</v>
      </c>
      <c r="L21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5" s="14"/>
      <c r="O2125" s="15">
        <f>IFERROR(_xlfn.IFNA(VLOOKUP(Fullmath[[#This Row],[M1]],$H$2:$L2124,2,FALSE),VLOOKUP(Fullmath[[#This Row],[M1]],$H2126:$L$2227,2,FALSE)),0)</f>
        <v>0</v>
      </c>
      <c r="P2125" s="16">
        <f>IFERROR(_xlfn.IFNA(VLOOKUP(Fullmath[[#This Row],[M1]],$H$2:$L2124,4,FALSE),VLOOKUP(Fullmath[[#This Row],[M1]],$H2126:$L$2227,4,FALSE)),0)</f>
        <v>0</v>
      </c>
      <c r="S2125" s="15">
        <f>IFERROR(_xlfn.IFNA(VLOOKUP(Fullmath[[#This Row],[M2]],$H$2:$L2124,2,FALSE),VLOOKUP(Fullmath[[#This Row],[M2]],$H2126:$L$2227,2,FALSE)),0)</f>
        <v>0</v>
      </c>
      <c r="T2125" s="16">
        <f>IFERROR(_xlfn.IFNA(VLOOKUP(Fullmath[[#This Row],[M2]],$H$2:$L2124,4,FALSE),VLOOKUP(Fullmath[[#This Row],[M2]],$H2126:$L$2227,4,FALSE)),0)</f>
        <v>0</v>
      </c>
      <c r="W2125" s="15">
        <f>IFERROR(_xlfn.IFNA(VLOOKUP(Fullmath[[#This Row],[M3]],$H$2:$L2124,2,FALSE),VLOOKUP(Fullmath[[#This Row],[M3]],$H2126:$L$2227,2,FALSE)),0)</f>
        <v>0</v>
      </c>
      <c r="X2125" s="16">
        <f>IFERROR(_xlfn.IFNA(VLOOKUP(Fullmath[[#This Row],[M3]],$H$2:$L2124,4,FALSE),VLOOKUP(Fullmath[[#This Row],[M3]],$H2126:$L$2227,4,FALSE)),0)</f>
        <v>0</v>
      </c>
      <c r="AA2125" s="15">
        <f>IFERROR(_xlfn.IFNA(VLOOKUP(Fullmath[[#This Row],[M4]],$H$2:$L2124,2,FALSE),VLOOKUP(Fullmath[[#This Row],[M4]],$H2126:$L$2227,2,FALSE)),0)</f>
        <v>0</v>
      </c>
      <c r="AB2125" s="16">
        <f>IFERROR(_xlfn.IFNA(VLOOKUP(Fullmath[[#This Row],[M4]],$H$2:$L2124,4,FALSE),VLOOKUP(Fullmath[[#This Row],[M4]],$H2126:$L$2227,4,FALSE)),0)</f>
        <v>0</v>
      </c>
      <c r="AE2125" s="15">
        <f>IFERROR(_xlfn.IFNA(VLOOKUP(Fullmath[[#This Row],[M5]],$H$2:$L2124,2,FALSE),VLOOKUP(Fullmath[[#This Row],[M5]],$H2126:$L$2227,2,FALSE)),0)</f>
        <v>0</v>
      </c>
      <c r="AF2125" s="16">
        <f>IFERROR(_xlfn.IFNA(VLOOKUP(Fullmath[[#This Row],[M5]],$H$2:$L2124,4,FALSE),VLOOKUP(Fullmath[[#This Row],[M5]],$H2126:$L$2227,4,FALSE)),0)</f>
        <v>0</v>
      </c>
      <c r="AI2125" s="15">
        <f>IFERROR(_xlfn.IFNA(VLOOKUP(Fullmath[[#This Row],[M6]],$H$2:$L2124,2,FALSE),VLOOKUP(Fullmath[[#This Row],[M6]],$H2126:$L$2227,2,FALSE)),0)</f>
        <v>0</v>
      </c>
      <c r="AJ2125" s="16">
        <f>IFERROR(_xlfn.IFNA(VLOOKUP(Fullmath[[#This Row],[M6]],$H$2:$L2124,4,FALSE),VLOOKUP(Fullmath[[#This Row],[M6]],$H2126:$L$2227,4,FALSE)),0)</f>
        <v>0</v>
      </c>
      <c r="AM2125" s="6">
        <f>(IFERROR(VLOOKUP(AK2125,Components[[Name]:[Price]],2,FALSE),0))</f>
        <v>0</v>
      </c>
      <c r="AP2125" s="6">
        <f>(IFERROR(VLOOKUP(AN2125,Components[[Name]:[Price]],2,FALSE),0))</f>
        <v>0</v>
      </c>
      <c r="AS2125" s="6">
        <f>(IFERROR(VLOOKUP(AQ2125,Components[[Name]:[Price]],2,FALSE),0))</f>
        <v>0</v>
      </c>
      <c r="AV2125" s="6">
        <f>(IFERROR(VLOOKUP(AT2125,Components[[Name]:[Price]],2,FALSE),0))</f>
        <v>0</v>
      </c>
      <c r="AY2125" s="6">
        <f>(IFERROR(VLOOKUP(AW2125,Components[[Name]:[Price]],2,FALSE),0))</f>
        <v>0</v>
      </c>
      <c r="BB2125" s="6">
        <f>(IFERROR(VLOOKUP(AZ2125,Components[[Name]:[Price]],2,FALSE),0))</f>
        <v>0</v>
      </c>
    </row>
    <row r="2126" spans="9:54" x14ac:dyDescent="0.2">
      <c r="I2126" s="7" t="e">
        <f>Fullmath[[#This Row],[Total CP]]/Fullmath[[#This Row],[Quantity]]</f>
        <v>#DIV/0!</v>
      </c>
      <c r="J21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6" s="6" t="e">
        <f>Fullmath[[#This Row],[Mat Cost]]/Fullmath[[#This Row],[Quantity]]</f>
        <v>#DIV/0!</v>
      </c>
      <c r="L21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6" s="14"/>
      <c r="O2126" s="15">
        <f>IFERROR(_xlfn.IFNA(VLOOKUP(Fullmath[[#This Row],[M1]],$H$2:$L2125,2,FALSE),VLOOKUP(Fullmath[[#This Row],[M1]],$H2127:$L$2227,2,FALSE)),0)</f>
        <v>0</v>
      </c>
      <c r="P2126" s="16">
        <f>IFERROR(_xlfn.IFNA(VLOOKUP(Fullmath[[#This Row],[M1]],$H$2:$L2125,4,FALSE),VLOOKUP(Fullmath[[#This Row],[M1]],$H2127:$L$2227,4,FALSE)),0)</f>
        <v>0</v>
      </c>
      <c r="S2126" s="15">
        <f>IFERROR(_xlfn.IFNA(VLOOKUP(Fullmath[[#This Row],[M2]],$H$2:$L2125,2,FALSE),VLOOKUP(Fullmath[[#This Row],[M2]],$H2127:$L$2227,2,FALSE)),0)</f>
        <v>0</v>
      </c>
      <c r="T2126" s="16">
        <f>IFERROR(_xlfn.IFNA(VLOOKUP(Fullmath[[#This Row],[M2]],$H$2:$L2125,4,FALSE),VLOOKUP(Fullmath[[#This Row],[M2]],$H2127:$L$2227,4,FALSE)),0)</f>
        <v>0</v>
      </c>
      <c r="W2126" s="15">
        <f>IFERROR(_xlfn.IFNA(VLOOKUP(Fullmath[[#This Row],[M3]],$H$2:$L2125,2,FALSE),VLOOKUP(Fullmath[[#This Row],[M3]],$H2127:$L$2227,2,FALSE)),0)</f>
        <v>0</v>
      </c>
      <c r="X2126" s="16">
        <f>IFERROR(_xlfn.IFNA(VLOOKUP(Fullmath[[#This Row],[M3]],$H$2:$L2125,4,FALSE),VLOOKUP(Fullmath[[#This Row],[M3]],$H2127:$L$2227,4,FALSE)),0)</f>
        <v>0</v>
      </c>
      <c r="AA2126" s="15">
        <f>IFERROR(_xlfn.IFNA(VLOOKUP(Fullmath[[#This Row],[M4]],$H$2:$L2125,2,FALSE),VLOOKUP(Fullmath[[#This Row],[M4]],$H2127:$L$2227,2,FALSE)),0)</f>
        <v>0</v>
      </c>
      <c r="AB2126" s="16">
        <f>IFERROR(_xlfn.IFNA(VLOOKUP(Fullmath[[#This Row],[M4]],$H$2:$L2125,4,FALSE),VLOOKUP(Fullmath[[#This Row],[M4]],$H2127:$L$2227,4,FALSE)),0)</f>
        <v>0</v>
      </c>
      <c r="AE2126" s="15">
        <f>IFERROR(_xlfn.IFNA(VLOOKUP(Fullmath[[#This Row],[M5]],$H$2:$L2125,2,FALSE),VLOOKUP(Fullmath[[#This Row],[M5]],$H2127:$L$2227,2,FALSE)),0)</f>
        <v>0</v>
      </c>
      <c r="AF2126" s="16">
        <f>IFERROR(_xlfn.IFNA(VLOOKUP(Fullmath[[#This Row],[M5]],$H$2:$L2125,4,FALSE),VLOOKUP(Fullmath[[#This Row],[M5]],$H2127:$L$2227,4,FALSE)),0)</f>
        <v>0</v>
      </c>
      <c r="AI2126" s="15">
        <f>IFERROR(_xlfn.IFNA(VLOOKUP(Fullmath[[#This Row],[M6]],$H$2:$L2125,2,FALSE),VLOOKUP(Fullmath[[#This Row],[M6]],$H2127:$L$2227,2,FALSE)),0)</f>
        <v>0</v>
      </c>
      <c r="AJ2126" s="16">
        <f>IFERROR(_xlfn.IFNA(VLOOKUP(Fullmath[[#This Row],[M6]],$H$2:$L2125,4,FALSE),VLOOKUP(Fullmath[[#This Row],[M6]],$H2127:$L$2227,4,FALSE)),0)</f>
        <v>0</v>
      </c>
      <c r="AM2126" s="6">
        <f>(IFERROR(VLOOKUP(AK2126,Components[[Name]:[Price]],2,FALSE),0))</f>
        <v>0</v>
      </c>
      <c r="AP2126" s="6">
        <f>(IFERROR(VLOOKUP(AN2126,Components[[Name]:[Price]],2,FALSE),0))</f>
        <v>0</v>
      </c>
      <c r="AS2126" s="6">
        <f>(IFERROR(VLOOKUP(AQ2126,Components[[Name]:[Price]],2,FALSE),0))</f>
        <v>0</v>
      </c>
      <c r="AV2126" s="6">
        <f>(IFERROR(VLOOKUP(AT2126,Components[[Name]:[Price]],2,FALSE),0))</f>
        <v>0</v>
      </c>
      <c r="AY2126" s="6">
        <f>(IFERROR(VLOOKUP(AW2126,Components[[Name]:[Price]],2,FALSE),0))</f>
        <v>0</v>
      </c>
      <c r="BB2126" s="6">
        <f>(IFERROR(VLOOKUP(AZ2126,Components[[Name]:[Price]],2,FALSE),0))</f>
        <v>0</v>
      </c>
    </row>
    <row r="2127" spans="9:54" x14ac:dyDescent="0.2">
      <c r="I2127" s="7" t="e">
        <f>Fullmath[[#This Row],[Total CP]]/Fullmath[[#This Row],[Quantity]]</f>
        <v>#DIV/0!</v>
      </c>
      <c r="J21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7" s="6" t="e">
        <f>Fullmath[[#This Row],[Mat Cost]]/Fullmath[[#This Row],[Quantity]]</f>
        <v>#DIV/0!</v>
      </c>
      <c r="L21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7" s="14"/>
      <c r="O2127" s="15">
        <f>IFERROR(_xlfn.IFNA(VLOOKUP(Fullmath[[#This Row],[M1]],$H$2:$L2126,2,FALSE),VLOOKUP(Fullmath[[#This Row],[M1]],$H2128:$L$2227,2,FALSE)),0)</f>
        <v>0</v>
      </c>
      <c r="P2127" s="16">
        <f>IFERROR(_xlfn.IFNA(VLOOKUP(Fullmath[[#This Row],[M1]],$H$2:$L2126,4,FALSE),VLOOKUP(Fullmath[[#This Row],[M1]],$H2128:$L$2227,4,FALSE)),0)</f>
        <v>0</v>
      </c>
      <c r="S2127" s="15">
        <f>IFERROR(_xlfn.IFNA(VLOOKUP(Fullmath[[#This Row],[M2]],$H$2:$L2126,2,FALSE),VLOOKUP(Fullmath[[#This Row],[M2]],$H2128:$L$2227,2,FALSE)),0)</f>
        <v>0</v>
      </c>
      <c r="T2127" s="16">
        <f>IFERROR(_xlfn.IFNA(VLOOKUP(Fullmath[[#This Row],[M2]],$H$2:$L2126,4,FALSE),VLOOKUP(Fullmath[[#This Row],[M2]],$H2128:$L$2227,4,FALSE)),0)</f>
        <v>0</v>
      </c>
      <c r="W2127" s="15">
        <f>IFERROR(_xlfn.IFNA(VLOOKUP(Fullmath[[#This Row],[M3]],$H$2:$L2126,2,FALSE),VLOOKUP(Fullmath[[#This Row],[M3]],$H2128:$L$2227,2,FALSE)),0)</f>
        <v>0</v>
      </c>
      <c r="X2127" s="16">
        <f>IFERROR(_xlfn.IFNA(VLOOKUP(Fullmath[[#This Row],[M3]],$H$2:$L2126,4,FALSE),VLOOKUP(Fullmath[[#This Row],[M3]],$H2128:$L$2227,4,FALSE)),0)</f>
        <v>0</v>
      </c>
      <c r="AA2127" s="15">
        <f>IFERROR(_xlfn.IFNA(VLOOKUP(Fullmath[[#This Row],[M4]],$H$2:$L2126,2,FALSE),VLOOKUP(Fullmath[[#This Row],[M4]],$H2128:$L$2227,2,FALSE)),0)</f>
        <v>0</v>
      </c>
      <c r="AB2127" s="16">
        <f>IFERROR(_xlfn.IFNA(VLOOKUP(Fullmath[[#This Row],[M4]],$H$2:$L2126,4,FALSE),VLOOKUP(Fullmath[[#This Row],[M4]],$H2128:$L$2227,4,FALSE)),0)</f>
        <v>0</v>
      </c>
      <c r="AE2127" s="15">
        <f>IFERROR(_xlfn.IFNA(VLOOKUP(Fullmath[[#This Row],[M5]],$H$2:$L2126,2,FALSE),VLOOKUP(Fullmath[[#This Row],[M5]],$H2128:$L$2227,2,FALSE)),0)</f>
        <v>0</v>
      </c>
      <c r="AF2127" s="16">
        <f>IFERROR(_xlfn.IFNA(VLOOKUP(Fullmath[[#This Row],[M5]],$H$2:$L2126,4,FALSE),VLOOKUP(Fullmath[[#This Row],[M5]],$H2128:$L$2227,4,FALSE)),0)</f>
        <v>0</v>
      </c>
      <c r="AI2127" s="15">
        <f>IFERROR(_xlfn.IFNA(VLOOKUP(Fullmath[[#This Row],[M6]],$H$2:$L2126,2,FALSE),VLOOKUP(Fullmath[[#This Row],[M6]],$H2128:$L$2227,2,FALSE)),0)</f>
        <v>0</v>
      </c>
      <c r="AJ2127" s="16">
        <f>IFERROR(_xlfn.IFNA(VLOOKUP(Fullmath[[#This Row],[M6]],$H$2:$L2126,4,FALSE),VLOOKUP(Fullmath[[#This Row],[M6]],$H2128:$L$2227,4,FALSE)),0)</f>
        <v>0</v>
      </c>
      <c r="AM2127" s="6">
        <f>(IFERROR(VLOOKUP(AK2127,Components[[Name]:[Price]],2,FALSE),0))</f>
        <v>0</v>
      </c>
      <c r="AP2127" s="6">
        <f>(IFERROR(VLOOKUP(AN2127,Components[[Name]:[Price]],2,FALSE),0))</f>
        <v>0</v>
      </c>
      <c r="AS2127" s="6">
        <f>(IFERROR(VLOOKUP(AQ2127,Components[[Name]:[Price]],2,FALSE),0))</f>
        <v>0</v>
      </c>
      <c r="AV2127" s="6">
        <f>(IFERROR(VLOOKUP(AT2127,Components[[Name]:[Price]],2,FALSE),0))</f>
        <v>0</v>
      </c>
      <c r="AY2127" s="6">
        <f>(IFERROR(VLOOKUP(AW2127,Components[[Name]:[Price]],2,FALSE),0))</f>
        <v>0</v>
      </c>
      <c r="BB2127" s="6">
        <f>(IFERROR(VLOOKUP(AZ2127,Components[[Name]:[Price]],2,FALSE),0))</f>
        <v>0</v>
      </c>
    </row>
    <row r="2128" spans="9:54" x14ac:dyDescent="0.2">
      <c r="I2128" s="7" t="e">
        <f>Fullmath[[#This Row],[Total CP]]/Fullmath[[#This Row],[Quantity]]</f>
        <v>#DIV/0!</v>
      </c>
      <c r="J212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8" s="6" t="e">
        <f>Fullmath[[#This Row],[Mat Cost]]/Fullmath[[#This Row],[Quantity]]</f>
        <v>#DIV/0!</v>
      </c>
      <c r="L212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8" s="14"/>
      <c r="O2128" s="15">
        <f>IFERROR(_xlfn.IFNA(VLOOKUP(Fullmath[[#This Row],[M1]],$H$2:$L2127,2,FALSE),VLOOKUP(Fullmath[[#This Row],[M1]],$H2129:$L$2227,2,FALSE)),0)</f>
        <v>0</v>
      </c>
      <c r="P2128" s="16">
        <f>IFERROR(_xlfn.IFNA(VLOOKUP(Fullmath[[#This Row],[M1]],$H$2:$L2127,4,FALSE),VLOOKUP(Fullmath[[#This Row],[M1]],$H2129:$L$2227,4,FALSE)),0)</f>
        <v>0</v>
      </c>
      <c r="S2128" s="15">
        <f>IFERROR(_xlfn.IFNA(VLOOKUP(Fullmath[[#This Row],[M2]],$H$2:$L2127,2,FALSE),VLOOKUP(Fullmath[[#This Row],[M2]],$H2129:$L$2227,2,FALSE)),0)</f>
        <v>0</v>
      </c>
      <c r="T2128" s="16">
        <f>IFERROR(_xlfn.IFNA(VLOOKUP(Fullmath[[#This Row],[M2]],$H$2:$L2127,4,FALSE),VLOOKUP(Fullmath[[#This Row],[M2]],$H2129:$L$2227,4,FALSE)),0)</f>
        <v>0</v>
      </c>
      <c r="W2128" s="15">
        <f>IFERROR(_xlfn.IFNA(VLOOKUP(Fullmath[[#This Row],[M3]],$H$2:$L2127,2,FALSE),VLOOKUP(Fullmath[[#This Row],[M3]],$H2129:$L$2227,2,FALSE)),0)</f>
        <v>0</v>
      </c>
      <c r="X2128" s="16">
        <f>IFERROR(_xlfn.IFNA(VLOOKUP(Fullmath[[#This Row],[M3]],$H$2:$L2127,4,FALSE),VLOOKUP(Fullmath[[#This Row],[M3]],$H2129:$L$2227,4,FALSE)),0)</f>
        <v>0</v>
      </c>
      <c r="AA2128" s="15">
        <f>IFERROR(_xlfn.IFNA(VLOOKUP(Fullmath[[#This Row],[M4]],$H$2:$L2127,2,FALSE),VLOOKUP(Fullmath[[#This Row],[M4]],$H2129:$L$2227,2,FALSE)),0)</f>
        <v>0</v>
      </c>
      <c r="AB2128" s="16">
        <f>IFERROR(_xlfn.IFNA(VLOOKUP(Fullmath[[#This Row],[M4]],$H$2:$L2127,4,FALSE),VLOOKUP(Fullmath[[#This Row],[M4]],$H2129:$L$2227,4,FALSE)),0)</f>
        <v>0</v>
      </c>
      <c r="AE2128" s="15">
        <f>IFERROR(_xlfn.IFNA(VLOOKUP(Fullmath[[#This Row],[M5]],$H$2:$L2127,2,FALSE),VLOOKUP(Fullmath[[#This Row],[M5]],$H2129:$L$2227,2,FALSE)),0)</f>
        <v>0</v>
      </c>
      <c r="AF2128" s="16">
        <f>IFERROR(_xlfn.IFNA(VLOOKUP(Fullmath[[#This Row],[M5]],$H$2:$L2127,4,FALSE),VLOOKUP(Fullmath[[#This Row],[M5]],$H2129:$L$2227,4,FALSE)),0)</f>
        <v>0</v>
      </c>
      <c r="AI2128" s="15">
        <f>IFERROR(_xlfn.IFNA(VLOOKUP(Fullmath[[#This Row],[M6]],$H$2:$L2127,2,FALSE),VLOOKUP(Fullmath[[#This Row],[M6]],$H2129:$L$2227,2,FALSE)),0)</f>
        <v>0</v>
      </c>
      <c r="AJ2128" s="16">
        <f>IFERROR(_xlfn.IFNA(VLOOKUP(Fullmath[[#This Row],[M6]],$H$2:$L2127,4,FALSE),VLOOKUP(Fullmath[[#This Row],[M6]],$H2129:$L$2227,4,FALSE)),0)</f>
        <v>0</v>
      </c>
      <c r="AM2128" s="6">
        <f>(IFERROR(VLOOKUP(AK2128,Components[[Name]:[Price]],2,FALSE),0))</f>
        <v>0</v>
      </c>
      <c r="AP2128" s="6">
        <f>(IFERROR(VLOOKUP(AN2128,Components[[Name]:[Price]],2,FALSE),0))</f>
        <v>0</v>
      </c>
      <c r="AS2128" s="6">
        <f>(IFERROR(VLOOKUP(AQ2128,Components[[Name]:[Price]],2,FALSE),0))</f>
        <v>0</v>
      </c>
      <c r="AV2128" s="6">
        <f>(IFERROR(VLOOKUP(AT2128,Components[[Name]:[Price]],2,FALSE),0))</f>
        <v>0</v>
      </c>
      <c r="AY2128" s="6">
        <f>(IFERROR(VLOOKUP(AW2128,Components[[Name]:[Price]],2,FALSE),0))</f>
        <v>0</v>
      </c>
      <c r="BB2128" s="6">
        <f>(IFERROR(VLOOKUP(AZ2128,Components[[Name]:[Price]],2,FALSE),0))</f>
        <v>0</v>
      </c>
    </row>
    <row r="2129" spans="9:54" x14ac:dyDescent="0.2">
      <c r="I2129" s="7" t="e">
        <f>Fullmath[[#This Row],[Total CP]]/Fullmath[[#This Row],[Quantity]]</f>
        <v>#DIV/0!</v>
      </c>
      <c r="J212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29" s="6" t="e">
        <f>Fullmath[[#This Row],[Mat Cost]]/Fullmath[[#This Row],[Quantity]]</f>
        <v>#DIV/0!</v>
      </c>
      <c r="L212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29" s="14"/>
      <c r="O2129" s="15">
        <f>IFERROR(_xlfn.IFNA(VLOOKUP(Fullmath[[#This Row],[M1]],$H$2:$L2128,2,FALSE),VLOOKUP(Fullmath[[#This Row],[M1]],$H2130:$L$2227,2,FALSE)),0)</f>
        <v>0</v>
      </c>
      <c r="P2129" s="16">
        <f>IFERROR(_xlfn.IFNA(VLOOKUP(Fullmath[[#This Row],[M1]],$H$2:$L2128,4,FALSE),VLOOKUP(Fullmath[[#This Row],[M1]],$H2130:$L$2227,4,FALSE)),0)</f>
        <v>0</v>
      </c>
      <c r="S2129" s="15">
        <f>IFERROR(_xlfn.IFNA(VLOOKUP(Fullmath[[#This Row],[M2]],$H$2:$L2128,2,FALSE),VLOOKUP(Fullmath[[#This Row],[M2]],$H2130:$L$2227,2,FALSE)),0)</f>
        <v>0</v>
      </c>
      <c r="T2129" s="16">
        <f>IFERROR(_xlfn.IFNA(VLOOKUP(Fullmath[[#This Row],[M2]],$H$2:$L2128,4,FALSE),VLOOKUP(Fullmath[[#This Row],[M2]],$H2130:$L$2227,4,FALSE)),0)</f>
        <v>0</v>
      </c>
      <c r="W2129" s="15">
        <f>IFERROR(_xlfn.IFNA(VLOOKUP(Fullmath[[#This Row],[M3]],$H$2:$L2128,2,FALSE),VLOOKUP(Fullmath[[#This Row],[M3]],$H2130:$L$2227,2,FALSE)),0)</f>
        <v>0</v>
      </c>
      <c r="X2129" s="16">
        <f>IFERROR(_xlfn.IFNA(VLOOKUP(Fullmath[[#This Row],[M3]],$H$2:$L2128,4,FALSE),VLOOKUP(Fullmath[[#This Row],[M3]],$H2130:$L$2227,4,FALSE)),0)</f>
        <v>0</v>
      </c>
      <c r="AA2129" s="15">
        <f>IFERROR(_xlfn.IFNA(VLOOKUP(Fullmath[[#This Row],[M4]],$H$2:$L2128,2,FALSE),VLOOKUP(Fullmath[[#This Row],[M4]],$H2130:$L$2227,2,FALSE)),0)</f>
        <v>0</v>
      </c>
      <c r="AB2129" s="16">
        <f>IFERROR(_xlfn.IFNA(VLOOKUP(Fullmath[[#This Row],[M4]],$H$2:$L2128,4,FALSE),VLOOKUP(Fullmath[[#This Row],[M4]],$H2130:$L$2227,4,FALSE)),0)</f>
        <v>0</v>
      </c>
      <c r="AE2129" s="15">
        <f>IFERROR(_xlfn.IFNA(VLOOKUP(Fullmath[[#This Row],[M5]],$H$2:$L2128,2,FALSE),VLOOKUP(Fullmath[[#This Row],[M5]],$H2130:$L$2227,2,FALSE)),0)</f>
        <v>0</v>
      </c>
      <c r="AF2129" s="16">
        <f>IFERROR(_xlfn.IFNA(VLOOKUP(Fullmath[[#This Row],[M5]],$H$2:$L2128,4,FALSE),VLOOKUP(Fullmath[[#This Row],[M5]],$H2130:$L$2227,4,FALSE)),0)</f>
        <v>0</v>
      </c>
      <c r="AI2129" s="15">
        <f>IFERROR(_xlfn.IFNA(VLOOKUP(Fullmath[[#This Row],[M6]],$H$2:$L2128,2,FALSE),VLOOKUP(Fullmath[[#This Row],[M6]],$H2130:$L$2227,2,FALSE)),0)</f>
        <v>0</v>
      </c>
      <c r="AJ2129" s="16">
        <f>IFERROR(_xlfn.IFNA(VLOOKUP(Fullmath[[#This Row],[M6]],$H$2:$L2128,4,FALSE),VLOOKUP(Fullmath[[#This Row],[M6]],$H2130:$L$2227,4,FALSE)),0)</f>
        <v>0</v>
      </c>
      <c r="AM2129" s="6">
        <f>(IFERROR(VLOOKUP(AK2129,Components[[Name]:[Price]],2,FALSE),0))</f>
        <v>0</v>
      </c>
      <c r="AP2129" s="6">
        <f>(IFERROR(VLOOKUP(AN2129,Components[[Name]:[Price]],2,FALSE),0))</f>
        <v>0</v>
      </c>
      <c r="AS2129" s="6">
        <f>(IFERROR(VLOOKUP(AQ2129,Components[[Name]:[Price]],2,FALSE),0))</f>
        <v>0</v>
      </c>
      <c r="AV2129" s="6">
        <f>(IFERROR(VLOOKUP(AT2129,Components[[Name]:[Price]],2,FALSE),0))</f>
        <v>0</v>
      </c>
      <c r="AY2129" s="6">
        <f>(IFERROR(VLOOKUP(AW2129,Components[[Name]:[Price]],2,FALSE),0))</f>
        <v>0</v>
      </c>
      <c r="BB2129" s="6">
        <f>(IFERROR(VLOOKUP(AZ2129,Components[[Name]:[Price]],2,FALSE),0))</f>
        <v>0</v>
      </c>
    </row>
    <row r="2130" spans="9:54" x14ac:dyDescent="0.2">
      <c r="I2130" s="7" t="e">
        <f>Fullmath[[#This Row],[Total CP]]/Fullmath[[#This Row],[Quantity]]</f>
        <v>#DIV/0!</v>
      </c>
      <c r="J213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0" s="6" t="e">
        <f>Fullmath[[#This Row],[Mat Cost]]/Fullmath[[#This Row],[Quantity]]</f>
        <v>#DIV/0!</v>
      </c>
      <c r="L213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0" s="14"/>
      <c r="O2130" s="15">
        <f>IFERROR(_xlfn.IFNA(VLOOKUP(Fullmath[[#This Row],[M1]],$H$2:$L2129,2,FALSE),VLOOKUP(Fullmath[[#This Row],[M1]],$H2131:$L$2227,2,FALSE)),0)</f>
        <v>0</v>
      </c>
      <c r="P2130" s="16">
        <f>IFERROR(_xlfn.IFNA(VLOOKUP(Fullmath[[#This Row],[M1]],$H$2:$L2129,4,FALSE),VLOOKUP(Fullmath[[#This Row],[M1]],$H2131:$L$2227,4,FALSE)),0)</f>
        <v>0</v>
      </c>
      <c r="S2130" s="15">
        <f>IFERROR(_xlfn.IFNA(VLOOKUP(Fullmath[[#This Row],[M2]],$H$2:$L2129,2,FALSE),VLOOKUP(Fullmath[[#This Row],[M2]],$H2131:$L$2227,2,FALSE)),0)</f>
        <v>0</v>
      </c>
      <c r="T2130" s="16">
        <f>IFERROR(_xlfn.IFNA(VLOOKUP(Fullmath[[#This Row],[M2]],$H$2:$L2129,4,FALSE),VLOOKUP(Fullmath[[#This Row],[M2]],$H2131:$L$2227,4,FALSE)),0)</f>
        <v>0</v>
      </c>
      <c r="W2130" s="15">
        <f>IFERROR(_xlfn.IFNA(VLOOKUP(Fullmath[[#This Row],[M3]],$H$2:$L2129,2,FALSE),VLOOKUP(Fullmath[[#This Row],[M3]],$H2131:$L$2227,2,FALSE)),0)</f>
        <v>0</v>
      </c>
      <c r="X2130" s="16">
        <f>IFERROR(_xlfn.IFNA(VLOOKUP(Fullmath[[#This Row],[M3]],$H$2:$L2129,4,FALSE),VLOOKUP(Fullmath[[#This Row],[M3]],$H2131:$L$2227,4,FALSE)),0)</f>
        <v>0</v>
      </c>
      <c r="AA2130" s="15">
        <f>IFERROR(_xlfn.IFNA(VLOOKUP(Fullmath[[#This Row],[M4]],$H$2:$L2129,2,FALSE),VLOOKUP(Fullmath[[#This Row],[M4]],$H2131:$L$2227,2,FALSE)),0)</f>
        <v>0</v>
      </c>
      <c r="AB2130" s="16">
        <f>IFERROR(_xlfn.IFNA(VLOOKUP(Fullmath[[#This Row],[M4]],$H$2:$L2129,4,FALSE),VLOOKUP(Fullmath[[#This Row],[M4]],$H2131:$L$2227,4,FALSE)),0)</f>
        <v>0</v>
      </c>
      <c r="AE2130" s="15">
        <f>IFERROR(_xlfn.IFNA(VLOOKUP(Fullmath[[#This Row],[M5]],$H$2:$L2129,2,FALSE),VLOOKUP(Fullmath[[#This Row],[M5]],$H2131:$L$2227,2,FALSE)),0)</f>
        <v>0</v>
      </c>
      <c r="AF2130" s="16">
        <f>IFERROR(_xlfn.IFNA(VLOOKUP(Fullmath[[#This Row],[M5]],$H$2:$L2129,4,FALSE),VLOOKUP(Fullmath[[#This Row],[M5]],$H2131:$L$2227,4,FALSE)),0)</f>
        <v>0</v>
      </c>
      <c r="AI2130" s="15">
        <f>IFERROR(_xlfn.IFNA(VLOOKUP(Fullmath[[#This Row],[M6]],$H$2:$L2129,2,FALSE),VLOOKUP(Fullmath[[#This Row],[M6]],$H2131:$L$2227,2,FALSE)),0)</f>
        <v>0</v>
      </c>
      <c r="AJ2130" s="16">
        <f>IFERROR(_xlfn.IFNA(VLOOKUP(Fullmath[[#This Row],[M6]],$H$2:$L2129,4,FALSE),VLOOKUP(Fullmath[[#This Row],[M6]],$H2131:$L$2227,4,FALSE)),0)</f>
        <v>0</v>
      </c>
      <c r="AM2130" s="6">
        <f>(IFERROR(VLOOKUP(AK2130,Components[[Name]:[Price]],2,FALSE),0))</f>
        <v>0</v>
      </c>
      <c r="AP2130" s="6">
        <f>(IFERROR(VLOOKUP(AN2130,Components[[Name]:[Price]],2,FALSE),0))</f>
        <v>0</v>
      </c>
      <c r="AS2130" s="6">
        <f>(IFERROR(VLOOKUP(AQ2130,Components[[Name]:[Price]],2,FALSE),0))</f>
        <v>0</v>
      </c>
      <c r="AV2130" s="6">
        <f>(IFERROR(VLOOKUP(AT2130,Components[[Name]:[Price]],2,FALSE),0))</f>
        <v>0</v>
      </c>
      <c r="AY2130" s="6">
        <f>(IFERROR(VLOOKUP(AW2130,Components[[Name]:[Price]],2,FALSE),0))</f>
        <v>0</v>
      </c>
      <c r="BB2130" s="6">
        <f>(IFERROR(VLOOKUP(AZ2130,Components[[Name]:[Price]],2,FALSE),0))</f>
        <v>0</v>
      </c>
    </row>
    <row r="2131" spans="9:54" x14ac:dyDescent="0.2">
      <c r="I2131" s="7" t="e">
        <f>Fullmath[[#This Row],[Total CP]]/Fullmath[[#This Row],[Quantity]]</f>
        <v>#DIV/0!</v>
      </c>
      <c r="J213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1" s="6" t="e">
        <f>Fullmath[[#This Row],[Mat Cost]]/Fullmath[[#This Row],[Quantity]]</f>
        <v>#DIV/0!</v>
      </c>
      <c r="L213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1" s="14"/>
      <c r="O2131" s="15">
        <f>IFERROR(_xlfn.IFNA(VLOOKUP(Fullmath[[#This Row],[M1]],$H$2:$L2130,2,FALSE),VLOOKUP(Fullmath[[#This Row],[M1]],$H2132:$L$2227,2,FALSE)),0)</f>
        <v>0</v>
      </c>
      <c r="P2131" s="16">
        <f>IFERROR(_xlfn.IFNA(VLOOKUP(Fullmath[[#This Row],[M1]],$H$2:$L2130,4,FALSE),VLOOKUP(Fullmath[[#This Row],[M1]],$H2132:$L$2227,4,FALSE)),0)</f>
        <v>0</v>
      </c>
      <c r="S2131" s="15">
        <f>IFERROR(_xlfn.IFNA(VLOOKUP(Fullmath[[#This Row],[M2]],$H$2:$L2130,2,FALSE),VLOOKUP(Fullmath[[#This Row],[M2]],$H2132:$L$2227,2,FALSE)),0)</f>
        <v>0</v>
      </c>
      <c r="T2131" s="16">
        <f>IFERROR(_xlfn.IFNA(VLOOKUP(Fullmath[[#This Row],[M2]],$H$2:$L2130,4,FALSE),VLOOKUP(Fullmath[[#This Row],[M2]],$H2132:$L$2227,4,FALSE)),0)</f>
        <v>0</v>
      </c>
      <c r="W2131" s="15">
        <f>IFERROR(_xlfn.IFNA(VLOOKUP(Fullmath[[#This Row],[M3]],$H$2:$L2130,2,FALSE),VLOOKUP(Fullmath[[#This Row],[M3]],$H2132:$L$2227,2,FALSE)),0)</f>
        <v>0</v>
      </c>
      <c r="X2131" s="16">
        <f>IFERROR(_xlfn.IFNA(VLOOKUP(Fullmath[[#This Row],[M3]],$H$2:$L2130,4,FALSE),VLOOKUP(Fullmath[[#This Row],[M3]],$H2132:$L$2227,4,FALSE)),0)</f>
        <v>0</v>
      </c>
      <c r="AA2131" s="15">
        <f>IFERROR(_xlfn.IFNA(VLOOKUP(Fullmath[[#This Row],[M4]],$H$2:$L2130,2,FALSE),VLOOKUP(Fullmath[[#This Row],[M4]],$H2132:$L$2227,2,FALSE)),0)</f>
        <v>0</v>
      </c>
      <c r="AB2131" s="16">
        <f>IFERROR(_xlfn.IFNA(VLOOKUP(Fullmath[[#This Row],[M4]],$H$2:$L2130,4,FALSE),VLOOKUP(Fullmath[[#This Row],[M4]],$H2132:$L$2227,4,FALSE)),0)</f>
        <v>0</v>
      </c>
      <c r="AE2131" s="15">
        <f>IFERROR(_xlfn.IFNA(VLOOKUP(Fullmath[[#This Row],[M5]],$H$2:$L2130,2,FALSE),VLOOKUP(Fullmath[[#This Row],[M5]],$H2132:$L$2227,2,FALSE)),0)</f>
        <v>0</v>
      </c>
      <c r="AF2131" s="16">
        <f>IFERROR(_xlfn.IFNA(VLOOKUP(Fullmath[[#This Row],[M5]],$H$2:$L2130,4,FALSE),VLOOKUP(Fullmath[[#This Row],[M5]],$H2132:$L$2227,4,FALSE)),0)</f>
        <v>0</v>
      </c>
      <c r="AI2131" s="15">
        <f>IFERROR(_xlfn.IFNA(VLOOKUP(Fullmath[[#This Row],[M6]],$H$2:$L2130,2,FALSE),VLOOKUP(Fullmath[[#This Row],[M6]],$H2132:$L$2227,2,FALSE)),0)</f>
        <v>0</v>
      </c>
      <c r="AJ2131" s="16">
        <f>IFERROR(_xlfn.IFNA(VLOOKUP(Fullmath[[#This Row],[M6]],$H$2:$L2130,4,FALSE),VLOOKUP(Fullmath[[#This Row],[M6]],$H2132:$L$2227,4,FALSE)),0)</f>
        <v>0</v>
      </c>
      <c r="AM2131" s="6">
        <f>(IFERROR(VLOOKUP(AK2131,Components[[Name]:[Price]],2,FALSE),0))</f>
        <v>0</v>
      </c>
      <c r="AP2131" s="6">
        <f>(IFERROR(VLOOKUP(AN2131,Components[[Name]:[Price]],2,FALSE),0))</f>
        <v>0</v>
      </c>
      <c r="AS2131" s="6">
        <f>(IFERROR(VLOOKUP(AQ2131,Components[[Name]:[Price]],2,FALSE),0))</f>
        <v>0</v>
      </c>
      <c r="AV2131" s="6">
        <f>(IFERROR(VLOOKUP(AT2131,Components[[Name]:[Price]],2,FALSE),0))</f>
        <v>0</v>
      </c>
      <c r="AY2131" s="6">
        <f>(IFERROR(VLOOKUP(AW2131,Components[[Name]:[Price]],2,FALSE),0))</f>
        <v>0</v>
      </c>
      <c r="BB2131" s="6">
        <f>(IFERROR(VLOOKUP(AZ2131,Components[[Name]:[Price]],2,FALSE),0))</f>
        <v>0</v>
      </c>
    </row>
    <row r="2132" spans="9:54" x14ac:dyDescent="0.2">
      <c r="I2132" s="7" t="e">
        <f>Fullmath[[#This Row],[Total CP]]/Fullmath[[#This Row],[Quantity]]</f>
        <v>#DIV/0!</v>
      </c>
      <c r="J213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2" s="6" t="e">
        <f>Fullmath[[#This Row],[Mat Cost]]/Fullmath[[#This Row],[Quantity]]</f>
        <v>#DIV/0!</v>
      </c>
      <c r="L213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2" s="14"/>
      <c r="O2132" s="15">
        <f>IFERROR(_xlfn.IFNA(VLOOKUP(Fullmath[[#This Row],[M1]],$H$2:$L2131,2,FALSE),VLOOKUP(Fullmath[[#This Row],[M1]],$H2133:$L$2227,2,FALSE)),0)</f>
        <v>0</v>
      </c>
      <c r="P2132" s="16">
        <f>IFERROR(_xlfn.IFNA(VLOOKUP(Fullmath[[#This Row],[M1]],$H$2:$L2131,4,FALSE),VLOOKUP(Fullmath[[#This Row],[M1]],$H2133:$L$2227,4,FALSE)),0)</f>
        <v>0</v>
      </c>
      <c r="S2132" s="15">
        <f>IFERROR(_xlfn.IFNA(VLOOKUP(Fullmath[[#This Row],[M2]],$H$2:$L2131,2,FALSE),VLOOKUP(Fullmath[[#This Row],[M2]],$H2133:$L$2227,2,FALSE)),0)</f>
        <v>0</v>
      </c>
      <c r="T2132" s="16">
        <f>IFERROR(_xlfn.IFNA(VLOOKUP(Fullmath[[#This Row],[M2]],$H$2:$L2131,4,FALSE),VLOOKUP(Fullmath[[#This Row],[M2]],$H2133:$L$2227,4,FALSE)),0)</f>
        <v>0</v>
      </c>
      <c r="W2132" s="15">
        <f>IFERROR(_xlfn.IFNA(VLOOKUP(Fullmath[[#This Row],[M3]],$H$2:$L2131,2,FALSE),VLOOKUP(Fullmath[[#This Row],[M3]],$H2133:$L$2227,2,FALSE)),0)</f>
        <v>0</v>
      </c>
      <c r="X2132" s="16">
        <f>IFERROR(_xlfn.IFNA(VLOOKUP(Fullmath[[#This Row],[M3]],$H$2:$L2131,4,FALSE),VLOOKUP(Fullmath[[#This Row],[M3]],$H2133:$L$2227,4,FALSE)),0)</f>
        <v>0</v>
      </c>
      <c r="AA2132" s="15">
        <f>IFERROR(_xlfn.IFNA(VLOOKUP(Fullmath[[#This Row],[M4]],$H$2:$L2131,2,FALSE),VLOOKUP(Fullmath[[#This Row],[M4]],$H2133:$L$2227,2,FALSE)),0)</f>
        <v>0</v>
      </c>
      <c r="AB2132" s="16">
        <f>IFERROR(_xlfn.IFNA(VLOOKUP(Fullmath[[#This Row],[M4]],$H$2:$L2131,4,FALSE),VLOOKUP(Fullmath[[#This Row],[M4]],$H2133:$L$2227,4,FALSE)),0)</f>
        <v>0</v>
      </c>
      <c r="AE2132" s="15">
        <f>IFERROR(_xlfn.IFNA(VLOOKUP(Fullmath[[#This Row],[M5]],$H$2:$L2131,2,FALSE),VLOOKUP(Fullmath[[#This Row],[M5]],$H2133:$L$2227,2,FALSE)),0)</f>
        <v>0</v>
      </c>
      <c r="AF2132" s="16">
        <f>IFERROR(_xlfn.IFNA(VLOOKUP(Fullmath[[#This Row],[M5]],$H$2:$L2131,4,FALSE),VLOOKUP(Fullmath[[#This Row],[M5]],$H2133:$L$2227,4,FALSE)),0)</f>
        <v>0</v>
      </c>
      <c r="AI2132" s="15">
        <f>IFERROR(_xlfn.IFNA(VLOOKUP(Fullmath[[#This Row],[M6]],$H$2:$L2131,2,FALSE),VLOOKUP(Fullmath[[#This Row],[M6]],$H2133:$L$2227,2,FALSE)),0)</f>
        <v>0</v>
      </c>
      <c r="AJ2132" s="16">
        <f>IFERROR(_xlfn.IFNA(VLOOKUP(Fullmath[[#This Row],[M6]],$H$2:$L2131,4,FALSE),VLOOKUP(Fullmath[[#This Row],[M6]],$H2133:$L$2227,4,FALSE)),0)</f>
        <v>0</v>
      </c>
      <c r="AM2132" s="6">
        <f>(IFERROR(VLOOKUP(AK2132,Components[[Name]:[Price]],2,FALSE),0))</f>
        <v>0</v>
      </c>
      <c r="AP2132" s="6">
        <f>(IFERROR(VLOOKUP(AN2132,Components[[Name]:[Price]],2,FALSE),0))</f>
        <v>0</v>
      </c>
      <c r="AS2132" s="6">
        <f>(IFERROR(VLOOKUP(AQ2132,Components[[Name]:[Price]],2,FALSE),0))</f>
        <v>0</v>
      </c>
      <c r="AV2132" s="6">
        <f>(IFERROR(VLOOKUP(AT2132,Components[[Name]:[Price]],2,FALSE),0))</f>
        <v>0</v>
      </c>
      <c r="AY2132" s="6">
        <f>(IFERROR(VLOOKUP(AW2132,Components[[Name]:[Price]],2,FALSE),0))</f>
        <v>0</v>
      </c>
      <c r="BB2132" s="6">
        <f>(IFERROR(VLOOKUP(AZ2132,Components[[Name]:[Price]],2,FALSE),0))</f>
        <v>0</v>
      </c>
    </row>
    <row r="2133" spans="9:54" x14ac:dyDescent="0.2">
      <c r="I2133" s="7" t="e">
        <f>Fullmath[[#This Row],[Total CP]]/Fullmath[[#This Row],[Quantity]]</f>
        <v>#DIV/0!</v>
      </c>
      <c r="J213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3" s="6" t="e">
        <f>Fullmath[[#This Row],[Mat Cost]]/Fullmath[[#This Row],[Quantity]]</f>
        <v>#DIV/0!</v>
      </c>
      <c r="L213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3" s="14"/>
      <c r="O2133" s="15">
        <f>IFERROR(_xlfn.IFNA(VLOOKUP(Fullmath[[#This Row],[M1]],$H$2:$L2132,2,FALSE),VLOOKUP(Fullmath[[#This Row],[M1]],$H2134:$L$2227,2,FALSE)),0)</f>
        <v>0</v>
      </c>
      <c r="P2133" s="16">
        <f>IFERROR(_xlfn.IFNA(VLOOKUP(Fullmath[[#This Row],[M1]],$H$2:$L2132,4,FALSE),VLOOKUP(Fullmath[[#This Row],[M1]],$H2134:$L$2227,4,FALSE)),0)</f>
        <v>0</v>
      </c>
      <c r="S2133" s="15">
        <f>IFERROR(_xlfn.IFNA(VLOOKUP(Fullmath[[#This Row],[M2]],$H$2:$L2132,2,FALSE),VLOOKUP(Fullmath[[#This Row],[M2]],$H2134:$L$2227,2,FALSE)),0)</f>
        <v>0</v>
      </c>
      <c r="T2133" s="16">
        <f>IFERROR(_xlfn.IFNA(VLOOKUP(Fullmath[[#This Row],[M2]],$H$2:$L2132,4,FALSE),VLOOKUP(Fullmath[[#This Row],[M2]],$H2134:$L$2227,4,FALSE)),0)</f>
        <v>0</v>
      </c>
      <c r="W2133" s="15">
        <f>IFERROR(_xlfn.IFNA(VLOOKUP(Fullmath[[#This Row],[M3]],$H$2:$L2132,2,FALSE),VLOOKUP(Fullmath[[#This Row],[M3]],$H2134:$L$2227,2,FALSE)),0)</f>
        <v>0</v>
      </c>
      <c r="X2133" s="16">
        <f>IFERROR(_xlfn.IFNA(VLOOKUP(Fullmath[[#This Row],[M3]],$H$2:$L2132,4,FALSE),VLOOKUP(Fullmath[[#This Row],[M3]],$H2134:$L$2227,4,FALSE)),0)</f>
        <v>0</v>
      </c>
      <c r="AA2133" s="15">
        <f>IFERROR(_xlfn.IFNA(VLOOKUP(Fullmath[[#This Row],[M4]],$H$2:$L2132,2,FALSE),VLOOKUP(Fullmath[[#This Row],[M4]],$H2134:$L$2227,2,FALSE)),0)</f>
        <v>0</v>
      </c>
      <c r="AB2133" s="16">
        <f>IFERROR(_xlfn.IFNA(VLOOKUP(Fullmath[[#This Row],[M4]],$H$2:$L2132,4,FALSE),VLOOKUP(Fullmath[[#This Row],[M4]],$H2134:$L$2227,4,FALSE)),0)</f>
        <v>0</v>
      </c>
      <c r="AE2133" s="15">
        <f>IFERROR(_xlfn.IFNA(VLOOKUP(Fullmath[[#This Row],[M5]],$H$2:$L2132,2,FALSE),VLOOKUP(Fullmath[[#This Row],[M5]],$H2134:$L$2227,2,FALSE)),0)</f>
        <v>0</v>
      </c>
      <c r="AF2133" s="16">
        <f>IFERROR(_xlfn.IFNA(VLOOKUP(Fullmath[[#This Row],[M5]],$H$2:$L2132,4,FALSE),VLOOKUP(Fullmath[[#This Row],[M5]],$H2134:$L$2227,4,FALSE)),0)</f>
        <v>0</v>
      </c>
      <c r="AI2133" s="15">
        <f>IFERROR(_xlfn.IFNA(VLOOKUP(Fullmath[[#This Row],[M6]],$H$2:$L2132,2,FALSE),VLOOKUP(Fullmath[[#This Row],[M6]],$H2134:$L$2227,2,FALSE)),0)</f>
        <v>0</v>
      </c>
      <c r="AJ2133" s="16">
        <f>IFERROR(_xlfn.IFNA(VLOOKUP(Fullmath[[#This Row],[M6]],$H$2:$L2132,4,FALSE),VLOOKUP(Fullmath[[#This Row],[M6]],$H2134:$L$2227,4,FALSE)),0)</f>
        <v>0</v>
      </c>
      <c r="AM2133" s="6">
        <f>(IFERROR(VLOOKUP(AK2133,Components[[Name]:[Price]],2,FALSE),0))</f>
        <v>0</v>
      </c>
      <c r="AP2133" s="6">
        <f>(IFERROR(VLOOKUP(AN2133,Components[[Name]:[Price]],2,FALSE),0))</f>
        <v>0</v>
      </c>
      <c r="AS2133" s="6">
        <f>(IFERROR(VLOOKUP(AQ2133,Components[[Name]:[Price]],2,FALSE),0))</f>
        <v>0</v>
      </c>
      <c r="AV2133" s="6">
        <f>(IFERROR(VLOOKUP(AT2133,Components[[Name]:[Price]],2,FALSE),0))</f>
        <v>0</v>
      </c>
      <c r="AY2133" s="6">
        <f>(IFERROR(VLOOKUP(AW2133,Components[[Name]:[Price]],2,FALSE),0))</f>
        <v>0</v>
      </c>
      <c r="BB2133" s="6">
        <f>(IFERROR(VLOOKUP(AZ2133,Components[[Name]:[Price]],2,FALSE),0))</f>
        <v>0</v>
      </c>
    </row>
    <row r="2134" spans="9:54" x14ac:dyDescent="0.2">
      <c r="I2134" s="7" t="e">
        <f>Fullmath[[#This Row],[Total CP]]/Fullmath[[#This Row],[Quantity]]</f>
        <v>#DIV/0!</v>
      </c>
      <c r="J213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4" s="6" t="e">
        <f>Fullmath[[#This Row],[Mat Cost]]/Fullmath[[#This Row],[Quantity]]</f>
        <v>#DIV/0!</v>
      </c>
      <c r="L213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4" s="14"/>
      <c r="O2134" s="15">
        <f>IFERROR(_xlfn.IFNA(VLOOKUP(Fullmath[[#This Row],[M1]],$H$2:$L2133,2,FALSE),VLOOKUP(Fullmath[[#This Row],[M1]],$H2135:$L$2227,2,FALSE)),0)</f>
        <v>0</v>
      </c>
      <c r="P2134" s="16">
        <f>IFERROR(_xlfn.IFNA(VLOOKUP(Fullmath[[#This Row],[M1]],$H$2:$L2133,4,FALSE),VLOOKUP(Fullmath[[#This Row],[M1]],$H2135:$L$2227,4,FALSE)),0)</f>
        <v>0</v>
      </c>
      <c r="S2134" s="15">
        <f>IFERROR(_xlfn.IFNA(VLOOKUP(Fullmath[[#This Row],[M2]],$H$2:$L2133,2,FALSE),VLOOKUP(Fullmath[[#This Row],[M2]],$H2135:$L$2227,2,FALSE)),0)</f>
        <v>0</v>
      </c>
      <c r="T2134" s="16">
        <f>IFERROR(_xlfn.IFNA(VLOOKUP(Fullmath[[#This Row],[M2]],$H$2:$L2133,4,FALSE),VLOOKUP(Fullmath[[#This Row],[M2]],$H2135:$L$2227,4,FALSE)),0)</f>
        <v>0</v>
      </c>
      <c r="W2134" s="15">
        <f>IFERROR(_xlfn.IFNA(VLOOKUP(Fullmath[[#This Row],[M3]],$H$2:$L2133,2,FALSE),VLOOKUP(Fullmath[[#This Row],[M3]],$H2135:$L$2227,2,FALSE)),0)</f>
        <v>0</v>
      </c>
      <c r="X2134" s="16">
        <f>IFERROR(_xlfn.IFNA(VLOOKUP(Fullmath[[#This Row],[M3]],$H$2:$L2133,4,FALSE),VLOOKUP(Fullmath[[#This Row],[M3]],$H2135:$L$2227,4,FALSE)),0)</f>
        <v>0</v>
      </c>
      <c r="AA2134" s="15">
        <f>IFERROR(_xlfn.IFNA(VLOOKUP(Fullmath[[#This Row],[M4]],$H$2:$L2133,2,FALSE),VLOOKUP(Fullmath[[#This Row],[M4]],$H2135:$L$2227,2,FALSE)),0)</f>
        <v>0</v>
      </c>
      <c r="AB2134" s="16">
        <f>IFERROR(_xlfn.IFNA(VLOOKUP(Fullmath[[#This Row],[M4]],$H$2:$L2133,4,FALSE),VLOOKUP(Fullmath[[#This Row],[M4]],$H2135:$L$2227,4,FALSE)),0)</f>
        <v>0</v>
      </c>
      <c r="AE2134" s="15">
        <f>IFERROR(_xlfn.IFNA(VLOOKUP(Fullmath[[#This Row],[M5]],$H$2:$L2133,2,FALSE),VLOOKUP(Fullmath[[#This Row],[M5]],$H2135:$L$2227,2,FALSE)),0)</f>
        <v>0</v>
      </c>
      <c r="AF2134" s="16">
        <f>IFERROR(_xlfn.IFNA(VLOOKUP(Fullmath[[#This Row],[M5]],$H$2:$L2133,4,FALSE),VLOOKUP(Fullmath[[#This Row],[M5]],$H2135:$L$2227,4,FALSE)),0)</f>
        <v>0</v>
      </c>
      <c r="AI2134" s="15">
        <f>IFERROR(_xlfn.IFNA(VLOOKUP(Fullmath[[#This Row],[M6]],$H$2:$L2133,2,FALSE),VLOOKUP(Fullmath[[#This Row],[M6]],$H2135:$L$2227,2,FALSE)),0)</f>
        <v>0</v>
      </c>
      <c r="AJ2134" s="16">
        <f>IFERROR(_xlfn.IFNA(VLOOKUP(Fullmath[[#This Row],[M6]],$H$2:$L2133,4,FALSE),VLOOKUP(Fullmath[[#This Row],[M6]],$H2135:$L$2227,4,FALSE)),0)</f>
        <v>0</v>
      </c>
      <c r="AM2134" s="6">
        <f>(IFERROR(VLOOKUP(AK2134,Components[[Name]:[Price]],2,FALSE),0))</f>
        <v>0</v>
      </c>
      <c r="AP2134" s="6">
        <f>(IFERROR(VLOOKUP(AN2134,Components[[Name]:[Price]],2,FALSE),0))</f>
        <v>0</v>
      </c>
      <c r="AS2134" s="6">
        <f>(IFERROR(VLOOKUP(AQ2134,Components[[Name]:[Price]],2,FALSE),0))</f>
        <v>0</v>
      </c>
      <c r="AV2134" s="6">
        <f>(IFERROR(VLOOKUP(AT2134,Components[[Name]:[Price]],2,FALSE),0))</f>
        <v>0</v>
      </c>
      <c r="AY2134" s="6">
        <f>(IFERROR(VLOOKUP(AW2134,Components[[Name]:[Price]],2,FALSE),0))</f>
        <v>0</v>
      </c>
      <c r="BB2134" s="6">
        <f>(IFERROR(VLOOKUP(AZ2134,Components[[Name]:[Price]],2,FALSE),0))</f>
        <v>0</v>
      </c>
    </row>
    <row r="2135" spans="9:54" x14ac:dyDescent="0.2">
      <c r="I2135" s="7" t="e">
        <f>Fullmath[[#This Row],[Total CP]]/Fullmath[[#This Row],[Quantity]]</f>
        <v>#DIV/0!</v>
      </c>
      <c r="J213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5" s="6" t="e">
        <f>Fullmath[[#This Row],[Mat Cost]]/Fullmath[[#This Row],[Quantity]]</f>
        <v>#DIV/0!</v>
      </c>
      <c r="L213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5" s="14"/>
      <c r="O2135" s="15">
        <f>IFERROR(_xlfn.IFNA(VLOOKUP(Fullmath[[#This Row],[M1]],$H$2:$L2134,2,FALSE),VLOOKUP(Fullmath[[#This Row],[M1]],$H2136:$L$2227,2,FALSE)),0)</f>
        <v>0</v>
      </c>
      <c r="P2135" s="16">
        <f>IFERROR(_xlfn.IFNA(VLOOKUP(Fullmath[[#This Row],[M1]],$H$2:$L2134,4,FALSE),VLOOKUP(Fullmath[[#This Row],[M1]],$H2136:$L$2227,4,FALSE)),0)</f>
        <v>0</v>
      </c>
      <c r="S2135" s="15">
        <f>IFERROR(_xlfn.IFNA(VLOOKUP(Fullmath[[#This Row],[M2]],$H$2:$L2134,2,FALSE),VLOOKUP(Fullmath[[#This Row],[M2]],$H2136:$L$2227,2,FALSE)),0)</f>
        <v>0</v>
      </c>
      <c r="T2135" s="16">
        <f>IFERROR(_xlfn.IFNA(VLOOKUP(Fullmath[[#This Row],[M2]],$H$2:$L2134,4,FALSE),VLOOKUP(Fullmath[[#This Row],[M2]],$H2136:$L$2227,4,FALSE)),0)</f>
        <v>0</v>
      </c>
      <c r="W2135" s="15">
        <f>IFERROR(_xlfn.IFNA(VLOOKUP(Fullmath[[#This Row],[M3]],$H$2:$L2134,2,FALSE),VLOOKUP(Fullmath[[#This Row],[M3]],$H2136:$L$2227,2,FALSE)),0)</f>
        <v>0</v>
      </c>
      <c r="X2135" s="16">
        <f>IFERROR(_xlfn.IFNA(VLOOKUP(Fullmath[[#This Row],[M3]],$H$2:$L2134,4,FALSE),VLOOKUP(Fullmath[[#This Row],[M3]],$H2136:$L$2227,4,FALSE)),0)</f>
        <v>0</v>
      </c>
      <c r="AA2135" s="15">
        <f>IFERROR(_xlfn.IFNA(VLOOKUP(Fullmath[[#This Row],[M4]],$H$2:$L2134,2,FALSE),VLOOKUP(Fullmath[[#This Row],[M4]],$H2136:$L$2227,2,FALSE)),0)</f>
        <v>0</v>
      </c>
      <c r="AB2135" s="16">
        <f>IFERROR(_xlfn.IFNA(VLOOKUP(Fullmath[[#This Row],[M4]],$H$2:$L2134,4,FALSE),VLOOKUP(Fullmath[[#This Row],[M4]],$H2136:$L$2227,4,FALSE)),0)</f>
        <v>0</v>
      </c>
      <c r="AE2135" s="15">
        <f>IFERROR(_xlfn.IFNA(VLOOKUP(Fullmath[[#This Row],[M5]],$H$2:$L2134,2,FALSE),VLOOKUP(Fullmath[[#This Row],[M5]],$H2136:$L$2227,2,FALSE)),0)</f>
        <v>0</v>
      </c>
      <c r="AF2135" s="16">
        <f>IFERROR(_xlfn.IFNA(VLOOKUP(Fullmath[[#This Row],[M5]],$H$2:$L2134,4,FALSE),VLOOKUP(Fullmath[[#This Row],[M5]],$H2136:$L$2227,4,FALSE)),0)</f>
        <v>0</v>
      </c>
      <c r="AI2135" s="15">
        <f>IFERROR(_xlfn.IFNA(VLOOKUP(Fullmath[[#This Row],[M6]],$H$2:$L2134,2,FALSE),VLOOKUP(Fullmath[[#This Row],[M6]],$H2136:$L$2227,2,FALSE)),0)</f>
        <v>0</v>
      </c>
      <c r="AJ2135" s="16">
        <f>IFERROR(_xlfn.IFNA(VLOOKUP(Fullmath[[#This Row],[M6]],$H$2:$L2134,4,FALSE),VLOOKUP(Fullmath[[#This Row],[M6]],$H2136:$L$2227,4,FALSE)),0)</f>
        <v>0</v>
      </c>
      <c r="AM2135" s="6">
        <f>(IFERROR(VLOOKUP(AK2135,Components[[Name]:[Price]],2,FALSE),0))</f>
        <v>0</v>
      </c>
      <c r="AP2135" s="6">
        <f>(IFERROR(VLOOKUP(AN2135,Components[[Name]:[Price]],2,FALSE),0))</f>
        <v>0</v>
      </c>
      <c r="AS2135" s="6">
        <f>(IFERROR(VLOOKUP(AQ2135,Components[[Name]:[Price]],2,FALSE),0))</f>
        <v>0</v>
      </c>
      <c r="AV2135" s="6">
        <f>(IFERROR(VLOOKUP(AT2135,Components[[Name]:[Price]],2,FALSE),0))</f>
        <v>0</v>
      </c>
      <c r="AY2135" s="6">
        <f>(IFERROR(VLOOKUP(AW2135,Components[[Name]:[Price]],2,FALSE),0))</f>
        <v>0</v>
      </c>
      <c r="BB2135" s="6">
        <f>(IFERROR(VLOOKUP(AZ2135,Components[[Name]:[Price]],2,FALSE),0))</f>
        <v>0</v>
      </c>
    </row>
    <row r="2136" spans="9:54" x14ac:dyDescent="0.2">
      <c r="I2136" s="7" t="e">
        <f>Fullmath[[#This Row],[Total CP]]/Fullmath[[#This Row],[Quantity]]</f>
        <v>#DIV/0!</v>
      </c>
      <c r="J213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6" s="6" t="e">
        <f>Fullmath[[#This Row],[Mat Cost]]/Fullmath[[#This Row],[Quantity]]</f>
        <v>#DIV/0!</v>
      </c>
      <c r="L213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6" s="14"/>
      <c r="O2136" s="15">
        <f>IFERROR(_xlfn.IFNA(VLOOKUP(Fullmath[[#This Row],[M1]],$H$2:$L2135,2,FALSE),VLOOKUP(Fullmath[[#This Row],[M1]],$H2137:$L$2227,2,FALSE)),0)</f>
        <v>0</v>
      </c>
      <c r="P2136" s="16">
        <f>IFERROR(_xlfn.IFNA(VLOOKUP(Fullmath[[#This Row],[M1]],$H$2:$L2135,4,FALSE),VLOOKUP(Fullmath[[#This Row],[M1]],$H2137:$L$2227,4,FALSE)),0)</f>
        <v>0</v>
      </c>
      <c r="S2136" s="15">
        <f>IFERROR(_xlfn.IFNA(VLOOKUP(Fullmath[[#This Row],[M2]],$H$2:$L2135,2,FALSE),VLOOKUP(Fullmath[[#This Row],[M2]],$H2137:$L$2227,2,FALSE)),0)</f>
        <v>0</v>
      </c>
      <c r="T2136" s="16">
        <f>IFERROR(_xlfn.IFNA(VLOOKUP(Fullmath[[#This Row],[M2]],$H$2:$L2135,4,FALSE),VLOOKUP(Fullmath[[#This Row],[M2]],$H2137:$L$2227,4,FALSE)),0)</f>
        <v>0</v>
      </c>
      <c r="W2136" s="15">
        <f>IFERROR(_xlfn.IFNA(VLOOKUP(Fullmath[[#This Row],[M3]],$H$2:$L2135,2,FALSE),VLOOKUP(Fullmath[[#This Row],[M3]],$H2137:$L$2227,2,FALSE)),0)</f>
        <v>0</v>
      </c>
      <c r="X2136" s="16">
        <f>IFERROR(_xlfn.IFNA(VLOOKUP(Fullmath[[#This Row],[M3]],$H$2:$L2135,4,FALSE),VLOOKUP(Fullmath[[#This Row],[M3]],$H2137:$L$2227,4,FALSE)),0)</f>
        <v>0</v>
      </c>
      <c r="AA2136" s="15">
        <f>IFERROR(_xlfn.IFNA(VLOOKUP(Fullmath[[#This Row],[M4]],$H$2:$L2135,2,FALSE),VLOOKUP(Fullmath[[#This Row],[M4]],$H2137:$L$2227,2,FALSE)),0)</f>
        <v>0</v>
      </c>
      <c r="AB2136" s="16">
        <f>IFERROR(_xlfn.IFNA(VLOOKUP(Fullmath[[#This Row],[M4]],$H$2:$L2135,4,FALSE),VLOOKUP(Fullmath[[#This Row],[M4]],$H2137:$L$2227,4,FALSE)),0)</f>
        <v>0</v>
      </c>
      <c r="AE2136" s="15">
        <f>IFERROR(_xlfn.IFNA(VLOOKUP(Fullmath[[#This Row],[M5]],$H$2:$L2135,2,FALSE),VLOOKUP(Fullmath[[#This Row],[M5]],$H2137:$L$2227,2,FALSE)),0)</f>
        <v>0</v>
      </c>
      <c r="AF2136" s="16">
        <f>IFERROR(_xlfn.IFNA(VLOOKUP(Fullmath[[#This Row],[M5]],$H$2:$L2135,4,FALSE),VLOOKUP(Fullmath[[#This Row],[M5]],$H2137:$L$2227,4,FALSE)),0)</f>
        <v>0</v>
      </c>
      <c r="AI2136" s="15">
        <f>IFERROR(_xlfn.IFNA(VLOOKUP(Fullmath[[#This Row],[M6]],$H$2:$L2135,2,FALSE),VLOOKUP(Fullmath[[#This Row],[M6]],$H2137:$L$2227,2,FALSE)),0)</f>
        <v>0</v>
      </c>
      <c r="AJ2136" s="16">
        <f>IFERROR(_xlfn.IFNA(VLOOKUP(Fullmath[[#This Row],[M6]],$H$2:$L2135,4,FALSE),VLOOKUP(Fullmath[[#This Row],[M6]],$H2137:$L$2227,4,FALSE)),0)</f>
        <v>0</v>
      </c>
      <c r="AM2136" s="6">
        <f>(IFERROR(VLOOKUP(AK2136,Components[[Name]:[Price]],2,FALSE),0))</f>
        <v>0</v>
      </c>
      <c r="AP2136" s="6">
        <f>(IFERROR(VLOOKUP(AN2136,Components[[Name]:[Price]],2,FALSE),0))</f>
        <v>0</v>
      </c>
      <c r="AS2136" s="6">
        <f>(IFERROR(VLOOKUP(AQ2136,Components[[Name]:[Price]],2,FALSE),0))</f>
        <v>0</v>
      </c>
      <c r="AV2136" s="6">
        <f>(IFERROR(VLOOKUP(AT2136,Components[[Name]:[Price]],2,FALSE),0))</f>
        <v>0</v>
      </c>
      <c r="AY2136" s="6">
        <f>(IFERROR(VLOOKUP(AW2136,Components[[Name]:[Price]],2,FALSE),0))</f>
        <v>0</v>
      </c>
      <c r="BB2136" s="6">
        <f>(IFERROR(VLOOKUP(AZ2136,Components[[Name]:[Price]],2,FALSE),0))</f>
        <v>0</v>
      </c>
    </row>
    <row r="2137" spans="9:54" x14ac:dyDescent="0.2">
      <c r="I2137" s="7" t="e">
        <f>Fullmath[[#This Row],[Total CP]]/Fullmath[[#This Row],[Quantity]]</f>
        <v>#DIV/0!</v>
      </c>
      <c r="J213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7" s="6" t="e">
        <f>Fullmath[[#This Row],[Mat Cost]]/Fullmath[[#This Row],[Quantity]]</f>
        <v>#DIV/0!</v>
      </c>
      <c r="L213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7" s="14"/>
      <c r="O2137" s="15">
        <f>IFERROR(_xlfn.IFNA(VLOOKUP(Fullmath[[#This Row],[M1]],$H$2:$L2136,2,FALSE),VLOOKUP(Fullmath[[#This Row],[M1]],$H2138:$L$2227,2,FALSE)),0)</f>
        <v>0</v>
      </c>
      <c r="P2137" s="16">
        <f>IFERROR(_xlfn.IFNA(VLOOKUP(Fullmath[[#This Row],[M1]],$H$2:$L2136,4,FALSE),VLOOKUP(Fullmath[[#This Row],[M1]],$H2138:$L$2227,4,FALSE)),0)</f>
        <v>0</v>
      </c>
      <c r="S2137" s="15">
        <f>IFERROR(_xlfn.IFNA(VLOOKUP(Fullmath[[#This Row],[M2]],$H$2:$L2136,2,FALSE),VLOOKUP(Fullmath[[#This Row],[M2]],$H2138:$L$2227,2,FALSE)),0)</f>
        <v>0</v>
      </c>
      <c r="T2137" s="16">
        <f>IFERROR(_xlfn.IFNA(VLOOKUP(Fullmath[[#This Row],[M2]],$H$2:$L2136,4,FALSE),VLOOKUP(Fullmath[[#This Row],[M2]],$H2138:$L$2227,4,FALSE)),0)</f>
        <v>0</v>
      </c>
      <c r="W2137" s="15">
        <f>IFERROR(_xlfn.IFNA(VLOOKUP(Fullmath[[#This Row],[M3]],$H$2:$L2136,2,FALSE),VLOOKUP(Fullmath[[#This Row],[M3]],$H2138:$L$2227,2,FALSE)),0)</f>
        <v>0</v>
      </c>
      <c r="X2137" s="16">
        <f>IFERROR(_xlfn.IFNA(VLOOKUP(Fullmath[[#This Row],[M3]],$H$2:$L2136,4,FALSE),VLOOKUP(Fullmath[[#This Row],[M3]],$H2138:$L$2227,4,FALSE)),0)</f>
        <v>0</v>
      </c>
      <c r="AA2137" s="15">
        <f>IFERROR(_xlfn.IFNA(VLOOKUP(Fullmath[[#This Row],[M4]],$H$2:$L2136,2,FALSE),VLOOKUP(Fullmath[[#This Row],[M4]],$H2138:$L$2227,2,FALSE)),0)</f>
        <v>0</v>
      </c>
      <c r="AB2137" s="16">
        <f>IFERROR(_xlfn.IFNA(VLOOKUP(Fullmath[[#This Row],[M4]],$H$2:$L2136,4,FALSE),VLOOKUP(Fullmath[[#This Row],[M4]],$H2138:$L$2227,4,FALSE)),0)</f>
        <v>0</v>
      </c>
      <c r="AE2137" s="15">
        <f>IFERROR(_xlfn.IFNA(VLOOKUP(Fullmath[[#This Row],[M5]],$H$2:$L2136,2,FALSE),VLOOKUP(Fullmath[[#This Row],[M5]],$H2138:$L$2227,2,FALSE)),0)</f>
        <v>0</v>
      </c>
      <c r="AF2137" s="16">
        <f>IFERROR(_xlfn.IFNA(VLOOKUP(Fullmath[[#This Row],[M5]],$H$2:$L2136,4,FALSE),VLOOKUP(Fullmath[[#This Row],[M5]],$H2138:$L$2227,4,FALSE)),0)</f>
        <v>0</v>
      </c>
      <c r="AI2137" s="15">
        <f>IFERROR(_xlfn.IFNA(VLOOKUP(Fullmath[[#This Row],[M6]],$H$2:$L2136,2,FALSE),VLOOKUP(Fullmath[[#This Row],[M6]],$H2138:$L$2227,2,FALSE)),0)</f>
        <v>0</v>
      </c>
      <c r="AJ2137" s="16">
        <f>IFERROR(_xlfn.IFNA(VLOOKUP(Fullmath[[#This Row],[M6]],$H$2:$L2136,4,FALSE),VLOOKUP(Fullmath[[#This Row],[M6]],$H2138:$L$2227,4,FALSE)),0)</f>
        <v>0</v>
      </c>
      <c r="AM2137" s="6">
        <f>(IFERROR(VLOOKUP(AK2137,Components[[Name]:[Price]],2,FALSE),0))</f>
        <v>0</v>
      </c>
      <c r="AP2137" s="6">
        <f>(IFERROR(VLOOKUP(AN2137,Components[[Name]:[Price]],2,FALSE),0))</f>
        <v>0</v>
      </c>
      <c r="AS2137" s="6">
        <f>(IFERROR(VLOOKUP(AQ2137,Components[[Name]:[Price]],2,FALSE),0))</f>
        <v>0</v>
      </c>
      <c r="AV2137" s="6">
        <f>(IFERROR(VLOOKUP(AT2137,Components[[Name]:[Price]],2,FALSE),0))</f>
        <v>0</v>
      </c>
      <c r="AY2137" s="6">
        <f>(IFERROR(VLOOKUP(AW2137,Components[[Name]:[Price]],2,FALSE),0))</f>
        <v>0</v>
      </c>
      <c r="BB2137" s="6">
        <f>(IFERROR(VLOOKUP(AZ2137,Components[[Name]:[Price]],2,FALSE),0))</f>
        <v>0</v>
      </c>
    </row>
    <row r="2138" spans="9:54" x14ac:dyDescent="0.2">
      <c r="I2138" s="7" t="e">
        <f>Fullmath[[#This Row],[Total CP]]/Fullmath[[#This Row],[Quantity]]</f>
        <v>#DIV/0!</v>
      </c>
      <c r="J213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8" s="6" t="e">
        <f>Fullmath[[#This Row],[Mat Cost]]/Fullmath[[#This Row],[Quantity]]</f>
        <v>#DIV/0!</v>
      </c>
      <c r="L213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8" s="14"/>
      <c r="O2138" s="15">
        <f>IFERROR(_xlfn.IFNA(VLOOKUP(Fullmath[[#This Row],[M1]],$H$2:$L2137,2,FALSE),VLOOKUP(Fullmath[[#This Row],[M1]],$H2139:$L$2227,2,FALSE)),0)</f>
        <v>0</v>
      </c>
      <c r="P2138" s="16">
        <f>IFERROR(_xlfn.IFNA(VLOOKUP(Fullmath[[#This Row],[M1]],$H$2:$L2137,4,FALSE),VLOOKUP(Fullmath[[#This Row],[M1]],$H2139:$L$2227,4,FALSE)),0)</f>
        <v>0</v>
      </c>
      <c r="S2138" s="15">
        <f>IFERROR(_xlfn.IFNA(VLOOKUP(Fullmath[[#This Row],[M2]],$H$2:$L2137,2,FALSE),VLOOKUP(Fullmath[[#This Row],[M2]],$H2139:$L$2227,2,FALSE)),0)</f>
        <v>0</v>
      </c>
      <c r="T2138" s="16">
        <f>IFERROR(_xlfn.IFNA(VLOOKUP(Fullmath[[#This Row],[M2]],$H$2:$L2137,4,FALSE),VLOOKUP(Fullmath[[#This Row],[M2]],$H2139:$L$2227,4,FALSE)),0)</f>
        <v>0</v>
      </c>
      <c r="W2138" s="15">
        <f>IFERROR(_xlfn.IFNA(VLOOKUP(Fullmath[[#This Row],[M3]],$H$2:$L2137,2,FALSE),VLOOKUP(Fullmath[[#This Row],[M3]],$H2139:$L$2227,2,FALSE)),0)</f>
        <v>0</v>
      </c>
      <c r="X2138" s="16">
        <f>IFERROR(_xlfn.IFNA(VLOOKUP(Fullmath[[#This Row],[M3]],$H$2:$L2137,4,FALSE),VLOOKUP(Fullmath[[#This Row],[M3]],$H2139:$L$2227,4,FALSE)),0)</f>
        <v>0</v>
      </c>
      <c r="AA2138" s="15">
        <f>IFERROR(_xlfn.IFNA(VLOOKUP(Fullmath[[#This Row],[M4]],$H$2:$L2137,2,FALSE),VLOOKUP(Fullmath[[#This Row],[M4]],$H2139:$L$2227,2,FALSE)),0)</f>
        <v>0</v>
      </c>
      <c r="AB2138" s="16">
        <f>IFERROR(_xlfn.IFNA(VLOOKUP(Fullmath[[#This Row],[M4]],$H$2:$L2137,4,FALSE),VLOOKUP(Fullmath[[#This Row],[M4]],$H2139:$L$2227,4,FALSE)),0)</f>
        <v>0</v>
      </c>
      <c r="AE2138" s="15">
        <f>IFERROR(_xlfn.IFNA(VLOOKUP(Fullmath[[#This Row],[M5]],$H$2:$L2137,2,FALSE),VLOOKUP(Fullmath[[#This Row],[M5]],$H2139:$L$2227,2,FALSE)),0)</f>
        <v>0</v>
      </c>
      <c r="AF2138" s="16">
        <f>IFERROR(_xlfn.IFNA(VLOOKUP(Fullmath[[#This Row],[M5]],$H$2:$L2137,4,FALSE),VLOOKUP(Fullmath[[#This Row],[M5]],$H2139:$L$2227,4,FALSE)),0)</f>
        <v>0</v>
      </c>
      <c r="AI2138" s="15">
        <f>IFERROR(_xlfn.IFNA(VLOOKUP(Fullmath[[#This Row],[M6]],$H$2:$L2137,2,FALSE),VLOOKUP(Fullmath[[#This Row],[M6]],$H2139:$L$2227,2,FALSE)),0)</f>
        <v>0</v>
      </c>
      <c r="AJ2138" s="16">
        <f>IFERROR(_xlfn.IFNA(VLOOKUP(Fullmath[[#This Row],[M6]],$H$2:$L2137,4,FALSE),VLOOKUP(Fullmath[[#This Row],[M6]],$H2139:$L$2227,4,FALSE)),0)</f>
        <v>0</v>
      </c>
      <c r="AM2138" s="6">
        <f>(IFERROR(VLOOKUP(AK2138,Components[[Name]:[Price]],2,FALSE),0))</f>
        <v>0</v>
      </c>
      <c r="AP2138" s="6">
        <f>(IFERROR(VLOOKUP(AN2138,Components[[Name]:[Price]],2,FALSE),0))</f>
        <v>0</v>
      </c>
      <c r="AS2138" s="6">
        <f>(IFERROR(VLOOKUP(AQ2138,Components[[Name]:[Price]],2,FALSE),0))</f>
        <v>0</v>
      </c>
      <c r="AV2138" s="6">
        <f>(IFERROR(VLOOKUP(AT2138,Components[[Name]:[Price]],2,FALSE),0))</f>
        <v>0</v>
      </c>
      <c r="AY2138" s="6">
        <f>(IFERROR(VLOOKUP(AW2138,Components[[Name]:[Price]],2,FALSE),0))</f>
        <v>0</v>
      </c>
      <c r="BB2138" s="6">
        <f>(IFERROR(VLOOKUP(AZ2138,Components[[Name]:[Price]],2,FALSE),0))</f>
        <v>0</v>
      </c>
    </row>
    <row r="2139" spans="9:54" x14ac:dyDescent="0.2">
      <c r="I2139" s="7" t="e">
        <f>Fullmath[[#This Row],[Total CP]]/Fullmath[[#This Row],[Quantity]]</f>
        <v>#DIV/0!</v>
      </c>
      <c r="J213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39" s="6" t="e">
        <f>Fullmath[[#This Row],[Mat Cost]]/Fullmath[[#This Row],[Quantity]]</f>
        <v>#DIV/0!</v>
      </c>
      <c r="L213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39" s="14"/>
      <c r="O2139" s="15">
        <f>IFERROR(_xlfn.IFNA(VLOOKUP(Fullmath[[#This Row],[M1]],$H$2:$L2138,2,FALSE),VLOOKUP(Fullmath[[#This Row],[M1]],$H2140:$L$2227,2,FALSE)),0)</f>
        <v>0</v>
      </c>
      <c r="P2139" s="16">
        <f>IFERROR(_xlfn.IFNA(VLOOKUP(Fullmath[[#This Row],[M1]],$H$2:$L2138,4,FALSE),VLOOKUP(Fullmath[[#This Row],[M1]],$H2140:$L$2227,4,FALSE)),0)</f>
        <v>0</v>
      </c>
      <c r="S2139" s="15">
        <f>IFERROR(_xlfn.IFNA(VLOOKUP(Fullmath[[#This Row],[M2]],$H$2:$L2138,2,FALSE),VLOOKUP(Fullmath[[#This Row],[M2]],$H2140:$L$2227,2,FALSE)),0)</f>
        <v>0</v>
      </c>
      <c r="T2139" s="16">
        <f>IFERROR(_xlfn.IFNA(VLOOKUP(Fullmath[[#This Row],[M2]],$H$2:$L2138,4,FALSE),VLOOKUP(Fullmath[[#This Row],[M2]],$H2140:$L$2227,4,FALSE)),0)</f>
        <v>0</v>
      </c>
      <c r="W2139" s="15">
        <f>IFERROR(_xlfn.IFNA(VLOOKUP(Fullmath[[#This Row],[M3]],$H$2:$L2138,2,FALSE),VLOOKUP(Fullmath[[#This Row],[M3]],$H2140:$L$2227,2,FALSE)),0)</f>
        <v>0</v>
      </c>
      <c r="X2139" s="16">
        <f>IFERROR(_xlfn.IFNA(VLOOKUP(Fullmath[[#This Row],[M3]],$H$2:$L2138,4,FALSE),VLOOKUP(Fullmath[[#This Row],[M3]],$H2140:$L$2227,4,FALSE)),0)</f>
        <v>0</v>
      </c>
      <c r="AA2139" s="15">
        <f>IFERROR(_xlfn.IFNA(VLOOKUP(Fullmath[[#This Row],[M4]],$H$2:$L2138,2,FALSE),VLOOKUP(Fullmath[[#This Row],[M4]],$H2140:$L$2227,2,FALSE)),0)</f>
        <v>0</v>
      </c>
      <c r="AB2139" s="16">
        <f>IFERROR(_xlfn.IFNA(VLOOKUP(Fullmath[[#This Row],[M4]],$H$2:$L2138,4,FALSE),VLOOKUP(Fullmath[[#This Row],[M4]],$H2140:$L$2227,4,FALSE)),0)</f>
        <v>0</v>
      </c>
      <c r="AE2139" s="15">
        <f>IFERROR(_xlfn.IFNA(VLOOKUP(Fullmath[[#This Row],[M5]],$H$2:$L2138,2,FALSE),VLOOKUP(Fullmath[[#This Row],[M5]],$H2140:$L$2227,2,FALSE)),0)</f>
        <v>0</v>
      </c>
      <c r="AF2139" s="16">
        <f>IFERROR(_xlfn.IFNA(VLOOKUP(Fullmath[[#This Row],[M5]],$H$2:$L2138,4,FALSE),VLOOKUP(Fullmath[[#This Row],[M5]],$H2140:$L$2227,4,FALSE)),0)</f>
        <v>0</v>
      </c>
      <c r="AI2139" s="15">
        <f>IFERROR(_xlfn.IFNA(VLOOKUP(Fullmath[[#This Row],[M6]],$H$2:$L2138,2,FALSE),VLOOKUP(Fullmath[[#This Row],[M6]],$H2140:$L$2227,2,FALSE)),0)</f>
        <v>0</v>
      </c>
      <c r="AJ2139" s="16">
        <f>IFERROR(_xlfn.IFNA(VLOOKUP(Fullmath[[#This Row],[M6]],$H$2:$L2138,4,FALSE),VLOOKUP(Fullmath[[#This Row],[M6]],$H2140:$L$2227,4,FALSE)),0)</f>
        <v>0</v>
      </c>
      <c r="AM2139" s="6">
        <f>(IFERROR(VLOOKUP(AK2139,Components[[Name]:[Price]],2,FALSE),0))</f>
        <v>0</v>
      </c>
      <c r="AP2139" s="6">
        <f>(IFERROR(VLOOKUP(AN2139,Components[[Name]:[Price]],2,FALSE),0))</f>
        <v>0</v>
      </c>
      <c r="AS2139" s="6">
        <f>(IFERROR(VLOOKUP(AQ2139,Components[[Name]:[Price]],2,FALSE),0))</f>
        <v>0</v>
      </c>
      <c r="AV2139" s="6">
        <f>(IFERROR(VLOOKUP(AT2139,Components[[Name]:[Price]],2,FALSE),0))</f>
        <v>0</v>
      </c>
      <c r="AY2139" s="6">
        <f>(IFERROR(VLOOKUP(AW2139,Components[[Name]:[Price]],2,FALSE),0))</f>
        <v>0</v>
      </c>
      <c r="BB2139" s="6">
        <f>(IFERROR(VLOOKUP(AZ2139,Components[[Name]:[Price]],2,FALSE),0))</f>
        <v>0</v>
      </c>
    </row>
    <row r="2140" spans="9:54" x14ac:dyDescent="0.2">
      <c r="I2140" s="7" t="e">
        <f>Fullmath[[#This Row],[Total CP]]/Fullmath[[#This Row],[Quantity]]</f>
        <v>#DIV/0!</v>
      </c>
      <c r="J214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0" s="6" t="e">
        <f>Fullmath[[#This Row],[Mat Cost]]/Fullmath[[#This Row],[Quantity]]</f>
        <v>#DIV/0!</v>
      </c>
      <c r="L214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0" s="14"/>
      <c r="O2140" s="15">
        <f>IFERROR(_xlfn.IFNA(VLOOKUP(Fullmath[[#This Row],[M1]],$H$2:$L2139,2,FALSE),VLOOKUP(Fullmath[[#This Row],[M1]],$H2141:$L$2227,2,FALSE)),0)</f>
        <v>0</v>
      </c>
      <c r="P2140" s="16">
        <f>IFERROR(_xlfn.IFNA(VLOOKUP(Fullmath[[#This Row],[M1]],$H$2:$L2139,4,FALSE),VLOOKUP(Fullmath[[#This Row],[M1]],$H2141:$L$2227,4,FALSE)),0)</f>
        <v>0</v>
      </c>
      <c r="S2140" s="15">
        <f>IFERROR(_xlfn.IFNA(VLOOKUP(Fullmath[[#This Row],[M2]],$H$2:$L2139,2,FALSE),VLOOKUP(Fullmath[[#This Row],[M2]],$H2141:$L$2227,2,FALSE)),0)</f>
        <v>0</v>
      </c>
      <c r="T2140" s="16">
        <f>IFERROR(_xlfn.IFNA(VLOOKUP(Fullmath[[#This Row],[M2]],$H$2:$L2139,4,FALSE),VLOOKUP(Fullmath[[#This Row],[M2]],$H2141:$L$2227,4,FALSE)),0)</f>
        <v>0</v>
      </c>
      <c r="W2140" s="15">
        <f>IFERROR(_xlfn.IFNA(VLOOKUP(Fullmath[[#This Row],[M3]],$H$2:$L2139,2,FALSE),VLOOKUP(Fullmath[[#This Row],[M3]],$H2141:$L$2227,2,FALSE)),0)</f>
        <v>0</v>
      </c>
      <c r="X2140" s="16">
        <f>IFERROR(_xlfn.IFNA(VLOOKUP(Fullmath[[#This Row],[M3]],$H$2:$L2139,4,FALSE),VLOOKUP(Fullmath[[#This Row],[M3]],$H2141:$L$2227,4,FALSE)),0)</f>
        <v>0</v>
      </c>
      <c r="AA2140" s="15">
        <f>IFERROR(_xlfn.IFNA(VLOOKUP(Fullmath[[#This Row],[M4]],$H$2:$L2139,2,FALSE),VLOOKUP(Fullmath[[#This Row],[M4]],$H2141:$L$2227,2,FALSE)),0)</f>
        <v>0</v>
      </c>
      <c r="AB2140" s="16">
        <f>IFERROR(_xlfn.IFNA(VLOOKUP(Fullmath[[#This Row],[M4]],$H$2:$L2139,4,FALSE),VLOOKUP(Fullmath[[#This Row],[M4]],$H2141:$L$2227,4,FALSE)),0)</f>
        <v>0</v>
      </c>
      <c r="AE2140" s="15">
        <f>IFERROR(_xlfn.IFNA(VLOOKUP(Fullmath[[#This Row],[M5]],$H$2:$L2139,2,FALSE),VLOOKUP(Fullmath[[#This Row],[M5]],$H2141:$L$2227,2,FALSE)),0)</f>
        <v>0</v>
      </c>
      <c r="AF2140" s="16">
        <f>IFERROR(_xlfn.IFNA(VLOOKUP(Fullmath[[#This Row],[M5]],$H$2:$L2139,4,FALSE),VLOOKUP(Fullmath[[#This Row],[M5]],$H2141:$L$2227,4,FALSE)),0)</f>
        <v>0</v>
      </c>
      <c r="AI2140" s="15">
        <f>IFERROR(_xlfn.IFNA(VLOOKUP(Fullmath[[#This Row],[M6]],$H$2:$L2139,2,FALSE),VLOOKUP(Fullmath[[#This Row],[M6]],$H2141:$L$2227,2,FALSE)),0)</f>
        <v>0</v>
      </c>
      <c r="AJ2140" s="16">
        <f>IFERROR(_xlfn.IFNA(VLOOKUP(Fullmath[[#This Row],[M6]],$H$2:$L2139,4,FALSE),VLOOKUP(Fullmath[[#This Row],[M6]],$H2141:$L$2227,4,FALSE)),0)</f>
        <v>0</v>
      </c>
      <c r="AM2140" s="6">
        <f>(IFERROR(VLOOKUP(AK2140,Components[[Name]:[Price]],2,FALSE),0))</f>
        <v>0</v>
      </c>
      <c r="AP2140" s="6">
        <f>(IFERROR(VLOOKUP(AN2140,Components[[Name]:[Price]],2,FALSE),0))</f>
        <v>0</v>
      </c>
      <c r="AS2140" s="6">
        <f>(IFERROR(VLOOKUP(AQ2140,Components[[Name]:[Price]],2,FALSE),0))</f>
        <v>0</v>
      </c>
      <c r="AV2140" s="6">
        <f>(IFERROR(VLOOKUP(AT2140,Components[[Name]:[Price]],2,FALSE),0))</f>
        <v>0</v>
      </c>
      <c r="AY2140" s="6">
        <f>(IFERROR(VLOOKUP(AW2140,Components[[Name]:[Price]],2,FALSE),0))</f>
        <v>0</v>
      </c>
      <c r="BB2140" s="6">
        <f>(IFERROR(VLOOKUP(AZ2140,Components[[Name]:[Price]],2,FALSE),0))</f>
        <v>0</v>
      </c>
    </row>
    <row r="2141" spans="9:54" x14ac:dyDescent="0.2">
      <c r="I2141" s="7" t="e">
        <f>Fullmath[[#This Row],[Total CP]]/Fullmath[[#This Row],[Quantity]]</f>
        <v>#DIV/0!</v>
      </c>
      <c r="J214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1" s="6" t="e">
        <f>Fullmath[[#This Row],[Mat Cost]]/Fullmath[[#This Row],[Quantity]]</f>
        <v>#DIV/0!</v>
      </c>
      <c r="L214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1" s="14"/>
      <c r="O2141" s="15">
        <f>IFERROR(_xlfn.IFNA(VLOOKUP(Fullmath[[#This Row],[M1]],$H$2:$L2140,2,FALSE),VLOOKUP(Fullmath[[#This Row],[M1]],$H2142:$L$2227,2,FALSE)),0)</f>
        <v>0</v>
      </c>
      <c r="P2141" s="16">
        <f>IFERROR(_xlfn.IFNA(VLOOKUP(Fullmath[[#This Row],[M1]],$H$2:$L2140,4,FALSE),VLOOKUP(Fullmath[[#This Row],[M1]],$H2142:$L$2227,4,FALSE)),0)</f>
        <v>0</v>
      </c>
      <c r="S2141" s="15">
        <f>IFERROR(_xlfn.IFNA(VLOOKUP(Fullmath[[#This Row],[M2]],$H$2:$L2140,2,FALSE),VLOOKUP(Fullmath[[#This Row],[M2]],$H2142:$L$2227,2,FALSE)),0)</f>
        <v>0</v>
      </c>
      <c r="T2141" s="16">
        <f>IFERROR(_xlfn.IFNA(VLOOKUP(Fullmath[[#This Row],[M2]],$H$2:$L2140,4,FALSE),VLOOKUP(Fullmath[[#This Row],[M2]],$H2142:$L$2227,4,FALSE)),0)</f>
        <v>0</v>
      </c>
      <c r="W2141" s="15">
        <f>IFERROR(_xlfn.IFNA(VLOOKUP(Fullmath[[#This Row],[M3]],$H$2:$L2140,2,FALSE),VLOOKUP(Fullmath[[#This Row],[M3]],$H2142:$L$2227,2,FALSE)),0)</f>
        <v>0</v>
      </c>
      <c r="X2141" s="16">
        <f>IFERROR(_xlfn.IFNA(VLOOKUP(Fullmath[[#This Row],[M3]],$H$2:$L2140,4,FALSE),VLOOKUP(Fullmath[[#This Row],[M3]],$H2142:$L$2227,4,FALSE)),0)</f>
        <v>0</v>
      </c>
      <c r="AA2141" s="15">
        <f>IFERROR(_xlfn.IFNA(VLOOKUP(Fullmath[[#This Row],[M4]],$H$2:$L2140,2,FALSE),VLOOKUP(Fullmath[[#This Row],[M4]],$H2142:$L$2227,2,FALSE)),0)</f>
        <v>0</v>
      </c>
      <c r="AB2141" s="16">
        <f>IFERROR(_xlfn.IFNA(VLOOKUP(Fullmath[[#This Row],[M4]],$H$2:$L2140,4,FALSE),VLOOKUP(Fullmath[[#This Row],[M4]],$H2142:$L$2227,4,FALSE)),0)</f>
        <v>0</v>
      </c>
      <c r="AE2141" s="15">
        <f>IFERROR(_xlfn.IFNA(VLOOKUP(Fullmath[[#This Row],[M5]],$H$2:$L2140,2,FALSE),VLOOKUP(Fullmath[[#This Row],[M5]],$H2142:$L$2227,2,FALSE)),0)</f>
        <v>0</v>
      </c>
      <c r="AF2141" s="16">
        <f>IFERROR(_xlfn.IFNA(VLOOKUP(Fullmath[[#This Row],[M5]],$H$2:$L2140,4,FALSE),VLOOKUP(Fullmath[[#This Row],[M5]],$H2142:$L$2227,4,FALSE)),0)</f>
        <v>0</v>
      </c>
      <c r="AI2141" s="15">
        <f>IFERROR(_xlfn.IFNA(VLOOKUP(Fullmath[[#This Row],[M6]],$H$2:$L2140,2,FALSE),VLOOKUP(Fullmath[[#This Row],[M6]],$H2142:$L$2227,2,FALSE)),0)</f>
        <v>0</v>
      </c>
      <c r="AJ2141" s="16">
        <f>IFERROR(_xlfn.IFNA(VLOOKUP(Fullmath[[#This Row],[M6]],$H$2:$L2140,4,FALSE),VLOOKUP(Fullmath[[#This Row],[M6]],$H2142:$L$2227,4,FALSE)),0)</f>
        <v>0</v>
      </c>
      <c r="AM2141" s="6">
        <f>(IFERROR(VLOOKUP(AK2141,Components[[Name]:[Price]],2,FALSE),0))</f>
        <v>0</v>
      </c>
      <c r="AP2141" s="6">
        <f>(IFERROR(VLOOKUP(AN2141,Components[[Name]:[Price]],2,FALSE),0))</f>
        <v>0</v>
      </c>
      <c r="AS2141" s="6">
        <f>(IFERROR(VLOOKUP(AQ2141,Components[[Name]:[Price]],2,FALSE),0))</f>
        <v>0</v>
      </c>
      <c r="AV2141" s="6">
        <f>(IFERROR(VLOOKUP(AT2141,Components[[Name]:[Price]],2,FALSE),0))</f>
        <v>0</v>
      </c>
      <c r="AY2141" s="6">
        <f>(IFERROR(VLOOKUP(AW2141,Components[[Name]:[Price]],2,FALSE),0))</f>
        <v>0</v>
      </c>
      <c r="BB2141" s="6">
        <f>(IFERROR(VLOOKUP(AZ2141,Components[[Name]:[Price]],2,FALSE),0))</f>
        <v>0</v>
      </c>
    </row>
    <row r="2142" spans="9:54" x14ac:dyDescent="0.2">
      <c r="I2142" s="7" t="e">
        <f>Fullmath[[#This Row],[Total CP]]/Fullmath[[#This Row],[Quantity]]</f>
        <v>#DIV/0!</v>
      </c>
      <c r="J214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2" s="6" t="e">
        <f>Fullmath[[#This Row],[Mat Cost]]/Fullmath[[#This Row],[Quantity]]</f>
        <v>#DIV/0!</v>
      </c>
      <c r="L214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2" s="14"/>
      <c r="O2142" s="15">
        <f>IFERROR(_xlfn.IFNA(VLOOKUP(Fullmath[[#This Row],[M1]],$H$2:$L2141,2,FALSE),VLOOKUP(Fullmath[[#This Row],[M1]],$H2143:$L$2227,2,FALSE)),0)</f>
        <v>0</v>
      </c>
      <c r="P2142" s="16">
        <f>IFERROR(_xlfn.IFNA(VLOOKUP(Fullmath[[#This Row],[M1]],$H$2:$L2141,4,FALSE),VLOOKUP(Fullmath[[#This Row],[M1]],$H2143:$L$2227,4,FALSE)),0)</f>
        <v>0</v>
      </c>
      <c r="S2142" s="15">
        <f>IFERROR(_xlfn.IFNA(VLOOKUP(Fullmath[[#This Row],[M2]],$H$2:$L2141,2,FALSE),VLOOKUP(Fullmath[[#This Row],[M2]],$H2143:$L$2227,2,FALSE)),0)</f>
        <v>0</v>
      </c>
      <c r="T2142" s="16">
        <f>IFERROR(_xlfn.IFNA(VLOOKUP(Fullmath[[#This Row],[M2]],$H$2:$L2141,4,FALSE),VLOOKUP(Fullmath[[#This Row],[M2]],$H2143:$L$2227,4,FALSE)),0)</f>
        <v>0</v>
      </c>
      <c r="W2142" s="15">
        <f>IFERROR(_xlfn.IFNA(VLOOKUP(Fullmath[[#This Row],[M3]],$H$2:$L2141,2,FALSE),VLOOKUP(Fullmath[[#This Row],[M3]],$H2143:$L$2227,2,FALSE)),0)</f>
        <v>0</v>
      </c>
      <c r="X2142" s="16">
        <f>IFERROR(_xlfn.IFNA(VLOOKUP(Fullmath[[#This Row],[M3]],$H$2:$L2141,4,FALSE),VLOOKUP(Fullmath[[#This Row],[M3]],$H2143:$L$2227,4,FALSE)),0)</f>
        <v>0</v>
      </c>
      <c r="AA2142" s="15">
        <f>IFERROR(_xlfn.IFNA(VLOOKUP(Fullmath[[#This Row],[M4]],$H$2:$L2141,2,FALSE),VLOOKUP(Fullmath[[#This Row],[M4]],$H2143:$L$2227,2,FALSE)),0)</f>
        <v>0</v>
      </c>
      <c r="AB2142" s="16">
        <f>IFERROR(_xlfn.IFNA(VLOOKUP(Fullmath[[#This Row],[M4]],$H$2:$L2141,4,FALSE),VLOOKUP(Fullmath[[#This Row],[M4]],$H2143:$L$2227,4,FALSE)),0)</f>
        <v>0</v>
      </c>
      <c r="AE2142" s="15">
        <f>IFERROR(_xlfn.IFNA(VLOOKUP(Fullmath[[#This Row],[M5]],$H$2:$L2141,2,FALSE),VLOOKUP(Fullmath[[#This Row],[M5]],$H2143:$L$2227,2,FALSE)),0)</f>
        <v>0</v>
      </c>
      <c r="AF2142" s="16">
        <f>IFERROR(_xlfn.IFNA(VLOOKUP(Fullmath[[#This Row],[M5]],$H$2:$L2141,4,FALSE),VLOOKUP(Fullmath[[#This Row],[M5]],$H2143:$L$2227,4,FALSE)),0)</f>
        <v>0</v>
      </c>
      <c r="AI2142" s="15">
        <f>IFERROR(_xlfn.IFNA(VLOOKUP(Fullmath[[#This Row],[M6]],$H$2:$L2141,2,FALSE),VLOOKUP(Fullmath[[#This Row],[M6]],$H2143:$L$2227,2,FALSE)),0)</f>
        <v>0</v>
      </c>
      <c r="AJ2142" s="16">
        <f>IFERROR(_xlfn.IFNA(VLOOKUP(Fullmath[[#This Row],[M6]],$H$2:$L2141,4,FALSE),VLOOKUP(Fullmath[[#This Row],[M6]],$H2143:$L$2227,4,FALSE)),0)</f>
        <v>0</v>
      </c>
      <c r="AM2142" s="6">
        <f>(IFERROR(VLOOKUP(AK2142,Components[[Name]:[Price]],2,FALSE),0))</f>
        <v>0</v>
      </c>
      <c r="AP2142" s="6">
        <f>(IFERROR(VLOOKUP(AN2142,Components[[Name]:[Price]],2,FALSE),0))</f>
        <v>0</v>
      </c>
      <c r="AS2142" s="6">
        <f>(IFERROR(VLOOKUP(AQ2142,Components[[Name]:[Price]],2,FALSE),0))</f>
        <v>0</v>
      </c>
      <c r="AV2142" s="6">
        <f>(IFERROR(VLOOKUP(AT2142,Components[[Name]:[Price]],2,FALSE),0))</f>
        <v>0</v>
      </c>
      <c r="AY2142" s="6">
        <f>(IFERROR(VLOOKUP(AW2142,Components[[Name]:[Price]],2,FALSE),0))</f>
        <v>0</v>
      </c>
      <c r="BB2142" s="6">
        <f>(IFERROR(VLOOKUP(AZ2142,Components[[Name]:[Price]],2,FALSE),0))</f>
        <v>0</v>
      </c>
    </row>
    <row r="2143" spans="9:54" x14ac:dyDescent="0.2">
      <c r="I2143" s="7" t="e">
        <f>Fullmath[[#This Row],[Total CP]]/Fullmath[[#This Row],[Quantity]]</f>
        <v>#DIV/0!</v>
      </c>
      <c r="J214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3" s="6" t="e">
        <f>Fullmath[[#This Row],[Mat Cost]]/Fullmath[[#This Row],[Quantity]]</f>
        <v>#DIV/0!</v>
      </c>
      <c r="L214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3" s="14"/>
      <c r="O2143" s="15">
        <f>IFERROR(_xlfn.IFNA(VLOOKUP(Fullmath[[#This Row],[M1]],$H$2:$L2142,2,FALSE),VLOOKUP(Fullmath[[#This Row],[M1]],$H2144:$L$2227,2,FALSE)),0)</f>
        <v>0</v>
      </c>
      <c r="P2143" s="16">
        <f>IFERROR(_xlfn.IFNA(VLOOKUP(Fullmath[[#This Row],[M1]],$H$2:$L2142,4,FALSE),VLOOKUP(Fullmath[[#This Row],[M1]],$H2144:$L$2227,4,FALSE)),0)</f>
        <v>0</v>
      </c>
      <c r="S2143" s="15">
        <f>IFERROR(_xlfn.IFNA(VLOOKUP(Fullmath[[#This Row],[M2]],$H$2:$L2142,2,FALSE),VLOOKUP(Fullmath[[#This Row],[M2]],$H2144:$L$2227,2,FALSE)),0)</f>
        <v>0</v>
      </c>
      <c r="T2143" s="16">
        <f>IFERROR(_xlfn.IFNA(VLOOKUP(Fullmath[[#This Row],[M2]],$H$2:$L2142,4,FALSE),VLOOKUP(Fullmath[[#This Row],[M2]],$H2144:$L$2227,4,FALSE)),0)</f>
        <v>0</v>
      </c>
      <c r="W2143" s="15">
        <f>IFERROR(_xlfn.IFNA(VLOOKUP(Fullmath[[#This Row],[M3]],$H$2:$L2142,2,FALSE),VLOOKUP(Fullmath[[#This Row],[M3]],$H2144:$L$2227,2,FALSE)),0)</f>
        <v>0</v>
      </c>
      <c r="X2143" s="16">
        <f>IFERROR(_xlfn.IFNA(VLOOKUP(Fullmath[[#This Row],[M3]],$H$2:$L2142,4,FALSE),VLOOKUP(Fullmath[[#This Row],[M3]],$H2144:$L$2227,4,FALSE)),0)</f>
        <v>0</v>
      </c>
      <c r="AA2143" s="15">
        <f>IFERROR(_xlfn.IFNA(VLOOKUP(Fullmath[[#This Row],[M4]],$H$2:$L2142,2,FALSE),VLOOKUP(Fullmath[[#This Row],[M4]],$H2144:$L$2227,2,FALSE)),0)</f>
        <v>0</v>
      </c>
      <c r="AB2143" s="16">
        <f>IFERROR(_xlfn.IFNA(VLOOKUP(Fullmath[[#This Row],[M4]],$H$2:$L2142,4,FALSE),VLOOKUP(Fullmath[[#This Row],[M4]],$H2144:$L$2227,4,FALSE)),0)</f>
        <v>0</v>
      </c>
      <c r="AE2143" s="15">
        <f>IFERROR(_xlfn.IFNA(VLOOKUP(Fullmath[[#This Row],[M5]],$H$2:$L2142,2,FALSE),VLOOKUP(Fullmath[[#This Row],[M5]],$H2144:$L$2227,2,FALSE)),0)</f>
        <v>0</v>
      </c>
      <c r="AF2143" s="16">
        <f>IFERROR(_xlfn.IFNA(VLOOKUP(Fullmath[[#This Row],[M5]],$H$2:$L2142,4,FALSE),VLOOKUP(Fullmath[[#This Row],[M5]],$H2144:$L$2227,4,FALSE)),0)</f>
        <v>0</v>
      </c>
      <c r="AI2143" s="15">
        <f>IFERROR(_xlfn.IFNA(VLOOKUP(Fullmath[[#This Row],[M6]],$H$2:$L2142,2,FALSE),VLOOKUP(Fullmath[[#This Row],[M6]],$H2144:$L$2227,2,FALSE)),0)</f>
        <v>0</v>
      </c>
      <c r="AJ2143" s="16">
        <f>IFERROR(_xlfn.IFNA(VLOOKUP(Fullmath[[#This Row],[M6]],$H$2:$L2142,4,FALSE),VLOOKUP(Fullmath[[#This Row],[M6]],$H2144:$L$2227,4,FALSE)),0)</f>
        <v>0</v>
      </c>
      <c r="AM2143" s="6">
        <f>(IFERROR(VLOOKUP(AK2143,Components[[Name]:[Price]],2,FALSE),0))</f>
        <v>0</v>
      </c>
      <c r="AP2143" s="6">
        <f>(IFERROR(VLOOKUP(AN2143,Components[[Name]:[Price]],2,FALSE),0))</f>
        <v>0</v>
      </c>
      <c r="AS2143" s="6">
        <f>(IFERROR(VLOOKUP(AQ2143,Components[[Name]:[Price]],2,FALSE),0))</f>
        <v>0</v>
      </c>
      <c r="AV2143" s="6">
        <f>(IFERROR(VLOOKUP(AT2143,Components[[Name]:[Price]],2,FALSE),0))</f>
        <v>0</v>
      </c>
      <c r="AY2143" s="6">
        <f>(IFERROR(VLOOKUP(AW2143,Components[[Name]:[Price]],2,FALSE),0))</f>
        <v>0</v>
      </c>
      <c r="BB2143" s="6">
        <f>(IFERROR(VLOOKUP(AZ2143,Components[[Name]:[Price]],2,FALSE),0))</f>
        <v>0</v>
      </c>
    </row>
    <row r="2144" spans="9:54" x14ac:dyDescent="0.2">
      <c r="I2144" s="7" t="e">
        <f>Fullmath[[#This Row],[Total CP]]/Fullmath[[#This Row],[Quantity]]</f>
        <v>#DIV/0!</v>
      </c>
      <c r="J214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4" s="6" t="e">
        <f>Fullmath[[#This Row],[Mat Cost]]/Fullmath[[#This Row],[Quantity]]</f>
        <v>#DIV/0!</v>
      </c>
      <c r="L214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4" s="14"/>
      <c r="O2144" s="15">
        <f>IFERROR(_xlfn.IFNA(VLOOKUP(Fullmath[[#This Row],[M1]],$H$2:$L2143,2,FALSE),VLOOKUP(Fullmath[[#This Row],[M1]],$H2145:$L$2227,2,FALSE)),0)</f>
        <v>0</v>
      </c>
      <c r="P2144" s="16">
        <f>IFERROR(_xlfn.IFNA(VLOOKUP(Fullmath[[#This Row],[M1]],$H$2:$L2143,4,FALSE),VLOOKUP(Fullmath[[#This Row],[M1]],$H2145:$L$2227,4,FALSE)),0)</f>
        <v>0</v>
      </c>
      <c r="S2144" s="15">
        <f>IFERROR(_xlfn.IFNA(VLOOKUP(Fullmath[[#This Row],[M2]],$H$2:$L2143,2,FALSE),VLOOKUP(Fullmath[[#This Row],[M2]],$H2145:$L$2227,2,FALSE)),0)</f>
        <v>0</v>
      </c>
      <c r="T2144" s="16">
        <f>IFERROR(_xlfn.IFNA(VLOOKUP(Fullmath[[#This Row],[M2]],$H$2:$L2143,4,FALSE),VLOOKUP(Fullmath[[#This Row],[M2]],$H2145:$L$2227,4,FALSE)),0)</f>
        <v>0</v>
      </c>
      <c r="W2144" s="15">
        <f>IFERROR(_xlfn.IFNA(VLOOKUP(Fullmath[[#This Row],[M3]],$H$2:$L2143,2,FALSE),VLOOKUP(Fullmath[[#This Row],[M3]],$H2145:$L$2227,2,FALSE)),0)</f>
        <v>0</v>
      </c>
      <c r="X2144" s="16">
        <f>IFERROR(_xlfn.IFNA(VLOOKUP(Fullmath[[#This Row],[M3]],$H$2:$L2143,4,FALSE),VLOOKUP(Fullmath[[#This Row],[M3]],$H2145:$L$2227,4,FALSE)),0)</f>
        <v>0</v>
      </c>
      <c r="AA2144" s="15">
        <f>IFERROR(_xlfn.IFNA(VLOOKUP(Fullmath[[#This Row],[M4]],$H$2:$L2143,2,FALSE),VLOOKUP(Fullmath[[#This Row],[M4]],$H2145:$L$2227,2,FALSE)),0)</f>
        <v>0</v>
      </c>
      <c r="AB2144" s="16">
        <f>IFERROR(_xlfn.IFNA(VLOOKUP(Fullmath[[#This Row],[M4]],$H$2:$L2143,4,FALSE),VLOOKUP(Fullmath[[#This Row],[M4]],$H2145:$L$2227,4,FALSE)),0)</f>
        <v>0</v>
      </c>
      <c r="AE2144" s="15">
        <f>IFERROR(_xlfn.IFNA(VLOOKUP(Fullmath[[#This Row],[M5]],$H$2:$L2143,2,FALSE),VLOOKUP(Fullmath[[#This Row],[M5]],$H2145:$L$2227,2,FALSE)),0)</f>
        <v>0</v>
      </c>
      <c r="AF2144" s="16">
        <f>IFERROR(_xlfn.IFNA(VLOOKUP(Fullmath[[#This Row],[M5]],$H$2:$L2143,4,FALSE),VLOOKUP(Fullmath[[#This Row],[M5]],$H2145:$L$2227,4,FALSE)),0)</f>
        <v>0</v>
      </c>
      <c r="AI2144" s="15">
        <f>IFERROR(_xlfn.IFNA(VLOOKUP(Fullmath[[#This Row],[M6]],$H$2:$L2143,2,FALSE),VLOOKUP(Fullmath[[#This Row],[M6]],$H2145:$L$2227,2,FALSE)),0)</f>
        <v>0</v>
      </c>
      <c r="AJ2144" s="16">
        <f>IFERROR(_xlfn.IFNA(VLOOKUP(Fullmath[[#This Row],[M6]],$H$2:$L2143,4,FALSE),VLOOKUP(Fullmath[[#This Row],[M6]],$H2145:$L$2227,4,FALSE)),0)</f>
        <v>0</v>
      </c>
      <c r="AM2144" s="6">
        <f>(IFERROR(VLOOKUP(AK2144,Components[[Name]:[Price]],2,FALSE),0))</f>
        <v>0</v>
      </c>
      <c r="AP2144" s="6">
        <f>(IFERROR(VLOOKUP(AN2144,Components[[Name]:[Price]],2,FALSE),0))</f>
        <v>0</v>
      </c>
      <c r="AS2144" s="6">
        <f>(IFERROR(VLOOKUP(AQ2144,Components[[Name]:[Price]],2,FALSE),0))</f>
        <v>0</v>
      </c>
      <c r="AV2144" s="6">
        <f>(IFERROR(VLOOKUP(AT2144,Components[[Name]:[Price]],2,FALSE),0))</f>
        <v>0</v>
      </c>
      <c r="AY2144" s="6">
        <f>(IFERROR(VLOOKUP(AW2144,Components[[Name]:[Price]],2,FALSE),0))</f>
        <v>0</v>
      </c>
      <c r="BB2144" s="6">
        <f>(IFERROR(VLOOKUP(AZ2144,Components[[Name]:[Price]],2,FALSE),0))</f>
        <v>0</v>
      </c>
    </row>
    <row r="2145" spans="9:54" x14ac:dyDescent="0.2">
      <c r="I2145" s="7" t="e">
        <f>Fullmath[[#This Row],[Total CP]]/Fullmath[[#This Row],[Quantity]]</f>
        <v>#DIV/0!</v>
      </c>
      <c r="J214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5" s="6" t="e">
        <f>Fullmath[[#This Row],[Mat Cost]]/Fullmath[[#This Row],[Quantity]]</f>
        <v>#DIV/0!</v>
      </c>
      <c r="L214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5" s="14"/>
      <c r="O2145" s="15">
        <f>IFERROR(_xlfn.IFNA(VLOOKUP(Fullmath[[#This Row],[M1]],$H$2:$L2144,2,FALSE),VLOOKUP(Fullmath[[#This Row],[M1]],$H2146:$L$2227,2,FALSE)),0)</f>
        <v>0</v>
      </c>
      <c r="P2145" s="16">
        <f>IFERROR(_xlfn.IFNA(VLOOKUP(Fullmath[[#This Row],[M1]],$H$2:$L2144,4,FALSE),VLOOKUP(Fullmath[[#This Row],[M1]],$H2146:$L$2227,4,FALSE)),0)</f>
        <v>0</v>
      </c>
      <c r="S2145" s="15">
        <f>IFERROR(_xlfn.IFNA(VLOOKUP(Fullmath[[#This Row],[M2]],$H$2:$L2144,2,FALSE),VLOOKUP(Fullmath[[#This Row],[M2]],$H2146:$L$2227,2,FALSE)),0)</f>
        <v>0</v>
      </c>
      <c r="T2145" s="16">
        <f>IFERROR(_xlfn.IFNA(VLOOKUP(Fullmath[[#This Row],[M2]],$H$2:$L2144,4,FALSE),VLOOKUP(Fullmath[[#This Row],[M2]],$H2146:$L$2227,4,FALSE)),0)</f>
        <v>0</v>
      </c>
      <c r="W2145" s="15">
        <f>IFERROR(_xlfn.IFNA(VLOOKUP(Fullmath[[#This Row],[M3]],$H$2:$L2144,2,FALSE),VLOOKUP(Fullmath[[#This Row],[M3]],$H2146:$L$2227,2,FALSE)),0)</f>
        <v>0</v>
      </c>
      <c r="X2145" s="16">
        <f>IFERROR(_xlfn.IFNA(VLOOKUP(Fullmath[[#This Row],[M3]],$H$2:$L2144,4,FALSE),VLOOKUP(Fullmath[[#This Row],[M3]],$H2146:$L$2227,4,FALSE)),0)</f>
        <v>0</v>
      </c>
      <c r="AA2145" s="15">
        <f>IFERROR(_xlfn.IFNA(VLOOKUP(Fullmath[[#This Row],[M4]],$H$2:$L2144,2,FALSE),VLOOKUP(Fullmath[[#This Row],[M4]],$H2146:$L$2227,2,FALSE)),0)</f>
        <v>0</v>
      </c>
      <c r="AB2145" s="16">
        <f>IFERROR(_xlfn.IFNA(VLOOKUP(Fullmath[[#This Row],[M4]],$H$2:$L2144,4,FALSE),VLOOKUP(Fullmath[[#This Row],[M4]],$H2146:$L$2227,4,FALSE)),0)</f>
        <v>0</v>
      </c>
      <c r="AE2145" s="15">
        <f>IFERROR(_xlfn.IFNA(VLOOKUP(Fullmath[[#This Row],[M5]],$H$2:$L2144,2,FALSE),VLOOKUP(Fullmath[[#This Row],[M5]],$H2146:$L$2227,2,FALSE)),0)</f>
        <v>0</v>
      </c>
      <c r="AF2145" s="16">
        <f>IFERROR(_xlfn.IFNA(VLOOKUP(Fullmath[[#This Row],[M5]],$H$2:$L2144,4,FALSE),VLOOKUP(Fullmath[[#This Row],[M5]],$H2146:$L$2227,4,FALSE)),0)</f>
        <v>0</v>
      </c>
      <c r="AI2145" s="15">
        <f>IFERROR(_xlfn.IFNA(VLOOKUP(Fullmath[[#This Row],[M6]],$H$2:$L2144,2,FALSE),VLOOKUP(Fullmath[[#This Row],[M6]],$H2146:$L$2227,2,FALSE)),0)</f>
        <v>0</v>
      </c>
      <c r="AJ2145" s="16">
        <f>IFERROR(_xlfn.IFNA(VLOOKUP(Fullmath[[#This Row],[M6]],$H$2:$L2144,4,FALSE),VLOOKUP(Fullmath[[#This Row],[M6]],$H2146:$L$2227,4,FALSE)),0)</f>
        <v>0</v>
      </c>
      <c r="AM2145" s="6">
        <f>(IFERROR(VLOOKUP(AK2145,Components[[Name]:[Price]],2,FALSE),0))</f>
        <v>0</v>
      </c>
      <c r="AP2145" s="6">
        <f>(IFERROR(VLOOKUP(AN2145,Components[[Name]:[Price]],2,FALSE),0))</f>
        <v>0</v>
      </c>
      <c r="AS2145" s="6">
        <f>(IFERROR(VLOOKUP(AQ2145,Components[[Name]:[Price]],2,FALSE),0))</f>
        <v>0</v>
      </c>
      <c r="AV2145" s="6">
        <f>(IFERROR(VLOOKUP(AT2145,Components[[Name]:[Price]],2,FALSE),0))</f>
        <v>0</v>
      </c>
      <c r="AY2145" s="6">
        <f>(IFERROR(VLOOKUP(AW2145,Components[[Name]:[Price]],2,FALSE),0))</f>
        <v>0</v>
      </c>
      <c r="BB2145" s="6">
        <f>(IFERROR(VLOOKUP(AZ2145,Components[[Name]:[Price]],2,FALSE),0))</f>
        <v>0</v>
      </c>
    </row>
    <row r="2146" spans="9:54" x14ac:dyDescent="0.2">
      <c r="I2146" s="7" t="e">
        <f>Fullmath[[#This Row],[Total CP]]/Fullmath[[#This Row],[Quantity]]</f>
        <v>#DIV/0!</v>
      </c>
      <c r="J214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6" s="6" t="e">
        <f>Fullmath[[#This Row],[Mat Cost]]/Fullmath[[#This Row],[Quantity]]</f>
        <v>#DIV/0!</v>
      </c>
      <c r="L214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6" s="14"/>
      <c r="O2146" s="15">
        <f>IFERROR(_xlfn.IFNA(VLOOKUP(Fullmath[[#This Row],[M1]],$H$2:$L2145,2,FALSE),VLOOKUP(Fullmath[[#This Row],[M1]],$H2147:$L$2227,2,FALSE)),0)</f>
        <v>0</v>
      </c>
      <c r="P2146" s="16">
        <f>IFERROR(_xlfn.IFNA(VLOOKUP(Fullmath[[#This Row],[M1]],$H$2:$L2145,4,FALSE),VLOOKUP(Fullmath[[#This Row],[M1]],$H2147:$L$2227,4,FALSE)),0)</f>
        <v>0</v>
      </c>
      <c r="S2146" s="15">
        <f>IFERROR(_xlfn.IFNA(VLOOKUP(Fullmath[[#This Row],[M2]],$H$2:$L2145,2,FALSE),VLOOKUP(Fullmath[[#This Row],[M2]],$H2147:$L$2227,2,FALSE)),0)</f>
        <v>0</v>
      </c>
      <c r="T2146" s="16">
        <f>IFERROR(_xlfn.IFNA(VLOOKUP(Fullmath[[#This Row],[M2]],$H$2:$L2145,4,FALSE),VLOOKUP(Fullmath[[#This Row],[M2]],$H2147:$L$2227,4,FALSE)),0)</f>
        <v>0</v>
      </c>
      <c r="W2146" s="15">
        <f>IFERROR(_xlfn.IFNA(VLOOKUP(Fullmath[[#This Row],[M3]],$H$2:$L2145,2,FALSE),VLOOKUP(Fullmath[[#This Row],[M3]],$H2147:$L$2227,2,FALSE)),0)</f>
        <v>0</v>
      </c>
      <c r="X2146" s="16">
        <f>IFERROR(_xlfn.IFNA(VLOOKUP(Fullmath[[#This Row],[M3]],$H$2:$L2145,4,FALSE),VLOOKUP(Fullmath[[#This Row],[M3]],$H2147:$L$2227,4,FALSE)),0)</f>
        <v>0</v>
      </c>
      <c r="AA2146" s="15">
        <f>IFERROR(_xlfn.IFNA(VLOOKUP(Fullmath[[#This Row],[M4]],$H$2:$L2145,2,FALSE),VLOOKUP(Fullmath[[#This Row],[M4]],$H2147:$L$2227,2,FALSE)),0)</f>
        <v>0</v>
      </c>
      <c r="AB2146" s="16">
        <f>IFERROR(_xlfn.IFNA(VLOOKUP(Fullmath[[#This Row],[M4]],$H$2:$L2145,4,FALSE),VLOOKUP(Fullmath[[#This Row],[M4]],$H2147:$L$2227,4,FALSE)),0)</f>
        <v>0</v>
      </c>
      <c r="AE2146" s="15">
        <f>IFERROR(_xlfn.IFNA(VLOOKUP(Fullmath[[#This Row],[M5]],$H$2:$L2145,2,FALSE),VLOOKUP(Fullmath[[#This Row],[M5]],$H2147:$L$2227,2,FALSE)),0)</f>
        <v>0</v>
      </c>
      <c r="AF2146" s="16">
        <f>IFERROR(_xlfn.IFNA(VLOOKUP(Fullmath[[#This Row],[M5]],$H$2:$L2145,4,FALSE),VLOOKUP(Fullmath[[#This Row],[M5]],$H2147:$L$2227,4,FALSE)),0)</f>
        <v>0</v>
      </c>
      <c r="AI2146" s="15">
        <f>IFERROR(_xlfn.IFNA(VLOOKUP(Fullmath[[#This Row],[M6]],$H$2:$L2145,2,FALSE),VLOOKUP(Fullmath[[#This Row],[M6]],$H2147:$L$2227,2,FALSE)),0)</f>
        <v>0</v>
      </c>
      <c r="AJ2146" s="16">
        <f>IFERROR(_xlfn.IFNA(VLOOKUP(Fullmath[[#This Row],[M6]],$H$2:$L2145,4,FALSE),VLOOKUP(Fullmath[[#This Row],[M6]],$H2147:$L$2227,4,FALSE)),0)</f>
        <v>0</v>
      </c>
      <c r="AM2146" s="6">
        <f>(IFERROR(VLOOKUP(AK2146,Components[[Name]:[Price]],2,FALSE),0))</f>
        <v>0</v>
      </c>
      <c r="AP2146" s="6">
        <f>(IFERROR(VLOOKUP(AN2146,Components[[Name]:[Price]],2,FALSE),0))</f>
        <v>0</v>
      </c>
      <c r="AS2146" s="6">
        <f>(IFERROR(VLOOKUP(AQ2146,Components[[Name]:[Price]],2,FALSE),0))</f>
        <v>0</v>
      </c>
      <c r="AV2146" s="6">
        <f>(IFERROR(VLOOKUP(AT2146,Components[[Name]:[Price]],2,FALSE),0))</f>
        <v>0</v>
      </c>
      <c r="AY2146" s="6">
        <f>(IFERROR(VLOOKUP(AW2146,Components[[Name]:[Price]],2,FALSE),0))</f>
        <v>0</v>
      </c>
      <c r="BB2146" s="6">
        <f>(IFERROR(VLOOKUP(AZ2146,Components[[Name]:[Price]],2,FALSE),0))</f>
        <v>0</v>
      </c>
    </row>
    <row r="2147" spans="9:54" x14ac:dyDescent="0.2">
      <c r="I2147" s="7" t="e">
        <f>Fullmath[[#This Row],[Total CP]]/Fullmath[[#This Row],[Quantity]]</f>
        <v>#DIV/0!</v>
      </c>
      <c r="J214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7" s="6" t="e">
        <f>Fullmath[[#This Row],[Mat Cost]]/Fullmath[[#This Row],[Quantity]]</f>
        <v>#DIV/0!</v>
      </c>
      <c r="L214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7" s="14"/>
      <c r="O2147" s="15">
        <f>IFERROR(_xlfn.IFNA(VLOOKUP(Fullmath[[#This Row],[M1]],$H$2:$L2146,2,FALSE),VLOOKUP(Fullmath[[#This Row],[M1]],$H2148:$L$2227,2,FALSE)),0)</f>
        <v>0</v>
      </c>
      <c r="P2147" s="16">
        <f>IFERROR(_xlfn.IFNA(VLOOKUP(Fullmath[[#This Row],[M1]],$H$2:$L2146,4,FALSE),VLOOKUP(Fullmath[[#This Row],[M1]],$H2148:$L$2227,4,FALSE)),0)</f>
        <v>0</v>
      </c>
      <c r="S2147" s="15">
        <f>IFERROR(_xlfn.IFNA(VLOOKUP(Fullmath[[#This Row],[M2]],$H$2:$L2146,2,FALSE),VLOOKUP(Fullmath[[#This Row],[M2]],$H2148:$L$2227,2,FALSE)),0)</f>
        <v>0</v>
      </c>
      <c r="T2147" s="16">
        <f>IFERROR(_xlfn.IFNA(VLOOKUP(Fullmath[[#This Row],[M2]],$H$2:$L2146,4,FALSE),VLOOKUP(Fullmath[[#This Row],[M2]],$H2148:$L$2227,4,FALSE)),0)</f>
        <v>0</v>
      </c>
      <c r="W2147" s="15">
        <f>IFERROR(_xlfn.IFNA(VLOOKUP(Fullmath[[#This Row],[M3]],$H$2:$L2146,2,FALSE),VLOOKUP(Fullmath[[#This Row],[M3]],$H2148:$L$2227,2,FALSE)),0)</f>
        <v>0</v>
      </c>
      <c r="X2147" s="16">
        <f>IFERROR(_xlfn.IFNA(VLOOKUP(Fullmath[[#This Row],[M3]],$H$2:$L2146,4,FALSE),VLOOKUP(Fullmath[[#This Row],[M3]],$H2148:$L$2227,4,FALSE)),0)</f>
        <v>0</v>
      </c>
      <c r="AA2147" s="15">
        <f>IFERROR(_xlfn.IFNA(VLOOKUP(Fullmath[[#This Row],[M4]],$H$2:$L2146,2,FALSE),VLOOKUP(Fullmath[[#This Row],[M4]],$H2148:$L$2227,2,FALSE)),0)</f>
        <v>0</v>
      </c>
      <c r="AB2147" s="16">
        <f>IFERROR(_xlfn.IFNA(VLOOKUP(Fullmath[[#This Row],[M4]],$H$2:$L2146,4,FALSE),VLOOKUP(Fullmath[[#This Row],[M4]],$H2148:$L$2227,4,FALSE)),0)</f>
        <v>0</v>
      </c>
      <c r="AE2147" s="15">
        <f>IFERROR(_xlfn.IFNA(VLOOKUP(Fullmath[[#This Row],[M5]],$H$2:$L2146,2,FALSE),VLOOKUP(Fullmath[[#This Row],[M5]],$H2148:$L$2227,2,FALSE)),0)</f>
        <v>0</v>
      </c>
      <c r="AF2147" s="16">
        <f>IFERROR(_xlfn.IFNA(VLOOKUP(Fullmath[[#This Row],[M5]],$H$2:$L2146,4,FALSE),VLOOKUP(Fullmath[[#This Row],[M5]],$H2148:$L$2227,4,FALSE)),0)</f>
        <v>0</v>
      </c>
      <c r="AI2147" s="15">
        <f>IFERROR(_xlfn.IFNA(VLOOKUP(Fullmath[[#This Row],[M6]],$H$2:$L2146,2,FALSE),VLOOKUP(Fullmath[[#This Row],[M6]],$H2148:$L$2227,2,FALSE)),0)</f>
        <v>0</v>
      </c>
      <c r="AJ2147" s="16">
        <f>IFERROR(_xlfn.IFNA(VLOOKUP(Fullmath[[#This Row],[M6]],$H$2:$L2146,4,FALSE),VLOOKUP(Fullmath[[#This Row],[M6]],$H2148:$L$2227,4,FALSE)),0)</f>
        <v>0</v>
      </c>
      <c r="AM2147" s="6">
        <f>(IFERROR(VLOOKUP(AK2147,Components[[Name]:[Price]],2,FALSE),0))</f>
        <v>0</v>
      </c>
      <c r="AP2147" s="6">
        <f>(IFERROR(VLOOKUP(AN2147,Components[[Name]:[Price]],2,FALSE),0))</f>
        <v>0</v>
      </c>
      <c r="AS2147" s="6">
        <f>(IFERROR(VLOOKUP(AQ2147,Components[[Name]:[Price]],2,FALSE),0))</f>
        <v>0</v>
      </c>
      <c r="AV2147" s="6">
        <f>(IFERROR(VLOOKUP(AT2147,Components[[Name]:[Price]],2,FALSE),0))</f>
        <v>0</v>
      </c>
      <c r="AY2147" s="6">
        <f>(IFERROR(VLOOKUP(AW2147,Components[[Name]:[Price]],2,FALSE),0))</f>
        <v>0</v>
      </c>
      <c r="BB2147" s="6">
        <f>(IFERROR(VLOOKUP(AZ2147,Components[[Name]:[Price]],2,FALSE),0))</f>
        <v>0</v>
      </c>
    </row>
    <row r="2148" spans="9:54" x14ac:dyDescent="0.2">
      <c r="I2148" s="7" t="e">
        <f>Fullmath[[#This Row],[Total CP]]/Fullmath[[#This Row],[Quantity]]</f>
        <v>#DIV/0!</v>
      </c>
      <c r="J214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8" s="6" t="e">
        <f>Fullmath[[#This Row],[Mat Cost]]/Fullmath[[#This Row],[Quantity]]</f>
        <v>#DIV/0!</v>
      </c>
      <c r="L214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8" s="14"/>
      <c r="O2148" s="15">
        <f>IFERROR(_xlfn.IFNA(VLOOKUP(Fullmath[[#This Row],[M1]],$H$2:$L2147,2,FALSE),VLOOKUP(Fullmath[[#This Row],[M1]],$H2149:$L$2227,2,FALSE)),0)</f>
        <v>0</v>
      </c>
      <c r="P2148" s="16">
        <f>IFERROR(_xlfn.IFNA(VLOOKUP(Fullmath[[#This Row],[M1]],$H$2:$L2147,4,FALSE),VLOOKUP(Fullmath[[#This Row],[M1]],$H2149:$L$2227,4,FALSE)),0)</f>
        <v>0</v>
      </c>
      <c r="S2148" s="15">
        <f>IFERROR(_xlfn.IFNA(VLOOKUP(Fullmath[[#This Row],[M2]],$H$2:$L2147,2,FALSE),VLOOKUP(Fullmath[[#This Row],[M2]],$H2149:$L$2227,2,FALSE)),0)</f>
        <v>0</v>
      </c>
      <c r="T2148" s="16">
        <f>IFERROR(_xlfn.IFNA(VLOOKUP(Fullmath[[#This Row],[M2]],$H$2:$L2147,4,FALSE),VLOOKUP(Fullmath[[#This Row],[M2]],$H2149:$L$2227,4,FALSE)),0)</f>
        <v>0</v>
      </c>
      <c r="W2148" s="15">
        <f>IFERROR(_xlfn.IFNA(VLOOKUP(Fullmath[[#This Row],[M3]],$H$2:$L2147,2,FALSE),VLOOKUP(Fullmath[[#This Row],[M3]],$H2149:$L$2227,2,FALSE)),0)</f>
        <v>0</v>
      </c>
      <c r="X2148" s="16">
        <f>IFERROR(_xlfn.IFNA(VLOOKUP(Fullmath[[#This Row],[M3]],$H$2:$L2147,4,FALSE),VLOOKUP(Fullmath[[#This Row],[M3]],$H2149:$L$2227,4,FALSE)),0)</f>
        <v>0</v>
      </c>
      <c r="AA2148" s="15">
        <f>IFERROR(_xlfn.IFNA(VLOOKUP(Fullmath[[#This Row],[M4]],$H$2:$L2147,2,FALSE),VLOOKUP(Fullmath[[#This Row],[M4]],$H2149:$L$2227,2,FALSE)),0)</f>
        <v>0</v>
      </c>
      <c r="AB2148" s="16">
        <f>IFERROR(_xlfn.IFNA(VLOOKUP(Fullmath[[#This Row],[M4]],$H$2:$L2147,4,FALSE),VLOOKUP(Fullmath[[#This Row],[M4]],$H2149:$L$2227,4,FALSE)),0)</f>
        <v>0</v>
      </c>
      <c r="AE2148" s="15">
        <f>IFERROR(_xlfn.IFNA(VLOOKUP(Fullmath[[#This Row],[M5]],$H$2:$L2147,2,FALSE),VLOOKUP(Fullmath[[#This Row],[M5]],$H2149:$L$2227,2,FALSE)),0)</f>
        <v>0</v>
      </c>
      <c r="AF2148" s="16">
        <f>IFERROR(_xlfn.IFNA(VLOOKUP(Fullmath[[#This Row],[M5]],$H$2:$L2147,4,FALSE),VLOOKUP(Fullmath[[#This Row],[M5]],$H2149:$L$2227,4,FALSE)),0)</f>
        <v>0</v>
      </c>
      <c r="AI2148" s="15">
        <f>IFERROR(_xlfn.IFNA(VLOOKUP(Fullmath[[#This Row],[M6]],$H$2:$L2147,2,FALSE),VLOOKUP(Fullmath[[#This Row],[M6]],$H2149:$L$2227,2,FALSE)),0)</f>
        <v>0</v>
      </c>
      <c r="AJ2148" s="16">
        <f>IFERROR(_xlfn.IFNA(VLOOKUP(Fullmath[[#This Row],[M6]],$H$2:$L2147,4,FALSE),VLOOKUP(Fullmath[[#This Row],[M6]],$H2149:$L$2227,4,FALSE)),0)</f>
        <v>0</v>
      </c>
      <c r="AM2148" s="6">
        <f>(IFERROR(VLOOKUP(AK2148,Components[[Name]:[Price]],2,FALSE),0))</f>
        <v>0</v>
      </c>
      <c r="AP2148" s="6">
        <f>(IFERROR(VLOOKUP(AN2148,Components[[Name]:[Price]],2,FALSE),0))</f>
        <v>0</v>
      </c>
      <c r="AS2148" s="6">
        <f>(IFERROR(VLOOKUP(AQ2148,Components[[Name]:[Price]],2,FALSE),0))</f>
        <v>0</v>
      </c>
      <c r="AV2148" s="6">
        <f>(IFERROR(VLOOKUP(AT2148,Components[[Name]:[Price]],2,FALSE),0))</f>
        <v>0</v>
      </c>
      <c r="AY2148" s="6">
        <f>(IFERROR(VLOOKUP(AW2148,Components[[Name]:[Price]],2,FALSE),0))</f>
        <v>0</v>
      </c>
      <c r="BB2148" s="6">
        <f>(IFERROR(VLOOKUP(AZ2148,Components[[Name]:[Price]],2,FALSE),0))</f>
        <v>0</v>
      </c>
    </row>
    <row r="2149" spans="9:54" x14ac:dyDescent="0.2">
      <c r="I2149" s="7" t="e">
        <f>Fullmath[[#This Row],[Total CP]]/Fullmath[[#This Row],[Quantity]]</f>
        <v>#DIV/0!</v>
      </c>
      <c r="J214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49" s="6" t="e">
        <f>Fullmath[[#This Row],[Mat Cost]]/Fullmath[[#This Row],[Quantity]]</f>
        <v>#DIV/0!</v>
      </c>
      <c r="L214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49" s="14"/>
      <c r="O2149" s="15">
        <f>IFERROR(_xlfn.IFNA(VLOOKUP(Fullmath[[#This Row],[M1]],$H$2:$L2148,2,FALSE),VLOOKUP(Fullmath[[#This Row],[M1]],$H2150:$L$2227,2,FALSE)),0)</f>
        <v>0</v>
      </c>
      <c r="P2149" s="16">
        <f>IFERROR(_xlfn.IFNA(VLOOKUP(Fullmath[[#This Row],[M1]],$H$2:$L2148,4,FALSE),VLOOKUP(Fullmath[[#This Row],[M1]],$H2150:$L$2227,4,FALSE)),0)</f>
        <v>0</v>
      </c>
      <c r="S2149" s="15">
        <f>IFERROR(_xlfn.IFNA(VLOOKUP(Fullmath[[#This Row],[M2]],$H$2:$L2148,2,FALSE),VLOOKUP(Fullmath[[#This Row],[M2]],$H2150:$L$2227,2,FALSE)),0)</f>
        <v>0</v>
      </c>
      <c r="T2149" s="16">
        <f>IFERROR(_xlfn.IFNA(VLOOKUP(Fullmath[[#This Row],[M2]],$H$2:$L2148,4,FALSE),VLOOKUP(Fullmath[[#This Row],[M2]],$H2150:$L$2227,4,FALSE)),0)</f>
        <v>0</v>
      </c>
      <c r="W2149" s="15">
        <f>IFERROR(_xlfn.IFNA(VLOOKUP(Fullmath[[#This Row],[M3]],$H$2:$L2148,2,FALSE),VLOOKUP(Fullmath[[#This Row],[M3]],$H2150:$L$2227,2,FALSE)),0)</f>
        <v>0</v>
      </c>
      <c r="X2149" s="16">
        <f>IFERROR(_xlfn.IFNA(VLOOKUP(Fullmath[[#This Row],[M3]],$H$2:$L2148,4,FALSE),VLOOKUP(Fullmath[[#This Row],[M3]],$H2150:$L$2227,4,FALSE)),0)</f>
        <v>0</v>
      </c>
      <c r="AA2149" s="15">
        <f>IFERROR(_xlfn.IFNA(VLOOKUP(Fullmath[[#This Row],[M4]],$H$2:$L2148,2,FALSE),VLOOKUP(Fullmath[[#This Row],[M4]],$H2150:$L$2227,2,FALSE)),0)</f>
        <v>0</v>
      </c>
      <c r="AB2149" s="16">
        <f>IFERROR(_xlfn.IFNA(VLOOKUP(Fullmath[[#This Row],[M4]],$H$2:$L2148,4,FALSE),VLOOKUP(Fullmath[[#This Row],[M4]],$H2150:$L$2227,4,FALSE)),0)</f>
        <v>0</v>
      </c>
      <c r="AE2149" s="15">
        <f>IFERROR(_xlfn.IFNA(VLOOKUP(Fullmath[[#This Row],[M5]],$H$2:$L2148,2,FALSE),VLOOKUP(Fullmath[[#This Row],[M5]],$H2150:$L$2227,2,FALSE)),0)</f>
        <v>0</v>
      </c>
      <c r="AF2149" s="16">
        <f>IFERROR(_xlfn.IFNA(VLOOKUP(Fullmath[[#This Row],[M5]],$H$2:$L2148,4,FALSE),VLOOKUP(Fullmath[[#This Row],[M5]],$H2150:$L$2227,4,FALSE)),0)</f>
        <v>0</v>
      </c>
      <c r="AI2149" s="15">
        <f>IFERROR(_xlfn.IFNA(VLOOKUP(Fullmath[[#This Row],[M6]],$H$2:$L2148,2,FALSE),VLOOKUP(Fullmath[[#This Row],[M6]],$H2150:$L$2227,2,FALSE)),0)</f>
        <v>0</v>
      </c>
      <c r="AJ2149" s="16">
        <f>IFERROR(_xlfn.IFNA(VLOOKUP(Fullmath[[#This Row],[M6]],$H$2:$L2148,4,FALSE),VLOOKUP(Fullmath[[#This Row],[M6]],$H2150:$L$2227,4,FALSE)),0)</f>
        <v>0</v>
      </c>
      <c r="AM2149" s="6">
        <f>(IFERROR(VLOOKUP(AK2149,Components[[Name]:[Price]],2,FALSE),0))</f>
        <v>0</v>
      </c>
      <c r="AP2149" s="6">
        <f>(IFERROR(VLOOKUP(AN2149,Components[[Name]:[Price]],2,FALSE),0))</f>
        <v>0</v>
      </c>
      <c r="AS2149" s="6">
        <f>(IFERROR(VLOOKUP(AQ2149,Components[[Name]:[Price]],2,FALSE),0))</f>
        <v>0</v>
      </c>
      <c r="AV2149" s="6">
        <f>(IFERROR(VLOOKUP(AT2149,Components[[Name]:[Price]],2,FALSE),0))</f>
        <v>0</v>
      </c>
      <c r="AY2149" s="6">
        <f>(IFERROR(VLOOKUP(AW2149,Components[[Name]:[Price]],2,FALSE),0))</f>
        <v>0</v>
      </c>
      <c r="BB2149" s="6">
        <f>(IFERROR(VLOOKUP(AZ2149,Components[[Name]:[Price]],2,FALSE),0))</f>
        <v>0</v>
      </c>
    </row>
    <row r="2150" spans="9:54" x14ac:dyDescent="0.2">
      <c r="I2150" s="7" t="e">
        <f>Fullmath[[#This Row],[Total CP]]/Fullmath[[#This Row],[Quantity]]</f>
        <v>#DIV/0!</v>
      </c>
      <c r="J215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0" s="6" t="e">
        <f>Fullmath[[#This Row],[Mat Cost]]/Fullmath[[#This Row],[Quantity]]</f>
        <v>#DIV/0!</v>
      </c>
      <c r="L215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0" s="14"/>
      <c r="O2150" s="15">
        <f>IFERROR(_xlfn.IFNA(VLOOKUP(Fullmath[[#This Row],[M1]],$H$2:$L2149,2,FALSE),VLOOKUP(Fullmath[[#This Row],[M1]],$H2151:$L$2227,2,FALSE)),0)</f>
        <v>0</v>
      </c>
      <c r="P2150" s="16">
        <f>IFERROR(_xlfn.IFNA(VLOOKUP(Fullmath[[#This Row],[M1]],$H$2:$L2149,4,FALSE),VLOOKUP(Fullmath[[#This Row],[M1]],$H2151:$L$2227,4,FALSE)),0)</f>
        <v>0</v>
      </c>
      <c r="S2150" s="15">
        <f>IFERROR(_xlfn.IFNA(VLOOKUP(Fullmath[[#This Row],[M2]],$H$2:$L2149,2,FALSE),VLOOKUP(Fullmath[[#This Row],[M2]],$H2151:$L$2227,2,FALSE)),0)</f>
        <v>0</v>
      </c>
      <c r="T2150" s="16">
        <f>IFERROR(_xlfn.IFNA(VLOOKUP(Fullmath[[#This Row],[M2]],$H$2:$L2149,4,FALSE),VLOOKUP(Fullmath[[#This Row],[M2]],$H2151:$L$2227,4,FALSE)),0)</f>
        <v>0</v>
      </c>
      <c r="W2150" s="15">
        <f>IFERROR(_xlfn.IFNA(VLOOKUP(Fullmath[[#This Row],[M3]],$H$2:$L2149,2,FALSE),VLOOKUP(Fullmath[[#This Row],[M3]],$H2151:$L$2227,2,FALSE)),0)</f>
        <v>0</v>
      </c>
      <c r="X2150" s="16">
        <f>IFERROR(_xlfn.IFNA(VLOOKUP(Fullmath[[#This Row],[M3]],$H$2:$L2149,4,FALSE),VLOOKUP(Fullmath[[#This Row],[M3]],$H2151:$L$2227,4,FALSE)),0)</f>
        <v>0</v>
      </c>
      <c r="AA2150" s="15">
        <f>IFERROR(_xlfn.IFNA(VLOOKUP(Fullmath[[#This Row],[M4]],$H$2:$L2149,2,FALSE),VLOOKUP(Fullmath[[#This Row],[M4]],$H2151:$L$2227,2,FALSE)),0)</f>
        <v>0</v>
      </c>
      <c r="AB2150" s="16">
        <f>IFERROR(_xlfn.IFNA(VLOOKUP(Fullmath[[#This Row],[M4]],$H$2:$L2149,4,FALSE),VLOOKUP(Fullmath[[#This Row],[M4]],$H2151:$L$2227,4,FALSE)),0)</f>
        <v>0</v>
      </c>
      <c r="AE2150" s="15">
        <f>IFERROR(_xlfn.IFNA(VLOOKUP(Fullmath[[#This Row],[M5]],$H$2:$L2149,2,FALSE),VLOOKUP(Fullmath[[#This Row],[M5]],$H2151:$L$2227,2,FALSE)),0)</f>
        <v>0</v>
      </c>
      <c r="AF2150" s="16">
        <f>IFERROR(_xlfn.IFNA(VLOOKUP(Fullmath[[#This Row],[M5]],$H$2:$L2149,4,FALSE),VLOOKUP(Fullmath[[#This Row],[M5]],$H2151:$L$2227,4,FALSE)),0)</f>
        <v>0</v>
      </c>
      <c r="AI2150" s="15">
        <f>IFERROR(_xlfn.IFNA(VLOOKUP(Fullmath[[#This Row],[M6]],$H$2:$L2149,2,FALSE),VLOOKUP(Fullmath[[#This Row],[M6]],$H2151:$L$2227,2,FALSE)),0)</f>
        <v>0</v>
      </c>
      <c r="AJ2150" s="16">
        <f>IFERROR(_xlfn.IFNA(VLOOKUP(Fullmath[[#This Row],[M6]],$H$2:$L2149,4,FALSE),VLOOKUP(Fullmath[[#This Row],[M6]],$H2151:$L$2227,4,FALSE)),0)</f>
        <v>0</v>
      </c>
      <c r="AM2150" s="6">
        <f>(IFERROR(VLOOKUP(AK2150,Components[[Name]:[Price]],2,FALSE),0))</f>
        <v>0</v>
      </c>
      <c r="AP2150" s="6">
        <f>(IFERROR(VLOOKUP(AN2150,Components[[Name]:[Price]],2,FALSE),0))</f>
        <v>0</v>
      </c>
      <c r="AS2150" s="6">
        <f>(IFERROR(VLOOKUP(AQ2150,Components[[Name]:[Price]],2,FALSE),0))</f>
        <v>0</v>
      </c>
      <c r="AV2150" s="6">
        <f>(IFERROR(VLOOKUP(AT2150,Components[[Name]:[Price]],2,FALSE),0))</f>
        <v>0</v>
      </c>
      <c r="AY2150" s="6">
        <f>(IFERROR(VLOOKUP(AW2150,Components[[Name]:[Price]],2,FALSE),0))</f>
        <v>0</v>
      </c>
      <c r="BB2150" s="6">
        <f>(IFERROR(VLOOKUP(AZ2150,Components[[Name]:[Price]],2,FALSE),0))</f>
        <v>0</v>
      </c>
    </row>
    <row r="2151" spans="9:54" x14ac:dyDescent="0.2">
      <c r="I2151" s="7" t="e">
        <f>Fullmath[[#This Row],[Total CP]]/Fullmath[[#This Row],[Quantity]]</f>
        <v>#DIV/0!</v>
      </c>
      <c r="J215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1" s="6" t="e">
        <f>Fullmath[[#This Row],[Mat Cost]]/Fullmath[[#This Row],[Quantity]]</f>
        <v>#DIV/0!</v>
      </c>
      <c r="L215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1" s="14"/>
      <c r="O2151" s="15">
        <f>IFERROR(_xlfn.IFNA(VLOOKUP(Fullmath[[#This Row],[M1]],$H$2:$L2150,2,FALSE),VLOOKUP(Fullmath[[#This Row],[M1]],$H2152:$L$2227,2,FALSE)),0)</f>
        <v>0</v>
      </c>
      <c r="P2151" s="16">
        <f>IFERROR(_xlfn.IFNA(VLOOKUP(Fullmath[[#This Row],[M1]],$H$2:$L2150,4,FALSE),VLOOKUP(Fullmath[[#This Row],[M1]],$H2152:$L$2227,4,FALSE)),0)</f>
        <v>0</v>
      </c>
      <c r="S2151" s="15">
        <f>IFERROR(_xlfn.IFNA(VLOOKUP(Fullmath[[#This Row],[M2]],$H$2:$L2150,2,FALSE),VLOOKUP(Fullmath[[#This Row],[M2]],$H2152:$L$2227,2,FALSE)),0)</f>
        <v>0</v>
      </c>
      <c r="T2151" s="16">
        <f>IFERROR(_xlfn.IFNA(VLOOKUP(Fullmath[[#This Row],[M2]],$H$2:$L2150,4,FALSE),VLOOKUP(Fullmath[[#This Row],[M2]],$H2152:$L$2227,4,FALSE)),0)</f>
        <v>0</v>
      </c>
      <c r="W2151" s="15">
        <f>IFERROR(_xlfn.IFNA(VLOOKUP(Fullmath[[#This Row],[M3]],$H$2:$L2150,2,FALSE),VLOOKUP(Fullmath[[#This Row],[M3]],$H2152:$L$2227,2,FALSE)),0)</f>
        <v>0</v>
      </c>
      <c r="X2151" s="16">
        <f>IFERROR(_xlfn.IFNA(VLOOKUP(Fullmath[[#This Row],[M3]],$H$2:$L2150,4,FALSE),VLOOKUP(Fullmath[[#This Row],[M3]],$H2152:$L$2227,4,FALSE)),0)</f>
        <v>0</v>
      </c>
      <c r="AA2151" s="15">
        <f>IFERROR(_xlfn.IFNA(VLOOKUP(Fullmath[[#This Row],[M4]],$H$2:$L2150,2,FALSE),VLOOKUP(Fullmath[[#This Row],[M4]],$H2152:$L$2227,2,FALSE)),0)</f>
        <v>0</v>
      </c>
      <c r="AB2151" s="16">
        <f>IFERROR(_xlfn.IFNA(VLOOKUP(Fullmath[[#This Row],[M4]],$H$2:$L2150,4,FALSE),VLOOKUP(Fullmath[[#This Row],[M4]],$H2152:$L$2227,4,FALSE)),0)</f>
        <v>0</v>
      </c>
      <c r="AE2151" s="15">
        <f>IFERROR(_xlfn.IFNA(VLOOKUP(Fullmath[[#This Row],[M5]],$H$2:$L2150,2,FALSE),VLOOKUP(Fullmath[[#This Row],[M5]],$H2152:$L$2227,2,FALSE)),0)</f>
        <v>0</v>
      </c>
      <c r="AF2151" s="16">
        <f>IFERROR(_xlfn.IFNA(VLOOKUP(Fullmath[[#This Row],[M5]],$H$2:$L2150,4,FALSE),VLOOKUP(Fullmath[[#This Row],[M5]],$H2152:$L$2227,4,FALSE)),0)</f>
        <v>0</v>
      </c>
      <c r="AI2151" s="15">
        <f>IFERROR(_xlfn.IFNA(VLOOKUP(Fullmath[[#This Row],[M6]],$H$2:$L2150,2,FALSE),VLOOKUP(Fullmath[[#This Row],[M6]],$H2152:$L$2227,2,FALSE)),0)</f>
        <v>0</v>
      </c>
      <c r="AJ2151" s="16">
        <f>IFERROR(_xlfn.IFNA(VLOOKUP(Fullmath[[#This Row],[M6]],$H$2:$L2150,4,FALSE),VLOOKUP(Fullmath[[#This Row],[M6]],$H2152:$L$2227,4,FALSE)),0)</f>
        <v>0</v>
      </c>
      <c r="AM2151" s="6">
        <f>(IFERROR(VLOOKUP(AK2151,Components[[Name]:[Price]],2,FALSE),0))</f>
        <v>0</v>
      </c>
      <c r="AP2151" s="6">
        <f>(IFERROR(VLOOKUP(AN2151,Components[[Name]:[Price]],2,FALSE),0))</f>
        <v>0</v>
      </c>
      <c r="AS2151" s="6">
        <f>(IFERROR(VLOOKUP(AQ2151,Components[[Name]:[Price]],2,FALSE),0))</f>
        <v>0</v>
      </c>
      <c r="AV2151" s="6">
        <f>(IFERROR(VLOOKUP(AT2151,Components[[Name]:[Price]],2,FALSE),0))</f>
        <v>0</v>
      </c>
      <c r="AY2151" s="6">
        <f>(IFERROR(VLOOKUP(AW2151,Components[[Name]:[Price]],2,FALSE),0))</f>
        <v>0</v>
      </c>
      <c r="BB2151" s="6">
        <f>(IFERROR(VLOOKUP(AZ2151,Components[[Name]:[Price]],2,FALSE),0))</f>
        <v>0</v>
      </c>
    </row>
    <row r="2152" spans="9:54" x14ac:dyDescent="0.2">
      <c r="I2152" s="7" t="e">
        <f>Fullmath[[#This Row],[Total CP]]/Fullmath[[#This Row],[Quantity]]</f>
        <v>#DIV/0!</v>
      </c>
      <c r="J215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2" s="6" t="e">
        <f>Fullmath[[#This Row],[Mat Cost]]/Fullmath[[#This Row],[Quantity]]</f>
        <v>#DIV/0!</v>
      </c>
      <c r="L215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2" s="14"/>
      <c r="O2152" s="15">
        <f>IFERROR(_xlfn.IFNA(VLOOKUP(Fullmath[[#This Row],[M1]],$H$2:$L2151,2,FALSE),VLOOKUP(Fullmath[[#This Row],[M1]],$H2153:$L$2227,2,FALSE)),0)</f>
        <v>0</v>
      </c>
      <c r="P2152" s="16">
        <f>IFERROR(_xlfn.IFNA(VLOOKUP(Fullmath[[#This Row],[M1]],$H$2:$L2151,4,FALSE),VLOOKUP(Fullmath[[#This Row],[M1]],$H2153:$L$2227,4,FALSE)),0)</f>
        <v>0</v>
      </c>
      <c r="S2152" s="15">
        <f>IFERROR(_xlfn.IFNA(VLOOKUP(Fullmath[[#This Row],[M2]],$H$2:$L2151,2,FALSE),VLOOKUP(Fullmath[[#This Row],[M2]],$H2153:$L$2227,2,FALSE)),0)</f>
        <v>0</v>
      </c>
      <c r="T2152" s="16">
        <f>IFERROR(_xlfn.IFNA(VLOOKUP(Fullmath[[#This Row],[M2]],$H$2:$L2151,4,FALSE),VLOOKUP(Fullmath[[#This Row],[M2]],$H2153:$L$2227,4,FALSE)),0)</f>
        <v>0</v>
      </c>
      <c r="W2152" s="15">
        <f>IFERROR(_xlfn.IFNA(VLOOKUP(Fullmath[[#This Row],[M3]],$H$2:$L2151,2,FALSE),VLOOKUP(Fullmath[[#This Row],[M3]],$H2153:$L$2227,2,FALSE)),0)</f>
        <v>0</v>
      </c>
      <c r="X2152" s="16">
        <f>IFERROR(_xlfn.IFNA(VLOOKUP(Fullmath[[#This Row],[M3]],$H$2:$L2151,4,FALSE),VLOOKUP(Fullmath[[#This Row],[M3]],$H2153:$L$2227,4,FALSE)),0)</f>
        <v>0</v>
      </c>
      <c r="AA2152" s="15">
        <f>IFERROR(_xlfn.IFNA(VLOOKUP(Fullmath[[#This Row],[M4]],$H$2:$L2151,2,FALSE),VLOOKUP(Fullmath[[#This Row],[M4]],$H2153:$L$2227,2,FALSE)),0)</f>
        <v>0</v>
      </c>
      <c r="AB2152" s="16">
        <f>IFERROR(_xlfn.IFNA(VLOOKUP(Fullmath[[#This Row],[M4]],$H$2:$L2151,4,FALSE),VLOOKUP(Fullmath[[#This Row],[M4]],$H2153:$L$2227,4,FALSE)),0)</f>
        <v>0</v>
      </c>
      <c r="AE2152" s="15">
        <f>IFERROR(_xlfn.IFNA(VLOOKUP(Fullmath[[#This Row],[M5]],$H$2:$L2151,2,FALSE),VLOOKUP(Fullmath[[#This Row],[M5]],$H2153:$L$2227,2,FALSE)),0)</f>
        <v>0</v>
      </c>
      <c r="AF2152" s="16">
        <f>IFERROR(_xlfn.IFNA(VLOOKUP(Fullmath[[#This Row],[M5]],$H$2:$L2151,4,FALSE),VLOOKUP(Fullmath[[#This Row],[M5]],$H2153:$L$2227,4,FALSE)),0)</f>
        <v>0</v>
      </c>
      <c r="AI2152" s="15">
        <f>IFERROR(_xlfn.IFNA(VLOOKUP(Fullmath[[#This Row],[M6]],$H$2:$L2151,2,FALSE),VLOOKUP(Fullmath[[#This Row],[M6]],$H2153:$L$2227,2,FALSE)),0)</f>
        <v>0</v>
      </c>
      <c r="AJ2152" s="16">
        <f>IFERROR(_xlfn.IFNA(VLOOKUP(Fullmath[[#This Row],[M6]],$H$2:$L2151,4,FALSE),VLOOKUP(Fullmath[[#This Row],[M6]],$H2153:$L$2227,4,FALSE)),0)</f>
        <v>0</v>
      </c>
      <c r="AM2152" s="6">
        <f>(IFERROR(VLOOKUP(AK2152,Components[[Name]:[Price]],2,FALSE),0))</f>
        <v>0</v>
      </c>
      <c r="AP2152" s="6">
        <f>(IFERROR(VLOOKUP(AN2152,Components[[Name]:[Price]],2,FALSE),0))</f>
        <v>0</v>
      </c>
      <c r="AS2152" s="6">
        <f>(IFERROR(VLOOKUP(AQ2152,Components[[Name]:[Price]],2,FALSE),0))</f>
        <v>0</v>
      </c>
      <c r="AV2152" s="6">
        <f>(IFERROR(VLOOKUP(AT2152,Components[[Name]:[Price]],2,FALSE),0))</f>
        <v>0</v>
      </c>
      <c r="AY2152" s="6">
        <f>(IFERROR(VLOOKUP(AW2152,Components[[Name]:[Price]],2,FALSE),0))</f>
        <v>0</v>
      </c>
      <c r="BB2152" s="6">
        <f>(IFERROR(VLOOKUP(AZ2152,Components[[Name]:[Price]],2,FALSE),0))</f>
        <v>0</v>
      </c>
    </row>
    <row r="2153" spans="9:54" x14ac:dyDescent="0.2">
      <c r="I2153" s="7" t="e">
        <f>Fullmath[[#This Row],[Total CP]]/Fullmath[[#This Row],[Quantity]]</f>
        <v>#DIV/0!</v>
      </c>
      <c r="J215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3" s="6" t="e">
        <f>Fullmath[[#This Row],[Mat Cost]]/Fullmath[[#This Row],[Quantity]]</f>
        <v>#DIV/0!</v>
      </c>
      <c r="L215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3" s="14"/>
      <c r="O2153" s="15">
        <f>IFERROR(_xlfn.IFNA(VLOOKUP(Fullmath[[#This Row],[M1]],$H$2:$L2152,2,FALSE),VLOOKUP(Fullmath[[#This Row],[M1]],$H2154:$L$2227,2,FALSE)),0)</f>
        <v>0</v>
      </c>
      <c r="P2153" s="16">
        <f>IFERROR(_xlfn.IFNA(VLOOKUP(Fullmath[[#This Row],[M1]],$H$2:$L2152,4,FALSE),VLOOKUP(Fullmath[[#This Row],[M1]],$H2154:$L$2227,4,FALSE)),0)</f>
        <v>0</v>
      </c>
      <c r="S2153" s="15">
        <f>IFERROR(_xlfn.IFNA(VLOOKUP(Fullmath[[#This Row],[M2]],$H$2:$L2152,2,FALSE),VLOOKUP(Fullmath[[#This Row],[M2]],$H2154:$L$2227,2,FALSE)),0)</f>
        <v>0</v>
      </c>
      <c r="T2153" s="16">
        <f>IFERROR(_xlfn.IFNA(VLOOKUP(Fullmath[[#This Row],[M2]],$H$2:$L2152,4,FALSE),VLOOKUP(Fullmath[[#This Row],[M2]],$H2154:$L$2227,4,FALSE)),0)</f>
        <v>0</v>
      </c>
      <c r="W2153" s="15">
        <f>IFERROR(_xlfn.IFNA(VLOOKUP(Fullmath[[#This Row],[M3]],$H$2:$L2152,2,FALSE),VLOOKUP(Fullmath[[#This Row],[M3]],$H2154:$L$2227,2,FALSE)),0)</f>
        <v>0</v>
      </c>
      <c r="X2153" s="16">
        <f>IFERROR(_xlfn.IFNA(VLOOKUP(Fullmath[[#This Row],[M3]],$H$2:$L2152,4,FALSE),VLOOKUP(Fullmath[[#This Row],[M3]],$H2154:$L$2227,4,FALSE)),0)</f>
        <v>0</v>
      </c>
      <c r="AA2153" s="15">
        <f>IFERROR(_xlfn.IFNA(VLOOKUP(Fullmath[[#This Row],[M4]],$H$2:$L2152,2,FALSE),VLOOKUP(Fullmath[[#This Row],[M4]],$H2154:$L$2227,2,FALSE)),0)</f>
        <v>0</v>
      </c>
      <c r="AB2153" s="16">
        <f>IFERROR(_xlfn.IFNA(VLOOKUP(Fullmath[[#This Row],[M4]],$H$2:$L2152,4,FALSE),VLOOKUP(Fullmath[[#This Row],[M4]],$H2154:$L$2227,4,FALSE)),0)</f>
        <v>0</v>
      </c>
      <c r="AE2153" s="15">
        <f>IFERROR(_xlfn.IFNA(VLOOKUP(Fullmath[[#This Row],[M5]],$H$2:$L2152,2,FALSE),VLOOKUP(Fullmath[[#This Row],[M5]],$H2154:$L$2227,2,FALSE)),0)</f>
        <v>0</v>
      </c>
      <c r="AF2153" s="16">
        <f>IFERROR(_xlfn.IFNA(VLOOKUP(Fullmath[[#This Row],[M5]],$H$2:$L2152,4,FALSE),VLOOKUP(Fullmath[[#This Row],[M5]],$H2154:$L$2227,4,FALSE)),0)</f>
        <v>0</v>
      </c>
      <c r="AI2153" s="15">
        <f>IFERROR(_xlfn.IFNA(VLOOKUP(Fullmath[[#This Row],[M6]],$H$2:$L2152,2,FALSE),VLOOKUP(Fullmath[[#This Row],[M6]],$H2154:$L$2227,2,FALSE)),0)</f>
        <v>0</v>
      </c>
      <c r="AJ2153" s="16">
        <f>IFERROR(_xlfn.IFNA(VLOOKUP(Fullmath[[#This Row],[M6]],$H$2:$L2152,4,FALSE),VLOOKUP(Fullmath[[#This Row],[M6]],$H2154:$L$2227,4,FALSE)),0)</f>
        <v>0</v>
      </c>
      <c r="AM2153" s="6">
        <f>(IFERROR(VLOOKUP(AK2153,Components[[Name]:[Price]],2,FALSE),0))</f>
        <v>0</v>
      </c>
      <c r="AP2153" s="6">
        <f>(IFERROR(VLOOKUP(AN2153,Components[[Name]:[Price]],2,FALSE),0))</f>
        <v>0</v>
      </c>
      <c r="AS2153" s="6">
        <f>(IFERROR(VLOOKUP(AQ2153,Components[[Name]:[Price]],2,FALSE),0))</f>
        <v>0</v>
      </c>
      <c r="AV2153" s="6">
        <f>(IFERROR(VLOOKUP(AT2153,Components[[Name]:[Price]],2,FALSE),0))</f>
        <v>0</v>
      </c>
      <c r="AY2153" s="6">
        <f>(IFERROR(VLOOKUP(AW2153,Components[[Name]:[Price]],2,FALSE),0))</f>
        <v>0</v>
      </c>
      <c r="BB2153" s="6">
        <f>(IFERROR(VLOOKUP(AZ2153,Components[[Name]:[Price]],2,FALSE),0))</f>
        <v>0</v>
      </c>
    </row>
    <row r="2154" spans="9:54" x14ac:dyDescent="0.2">
      <c r="I2154" s="7" t="e">
        <f>Fullmath[[#This Row],[Total CP]]/Fullmath[[#This Row],[Quantity]]</f>
        <v>#DIV/0!</v>
      </c>
      <c r="J215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4" s="6" t="e">
        <f>Fullmath[[#This Row],[Mat Cost]]/Fullmath[[#This Row],[Quantity]]</f>
        <v>#DIV/0!</v>
      </c>
      <c r="L215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4" s="14"/>
      <c r="O2154" s="15">
        <f>IFERROR(_xlfn.IFNA(VLOOKUP(Fullmath[[#This Row],[M1]],$H$2:$L2153,2,FALSE),VLOOKUP(Fullmath[[#This Row],[M1]],$H2155:$L$2227,2,FALSE)),0)</f>
        <v>0</v>
      </c>
      <c r="P2154" s="16">
        <f>IFERROR(_xlfn.IFNA(VLOOKUP(Fullmath[[#This Row],[M1]],$H$2:$L2153,4,FALSE),VLOOKUP(Fullmath[[#This Row],[M1]],$H2155:$L$2227,4,FALSE)),0)</f>
        <v>0</v>
      </c>
      <c r="S2154" s="15">
        <f>IFERROR(_xlfn.IFNA(VLOOKUP(Fullmath[[#This Row],[M2]],$H$2:$L2153,2,FALSE),VLOOKUP(Fullmath[[#This Row],[M2]],$H2155:$L$2227,2,FALSE)),0)</f>
        <v>0</v>
      </c>
      <c r="T2154" s="16">
        <f>IFERROR(_xlfn.IFNA(VLOOKUP(Fullmath[[#This Row],[M2]],$H$2:$L2153,4,FALSE),VLOOKUP(Fullmath[[#This Row],[M2]],$H2155:$L$2227,4,FALSE)),0)</f>
        <v>0</v>
      </c>
      <c r="W2154" s="15">
        <f>IFERROR(_xlfn.IFNA(VLOOKUP(Fullmath[[#This Row],[M3]],$H$2:$L2153,2,FALSE),VLOOKUP(Fullmath[[#This Row],[M3]],$H2155:$L$2227,2,FALSE)),0)</f>
        <v>0</v>
      </c>
      <c r="X2154" s="16">
        <f>IFERROR(_xlfn.IFNA(VLOOKUP(Fullmath[[#This Row],[M3]],$H$2:$L2153,4,FALSE),VLOOKUP(Fullmath[[#This Row],[M3]],$H2155:$L$2227,4,FALSE)),0)</f>
        <v>0</v>
      </c>
      <c r="AA2154" s="15">
        <f>IFERROR(_xlfn.IFNA(VLOOKUP(Fullmath[[#This Row],[M4]],$H$2:$L2153,2,FALSE),VLOOKUP(Fullmath[[#This Row],[M4]],$H2155:$L$2227,2,FALSE)),0)</f>
        <v>0</v>
      </c>
      <c r="AB2154" s="16">
        <f>IFERROR(_xlfn.IFNA(VLOOKUP(Fullmath[[#This Row],[M4]],$H$2:$L2153,4,FALSE),VLOOKUP(Fullmath[[#This Row],[M4]],$H2155:$L$2227,4,FALSE)),0)</f>
        <v>0</v>
      </c>
      <c r="AE2154" s="15">
        <f>IFERROR(_xlfn.IFNA(VLOOKUP(Fullmath[[#This Row],[M5]],$H$2:$L2153,2,FALSE),VLOOKUP(Fullmath[[#This Row],[M5]],$H2155:$L$2227,2,FALSE)),0)</f>
        <v>0</v>
      </c>
      <c r="AF2154" s="16">
        <f>IFERROR(_xlfn.IFNA(VLOOKUP(Fullmath[[#This Row],[M5]],$H$2:$L2153,4,FALSE),VLOOKUP(Fullmath[[#This Row],[M5]],$H2155:$L$2227,4,FALSE)),0)</f>
        <v>0</v>
      </c>
      <c r="AI2154" s="15">
        <f>IFERROR(_xlfn.IFNA(VLOOKUP(Fullmath[[#This Row],[M6]],$H$2:$L2153,2,FALSE),VLOOKUP(Fullmath[[#This Row],[M6]],$H2155:$L$2227,2,FALSE)),0)</f>
        <v>0</v>
      </c>
      <c r="AJ2154" s="16">
        <f>IFERROR(_xlfn.IFNA(VLOOKUP(Fullmath[[#This Row],[M6]],$H$2:$L2153,4,FALSE),VLOOKUP(Fullmath[[#This Row],[M6]],$H2155:$L$2227,4,FALSE)),0)</f>
        <v>0</v>
      </c>
      <c r="AM2154" s="6">
        <f>(IFERROR(VLOOKUP(AK2154,Components[[Name]:[Price]],2,FALSE),0))</f>
        <v>0</v>
      </c>
      <c r="AP2154" s="6">
        <f>(IFERROR(VLOOKUP(AN2154,Components[[Name]:[Price]],2,FALSE),0))</f>
        <v>0</v>
      </c>
      <c r="AS2154" s="6">
        <f>(IFERROR(VLOOKUP(AQ2154,Components[[Name]:[Price]],2,FALSE),0))</f>
        <v>0</v>
      </c>
      <c r="AV2154" s="6">
        <f>(IFERROR(VLOOKUP(AT2154,Components[[Name]:[Price]],2,FALSE),0))</f>
        <v>0</v>
      </c>
      <c r="AY2154" s="6">
        <f>(IFERROR(VLOOKUP(AW2154,Components[[Name]:[Price]],2,FALSE),0))</f>
        <v>0</v>
      </c>
      <c r="BB2154" s="6">
        <f>(IFERROR(VLOOKUP(AZ2154,Components[[Name]:[Price]],2,FALSE),0))</f>
        <v>0</v>
      </c>
    </row>
    <row r="2155" spans="9:54" x14ac:dyDescent="0.2">
      <c r="I2155" s="7" t="e">
        <f>Fullmath[[#This Row],[Total CP]]/Fullmath[[#This Row],[Quantity]]</f>
        <v>#DIV/0!</v>
      </c>
      <c r="J215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5" s="6" t="e">
        <f>Fullmath[[#This Row],[Mat Cost]]/Fullmath[[#This Row],[Quantity]]</f>
        <v>#DIV/0!</v>
      </c>
      <c r="L215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5" s="14"/>
      <c r="O2155" s="15">
        <f>IFERROR(_xlfn.IFNA(VLOOKUP(Fullmath[[#This Row],[M1]],$H$2:$L2154,2,FALSE),VLOOKUP(Fullmath[[#This Row],[M1]],$H2156:$L$2227,2,FALSE)),0)</f>
        <v>0</v>
      </c>
      <c r="P2155" s="16">
        <f>IFERROR(_xlfn.IFNA(VLOOKUP(Fullmath[[#This Row],[M1]],$H$2:$L2154,4,FALSE),VLOOKUP(Fullmath[[#This Row],[M1]],$H2156:$L$2227,4,FALSE)),0)</f>
        <v>0</v>
      </c>
      <c r="S2155" s="15">
        <f>IFERROR(_xlfn.IFNA(VLOOKUP(Fullmath[[#This Row],[M2]],$H$2:$L2154,2,FALSE),VLOOKUP(Fullmath[[#This Row],[M2]],$H2156:$L$2227,2,FALSE)),0)</f>
        <v>0</v>
      </c>
      <c r="T2155" s="16">
        <f>IFERROR(_xlfn.IFNA(VLOOKUP(Fullmath[[#This Row],[M2]],$H$2:$L2154,4,FALSE),VLOOKUP(Fullmath[[#This Row],[M2]],$H2156:$L$2227,4,FALSE)),0)</f>
        <v>0</v>
      </c>
      <c r="W2155" s="15">
        <f>IFERROR(_xlfn.IFNA(VLOOKUP(Fullmath[[#This Row],[M3]],$H$2:$L2154,2,FALSE),VLOOKUP(Fullmath[[#This Row],[M3]],$H2156:$L$2227,2,FALSE)),0)</f>
        <v>0</v>
      </c>
      <c r="X2155" s="16">
        <f>IFERROR(_xlfn.IFNA(VLOOKUP(Fullmath[[#This Row],[M3]],$H$2:$L2154,4,FALSE),VLOOKUP(Fullmath[[#This Row],[M3]],$H2156:$L$2227,4,FALSE)),0)</f>
        <v>0</v>
      </c>
      <c r="AA2155" s="15">
        <f>IFERROR(_xlfn.IFNA(VLOOKUP(Fullmath[[#This Row],[M4]],$H$2:$L2154,2,FALSE),VLOOKUP(Fullmath[[#This Row],[M4]],$H2156:$L$2227,2,FALSE)),0)</f>
        <v>0</v>
      </c>
      <c r="AB2155" s="16">
        <f>IFERROR(_xlfn.IFNA(VLOOKUP(Fullmath[[#This Row],[M4]],$H$2:$L2154,4,FALSE),VLOOKUP(Fullmath[[#This Row],[M4]],$H2156:$L$2227,4,FALSE)),0)</f>
        <v>0</v>
      </c>
      <c r="AE2155" s="15">
        <f>IFERROR(_xlfn.IFNA(VLOOKUP(Fullmath[[#This Row],[M5]],$H$2:$L2154,2,FALSE),VLOOKUP(Fullmath[[#This Row],[M5]],$H2156:$L$2227,2,FALSE)),0)</f>
        <v>0</v>
      </c>
      <c r="AF2155" s="16">
        <f>IFERROR(_xlfn.IFNA(VLOOKUP(Fullmath[[#This Row],[M5]],$H$2:$L2154,4,FALSE),VLOOKUP(Fullmath[[#This Row],[M5]],$H2156:$L$2227,4,FALSE)),0)</f>
        <v>0</v>
      </c>
      <c r="AI2155" s="15">
        <f>IFERROR(_xlfn.IFNA(VLOOKUP(Fullmath[[#This Row],[M6]],$H$2:$L2154,2,FALSE),VLOOKUP(Fullmath[[#This Row],[M6]],$H2156:$L$2227,2,FALSE)),0)</f>
        <v>0</v>
      </c>
      <c r="AJ2155" s="16">
        <f>IFERROR(_xlfn.IFNA(VLOOKUP(Fullmath[[#This Row],[M6]],$H$2:$L2154,4,FALSE),VLOOKUP(Fullmath[[#This Row],[M6]],$H2156:$L$2227,4,FALSE)),0)</f>
        <v>0</v>
      </c>
      <c r="AM2155" s="6">
        <f>(IFERROR(VLOOKUP(AK2155,Components[[Name]:[Price]],2,FALSE),0))</f>
        <v>0</v>
      </c>
      <c r="AP2155" s="6">
        <f>(IFERROR(VLOOKUP(AN2155,Components[[Name]:[Price]],2,FALSE),0))</f>
        <v>0</v>
      </c>
      <c r="AS2155" s="6">
        <f>(IFERROR(VLOOKUP(AQ2155,Components[[Name]:[Price]],2,FALSE),0))</f>
        <v>0</v>
      </c>
      <c r="AV2155" s="6">
        <f>(IFERROR(VLOOKUP(AT2155,Components[[Name]:[Price]],2,FALSE),0))</f>
        <v>0</v>
      </c>
      <c r="AY2155" s="6">
        <f>(IFERROR(VLOOKUP(AW2155,Components[[Name]:[Price]],2,FALSE),0))</f>
        <v>0</v>
      </c>
      <c r="BB2155" s="6">
        <f>(IFERROR(VLOOKUP(AZ2155,Components[[Name]:[Price]],2,FALSE),0))</f>
        <v>0</v>
      </c>
    </row>
    <row r="2156" spans="9:54" x14ac:dyDescent="0.2">
      <c r="I2156" s="7" t="e">
        <f>Fullmath[[#This Row],[Total CP]]/Fullmath[[#This Row],[Quantity]]</f>
        <v>#DIV/0!</v>
      </c>
      <c r="J215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6" s="6" t="e">
        <f>Fullmath[[#This Row],[Mat Cost]]/Fullmath[[#This Row],[Quantity]]</f>
        <v>#DIV/0!</v>
      </c>
      <c r="L215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6" s="14"/>
      <c r="O2156" s="15">
        <f>IFERROR(_xlfn.IFNA(VLOOKUP(Fullmath[[#This Row],[M1]],$H$2:$L2155,2,FALSE),VLOOKUP(Fullmath[[#This Row],[M1]],$H2157:$L$2227,2,FALSE)),0)</f>
        <v>0</v>
      </c>
      <c r="P2156" s="16">
        <f>IFERROR(_xlfn.IFNA(VLOOKUP(Fullmath[[#This Row],[M1]],$H$2:$L2155,4,FALSE),VLOOKUP(Fullmath[[#This Row],[M1]],$H2157:$L$2227,4,FALSE)),0)</f>
        <v>0</v>
      </c>
      <c r="S2156" s="15">
        <f>IFERROR(_xlfn.IFNA(VLOOKUP(Fullmath[[#This Row],[M2]],$H$2:$L2155,2,FALSE),VLOOKUP(Fullmath[[#This Row],[M2]],$H2157:$L$2227,2,FALSE)),0)</f>
        <v>0</v>
      </c>
      <c r="T2156" s="16">
        <f>IFERROR(_xlfn.IFNA(VLOOKUP(Fullmath[[#This Row],[M2]],$H$2:$L2155,4,FALSE),VLOOKUP(Fullmath[[#This Row],[M2]],$H2157:$L$2227,4,FALSE)),0)</f>
        <v>0</v>
      </c>
      <c r="W2156" s="15">
        <f>IFERROR(_xlfn.IFNA(VLOOKUP(Fullmath[[#This Row],[M3]],$H$2:$L2155,2,FALSE),VLOOKUP(Fullmath[[#This Row],[M3]],$H2157:$L$2227,2,FALSE)),0)</f>
        <v>0</v>
      </c>
      <c r="X2156" s="16">
        <f>IFERROR(_xlfn.IFNA(VLOOKUP(Fullmath[[#This Row],[M3]],$H$2:$L2155,4,FALSE),VLOOKUP(Fullmath[[#This Row],[M3]],$H2157:$L$2227,4,FALSE)),0)</f>
        <v>0</v>
      </c>
      <c r="AA2156" s="15">
        <f>IFERROR(_xlfn.IFNA(VLOOKUP(Fullmath[[#This Row],[M4]],$H$2:$L2155,2,FALSE),VLOOKUP(Fullmath[[#This Row],[M4]],$H2157:$L$2227,2,FALSE)),0)</f>
        <v>0</v>
      </c>
      <c r="AB2156" s="16">
        <f>IFERROR(_xlfn.IFNA(VLOOKUP(Fullmath[[#This Row],[M4]],$H$2:$L2155,4,FALSE),VLOOKUP(Fullmath[[#This Row],[M4]],$H2157:$L$2227,4,FALSE)),0)</f>
        <v>0</v>
      </c>
      <c r="AE2156" s="15">
        <f>IFERROR(_xlfn.IFNA(VLOOKUP(Fullmath[[#This Row],[M5]],$H$2:$L2155,2,FALSE),VLOOKUP(Fullmath[[#This Row],[M5]],$H2157:$L$2227,2,FALSE)),0)</f>
        <v>0</v>
      </c>
      <c r="AF2156" s="16">
        <f>IFERROR(_xlfn.IFNA(VLOOKUP(Fullmath[[#This Row],[M5]],$H$2:$L2155,4,FALSE),VLOOKUP(Fullmath[[#This Row],[M5]],$H2157:$L$2227,4,FALSE)),0)</f>
        <v>0</v>
      </c>
      <c r="AI2156" s="15">
        <f>IFERROR(_xlfn.IFNA(VLOOKUP(Fullmath[[#This Row],[M6]],$H$2:$L2155,2,FALSE),VLOOKUP(Fullmath[[#This Row],[M6]],$H2157:$L$2227,2,FALSE)),0)</f>
        <v>0</v>
      </c>
      <c r="AJ2156" s="16">
        <f>IFERROR(_xlfn.IFNA(VLOOKUP(Fullmath[[#This Row],[M6]],$H$2:$L2155,4,FALSE),VLOOKUP(Fullmath[[#This Row],[M6]],$H2157:$L$2227,4,FALSE)),0)</f>
        <v>0</v>
      </c>
      <c r="AM2156" s="6">
        <f>(IFERROR(VLOOKUP(AK2156,Components[[Name]:[Price]],2,FALSE),0))</f>
        <v>0</v>
      </c>
      <c r="AP2156" s="6">
        <f>(IFERROR(VLOOKUP(AN2156,Components[[Name]:[Price]],2,FALSE),0))</f>
        <v>0</v>
      </c>
      <c r="AS2156" s="6">
        <f>(IFERROR(VLOOKUP(AQ2156,Components[[Name]:[Price]],2,FALSE),0))</f>
        <v>0</v>
      </c>
      <c r="AV2156" s="6">
        <f>(IFERROR(VLOOKUP(AT2156,Components[[Name]:[Price]],2,FALSE),0))</f>
        <v>0</v>
      </c>
      <c r="AY2156" s="6">
        <f>(IFERROR(VLOOKUP(AW2156,Components[[Name]:[Price]],2,FALSE),0))</f>
        <v>0</v>
      </c>
      <c r="BB2156" s="6">
        <f>(IFERROR(VLOOKUP(AZ2156,Components[[Name]:[Price]],2,FALSE),0))</f>
        <v>0</v>
      </c>
    </row>
    <row r="2157" spans="9:54" x14ac:dyDescent="0.2">
      <c r="I2157" s="7" t="e">
        <f>Fullmath[[#This Row],[Total CP]]/Fullmath[[#This Row],[Quantity]]</f>
        <v>#DIV/0!</v>
      </c>
      <c r="J215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7" s="6" t="e">
        <f>Fullmath[[#This Row],[Mat Cost]]/Fullmath[[#This Row],[Quantity]]</f>
        <v>#DIV/0!</v>
      </c>
      <c r="L215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7" s="14"/>
      <c r="O2157" s="15">
        <f>IFERROR(_xlfn.IFNA(VLOOKUP(Fullmath[[#This Row],[M1]],$H$2:$L2156,2,FALSE),VLOOKUP(Fullmath[[#This Row],[M1]],$H2158:$L$2227,2,FALSE)),0)</f>
        <v>0</v>
      </c>
      <c r="P2157" s="16">
        <f>IFERROR(_xlfn.IFNA(VLOOKUP(Fullmath[[#This Row],[M1]],$H$2:$L2156,4,FALSE),VLOOKUP(Fullmath[[#This Row],[M1]],$H2158:$L$2227,4,FALSE)),0)</f>
        <v>0</v>
      </c>
      <c r="S2157" s="15">
        <f>IFERROR(_xlfn.IFNA(VLOOKUP(Fullmath[[#This Row],[M2]],$H$2:$L2156,2,FALSE),VLOOKUP(Fullmath[[#This Row],[M2]],$H2158:$L$2227,2,FALSE)),0)</f>
        <v>0</v>
      </c>
      <c r="T2157" s="16">
        <f>IFERROR(_xlfn.IFNA(VLOOKUP(Fullmath[[#This Row],[M2]],$H$2:$L2156,4,FALSE),VLOOKUP(Fullmath[[#This Row],[M2]],$H2158:$L$2227,4,FALSE)),0)</f>
        <v>0</v>
      </c>
      <c r="W2157" s="15">
        <f>IFERROR(_xlfn.IFNA(VLOOKUP(Fullmath[[#This Row],[M3]],$H$2:$L2156,2,FALSE),VLOOKUP(Fullmath[[#This Row],[M3]],$H2158:$L$2227,2,FALSE)),0)</f>
        <v>0</v>
      </c>
      <c r="X2157" s="16">
        <f>IFERROR(_xlfn.IFNA(VLOOKUP(Fullmath[[#This Row],[M3]],$H$2:$L2156,4,FALSE),VLOOKUP(Fullmath[[#This Row],[M3]],$H2158:$L$2227,4,FALSE)),0)</f>
        <v>0</v>
      </c>
      <c r="AA2157" s="15">
        <f>IFERROR(_xlfn.IFNA(VLOOKUP(Fullmath[[#This Row],[M4]],$H$2:$L2156,2,FALSE),VLOOKUP(Fullmath[[#This Row],[M4]],$H2158:$L$2227,2,FALSE)),0)</f>
        <v>0</v>
      </c>
      <c r="AB2157" s="16">
        <f>IFERROR(_xlfn.IFNA(VLOOKUP(Fullmath[[#This Row],[M4]],$H$2:$L2156,4,FALSE),VLOOKUP(Fullmath[[#This Row],[M4]],$H2158:$L$2227,4,FALSE)),0)</f>
        <v>0</v>
      </c>
      <c r="AE2157" s="15">
        <f>IFERROR(_xlfn.IFNA(VLOOKUP(Fullmath[[#This Row],[M5]],$H$2:$L2156,2,FALSE),VLOOKUP(Fullmath[[#This Row],[M5]],$H2158:$L$2227,2,FALSE)),0)</f>
        <v>0</v>
      </c>
      <c r="AF2157" s="16">
        <f>IFERROR(_xlfn.IFNA(VLOOKUP(Fullmath[[#This Row],[M5]],$H$2:$L2156,4,FALSE),VLOOKUP(Fullmath[[#This Row],[M5]],$H2158:$L$2227,4,FALSE)),0)</f>
        <v>0</v>
      </c>
      <c r="AI2157" s="15">
        <f>IFERROR(_xlfn.IFNA(VLOOKUP(Fullmath[[#This Row],[M6]],$H$2:$L2156,2,FALSE),VLOOKUP(Fullmath[[#This Row],[M6]],$H2158:$L$2227,2,FALSE)),0)</f>
        <v>0</v>
      </c>
      <c r="AJ2157" s="16">
        <f>IFERROR(_xlfn.IFNA(VLOOKUP(Fullmath[[#This Row],[M6]],$H$2:$L2156,4,FALSE),VLOOKUP(Fullmath[[#This Row],[M6]],$H2158:$L$2227,4,FALSE)),0)</f>
        <v>0</v>
      </c>
      <c r="AM2157" s="6">
        <f>(IFERROR(VLOOKUP(AK2157,Components[[Name]:[Price]],2,FALSE),0))</f>
        <v>0</v>
      </c>
      <c r="AP2157" s="6">
        <f>(IFERROR(VLOOKUP(AN2157,Components[[Name]:[Price]],2,FALSE),0))</f>
        <v>0</v>
      </c>
      <c r="AS2157" s="6">
        <f>(IFERROR(VLOOKUP(AQ2157,Components[[Name]:[Price]],2,FALSE),0))</f>
        <v>0</v>
      </c>
      <c r="AV2157" s="6">
        <f>(IFERROR(VLOOKUP(AT2157,Components[[Name]:[Price]],2,FALSE),0))</f>
        <v>0</v>
      </c>
      <c r="AY2157" s="6">
        <f>(IFERROR(VLOOKUP(AW2157,Components[[Name]:[Price]],2,FALSE),0))</f>
        <v>0</v>
      </c>
      <c r="BB2157" s="6">
        <f>(IFERROR(VLOOKUP(AZ2157,Components[[Name]:[Price]],2,FALSE),0))</f>
        <v>0</v>
      </c>
    </row>
    <row r="2158" spans="9:54" x14ac:dyDescent="0.2">
      <c r="I2158" s="7" t="e">
        <f>Fullmath[[#This Row],[Total CP]]/Fullmath[[#This Row],[Quantity]]</f>
        <v>#DIV/0!</v>
      </c>
      <c r="J215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8" s="6" t="e">
        <f>Fullmath[[#This Row],[Mat Cost]]/Fullmath[[#This Row],[Quantity]]</f>
        <v>#DIV/0!</v>
      </c>
      <c r="L215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8" s="14"/>
      <c r="O2158" s="15">
        <f>IFERROR(_xlfn.IFNA(VLOOKUP(Fullmath[[#This Row],[M1]],$H$2:$L2157,2,FALSE),VLOOKUP(Fullmath[[#This Row],[M1]],$H2159:$L$2227,2,FALSE)),0)</f>
        <v>0</v>
      </c>
      <c r="P2158" s="16">
        <f>IFERROR(_xlfn.IFNA(VLOOKUP(Fullmath[[#This Row],[M1]],$H$2:$L2157,4,FALSE),VLOOKUP(Fullmath[[#This Row],[M1]],$H2159:$L$2227,4,FALSE)),0)</f>
        <v>0</v>
      </c>
      <c r="S2158" s="15">
        <f>IFERROR(_xlfn.IFNA(VLOOKUP(Fullmath[[#This Row],[M2]],$H$2:$L2157,2,FALSE),VLOOKUP(Fullmath[[#This Row],[M2]],$H2159:$L$2227,2,FALSE)),0)</f>
        <v>0</v>
      </c>
      <c r="T2158" s="16">
        <f>IFERROR(_xlfn.IFNA(VLOOKUP(Fullmath[[#This Row],[M2]],$H$2:$L2157,4,FALSE),VLOOKUP(Fullmath[[#This Row],[M2]],$H2159:$L$2227,4,FALSE)),0)</f>
        <v>0</v>
      </c>
      <c r="W2158" s="15">
        <f>IFERROR(_xlfn.IFNA(VLOOKUP(Fullmath[[#This Row],[M3]],$H$2:$L2157,2,FALSE),VLOOKUP(Fullmath[[#This Row],[M3]],$H2159:$L$2227,2,FALSE)),0)</f>
        <v>0</v>
      </c>
      <c r="X2158" s="16">
        <f>IFERROR(_xlfn.IFNA(VLOOKUP(Fullmath[[#This Row],[M3]],$H$2:$L2157,4,FALSE),VLOOKUP(Fullmath[[#This Row],[M3]],$H2159:$L$2227,4,FALSE)),0)</f>
        <v>0</v>
      </c>
      <c r="AA2158" s="15">
        <f>IFERROR(_xlfn.IFNA(VLOOKUP(Fullmath[[#This Row],[M4]],$H$2:$L2157,2,FALSE),VLOOKUP(Fullmath[[#This Row],[M4]],$H2159:$L$2227,2,FALSE)),0)</f>
        <v>0</v>
      </c>
      <c r="AB2158" s="16">
        <f>IFERROR(_xlfn.IFNA(VLOOKUP(Fullmath[[#This Row],[M4]],$H$2:$L2157,4,FALSE),VLOOKUP(Fullmath[[#This Row],[M4]],$H2159:$L$2227,4,FALSE)),0)</f>
        <v>0</v>
      </c>
      <c r="AE2158" s="15">
        <f>IFERROR(_xlfn.IFNA(VLOOKUP(Fullmath[[#This Row],[M5]],$H$2:$L2157,2,FALSE),VLOOKUP(Fullmath[[#This Row],[M5]],$H2159:$L$2227,2,FALSE)),0)</f>
        <v>0</v>
      </c>
      <c r="AF2158" s="16">
        <f>IFERROR(_xlfn.IFNA(VLOOKUP(Fullmath[[#This Row],[M5]],$H$2:$L2157,4,FALSE),VLOOKUP(Fullmath[[#This Row],[M5]],$H2159:$L$2227,4,FALSE)),0)</f>
        <v>0</v>
      </c>
      <c r="AI2158" s="15">
        <f>IFERROR(_xlfn.IFNA(VLOOKUP(Fullmath[[#This Row],[M6]],$H$2:$L2157,2,FALSE),VLOOKUP(Fullmath[[#This Row],[M6]],$H2159:$L$2227,2,FALSE)),0)</f>
        <v>0</v>
      </c>
      <c r="AJ2158" s="16">
        <f>IFERROR(_xlfn.IFNA(VLOOKUP(Fullmath[[#This Row],[M6]],$H$2:$L2157,4,FALSE),VLOOKUP(Fullmath[[#This Row],[M6]],$H2159:$L$2227,4,FALSE)),0)</f>
        <v>0</v>
      </c>
      <c r="AM2158" s="6">
        <f>(IFERROR(VLOOKUP(AK2158,Components[[Name]:[Price]],2,FALSE),0))</f>
        <v>0</v>
      </c>
      <c r="AP2158" s="6">
        <f>(IFERROR(VLOOKUP(AN2158,Components[[Name]:[Price]],2,FALSE),0))</f>
        <v>0</v>
      </c>
      <c r="AS2158" s="6">
        <f>(IFERROR(VLOOKUP(AQ2158,Components[[Name]:[Price]],2,FALSE),0))</f>
        <v>0</v>
      </c>
      <c r="AV2158" s="6">
        <f>(IFERROR(VLOOKUP(AT2158,Components[[Name]:[Price]],2,FALSE),0))</f>
        <v>0</v>
      </c>
      <c r="AY2158" s="6">
        <f>(IFERROR(VLOOKUP(AW2158,Components[[Name]:[Price]],2,FALSE),0))</f>
        <v>0</v>
      </c>
      <c r="BB2158" s="6">
        <f>(IFERROR(VLOOKUP(AZ2158,Components[[Name]:[Price]],2,FALSE),0))</f>
        <v>0</v>
      </c>
    </row>
    <row r="2159" spans="9:54" x14ac:dyDescent="0.2">
      <c r="I2159" s="7" t="e">
        <f>Fullmath[[#This Row],[Total CP]]/Fullmath[[#This Row],[Quantity]]</f>
        <v>#DIV/0!</v>
      </c>
      <c r="J215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59" s="6" t="e">
        <f>Fullmath[[#This Row],[Mat Cost]]/Fullmath[[#This Row],[Quantity]]</f>
        <v>#DIV/0!</v>
      </c>
      <c r="L215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59" s="14"/>
      <c r="O2159" s="15">
        <f>IFERROR(_xlfn.IFNA(VLOOKUP(Fullmath[[#This Row],[M1]],$H$2:$L2158,2,FALSE),VLOOKUP(Fullmath[[#This Row],[M1]],$H2160:$L$2227,2,FALSE)),0)</f>
        <v>0</v>
      </c>
      <c r="P2159" s="16">
        <f>IFERROR(_xlfn.IFNA(VLOOKUP(Fullmath[[#This Row],[M1]],$H$2:$L2158,4,FALSE),VLOOKUP(Fullmath[[#This Row],[M1]],$H2160:$L$2227,4,FALSE)),0)</f>
        <v>0</v>
      </c>
      <c r="S2159" s="15">
        <f>IFERROR(_xlfn.IFNA(VLOOKUP(Fullmath[[#This Row],[M2]],$H$2:$L2158,2,FALSE),VLOOKUP(Fullmath[[#This Row],[M2]],$H2160:$L$2227,2,FALSE)),0)</f>
        <v>0</v>
      </c>
      <c r="T2159" s="16">
        <f>IFERROR(_xlfn.IFNA(VLOOKUP(Fullmath[[#This Row],[M2]],$H$2:$L2158,4,FALSE),VLOOKUP(Fullmath[[#This Row],[M2]],$H2160:$L$2227,4,FALSE)),0)</f>
        <v>0</v>
      </c>
      <c r="W2159" s="15">
        <f>IFERROR(_xlfn.IFNA(VLOOKUP(Fullmath[[#This Row],[M3]],$H$2:$L2158,2,FALSE),VLOOKUP(Fullmath[[#This Row],[M3]],$H2160:$L$2227,2,FALSE)),0)</f>
        <v>0</v>
      </c>
      <c r="X2159" s="16">
        <f>IFERROR(_xlfn.IFNA(VLOOKUP(Fullmath[[#This Row],[M3]],$H$2:$L2158,4,FALSE),VLOOKUP(Fullmath[[#This Row],[M3]],$H2160:$L$2227,4,FALSE)),0)</f>
        <v>0</v>
      </c>
      <c r="AA2159" s="15">
        <f>IFERROR(_xlfn.IFNA(VLOOKUP(Fullmath[[#This Row],[M4]],$H$2:$L2158,2,FALSE),VLOOKUP(Fullmath[[#This Row],[M4]],$H2160:$L$2227,2,FALSE)),0)</f>
        <v>0</v>
      </c>
      <c r="AB2159" s="16">
        <f>IFERROR(_xlfn.IFNA(VLOOKUP(Fullmath[[#This Row],[M4]],$H$2:$L2158,4,FALSE),VLOOKUP(Fullmath[[#This Row],[M4]],$H2160:$L$2227,4,FALSE)),0)</f>
        <v>0</v>
      </c>
      <c r="AE2159" s="15">
        <f>IFERROR(_xlfn.IFNA(VLOOKUP(Fullmath[[#This Row],[M5]],$H$2:$L2158,2,FALSE),VLOOKUP(Fullmath[[#This Row],[M5]],$H2160:$L$2227,2,FALSE)),0)</f>
        <v>0</v>
      </c>
      <c r="AF2159" s="16">
        <f>IFERROR(_xlfn.IFNA(VLOOKUP(Fullmath[[#This Row],[M5]],$H$2:$L2158,4,FALSE),VLOOKUP(Fullmath[[#This Row],[M5]],$H2160:$L$2227,4,FALSE)),0)</f>
        <v>0</v>
      </c>
      <c r="AI2159" s="15">
        <f>IFERROR(_xlfn.IFNA(VLOOKUP(Fullmath[[#This Row],[M6]],$H$2:$L2158,2,FALSE),VLOOKUP(Fullmath[[#This Row],[M6]],$H2160:$L$2227,2,FALSE)),0)</f>
        <v>0</v>
      </c>
      <c r="AJ2159" s="16">
        <f>IFERROR(_xlfn.IFNA(VLOOKUP(Fullmath[[#This Row],[M6]],$H$2:$L2158,4,FALSE),VLOOKUP(Fullmath[[#This Row],[M6]],$H2160:$L$2227,4,FALSE)),0)</f>
        <v>0</v>
      </c>
      <c r="AM2159" s="6">
        <f>(IFERROR(VLOOKUP(AK2159,Components[[Name]:[Price]],2,FALSE),0))</f>
        <v>0</v>
      </c>
      <c r="AP2159" s="6">
        <f>(IFERROR(VLOOKUP(AN2159,Components[[Name]:[Price]],2,FALSE),0))</f>
        <v>0</v>
      </c>
      <c r="AS2159" s="6">
        <f>(IFERROR(VLOOKUP(AQ2159,Components[[Name]:[Price]],2,FALSE),0))</f>
        <v>0</v>
      </c>
      <c r="AV2159" s="6">
        <f>(IFERROR(VLOOKUP(AT2159,Components[[Name]:[Price]],2,FALSE),0))</f>
        <v>0</v>
      </c>
      <c r="AY2159" s="6">
        <f>(IFERROR(VLOOKUP(AW2159,Components[[Name]:[Price]],2,FALSE),0))</f>
        <v>0</v>
      </c>
      <c r="BB2159" s="6">
        <f>(IFERROR(VLOOKUP(AZ2159,Components[[Name]:[Price]],2,FALSE),0))</f>
        <v>0</v>
      </c>
    </row>
    <row r="2160" spans="9:54" x14ac:dyDescent="0.2">
      <c r="I2160" s="7" t="e">
        <f>Fullmath[[#This Row],[Total CP]]/Fullmath[[#This Row],[Quantity]]</f>
        <v>#DIV/0!</v>
      </c>
      <c r="J216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0" s="6" t="e">
        <f>Fullmath[[#This Row],[Mat Cost]]/Fullmath[[#This Row],[Quantity]]</f>
        <v>#DIV/0!</v>
      </c>
      <c r="L216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0" s="14"/>
      <c r="O2160" s="15">
        <f>IFERROR(_xlfn.IFNA(VLOOKUP(Fullmath[[#This Row],[M1]],$H$2:$L2159,2,FALSE),VLOOKUP(Fullmath[[#This Row],[M1]],$H2161:$L$2227,2,FALSE)),0)</f>
        <v>0</v>
      </c>
      <c r="P2160" s="16">
        <f>IFERROR(_xlfn.IFNA(VLOOKUP(Fullmath[[#This Row],[M1]],$H$2:$L2159,4,FALSE),VLOOKUP(Fullmath[[#This Row],[M1]],$H2161:$L$2227,4,FALSE)),0)</f>
        <v>0</v>
      </c>
      <c r="S2160" s="15">
        <f>IFERROR(_xlfn.IFNA(VLOOKUP(Fullmath[[#This Row],[M2]],$H$2:$L2159,2,FALSE),VLOOKUP(Fullmath[[#This Row],[M2]],$H2161:$L$2227,2,FALSE)),0)</f>
        <v>0</v>
      </c>
      <c r="T2160" s="16">
        <f>IFERROR(_xlfn.IFNA(VLOOKUP(Fullmath[[#This Row],[M2]],$H$2:$L2159,4,FALSE),VLOOKUP(Fullmath[[#This Row],[M2]],$H2161:$L$2227,4,FALSE)),0)</f>
        <v>0</v>
      </c>
      <c r="W2160" s="15">
        <f>IFERROR(_xlfn.IFNA(VLOOKUP(Fullmath[[#This Row],[M3]],$H$2:$L2159,2,FALSE),VLOOKUP(Fullmath[[#This Row],[M3]],$H2161:$L$2227,2,FALSE)),0)</f>
        <v>0</v>
      </c>
      <c r="X2160" s="16">
        <f>IFERROR(_xlfn.IFNA(VLOOKUP(Fullmath[[#This Row],[M3]],$H$2:$L2159,4,FALSE),VLOOKUP(Fullmath[[#This Row],[M3]],$H2161:$L$2227,4,FALSE)),0)</f>
        <v>0</v>
      </c>
      <c r="AA2160" s="15">
        <f>IFERROR(_xlfn.IFNA(VLOOKUP(Fullmath[[#This Row],[M4]],$H$2:$L2159,2,FALSE),VLOOKUP(Fullmath[[#This Row],[M4]],$H2161:$L$2227,2,FALSE)),0)</f>
        <v>0</v>
      </c>
      <c r="AB2160" s="16">
        <f>IFERROR(_xlfn.IFNA(VLOOKUP(Fullmath[[#This Row],[M4]],$H$2:$L2159,4,FALSE),VLOOKUP(Fullmath[[#This Row],[M4]],$H2161:$L$2227,4,FALSE)),0)</f>
        <v>0</v>
      </c>
      <c r="AE2160" s="15">
        <f>IFERROR(_xlfn.IFNA(VLOOKUP(Fullmath[[#This Row],[M5]],$H$2:$L2159,2,FALSE),VLOOKUP(Fullmath[[#This Row],[M5]],$H2161:$L$2227,2,FALSE)),0)</f>
        <v>0</v>
      </c>
      <c r="AF2160" s="16">
        <f>IFERROR(_xlfn.IFNA(VLOOKUP(Fullmath[[#This Row],[M5]],$H$2:$L2159,4,FALSE),VLOOKUP(Fullmath[[#This Row],[M5]],$H2161:$L$2227,4,FALSE)),0)</f>
        <v>0</v>
      </c>
      <c r="AI2160" s="15">
        <f>IFERROR(_xlfn.IFNA(VLOOKUP(Fullmath[[#This Row],[M6]],$H$2:$L2159,2,FALSE),VLOOKUP(Fullmath[[#This Row],[M6]],$H2161:$L$2227,2,FALSE)),0)</f>
        <v>0</v>
      </c>
      <c r="AJ2160" s="16">
        <f>IFERROR(_xlfn.IFNA(VLOOKUP(Fullmath[[#This Row],[M6]],$H$2:$L2159,4,FALSE),VLOOKUP(Fullmath[[#This Row],[M6]],$H2161:$L$2227,4,FALSE)),0)</f>
        <v>0</v>
      </c>
      <c r="AM2160" s="6">
        <f>(IFERROR(VLOOKUP(AK2160,Components[[Name]:[Price]],2,FALSE),0))</f>
        <v>0</v>
      </c>
      <c r="AP2160" s="6">
        <f>(IFERROR(VLOOKUP(AN2160,Components[[Name]:[Price]],2,FALSE),0))</f>
        <v>0</v>
      </c>
      <c r="AS2160" s="6">
        <f>(IFERROR(VLOOKUP(AQ2160,Components[[Name]:[Price]],2,FALSE),0))</f>
        <v>0</v>
      </c>
      <c r="AV2160" s="6">
        <f>(IFERROR(VLOOKUP(AT2160,Components[[Name]:[Price]],2,FALSE),0))</f>
        <v>0</v>
      </c>
      <c r="AY2160" s="6">
        <f>(IFERROR(VLOOKUP(AW2160,Components[[Name]:[Price]],2,FALSE),0))</f>
        <v>0</v>
      </c>
      <c r="BB2160" s="6">
        <f>(IFERROR(VLOOKUP(AZ2160,Components[[Name]:[Price]],2,FALSE),0))</f>
        <v>0</v>
      </c>
    </row>
    <row r="2161" spans="9:54" x14ac:dyDescent="0.2">
      <c r="I2161" s="7" t="e">
        <f>Fullmath[[#This Row],[Total CP]]/Fullmath[[#This Row],[Quantity]]</f>
        <v>#DIV/0!</v>
      </c>
      <c r="J216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1" s="6" t="e">
        <f>Fullmath[[#This Row],[Mat Cost]]/Fullmath[[#This Row],[Quantity]]</f>
        <v>#DIV/0!</v>
      </c>
      <c r="L216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1" s="14"/>
      <c r="O2161" s="15">
        <f>IFERROR(_xlfn.IFNA(VLOOKUP(Fullmath[[#This Row],[M1]],$H$2:$L2160,2,FALSE),VLOOKUP(Fullmath[[#This Row],[M1]],$H2162:$L$2227,2,FALSE)),0)</f>
        <v>0</v>
      </c>
      <c r="P2161" s="16">
        <f>IFERROR(_xlfn.IFNA(VLOOKUP(Fullmath[[#This Row],[M1]],$H$2:$L2160,4,FALSE),VLOOKUP(Fullmath[[#This Row],[M1]],$H2162:$L$2227,4,FALSE)),0)</f>
        <v>0</v>
      </c>
      <c r="S2161" s="15">
        <f>IFERROR(_xlfn.IFNA(VLOOKUP(Fullmath[[#This Row],[M2]],$H$2:$L2160,2,FALSE),VLOOKUP(Fullmath[[#This Row],[M2]],$H2162:$L$2227,2,FALSE)),0)</f>
        <v>0</v>
      </c>
      <c r="T2161" s="16">
        <f>IFERROR(_xlfn.IFNA(VLOOKUP(Fullmath[[#This Row],[M2]],$H$2:$L2160,4,FALSE),VLOOKUP(Fullmath[[#This Row],[M2]],$H2162:$L$2227,4,FALSE)),0)</f>
        <v>0</v>
      </c>
      <c r="W2161" s="15">
        <f>IFERROR(_xlfn.IFNA(VLOOKUP(Fullmath[[#This Row],[M3]],$H$2:$L2160,2,FALSE),VLOOKUP(Fullmath[[#This Row],[M3]],$H2162:$L$2227,2,FALSE)),0)</f>
        <v>0</v>
      </c>
      <c r="X2161" s="16">
        <f>IFERROR(_xlfn.IFNA(VLOOKUP(Fullmath[[#This Row],[M3]],$H$2:$L2160,4,FALSE),VLOOKUP(Fullmath[[#This Row],[M3]],$H2162:$L$2227,4,FALSE)),0)</f>
        <v>0</v>
      </c>
      <c r="AA2161" s="15">
        <f>IFERROR(_xlfn.IFNA(VLOOKUP(Fullmath[[#This Row],[M4]],$H$2:$L2160,2,FALSE),VLOOKUP(Fullmath[[#This Row],[M4]],$H2162:$L$2227,2,FALSE)),0)</f>
        <v>0</v>
      </c>
      <c r="AB2161" s="16">
        <f>IFERROR(_xlfn.IFNA(VLOOKUP(Fullmath[[#This Row],[M4]],$H$2:$L2160,4,FALSE),VLOOKUP(Fullmath[[#This Row],[M4]],$H2162:$L$2227,4,FALSE)),0)</f>
        <v>0</v>
      </c>
      <c r="AE2161" s="15">
        <f>IFERROR(_xlfn.IFNA(VLOOKUP(Fullmath[[#This Row],[M5]],$H$2:$L2160,2,FALSE),VLOOKUP(Fullmath[[#This Row],[M5]],$H2162:$L$2227,2,FALSE)),0)</f>
        <v>0</v>
      </c>
      <c r="AF2161" s="16">
        <f>IFERROR(_xlfn.IFNA(VLOOKUP(Fullmath[[#This Row],[M5]],$H$2:$L2160,4,FALSE),VLOOKUP(Fullmath[[#This Row],[M5]],$H2162:$L$2227,4,FALSE)),0)</f>
        <v>0</v>
      </c>
      <c r="AI2161" s="15">
        <f>IFERROR(_xlfn.IFNA(VLOOKUP(Fullmath[[#This Row],[M6]],$H$2:$L2160,2,FALSE),VLOOKUP(Fullmath[[#This Row],[M6]],$H2162:$L$2227,2,FALSE)),0)</f>
        <v>0</v>
      </c>
      <c r="AJ2161" s="16">
        <f>IFERROR(_xlfn.IFNA(VLOOKUP(Fullmath[[#This Row],[M6]],$H$2:$L2160,4,FALSE),VLOOKUP(Fullmath[[#This Row],[M6]],$H2162:$L$2227,4,FALSE)),0)</f>
        <v>0</v>
      </c>
      <c r="AM2161" s="6">
        <f>(IFERROR(VLOOKUP(AK2161,Components[[Name]:[Price]],2,FALSE),0))</f>
        <v>0</v>
      </c>
      <c r="AP2161" s="6">
        <f>(IFERROR(VLOOKUP(AN2161,Components[[Name]:[Price]],2,FALSE),0))</f>
        <v>0</v>
      </c>
      <c r="AS2161" s="6">
        <f>(IFERROR(VLOOKUP(AQ2161,Components[[Name]:[Price]],2,FALSE),0))</f>
        <v>0</v>
      </c>
      <c r="AV2161" s="6">
        <f>(IFERROR(VLOOKUP(AT2161,Components[[Name]:[Price]],2,FALSE),0))</f>
        <v>0</v>
      </c>
      <c r="AY2161" s="6">
        <f>(IFERROR(VLOOKUP(AW2161,Components[[Name]:[Price]],2,FALSE),0))</f>
        <v>0</v>
      </c>
      <c r="BB2161" s="6">
        <f>(IFERROR(VLOOKUP(AZ2161,Components[[Name]:[Price]],2,FALSE),0))</f>
        <v>0</v>
      </c>
    </row>
    <row r="2162" spans="9:54" x14ac:dyDescent="0.2">
      <c r="I2162" s="7" t="e">
        <f>Fullmath[[#This Row],[Total CP]]/Fullmath[[#This Row],[Quantity]]</f>
        <v>#DIV/0!</v>
      </c>
      <c r="J216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2" s="6" t="e">
        <f>Fullmath[[#This Row],[Mat Cost]]/Fullmath[[#This Row],[Quantity]]</f>
        <v>#DIV/0!</v>
      </c>
      <c r="L216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2" s="14"/>
      <c r="O2162" s="15">
        <f>IFERROR(_xlfn.IFNA(VLOOKUP(Fullmath[[#This Row],[M1]],$H$2:$L2161,2,FALSE),VLOOKUP(Fullmath[[#This Row],[M1]],$H2163:$L$2227,2,FALSE)),0)</f>
        <v>0</v>
      </c>
      <c r="P2162" s="16">
        <f>IFERROR(_xlfn.IFNA(VLOOKUP(Fullmath[[#This Row],[M1]],$H$2:$L2161,4,FALSE),VLOOKUP(Fullmath[[#This Row],[M1]],$H2163:$L$2227,4,FALSE)),0)</f>
        <v>0</v>
      </c>
      <c r="S2162" s="15">
        <f>IFERROR(_xlfn.IFNA(VLOOKUP(Fullmath[[#This Row],[M2]],$H$2:$L2161,2,FALSE),VLOOKUP(Fullmath[[#This Row],[M2]],$H2163:$L$2227,2,FALSE)),0)</f>
        <v>0</v>
      </c>
      <c r="T2162" s="16">
        <f>IFERROR(_xlfn.IFNA(VLOOKUP(Fullmath[[#This Row],[M2]],$H$2:$L2161,4,FALSE),VLOOKUP(Fullmath[[#This Row],[M2]],$H2163:$L$2227,4,FALSE)),0)</f>
        <v>0</v>
      </c>
      <c r="W2162" s="15">
        <f>IFERROR(_xlfn.IFNA(VLOOKUP(Fullmath[[#This Row],[M3]],$H$2:$L2161,2,FALSE),VLOOKUP(Fullmath[[#This Row],[M3]],$H2163:$L$2227,2,FALSE)),0)</f>
        <v>0</v>
      </c>
      <c r="X2162" s="16">
        <f>IFERROR(_xlfn.IFNA(VLOOKUP(Fullmath[[#This Row],[M3]],$H$2:$L2161,4,FALSE),VLOOKUP(Fullmath[[#This Row],[M3]],$H2163:$L$2227,4,FALSE)),0)</f>
        <v>0</v>
      </c>
      <c r="AA2162" s="15">
        <f>IFERROR(_xlfn.IFNA(VLOOKUP(Fullmath[[#This Row],[M4]],$H$2:$L2161,2,FALSE),VLOOKUP(Fullmath[[#This Row],[M4]],$H2163:$L$2227,2,FALSE)),0)</f>
        <v>0</v>
      </c>
      <c r="AB2162" s="16">
        <f>IFERROR(_xlfn.IFNA(VLOOKUP(Fullmath[[#This Row],[M4]],$H$2:$L2161,4,FALSE),VLOOKUP(Fullmath[[#This Row],[M4]],$H2163:$L$2227,4,FALSE)),0)</f>
        <v>0</v>
      </c>
      <c r="AE2162" s="15">
        <f>IFERROR(_xlfn.IFNA(VLOOKUP(Fullmath[[#This Row],[M5]],$H$2:$L2161,2,FALSE),VLOOKUP(Fullmath[[#This Row],[M5]],$H2163:$L$2227,2,FALSE)),0)</f>
        <v>0</v>
      </c>
      <c r="AF2162" s="16">
        <f>IFERROR(_xlfn.IFNA(VLOOKUP(Fullmath[[#This Row],[M5]],$H$2:$L2161,4,FALSE),VLOOKUP(Fullmath[[#This Row],[M5]],$H2163:$L$2227,4,FALSE)),0)</f>
        <v>0</v>
      </c>
      <c r="AI2162" s="15">
        <f>IFERROR(_xlfn.IFNA(VLOOKUP(Fullmath[[#This Row],[M6]],$H$2:$L2161,2,FALSE),VLOOKUP(Fullmath[[#This Row],[M6]],$H2163:$L$2227,2,FALSE)),0)</f>
        <v>0</v>
      </c>
      <c r="AJ2162" s="16">
        <f>IFERROR(_xlfn.IFNA(VLOOKUP(Fullmath[[#This Row],[M6]],$H$2:$L2161,4,FALSE),VLOOKUP(Fullmath[[#This Row],[M6]],$H2163:$L$2227,4,FALSE)),0)</f>
        <v>0</v>
      </c>
      <c r="AM2162" s="6">
        <f>(IFERROR(VLOOKUP(AK2162,Components[[Name]:[Price]],2,FALSE),0))</f>
        <v>0</v>
      </c>
      <c r="AP2162" s="6">
        <f>(IFERROR(VLOOKUP(AN2162,Components[[Name]:[Price]],2,FALSE),0))</f>
        <v>0</v>
      </c>
      <c r="AS2162" s="6">
        <f>(IFERROR(VLOOKUP(AQ2162,Components[[Name]:[Price]],2,FALSE),0))</f>
        <v>0</v>
      </c>
      <c r="AV2162" s="6">
        <f>(IFERROR(VLOOKUP(AT2162,Components[[Name]:[Price]],2,FALSE),0))</f>
        <v>0</v>
      </c>
      <c r="AY2162" s="6">
        <f>(IFERROR(VLOOKUP(AW2162,Components[[Name]:[Price]],2,FALSE),0))</f>
        <v>0</v>
      </c>
      <c r="BB2162" s="6">
        <f>(IFERROR(VLOOKUP(AZ2162,Components[[Name]:[Price]],2,FALSE),0))</f>
        <v>0</v>
      </c>
    </row>
    <row r="2163" spans="9:54" x14ac:dyDescent="0.2">
      <c r="I2163" s="7" t="e">
        <f>Fullmath[[#This Row],[Total CP]]/Fullmath[[#This Row],[Quantity]]</f>
        <v>#DIV/0!</v>
      </c>
      <c r="J216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3" s="6" t="e">
        <f>Fullmath[[#This Row],[Mat Cost]]/Fullmath[[#This Row],[Quantity]]</f>
        <v>#DIV/0!</v>
      </c>
      <c r="L216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3" s="14"/>
      <c r="O2163" s="15">
        <f>IFERROR(_xlfn.IFNA(VLOOKUP(Fullmath[[#This Row],[M1]],$H$2:$L2162,2,FALSE),VLOOKUP(Fullmath[[#This Row],[M1]],$H2164:$L$2227,2,FALSE)),0)</f>
        <v>0</v>
      </c>
      <c r="P2163" s="16">
        <f>IFERROR(_xlfn.IFNA(VLOOKUP(Fullmath[[#This Row],[M1]],$H$2:$L2162,4,FALSE),VLOOKUP(Fullmath[[#This Row],[M1]],$H2164:$L$2227,4,FALSE)),0)</f>
        <v>0</v>
      </c>
      <c r="S2163" s="15">
        <f>IFERROR(_xlfn.IFNA(VLOOKUP(Fullmath[[#This Row],[M2]],$H$2:$L2162,2,FALSE),VLOOKUP(Fullmath[[#This Row],[M2]],$H2164:$L$2227,2,FALSE)),0)</f>
        <v>0</v>
      </c>
      <c r="T2163" s="16">
        <f>IFERROR(_xlfn.IFNA(VLOOKUP(Fullmath[[#This Row],[M2]],$H$2:$L2162,4,FALSE),VLOOKUP(Fullmath[[#This Row],[M2]],$H2164:$L$2227,4,FALSE)),0)</f>
        <v>0</v>
      </c>
      <c r="W2163" s="15">
        <f>IFERROR(_xlfn.IFNA(VLOOKUP(Fullmath[[#This Row],[M3]],$H$2:$L2162,2,FALSE),VLOOKUP(Fullmath[[#This Row],[M3]],$H2164:$L$2227,2,FALSE)),0)</f>
        <v>0</v>
      </c>
      <c r="X2163" s="16">
        <f>IFERROR(_xlfn.IFNA(VLOOKUP(Fullmath[[#This Row],[M3]],$H$2:$L2162,4,FALSE),VLOOKUP(Fullmath[[#This Row],[M3]],$H2164:$L$2227,4,FALSE)),0)</f>
        <v>0</v>
      </c>
      <c r="AA2163" s="15">
        <f>IFERROR(_xlfn.IFNA(VLOOKUP(Fullmath[[#This Row],[M4]],$H$2:$L2162,2,FALSE),VLOOKUP(Fullmath[[#This Row],[M4]],$H2164:$L$2227,2,FALSE)),0)</f>
        <v>0</v>
      </c>
      <c r="AB2163" s="16">
        <f>IFERROR(_xlfn.IFNA(VLOOKUP(Fullmath[[#This Row],[M4]],$H$2:$L2162,4,FALSE),VLOOKUP(Fullmath[[#This Row],[M4]],$H2164:$L$2227,4,FALSE)),0)</f>
        <v>0</v>
      </c>
      <c r="AE2163" s="15">
        <f>IFERROR(_xlfn.IFNA(VLOOKUP(Fullmath[[#This Row],[M5]],$H$2:$L2162,2,FALSE),VLOOKUP(Fullmath[[#This Row],[M5]],$H2164:$L$2227,2,FALSE)),0)</f>
        <v>0</v>
      </c>
      <c r="AF2163" s="16">
        <f>IFERROR(_xlfn.IFNA(VLOOKUP(Fullmath[[#This Row],[M5]],$H$2:$L2162,4,FALSE),VLOOKUP(Fullmath[[#This Row],[M5]],$H2164:$L$2227,4,FALSE)),0)</f>
        <v>0</v>
      </c>
      <c r="AI2163" s="15">
        <f>IFERROR(_xlfn.IFNA(VLOOKUP(Fullmath[[#This Row],[M6]],$H$2:$L2162,2,FALSE),VLOOKUP(Fullmath[[#This Row],[M6]],$H2164:$L$2227,2,FALSE)),0)</f>
        <v>0</v>
      </c>
      <c r="AJ2163" s="16">
        <f>IFERROR(_xlfn.IFNA(VLOOKUP(Fullmath[[#This Row],[M6]],$H$2:$L2162,4,FALSE),VLOOKUP(Fullmath[[#This Row],[M6]],$H2164:$L$2227,4,FALSE)),0)</f>
        <v>0</v>
      </c>
      <c r="AM2163" s="6">
        <f>(IFERROR(VLOOKUP(AK2163,Components[[Name]:[Price]],2,FALSE),0))</f>
        <v>0</v>
      </c>
      <c r="AP2163" s="6">
        <f>(IFERROR(VLOOKUP(AN2163,Components[[Name]:[Price]],2,FALSE),0))</f>
        <v>0</v>
      </c>
      <c r="AS2163" s="6">
        <f>(IFERROR(VLOOKUP(AQ2163,Components[[Name]:[Price]],2,FALSE),0))</f>
        <v>0</v>
      </c>
      <c r="AV2163" s="6">
        <f>(IFERROR(VLOOKUP(AT2163,Components[[Name]:[Price]],2,FALSE),0))</f>
        <v>0</v>
      </c>
      <c r="AY2163" s="6">
        <f>(IFERROR(VLOOKUP(AW2163,Components[[Name]:[Price]],2,FALSE),0))</f>
        <v>0</v>
      </c>
      <c r="BB2163" s="6">
        <f>(IFERROR(VLOOKUP(AZ2163,Components[[Name]:[Price]],2,FALSE),0))</f>
        <v>0</v>
      </c>
    </row>
    <row r="2164" spans="9:54" x14ac:dyDescent="0.2">
      <c r="I2164" s="7" t="e">
        <f>Fullmath[[#This Row],[Total CP]]/Fullmath[[#This Row],[Quantity]]</f>
        <v>#DIV/0!</v>
      </c>
      <c r="J216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4" s="6" t="e">
        <f>Fullmath[[#This Row],[Mat Cost]]/Fullmath[[#This Row],[Quantity]]</f>
        <v>#DIV/0!</v>
      </c>
      <c r="L216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4" s="14"/>
      <c r="O2164" s="15">
        <f>IFERROR(_xlfn.IFNA(VLOOKUP(Fullmath[[#This Row],[M1]],$H$2:$L2163,2,FALSE),VLOOKUP(Fullmath[[#This Row],[M1]],$H2165:$L$2227,2,FALSE)),0)</f>
        <v>0</v>
      </c>
      <c r="P2164" s="16">
        <f>IFERROR(_xlfn.IFNA(VLOOKUP(Fullmath[[#This Row],[M1]],$H$2:$L2163,4,FALSE),VLOOKUP(Fullmath[[#This Row],[M1]],$H2165:$L$2227,4,FALSE)),0)</f>
        <v>0</v>
      </c>
      <c r="S2164" s="15">
        <f>IFERROR(_xlfn.IFNA(VLOOKUP(Fullmath[[#This Row],[M2]],$H$2:$L2163,2,FALSE),VLOOKUP(Fullmath[[#This Row],[M2]],$H2165:$L$2227,2,FALSE)),0)</f>
        <v>0</v>
      </c>
      <c r="T2164" s="16">
        <f>IFERROR(_xlfn.IFNA(VLOOKUP(Fullmath[[#This Row],[M2]],$H$2:$L2163,4,FALSE),VLOOKUP(Fullmath[[#This Row],[M2]],$H2165:$L$2227,4,FALSE)),0)</f>
        <v>0</v>
      </c>
      <c r="W2164" s="15">
        <f>IFERROR(_xlfn.IFNA(VLOOKUP(Fullmath[[#This Row],[M3]],$H$2:$L2163,2,FALSE),VLOOKUP(Fullmath[[#This Row],[M3]],$H2165:$L$2227,2,FALSE)),0)</f>
        <v>0</v>
      </c>
      <c r="X2164" s="16">
        <f>IFERROR(_xlfn.IFNA(VLOOKUP(Fullmath[[#This Row],[M3]],$H$2:$L2163,4,FALSE),VLOOKUP(Fullmath[[#This Row],[M3]],$H2165:$L$2227,4,FALSE)),0)</f>
        <v>0</v>
      </c>
      <c r="AA2164" s="15">
        <f>IFERROR(_xlfn.IFNA(VLOOKUP(Fullmath[[#This Row],[M4]],$H$2:$L2163,2,FALSE),VLOOKUP(Fullmath[[#This Row],[M4]],$H2165:$L$2227,2,FALSE)),0)</f>
        <v>0</v>
      </c>
      <c r="AB2164" s="16">
        <f>IFERROR(_xlfn.IFNA(VLOOKUP(Fullmath[[#This Row],[M4]],$H$2:$L2163,4,FALSE),VLOOKUP(Fullmath[[#This Row],[M4]],$H2165:$L$2227,4,FALSE)),0)</f>
        <v>0</v>
      </c>
      <c r="AE2164" s="15">
        <f>IFERROR(_xlfn.IFNA(VLOOKUP(Fullmath[[#This Row],[M5]],$H$2:$L2163,2,FALSE),VLOOKUP(Fullmath[[#This Row],[M5]],$H2165:$L$2227,2,FALSE)),0)</f>
        <v>0</v>
      </c>
      <c r="AF2164" s="16">
        <f>IFERROR(_xlfn.IFNA(VLOOKUP(Fullmath[[#This Row],[M5]],$H$2:$L2163,4,FALSE),VLOOKUP(Fullmath[[#This Row],[M5]],$H2165:$L$2227,4,FALSE)),0)</f>
        <v>0</v>
      </c>
      <c r="AI2164" s="15">
        <f>IFERROR(_xlfn.IFNA(VLOOKUP(Fullmath[[#This Row],[M6]],$H$2:$L2163,2,FALSE),VLOOKUP(Fullmath[[#This Row],[M6]],$H2165:$L$2227,2,FALSE)),0)</f>
        <v>0</v>
      </c>
      <c r="AJ2164" s="16">
        <f>IFERROR(_xlfn.IFNA(VLOOKUP(Fullmath[[#This Row],[M6]],$H$2:$L2163,4,FALSE),VLOOKUP(Fullmath[[#This Row],[M6]],$H2165:$L$2227,4,FALSE)),0)</f>
        <v>0</v>
      </c>
      <c r="AM2164" s="6">
        <f>(IFERROR(VLOOKUP(AK2164,Components[[Name]:[Price]],2,FALSE),0))</f>
        <v>0</v>
      </c>
      <c r="AP2164" s="6">
        <f>(IFERROR(VLOOKUP(AN2164,Components[[Name]:[Price]],2,FALSE),0))</f>
        <v>0</v>
      </c>
      <c r="AS2164" s="6">
        <f>(IFERROR(VLOOKUP(AQ2164,Components[[Name]:[Price]],2,FALSE),0))</f>
        <v>0</v>
      </c>
      <c r="AV2164" s="6">
        <f>(IFERROR(VLOOKUP(AT2164,Components[[Name]:[Price]],2,FALSE),0))</f>
        <v>0</v>
      </c>
      <c r="AY2164" s="6">
        <f>(IFERROR(VLOOKUP(AW2164,Components[[Name]:[Price]],2,FALSE),0))</f>
        <v>0</v>
      </c>
      <c r="BB2164" s="6">
        <f>(IFERROR(VLOOKUP(AZ2164,Components[[Name]:[Price]],2,FALSE),0))</f>
        <v>0</v>
      </c>
    </row>
    <row r="2165" spans="9:54" x14ac:dyDescent="0.2">
      <c r="I2165" s="7" t="e">
        <f>Fullmath[[#This Row],[Total CP]]/Fullmath[[#This Row],[Quantity]]</f>
        <v>#DIV/0!</v>
      </c>
      <c r="J216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5" s="6" t="e">
        <f>Fullmath[[#This Row],[Mat Cost]]/Fullmath[[#This Row],[Quantity]]</f>
        <v>#DIV/0!</v>
      </c>
      <c r="L216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5" s="14"/>
      <c r="O2165" s="15">
        <f>IFERROR(_xlfn.IFNA(VLOOKUP(Fullmath[[#This Row],[M1]],$H$2:$L2164,2,FALSE),VLOOKUP(Fullmath[[#This Row],[M1]],$H2166:$L$2227,2,FALSE)),0)</f>
        <v>0</v>
      </c>
      <c r="P2165" s="16">
        <f>IFERROR(_xlfn.IFNA(VLOOKUP(Fullmath[[#This Row],[M1]],$H$2:$L2164,4,FALSE),VLOOKUP(Fullmath[[#This Row],[M1]],$H2166:$L$2227,4,FALSE)),0)</f>
        <v>0</v>
      </c>
      <c r="S2165" s="15">
        <f>IFERROR(_xlfn.IFNA(VLOOKUP(Fullmath[[#This Row],[M2]],$H$2:$L2164,2,FALSE),VLOOKUP(Fullmath[[#This Row],[M2]],$H2166:$L$2227,2,FALSE)),0)</f>
        <v>0</v>
      </c>
      <c r="T2165" s="16">
        <f>IFERROR(_xlfn.IFNA(VLOOKUP(Fullmath[[#This Row],[M2]],$H$2:$L2164,4,FALSE),VLOOKUP(Fullmath[[#This Row],[M2]],$H2166:$L$2227,4,FALSE)),0)</f>
        <v>0</v>
      </c>
      <c r="W2165" s="15">
        <f>IFERROR(_xlfn.IFNA(VLOOKUP(Fullmath[[#This Row],[M3]],$H$2:$L2164,2,FALSE),VLOOKUP(Fullmath[[#This Row],[M3]],$H2166:$L$2227,2,FALSE)),0)</f>
        <v>0</v>
      </c>
      <c r="X2165" s="16">
        <f>IFERROR(_xlfn.IFNA(VLOOKUP(Fullmath[[#This Row],[M3]],$H$2:$L2164,4,FALSE),VLOOKUP(Fullmath[[#This Row],[M3]],$H2166:$L$2227,4,FALSE)),0)</f>
        <v>0</v>
      </c>
      <c r="AA2165" s="15">
        <f>IFERROR(_xlfn.IFNA(VLOOKUP(Fullmath[[#This Row],[M4]],$H$2:$L2164,2,FALSE),VLOOKUP(Fullmath[[#This Row],[M4]],$H2166:$L$2227,2,FALSE)),0)</f>
        <v>0</v>
      </c>
      <c r="AB2165" s="16">
        <f>IFERROR(_xlfn.IFNA(VLOOKUP(Fullmath[[#This Row],[M4]],$H$2:$L2164,4,FALSE),VLOOKUP(Fullmath[[#This Row],[M4]],$H2166:$L$2227,4,FALSE)),0)</f>
        <v>0</v>
      </c>
      <c r="AE2165" s="15">
        <f>IFERROR(_xlfn.IFNA(VLOOKUP(Fullmath[[#This Row],[M5]],$H$2:$L2164,2,FALSE),VLOOKUP(Fullmath[[#This Row],[M5]],$H2166:$L$2227,2,FALSE)),0)</f>
        <v>0</v>
      </c>
      <c r="AF2165" s="16">
        <f>IFERROR(_xlfn.IFNA(VLOOKUP(Fullmath[[#This Row],[M5]],$H$2:$L2164,4,FALSE),VLOOKUP(Fullmath[[#This Row],[M5]],$H2166:$L$2227,4,FALSE)),0)</f>
        <v>0</v>
      </c>
      <c r="AI2165" s="15">
        <f>IFERROR(_xlfn.IFNA(VLOOKUP(Fullmath[[#This Row],[M6]],$H$2:$L2164,2,FALSE),VLOOKUP(Fullmath[[#This Row],[M6]],$H2166:$L$2227,2,FALSE)),0)</f>
        <v>0</v>
      </c>
      <c r="AJ2165" s="16">
        <f>IFERROR(_xlfn.IFNA(VLOOKUP(Fullmath[[#This Row],[M6]],$H$2:$L2164,4,FALSE),VLOOKUP(Fullmath[[#This Row],[M6]],$H2166:$L$2227,4,FALSE)),0)</f>
        <v>0</v>
      </c>
      <c r="AM2165" s="6">
        <f>(IFERROR(VLOOKUP(AK2165,Components[[Name]:[Price]],2,FALSE),0))</f>
        <v>0</v>
      </c>
      <c r="AP2165" s="6">
        <f>(IFERROR(VLOOKUP(AN2165,Components[[Name]:[Price]],2,FALSE),0))</f>
        <v>0</v>
      </c>
      <c r="AS2165" s="6">
        <f>(IFERROR(VLOOKUP(AQ2165,Components[[Name]:[Price]],2,FALSE),0))</f>
        <v>0</v>
      </c>
      <c r="AV2165" s="6">
        <f>(IFERROR(VLOOKUP(AT2165,Components[[Name]:[Price]],2,FALSE),0))</f>
        <v>0</v>
      </c>
      <c r="AY2165" s="6">
        <f>(IFERROR(VLOOKUP(AW2165,Components[[Name]:[Price]],2,FALSE),0))</f>
        <v>0</v>
      </c>
      <c r="BB2165" s="6">
        <f>(IFERROR(VLOOKUP(AZ2165,Components[[Name]:[Price]],2,FALSE),0))</f>
        <v>0</v>
      </c>
    </row>
    <row r="2166" spans="9:54" x14ac:dyDescent="0.2">
      <c r="I2166" s="7" t="e">
        <f>Fullmath[[#This Row],[Total CP]]/Fullmath[[#This Row],[Quantity]]</f>
        <v>#DIV/0!</v>
      </c>
      <c r="J216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6" s="6" t="e">
        <f>Fullmath[[#This Row],[Mat Cost]]/Fullmath[[#This Row],[Quantity]]</f>
        <v>#DIV/0!</v>
      </c>
      <c r="L216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6" s="14"/>
      <c r="O2166" s="15">
        <f>IFERROR(_xlfn.IFNA(VLOOKUP(Fullmath[[#This Row],[M1]],$H$2:$L2165,2,FALSE),VLOOKUP(Fullmath[[#This Row],[M1]],$H2167:$L$2227,2,FALSE)),0)</f>
        <v>0</v>
      </c>
      <c r="P2166" s="16">
        <f>IFERROR(_xlfn.IFNA(VLOOKUP(Fullmath[[#This Row],[M1]],$H$2:$L2165,4,FALSE),VLOOKUP(Fullmath[[#This Row],[M1]],$H2167:$L$2227,4,FALSE)),0)</f>
        <v>0</v>
      </c>
      <c r="S2166" s="15">
        <f>IFERROR(_xlfn.IFNA(VLOOKUP(Fullmath[[#This Row],[M2]],$H$2:$L2165,2,FALSE),VLOOKUP(Fullmath[[#This Row],[M2]],$H2167:$L$2227,2,FALSE)),0)</f>
        <v>0</v>
      </c>
      <c r="T2166" s="16">
        <f>IFERROR(_xlfn.IFNA(VLOOKUP(Fullmath[[#This Row],[M2]],$H$2:$L2165,4,FALSE),VLOOKUP(Fullmath[[#This Row],[M2]],$H2167:$L$2227,4,FALSE)),0)</f>
        <v>0</v>
      </c>
      <c r="W2166" s="15">
        <f>IFERROR(_xlfn.IFNA(VLOOKUP(Fullmath[[#This Row],[M3]],$H$2:$L2165,2,FALSE),VLOOKUP(Fullmath[[#This Row],[M3]],$H2167:$L$2227,2,FALSE)),0)</f>
        <v>0</v>
      </c>
      <c r="X2166" s="16">
        <f>IFERROR(_xlfn.IFNA(VLOOKUP(Fullmath[[#This Row],[M3]],$H$2:$L2165,4,FALSE),VLOOKUP(Fullmath[[#This Row],[M3]],$H2167:$L$2227,4,FALSE)),0)</f>
        <v>0</v>
      </c>
      <c r="AA2166" s="15">
        <f>IFERROR(_xlfn.IFNA(VLOOKUP(Fullmath[[#This Row],[M4]],$H$2:$L2165,2,FALSE),VLOOKUP(Fullmath[[#This Row],[M4]],$H2167:$L$2227,2,FALSE)),0)</f>
        <v>0</v>
      </c>
      <c r="AB2166" s="16">
        <f>IFERROR(_xlfn.IFNA(VLOOKUP(Fullmath[[#This Row],[M4]],$H$2:$L2165,4,FALSE),VLOOKUP(Fullmath[[#This Row],[M4]],$H2167:$L$2227,4,FALSE)),0)</f>
        <v>0</v>
      </c>
      <c r="AE2166" s="15">
        <f>IFERROR(_xlfn.IFNA(VLOOKUP(Fullmath[[#This Row],[M5]],$H$2:$L2165,2,FALSE),VLOOKUP(Fullmath[[#This Row],[M5]],$H2167:$L$2227,2,FALSE)),0)</f>
        <v>0</v>
      </c>
      <c r="AF2166" s="16">
        <f>IFERROR(_xlfn.IFNA(VLOOKUP(Fullmath[[#This Row],[M5]],$H$2:$L2165,4,FALSE),VLOOKUP(Fullmath[[#This Row],[M5]],$H2167:$L$2227,4,FALSE)),0)</f>
        <v>0</v>
      </c>
      <c r="AI2166" s="15">
        <f>IFERROR(_xlfn.IFNA(VLOOKUP(Fullmath[[#This Row],[M6]],$H$2:$L2165,2,FALSE),VLOOKUP(Fullmath[[#This Row],[M6]],$H2167:$L$2227,2,FALSE)),0)</f>
        <v>0</v>
      </c>
      <c r="AJ2166" s="16">
        <f>IFERROR(_xlfn.IFNA(VLOOKUP(Fullmath[[#This Row],[M6]],$H$2:$L2165,4,FALSE),VLOOKUP(Fullmath[[#This Row],[M6]],$H2167:$L$2227,4,FALSE)),0)</f>
        <v>0</v>
      </c>
      <c r="AM2166" s="6">
        <f>(IFERROR(VLOOKUP(AK2166,Components[[Name]:[Price]],2,FALSE),0))</f>
        <v>0</v>
      </c>
      <c r="AP2166" s="6">
        <f>(IFERROR(VLOOKUP(AN2166,Components[[Name]:[Price]],2,FALSE),0))</f>
        <v>0</v>
      </c>
      <c r="AS2166" s="6">
        <f>(IFERROR(VLOOKUP(AQ2166,Components[[Name]:[Price]],2,FALSE),0))</f>
        <v>0</v>
      </c>
      <c r="AV2166" s="6">
        <f>(IFERROR(VLOOKUP(AT2166,Components[[Name]:[Price]],2,FALSE),0))</f>
        <v>0</v>
      </c>
      <c r="AY2166" s="6">
        <f>(IFERROR(VLOOKUP(AW2166,Components[[Name]:[Price]],2,FALSE),0))</f>
        <v>0</v>
      </c>
      <c r="BB2166" s="6">
        <f>(IFERROR(VLOOKUP(AZ2166,Components[[Name]:[Price]],2,FALSE),0))</f>
        <v>0</v>
      </c>
    </row>
    <row r="2167" spans="9:54" x14ac:dyDescent="0.2">
      <c r="I2167" s="7" t="e">
        <f>Fullmath[[#This Row],[Total CP]]/Fullmath[[#This Row],[Quantity]]</f>
        <v>#DIV/0!</v>
      </c>
      <c r="J216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7" s="6" t="e">
        <f>Fullmath[[#This Row],[Mat Cost]]/Fullmath[[#This Row],[Quantity]]</f>
        <v>#DIV/0!</v>
      </c>
      <c r="L216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7" s="14"/>
      <c r="O2167" s="15">
        <f>IFERROR(_xlfn.IFNA(VLOOKUP(Fullmath[[#This Row],[M1]],$H$2:$L2166,2,FALSE),VLOOKUP(Fullmath[[#This Row],[M1]],$H2168:$L$2227,2,FALSE)),0)</f>
        <v>0</v>
      </c>
      <c r="P2167" s="16">
        <f>IFERROR(_xlfn.IFNA(VLOOKUP(Fullmath[[#This Row],[M1]],$H$2:$L2166,4,FALSE),VLOOKUP(Fullmath[[#This Row],[M1]],$H2168:$L$2227,4,FALSE)),0)</f>
        <v>0</v>
      </c>
      <c r="S2167" s="15">
        <f>IFERROR(_xlfn.IFNA(VLOOKUP(Fullmath[[#This Row],[M2]],$H$2:$L2166,2,FALSE),VLOOKUP(Fullmath[[#This Row],[M2]],$H2168:$L$2227,2,FALSE)),0)</f>
        <v>0</v>
      </c>
      <c r="T2167" s="16">
        <f>IFERROR(_xlfn.IFNA(VLOOKUP(Fullmath[[#This Row],[M2]],$H$2:$L2166,4,FALSE),VLOOKUP(Fullmath[[#This Row],[M2]],$H2168:$L$2227,4,FALSE)),0)</f>
        <v>0</v>
      </c>
      <c r="W2167" s="15">
        <f>IFERROR(_xlfn.IFNA(VLOOKUP(Fullmath[[#This Row],[M3]],$H$2:$L2166,2,FALSE),VLOOKUP(Fullmath[[#This Row],[M3]],$H2168:$L$2227,2,FALSE)),0)</f>
        <v>0</v>
      </c>
      <c r="X2167" s="16">
        <f>IFERROR(_xlfn.IFNA(VLOOKUP(Fullmath[[#This Row],[M3]],$H$2:$L2166,4,FALSE),VLOOKUP(Fullmath[[#This Row],[M3]],$H2168:$L$2227,4,FALSE)),0)</f>
        <v>0</v>
      </c>
      <c r="AA2167" s="15">
        <f>IFERROR(_xlfn.IFNA(VLOOKUP(Fullmath[[#This Row],[M4]],$H$2:$L2166,2,FALSE),VLOOKUP(Fullmath[[#This Row],[M4]],$H2168:$L$2227,2,FALSE)),0)</f>
        <v>0</v>
      </c>
      <c r="AB2167" s="16">
        <f>IFERROR(_xlfn.IFNA(VLOOKUP(Fullmath[[#This Row],[M4]],$H$2:$L2166,4,FALSE),VLOOKUP(Fullmath[[#This Row],[M4]],$H2168:$L$2227,4,FALSE)),0)</f>
        <v>0</v>
      </c>
      <c r="AE2167" s="15">
        <f>IFERROR(_xlfn.IFNA(VLOOKUP(Fullmath[[#This Row],[M5]],$H$2:$L2166,2,FALSE),VLOOKUP(Fullmath[[#This Row],[M5]],$H2168:$L$2227,2,FALSE)),0)</f>
        <v>0</v>
      </c>
      <c r="AF2167" s="16">
        <f>IFERROR(_xlfn.IFNA(VLOOKUP(Fullmath[[#This Row],[M5]],$H$2:$L2166,4,FALSE),VLOOKUP(Fullmath[[#This Row],[M5]],$H2168:$L$2227,4,FALSE)),0)</f>
        <v>0</v>
      </c>
      <c r="AI2167" s="15">
        <f>IFERROR(_xlfn.IFNA(VLOOKUP(Fullmath[[#This Row],[M6]],$H$2:$L2166,2,FALSE),VLOOKUP(Fullmath[[#This Row],[M6]],$H2168:$L$2227,2,FALSE)),0)</f>
        <v>0</v>
      </c>
      <c r="AJ2167" s="16">
        <f>IFERROR(_xlfn.IFNA(VLOOKUP(Fullmath[[#This Row],[M6]],$H$2:$L2166,4,FALSE),VLOOKUP(Fullmath[[#This Row],[M6]],$H2168:$L$2227,4,FALSE)),0)</f>
        <v>0</v>
      </c>
      <c r="AM2167" s="6">
        <f>(IFERROR(VLOOKUP(AK2167,Components[[Name]:[Price]],2,FALSE),0))</f>
        <v>0</v>
      </c>
      <c r="AP2167" s="6">
        <f>(IFERROR(VLOOKUP(AN2167,Components[[Name]:[Price]],2,FALSE),0))</f>
        <v>0</v>
      </c>
      <c r="AS2167" s="6">
        <f>(IFERROR(VLOOKUP(AQ2167,Components[[Name]:[Price]],2,FALSE),0))</f>
        <v>0</v>
      </c>
      <c r="AV2167" s="6">
        <f>(IFERROR(VLOOKUP(AT2167,Components[[Name]:[Price]],2,FALSE),0))</f>
        <v>0</v>
      </c>
      <c r="AY2167" s="6">
        <f>(IFERROR(VLOOKUP(AW2167,Components[[Name]:[Price]],2,FALSE),0))</f>
        <v>0</v>
      </c>
      <c r="BB2167" s="6">
        <f>(IFERROR(VLOOKUP(AZ2167,Components[[Name]:[Price]],2,FALSE),0))</f>
        <v>0</v>
      </c>
    </row>
    <row r="2168" spans="9:54" x14ac:dyDescent="0.2">
      <c r="I2168" s="7" t="e">
        <f>Fullmath[[#This Row],[Total CP]]/Fullmath[[#This Row],[Quantity]]</f>
        <v>#DIV/0!</v>
      </c>
      <c r="J216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8" s="6" t="e">
        <f>Fullmath[[#This Row],[Mat Cost]]/Fullmath[[#This Row],[Quantity]]</f>
        <v>#DIV/0!</v>
      </c>
      <c r="L216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8" s="14"/>
      <c r="O2168" s="15">
        <f>IFERROR(_xlfn.IFNA(VLOOKUP(Fullmath[[#This Row],[M1]],$H$2:$L2167,2,FALSE),VLOOKUP(Fullmath[[#This Row],[M1]],$H2169:$L$2227,2,FALSE)),0)</f>
        <v>0</v>
      </c>
      <c r="P2168" s="16">
        <f>IFERROR(_xlfn.IFNA(VLOOKUP(Fullmath[[#This Row],[M1]],$H$2:$L2167,4,FALSE),VLOOKUP(Fullmath[[#This Row],[M1]],$H2169:$L$2227,4,FALSE)),0)</f>
        <v>0</v>
      </c>
      <c r="S2168" s="15">
        <f>IFERROR(_xlfn.IFNA(VLOOKUP(Fullmath[[#This Row],[M2]],$H$2:$L2167,2,FALSE),VLOOKUP(Fullmath[[#This Row],[M2]],$H2169:$L$2227,2,FALSE)),0)</f>
        <v>0</v>
      </c>
      <c r="T2168" s="16">
        <f>IFERROR(_xlfn.IFNA(VLOOKUP(Fullmath[[#This Row],[M2]],$H$2:$L2167,4,FALSE),VLOOKUP(Fullmath[[#This Row],[M2]],$H2169:$L$2227,4,FALSE)),0)</f>
        <v>0</v>
      </c>
      <c r="W2168" s="15">
        <f>IFERROR(_xlfn.IFNA(VLOOKUP(Fullmath[[#This Row],[M3]],$H$2:$L2167,2,FALSE),VLOOKUP(Fullmath[[#This Row],[M3]],$H2169:$L$2227,2,FALSE)),0)</f>
        <v>0</v>
      </c>
      <c r="X2168" s="16">
        <f>IFERROR(_xlfn.IFNA(VLOOKUP(Fullmath[[#This Row],[M3]],$H$2:$L2167,4,FALSE),VLOOKUP(Fullmath[[#This Row],[M3]],$H2169:$L$2227,4,FALSE)),0)</f>
        <v>0</v>
      </c>
      <c r="AA2168" s="15">
        <f>IFERROR(_xlfn.IFNA(VLOOKUP(Fullmath[[#This Row],[M4]],$H$2:$L2167,2,FALSE),VLOOKUP(Fullmath[[#This Row],[M4]],$H2169:$L$2227,2,FALSE)),0)</f>
        <v>0</v>
      </c>
      <c r="AB2168" s="16">
        <f>IFERROR(_xlfn.IFNA(VLOOKUP(Fullmath[[#This Row],[M4]],$H$2:$L2167,4,FALSE),VLOOKUP(Fullmath[[#This Row],[M4]],$H2169:$L$2227,4,FALSE)),0)</f>
        <v>0</v>
      </c>
      <c r="AE2168" s="15">
        <f>IFERROR(_xlfn.IFNA(VLOOKUP(Fullmath[[#This Row],[M5]],$H$2:$L2167,2,FALSE),VLOOKUP(Fullmath[[#This Row],[M5]],$H2169:$L$2227,2,FALSE)),0)</f>
        <v>0</v>
      </c>
      <c r="AF2168" s="16">
        <f>IFERROR(_xlfn.IFNA(VLOOKUP(Fullmath[[#This Row],[M5]],$H$2:$L2167,4,FALSE),VLOOKUP(Fullmath[[#This Row],[M5]],$H2169:$L$2227,4,FALSE)),0)</f>
        <v>0</v>
      </c>
      <c r="AI2168" s="15">
        <f>IFERROR(_xlfn.IFNA(VLOOKUP(Fullmath[[#This Row],[M6]],$H$2:$L2167,2,FALSE),VLOOKUP(Fullmath[[#This Row],[M6]],$H2169:$L$2227,2,FALSE)),0)</f>
        <v>0</v>
      </c>
      <c r="AJ2168" s="16">
        <f>IFERROR(_xlfn.IFNA(VLOOKUP(Fullmath[[#This Row],[M6]],$H$2:$L2167,4,FALSE),VLOOKUP(Fullmath[[#This Row],[M6]],$H2169:$L$2227,4,FALSE)),0)</f>
        <v>0</v>
      </c>
      <c r="AM2168" s="6">
        <f>(IFERROR(VLOOKUP(AK2168,Components[[Name]:[Price]],2,FALSE),0))</f>
        <v>0</v>
      </c>
      <c r="AP2168" s="6">
        <f>(IFERROR(VLOOKUP(AN2168,Components[[Name]:[Price]],2,FALSE),0))</f>
        <v>0</v>
      </c>
      <c r="AS2168" s="6">
        <f>(IFERROR(VLOOKUP(AQ2168,Components[[Name]:[Price]],2,FALSE),0))</f>
        <v>0</v>
      </c>
      <c r="AV2168" s="6">
        <f>(IFERROR(VLOOKUP(AT2168,Components[[Name]:[Price]],2,FALSE),0))</f>
        <v>0</v>
      </c>
      <c r="AY2168" s="6">
        <f>(IFERROR(VLOOKUP(AW2168,Components[[Name]:[Price]],2,FALSE),0))</f>
        <v>0</v>
      </c>
      <c r="BB2168" s="6">
        <f>(IFERROR(VLOOKUP(AZ2168,Components[[Name]:[Price]],2,FALSE),0))</f>
        <v>0</v>
      </c>
    </row>
    <row r="2169" spans="9:54" x14ac:dyDescent="0.2">
      <c r="I2169" s="7" t="e">
        <f>Fullmath[[#This Row],[Total CP]]/Fullmath[[#This Row],[Quantity]]</f>
        <v>#DIV/0!</v>
      </c>
      <c r="J216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69" s="6" t="e">
        <f>Fullmath[[#This Row],[Mat Cost]]/Fullmath[[#This Row],[Quantity]]</f>
        <v>#DIV/0!</v>
      </c>
      <c r="L216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69" s="14"/>
      <c r="O2169" s="15">
        <f>IFERROR(_xlfn.IFNA(VLOOKUP(Fullmath[[#This Row],[M1]],$H$2:$L2168,2,FALSE),VLOOKUP(Fullmath[[#This Row],[M1]],$H2170:$L$2227,2,FALSE)),0)</f>
        <v>0</v>
      </c>
      <c r="P2169" s="16">
        <f>IFERROR(_xlfn.IFNA(VLOOKUP(Fullmath[[#This Row],[M1]],$H$2:$L2168,4,FALSE),VLOOKUP(Fullmath[[#This Row],[M1]],$H2170:$L$2227,4,FALSE)),0)</f>
        <v>0</v>
      </c>
      <c r="S2169" s="15">
        <f>IFERROR(_xlfn.IFNA(VLOOKUP(Fullmath[[#This Row],[M2]],$H$2:$L2168,2,FALSE),VLOOKUP(Fullmath[[#This Row],[M2]],$H2170:$L$2227,2,FALSE)),0)</f>
        <v>0</v>
      </c>
      <c r="T2169" s="16">
        <f>IFERROR(_xlfn.IFNA(VLOOKUP(Fullmath[[#This Row],[M2]],$H$2:$L2168,4,FALSE),VLOOKUP(Fullmath[[#This Row],[M2]],$H2170:$L$2227,4,FALSE)),0)</f>
        <v>0</v>
      </c>
      <c r="W2169" s="15">
        <f>IFERROR(_xlfn.IFNA(VLOOKUP(Fullmath[[#This Row],[M3]],$H$2:$L2168,2,FALSE),VLOOKUP(Fullmath[[#This Row],[M3]],$H2170:$L$2227,2,FALSE)),0)</f>
        <v>0</v>
      </c>
      <c r="X2169" s="16">
        <f>IFERROR(_xlfn.IFNA(VLOOKUP(Fullmath[[#This Row],[M3]],$H$2:$L2168,4,FALSE),VLOOKUP(Fullmath[[#This Row],[M3]],$H2170:$L$2227,4,FALSE)),0)</f>
        <v>0</v>
      </c>
      <c r="AA2169" s="15">
        <f>IFERROR(_xlfn.IFNA(VLOOKUP(Fullmath[[#This Row],[M4]],$H$2:$L2168,2,FALSE),VLOOKUP(Fullmath[[#This Row],[M4]],$H2170:$L$2227,2,FALSE)),0)</f>
        <v>0</v>
      </c>
      <c r="AB2169" s="16">
        <f>IFERROR(_xlfn.IFNA(VLOOKUP(Fullmath[[#This Row],[M4]],$H$2:$L2168,4,FALSE),VLOOKUP(Fullmath[[#This Row],[M4]],$H2170:$L$2227,4,FALSE)),0)</f>
        <v>0</v>
      </c>
      <c r="AE2169" s="15">
        <f>IFERROR(_xlfn.IFNA(VLOOKUP(Fullmath[[#This Row],[M5]],$H$2:$L2168,2,FALSE),VLOOKUP(Fullmath[[#This Row],[M5]],$H2170:$L$2227,2,FALSE)),0)</f>
        <v>0</v>
      </c>
      <c r="AF2169" s="16">
        <f>IFERROR(_xlfn.IFNA(VLOOKUP(Fullmath[[#This Row],[M5]],$H$2:$L2168,4,FALSE),VLOOKUP(Fullmath[[#This Row],[M5]],$H2170:$L$2227,4,FALSE)),0)</f>
        <v>0</v>
      </c>
      <c r="AI2169" s="15">
        <f>IFERROR(_xlfn.IFNA(VLOOKUP(Fullmath[[#This Row],[M6]],$H$2:$L2168,2,FALSE),VLOOKUP(Fullmath[[#This Row],[M6]],$H2170:$L$2227,2,FALSE)),0)</f>
        <v>0</v>
      </c>
      <c r="AJ2169" s="16">
        <f>IFERROR(_xlfn.IFNA(VLOOKUP(Fullmath[[#This Row],[M6]],$H$2:$L2168,4,FALSE),VLOOKUP(Fullmath[[#This Row],[M6]],$H2170:$L$2227,4,FALSE)),0)</f>
        <v>0</v>
      </c>
      <c r="AM2169" s="6">
        <f>(IFERROR(VLOOKUP(AK2169,Components[[Name]:[Price]],2,FALSE),0))</f>
        <v>0</v>
      </c>
      <c r="AP2169" s="6">
        <f>(IFERROR(VLOOKUP(AN2169,Components[[Name]:[Price]],2,FALSE),0))</f>
        <v>0</v>
      </c>
      <c r="AS2169" s="6">
        <f>(IFERROR(VLOOKUP(AQ2169,Components[[Name]:[Price]],2,FALSE),0))</f>
        <v>0</v>
      </c>
      <c r="AV2169" s="6">
        <f>(IFERROR(VLOOKUP(AT2169,Components[[Name]:[Price]],2,FALSE),0))</f>
        <v>0</v>
      </c>
      <c r="AY2169" s="6">
        <f>(IFERROR(VLOOKUP(AW2169,Components[[Name]:[Price]],2,FALSE),0))</f>
        <v>0</v>
      </c>
      <c r="BB2169" s="6">
        <f>(IFERROR(VLOOKUP(AZ2169,Components[[Name]:[Price]],2,FALSE),0))</f>
        <v>0</v>
      </c>
    </row>
    <row r="2170" spans="9:54" x14ac:dyDescent="0.2">
      <c r="I2170" s="7" t="e">
        <f>Fullmath[[#This Row],[Total CP]]/Fullmath[[#This Row],[Quantity]]</f>
        <v>#DIV/0!</v>
      </c>
      <c r="J217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0" s="6" t="e">
        <f>Fullmath[[#This Row],[Mat Cost]]/Fullmath[[#This Row],[Quantity]]</f>
        <v>#DIV/0!</v>
      </c>
      <c r="L217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0" s="14"/>
      <c r="O2170" s="15">
        <f>IFERROR(_xlfn.IFNA(VLOOKUP(Fullmath[[#This Row],[M1]],$H$2:$L2169,2,FALSE),VLOOKUP(Fullmath[[#This Row],[M1]],$H2171:$L$2227,2,FALSE)),0)</f>
        <v>0</v>
      </c>
      <c r="P2170" s="16">
        <f>IFERROR(_xlfn.IFNA(VLOOKUP(Fullmath[[#This Row],[M1]],$H$2:$L2169,4,FALSE),VLOOKUP(Fullmath[[#This Row],[M1]],$H2171:$L$2227,4,FALSE)),0)</f>
        <v>0</v>
      </c>
      <c r="S2170" s="15">
        <f>IFERROR(_xlfn.IFNA(VLOOKUP(Fullmath[[#This Row],[M2]],$H$2:$L2169,2,FALSE),VLOOKUP(Fullmath[[#This Row],[M2]],$H2171:$L$2227,2,FALSE)),0)</f>
        <v>0</v>
      </c>
      <c r="T2170" s="16">
        <f>IFERROR(_xlfn.IFNA(VLOOKUP(Fullmath[[#This Row],[M2]],$H$2:$L2169,4,FALSE),VLOOKUP(Fullmath[[#This Row],[M2]],$H2171:$L$2227,4,FALSE)),0)</f>
        <v>0</v>
      </c>
      <c r="W2170" s="15">
        <f>IFERROR(_xlfn.IFNA(VLOOKUP(Fullmath[[#This Row],[M3]],$H$2:$L2169,2,FALSE),VLOOKUP(Fullmath[[#This Row],[M3]],$H2171:$L$2227,2,FALSE)),0)</f>
        <v>0</v>
      </c>
      <c r="X2170" s="16">
        <f>IFERROR(_xlfn.IFNA(VLOOKUP(Fullmath[[#This Row],[M3]],$H$2:$L2169,4,FALSE),VLOOKUP(Fullmath[[#This Row],[M3]],$H2171:$L$2227,4,FALSE)),0)</f>
        <v>0</v>
      </c>
      <c r="AA2170" s="15">
        <f>IFERROR(_xlfn.IFNA(VLOOKUP(Fullmath[[#This Row],[M4]],$H$2:$L2169,2,FALSE),VLOOKUP(Fullmath[[#This Row],[M4]],$H2171:$L$2227,2,FALSE)),0)</f>
        <v>0</v>
      </c>
      <c r="AB2170" s="16">
        <f>IFERROR(_xlfn.IFNA(VLOOKUP(Fullmath[[#This Row],[M4]],$H$2:$L2169,4,FALSE),VLOOKUP(Fullmath[[#This Row],[M4]],$H2171:$L$2227,4,FALSE)),0)</f>
        <v>0</v>
      </c>
      <c r="AE2170" s="15">
        <f>IFERROR(_xlfn.IFNA(VLOOKUP(Fullmath[[#This Row],[M5]],$H$2:$L2169,2,FALSE),VLOOKUP(Fullmath[[#This Row],[M5]],$H2171:$L$2227,2,FALSE)),0)</f>
        <v>0</v>
      </c>
      <c r="AF2170" s="16">
        <f>IFERROR(_xlfn.IFNA(VLOOKUP(Fullmath[[#This Row],[M5]],$H$2:$L2169,4,FALSE),VLOOKUP(Fullmath[[#This Row],[M5]],$H2171:$L$2227,4,FALSE)),0)</f>
        <v>0</v>
      </c>
      <c r="AI2170" s="15">
        <f>IFERROR(_xlfn.IFNA(VLOOKUP(Fullmath[[#This Row],[M6]],$H$2:$L2169,2,FALSE),VLOOKUP(Fullmath[[#This Row],[M6]],$H2171:$L$2227,2,FALSE)),0)</f>
        <v>0</v>
      </c>
      <c r="AJ2170" s="16">
        <f>IFERROR(_xlfn.IFNA(VLOOKUP(Fullmath[[#This Row],[M6]],$H$2:$L2169,4,FALSE),VLOOKUP(Fullmath[[#This Row],[M6]],$H2171:$L$2227,4,FALSE)),0)</f>
        <v>0</v>
      </c>
      <c r="AM2170" s="6">
        <f>(IFERROR(VLOOKUP(AK2170,Components[[Name]:[Price]],2,FALSE),0))</f>
        <v>0</v>
      </c>
      <c r="AP2170" s="6">
        <f>(IFERROR(VLOOKUP(AN2170,Components[[Name]:[Price]],2,FALSE),0))</f>
        <v>0</v>
      </c>
      <c r="AS2170" s="6">
        <f>(IFERROR(VLOOKUP(AQ2170,Components[[Name]:[Price]],2,FALSE),0))</f>
        <v>0</v>
      </c>
      <c r="AV2170" s="6">
        <f>(IFERROR(VLOOKUP(AT2170,Components[[Name]:[Price]],2,FALSE),0))</f>
        <v>0</v>
      </c>
      <c r="AY2170" s="6">
        <f>(IFERROR(VLOOKUP(AW2170,Components[[Name]:[Price]],2,FALSE),0))</f>
        <v>0</v>
      </c>
      <c r="BB2170" s="6">
        <f>(IFERROR(VLOOKUP(AZ2170,Components[[Name]:[Price]],2,FALSE),0))</f>
        <v>0</v>
      </c>
    </row>
    <row r="2171" spans="9:54" x14ac:dyDescent="0.2">
      <c r="I2171" s="7" t="e">
        <f>Fullmath[[#This Row],[Total CP]]/Fullmath[[#This Row],[Quantity]]</f>
        <v>#DIV/0!</v>
      </c>
      <c r="J217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1" s="6" t="e">
        <f>Fullmath[[#This Row],[Mat Cost]]/Fullmath[[#This Row],[Quantity]]</f>
        <v>#DIV/0!</v>
      </c>
      <c r="L217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1" s="14"/>
      <c r="O2171" s="15">
        <f>IFERROR(_xlfn.IFNA(VLOOKUP(Fullmath[[#This Row],[M1]],$H$2:$L2170,2,FALSE),VLOOKUP(Fullmath[[#This Row],[M1]],$H2172:$L$2227,2,FALSE)),0)</f>
        <v>0</v>
      </c>
      <c r="P2171" s="16">
        <f>IFERROR(_xlfn.IFNA(VLOOKUP(Fullmath[[#This Row],[M1]],$H$2:$L2170,4,FALSE),VLOOKUP(Fullmath[[#This Row],[M1]],$H2172:$L$2227,4,FALSE)),0)</f>
        <v>0</v>
      </c>
      <c r="S2171" s="15">
        <f>IFERROR(_xlfn.IFNA(VLOOKUP(Fullmath[[#This Row],[M2]],$H$2:$L2170,2,FALSE),VLOOKUP(Fullmath[[#This Row],[M2]],$H2172:$L$2227,2,FALSE)),0)</f>
        <v>0</v>
      </c>
      <c r="T2171" s="16">
        <f>IFERROR(_xlfn.IFNA(VLOOKUP(Fullmath[[#This Row],[M2]],$H$2:$L2170,4,FALSE),VLOOKUP(Fullmath[[#This Row],[M2]],$H2172:$L$2227,4,FALSE)),0)</f>
        <v>0</v>
      </c>
      <c r="W2171" s="15">
        <f>IFERROR(_xlfn.IFNA(VLOOKUP(Fullmath[[#This Row],[M3]],$H$2:$L2170,2,FALSE),VLOOKUP(Fullmath[[#This Row],[M3]],$H2172:$L$2227,2,FALSE)),0)</f>
        <v>0</v>
      </c>
      <c r="X2171" s="16">
        <f>IFERROR(_xlfn.IFNA(VLOOKUP(Fullmath[[#This Row],[M3]],$H$2:$L2170,4,FALSE),VLOOKUP(Fullmath[[#This Row],[M3]],$H2172:$L$2227,4,FALSE)),0)</f>
        <v>0</v>
      </c>
      <c r="AA2171" s="15">
        <f>IFERROR(_xlfn.IFNA(VLOOKUP(Fullmath[[#This Row],[M4]],$H$2:$L2170,2,FALSE),VLOOKUP(Fullmath[[#This Row],[M4]],$H2172:$L$2227,2,FALSE)),0)</f>
        <v>0</v>
      </c>
      <c r="AB2171" s="16">
        <f>IFERROR(_xlfn.IFNA(VLOOKUP(Fullmath[[#This Row],[M4]],$H$2:$L2170,4,FALSE),VLOOKUP(Fullmath[[#This Row],[M4]],$H2172:$L$2227,4,FALSE)),0)</f>
        <v>0</v>
      </c>
      <c r="AE2171" s="15">
        <f>IFERROR(_xlfn.IFNA(VLOOKUP(Fullmath[[#This Row],[M5]],$H$2:$L2170,2,FALSE),VLOOKUP(Fullmath[[#This Row],[M5]],$H2172:$L$2227,2,FALSE)),0)</f>
        <v>0</v>
      </c>
      <c r="AF2171" s="16">
        <f>IFERROR(_xlfn.IFNA(VLOOKUP(Fullmath[[#This Row],[M5]],$H$2:$L2170,4,FALSE),VLOOKUP(Fullmath[[#This Row],[M5]],$H2172:$L$2227,4,FALSE)),0)</f>
        <v>0</v>
      </c>
      <c r="AI2171" s="15">
        <f>IFERROR(_xlfn.IFNA(VLOOKUP(Fullmath[[#This Row],[M6]],$H$2:$L2170,2,FALSE),VLOOKUP(Fullmath[[#This Row],[M6]],$H2172:$L$2227,2,FALSE)),0)</f>
        <v>0</v>
      </c>
      <c r="AJ2171" s="16">
        <f>IFERROR(_xlfn.IFNA(VLOOKUP(Fullmath[[#This Row],[M6]],$H$2:$L2170,4,FALSE),VLOOKUP(Fullmath[[#This Row],[M6]],$H2172:$L$2227,4,FALSE)),0)</f>
        <v>0</v>
      </c>
      <c r="AM2171" s="6">
        <f>(IFERROR(VLOOKUP(AK2171,Components[[Name]:[Price]],2,FALSE),0))</f>
        <v>0</v>
      </c>
      <c r="AP2171" s="6">
        <f>(IFERROR(VLOOKUP(AN2171,Components[[Name]:[Price]],2,FALSE),0))</f>
        <v>0</v>
      </c>
      <c r="AS2171" s="6">
        <f>(IFERROR(VLOOKUP(AQ2171,Components[[Name]:[Price]],2,FALSE),0))</f>
        <v>0</v>
      </c>
      <c r="AV2171" s="6">
        <f>(IFERROR(VLOOKUP(AT2171,Components[[Name]:[Price]],2,FALSE),0))</f>
        <v>0</v>
      </c>
      <c r="AY2171" s="6">
        <f>(IFERROR(VLOOKUP(AW2171,Components[[Name]:[Price]],2,FALSE),0))</f>
        <v>0</v>
      </c>
      <c r="BB2171" s="6">
        <f>(IFERROR(VLOOKUP(AZ2171,Components[[Name]:[Price]],2,FALSE),0))</f>
        <v>0</v>
      </c>
    </row>
    <row r="2172" spans="9:54" x14ac:dyDescent="0.2">
      <c r="I2172" s="7" t="e">
        <f>Fullmath[[#This Row],[Total CP]]/Fullmath[[#This Row],[Quantity]]</f>
        <v>#DIV/0!</v>
      </c>
      <c r="J217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2" s="6" t="e">
        <f>Fullmath[[#This Row],[Mat Cost]]/Fullmath[[#This Row],[Quantity]]</f>
        <v>#DIV/0!</v>
      </c>
      <c r="L217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2" s="14"/>
      <c r="O2172" s="15">
        <f>IFERROR(_xlfn.IFNA(VLOOKUP(Fullmath[[#This Row],[M1]],$H$2:$L2171,2,FALSE),VLOOKUP(Fullmath[[#This Row],[M1]],$H2173:$L$2227,2,FALSE)),0)</f>
        <v>0</v>
      </c>
      <c r="P2172" s="16">
        <f>IFERROR(_xlfn.IFNA(VLOOKUP(Fullmath[[#This Row],[M1]],$H$2:$L2171,4,FALSE),VLOOKUP(Fullmath[[#This Row],[M1]],$H2173:$L$2227,4,FALSE)),0)</f>
        <v>0</v>
      </c>
      <c r="S2172" s="15">
        <f>IFERROR(_xlfn.IFNA(VLOOKUP(Fullmath[[#This Row],[M2]],$H$2:$L2171,2,FALSE),VLOOKUP(Fullmath[[#This Row],[M2]],$H2173:$L$2227,2,FALSE)),0)</f>
        <v>0</v>
      </c>
      <c r="T2172" s="16">
        <f>IFERROR(_xlfn.IFNA(VLOOKUP(Fullmath[[#This Row],[M2]],$H$2:$L2171,4,FALSE),VLOOKUP(Fullmath[[#This Row],[M2]],$H2173:$L$2227,4,FALSE)),0)</f>
        <v>0</v>
      </c>
      <c r="W2172" s="15">
        <f>IFERROR(_xlfn.IFNA(VLOOKUP(Fullmath[[#This Row],[M3]],$H$2:$L2171,2,FALSE),VLOOKUP(Fullmath[[#This Row],[M3]],$H2173:$L$2227,2,FALSE)),0)</f>
        <v>0</v>
      </c>
      <c r="X2172" s="16">
        <f>IFERROR(_xlfn.IFNA(VLOOKUP(Fullmath[[#This Row],[M3]],$H$2:$L2171,4,FALSE),VLOOKUP(Fullmath[[#This Row],[M3]],$H2173:$L$2227,4,FALSE)),0)</f>
        <v>0</v>
      </c>
      <c r="AA2172" s="15">
        <f>IFERROR(_xlfn.IFNA(VLOOKUP(Fullmath[[#This Row],[M4]],$H$2:$L2171,2,FALSE),VLOOKUP(Fullmath[[#This Row],[M4]],$H2173:$L$2227,2,FALSE)),0)</f>
        <v>0</v>
      </c>
      <c r="AB2172" s="16">
        <f>IFERROR(_xlfn.IFNA(VLOOKUP(Fullmath[[#This Row],[M4]],$H$2:$L2171,4,FALSE),VLOOKUP(Fullmath[[#This Row],[M4]],$H2173:$L$2227,4,FALSE)),0)</f>
        <v>0</v>
      </c>
      <c r="AE2172" s="15">
        <f>IFERROR(_xlfn.IFNA(VLOOKUP(Fullmath[[#This Row],[M5]],$H$2:$L2171,2,FALSE),VLOOKUP(Fullmath[[#This Row],[M5]],$H2173:$L$2227,2,FALSE)),0)</f>
        <v>0</v>
      </c>
      <c r="AF2172" s="16">
        <f>IFERROR(_xlfn.IFNA(VLOOKUP(Fullmath[[#This Row],[M5]],$H$2:$L2171,4,FALSE),VLOOKUP(Fullmath[[#This Row],[M5]],$H2173:$L$2227,4,FALSE)),0)</f>
        <v>0</v>
      </c>
      <c r="AI2172" s="15">
        <f>IFERROR(_xlfn.IFNA(VLOOKUP(Fullmath[[#This Row],[M6]],$H$2:$L2171,2,FALSE),VLOOKUP(Fullmath[[#This Row],[M6]],$H2173:$L$2227,2,FALSE)),0)</f>
        <v>0</v>
      </c>
      <c r="AJ2172" s="16">
        <f>IFERROR(_xlfn.IFNA(VLOOKUP(Fullmath[[#This Row],[M6]],$H$2:$L2171,4,FALSE),VLOOKUP(Fullmath[[#This Row],[M6]],$H2173:$L$2227,4,FALSE)),0)</f>
        <v>0</v>
      </c>
      <c r="AM2172" s="6">
        <f>(IFERROR(VLOOKUP(AK2172,Components[[Name]:[Price]],2,FALSE),0))</f>
        <v>0</v>
      </c>
      <c r="AP2172" s="6">
        <f>(IFERROR(VLOOKUP(AN2172,Components[[Name]:[Price]],2,FALSE),0))</f>
        <v>0</v>
      </c>
      <c r="AS2172" s="6">
        <f>(IFERROR(VLOOKUP(AQ2172,Components[[Name]:[Price]],2,FALSE),0))</f>
        <v>0</v>
      </c>
      <c r="AV2172" s="6">
        <f>(IFERROR(VLOOKUP(AT2172,Components[[Name]:[Price]],2,FALSE),0))</f>
        <v>0</v>
      </c>
      <c r="AY2172" s="6">
        <f>(IFERROR(VLOOKUP(AW2172,Components[[Name]:[Price]],2,FALSE),0))</f>
        <v>0</v>
      </c>
      <c r="BB2172" s="6">
        <f>(IFERROR(VLOOKUP(AZ2172,Components[[Name]:[Price]],2,FALSE),0))</f>
        <v>0</v>
      </c>
    </row>
    <row r="2173" spans="9:54" x14ac:dyDescent="0.2">
      <c r="I2173" s="7" t="e">
        <f>Fullmath[[#This Row],[Total CP]]/Fullmath[[#This Row],[Quantity]]</f>
        <v>#DIV/0!</v>
      </c>
      <c r="J217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3" s="6" t="e">
        <f>Fullmath[[#This Row],[Mat Cost]]/Fullmath[[#This Row],[Quantity]]</f>
        <v>#DIV/0!</v>
      </c>
      <c r="L217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3" s="14"/>
      <c r="O2173" s="15">
        <f>IFERROR(_xlfn.IFNA(VLOOKUP(Fullmath[[#This Row],[M1]],$H$2:$L2172,2,FALSE),VLOOKUP(Fullmath[[#This Row],[M1]],$H2174:$L$2227,2,FALSE)),0)</f>
        <v>0</v>
      </c>
      <c r="P2173" s="16">
        <f>IFERROR(_xlfn.IFNA(VLOOKUP(Fullmath[[#This Row],[M1]],$H$2:$L2172,4,FALSE),VLOOKUP(Fullmath[[#This Row],[M1]],$H2174:$L$2227,4,FALSE)),0)</f>
        <v>0</v>
      </c>
      <c r="S2173" s="15">
        <f>IFERROR(_xlfn.IFNA(VLOOKUP(Fullmath[[#This Row],[M2]],$H$2:$L2172,2,FALSE),VLOOKUP(Fullmath[[#This Row],[M2]],$H2174:$L$2227,2,FALSE)),0)</f>
        <v>0</v>
      </c>
      <c r="T2173" s="16">
        <f>IFERROR(_xlfn.IFNA(VLOOKUP(Fullmath[[#This Row],[M2]],$H$2:$L2172,4,FALSE),VLOOKUP(Fullmath[[#This Row],[M2]],$H2174:$L$2227,4,FALSE)),0)</f>
        <v>0</v>
      </c>
      <c r="W2173" s="15">
        <f>IFERROR(_xlfn.IFNA(VLOOKUP(Fullmath[[#This Row],[M3]],$H$2:$L2172,2,FALSE),VLOOKUP(Fullmath[[#This Row],[M3]],$H2174:$L$2227,2,FALSE)),0)</f>
        <v>0</v>
      </c>
      <c r="X2173" s="16">
        <f>IFERROR(_xlfn.IFNA(VLOOKUP(Fullmath[[#This Row],[M3]],$H$2:$L2172,4,FALSE),VLOOKUP(Fullmath[[#This Row],[M3]],$H2174:$L$2227,4,FALSE)),0)</f>
        <v>0</v>
      </c>
      <c r="AA2173" s="15">
        <f>IFERROR(_xlfn.IFNA(VLOOKUP(Fullmath[[#This Row],[M4]],$H$2:$L2172,2,FALSE),VLOOKUP(Fullmath[[#This Row],[M4]],$H2174:$L$2227,2,FALSE)),0)</f>
        <v>0</v>
      </c>
      <c r="AB2173" s="16">
        <f>IFERROR(_xlfn.IFNA(VLOOKUP(Fullmath[[#This Row],[M4]],$H$2:$L2172,4,FALSE),VLOOKUP(Fullmath[[#This Row],[M4]],$H2174:$L$2227,4,FALSE)),0)</f>
        <v>0</v>
      </c>
      <c r="AE2173" s="15">
        <f>IFERROR(_xlfn.IFNA(VLOOKUP(Fullmath[[#This Row],[M5]],$H$2:$L2172,2,FALSE),VLOOKUP(Fullmath[[#This Row],[M5]],$H2174:$L$2227,2,FALSE)),0)</f>
        <v>0</v>
      </c>
      <c r="AF2173" s="16">
        <f>IFERROR(_xlfn.IFNA(VLOOKUP(Fullmath[[#This Row],[M5]],$H$2:$L2172,4,FALSE),VLOOKUP(Fullmath[[#This Row],[M5]],$H2174:$L$2227,4,FALSE)),0)</f>
        <v>0</v>
      </c>
      <c r="AI2173" s="15">
        <f>IFERROR(_xlfn.IFNA(VLOOKUP(Fullmath[[#This Row],[M6]],$H$2:$L2172,2,FALSE),VLOOKUP(Fullmath[[#This Row],[M6]],$H2174:$L$2227,2,FALSE)),0)</f>
        <v>0</v>
      </c>
      <c r="AJ2173" s="16">
        <f>IFERROR(_xlfn.IFNA(VLOOKUP(Fullmath[[#This Row],[M6]],$H$2:$L2172,4,FALSE),VLOOKUP(Fullmath[[#This Row],[M6]],$H2174:$L$2227,4,FALSE)),0)</f>
        <v>0</v>
      </c>
      <c r="AM2173" s="6">
        <f>(IFERROR(VLOOKUP(AK2173,Components[[Name]:[Price]],2,FALSE),0))</f>
        <v>0</v>
      </c>
      <c r="AP2173" s="6">
        <f>(IFERROR(VLOOKUP(AN2173,Components[[Name]:[Price]],2,FALSE),0))</f>
        <v>0</v>
      </c>
      <c r="AS2173" s="6">
        <f>(IFERROR(VLOOKUP(AQ2173,Components[[Name]:[Price]],2,FALSE),0))</f>
        <v>0</v>
      </c>
      <c r="AV2173" s="6">
        <f>(IFERROR(VLOOKUP(AT2173,Components[[Name]:[Price]],2,FALSE),0))</f>
        <v>0</v>
      </c>
      <c r="AY2173" s="6">
        <f>(IFERROR(VLOOKUP(AW2173,Components[[Name]:[Price]],2,FALSE),0))</f>
        <v>0</v>
      </c>
      <c r="BB2173" s="6">
        <f>(IFERROR(VLOOKUP(AZ2173,Components[[Name]:[Price]],2,FALSE),0))</f>
        <v>0</v>
      </c>
    </row>
    <row r="2174" spans="9:54" x14ac:dyDescent="0.2">
      <c r="I2174" s="7" t="e">
        <f>Fullmath[[#This Row],[Total CP]]/Fullmath[[#This Row],[Quantity]]</f>
        <v>#DIV/0!</v>
      </c>
      <c r="J217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4" s="6" t="e">
        <f>Fullmath[[#This Row],[Mat Cost]]/Fullmath[[#This Row],[Quantity]]</f>
        <v>#DIV/0!</v>
      </c>
      <c r="L217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4" s="14"/>
      <c r="O2174" s="15">
        <f>IFERROR(_xlfn.IFNA(VLOOKUP(Fullmath[[#This Row],[M1]],$H$2:$L2173,2,FALSE),VLOOKUP(Fullmath[[#This Row],[M1]],$H2175:$L$2227,2,FALSE)),0)</f>
        <v>0</v>
      </c>
      <c r="P2174" s="16">
        <f>IFERROR(_xlfn.IFNA(VLOOKUP(Fullmath[[#This Row],[M1]],$H$2:$L2173,4,FALSE),VLOOKUP(Fullmath[[#This Row],[M1]],$H2175:$L$2227,4,FALSE)),0)</f>
        <v>0</v>
      </c>
      <c r="S2174" s="15">
        <f>IFERROR(_xlfn.IFNA(VLOOKUP(Fullmath[[#This Row],[M2]],$H$2:$L2173,2,FALSE),VLOOKUP(Fullmath[[#This Row],[M2]],$H2175:$L$2227,2,FALSE)),0)</f>
        <v>0</v>
      </c>
      <c r="T2174" s="16">
        <f>IFERROR(_xlfn.IFNA(VLOOKUP(Fullmath[[#This Row],[M2]],$H$2:$L2173,4,FALSE),VLOOKUP(Fullmath[[#This Row],[M2]],$H2175:$L$2227,4,FALSE)),0)</f>
        <v>0</v>
      </c>
      <c r="W2174" s="15">
        <f>IFERROR(_xlfn.IFNA(VLOOKUP(Fullmath[[#This Row],[M3]],$H$2:$L2173,2,FALSE),VLOOKUP(Fullmath[[#This Row],[M3]],$H2175:$L$2227,2,FALSE)),0)</f>
        <v>0</v>
      </c>
      <c r="X2174" s="16">
        <f>IFERROR(_xlfn.IFNA(VLOOKUP(Fullmath[[#This Row],[M3]],$H$2:$L2173,4,FALSE),VLOOKUP(Fullmath[[#This Row],[M3]],$H2175:$L$2227,4,FALSE)),0)</f>
        <v>0</v>
      </c>
      <c r="AA2174" s="15">
        <f>IFERROR(_xlfn.IFNA(VLOOKUP(Fullmath[[#This Row],[M4]],$H$2:$L2173,2,FALSE),VLOOKUP(Fullmath[[#This Row],[M4]],$H2175:$L$2227,2,FALSE)),0)</f>
        <v>0</v>
      </c>
      <c r="AB2174" s="16">
        <f>IFERROR(_xlfn.IFNA(VLOOKUP(Fullmath[[#This Row],[M4]],$H$2:$L2173,4,FALSE),VLOOKUP(Fullmath[[#This Row],[M4]],$H2175:$L$2227,4,FALSE)),0)</f>
        <v>0</v>
      </c>
      <c r="AE2174" s="15">
        <f>IFERROR(_xlfn.IFNA(VLOOKUP(Fullmath[[#This Row],[M5]],$H$2:$L2173,2,FALSE),VLOOKUP(Fullmath[[#This Row],[M5]],$H2175:$L$2227,2,FALSE)),0)</f>
        <v>0</v>
      </c>
      <c r="AF2174" s="16">
        <f>IFERROR(_xlfn.IFNA(VLOOKUP(Fullmath[[#This Row],[M5]],$H$2:$L2173,4,FALSE),VLOOKUP(Fullmath[[#This Row],[M5]],$H2175:$L$2227,4,FALSE)),0)</f>
        <v>0</v>
      </c>
      <c r="AI2174" s="15">
        <f>IFERROR(_xlfn.IFNA(VLOOKUP(Fullmath[[#This Row],[M6]],$H$2:$L2173,2,FALSE),VLOOKUP(Fullmath[[#This Row],[M6]],$H2175:$L$2227,2,FALSE)),0)</f>
        <v>0</v>
      </c>
      <c r="AJ2174" s="16">
        <f>IFERROR(_xlfn.IFNA(VLOOKUP(Fullmath[[#This Row],[M6]],$H$2:$L2173,4,FALSE),VLOOKUP(Fullmath[[#This Row],[M6]],$H2175:$L$2227,4,FALSE)),0)</f>
        <v>0</v>
      </c>
      <c r="AM2174" s="6">
        <f>(IFERROR(VLOOKUP(AK2174,Components[[Name]:[Price]],2,FALSE),0))</f>
        <v>0</v>
      </c>
      <c r="AP2174" s="6">
        <f>(IFERROR(VLOOKUP(AN2174,Components[[Name]:[Price]],2,FALSE),0))</f>
        <v>0</v>
      </c>
      <c r="AS2174" s="6">
        <f>(IFERROR(VLOOKUP(AQ2174,Components[[Name]:[Price]],2,FALSE),0))</f>
        <v>0</v>
      </c>
      <c r="AV2174" s="6">
        <f>(IFERROR(VLOOKUP(AT2174,Components[[Name]:[Price]],2,FALSE),0))</f>
        <v>0</v>
      </c>
      <c r="AY2174" s="6">
        <f>(IFERROR(VLOOKUP(AW2174,Components[[Name]:[Price]],2,FALSE),0))</f>
        <v>0</v>
      </c>
      <c r="BB2174" s="6">
        <f>(IFERROR(VLOOKUP(AZ2174,Components[[Name]:[Price]],2,FALSE),0))</f>
        <v>0</v>
      </c>
    </row>
    <row r="2175" spans="9:54" x14ac:dyDescent="0.2">
      <c r="I2175" s="7" t="e">
        <f>Fullmath[[#This Row],[Total CP]]/Fullmath[[#This Row],[Quantity]]</f>
        <v>#DIV/0!</v>
      </c>
      <c r="J217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5" s="6" t="e">
        <f>Fullmath[[#This Row],[Mat Cost]]/Fullmath[[#This Row],[Quantity]]</f>
        <v>#DIV/0!</v>
      </c>
      <c r="L217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5" s="14"/>
      <c r="O2175" s="15">
        <f>IFERROR(_xlfn.IFNA(VLOOKUP(Fullmath[[#This Row],[M1]],$H$2:$L2174,2,FALSE),VLOOKUP(Fullmath[[#This Row],[M1]],$H2176:$L$2227,2,FALSE)),0)</f>
        <v>0</v>
      </c>
      <c r="P2175" s="16">
        <f>IFERROR(_xlfn.IFNA(VLOOKUP(Fullmath[[#This Row],[M1]],$H$2:$L2174,4,FALSE),VLOOKUP(Fullmath[[#This Row],[M1]],$H2176:$L$2227,4,FALSE)),0)</f>
        <v>0</v>
      </c>
      <c r="S2175" s="15">
        <f>IFERROR(_xlfn.IFNA(VLOOKUP(Fullmath[[#This Row],[M2]],$H$2:$L2174,2,FALSE),VLOOKUP(Fullmath[[#This Row],[M2]],$H2176:$L$2227,2,FALSE)),0)</f>
        <v>0</v>
      </c>
      <c r="T2175" s="16">
        <f>IFERROR(_xlfn.IFNA(VLOOKUP(Fullmath[[#This Row],[M2]],$H$2:$L2174,4,FALSE),VLOOKUP(Fullmath[[#This Row],[M2]],$H2176:$L$2227,4,FALSE)),0)</f>
        <v>0</v>
      </c>
      <c r="W2175" s="15">
        <f>IFERROR(_xlfn.IFNA(VLOOKUP(Fullmath[[#This Row],[M3]],$H$2:$L2174,2,FALSE),VLOOKUP(Fullmath[[#This Row],[M3]],$H2176:$L$2227,2,FALSE)),0)</f>
        <v>0</v>
      </c>
      <c r="X2175" s="16">
        <f>IFERROR(_xlfn.IFNA(VLOOKUP(Fullmath[[#This Row],[M3]],$H$2:$L2174,4,FALSE),VLOOKUP(Fullmath[[#This Row],[M3]],$H2176:$L$2227,4,FALSE)),0)</f>
        <v>0</v>
      </c>
      <c r="AA2175" s="15">
        <f>IFERROR(_xlfn.IFNA(VLOOKUP(Fullmath[[#This Row],[M4]],$H$2:$L2174,2,FALSE),VLOOKUP(Fullmath[[#This Row],[M4]],$H2176:$L$2227,2,FALSE)),0)</f>
        <v>0</v>
      </c>
      <c r="AB2175" s="16">
        <f>IFERROR(_xlfn.IFNA(VLOOKUP(Fullmath[[#This Row],[M4]],$H$2:$L2174,4,FALSE),VLOOKUP(Fullmath[[#This Row],[M4]],$H2176:$L$2227,4,FALSE)),0)</f>
        <v>0</v>
      </c>
      <c r="AE2175" s="15">
        <f>IFERROR(_xlfn.IFNA(VLOOKUP(Fullmath[[#This Row],[M5]],$H$2:$L2174,2,FALSE),VLOOKUP(Fullmath[[#This Row],[M5]],$H2176:$L$2227,2,FALSE)),0)</f>
        <v>0</v>
      </c>
      <c r="AF2175" s="16">
        <f>IFERROR(_xlfn.IFNA(VLOOKUP(Fullmath[[#This Row],[M5]],$H$2:$L2174,4,FALSE),VLOOKUP(Fullmath[[#This Row],[M5]],$H2176:$L$2227,4,FALSE)),0)</f>
        <v>0</v>
      </c>
      <c r="AI2175" s="15">
        <f>IFERROR(_xlfn.IFNA(VLOOKUP(Fullmath[[#This Row],[M6]],$H$2:$L2174,2,FALSE),VLOOKUP(Fullmath[[#This Row],[M6]],$H2176:$L$2227,2,FALSE)),0)</f>
        <v>0</v>
      </c>
      <c r="AJ2175" s="16">
        <f>IFERROR(_xlfn.IFNA(VLOOKUP(Fullmath[[#This Row],[M6]],$H$2:$L2174,4,FALSE),VLOOKUP(Fullmath[[#This Row],[M6]],$H2176:$L$2227,4,FALSE)),0)</f>
        <v>0</v>
      </c>
      <c r="AM2175" s="6">
        <f>(IFERROR(VLOOKUP(AK2175,Components[[Name]:[Price]],2,FALSE),0))</f>
        <v>0</v>
      </c>
      <c r="AP2175" s="6">
        <f>(IFERROR(VLOOKUP(AN2175,Components[[Name]:[Price]],2,FALSE),0))</f>
        <v>0</v>
      </c>
      <c r="AS2175" s="6">
        <f>(IFERROR(VLOOKUP(AQ2175,Components[[Name]:[Price]],2,FALSE),0))</f>
        <v>0</v>
      </c>
      <c r="AV2175" s="6">
        <f>(IFERROR(VLOOKUP(AT2175,Components[[Name]:[Price]],2,FALSE),0))</f>
        <v>0</v>
      </c>
      <c r="AY2175" s="6">
        <f>(IFERROR(VLOOKUP(AW2175,Components[[Name]:[Price]],2,FALSE),0))</f>
        <v>0</v>
      </c>
      <c r="BB2175" s="6">
        <f>(IFERROR(VLOOKUP(AZ2175,Components[[Name]:[Price]],2,FALSE),0))</f>
        <v>0</v>
      </c>
    </row>
    <row r="2176" spans="9:54" x14ac:dyDescent="0.2">
      <c r="I2176" s="7" t="e">
        <f>Fullmath[[#This Row],[Total CP]]/Fullmath[[#This Row],[Quantity]]</f>
        <v>#DIV/0!</v>
      </c>
      <c r="J217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6" s="6" t="e">
        <f>Fullmath[[#This Row],[Mat Cost]]/Fullmath[[#This Row],[Quantity]]</f>
        <v>#DIV/0!</v>
      </c>
      <c r="L217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6" s="14"/>
      <c r="O2176" s="15">
        <f>IFERROR(_xlfn.IFNA(VLOOKUP(Fullmath[[#This Row],[M1]],$H$2:$L2175,2,FALSE),VLOOKUP(Fullmath[[#This Row],[M1]],$H2177:$L$2227,2,FALSE)),0)</f>
        <v>0</v>
      </c>
      <c r="P2176" s="16">
        <f>IFERROR(_xlfn.IFNA(VLOOKUP(Fullmath[[#This Row],[M1]],$H$2:$L2175,4,FALSE),VLOOKUP(Fullmath[[#This Row],[M1]],$H2177:$L$2227,4,FALSE)),0)</f>
        <v>0</v>
      </c>
      <c r="S2176" s="15">
        <f>IFERROR(_xlfn.IFNA(VLOOKUP(Fullmath[[#This Row],[M2]],$H$2:$L2175,2,FALSE),VLOOKUP(Fullmath[[#This Row],[M2]],$H2177:$L$2227,2,FALSE)),0)</f>
        <v>0</v>
      </c>
      <c r="T2176" s="16">
        <f>IFERROR(_xlfn.IFNA(VLOOKUP(Fullmath[[#This Row],[M2]],$H$2:$L2175,4,FALSE),VLOOKUP(Fullmath[[#This Row],[M2]],$H2177:$L$2227,4,FALSE)),0)</f>
        <v>0</v>
      </c>
      <c r="W2176" s="15">
        <f>IFERROR(_xlfn.IFNA(VLOOKUP(Fullmath[[#This Row],[M3]],$H$2:$L2175,2,FALSE),VLOOKUP(Fullmath[[#This Row],[M3]],$H2177:$L$2227,2,FALSE)),0)</f>
        <v>0</v>
      </c>
      <c r="X2176" s="16">
        <f>IFERROR(_xlfn.IFNA(VLOOKUP(Fullmath[[#This Row],[M3]],$H$2:$L2175,4,FALSE),VLOOKUP(Fullmath[[#This Row],[M3]],$H2177:$L$2227,4,FALSE)),0)</f>
        <v>0</v>
      </c>
      <c r="AA2176" s="15">
        <f>IFERROR(_xlfn.IFNA(VLOOKUP(Fullmath[[#This Row],[M4]],$H$2:$L2175,2,FALSE),VLOOKUP(Fullmath[[#This Row],[M4]],$H2177:$L$2227,2,FALSE)),0)</f>
        <v>0</v>
      </c>
      <c r="AB2176" s="16">
        <f>IFERROR(_xlfn.IFNA(VLOOKUP(Fullmath[[#This Row],[M4]],$H$2:$L2175,4,FALSE),VLOOKUP(Fullmath[[#This Row],[M4]],$H2177:$L$2227,4,FALSE)),0)</f>
        <v>0</v>
      </c>
      <c r="AE2176" s="15">
        <f>IFERROR(_xlfn.IFNA(VLOOKUP(Fullmath[[#This Row],[M5]],$H$2:$L2175,2,FALSE),VLOOKUP(Fullmath[[#This Row],[M5]],$H2177:$L$2227,2,FALSE)),0)</f>
        <v>0</v>
      </c>
      <c r="AF2176" s="16">
        <f>IFERROR(_xlfn.IFNA(VLOOKUP(Fullmath[[#This Row],[M5]],$H$2:$L2175,4,FALSE),VLOOKUP(Fullmath[[#This Row],[M5]],$H2177:$L$2227,4,FALSE)),0)</f>
        <v>0</v>
      </c>
      <c r="AI2176" s="15">
        <f>IFERROR(_xlfn.IFNA(VLOOKUP(Fullmath[[#This Row],[M6]],$H$2:$L2175,2,FALSE),VLOOKUP(Fullmath[[#This Row],[M6]],$H2177:$L$2227,2,FALSE)),0)</f>
        <v>0</v>
      </c>
      <c r="AJ2176" s="16">
        <f>IFERROR(_xlfn.IFNA(VLOOKUP(Fullmath[[#This Row],[M6]],$H$2:$L2175,4,FALSE),VLOOKUP(Fullmath[[#This Row],[M6]],$H2177:$L$2227,4,FALSE)),0)</f>
        <v>0</v>
      </c>
      <c r="AM2176" s="6">
        <f>(IFERROR(VLOOKUP(AK2176,Components[[Name]:[Price]],2,FALSE),0))</f>
        <v>0</v>
      </c>
      <c r="AP2176" s="6">
        <f>(IFERROR(VLOOKUP(AN2176,Components[[Name]:[Price]],2,FALSE),0))</f>
        <v>0</v>
      </c>
      <c r="AS2176" s="6">
        <f>(IFERROR(VLOOKUP(AQ2176,Components[[Name]:[Price]],2,FALSE),0))</f>
        <v>0</v>
      </c>
      <c r="AV2176" s="6">
        <f>(IFERROR(VLOOKUP(AT2176,Components[[Name]:[Price]],2,FALSE),0))</f>
        <v>0</v>
      </c>
      <c r="AY2176" s="6">
        <f>(IFERROR(VLOOKUP(AW2176,Components[[Name]:[Price]],2,FALSE),0))</f>
        <v>0</v>
      </c>
      <c r="BB2176" s="6">
        <f>(IFERROR(VLOOKUP(AZ2176,Components[[Name]:[Price]],2,FALSE),0))</f>
        <v>0</v>
      </c>
    </row>
    <row r="2177" spans="9:54" x14ac:dyDescent="0.2">
      <c r="I2177" s="7" t="e">
        <f>Fullmath[[#This Row],[Total CP]]/Fullmath[[#This Row],[Quantity]]</f>
        <v>#DIV/0!</v>
      </c>
      <c r="J217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7" s="6" t="e">
        <f>Fullmath[[#This Row],[Mat Cost]]/Fullmath[[#This Row],[Quantity]]</f>
        <v>#DIV/0!</v>
      </c>
      <c r="L217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7" s="14"/>
      <c r="O2177" s="15">
        <f>IFERROR(_xlfn.IFNA(VLOOKUP(Fullmath[[#This Row],[M1]],$H$2:$L2176,2,FALSE),VLOOKUP(Fullmath[[#This Row],[M1]],$H2178:$L$2227,2,FALSE)),0)</f>
        <v>0</v>
      </c>
      <c r="P2177" s="16">
        <f>IFERROR(_xlfn.IFNA(VLOOKUP(Fullmath[[#This Row],[M1]],$H$2:$L2176,4,FALSE),VLOOKUP(Fullmath[[#This Row],[M1]],$H2178:$L$2227,4,FALSE)),0)</f>
        <v>0</v>
      </c>
      <c r="S2177" s="15">
        <f>IFERROR(_xlfn.IFNA(VLOOKUP(Fullmath[[#This Row],[M2]],$H$2:$L2176,2,FALSE),VLOOKUP(Fullmath[[#This Row],[M2]],$H2178:$L$2227,2,FALSE)),0)</f>
        <v>0</v>
      </c>
      <c r="T2177" s="16">
        <f>IFERROR(_xlfn.IFNA(VLOOKUP(Fullmath[[#This Row],[M2]],$H$2:$L2176,4,FALSE),VLOOKUP(Fullmath[[#This Row],[M2]],$H2178:$L$2227,4,FALSE)),0)</f>
        <v>0</v>
      </c>
      <c r="W2177" s="15">
        <f>IFERROR(_xlfn.IFNA(VLOOKUP(Fullmath[[#This Row],[M3]],$H$2:$L2176,2,FALSE),VLOOKUP(Fullmath[[#This Row],[M3]],$H2178:$L$2227,2,FALSE)),0)</f>
        <v>0</v>
      </c>
      <c r="X2177" s="16">
        <f>IFERROR(_xlfn.IFNA(VLOOKUP(Fullmath[[#This Row],[M3]],$H$2:$L2176,4,FALSE),VLOOKUP(Fullmath[[#This Row],[M3]],$H2178:$L$2227,4,FALSE)),0)</f>
        <v>0</v>
      </c>
      <c r="AA2177" s="15">
        <f>IFERROR(_xlfn.IFNA(VLOOKUP(Fullmath[[#This Row],[M4]],$H$2:$L2176,2,FALSE),VLOOKUP(Fullmath[[#This Row],[M4]],$H2178:$L$2227,2,FALSE)),0)</f>
        <v>0</v>
      </c>
      <c r="AB2177" s="16">
        <f>IFERROR(_xlfn.IFNA(VLOOKUP(Fullmath[[#This Row],[M4]],$H$2:$L2176,4,FALSE),VLOOKUP(Fullmath[[#This Row],[M4]],$H2178:$L$2227,4,FALSE)),0)</f>
        <v>0</v>
      </c>
      <c r="AE2177" s="15">
        <f>IFERROR(_xlfn.IFNA(VLOOKUP(Fullmath[[#This Row],[M5]],$H$2:$L2176,2,FALSE),VLOOKUP(Fullmath[[#This Row],[M5]],$H2178:$L$2227,2,FALSE)),0)</f>
        <v>0</v>
      </c>
      <c r="AF2177" s="16">
        <f>IFERROR(_xlfn.IFNA(VLOOKUP(Fullmath[[#This Row],[M5]],$H$2:$L2176,4,FALSE),VLOOKUP(Fullmath[[#This Row],[M5]],$H2178:$L$2227,4,FALSE)),0)</f>
        <v>0</v>
      </c>
      <c r="AI2177" s="15">
        <f>IFERROR(_xlfn.IFNA(VLOOKUP(Fullmath[[#This Row],[M6]],$H$2:$L2176,2,FALSE),VLOOKUP(Fullmath[[#This Row],[M6]],$H2178:$L$2227,2,FALSE)),0)</f>
        <v>0</v>
      </c>
      <c r="AJ2177" s="16">
        <f>IFERROR(_xlfn.IFNA(VLOOKUP(Fullmath[[#This Row],[M6]],$H$2:$L2176,4,FALSE),VLOOKUP(Fullmath[[#This Row],[M6]],$H2178:$L$2227,4,FALSE)),0)</f>
        <v>0</v>
      </c>
      <c r="AM2177" s="6">
        <f>(IFERROR(VLOOKUP(AK2177,Components[[Name]:[Price]],2,FALSE),0))</f>
        <v>0</v>
      </c>
      <c r="AP2177" s="6">
        <f>(IFERROR(VLOOKUP(AN2177,Components[[Name]:[Price]],2,FALSE),0))</f>
        <v>0</v>
      </c>
      <c r="AS2177" s="6">
        <f>(IFERROR(VLOOKUP(AQ2177,Components[[Name]:[Price]],2,FALSE),0))</f>
        <v>0</v>
      </c>
      <c r="AV2177" s="6">
        <f>(IFERROR(VLOOKUP(AT2177,Components[[Name]:[Price]],2,FALSE),0))</f>
        <v>0</v>
      </c>
      <c r="AY2177" s="6">
        <f>(IFERROR(VLOOKUP(AW2177,Components[[Name]:[Price]],2,FALSE),0))</f>
        <v>0</v>
      </c>
      <c r="BB2177" s="6">
        <f>(IFERROR(VLOOKUP(AZ2177,Components[[Name]:[Price]],2,FALSE),0))</f>
        <v>0</v>
      </c>
    </row>
    <row r="2178" spans="9:54" x14ac:dyDescent="0.2">
      <c r="I2178" s="7" t="e">
        <f>Fullmath[[#This Row],[Total CP]]/Fullmath[[#This Row],[Quantity]]</f>
        <v>#DIV/0!</v>
      </c>
      <c r="J217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8" s="6" t="e">
        <f>Fullmath[[#This Row],[Mat Cost]]/Fullmath[[#This Row],[Quantity]]</f>
        <v>#DIV/0!</v>
      </c>
      <c r="L217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8" s="14"/>
      <c r="O2178" s="15">
        <f>IFERROR(_xlfn.IFNA(VLOOKUP(Fullmath[[#This Row],[M1]],$H$2:$L2177,2,FALSE),VLOOKUP(Fullmath[[#This Row],[M1]],$H2179:$L$2227,2,FALSE)),0)</f>
        <v>0</v>
      </c>
      <c r="P2178" s="16">
        <f>IFERROR(_xlfn.IFNA(VLOOKUP(Fullmath[[#This Row],[M1]],$H$2:$L2177,4,FALSE),VLOOKUP(Fullmath[[#This Row],[M1]],$H2179:$L$2227,4,FALSE)),0)</f>
        <v>0</v>
      </c>
      <c r="S2178" s="15">
        <f>IFERROR(_xlfn.IFNA(VLOOKUP(Fullmath[[#This Row],[M2]],$H$2:$L2177,2,FALSE),VLOOKUP(Fullmath[[#This Row],[M2]],$H2179:$L$2227,2,FALSE)),0)</f>
        <v>0</v>
      </c>
      <c r="T2178" s="16">
        <f>IFERROR(_xlfn.IFNA(VLOOKUP(Fullmath[[#This Row],[M2]],$H$2:$L2177,4,FALSE),VLOOKUP(Fullmath[[#This Row],[M2]],$H2179:$L$2227,4,FALSE)),0)</f>
        <v>0</v>
      </c>
      <c r="W2178" s="15">
        <f>IFERROR(_xlfn.IFNA(VLOOKUP(Fullmath[[#This Row],[M3]],$H$2:$L2177,2,FALSE),VLOOKUP(Fullmath[[#This Row],[M3]],$H2179:$L$2227,2,FALSE)),0)</f>
        <v>0</v>
      </c>
      <c r="X2178" s="16">
        <f>IFERROR(_xlfn.IFNA(VLOOKUP(Fullmath[[#This Row],[M3]],$H$2:$L2177,4,FALSE),VLOOKUP(Fullmath[[#This Row],[M3]],$H2179:$L$2227,4,FALSE)),0)</f>
        <v>0</v>
      </c>
      <c r="AA2178" s="15">
        <f>IFERROR(_xlfn.IFNA(VLOOKUP(Fullmath[[#This Row],[M4]],$H$2:$L2177,2,FALSE),VLOOKUP(Fullmath[[#This Row],[M4]],$H2179:$L$2227,2,FALSE)),0)</f>
        <v>0</v>
      </c>
      <c r="AB2178" s="16">
        <f>IFERROR(_xlfn.IFNA(VLOOKUP(Fullmath[[#This Row],[M4]],$H$2:$L2177,4,FALSE),VLOOKUP(Fullmath[[#This Row],[M4]],$H2179:$L$2227,4,FALSE)),0)</f>
        <v>0</v>
      </c>
      <c r="AE2178" s="15">
        <f>IFERROR(_xlfn.IFNA(VLOOKUP(Fullmath[[#This Row],[M5]],$H$2:$L2177,2,FALSE),VLOOKUP(Fullmath[[#This Row],[M5]],$H2179:$L$2227,2,FALSE)),0)</f>
        <v>0</v>
      </c>
      <c r="AF2178" s="16">
        <f>IFERROR(_xlfn.IFNA(VLOOKUP(Fullmath[[#This Row],[M5]],$H$2:$L2177,4,FALSE),VLOOKUP(Fullmath[[#This Row],[M5]],$H2179:$L$2227,4,FALSE)),0)</f>
        <v>0</v>
      </c>
      <c r="AI2178" s="15">
        <f>IFERROR(_xlfn.IFNA(VLOOKUP(Fullmath[[#This Row],[M6]],$H$2:$L2177,2,FALSE),VLOOKUP(Fullmath[[#This Row],[M6]],$H2179:$L$2227,2,FALSE)),0)</f>
        <v>0</v>
      </c>
      <c r="AJ2178" s="16">
        <f>IFERROR(_xlfn.IFNA(VLOOKUP(Fullmath[[#This Row],[M6]],$H$2:$L2177,4,FALSE),VLOOKUP(Fullmath[[#This Row],[M6]],$H2179:$L$2227,4,FALSE)),0)</f>
        <v>0</v>
      </c>
      <c r="AM2178" s="6">
        <f>(IFERROR(VLOOKUP(AK2178,Components[[Name]:[Price]],2,FALSE),0))</f>
        <v>0</v>
      </c>
      <c r="AP2178" s="6">
        <f>(IFERROR(VLOOKUP(AN2178,Components[[Name]:[Price]],2,FALSE),0))</f>
        <v>0</v>
      </c>
      <c r="AS2178" s="6">
        <f>(IFERROR(VLOOKUP(AQ2178,Components[[Name]:[Price]],2,FALSE),0))</f>
        <v>0</v>
      </c>
      <c r="AV2178" s="6">
        <f>(IFERROR(VLOOKUP(AT2178,Components[[Name]:[Price]],2,FALSE),0))</f>
        <v>0</v>
      </c>
      <c r="AY2178" s="6">
        <f>(IFERROR(VLOOKUP(AW2178,Components[[Name]:[Price]],2,FALSE),0))</f>
        <v>0</v>
      </c>
      <c r="BB2178" s="6">
        <f>(IFERROR(VLOOKUP(AZ2178,Components[[Name]:[Price]],2,FALSE),0))</f>
        <v>0</v>
      </c>
    </row>
    <row r="2179" spans="9:54" x14ac:dyDescent="0.2">
      <c r="I2179" s="7" t="e">
        <f>Fullmath[[#This Row],[Total CP]]/Fullmath[[#This Row],[Quantity]]</f>
        <v>#DIV/0!</v>
      </c>
      <c r="J217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79" s="6" t="e">
        <f>Fullmath[[#This Row],[Mat Cost]]/Fullmath[[#This Row],[Quantity]]</f>
        <v>#DIV/0!</v>
      </c>
      <c r="L217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79" s="14"/>
      <c r="O2179" s="15">
        <f>IFERROR(_xlfn.IFNA(VLOOKUP(Fullmath[[#This Row],[M1]],$H$2:$L2178,2,FALSE),VLOOKUP(Fullmath[[#This Row],[M1]],$H2180:$L$2227,2,FALSE)),0)</f>
        <v>0</v>
      </c>
      <c r="P2179" s="16">
        <f>IFERROR(_xlfn.IFNA(VLOOKUP(Fullmath[[#This Row],[M1]],$H$2:$L2178,4,FALSE),VLOOKUP(Fullmath[[#This Row],[M1]],$H2180:$L$2227,4,FALSE)),0)</f>
        <v>0</v>
      </c>
      <c r="S2179" s="15">
        <f>IFERROR(_xlfn.IFNA(VLOOKUP(Fullmath[[#This Row],[M2]],$H$2:$L2178,2,FALSE),VLOOKUP(Fullmath[[#This Row],[M2]],$H2180:$L$2227,2,FALSE)),0)</f>
        <v>0</v>
      </c>
      <c r="T2179" s="16">
        <f>IFERROR(_xlfn.IFNA(VLOOKUP(Fullmath[[#This Row],[M2]],$H$2:$L2178,4,FALSE),VLOOKUP(Fullmath[[#This Row],[M2]],$H2180:$L$2227,4,FALSE)),0)</f>
        <v>0</v>
      </c>
      <c r="W2179" s="15">
        <f>IFERROR(_xlfn.IFNA(VLOOKUP(Fullmath[[#This Row],[M3]],$H$2:$L2178,2,FALSE),VLOOKUP(Fullmath[[#This Row],[M3]],$H2180:$L$2227,2,FALSE)),0)</f>
        <v>0</v>
      </c>
      <c r="X2179" s="16">
        <f>IFERROR(_xlfn.IFNA(VLOOKUP(Fullmath[[#This Row],[M3]],$H$2:$L2178,4,FALSE),VLOOKUP(Fullmath[[#This Row],[M3]],$H2180:$L$2227,4,FALSE)),0)</f>
        <v>0</v>
      </c>
      <c r="AA2179" s="15">
        <f>IFERROR(_xlfn.IFNA(VLOOKUP(Fullmath[[#This Row],[M4]],$H$2:$L2178,2,FALSE),VLOOKUP(Fullmath[[#This Row],[M4]],$H2180:$L$2227,2,FALSE)),0)</f>
        <v>0</v>
      </c>
      <c r="AB2179" s="16">
        <f>IFERROR(_xlfn.IFNA(VLOOKUP(Fullmath[[#This Row],[M4]],$H$2:$L2178,4,FALSE),VLOOKUP(Fullmath[[#This Row],[M4]],$H2180:$L$2227,4,FALSE)),0)</f>
        <v>0</v>
      </c>
      <c r="AE2179" s="15">
        <f>IFERROR(_xlfn.IFNA(VLOOKUP(Fullmath[[#This Row],[M5]],$H$2:$L2178,2,FALSE),VLOOKUP(Fullmath[[#This Row],[M5]],$H2180:$L$2227,2,FALSE)),0)</f>
        <v>0</v>
      </c>
      <c r="AF2179" s="16">
        <f>IFERROR(_xlfn.IFNA(VLOOKUP(Fullmath[[#This Row],[M5]],$H$2:$L2178,4,FALSE),VLOOKUP(Fullmath[[#This Row],[M5]],$H2180:$L$2227,4,FALSE)),0)</f>
        <v>0</v>
      </c>
      <c r="AI2179" s="15">
        <f>IFERROR(_xlfn.IFNA(VLOOKUP(Fullmath[[#This Row],[M6]],$H$2:$L2178,2,FALSE),VLOOKUP(Fullmath[[#This Row],[M6]],$H2180:$L$2227,2,FALSE)),0)</f>
        <v>0</v>
      </c>
      <c r="AJ2179" s="16">
        <f>IFERROR(_xlfn.IFNA(VLOOKUP(Fullmath[[#This Row],[M6]],$H$2:$L2178,4,FALSE),VLOOKUP(Fullmath[[#This Row],[M6]],$H2180:$L$2227,4,FALSE)),0)</f>
        <v>0</v>
      </c>
      <c r="AM2179" s="6">
        <f>(IFERROR(VLOOKUP(AK2179,Components[[Name]:[Price]],2,FALSE),0))</f>
        <v>0</v>
      </c>
      <c r="AP2179" s="6">
        <f>(IFERROR(VLOOKUP(AN2179,Components[[Name]:[Price]],2,FALSE),0))</f>
        <v>0</v>
      </c>
      <c r="AS2179" s="6">
        <f>(IFERROR(VLOOKUP(AQ2179,Components[[Name]:[Price]],2,FALSE),0))</f>
        <v>0</v>
      </c>
      <c r="AV2179" s="6">
        <f>(IFERROR(VLOOKUP(AT2179,Components[[Name]:[Price]],2,FALSE),0))</f>
        <v>0</v>
      </c>
      <c r="AY2179" s="6">
        <f>(IFERROR(VLOOKUP(AW2179,Components[[Name]:[Price]],2,FALSE),0))</f>
        <v>0</v>
      </c>
      <c r="BB2179" s="6">
        <f>(IFERROR(VLOOKUP(AZ2179,Components[[Name]:[Price]],2,FALSE),0))</f>
        <v>0</v>
      </c>
    </row>
    <row r="2180" spans="9:54" x14ac:dyDescent="0.2">
      <c r="I2180" s="7" t="e">
        <f>Fullmath[[#This Row],[Total CP]]/Fullmath[[#This Row],[Quantity]]</f>
        <v>#DIV/0!</v>
      </c>
      <c r="J218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0" s="6" t="e">
        <f>Fullmath[[#This Row],[Mat Cost]]/Fullmath[[#This Row],[Quantity]]</f>
        <v>#DIV/0!</v>
      </c>
      <c r="L218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0" s="14"/>
      <c r="O2180" s="15">
        <f>IFERROR(_xlfn.IFNA(VLOOKUP(Fullmath[[#This Row],[M1]],$H$2:$L2179,2,FALSE),VLOOKUP(Fullmath[[#This Row],[M1]],$H2181:$L$2227,2,FALSE)),0)</f>
        <v>0</v>
      </c>
      <c r="P2180" s="16">
        <f>IFERROR(_xlfn.IFNA(VLOOKUP(Fullmath[[#This Row],[M1]],$H$2:$L2179,4,FALSE),VLOOKUP(Fullmath[[#This Row],[M1]],$H2181:$L$2227,4,FALSE)),0)</f>
        <v>0</v>
      </c>
      <c r="S2180" s="15">
        <f>IFERROR(_xlfn.IFNA(VLOOKUP(Fullmath[[#This Row],[M2]],$H$2:$L2179,2,FALSE),VLOOKUP(Fullmath[[#This Row],[M2]],$H2181:$L$2227,2,FALSE)),0)</f>
        <v>0</v>
      </c>
      <c r="T2180" s="16">
        <f>IFERROR(_xlfn.IFNA(VLOOKUP(Fullmath[[#This Row],[M2]],$H$2:$L2179,4,FALSE),VLOOKUP(Fullmath[[#This Row],[M2]],$H2181:$L$2227,4,FALSE)),0)</f>
        <v>0</v>
      </c>
      <c r="W2180" s="15">
        <f>IFERROR(_xlfn.IFNA(VLOOKUP(Fullmath[[#This Row],[M3]],$H$2:$L2179,2,FALSE),VLOOKUP(Fullmath[[#This Row],[M3]],$H2181:$L$2227,2,FALSE)),0)</f>
        <v>0</v>
      </c>
      <c r="X2180" s="16">
        <f>IFERROR(_xlfn.IFNA(VLOOKUP(Fullmath[[#This Row],[M3]],$H$2:$L2179,4,FALSE),VLOOKUP(Fullmath[[#This Row],[M3]],$H2181:$L$2227,4,FALSE)),0)</f>
        <v>0</v>
      </c>
      <c r="AA2180" s="15">
        <f>IFERROR(_xlfn.IFNA(VLOOKUP(Fullmath[[#This Row],[M4]],$H$2:$L2179,2,FALSE),VLOOKUP(Fullmath[[#This Row],[M4]],$H2181:$L$2227,2,FALSE)),0)</f>
        <v>0</v>
      </c>
      <c r="AB2180" s="16">
        <f>IFERROR(_xlfn.IFNA(VLOOKUP(Fullmath[[#This Row],[M4]],$H$2:$L2179,4,FALSE),VLOOKUP(Fullmath[[#This Row],[M4]],$H2181:$L$2227,4,FALSE)),0)</f>
        <v>0</v>
      </c>
      <c r="AE2180" s="15">
        <f>IFERROR(_xlfn.IFNA(VLOOKUP(Fullmath[[#This Row],[M5]],$H$2:$L2179,2,FALSE),VLOOKUP(Fullmath[[#This Row],[M5]],$H2181:$L$2227,2,FALSE)),0)</f>
        <v>0</v>
      </c>
      <c r="AF2180" s="16">
        <f>IFERROR(_xlfn.IFNA(VLOOKUP(Fullmath[[#This Row],[M5]],$H$2:$L2179,4,FALSE),VLOOKUP(Fullmath[[#This Row],[M5]],$H2181:$L$2227,4,FALSE)),0)</f>
        <v>0</v>
      </c>
      <c r="AI2180" s="15">
        <f>IFERROR(_xlfn.IFNA(VLOOKUP(Fullmath[[#This Row],[M6]],$H$2:$L2179,2,FALSE),VLOOKUP(Fullmath[[#This Row],[M6]],$H2181:$L$2227,2,FALSE)),0)</f>
        <v>0</v>
      </c>
      <c r="AJ2180" s="16">
        <f>IFERROR(_xlfn.IFNA(VLOOKUP(Fullmath[[#This Row],[M6]],$H$2:$L2179,4,FALSE),VLOOKUP(Fullmath[[#This Row],[M6]],$H2181:$L$2227,4,FALSE)),0)</f>
        <v>0</v>
      </c>
      <c r="AM2180" s="6">
        <f>(IFERROR(VLOOKUP(AK2180,Components[[Name]:[Price]],2,FALSE),0))</f>
        <v>0</v>
      </c>
      <c r="AP2180" s="6">
        <f>(IFERROR(VLOOKUP(AN2180,Components[[Name]:[Price]],2,FALSE),0))</f>
        <v>0</v>
      </c>
      <c r="AS2180" s="6">
        <f>(IFERROR(VLOOKUP(AQ2180,Components[[Name]:[Price]],2,FALSE),0))</f>
        <v>0</v>
      </c>
      <c r="AV2180" s="6">
        <f>(IFERROR(VLOOKUP(AT2180,Components[[Name]:[Price]],2,FALSE),0))</f>
        <v>0</v>
      </c>
      <c r="AY2180" s="6">
        <f>(IFERROR(VLOOKUP(AW2180,Components[[Name]:[Price]],2,FALSE),0))</f>
        <v>0</v>
      </c>
      <c r="BB2180" s="6">
        <f>(IFERROR(VLOOKUP(AZ2180,Components[[Name]:[Price]],2,FALSE),0))</f>
        <v>0</v>
      </c>
    </row>
    <row r="2181" spans="9:54" x14ac:dyDescent="0.2">
      <c r="I2181" s="7" t="e">
        <f>Fullmath[[#This Row],[Total CP]]/Fullmath[[#This Row],[Quantity]]</f>
        <v>#DIV/0!</v>
      </c>
      <c r="J218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1" s="6" t="e">
        <f>Fullmath[[#This Row],[Mat Cost]]/Fullmath[[#This Row],[Quantity]]</f>
        <v>#DIV/0!</v>
      </c>
      <c r="L218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1" s="14"/>
      <c r="O2181" s="15">
        <f>IFERROR(_xlfn.IFNA(VLOOKUP(Fullmath[[#This Row],[M1]],$H$2:$L2180,2,FALSE),VLOOKUP(Fullmath[[#This Row],[M1]],$H2182:$L$2227,2,FALSE)),0)</f>
        <v>0</v>
      </c>
      <c r="P2181" s="16">
        <f>IFERROR(_xlfn.IFNA(VLOOKUP(Fullmath[[#This Row],[M1]],$H$2:$L2180,4,FALSE),VLOOKUP(Fullmath[[#This Row],[M1]],$H2182:$L$2227,4,FALSE)),0)</f>
        <v>0</v>
      </c>
      <c r="S2181" s="15">
        <f>IFERROR(_xlfn.IFNA(VLOOKUP(Fullmath[[#This Row],[M2]],$H$2:$L2180,2,FALSE),VLOOKUP(Fullmath[[#This Row],[M2]],$H2182:$L$2227,2,FALSE)),0)</f>
        <v>0</v>
      </c>
      <c r="T2181" s="16">
        <f>IFERROR(_xlfn.IFNA(VLOOKUP(Fullmath[[#This Row],[M2]],$H$2:$L2180,4,FALSE),VLOOKUP(Fullmath[[#This Row],[M2]],$H2182:$L$2227,4,FALSE)),0)</f>
        <v>0</v>
      </c>
      <c r="W2181" s="15">
        <f>IFERROR(_xlfn.IFNA(VLOOKUP(Fullmath[[#This Row],[M3]],$H$2:$L2180,2,FALSE),VLOOKUP(Fullmath[[#This Row],[M3]],$H2182:$L$2227,2,FALSE)),0)</f>
        <v>0</v>
      </c>
      <c r="X2181" s="16">
        <f>IFERROR(_xlfn.IFNA(VLOOKUP(Fullmath[[#This Row],[M3]],$H$2:$L2180,4,FALSE),VLOOKUP(Fullmath[[#This Row],[M3]],$H2182:$L$2227,4,FALSE)),0)</f>
        <v>0</v>
      </c>
      <c r="AA2181" s="15">
        <f>IFERROR(_xlfn.IFNA(VLOOKUP(Fullmath[[#This Row],[M4]],$H$2:$L2180,2,FALSE),VLOOKUP(Fullmath[[#This Row],[M4]],$H2182:$L$2227,2,FALSE)),0)</f>
        <v>0</v>
      </c>
      <c r="AB2181" s="16">
        <f>IFERROR(_xlfn.IFNA(VLOOKUP(Fullmath[[#This Row],[M4]],$H$2:$L2180,4,FALSE),VLOOKUP(Fullmath[[#This Row],[M4]],$H2182:$L$2227,4,FALSE)),0)</f>
        <v>0</v>
      </c>
      <c r="AE2181" s="15">
        <f>IFERROR(_xlfn.IFNA(VLOOKUP(Fullmath[[#This Row],[M5]],$H$2:$L2180,2,FALSE),VLOOKUP(Fullmath[[#This Row],[M5]],$H2182:$L$2227,2,FALSE)),0)</f>
        <v>0</v>
      </c>
      <c r="AF2181" s="16">
        <f>IFERROR(_xlfn.IFNA(VLOOKUP(Fullmath[[#This Row],[M5]],$H$2:$L2180,4,FALSE),VLOOKUP(Fullmath[[#This Row],[M5]],$H2182:$L$2227,4,FALSE)),0)</f>
        <v>0</v>
      </c>
      <c r="AI2181" s="15">
        <f>IFERROR(_xlfn.IFNA(VLOOKUP(Fullmath[[#This Row],[M6]],$H$2:$L2180,2,FALSE),VLOOKUP(Fullmath[[#This Row],[M6]],$H2182:$L$2227,2,FALSE)),0)</f>
        <v>0</v>
      </c>
      <c r="AJ2181" s="16">
        <f>IFERROR(_xlfn.IFNA(VLOOKUP(Fullmath[[#This Row],[M6]],$H$2:$L2180,4,FALSE),VLOOKUP(Fullmath[[#This Row],[M6]],$H2182:$L$2227,4,FALSE)),0)</f>
        <v>0</v>
      </c>
      <c r="AM2181" s="6">
        <f>(IFERROR(VLOOKUP(AK2181,Components[[Name]:[Price]],2,FALSE),0))</f>
        <v>0</v>
      </c>
      <c r="AP2181" s="6">
        <f>(IFERROR(VLOOKUP(AN2181,Components[[Name]:[Price]],2,FALSE),0))</f>
        <v>0</v>
      </c>
      <c r="AS2181" s="6">
        <f>(IFERROR(VLOOKUP(AQ2181,Components[[Name]:[Price]],2,FALSE),0))</f>
        <v>0</v>
      </c>
      <c r="AV2181" s="6">
        <f>(IFERROR(VLOOKUP(AT2181,Components[[Name]:[Price]],2,FALSE),0))</f>
        <v>0</v>
      </c>
      <c r="AY2181" s="6">
        <f>(IFERROR(VLOOKUP(AW2181,Components[[Name]:[Price]],2,FALSE),0))</f>
        <v>0</v>
      </c>
      <c r="BB2181" s="6">
        <f>(IFERROR(VLOOKUP(AZ2181,Components[[Name]:[Price]],2,FALSE),0))</f>
        <v>0</v>
      </c>
    </row>
    <row r="2182" spans="9:54" x14ac:dyDescent="0.2">
      <c r="I2182" s="7" t="e">
        <f>Fullmath[[#This Row],[Total CP]]/Fullmath[[#This Row],[Quantity]]</f>
        <v>#DIV/0!</v>
      </c>
      <c r="J218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2" s="6" t="e">
        <f>Fullmath[[#This Row],[Mat Cost]]/Fullmath[[#This Row],[Quantity]]</f>
        <v>#DIV/0!</v>
      </c>
      <c r="L218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2" s="14"/>
      <c r="O2182" s="15">
        <f>IFERROR(_xlfn.IFNA(VLOOKUP(Fullmath[[#This Row],[M1]],$H$2:$L2181,2,FALSE),VLOOKUP(Fullmath[[#This Row],[M1]],$H2183:$L$2227,2,FALSE)),0)</f>
        <v>0</v>
      </c>
      <c r="P2182" s="16">
        <f>IFERROR(_xlfn.IFNA(VLOOKUP(Fullmath[[#This Row],[M1]],$H$2:$L2181,4,FALSE),VLOOKUP(Fullmath[[#This Row],[M1]],$H2183:$L$2227,4,FALSE)),0)</f>
        <v>0</v>
      </c>
      <c r="S2182" s="15">
        <f>IFERROR(_xlfn.IFNA(VLOOKUP(Fullmath[[#This Row],[M2]],$H$2:$L2181,2,FALSE),VLOOKUP(Fullmath[[#This Row],[M2]],$H2183:$L$2227,2,FALSE)),0)</f>
        <v>0</v>
      </c>
      <c r="T2182" s="16">
        <f>IFERROR(_xlfn.IFNA(VLOOKUP(Fullmath[[#This Row],[M2]],$H$2:$L2181,4,FALSE),VLOOKUP(Fullmath[[#This Row],[M2]],$H2183:$L$2227,4,FALSE)),0)</f>
        <v>0</v>
      </c>
      <c r="W2182" s="15">
        <f>IFERROR(_xlfn.IFNA(VLOOKUP(Fullmath[[#This Row],[M3]],$H$2:$L2181,2,FALSE),VLOOKUP(Fullmath[[#This Row],[M3]],$H2183:$L$2227,2,FALSE)),0)</f>
        <v>0</v>
      </c>
      <c r="X2182" s="16">
        <f>IFERROR(_xlfn.IFNA(VLOOKUP(Fullmath[[#This Row],[M3]],$H$2:$L2181,4,FALSE),VLOOKUP(Fullmath[[#This Row],[M3]],$H2183:$L$2227,4,FALSE)),0)</f>
        <v>0</v>
      </c>
      <c r="AA2182" s="15">
        <f>IFERROR(_xlfn.IFNA(VLOOKUP(Fullmath[[#This Row],[M4]],$H$2:$L2181,2,FALSE),VLOOKUP(Fullmath[[#This Row],[M4]],$H2183:$L$2227,2,FALSE)),0)</f>
        <v>0</v>
      </c>
      <c r="AB2182" s="16">
        <f>IFERROR(_xlfn.IFNA(VLOOKUP(Fullmath[[#This Row],[M4]],$H$2:$L2181,4,FALSE),VLOOKUP(Fullmath[[#This Row],[M4]],$H2183:$L$2227,4,FALSE)),0)</f>
        <v>0</v>
      </c>
      <c r="AE2182" s="15">
        <f>IFERROR(_xlfn.IFNA(VLOOKUP(Fullmath[[#This Row],[M5]],$H$2:$L2181,2,FALSE),VLOOKUP(Fullmath[[#This Row],[M5]],$H2183:$L$2227,2,FALSE)),0)</f>
        <v>0</v>
      </c>
      <c r="AF2182" s="16">
        <f>IFERROR(_xlfn.IFNA(VLOOKUP(Fullmath[[#This Row],[M5]],$H$2:$L2181,4,FALSE),VLOOKUP(Fullmath[[#This Row],[M5]],$H2183:$L$2227,4,FALSE)),0)</f>
        <v>0</v>
      </c>
      <c r="AI2182" s="15">
        <f>IFERROR(_xlfn.IFNA(VLOOKUP(Fullmath[[#This Row],[M6]],$H$2:$L2181,2,FALSE),VLOOKUP(Fullmath[[#This Row],[M6]],$H2183:$L$2227,2,FALSE)),0)</f>
        <v>0</v>
      </c>
      <c r="AJ2182" s="16">
        <f>IFERROR(_xlfn.IFNA(VLOOKUP(Fullmath[[#This Row],[M6]],$H$2:$L2181,4,FALSE),VLOOKUP(Fullmath[[#This Row],[M6]],$H2183:$L$2227,4,FALSE)),0)</f>
        <v>0</v>
      </c>
      <c r="AM2182" s="6">
        <f>(IFERROR(VLOOKUP(AK2182,Components[[Name]:[Price]],2,FALSE),0))</f>
        <v>0</v>
      </c>
      <c r="AP2182" s="6">
        <f>(IFERROR(VLOOKUP(AN2182,Components[[Name]:[Price]],2,FALSE),0))</f>
        <v>0</v>
      </c>
      <c r="AS2182" s="6">
        <f>(IFERROR(VLOOKUP(AQ2182,Components[[Name]:[Price]],2,FALSE),0))</f>
        <v>0</v>
      </c>
      <c r="AV2182" s="6">
        <f>(IFERROR(VLOOKUP(AT2182,Components[[Name]:[Price]],2,FALSE),0))</f>
        <v>0</v>
      </c>
      <c r="AY2182" s="6">
        <f>(IFERROR(VLOOKUP(AW2182,Components[[Name]:[Price]],2,FALSE),0))</f>
        <v>0</v>
      </c>
      <c r="BB2182" s="6">
        <f>(IFERROR(VLOOKUP(AZ2182,Components[[Name]:[Price]],2,FALSE),0))</f>
        <v>0</v>
      </c>
    </row>
    <row r="2183" spans="9:54" x14ac:dyDescent="0.2">
      <c r="I2183" s="7" t="e">
        <f>Fullmath[[#This Row],[Total CP]]/Fullmath[[#This Row],[Quantity]]</f>
        <v>#DIV/0!</v>
      </c>
      <c r="J218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3" s="6" t="e">
        <f>Fullmath[[#This Row],[Mat Cost]]/Fullmath[[#This Row],[Quantity]]</f>
        <v>#DIV/0!</v>
      </c>
      <c r="L218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3" s="14"/>
      <c r="O2183" s="15">
        <f>IFERROR(_xlfn.IFNA(VLOOKUP(Fullmath[[#This Row],[M1]],$H$2:$L2182,2,FALSE),VLOOKUP(Fullmath[[#This Row],[M1]],$H2184:$L$2227,2,FALSE)),0)</f>
        <v>0</v>
      </c>
      <c r="P2183" s="16">
        <f>IFERROR(_xlfn.IFNA(VLOOKUP(Fullmath[[#This Row],[M1]],$H$2:$L2182,4,FALSE),VLOOKUP(Fullmath[[#This Row],[M1]],$H2184:$L$2227,4,FALSE)),0)</f>
        <v>0</v>
      </c>
      <c r="S2183" s="15">
        <f>IFERROR(_xlfn.IFNA(VLOOKUP(Fullmath[[#This Row],[M2]],$H$2:$L2182,2,FALSE),VLOOKUP(Fullmath[[#This Row],[M2]],$H2184:$L$2227,2,FALSE)),0)</f>
        <v>0</v>
      </c>
      <c r="T2183" s="16">
        <f>IFERROR(_xlfn.IFNA(VLOOKUP(Fullmath[[#This Row],[M2]],$H$2:$L2182,4,FALSE),VLOOKUP(Fullmath[[#This Row],[M2]],$H2184:$L$2227,4,FALSE)),0)</f>
        <v>0</v>
      </c>
      <c r="W2183" s="15">
        <f>IFERROR(_xlfn.IFNA(VLOOKUP(Fullmath[[#This Row],[M3]],$H$2:$L2182,2,FALSE),VLOOKUP(Fullmath[[#This Row],[M3]],$H2184:$L$2227,2,FALSE)),0)</f>
        <v>0</v>
      </c>
      <c r="X2183" s="16">
        <f>IFERROR(_xlfn.IFNA(VLOOKUP(Fullmath[[#This Row],[M3]],$H$2:$L2182,4,FALSE),VLOOKUP(Fullmath[[#This Row],[M3]],$H2184:$L$2227,4,FALSE)),0)</f>
        <v>0</v>
      </c>
      <c r="AA2183" s="15">
        <f>IFERROR(_xlfn.IFNA(VLOOKUP(Fullmath[[#This Row],[M4]],$H$2:$L2182,2,FALSE),VLOOKUP(Fullmath[[#This Row],[M4]],$H2184:$L$2227,2,FALSE)),0)</f>
        <v>0</v>
      </c>
      <c r="AB2183" s="16">
        <f>IFERROR(_xlfn.IFNA(VLOOKUP(Fullmath[[#This Row],[M4]],$H$2:$L2182,4,FALSE),VLOOKUP(Fullmath[[#This Row],[M4]],$H2184:$L$2227,4,FALSE)),0)</f>
        <v>0</v>
      </c>
      <c r="AE2183" s="15">
        <f>IFERROR(_xlfn.IFNA(VLOOKUP(Fullmath[[#This Row],[M5]],$H$2:$L2182,2,FALSE),VLOOKUP(Fullmath[[#This Row],[M5]],$H2184:$L$2227,2,FALSE)),0)</f>
        <v>0</v>
      </c>
      <c r="AF2183" s="16">
        <f>IFERROR(_xlfn.IFNA(VLOOKUP(Fullmath[[#This Row],[M5]],$H$2:$L2182,4,FALSE),VLOOKUP(Fullmath[[#This Row],[M5]],$H2184:$L$2227,4,FALSE)),0)</f>
        <v>0</v>
      </c>
      <c r="AI2183" s="15">
        <f>IFERROR(_xlfn.IFNA(VLOOKUP(Fullmath[[#This Row],[M6]],$H$2:$L2182,2,FALSE),VLOOKUP(Fullmath[[#This Row],[M6]],$H2184:$L$2227,2,FALSE)),0)</f>
        <v>0</v>
      </c>
      <c r="AJ2183" s="16">
        <f>IFERROR(_xlfn.IFNA(VLOOKUP(Fullmath[[#This Row],[M6]],$H$2:$L2182,4,FALSE),VLOOKUP(Fullmath[[#This Row],[M6]],$H2184:$L$2227,4,FALSE)),0)</f>
        <v>0</v>
      </c>
      <c r="AM2183" s="6">
        <f>(IFERROR(VLOOKUP(AK2183,Components[[Name]:[Price]],2,FALSE),0))</f>
        <v>0</v>
      </c>
      <c r="AP2183" s="6">
        <f>(IFERROR(VLOOKUP(AN2183,Components[[Name]:[Price]],2,FALSE),0))</f>
        <v>0</v>
      </c>
      <c r="AS2183" s="6">
        <f>(IFERROR(VLOOKUP(AQ2183,Components[[Name]:[Price]],2,FALSE),0))</f>
        <v>0</v>
      </c>
      <c r="AV2183" s="6">
        <f>(IFERROR(VLOOKUP(AT2183,Components[[Name]:[Price]],2,FALSE),0))</f>
        <v>0</v>
      </c>
      <c r="AY2183" s="6">
        <f>(IFERROR(VLOOKUP(AW2183,Components[[Name]:[Price]],2,FALSE),0))</f>
        <v>0</v>
      </c>
      <c r="BB2183" s="6">
        <f>(IFERROR(VLOOKUP(AZ2183,Components[[Name]:[Price]],2,FALSE),0))</f>
        <v>0</v>
      </c>
    </row>
    <row r="2184" spans="9:54" x14ac:dyDescent="0.2">
      <c r="I2184" s="7" t="e">
        <f>Fullmath[[#This Row],[Total CP]]/Fullmath[[#This Row],[Quantity]]</f>
        <v>#DIV/0!</v>
      </c>
      <c r="J218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4" s="6" t="e">
        <f>Fullmath[[#This Row],[Mat Cost]]/Fullmath[[#This Row],[Quantity]]</f>
        <v>#DIV/0!</v>
      </c>
      <c r="L218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4" s="14"/>
      <c r="O2184" s="15">
        <f>IFERROR(_xlfn.IFNA(VLOOKUP(Fullmath[[#This Row],[M1]],$H$2:$L2183,2,FALSE),VLOOKUP(Fullmath[[#This Row],[M1]],$H2185:$L$2227,2,FALSE)),0)</f>
        <v>0</v>
      </c>
      <c r="P2184" s="16">
        <f>IFERROR(_xlfn.IFNA(VLOOKUP(Fullmath[[#This Row],[M1]],$H$2:$L2183,4,FALSE),VLOOKUP(Fullmath[[#This Row],[M1]],$H2185:$L$2227,4,FALSE)),0)</f>
        <v>0</v>
      </c>
      <c r="S2184" s="15">
        <f>IFERROR(_xlfn.IFNA(VLOOKUP(Fullmath[[#This Row],[M2]],$H$2:$L2183,2,FALSE),VLOOKUP(Fullmath[[#This Row],[M2]],$H2185:$L$2227,2,FALSE)),0)</f>
        <v>0</v>
      </c>
      <c r="T2184" s="16">
        <f>IFERROR(_xlfn.IFNA(VLOOKUP(Fullmath[[#This Row],[M2]],$H$2:$L2183,4,FALSE),VLOOKUP(Fullmath[[#This Row],[M2]],$H2185:$L$2227,4,FALSE)),0)</f>
        <v>0</v>
      </c>
      <c r="W2184" s="15">
        <f>IFERROR(_xlfn.IFNA(VLOOKUP(Fullmath[[#This Row],[M3]],$H$2:$L2183,2,FALSE),VLOOKUP(Fullmath[[#This Row],[M3]],$H2185:$L$2227,2,FALSE)),0)</f>
        <v>0</v>
      </c>
      <c r="X2184" s="16">
        <f>IFERROR(_xlfn.IFNA(VLOOKUP(Fullmath[[#This Row],[M3]],$H$2:$L2183,4,FALSE),VLOOKUP(Fullmath[[#This Row],[M3]],$H2185:$L$2227,4,FALSE)),0)</f>
        <v>0</v>
      </c>
      <c r="AA2184" s="15">
        <f>IFERROR(_xlfn.IFNA(VLOOKUP(Fullmath[[#This Row],[M4]],$H$2:$L2183,2,FALSE),VLOOKUP(Fullmath[[#This Row],[M4]],$H2185:$L$2227,2,FALSE)),0)</f>
        <v>0</v>
      </c>
      <c r="AB2184" s="16">
        <f>IFERROR(_xlfn.IFNA(VLOOKUP(Fullmath[[#This Row],[M4]],$H$2:$L2183,4,FALSE),VLOOKUP(Fullmath[[#This Row],[M4]],$H2185:$L$2227,4,FALSE)),0)</f>
        <v>0</v>
      </c>
      <c r="AE2184" s="15">
        <f>IFERROR(_xlfn.IFNA(VLOOKUP(Fullmath[[#This Row],[M5]],$H$2:$L2183,2,FALSE),VLOOKUP(Fullmath[[#This Row],[M5]],$H2185:$L$2227,2,FALSE)),0)</f>
        <v>0</v>
      </c>
      <c r="AF2184" s="16">
        <f>IFERROR(_xlfn.IFNA(VLOOKUP(Fullmath[[#This Row],[M5]],$H$2:$L2183,4,FALSE),VLOOKUP(Fullmath[[#This Row],[M5]],$H2185:$L$2227,4,FALSE)),0)</f>
        <v>0</v>
      </c>
      <c r="AI2184" s="15">
        <f>IFERROR(_xlfn.IFNA(VLOOKUP(Fullmath[[#This Row],[M6]],$H$2:$L2183,2,FALSE),VLOOKUP(Fullmath[[#This Row],[M6]],$H2185:$L$2227,2,FALSE)),0)</f>
        <v>0</v>
      </c>
      <c r="AJ2184" s="16">
        <f>IFERROR(_xlfn.IFNA(VLOOKUP(Fullmath[[#This Row],[M6]],$H$2:$L2183,4,FALSE),VLOOKUP(Fullmath[[#This Row],[M6]],$H2185:$L$2227,4,FALSE)),0)</f>
        <v>0</v>
      </c>
      <c r="AM2184" s="6">
        <f>(IFERROR(VLOOKUP(AK2184,Components[[Name]:[Price]],2,FALSE),0))</f>
        <v>0</v>
      </c>
      <c r="AP2184" s="6">
        <f>(IFERROR(VLOOKUP(AN2184,Components[[Name]:[Price]],2,FALSE),0))</f>
        <v>0</v>
      </c>
      <c r="AS2184" s="6">
        <f>(IFERROR(VLOOKUP(AQ2184,Components[[Name]:[Price]],2,FALSE),0))</f>
        <v>0</v>
      </c>
      <c r="AV2184" s="6">
        <f>(IFERROR(VLOOKUP(AT2184,Components[[Name]:[Price]],2,FALSE),0))</f>
        <v>0</v>
      </c>
      <c r="AY2184" s="6">
        <f>(IFERROR(VLOOKUP(AW2184,Components[[Name]:[Price]],2,FALSE),0))</f>
        <v>0</v>
      </c>
      <c r="BB2184" s="6">
        <f>(IFERROR(VLOOKUP(AZ2184,Components[[Name]:[Price]],2,FALSE),0))</f>
        <v>0</v>
      </c>
    </row>
    <row r="2185" spans="9:54" x14ac:dyDescent="0.2">
      <c r="I2185" s="7" t="e">
        <f>Fullmath[[#This Row],[Total CP]]/Fullmath[[#This Row],[Quantity]]</f>
        <v>#DIV/0!</v>
      </c>
      <c r="J218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5" s="6" t="e">
        <f>Fullmath[[#This Row],[Mat Cost]]/Fullmath[[#This Row],[Quantity]]</f>
        <v>#DIV/0!</v>
      </c>
      <c r="L218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5" s="14"/>
      <c r="O2185" s="15">
        <f>IFERROR(_xlfn.IFNA(VLOOKUP(Fullmath[[#This Row],[M1]],$H$2:$L2184,2,FALSE),VLOOKUP(Fullmath[[#This Row],[M1]],$H2186:$L$2227,2,FALSE)),0)</f>
        <v>0</v>
      </c>
      <c r="P2185" s="16">
        <f>IFERROR(_xlfn.IFNA(VLOOKUP(Fullmath[[#This Row],[M1]],$H$2:$L2184,4,FALSE),VLOOKUP(Fullmath[[#This Row],[M1]],$H2186:$L$2227,4,FALSE)),0)</f>
        <v>0</v>
      </c>
      <c r="S2185" s="15">
        <f>IFERROR(_xlfn.IFNA(VLOOKUP(Fullmath[[#This Row],[M2]],$H$2:$L2184,2,FALSE),VLOOKUP(Fullmath[[#This Row],[M2]],$H2186:$L$2227,2,FALSE)),0)</f>
        <v>0</v>
      </c>
      <c r="T2185" s="16">
        <f>IFERROR(_xlfn.IFNA(VLOOKUP(Fullmath[[#This Row],[M2]],$H$2:$L2184,4,FALSE),VLOOKUP(Fullmath[[#This Row],[M2]],$H2186:$L$2227,4,FALSE)),0)</f>
        <v>0</v>
      </c>
      <c r="W2185" s="15">
        <f>IFERROR(_xlfn.IFNA(VLOOKUP(Fullmath[[#This Row],[M3]],$H$2:$L2184,2,FALSE),VLOOKUP(Fullmath[[#This Row],[M3]],$H2186:$L$2227,2,FALSE)),0)</f>
        <v>0</v>
      </c>
      <c r="X2185" s="16">
        <f>IFERROR(_xlfn.IFNA(VLOOKUP(Fullmath[[#This Row],[M3]],$H$2:$L2184,4,FALSE),VLOOKUP(Fullmath[[#This Row],[M3]],$H2186:$L$2227,4,FALSE)),0)</f>
        <v>0</v>
      </c>
      <c r="AA2185" s="15">
        <f>IFERROR(_xlfn.IFNA(VLOOKUP(Fullmath[[#This Row],[M4]],$H$2:$L2184,2,FALSE),VLOOKUP(Fullmath[[#This Row],[M4]],$H2186:$L$2227,2,FALSE)),0)</f>
        <v>0</v>
      </c>
      <c r="AB2185" s="16">
        <f>IFERROR(_xlfn.IFNA(VLOOKUP(Fullmath[[#This Row],[M4]],$H$2:$L2184,4,FALSE),VLOOKUP(Fullmath[[#This Row],[M4]],$H2186:$L$2227,4,FALSE)),0)</f>
        <v>0</v>
      </c>
      <c r="AE2185" s="15">
        <f>IFERROR(_xlfn.IFNA(VLOOKUP(Fullmath[[#This Row],[M5]],$H$2:$L2184,2,FALSE),VLOOKUP(Fullmath[[#This Row],[M5]],$H2186:$L$2227,2,FALSE)),0)</f>
        <v>0</v>
      </c>
      <c r="AF2185" s="16">
        <f>IFERROR(_xlfn.IFNA(VLOOKUP(Fullmath[[#This Row],[M5]],$H$2:$L2184,4,FALSE),VLOOKUP(Fullmath[[#This Row],[M5]],$H2186:$L$2227,4,FALSE)),0)</f>
        <v>0</v>
      </c>
      <c r="AI2185" s="15">
        <f>IFERROR(_xlfn.IFNA(VLOOKUP(Fullmath[[#This Row],[M6]],$H$2:$L2184,2,FALSE),VLOOKUP(Fullmath[[#This Row],[M6]],$H2186:$L$2227,2,FALSE)),0)</f>
        <v>0</v>
      </c>
      <c r="AJ2185" s="16">
        <f>IFERROR(_xlfn.IFNA(VLOOKUP(Fullmath[[#This Row],[M6]],$H$2:$L2184,4,FALSE),VLOOKUP(Fullmath[[#This Row],[M6]],$H2186:$L$2227,4,FALSE)),0)</f>
        <v>0</v>
      </c>
      <c r="AM2185" s="6">
        <f>(IFERROR(VLOOKUP(AK2185,Components[[Name]:[Price]],2,FALSE),0))</f>
        <v>0</v>
      </c>
      <c r="AP2185" s="6">
        <f>(IFERROR(VLOOKUP(AN2185,Components[[Name]:[Price]],2,FALSE),0))</f>
        <v>0</v>
      </c>
      <c r="AS2185" s="6">
        <f>(IFERROR(VLOOKUP(AQ2185,Components[[Name]:[Price]],2,FALSE),0))</f>
        <v>0</v>
      </c>
      <c r="AV2185" s="6">
        <f>(IFERROR(VLOOKUP(AT2185,Components[[Name]:[Price]],2,FALSE),0))</f>
        <v>0</v>
      </c>
      <c r="AY2185" s="6">
        <f>(IFERROR(VLOOKUP(AW2185,Components[[Name]:[Price]],2,FALSE),0))</f>
        <v>0</v>
      </c>
      <c r="BB2185" s="6">
        <f>(IFERROR(VLOOKUP(AZ2185,Components[[Name]:[Price]],2,FALSE),0))</f>
        <v>0</v>
      </c>
    </row>
    <row r="2186" spans="9:54" x14ac:dyDescent="0.2">
      <c r="I2186" s="7" t="e">
        <f>Fullmath[[#This Row],[Total CP]]/Fullmath[[#This Row],[Quantity]]</f>
        <v>#DIV/0!</v>
      </c>
      <c r="J218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6" s="6" t="e">
        <f>Fullmath[[#This Row],[Mat Cost]]/Fullmath[[#This Row],[Quantity]]</f>
        <v>#DIV/0!</v>
      </c>
      <c r="L218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6" s="14"/>
      <c r="O2186" s="15">
        <f>IFERROR(_xlfn.IFNA(VLOOKUP(Fullmath[[#This Row],[M1]],$H$2:$L2185,2,FALSE),VLOOKUP(Fullmath[[#This Row],[M1]],$H2187:$L$2227,2,FALSE)),0)</f>
        <v>0</v>
      </c>
      <c r="P2186" s="16">
        <f>IFERROR(_xlfn.IFNA(VLOOKUP(Fullmath[[#This Row],[M1]],$H$2:$L2185,4,FALSE),VLOOKUP(Fullmath[[#This Row],[M1]],$H2187:$L$2227,4,FALSE)),0)</f>
        <v>0</v>
      </c>
      <c r="S2186" s="15">
        <f>IFERROR(_xlfn.IFNA(VLOOKUP(Fullmath[[#This Row],[M2]],$H$2:$L2185,2,FALSE),VLOOKUP(Fullmath[[#This Row],[M2]],$H2187:$L$2227,2,FALSE)),0)</f>
        <v>0</v>
      </c>
      <c r="T2186" s="16">
        <f>IFERROR(_xlfn.IFNA(VLOOKUP(Fullmath[[#This Row],[M2]],$H$2:$L2185,4,FALSE),VLOOKUP(Fullmath[[#This Row],[M2]],$H2187:$L$2227,4,FALSE)),0)</f>
        <v>0</v>
      </c>
      <c r="W2186" s="15">
        <f>IFERROR(_xlfn.IFNA(VLOOKUP(Fullmath[[#This Row],[M3]],$H$2:$L2185,2,FALSE),VLOOKUP(Fullmath[[#This Row],[M3]],$H2187:$L$2227,2,FALSE)),0)</f>
        <v>0</v>
      </c>
      <c r="X2186" s="16">
        <f>IFERROR(_xlfn.IFNA(VLOOKUP(Fullmath[[#This Row],[M3]],$H$2:$L2185,4,FALSE),VLOOKUP(Fullmath[[#This Row],[M3]],$H2187:$L$2227,4,FALSE)),0)</f>
        <v>0</v>
      </c>
      <c r="AA2186" s="15">
        <f>IFERROR(_xlfn.IFNA(VLOOKUP(Fullmath[[#This Row],[M4]],$H$2:$L2185,2,FALSE),VLOOKUP(Fullmath[[#This Row],[M4]],$H2187:$L$2227,2,FALSE)),0)</f>
        <v>0</v>
      </c>
      <c r="AB2186" s="16">
        <f>IFERROR(_xlfn.IFNA(VLOOKUP(Fullmath[[#This Row],[M4]],$H$2:$L2185,4,FALSE),VLOOKUP(Fullmath[[#This Row],[M4]],$H2187:$L$2227,4,FALSE)),0)</f>
        <v>0</v>
      </c>
      <c r="AE2186" s="15">
        <f>IFERROR(_xlfn.IFNA(VLOOKUP(Fullmath[[#This Row],[M5]],$H$2:$L2185,2,FALSE),VLOOKUP(Fullmath[[#This Row],[M5]],$H2187:$L$2227,2,FALSE)),0)</f>
        <v>0</v>
      </c>
      <c r="AF2186" s="16">
        <f>IFERROR(_xlfn.IFNA(VLOOKUP(Fullmath[[#This Row],[M5]],$H$2:$L2185,4,FALSE),VLOOKUP(Fullmath[[#This Row],[M5]],$H2187:$L$2227,4,FALSE)),0)</f>
        <v>0</v>
      </c>
      <c r="AI2186" s="15">
        <f>IFERROR(_xlfn.IFNA(VLOOKUP(Fullmath[[#This Row],[M6]],$H$2:$L2185,2,FALSE),VLOOKUP(Fullmath[[#This Row],[M6]],$H2187:$L$2227,2,FALSE)),0)</f>
        <v>0</v>
      </c>
      <c r="AJ2186" s="16">
        <f>IFERROR(_xlfn.IFNA(VLOOKUP(Fullmath[[#This Row],[M6]],$H$2:$L2185,4,FALSE),VLOOKUP(Fullmath[[#This Row],[M6]],$H2187:$L$2227,4,FALSE)),0)</f>
        <v>0</v>
      </c>
      <c r="AM2186" s="6">
        <f>(IFERROR(VLOOKUP(AK2186,Components[[Name]:[Price]],2,FALSE),0))</f>
        <v>0</v>
      </c>
      <c r="AP2186" s="6">
        <f>(IFERROR(VLOOKUP(AN2186,Components[[Name]:[Price]],2,FALSE),0))</f>
        <v>0</v>
      </c>
      <c r="AS2186" s="6">
        <f>(IFERROR(VLOOKUP(AQ2186,Components[[Name]:[Price]],2,FALSE),0))</f>
        <v>0</v>
      </c>
      <c r="AV2186" s="6">
        <f>(IFERROR(VLOOKUP(AT2186,Components[[Name]:[Price]],2,FALSE),0))</f>
        <v>0</v>
      </c>
      <c r="AY2186" s="6">
        <f>(IFERROR(VLOOKUP(AW2186,Components[[Name]:[Price]],2,FALSE),0))</f>
        <v>0</v>
      </c>
      <c r="BB2186" s="6">
        <f>(IFERROR(VLOOKUP(AZ2186,Components[[Name]:[Price]],2,FALSE),0))</f>
        <v>0</v>
      </c>
    </row>
    <row r="2187" spans="9:54" x14ac:dyDescent="0.2">
      <c r="I2187" s="7" t="e">
        <f>Fullmath[[#This Row],[Total CP]]/Fullmath[[#This Row],[Quantity]]</f>
        <v>#DIV/0!</v>
      </c>
      <c r="J218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7" s="6" t="e">
        <f>Fullmath[[#This Row],[Mat Cost]]/Fullmath[[#This Row],[Quantity]]</f>
        <v>#DIV/0!</v>
      </c>
      <c r="L218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7" s="14"/>
      <c r="O2187" s="15">
        <f>IFERROR(_xlfn.IFNA(VLOOKUP(Fullmath[[#This Row],[M1]],$H$2:$L2186,2,FALSE),VLOOKUP(Fullmath[[#This Row],[M1]],$H2188:$L$2227,2,FALSE)),0)</f>
        <v>0</v>
      </c>
      <c r="P2187" s="16">
        <f>IFERROR(_xlfn.IFNA(VLOOKUP(Fullmath[[#This Row],[M1]],$H$2:$L2186,4,FALSE),VLOOKUP(Fullmath[[#This Row],[M1]],$H2188:$L$2227,4,FALSE)),0)</f>
        <v>0</v>
      </c>
      <c r="S2187" s="15">
        <f>IFERROR(_xlfn.IFNA(VLOOKUP(Fullmath[[#This Row],[M2]],$H$2:$L2186,2,FALSE),VLOOKUP(Fullmath[[#This Row],[M2]],$H2188:$L$2227,2,FALSE)),0)</f>
        <v>0</v>
      </c>
      <c r="T2187" s="16">
        <f>IFERROR(_xlfn.IFNA(VLOOKUP(Fullmath[[#This Row],[M2]],$H$2:$L2186,4,FALSE),VLOOKUP(Fullmath[[#This Row],[M2]],$H2188:$L$2227,4,FALSE)),0)</f>
        <v>0</v>
      </c>
      <c r="W2187" s="15">
        <f>IFERROR(_xlfn.IFNA(VLOOKUP(Fullmath[[#This Row],[M3]],$H$2:$L2186,2,FALSE),VLOOKUP(Fullmath[[#This Row],[M3]],$H2188:$L$2227,2,FALSE)),0)</f>
        <v>0</v>
      </c>
      <c r="X2187" s="16">
        <f>IFERROR(_xlfn.IFNA(VLOOKUP(Fullmath[[#This Row],[M3]],$H$2:$L2186,4,FALSE),VLOOKUP(Fullmath[[#This Row],[M3]],$H2188:$L$2227,4,FALSE)),0)</f>
        <v>0</v>
      </c>
      <c r="AA2187" s="15">
        <f>IFERROR(_xlfn.IFNA(VLOOKUP(Fullmath[[#This Row],[M4]],$H$2:$L2186,2,FALSE),VLOOKUP(Fullmath[[#This Row],[M4]],$H2188:$L$2227,2,FALSE)),0)</f>
        <v>0</v>
      </c>
      <c r="AB2187" s="16">
        <f>IFERROR(_xlfn.IFNA(VLOOKUP(Fullmath[[#This Row],[M4]],$H$2:$L2186,4,FALSE),VLOOKUP(Fullmath[[#This Row],[M4]],$H2188:$L$2227,4,FALSE)),0)</f>
        <v>0</v>
      </c>
      <c r="AE2187" s="15">
        <f>IFERROR(_xlfn.IFNA(VLOOKUP(Fullmath[[#This Row],[M5]],$H$2:$L2186,2,FALSE),VLOOKUP(Fullmath[[#This Row],[M5]],$H2188:$L$2227,2,FALSE)),0)</f>
        <v>0</v>
      </c>
      <c r="AF2187" s="16">
        <f>IFERROR(_xlfn.IFNA(VLOOKUP(Fullmath[[#This Row],[M5]],$H$2:$L2186,4,FALSE),VLOOKUP(Fullmath[[#This Row],[M5]],$H2188:$L$2227,4,FALSE)),0)</f>
        <v>0</v>
      </c>
      <c r="AI2187" s="15">
        <f>IFERROR(_xlfn.IFNA(VLOOKUP(Fullmath[[#This Row],[M6]],$H$2:$L2186,2,FALSE),VLOOKUP(Fullmath[[#This Row],[M6]],$H2188:$L$2227,2,FALSE)),0)</f>
        <v>0</v>
      </c>
      <c r="AJ2187" s="16">
        <f>IFERROR(_xlfn.IFNA(VLOOKUP(Fullmath[[#This Row],[M6]],$H$2:$L2186,4,FALSE),VLOOKUP(Fullmath[[#This Row],[M6]],$H2188:$L$2227,4,FALSE)),0)</f>
        <v>0</v>
      </c>
      <c r="AM2187" s="6">
        <f>(IFERROR(VLOOKUP(AK2187,Components[[Name]:[Price]],2,FALSE),0))</f>
        <v>0</v>
      </c>
      <c r="AP2187" s="6">
        <f>(IFERROR(VLOOKUP(AN2187,Components[[Name]:[Price]],2,FALSE),0))</f>
        <v>0</v>
      </c>
      <c r="AS2187" s="6">
        <f>(IFERROR(VLOOKUP(AQ2187,Components[[Name]:[Price]],2,FALSE),0))</f>
        <v>0</v>
      </c>
      <c r="AV2187" s="6">
        <f>(IFERROR(VLOOKUP(AT2187,Components[[Name]:[Price]],2,FALSE),0))</f>
        <v>0</v>
      </c>
      <c r="AY2187" s="6">
        <f>(IFERROR(VLOOKUP(AW2187,Components[[Name]:[Price]],2,FALSE),0))</f>
        <v>0</v>
      </c>
      <c r="BB2187" s="6">
        <f>(IFERROR(VLOOKUP(AZ2187,Components[[Name]:[Price]],2,FALSE),0))</f>
        <v>0</v>
      </c>
    </row>
    <row r="2188" spans="9:54" x14ac:dyDescent="0.2">
      <c r="I2188" s="7" t="e">
        <f>Fullmath[[#This Row],[Total CP]]/Fullmath[[#This Row],[Quantity]]</f>
        <v>#DIV/0!</v>
      </c>
      <c r="J218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8" s="6" t="e">
        <f>Fullmath[[#This Row],[Mat Cost]]/Fullmath[[#This Row],[Quantity]]</f>
        <v>#DIV/0!</v>
      </c>
      <c r="L218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8" s="14"/>
      <c r="O2188" s="15">
        <f>IFERROR(_xlfn.IFNA(VLOOKUP(Fullmath[[#This Row],[M1]],$H$2:$L2187,2,FALSE),VLOOKUP(Fullmath[[#This Row],[M1]],$H2189:$L$2227,2,FALSE)),0)</f>
        <v>0</v>
      </c>
      <c r="P2188" s="16">
        <f>IFERROR(_xlfn.IFNA(VLOOKUP(Fullmath[[#This Row],[M1]],$H$2:$L2187,4,FALSE),VLOOKUP(Fullmath[[#This Row],[M1]],$H2189:$L$2227,4,FALSE)),0)</f>
        <v>0</v>
      </c>
      <c r="S2188" s="15">
        <f>IFERROR(_xlfn.IFNA(VLOOKUP(Fullmath[[#This Row],[M2]],$H$2:$L2187,2,FALSE),VLOOKUP(Fullmath[[#This Row],[M2]],$H2189:$L$2227,2,FALSE)),0)</f>
        <v>0</v>
      </c>
      <c r="T2188" s="16">
        <f>IFERROR(_xlfn.IFNA(VLOOKUP(Fullmath[[#This Row],[M2]],$H$2:$L2187,4,FALSE),VLOOKUP(Fullmath[[#This Row],[M2]],$H2189:$L$2227,4,FALSE)),0)</f>
        <v>0</v>
      </c>
      <c r="W2188" s="15">
        <f>IFERROR(_xlfn.IFNA(VLOOKUP(Fullmath[[#This Row],[M3]],$H$2:$L2187,2,FALSE),VLOOKUP(Fullmath[[#This Row],[M3]],$H2189:$L$2227,2,FALSE)),0)</f>
        <v>0</v>
      </c>
      <c r="X2188" s="16">
        <f>IFERROR(_xlfn.IFNA(VLOOKUP(Fullmath[[#This Row],[M3]],$H$2:$L2187,4,FALSE),VLOOKUP(Fullmath[[#This Row],[M3]],$H2189:$L$2227,4,FALSE)),0)</f>
        <v>0</v>
      </c>
      <c r="AA2188" s="15">
        <f>IFERROR(_xlfn.IFNA(VLOOKUP(Fullmath[[#This Row],[M4]],$H$2:$L2187,2,FALSE),VLOOKUP(Fullmath[[#This Row],[M4]],$H2189:$L$2227,2,FALSE)),0)</f>
        <v>0</v>
      </c>
      <c r="AB2188" s="16">
        <f>IFERROR(_xlfn.IFNA(VLOOKUP(Fullmath[[#This Row],[M4]],$H$2:$L2187,4,FALSE),VLOOKUP(Fullmath[[#This Row],[M4]],$H2189:$L$2227,4,FALSE)),0)</f>
        <v>0</v>
      </c>
      <c r="AE2188" s="15">
        <f>IFERROR(_xlfn.IFNA(VLOOKUP(Fullmath[[#This Row],[M5]],$H$2:$L2187,2,FALSE),VLOOKUP(Fullmath[[#This Row],[M5]],$H2189:$L$2227,2,FALSE)),0)</f>
        <v>0</v>
      </c>
      <c r="AF2188" s="16">
        <f>IFERROR(_xlfn.IFNA(VLOOKUP(Fullmath[[#This Row],[M5]],$H$2:$L2187,4,FALSE),VLOOKUP(Fullmath[[#This Row],[M5]],$H2189:$L$2227,4,FALSE)),0)</f>
        <v>0</v>
      </c>
      <c r="AI2188" s="15">
        <f>IFERROR(_xlfn.IFNA(VLOOKUP(Fullmath[[#This Row],[M6]],$H$2:$L2187,2,FALSE),VLOOKUP(Fullmath[[#This Row],[M6]],$H2189:$L$2227,2,FALSE)),0)</f>
        <v>0</v>
      </c>
      <c r="AJ2188" s="16">
        <f>IFERROR(_xlfn.IFNA(VLOOKUP(Fullmath[[#This Row],[M6]],$H$2:$L2187,4,FALSE),VLOOKUP(Fullmath[[#This Row],[M6]],$H2189:$L$2227,4,FALSE)),0)</f>
        <v>0</v>
      </c>
      <c r="AM2188" s="6">
        <f>(IFERROR(VLOOKUP(AK2188,Components[[Name]:[Price]],2,FALSE),0))</f>
        <v>0</v>
      </c>
      <c r="AP2188" s="6">
        <f>(IFERROR(VLOOKUP(AN2188,Components[[Name]:[Price]],2,FALSE),0))</f>
        <v>0</v>
      </c>
      <c r="AS2188" s="6">
        <f>(IFERROR(VLOOKUP(AQ2188,Components[[Name]:[Price]],2,FALSE),0))</f>
        <v>0</v>
      </c>
      <c r="AV2188" s="6">
        <f>(IFERROR(VLOOKUP(AT2188,Components[[Name]:[Price]],2,FALSE),0))</f>
        <v>0</v>
      </c>
      <c r="AY2188" s="6">
        <f>(IFERROR(VLOOKUP(AW2188,Components[[Name]:[Price]],2,FALSE),0))</f>
        <v>0</v>
      </c>
      <c r="BB2188" s="6">
        <f>(IFERROR(VLOOKUP(AZ2188,Components[[Name]:[Price]],2,FALSE),0))</f>
        <v>0</v>
      </c>
    </row>
    <row r="2189" spans="9:54" x14ac:dyDescent="0.2">
      <c r="I2189" s="7" t="e">
        <f>Fullmath[[#This Row],[Total CP]]/Fullmath[[#This Row],[Quantity]]</f>
        <v>#DIV/0!</v>
      </c>
      <c r="J218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89" s="6" t="e">
        <f>Fullmath[[#This Row],[Mat Cost]]/Fullmath[[#This Row],[Quantity]]</f>
        <v>#DIV/0!</v>
      </c>
      <c r="L218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89" s="14"/>
      <c r="O2189" s="15">
        <f>IFERROR(_xlfn.IFNA(VLOOKUP(Fullmath[[#This Row],[M1]],$H$2:$L2188,2,FALSE),VLOOKUP(Fullmath[[#This Row],[M1]],$H2190:$L$2227,2,FALSE)),0)</f>
        <v>0</v>
      </c>
      <c r="P2189" s="16">
        <f>IFERROR(_xlfn.IFNA(VLOOKUP(Fullmath[[#This Row],[M1]],$H$2:$L2188,4,FALSE),VLOOKUP(Fullmath[[#This Row],[M1]],$H2190:$L$2227,4,FALSE)),0)</f>
        <v>0</v>
      </c>
      <c r="S2189" s="15">
        <f>IFERROR(_xlfn.IFNA(VLOOKUP(Fullmath[[#This Row],[M2]],$H$2:$L2188,2,FALSE),VLOOKUP(Fullmath[[#This Row],[M2]],$H2190:$L$2227,2,FALSE)),0)</f>
        <v>0</v>
      </c>
      <c r="T2189" s="16">
        <f>IFERROR(_xlfn.IFNA(VLOOKUP(Fullmath[[#This Row],[M2]],$H$2:$L2188,4,FALSE),VLOOKUP(Fullmath[[#This Row],[M2]],$H2190:$L$2227,4,FALSE)),0)</f>
        <v>0</v>
      </c>
      <c r="W2189" s="15">
        <f>IFERROR(_xlfn.IFNA(VLOOKUP(Fullmath[[#This Row],[M3]],$H$2:$L2188,2,FALSE),VLOOKUP(Fullmath[[#This Row],[M3]],$H2190:$L$2227,2,FALSE)),0)</f>
        <v>0</v>
      </c>
      <c r="X2189" s="16">
        <f>IFERROR(_xlfn.IFNA(VLOOKUP(Fullmath[[#This Row],[M3]],$H$2:$L2188,4,FALSE),VLOOKUP(Fullmath[[#This Row],[M3]],$H2190:$L$2227,4,FALSE)),0)</f>
        <v>0</v>
      </c>
      <c r="AA2189" s="15">
        <f>IFERROR(_xlfn.IFNA(VLOOKUP(Fullmath[[#This Row],[M4]],$H$2:$L2188,2,FALSE),VLOOKUP(Fullmath[[#This Row],[M4]],$H2190:$L$2227,2,FALSE)),0)</f>
        <v>0</v>
      </c>
      <c r="AB2189" s="16">
        <f>IFERROR(_xlfn.IFNA(VLOOKUP(Fullmath[[#This Row],[M4]],$H$2:$L2188,4,FALSE),VLOOKUP(Fullmath[[#This Row],[M4]],$H2190:$L$2227,4,FALSE)),0)</f>
        <v>0</v>
      </c>
      <c r="AE2189" s="15">
        <f>IFERROR(_xlfn.IFNA(VLOOKUP(Fullmath[[#This Row],[M5]],$H$2:$L2188,2,FALSE),VLOOKUP(Fullmath[[#This Row],[M5]],$H2190:$L$2227,2,FALSE)),0)</f>
        <v>0</v>
      </c>
      <c r="AF2189" s="16">
        <f>IFERROR(_xlfn.IFNA(VLOOKUP(Fullmath[[#This Row],[M5]],$H$2:$L2188,4,FALSE),VLOOKUP(Fullmath[[#This Row],[M5]],$H2190:$L$2227,4,FALSE)),0)</f>
        <v>0</v>
      </c>
      <c r="AI2189" s="15">
        <f>IFERROR(_xlfn.IFNA(VLOOKUP(Fullmath[[#This Row],[M6]],$H$2:$L2188,2,FALSE),VLOOKUP(Fullmath[[#This Row],[M6]],$H2190:$L$2227,2,FALSE)),0)</f>
        <v>0</v>
      </c>
      <c r="AJ2189" s="16">
        <f>IFERROR(_xlfn.IFNA(VLOOKUP(Fullmath[[#This Row],[M6]],$H$2:$L2188,4,FALSE),VLOOKUP(Fullmath[[#This Row],[M6]],$H2190:$L$2227,4,FALSE)),0)</f>
        <v>0</v>
      </c>
      <c r="AM2189" s="6">
        <f>(IFERROR(VLOOKUP(AK2189,Components[[Name]:[Price]],2,FALSE),0))</f>
        <v>0</v>
      </c>
      <c r="AP2189" s="6">
        <f>(IFERROR(VLOOKUP(AN2189,Components[[Name]:[Price]],2,FALSE),0))</f>
        <v>0</v>
      </c>
      <c r="AS2189" s="6">
        <f>(IFERROR(VLOOKUP(AQ2189,Components[[Name]:[Price]],2,FALSE),0))</f>
        <v>0</v>
      </c>
      <c r="AV2189" s="6">
        <f>(IFERROR(VLOOKUP(AT2189,Components[[Name]:[Price]],2,FALSE),0))</f>
        <v>0</v>
      </c>
      <c r="AY2189" s="6">
        <f>(IFERROR(VLOOKUP(AW2189,Components[[Name]:[Price]],2,FALSE),0))</f>
        <v>0</v>
      </c>
      <c r="BB2189" s="6">
        <f>(IFERROR(VLOOKUP(AZ2189,Components[[Name]:[Price]],2,FALSE),0))</f>
        <v>0</v>
      </c>
    </row>
    <row r="2190" spans="9:54" x14ac:dyDescent="0.2">
      <c r="I2190" s="7" t="e">
        <f>Fullmath[[#This Row],[Total CP]]/Fullmath[[#This Row],[Quantity]]</f>
        <v>#DIV/0!</v>
      </c>
      <c r="J219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0" s="6" t="e">
        <f>Fullmath[[#This Row],[Mat Cost]]/Fullmath[[#This Row],[Quantity]]</f>
        <v>#DIV/0!</v>
      </c>
      <c r="L219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0" s="14"/>
      <c r="O2190" s="15">
        <f>IFERROR(_xlfn.IFNA(VLOOKUP(Fullmath[[#This Row],[M1]],$H$2:$L2189,2,FALSE),VLOOKUP(Fullmath[[#This Row],[M1]],$H2191:$L$2227,2,FALSE)),0)</f>
        <v>0</v>
      </c>
      <c r="P2190" s="16">
        <f>IFERROR(_xlfn.IFNA(VLOOKUP(Fullmath[[#This Row],[M1]],$H$2:$L2189,4,FALSE),VLOOKUP(Fullmath[[#This Row],[M1]],$H2191:$L$2227,4,FALSE)),0)</f>
        <v>0</v>
      </c>
      <c r="S2190" s="15">
        <f>IFERROR(_xlfn.IFNA(VLOOKUP(Fullmath[[#This Row],[M2]],$H$2:$L2189,2,FALSE),VLOOKUP(Fullmath[[#This Row],[M2]],$H2191:$L$2227,2,FALSE)),0)</f>
        <v>0</v>
      </c>
      <c r="T2190" s="16">
        <f>IFERROR(_xlfn.IFNA(VLOOKUP(Fullmath[[#This Row],[M2]],$H$2:$L2189,4,FALSE),VLOOKUP(Fullmath[[#This Row],[M2]],$H2191:$L$2227,4,FALSE)),0)</f>
        <v>0</v>
      </c>
      <c r="W2190" s="15">
        <f>IFERROR(_xlfn.IFNA(VLOOKUP(Fullmath[[#This Row],[M3]],$H$2:$L2189,2,FALSE),VLOOKUP(Fullmath[[#This Row],[M3]],$H2191:$L$2227,2,FALSE)),0)</f>
        <v>0</v>
      </c>
      <c r="X2190" s="16">
        <f>IFERROR(_xlfn.IFNA(VLOOKUP(Fullmath[[#This Row],[M3]],$H$2:$L2189,4,FALSE),VLOOKUP(Fullmath[[#This Row],[M3]],$H2191:$L$2227,4,FALSE)),0)</f>
        <v>0</v>
      </c>
      <c r="AA2190" s="15">
        <f>IFERROR(_xlfn.IFNA(VLOOKUP(Fullmath[[#This Row],[M4]],$H$2:$L2189,2,FALSE),VLOOKUP(Fullmath[[#This Row],[M4]],$H2191:$L$2227,2,FALSE)),0)</f>
        <v>0</v>
      </c>
      <c r="AB2190" s="16">
        <f>IFERROR(_xlfn.IFNA(VLOOKUP(Fullmath[[#This Row],[M4]],$H$2:$L2189,4,FALSE),VLOOKUP(Fullmath[[#This Row],[M4]],$H2191:$L$2227,4,FALSE)),0)</f>
        <v>0</v>
      </c>
      <c r="AE2190" s="15">
        <f>IFERROR(_xlfn.IFNA(VLOOKUP(Fullmath[[#This Row],[M5]],$H$2:$L2189,2,FALSE),VLOOKUP(Fullmath[[#This Row],[M5]],$H2191:$L$2227,2,FALSE)),0)</f>
        <v>0</v>
      </c>
      <c r="AF2190" s="16">
        <f>IFERROR(_xlfn.IFNA(VLOOKUP(Fullmath[[#This Row],[M5]],$H$2:$L2189,4,FALSE),VLOOKUP(Fullmath[[#This Row],[M5]],$H2191:$L$2227,4,FALSE)),0)</f>
        <v>0</v>
      </c>
      <c r="AI2190" s="15">
        <f>IFERROR(_xlfn.IFNA(VLOOKUP(Fullmath[[#This Row],[M6]],$H$2:$L2189,2,FALSE),VLOOKUP(Fullmath[[#This Row],[M6]],$H2191:$L$2227,2,FALSE)),0)</f>
        <v>0</v>
      </c>
      <c r="AJ2190" s="16">
        <f>IFERROR(_xlfn.IFNA(VLOOKUP(Fullmath[[#This Row],[M6]],$H$2:$L2189,4,FALSE),VLOOKUP(Fullmath[[#This Row],[M6]],$H2191:$L$2227,4,FALSE)),0)</f>
        <v>0</v>
      </c>
      <c r="AM2190" s="6">
        <f>(IFERROR(VLOOKUP(AK2190,Components[[Name]:[Price]],2,FALSE),0))</f>
        <v>0</v>
      </c>
      <c r="AP2190" s="6">
        <f>(IFERROR(VLOOKUP(AN2190,Components[[Name]:[Price]],2,FALSE),0))</f>
        <v>0</v>
      </c>
      <c r="AS2190" s="6">
        <f>(IFERROR(VLOOKUP(AQ2190,Components[[Name]:[Price]],2,FALSE),0))</f>
        <v>0</v>
      </c>
      <c r="AV2190" s="6">
        <f>(IFERROR(VLOOKUP(AT2190,Components[[Name]:[Price]],2,FALSE),0))</f>
        <v>0</v>
      </c>
      <c r="AY2190" s="6">
        <f>(IFERROR(VLOOKUP(AW2190,Components[[Name]:[Price]],2,FALSE),0))</f>
        <v>0</v>
      </c>
      <c r="BB2190" s="6">
        <f>(IFERROR(VLOOKUP(AZ2190,Components[[Name]:[Price]],2,FALSE),0))</f>
        <v>0</v>
      </c>
    </row>
    <row r="2191" spans="9:54" x14ac:dyDescent="0.2">
      <c r="I2191" s="7" t="e">
        <f>Fullmath[[#This Row],[Total CP]]/Fullmath[[#This Row],[Quantity]]</f>
        <v>#DIV/0!</v>
      </c>
      <c r="J219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1" s="6" t="e">
        <f>Fullmath[[#This Row],[Mat Cost]]/Fullmath[[#This Row],[Quantity]]</f>
        <v>#DIV/0!</v>
      </c>
      <c r="L219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1" s="14"/>
      <c r="O2191" s="15">
        <f>IFERROR(_xlfn.IFNA(VLOOKUP(Fullmath[[#This Row],[M1]],$H$2:$L2190,2,FALSE),VLOOKUP(Fullmath[[#This Row],[M1]],$H2192:$L$2227,2,FALSE)),0)</f>
        <v>0</v>
      </c>
      <c r="P2191" s="16">
        <f>IFERROR(_xlfn.IFNA(VLOOKUP(Fullmath[[#This Row],[M1]],$H$2:$L2190,4,FALSE),VLOOKUP(Fullmath[[#This Row],[M1]],$H2192:$L$2227,4,FALSE)),0)</f>
        <v>0</v>
      </c>
      <c r="S2191" s="15">
        <f>IFERROR(_xlfn.IFNA(VLOOKUP(Fullmath[[#This Row],[M2]],$H$2:$L2190,2,FALSE),VLOOKUP(Fullmath[[#This Row],[M2]],$H2192:$L$2227,2,FALSE)),0)</f>
        <v>0</v>
      </c>
      <c r="T2191" s="16">
        <f>IFERROR(_xlfn.IFNA(VLOOKUP(Fullmath[[#This Row],[M2]],$H$2:$L2190,4,FALSE),VLOOKUP(Fullmath[[#This Row],[M2]],$H2192:$L$2227,4,FALSE)),0)</f>
        <v>0</v>
      </c>
      <c r="W2191" s="15">
        <f>IFERROR(_xlfn.IFNA(VLOOKUP(Fullmath[[#This Row],[M3]],$H$2:$L2190,2,FALSE),VLOOKUP(Fullmath[[#This Row],[M3]],$H2192:$L$2227,2,FALSE)),0)</f>
        <v>0</v>
      </c>
      <c r="X2191" s="16">
        <f>IFERROR(_xlfn.IFNA(VLOOKUP(Fullmath[[#This Row],[M3]],$H$2:$L2190,4,FALSE),VLOOKUP(Fullmath[[#This Row],[M3]],$H2192:$L$2227,4,FALSE)),0)</f>
        <v>0</v>
      </c>
      <c r="AA2191" s="15">
        <f>IFERROR(_xlfn.IFNA(VLOOKUP(Fullmath[[#This Row],[M4]],$H$2:$L2190,2,FALSE),VLOOKUP(Fullmath[[#This Row],[M4]],$H2192:$L$2227,2,FALSE)),0)</f>
        <v>0</v>
      </c>
      <c r="AB2191" s="16">
        <f>IFERROR(_xlfn.IFNA(VLOOKUP(Fullmath[[#This Row],[M4]],$H$2:$L2190,4,FALSE),VLOOKUP(Fullmath[[#This Row],[M4]],$H2192:$L$2227,4,FALSE)),0)</f>
        <v>0</v>
      </c>
      <c r="AE2191" s="15">
        <f>IFERROR(_xlfn.IFNA(VLOOKUP(Fullmath[[#This Row],[M5]],$H$2:$L2190,2,FALSE),VLOOKUP(Fullmath[[#This Row],[M5]],$H2192:$L$2227,2,FALSE)),0)</f>
        <v>0</v>
      </c>
      <c r="AF2191" s="16">
        <f>IFERROR(_xlfn.IFNA(VLOOKUP(Fullmath[[#This Row],[M5]],$H$2:$L2190,4,FALSE),VLOOKUP(Fullmath[[#This Row],[M5]],$H2192:$L$2227,4,FALSE)),0)</f>
        <v>0</v>
      </c>
      <c r="AI2191" s="15">
        <f>IFERROR(_xlfn.IFNA(VLOOKUP(Fullmath[[#This Row],[M6]],$H$2:$L2190,2,FALSE),VLOOKUP(Fullmath[[#This Row],[M6]],$H2192:$L$2227,2,FALSE)),0)</f>
        <v>0</v>
      </c>
      <c r="AJ2191" s="16">
        <f>IFERROR(_xlfn.IFNA(VLOOKUP(Fullmath[[#This Row],[M6]],$H$2:$L2190,4,FALSE),VLOOKUP(Fullmath[[#This Row],[M6]],$H2192:$L$2227,4,FALSE)),0)</f>
        <v>0</v>
      </c>
      <c r="AM2191" s="6">
        <f>(IFERROR(VLOOKUP(AK2191,Components[[Name]:[Price]],2,FALSE),0))</f>
        <v>0</v>
      </c>
      <c r="AP2191" s="6">
        <f>(IFERROR(VLOOKUP(AN2191,Components[[Name]:[Price]],2,FALSE),0))</f>
        <v>0</v>
      </c>
      <c r="AS2191" s="6">
        <f>(IFERROR(VLOOKUP(AQ2191,Components[[Name]:[Price]],2,FALSE),0))</f>
        <v>0</v>
      </c>
      <c r="AV2191" s="6">
        <f>(IFERROR(VLOOKUP(AT2191,Components[[Name]:[Price]],2,FALSE),0))</f>
        <v>0</v>
      </c>
      <c r="AY2191" s="6">
        <f>(IFERROR(VLOOKUP(AW2191,Components[[Name]:[Price]],2,FALSE),0))</f>
        <v>0</v>
      </c>
      <c r="BB2191" s="6">
        <f>(IFERROR(VLOOKUP(AZ2191,Components[[Name]:[Price]],2,FALSE),0))</f>
        <v>0</v>
      </c>
    </row>
    <row r="2192" spans="9:54" x14ac:dyDescent="0.2">
      <c r="I2192" s="7" t="e">
        <f>Fullmath[[#This Row],[Total CP]]/Fullmath[[#This Row],[Quantity]]</f>
        <v>#DIV/0!</v>
      </c>
      <c r="J219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2" s="6" t="e">
        <f>Fullmath[[#This Row],[Mat Cost]]/Fullmath[[#This Row],[Quantity]]</f>
        <v>#DIV/0!</v>
      </c>
      <c r="L219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2" s="14"/>
      <c r="O2192" s="15">
        <f>IFERROR(_xlfn.IFNA(VLOOKUP(Fullmath[[#This Row],[M1]],$H$2:$L2191,2,FALSE),VLOOKUP(Fullmath[[#This Row],[M1]],$H2193:$L$2227,2,FALSE)),0)</f>
        <v>0</v>
      </c>
      <c r="P2192" s="16">
        <f>IFERROR(_xlfn.IFNA(VLOOKUP(Fullmath[[#This Row],[M1]],$H$2:$L2191,4,FALSE),VLOOKUP(Fullmath[[#This Row],[M1]],$H2193:$L$2227,4,FALSE)),0)</f>
        <v>0</v>
      </c>
      <c r="S2192" s="15">
        <f>IFERROR(_xlfn.IFNA(VLOOKUP(Fullmath[[#This Row],[M2]],$H$2:$L2191,2,FALSE),VLOOKUP(Fullmath[[#This Row],[M2]],$H2193:$L$2227,2,FALSE)),0)</f>
        <v>0</v>
      </c>
      <c r="T2192" s="16">
        <f>IFERROR(_xlfn.IFNA(VLOOKUP(Fullmath[[#This Row],[M2]],$H$2:$L2191,4,FALSE),VLOOKUP(Fullmath[[#This Row],[M2]],$H2193:$L$2227,4,FALSE)),0)</f>
        <v>0</v>
      </c>
      <c r="W2192" s="15">
        <f>IFERROR(_xlfn.IFNA(VLOOKUP(Fullmath[[#This Row],[M3]],$H$2:$L2191,2,FALSE),VLOOKUP(Fullmath[[#This Row],[M3]],$H2193:$L$2227,2,FALSE)),0)</f>
        <v>0</v>
      </c>
      <c r="X2192" s="16">
        <f>IFERROR(_xlfn.IFNA(VLOOKUP(Fullmath[[#This Row],[M3]],$H$2:$L2191,4,FALSE),VLOOKUP(Fullmath[[#This Row],[M3]],$H2193:$L$2227,4,FALSE)),0)</f>
        <v>0</v>
      </c>
      <c r="AA2192" s="15">
        <f>IFERROR(_xlfn.IFNA(VLOOKUP(Fullmath[[#This Row],[M4]],$H$2:$L2191,2,FALSE),VLOOKUP(Fullmath[[#This Row],[M4]],$H2193:$L$2227,2,FALSE)),0)</f>
        <v>0</v>
      </c>
      <c r="AB2192" s="16">
        <f>IFERROR(_xlfn.IFNA(VLOOKUP(Fullmath[[#This Row],[M4]],$H$2:$L2191,4,FALSE),VLOOKUP(Fullmath[[#This Row],[M4]],$H2193:$L$2227,4,FALSE)),0)</f>
        <v>0</v>
      </c>
      <c r="AE2192" s="15">
        <f>IFERROR(_xlfn.IFNA(VLOOKUP(Fullmath[[#This Row],[M5]],$H$2:$L2191,2,FALSE),VLOOKUP(Fullmath[[#This Row],[M5]],$H2193:$L$2227,2,FALSE)),0)</f>
        <v>0</v>
      </c>
      <c r="AF2192" s="16">
        <f>IFERROR(_xlfn.IFNA(VLOOKUP(Fullmath[[#This Row],[M5]],$H$2:$L2191,4,FALSE),VLOOKUP(Fullmath[[#This Row],[M5]],$H2193:$L$2227,4,FALSE)),0)</f>
        <v>0</v>
      </c>
      <c r="AI2192" s="15">
        <f>IFERROR(_xlfn.IFNA(VLOOKUP(Fullmath[[#This Row],[M6]],$H$2:$L2191,2,FALSE),VLOOKUP(Fullmath[[#This Row],[M6]],$H2193:$L$2227,2,FALSE)),0)</f>
        <v>0</v>
      </c>
      <c r="AJ2192" s="16">
        <f>IFERROR(_xlfn.IFNA(VLOOKUP(Fullmath[[#This Row],[M6]],$H$2:$L2191,4,FALSE),VLOOKUP(Fullmath[[#This Row],[M6]],$H2193:$L$2227,4,FALSE)),0)</f>
        <v>0</v>
      </c>
      <c r="AM2192" s="6">
        <f>(IFERROR(VLOOKUP(AK2192,Components[[Name]:[Price]],2,FALSE),0))</f>
        <v>0</v>
      </c>
      <c r="AP2192" s="6">
        <f>(IFERROR(VLOOKUP(AN2192,Components[[Name]:[Price]],2,FALSE),0))</f>
        <v>0</v>
      </c>
      <c r="AS2192" s="6">
        <f>(IFERROR(VLOOKUP(AQ2192,Components[[Name]:[Price]],2,FALSE),0))</f>
        <v>0</v>
      </c>
      <c r="AV2192" s="6">
        <f>(IFERROR(VLOOKUP(AT2192,Components[[Name]:[Price]],2,FALSE),0))</f>
        <v>0</v>
      </c>
      <c r="AY2192" s="6">
        <f>(IFERROR(VLOOKUP(AW2192,Components[[Name]:[Price]],2,FALSE),0))</f>
        <v>0</v>
      </c>
      <c r="BB2192" s="6">
        <f>(IFERROR(VLOOKUP(AZ2192,Components[[Name]:[Price]],2,FALSE),0))</f>
        <v>0</v>
      </c>
    </row>
    <row r="2193" spans="9:54" x14ac:dyDescent="0.2">
      <c r="I2193" s="7" t="e">
        <f>Fullmath[[#This Row],[Total CP]]/Fullmath[[#This Row],[Quantity]]</f>
        <v>#DIV/0!</v>
      </c>
      <c r="J219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3" s="6" t="e">
        <f>Fullmath[[#This Row],[Mat Cost]]/Fullmath[[#This Row],[Quantity]]</f>
        <v>#DIV/0!</v>
      </c>
      <c r="L219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3" s="14"/>
      <c r="O2193" s="15">
        <f>IFERROR(_xlfn.IFNA(VLOOKUP(Fullmath[[#This Row],[M1]],$H$2:$L2192,2,FALSE),VLOOKUP(Fullmath[[#This Row],[M1]],$H2194:$L$2227,2,FALSE)),0)</f>
        <v>0</v>
      </c>
      <c r="P2193" s="16">
        <f>IFERROR(_xlfn.IFNA(VLOOKUP(Fullmath[[#This Row],[M1]],$H$2:$L2192,4,FALSE),VLOOKUP(Fullmath[[#This Row],[M1]],$H2194:$L$2227,4,FALSE)),0)</f>
        <v>0</v>
      </c>
      <c r="S2193" s="15">
        <f>IFERROR(_xlfn.IFNA(VLOOKUP(Fullmath[[#This Row],[M2]],$H$2:$L2192,2,FALSE),VLOOKUP(Fullmath[[#This Row],[M2]],$H2194:$L$2227,2,FALSE)),0)</f>
        <v>0</v>
      </c>
      <c r="T2193" s="16">
        <f>IFERROR(_xlfn.IFNA(VLOOKUP(Fullmath[[#This Row],[M2]],$H$2:$L2192,4,FALSE),VLOOKUP(Fullmath[[#This Row],[M2]],$H2194:$L$2227,4,FALSE)),0)</f>
        <v>0</v>
      </c>
      <c r="W2193" s="15">
        <f>IFERROR(_xlfn.IFNA(VLOOKUP(Fullmath[[#This Row],[M3]],$H$2:$L2192,2,FALSE),VLOOKUP(Fullmath[[#This Row],[M3]],$H2194:$L$2227,2,FALSE)),0)</f>
        <v>0</v>
      </c>
      <c r="X2193" s="16">
        <f>IFERROR(_xlfn.IFNA(VLOOKUP(Fullmath[[#This Row],[M3]],$H$2:$L2192,4,FALSE),VLOOKUP(Fullmath[[#This Row],[M3]],$H2194:$L$2227,4,FALSE)),0)</f>
        <v>0</v>
      </c>
      <c r="AA2193" s="15">
        <f>IFERROR(_xlfn.IFNA(VLOOKUP(Fullmath[[#This Row],[M4]],$H$2:$L2192,2,FALSE),VLOOKUP(Fullmath[[#This Row],[M4]],$H2194:$L$2227,2,FALSE)),0)</f>
        <v>0</v>
      </c>
      <c r="AB2193" s="16">
        <f>IFERROR(_xlfn.IFNA(VLOOKUP(Fullmath[[#This Row],[M4]],$H$2:$L2192,4,FALSE),VLOOKUP(Fullmath[[#This Row],[M4]],$H2194:$L$2227,4,FALSE)),0)</f>
        <v>0</v>
      </c>
      <c r="AE2193" s="15">
        <f>IFERROR(_xlfn.IFNA(VLOOKUP(Fullmath[[#This Row],[M5]],$H$2:$L2192,2,FALSE),VLOOKUP(Fullmath[[#This Row],[M5]],$H2194:$L$2227,2,FALSE)),0)</f>
        <v>0</v>
      </c>
      <c r="AF2193" s="16">
        <f>IFERROR(_xlfn.IFNA(VLOOKUP(Fullmath[[#This Row],[M5]],$H$2:$L2192,4,FALSE),VLOOKUP(Fullmath[[#This Row],[M5]],$H2194:$L$2227,4,FALSE)),0)</f>
        <v>0</v>
      </c>
      <c r="AI2193" s="15">
        <f>IFERROR(_xlfn.IFNA(VLOOKUP(Fullmath[[#This Row],[M6]],$H$2:$L2192,2,FALSE),VLOOKUP(Fullmath[[#This Row],[M6]],$H2194:$L$2227,2,FALSE)),0)</f>
        <v>0</v>
      </c>
      <c r="AJ2193" s="16">
        <f>IFERROR(_xlfn.IFNA(VLOOKUP(Fullmath[[#This Row],[M6]],$H$2:$L2192,4,FALSE),VLOOKUP(Fullmath[[#This Row],[M6]],$H2194:$L$2227,4,FALSE)),0)</f>
        <v>0</v>
      </c>
      <c r="AM2193" s="6">
        <f>(IFERROR(VLOOKUP(AK2193,Components[[Name]:[Price]],2,FALSE),0))</f>
        <v>0</v>
      </c>
      <c r="AP2193" s="6">
        <f>(IFERROR(VLOOKUP(AN2193,Components[[Name]:[Price]],2,FALSE),0))</f>
        <v>0</v>
      </c>
      <c r="AS2193" s="6">
        <f>(IFERROR(VLOOKUP(AQ2193,Components[[Name]:[Price]],2,FALSE),0))</f>
        <v>0</v>
      </c>
      <c r="AV2193" s="6">
        <f>(IFERROR(VLOOKUP(AT2193,Components[[Name]:[Price]],2,FALSE),0))</f>
        <v>0</v>
      </c>
      <c r="AY2193" s="6">
        <f>(IFERROR(VLOOKUP(AW2193,Components[[Name]:[Price]],2,FALSE),0))</f>
        <v>0</v>
      </c>
      <c r="BB2193" s="6">
        <f>(IFERROR(VLOOKUP(AZ2193,Components[[Name]:[Price]],2,FALSE),0))</f>
        <v>0</v>
      </c>
    </row>
    <row r="2194" spans="9:54" x14ac:dyDescent="0.2">
      <c r="I2194" s="7" t="e">
        <f>Fullmath[[#This Row],[Total CP]]/Fullmath[[#This Row],[Quantity]]</f>
        <v>#DIV/0!</v>
      </c>
      <c r="J219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4" s="6" t="e">
        <f>Fullmath[[#This Row],[Mat Cost]]/Fullmath[[#This Row],[Quantity]]</f>
        <v>#DIV/0!</v>
      </c>
      <c r="L219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4" s="14"/>
      <c r="O2194" s="15">
        <f>IFERROR(_xlfn.IFNA(VLOOKUP(Fullmath[[#This Row],[M1]],$H$2:$L2193,2,FALSE),VLOOKUP(Fullmath[[#This Row],[M1]],$H2195:$L$2227,2,FALSE)),0)</f>
        <v>0</v>
      </c>
      <c r="P2194" s="16">
        <f>IFERROR(_xlfn.IFNA(VLOOKUP(Fullmath[[#This Row],[M1]],$H$2:$L2193,4,FALSE),VLOOKUP(Fullmath[[#This Row],[M1]],$H2195:$L$2227,4,FALSE)),0)</f>
        <v>0</v>
      </c>
      <c r="S2194" s="15">
        <f>IFERROR(_xlfn.IFNA(VLOOKUP(Fullmath[[#This Row],[M2]],$H$2:$L2193,2,FALSE),VLOOKUP(Fullmath[[#This Row],[M2]],$H2195:$L$2227,2,FALSE)),0)</f>
        <v>0</v>
      </c>
      <c r="T2194" s="16">
        <f>IFERROR(_xlfn.IFNA(VLOOKUP(Fullmath[[#This Row],[M2]],$H$2:$L2193,4,FALSE),VLOOKUP(Fullmath[[#This Row],[M2]],$H2195:$L$2227,4,FALSE)),0)</f>
        <v>0</v>
      </c>
      <c r="W2194" s="15">
        <f>IFERROR(_xlfn.IFNA(VLOOKUP(Fullmath[[#This Row],[M3]],$H$2:$L2193,2,FALSE),VLOOKUP(Fullmath[[#This Row],[M3]],$H2195:$L$2227,2,FALSE)),0)</f>
        <v>0</v>
      </c>
      <c r="X2194" s="16">
        <f>IFERROR(_xlfn.IFNA(VLOOKUP(Fullmath[[#This Row],[M3]],$H$2:$L2193,4,FALSE),VLOOKUP(Fullmath[[#This Row],[M3]],$H2195:$L$2227,4,FALSE)),0)</f>
        <v>0</v>
      </c>
      <c r="AA2194" s="15">
        <f>IFERROR(_xlfn.IFNA(VLOOKUP(Fullmath[[#This Row],[M4]],$H$2:$L2193,2,FALSE),VLOOKUP(Fullmath[[#This Row],[M4]],$H2195:$L$2227,2,FALSE)),0)</f>
        <v>0</v>
      </c>
      <c r="AB2194" s="16">
        <f>IFERROR(_xlfn.IFNA(VLOOKUP(Fullmath[[#This Row],[M4]],$H$2:$L2193,4,FALSE),VLOOKUP(Fullmath[[#This Row],[M4]],$H2195:$L$2227,4,FALSE)),0)</f>
        <v>0</v>
      </c>
      <c r="AE2194" s="15">
        <f>IFERROR(_xlfn.IFNA(VLOOKUP(Fullmath[[#This Row],[M5]],$H$2:$L2193,2,FALSE),VLOOKUP(Fullmath[[#This Row],[M5]],$H2195:$L$2227,2,FALSE)),0)</f>
        <v>0</v>
      </c>
      <c r="AF2194" s="16">
        <f>IFERROR(_xlfn.IFNA(VLOOKUP(Fullmath[[#This Row],[M5]],$H$2:$L2193,4,FALSE),VLOOKUP(Fullmath[[#This Row],[M5]],$H2195:$L$2227,4,FALSE)),0)</f>
        <v>0</v>
      </c>
      <c r="AI2194" s="15">
        <f>IFERROR(_xlfn.IFNA(VLOOKUP(Fullmath[[#This Row],[M6]],$H$2:$L2193,2,FALSE),VLOOKUP(Fullmath[[#This Row],[M6]],$H2195:$L$2227,2,FALSE)),0)</f>
        <v>0</v>
      </c>
      <c r="AJ2194" s="16">
        <f>IFERROR(_xlfn.IFNA(VLOOKUP(Fullmath[[#This Row],[M6]],$H$2:$L2193,4,FALSE),VLOOKUP(Fullmath[[#This Row],[M6]],$H2195:$L$2227,4,FALSE)),0)</f>
        <v>0</v>
      </c>
      <c r="AM2194" s="6">
        <f>(IFERROR(VLOOKUP(AK2194,Components[[Name]:[Price]],2,FALSE),0))</f>
        <v>0</v>
      </c>
      <c r="AP2194" s="6">
        <f>(IFERROR(VLOOKUP(AN2194,Components[[Name]:[Price]],2,FALSE),0))</f>
        <v>0</v>
      </c>
      <c r="AS2194" s="6">
        <f>(IFERROR(VLOOKUP(AQ2194,Components[[Name]:[Price]],2,FALSE),0))</f>
        <v>0</v>
      </c>
      <c r="AV2194" s="6">
        <f>(IFERROR(VLOOKUP(AT2194,Components[[Name]:[Price]],2,FALSE),0))</f>
        <v>0</v>
      </c>
      <c r="AY2194" s="6">
        <f>(IFERROR(VLOOKUP(AW2194,Components[[Name]:[Price]],2,FALSE),0))</f>
        <v>0</v>
      </c>
      <c r="BB2194" s="6">
        <f>(IFERROR(VLOOKUP(AZ2194,Components[[Name]:[Price]],2,FALSE),0))</f>
        <v>0</v>
      </c>
    </row>
    <row r="2195" spans="9:54" x14ac:dyDescent="0.2">
      <c r="I2195" s="7" t="e">
        <f>Fullmath[[#This Row],[Total CP]]/Fullmath[[#This Row],[Quantity]]</f>
        <v>#DIV/0!</v>
      </c>
      <c r="J219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5" s="6" t="e">
        <f>Fullmath[[#This Row],[Mat Cost]]/Fullmath[[#This Row],[Quantity]]</f>
        <v>#DIV/0!</v>
      </c>
      <c r="L219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5" s="14"/>
      <c r="O2195" s="15">
        <f>IFERROR(_xlfn.IFNA(VLOOKUP(Fullmath[[#This Row],[M1]],$H$2:$L2194,2,FALSE),VLOOKUP(Fullmath[[#This Row],[M1]],$H2196:$L$2227,2,FALSE)),0)</f>
        <v>0</v>
      </c>
      <c r="P2195" s="16">
        <f>IFERROR(_xlfn.IFNA(VLOOKUP(Fullmath[[#This Row],[M1]],$H$2:$L2194,4,FALSE),VLOOKUP(Fullmath[[#This Row],[M1]],$H2196:$L$2227,4,FALSE)),0)</f>
        <v>0</v>
      </c>
      <c r="S2195" s="15">
        <f>IFERROR(_xlfn.IFNA(VLOOKUP(Fullmath[[#This Row],[M2]],$H$2:$L2194,2,FALSE),VLOOKUP(Fullmath[[#This Row],[M2]],$H2196:$L$2227,2,FALSE)),0)</f>
        <v>0</v>
      </c>
      <c r="T2195" s="16">
        <f>IFERROR(_xlfn.IFNA(VLOOKUP(Fullmath[[#This Row],[M2]],$H$2:$L2194,4,FALSE),VLOOKUP(Fullmath[[#This Row],[M2]],$H2196:$L$2227,4,FALSE)),0)</f>
        <v>0</v>
      </c>
      <c r="W2195" s="15">
        <f>IFERROR(_xlfn.IFNA(VLOOKUP(Fullmath[[#This Row],[M3]],$H$2:$L2194,2,FALSE),VLOOKUP(Fullmath[[#This Row],[M3]],$H2196:$L$2227,2,FALSE)),0)</f>
        <v>0</v>
      </c>
      <c r="X2195" s="16">
        <f>IFERROR(_xlfn.IFNA(VLOOKUP(Fullmath[[#This Row],[M3]],$H$2:$L2194,4,FALSE),VLOOKUP(Fullmath[[#This Row],[M3]],$H2196:$L$2227,4,FALSE)),0)</f>
        <v>0</v>
      </c>
      <c r="AA2195" s="15">
        <f>IFERROR(_xlfn.IFNA(VLOOKUP(Fullmath[[#This Row],[M4]],$H$2:$L2194,2,FALSE),VLOOKUP(Fullmath[[#This Row],[M4]],$H2196:$L$2227,2,FALSE)),0)</f>
        <v>0</v>
      </c>
      <c r="AB2195" s="16">
        <f>IFERROR(_xlfn.IFNA(VLOOKUP(Fullmath[[#This Row],[M4]],$H$2:$L2194,4,FALSE),VLOOKUP(Fullmath[[#This Row],[M4]],$H2196:$L$2227,4,FALSE)),0)</f>
        <v>0</v>
      </c>
      <c r="AE2195" s="15">
        <f>IFERROR(_xlfn.IFNA(VLOOKUP(Fullmath[[#This Row],[M5]],$H$2:$L2194,2,FALSE),VLOOKUP(Fullmath[[#This Row],[M5]],$H2196:$L$2227,2,FALSE)),0)</f>
        <v>0</v>
      </c>
      <c r="AF2195" s="16">
        <f>IFERROR(_xlfn.IFNA(VLOOKUP(Fullmath[[#This Row],[M5]],$H$2:$L2194,4,FALSE),VLOOKUP(Fullmath[[#This Row],[M5]],$H2196:$L$2227,4,FALSE)),0)</f>
        <v>0</v>
      </c>
      <c r="AI2195" s="15">
        <f>IFERROR(_xlfn.IFNA(VLOOKUP(Fullmath[[#This Row],[M6]],$H$2:$L2194,2,FALSE),VLOOKUP(Fullmath[[#This Row],[M6]],$H2196:$L$2227,2,FALSE)),0)</f>
        <v>0</v>
      </c>
      <c r="AJ2195" s="16">
        <f>IFERROR(_xlfn.IFNA(VLOOKUP(Fullmath[[#This Row],[M6]],$H$2:$L2194,4,FALSE),VLOOKUP(Fullmath[[#This Row],[M6]],$H2196:$L$2227,4,FALSE)),0)</f>
        <v>0</v>
      </c>
      <c r="AM2195" s="6">
        <f>(IFERROR(VLOOKUP(AK2195,Components[[Name]:[Price]],2,FALSE),0))</f>
        <v>0</v>
      </c>
      <c r="AP2195" s="6">
        <f>(IFERROR(VLOOKUP(AN2195,Components[[Name]:[Price]],2,FALSE),0))</f>
        <v>0</v>
      </c>
      <c r="AS2195" s="6">
        <f>(IFERROR(VLOOKUP(AQ2195,Components[[Name]:[Price]],2,FALSE),0))</f>
        <v>0</v>
      </c>
      <c r="AV2195" s="6">
        <f>(IFERROR(VLOOKUP(AT2195,Components[[Name]:[Price]],2,FALSE),0))</f>
        <v>0</v>
      </c>
      <c r="AY2195" s="6">
        <f>(IFERROR(VLOOKUP(AW2195,Components[[Name]:[Price]],2,FALSE),0))</f>
        <v>0</v>
      </c>
      <c r="BB2195" s="6">
        <f>(IFERROR(VLOOKUP(AZ2195,Components[[Name]:[Price]],2,FALSE),0))</f>
        <v>0</v>
      </c>
    </row>
    <row r="2196" spans="9:54" x14ac:dyDescent="0.2">
      <c r="I2196" s="7" t="e">
        <f>Fullmath[[#This Row],[Total CP]]/Fullmath[[#This Row],[Quantity]]</f>
        <v>#DIV/0!</v>
      </c>
      <c r="J219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6" s="6" t="e">
        <f>Fullmath[[#This Row],[Mat Cost]]/Fullmath[[#This Row],[Quantity]]</f>
        <v>#DIV/0!</v>
      </c>
      <c r="L219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6" s="14"/>
      <c r="O2196" s="15">
        <f>IFERROR(_xlfn.IFNA(VLOOKUP(Fullmath[[#This Row],[M1]],$H$2:$L2195,2,FALSE),VLOOKUP(Fullmath[[#This Row],[M1]],$H2197:$L$2227,2,FALSE)),0)</f>
        <v>0</v>
      </c>
      <c r="P2196" s="16">
        <f>IFERROR(_xlfn.IFNA(VLOOKUP(Fullmath[[#This Row],[M1]],$H$2:$L2195,4,FALSE),VLOOKUP(Fullmath[[#This Row],[M1]],$H2197:$L$2227,4,FALSE)),0)</f>
        <v>0</v>
      </c>
      <c r="S2196" s="15">
        <f>IFERROR(_xlfn.IFNA(VLOOKUP(Fullmath[[#This Row],[M2]],$H$2:$L2195,2,FALSE),VLOOKUP(Fullmath[[#This Row],[M2]],$H2197:$L$2227,2,FALSE)),0)</f>
        <v>0</v>
      </c>
      <c r="T2196" s="16">
        <f>IFERROR(_xlfn.IFNA(VLOOKUP(Fullmath[[#This Row],[M2]],$H$2:$L2195,4,FALSE),VLOOKUP(Fullmath[[#This Row],[M2]],$H2197:$L$2227,4,FALSE)),0)</f>
        <v>0</v>
      </c>
      <c r="W2196" s="15">
        <f>IFERROR(_xlfn.IFNA(VLOOKUP(Fullmath[[#This Row],[M3]],$H$2:$L2195,2,FALSE),VLOOKUP(Fullmath[[#This Row],[M3]],$H2197:$L$2227,2,FALSE)),0)</f>
        <v>0</v>
      </c>
      <c r="X2196" s="16">
        <f>IFERROR(_xlfn.IFNA(VLOOKUP(Fullmath[[#This Row],[M3]],$H$2:$L2195,4,FALSE),VLOOKUP(Fullmath[[#This Row],[M3]],$H2197:$L$2227,4,FALSE)),0)</f>
        <v>0</v>
      </c>
      <c r="AA2196" s="15">
        <f>IFERROR(_xlfn.IFNA(VLOOKUP(Fullmath[[#This Row],[M4]],$H$2:$L2195,2,FALSE),VLOOKUP(Fullmath[[#This Row],[M4]],$H2197:$L$2227,2,FALSE)),0)</f>
        <v>0</v>
      </c>
      <c r="AB2196" s="16">
        <f>IFERROR(_xlfn.IFNA(VLOOKUP(Fullmath[[#This Row],[M4]],$H$2:$L2195,4,FALSE),VLOOKUP(Fullmath[[#This Row],[M4]],$H2197:$L$2227,4,FALSE)),0)</f>
        <v>0</v>
      </c>
      <c r="AE2196" s="15">
        <f>IFERROR(_xlfn.IFNA(VLOOKUP(Fullmath[[#This Row],[M5]],$H$2:$L2195,2,FALSE),VLOOKUP(Fullmath[[#This Row],[M5]],$H2197:$L$2227,2,FALSE)),0)</f>
        <v>0</v>
      </c>
      <c r="AF2196" s="16">
        <f>IFERROR(_xlfn.IFNA(VLOOKUP(Fullmath[[#This Row],[M5]],$H$2:$L2195,4,FALSE),VLOOKUP(Fullmath[[#This Row],[M5]],$H2197:$L$2227,4,FALSE)),0)</f>
        <v>0</v>
      </c>
      <c r="AI2196" s="15">
        <f>IFERROR(_xlfn.IFNA(VLOOKUP(Fullmath[[#This Row],[M6]],$H$2:$L2195,2,FALSE),VLOOKUP(Fullmath[[#This Row],[M6]],$H2197:$L$2227,2,FALSE)),0)</f>
        <v>0</v>
      </c>
      <c r="AJ2196" s="16">
        <f>IFERROR(_xlfn.IFNA(VLOOKUP(Fullmath[[#This Row],[M6]],$H$2:$L2195,4,FALSE),VLOOKUP(Fullmath[[#This Row],[M6]],$H2197:$L$2227,4,FALSE)),0)</f>
        <v>0</v>
      </c>
      <c r="AM2196" s="6">
        <f>(IFERROR(VLOOKUP(AK2196,Components[[Name]:[Price]],2,FALSE),0))</f>
        <v>0</v>
      </c>
      <c r="AP2196" s="6">
        <f>(IFERROR(VLOOKUP(AN2196,Components[[Name]:[Price]],2,FALSE),0))</f>
        <v>0</v>
      </c>
      <c r="AS2196" s="6">
        <f>(IFERROR(VLOOKUP(AQ2196,Components[[Name]:[Price]],2,FALSE),0))</f>
        <v>0</v>
      </c>
      <c r="AV2196" s="6">
        <f>(IFERROR(VLOOKUP(AT2196,Components[[Name]:[Price]],2,FALSE),0))</f>
        <v>0</v>
      </c>
      <c r="AY2196" s="6">
        <f>(IFERROR(VLOOKUP(AW2196,Components[[Name]:[Price]],2,FALSE),0))</f>
        <v>0</v>
      </c>
      <c r="BB2196" s="6">
        <f>(IFERROR(VLOOKUP(AZ2196,Components[[Name]:[Price]],2,FALSE),0))</f>
        <v>0</v>
      </c>
    </row>
    <row r="2197" spans="9:54" x14ac:dyDescent="0.2">
      <c r="I2197" s="7" t="e">
        <f>Fullmath[[#This Row],[Total CP]]/Fullmath[[#This Row],[Quantity]]</f>
        <v>#DIV/0!</v>
      </c>
      <c r="J219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7" s="6" t="e">
        <f>Fullmath[[#This Row],[Mat Cost]]/Fullmath[[#This Row],[Quantity]]</f>
        <v>#DIV/0!</v>
      </c>
      <c r="L219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7" s="14"/>
      <c r="O2197" s="15">
        <f>IFERROR(_xlfn.IFNA(VLOOKUP(Fullmath[[#This Row],[M1]],$H$2:$L2196,2,FALSE),VLOOKUP(Fullmath[[#This Row],[M1]],$H2198:$L$2227,2,FALSE)),0)</f>
        <v>0</v>
      </c>
      <c r="P2197" s="16">
        <f>IFERROR(_xlfn.IFNA(VLOOKUP(Fullmath[[#This Row],[M1]],$H$2:$L2196,4,FALSE),VLOOKUP(Fullmath[[#This Row],[M1]],$H2198:$L$2227,4,FALSE)),0)</f>
        <v>0</v>
      </c>
      <c r="S2197" s="15">
        <f>IFERROR(_xlfn.IFNA(VLOOKUP(Fullmath[[#This Row],[M2]],$H$2:$L2196,2,FALSE),VLOOKUP(Fullmath[[#This Row],[M2]],$H2198:$L$2227,2,FALSE)),0)</f>
        <v>0</v>
      </c>
      <c r="T2197" s="16">
        <f>IFERROR(_xlfn.IFNA(VLOOKUP(Fullmath[[#This Row],[M2]],$H$2:$L2196,4,FALSE),VLOOKUP(Fullmath[[#This Row],[M2]],$H2198:$L$2227,4,FALSE)),0)</f>
        <v>0</v>
      </c>
      <c r="W2197" s="15">
        <f>IFERROR(_xlfn.IFNA(VLOOKUP(Fullmath[[#This Row],[M3]],$H$2:$L2196,2,FALSE),VLOOKUP(Fullmath[[#This Row],[M3]],$H2198:$L$2227,2,FALSE)),0)</f>
        <v>0</v>
      </c>
      <c r="X2197" s="16">
        <f>IFERROR(_xlfn.IFNA(VLOOKUP(Fullmath[[#This Row],[M3]],$H$2:$L2196,4,FALSE),VLOOKUP(Fullmath[[#This Row],[M3]],$H2198:$L$2227,4,FALSE)),0)</f>
        <v>0</v>
      </c>
      <c r="AA2197" s="15">
        <f>IFERROR(_xlfn.IFNA(VLOOKUP(Fullmath[[#This Row],[M4]],$H$2:$L2196,2,FALSE),VLOOKUP(Fullmath[[#This Row],[M4]],$H2198:$L$2227,2,FALSE)),0)</f>
        <v>0</v>
      </c>
      <c r="AB2197" s="16">
        <f>IFERROR(_xlfn.IFNA(VLOOKUP(Fullmath[[#This Row],[M4]],$H$2:$L2196,4,FALSE),VLOOKUP(Fullmath[[#This Row],[M4]],$H2198:$L$2227,4,FALSE)),0)</f>
        <v>0</v>
      </c>
      <c r="AE2197" s="15">
        <f>IFERROR(_xlfn.IFNA(VLOOKUP(Fullmath[[#This Row],[M5]],$H$2:$L2196,2,FALSE),VLOOKUP(Fullmath[[#This Row],[M5]],$H2198:$L$2227,2,FALSE)),0)</f>
        <v>0</v>
      </c>
      <c r="AF2197" s="16">
        <f>IFERROR(_xlfn.IFNA(VLOOKUP(Fullmath[[#This Row],[M5]],$H$2:$L2196,4,FALSE),VLOOKUP(Fullmath[[#This Row],[M5]],$H2198:$L$2227,4,FALSE)),0)</f>
        <v>0</v>
      </c>
      <c r="AI2197" s="15">
        <f>IFERROR(_xlfn.IFNA(VLOOKUP(Fullmath[[#This Row],[M6]],$H$2:$L2196,2,FALSE),VLOOKUP(Fullmath[[#This Row],[M6]],$H2198:$L$2227,2,FALSE)),0)</f>
        <v>0</v>
      </c>
      <c r="AJ2197" s="16">
        <f>IFERROR(_xlfn.IFNA(VLOOKUP(Fullmath[[#This Row],[M6]],$H$2:$L2196,4,FALSE),VLOOKUP(Fullmath[[#This Row],[M6]],$H2198:$L$2227,4,FALSE)),0)</f>
        <v>0</v>
      </c>
      <c r="AM2197" s="6">
        <f>(IFERROR(VLOOKUP(AK2197,Components[[Name]:[Price]],2,FALSE),0))</f>
        <v>0</v>
      </c>
      <c r="AP2197" s="6">
        <f>(IFERROR(VLOOKUP(AN2197,Components[[Name]:[Price]],2,FALSE),0))</f>
        <v>0</v>
      </c>
      <c r="AS2197" s="6">
        <f>(IFERROR(VLOOKUP(AQ2197,Components[[Name]:[Price]],2,FALSE),0))</f>
        <v>0</v>
      </c>
      <c r="AV2197" s="6">
        <f>(IFERROR(VLOOKUP(AT2197,Components[[Name]:[Price]],2,FALSE),0))</f>
        <v>0</v>
      </c>
      <c r="AY2197" s="6">
        <f>(IFERROR(VLOOKUP(AW2197,Components[[Name]:[Price]],2,FALSE),0))</f>
        <v>0</v>
      </c>
      <c r="BB2197" s="6">
        <f>(IFERROR(VLOOKUP(AZ2197,Components[[Name]:[Price]],2,FALSE),0))</f>
        <v>0</v>
      </c>
    </row>
    <row r="2198" spans="9:54" x14ac:dyDescent="0.2">
      <c r="I2198" s="7" t="e">
        <f>Fullmath[[#This Row],[Total CP]]/Fullmath[[#This Row],[Quantity]]</f>
        <v>#DIV/0!</v>
      </c>
      <c r="J219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8" s="6" t="e">
        <f>Fullmath[[#This Row],[Mat Cost]]/Fullmath[[#This Row],[Quantity]]</f>
        <v>#DIV/0!</v>
      </c>
      <c r="L219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8" s="14"/>
      <c r="O2198" s="15">
        <f>IFERROR(_xlfn.IFNA(VLOOKUP(Fullmath[[#This Row],[M1]],$H$2:$L2197,2,FALSE),VLOOKUP(Fullmath[[#This Row],[M1]],$H2199:$L$2227,2,FALSE)),0)</f>
        <v>0</v>
      </c>
      <c r="P2198" s="16">
        <f>IFERROR(_xlfn.IFNA(VLOOKUP(Fullmath[[#This Row],[M1]],$H$2:$L2197,4,FALSE),VLOOKUP(Fullmath[[#This Row],[M1]],$H2199:$L$2227,4,FALSE)),0)</f>
        <v>0</v>
      </c>
      <c r="S2198" s="15">
        <f>IFERROR(_xlfn.IFNA(VLOOKUP(Fullmath[[#This Row],[M2]],$H$2:$L2197,2,FALSE),VLOOKUP(Fullmath[[#This Row],[M2]],$H2199:$L$2227,2,FALSE)),0)</f>
        <v>0</v>
      </c>
      <c r="T2198" s="16">
        <f>IFERROR(_xlfn.IFNA(VLOOKUP(Fullmath[[#This Row],[M2]],$H$2:$L2197,4,FALSE),VLOOKUP(Fullmath[[#This Row],[M2]],$H2199:$L$2227,4,FALSE)),0)</f>
        <v>0</v>
      </c>
      <c r="W2198" s="15">
        <f>IFERROR(_xlfn.IFNA(VLOOKUP(Fullmath[[#This Row],[M3]],$H$2:$L2197,2,FALSE),VLOOKUP(Fullmath[[#This Row],[M3]],$H2199:$L$2227,2,FALSE)),0)</f>
        <v>0</v>
      </c>
      <c r="X2198" s="16">
        <f>IFERROR(_xlfn.IFNA(VLOOKUP(Fullmath[[#This Row],[M3]],$H$2:$L2197,4,FALSE),VLOOKUP(Fullmath[[#This Row],[M3]],$H2199:$L$2227,4,FALSE)),0)</f>
        <v>0</v>
      </c>
      <c r="AA2198" s="15">
        <f>IFERROR(_xlfn.IFNA(VLOOKUP(Fullmath[[#This Row],[M4]],$H$2:$L2197,2,FALSE),VLOOKUP(Fullmath[[#This Row],[M4]],$H2199:$L$2227,2,FALSE)),0)</f>
        <v>0</v>
      </c>
      <c r="AB2198" s="16">
        <f>IFERROR(_xlfn.IFNA(VLOOKUP(Fullmath[[#This Row],[M4]],$H$2:$L2197,4,FALSE),VLOOKUP(Fullmath[[#This Row],[M4]],$H2199:$L$2227,4,FALSE)),0)</f>
        <v>0</v>
      </c>
      <c r="AE2198" s="15">
        <f>IFERROR(_xlfn.IFNA(VLOOKUP(Fullmath[[#This Row],[M5]],$H$2:$L2197,2,FALSE),VLOOKUP(Fullmath[[#This Row],[M5]],$H2199:$L$2227,2,FALSE)),0)</f>
        <v>0</v>
      </c>
      <c r="AF2198" s="16">
        <f>IFERROR(_xlfn.IFNA(VLOOKUP(Fullmath[[#This Row],[M5]],$H$2:$L2197,4,FALSE),VLOOKUP(Fullmath[[#This Row],[M5]],$H2199:$L$2227,4,FALSE)),0)</f>
        <v>0</v>
      </c>
      <c r="AI2198" s="15">
        <f>IFERROR(_xlfn.IFNA(VLOOKUP(Fullmath[[#This Row],[M6]],$H$2:$L2197,2,FALSE),VLOOKUP(Fullmath[[#This Row],[M6]],$H2199:$L$2227,2,FALSE)),0)</f>
        <v>0</v>
      </c>
      <c r="AJ2198" s="16">
        <f>IFERROR(_xlfn.IFNA(VLOOKUP(Fullmath[[#This Row],[M6]],$H$2:$L2197,4,FALSE),VLOOKUP(Fullmath[[#This Row],[M6]],$H2199:$L$2227,4,FALSE)),0)</f>
        <v>0</v>
      </c>
      <c r="AM2198" s="6">
        <f>(IFERROR(VLOOKUP(AK2198,Components[[Name]:[Price]],2,FALSE),0))</f>
        <v>0</v>
      </c>
      <c r="AP2198" s="6">
        <f>(IFERROR(VLOOKUP(AN2198,Components[[Name]:[Price]],2,FALSE),0))</f>
        <v>0</v>
      </c>
      <c r="AS2198" s="6">
        <f>(IFERROR(VLOOKUP(AQ2198,Components[[Name]:[Price]],2,FALSE),0))</f>
        <v>0</v>
      </c>
      <c r="AV2198" s="6">
        <f>(IFERROR(VLOOKUP(AT2198,Components[[Name]:[Price]],2,FALSE),0))</f>
        <v>0</v>
      </c>
      <c r="AY2198" s="6">
        <f>(IFERROR(VLOOKUP(AW2198,Components[[Name]:[Price]],2,FALSE),0))</f>
        <v>0</v>
      </c>
      <c r="BB2198" s="6">
        <f>(IFERROR(VLOOKUP(AZ2198,Components[[Name]:[Price]],2,FALSE),0))</f>
        <v>0</v>
      </c>
    </row>
    <row r="2199" spans="9:54" x14ac:dyDescent="0.2">
      <c r="I2199" s="7" t="e">
        <f>Fullmath[[#This Row],[Total CP]]/Fullmath[[#This Row],[Quantity]]</f>
        <v>#DIV/0!</v>
      </c>
      <c r="J219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199" s="6" t="e">
        <f>Fullmath[[#This Row],[Mat Cost]]/Fullmath[[#This Row],[Quantity]]</f>
        <v>#DIV/0!</v>
      </c>
      <c r="L219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199" s="14"/>
      <c r="O2199" s="15">
        <f>IFERROR(_xlfn.IFNA(VLOOKUP(Fullmath[[#This Row],[M1]],$H$2:$L2198,2,FALSE),VLOOKUP(Fullmath[[#This Row],[M1]],$H2200:$L$2227,2,FALSE)),0)</f>
        <v>0</v>
      </c>
      <c r="P2199" s="16">
        <f>IFERROR(_xlfn.IFNA(VLOOKUP(Fullmath[[#This Row],[M1]],$H$2:$L2198,4,FALSE),VLOOKUP(Fullmath[[#This Row],[M1]],$H2200:$L$2227,4,FALSE)),0)</f>
        <v>0</v>
      </c>
      <c r="S2199" s="15">
        <f>IFERROR(_xlfn.IFNA(VLOOKUP(Fullmath[[#This Row],[M2]],$H$2:$L2198,2,FALSE),VLOOKUP(Fullmath[[#This Row],[M2]],$H2200:$L$2227,2,FALSE)),0)</f>
        <v>0</v>
      </c>
      <c r="T2199" s="16">
        <f>IFERROR(_xlfn.IFNA(VLOOKUP(Fullmath[[#This Row],[M2]],$H$2:$L2198,4,FALSE),VLOOKUP(Fullmath[[#This Row],[M2]],$H2200:$L$2227,4,FALSE)),0)</f>
        <v>0</v>
      </c>
      <c r="W2199" s="15">
        <f>IFERROR(_xlfn.IFNA(VLOOKUP(Fullmath[[#This Row],[M3]],$H$2:$L2198,2,FALSE),VLOOKUP(Fullmath[[#This Row],[M3]],$H2200:$L$2227,2,FALSE)),0)</f>
        <v>0</v>
      </c>
      <c r="X2199" s="16">
        <f>IFERROR(_xlfn.IFNA(VLOOKUP(Fullmath[[#This Row],[M3]],$H$2:$L2198,4,FALSE),VLOOKUP(Fullmath[[#This Row],[M3]],$H2200:$L$2227,4,FALSE)),0)</f>
        <v>0</v>
      </c>
      <c r="AA2199" s="15">
        <f>IFERROR(_xlfn.IFNA(VLOOKUP(Fullmath[[#This Row],[M4]],$H$2:$L2198,2,FALSE),VLOOKUP(Fullmath[[#This Row],[M4]],$H2200:$L$2227,2,FALSE)),0)</f>
        <v>0</v>
      </c>
      <c r="AB2199" s="16">
        <f>IFERROR(_xlfn.IFNA(VLOOKUP(Fullmath[[#This Row],[M4]],$H$2:$L2198,4,FALSE),VLOOKUP(Fullmath[[#This Row],[M4]],$H2200:$L$2227,4,FALSE)),0)</f>
        <v>0</v>
      </c>
      <c r="AE2199" s="15">
        <f>IFERROR(_xlfn.IFNA(VLOOKUP(Fullmath[[#This Row],[M5]],$H$2:$L2198,2,FALSE),VLOOKUP(Fullmath[[#This Row],[M5]],$H2200:$L$2227,2,FALSE)),0)</f>
        <v>0</v>
      </c>
      <c r="AF2199" s="16">
        <f>IFERROR(_xlfn.IFNA(VLOOKUP(Fullmath[[#This Row],[M5]],$H$2:$L2198,4,FALSE),VLOOKUP(Fullmath[[#This Row],[M5]],$H2200:$L$2227,4,FALSE)),0)</f>
        <v>0</v>
      </c>
      <c r="AI2199" s="15">
        <f>IFERROR(_xlfn.IFNA(VLOOKUP(Fullmath[[#This Row],[M6]],$H$2:$L2198,2,FALSE),VLOOKUP(Fullmath[[#This Row],[M6]],$H2200:$L$2227,2,FALSE)),0)</f>
        <v>0</v>
      </c>
      <c r="AJ2199" s="16">
        <f>IFERROR(_xlfn.IFNA(VLOOKUP(Fullmath[[#This Row],[M6]],$H$2:$L2198,4,FALSE),VLOOKUP(Fullmath[[#This Row],[M6]],$H2200:$L$2227,4,FALSE)),0)</f>
        <v>0</v>
      </c>
      <c r="AM2199" s="6">
        <f>(IFERROR(VLOOKUP(AK2199,Components[[Name]:[Price]],2,FALSE),0))</f>
        <v>0</v>
      </c>
      <c r="AP2199" s="6">
        <f>(IFERROR(VLOOKUP(AN2199,Components[[Name]:[Price]],2,FALSE),0))</f>
        <v>0</v>
      </c>
      <c r="AS2199" s="6">
        <f>(IFERROR(VLOOKUP(AQ2199,Components[[Name]:[Price]],2,FALSE),0))</f>
        <v>0</v>
      </c>
      <c r="AV2199" s="6">
        <f>(IFERROR(VLOOKUP(AT2199,Components[[Name]:[Price]],2,FALSE),0))</f>
        <v>0</v>
      </c>
      <c r="AY2199" s="6">
        <f>(IFERROR(VLOOKUP(AW2199,Components[[Name]:[Price]],2,FALSE),0))</f>
        <v>0</v>
      </c>
      <c r="BB2199" s="6">
        <f>(IFERROR(VLOOKUP(AZ2199,Components[[Name]:[Price]],2,FALSE),0))</f>
        <v>0</v>
      </c>
    </row>
    <row r="2200" spans="9:54" x14ac:dyDescent="0.2">
      <c r="I2200" s="7" t="e">
        <f>Fullmath[[#This Row],[Total CP]]/Fullmath[[#This Row],[Quantity]]</f>
        <v>#DIV/0!</v>
      </c>
      <c r="J220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0" s="6" t="e">
        <f>Fullmath[[#This Row],[Mat Cost]]/Fullmath[[#This Row],[Quantity]]</f>
        <v>#DIV/0!</v>
      </c>
      <c r="L220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0" s="14"/>
      <c r="O2200" s="15">
        <f>IFERROR(_xlfn.IFNA(VLOOKUP(Fullmath[[#This Row],[M1]],$H$2:$L2199,2,FALSE),VLOOKUP(Fullmath[[#This Row],[M1]],$H2201:$L$2227,2,FALSE)),0)</f>
        <v>0</v>
      </c>
      <c r="P2200" s="16">
        <f>IFERROR(_xlfn.IFNA(VLOOKUP(Fullmath[[#This Row],[M1]],$H$2:$L2199,4,FALSE),VLOOKUP(Fullmath[[#This Row],[M1]],$H2201:$L$2227,4,FALSE)),0)</f>
        <v>0</v>
      </c>
      <c r="S2200" s="15">
        <f>IFERROR(_xlfn.IFNA(VLOOKUP(Fullmath[[#This Row],[M2]],$H$2:$L2199,2,FALSE),VLOOKUP(Fullmath[[#This Row],[M2]],$H2201:$L$2227,2,FALSE)),0)</f>
        <v>0</v>
      </c>
      <c r="T2200" s="16">
        <f>IFERROR(_xlfn.IFNA(VLOOKUP(Fullmath[[#This Row],[M2]],$H$2:$L2199,4,FALSE),VLOOKUP(Fullmath[[#This Row],[M2]],$H2201:$L$2227,4,FALSE)),0)</f>
        <v>0</v>
      </c>
      <c r="W2200" s="15">
        <f>IFERROR(_xlfn.IFNA(VLOOKUP(Fullmath[[#This Row],[M3]],$H$2:$L2199,2,FALSE),VLOOKUP(Fullmath[[#This Row],[M3]],$H2201:$L$2227,2,FALSE)),0)</f>
        <v>0</v>
      </c>
      <c r="X2200" s="16">
        <f>IFERROR(_xlfn.IFNA(VLOOKUP(Fullmath[[#This Row],[M3]],$H$2:$L2199,4,FALSE),VLOOKUP(Fullmath[[#This Row],[M3]],$H2201:$L$2227,4,FALSE)),0)</f>
        <v>0</v>
      </c>
      <c r="AA2200" s="15">
        <f>IFERROR(_xlfn.IFNA(VLOOKUP(Fullmath[[#This Row],[M4]],$H$2:$L2199,2,FALSE),VLOOKUP(Fullmath[[#This Row],[M4]],$H2201:$L$2227,2,FALSE)),0)</f>
        <v>0</v>
      </c>
      <c r="AB2200" s="16">
        <f>IFERROR(_xlfn.IFNA(VLOOKUP(Fullmath[[#This Row],[M4]],$H$2:$L2199,4,FALSE),VLOOKUP(Fullmath[[#This Row],[M4]],$H2201:$L$2227,4,FALSE)),0)</f>
        <v>0</v>
      </c>
      <c r="AE2200" s="15">
        <f>IFERROR(_xlfn.IFNA(VLOOKUP(Fullmath[[#This Row],[M5]],$H$2:$L2199,2,FALSE),VLOOKUP(Fullmath[[#This Row],[M5]],$H2201:$L$2227,2,FALSE)),0)</f>
        <v>0</v>
      </c>
      <c r="AF2200" s="16">
        <f>IFERROR(_xlfn.IFNA(VLOOKUP(Fullmath[[#This Row],[M5]],$H$2:$L2199,4,FALSE),VLOOKUP(Fullmath[[#This Row],[M5]],$H2201:$L$2227,4,FALSE)),0)</f>
        <v>0</v>
      </c>
      <c r="AI2200" s="15">
        <f>IFERROR(_xlfn.IFNA(VLOOKUP(Fullmath[[#This Row],[M6]],$H$2:$L2199,2,FALSE),VLOOKUP(Fullmath[[#This Row],[M6]],$H2201:$L$2227,2,FALSE)),0)</f>
        <v>0</v>
      </c>
      <c r="AJ2200" s="16">
        <f>IFERROR(_xlfn.IFNA(VLOOKUP(Fullmath[[#This Row],[M6]],$H$2:$L2199,4,FALSE),VLOOKUP(Fullmath[[#This Row],[M6]],$H2201:$L$2227,4,FALSE)),0)</f>
        <v>0</v>
      </c>
      <c r="AM2200" s="6">
        <f>(IFERROR(VLOOKUP(AK2200,Components[[Name]:[Price]],2,FALSE),0))</f>
        <v>0</v>
      </c>
      <c r="AP2200" s="6">
        <f>(IFERROR(VLOOKUP(AN2200,Components[[Name]:[Price]],2,FALSE),0))</f>
        <v>0</v>
      </c>
      <c r="AS2200" s="6">
        <f>(IFERROR(VLOOKUP(AQ2200,Components[[Name]:[Price]],2,FALSE),0))</f>
        <v>0</v>
      </c>
      <c r="AV2200" s="6">
        <f>(IFERROR(VLOOKUP(AT2200,Components[[Name]:[Price]],2,FALSE),0))</f>
        <v>0</v>
      </c>
      <c r="AY2200" s="6">
        <f>(IFERROR(VLOOKUP(AW2200,Components[[Name]:[Price]],2,FALSE),0))</f>
        <v>0</v>
      </c>
      <c r="BB2200" s="6">
        <f>(IFERROR(VLOOKUP(AZ2200,Components[[Name]:[Price]],2,FALSE),0))</f>
        <v>0</v>
      </c>
    </row>
    <row r="2201" spans="9:54" x14ac:dyDescent="0.2">
      <c r="I2201" s="7" t="e">
        <f>Fullmath[[#This Row],[Total CP]]/Fullmath[[#This Row],[Quantity]]</f>
        <v>#DIV/0!</v>
      </c>
      <c r="J220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1" s="6" t="e">
        <f>Fullmath[[#This Row],[Mat Cost]]/Fullmath[[#This Row],[Quantity]]</f>
        <v>#DIV/0!</v>
      </c>
      <c r="L220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1" s="14"/>
      <c r="O2201" s="15">
        <f>IFERROR(_xlfn.IFNA(VLOOKUP(Fullmath[[#This Row],[M1]],$H$2:$L2200,2,FALSE),VLOOKUP(Fullmath[[#This Row],[M1]],$H2202:$L$2227,2,FALSE)),0)</f>
        <v>0</v>
      </c>
      <c r="P2201" s="16">
        <f>IFERROR(_xlfn.IFNA(VLOOKUP(Fullmath[[#This Row],[M1]],$H$2:$L2200,4,FALSE),VLOOKUP(Fullmath[[#This Row],[M1]],$H2202:$L$2227,4,FALSE)),0)</f>
        <v>0</v>
      </c>
      <c r="S2201" s="15">
        <f>IFERROR(_xlfn.IFNA(VLOOKUP(Fullmath[[#This Row],[M2]],$H$2:$L2200,2,FALSE),VLOOKUP(Fullmath[[#This Row],[M2]],$H2202:$L$2227,2,FALSE)),0)</f>
        <v>0</v>
      </c>
      <c r="T2201" s="16">
        <f>IFERROR(_xlfn.IFNA(VLOOKUP(Fullmath[[#This Row],[M2]],$H$2:$L2200,4,FALSE),VLOOKUP(Fullmath[[#This Row],[M2]],$H2202:$L$2227,4,FALSE)),0)</f>
        <v>0</v>
      </c>
      <c r="W2201" s="15">
        <f>IFERROR(_xlfn.IFNA(VLOOKUP(Fullmath[[#This Row],[M3]],$H$2:$L2200,2,FALSE),VLOOKUP(Fullmath[[#This Row],[M3]],$H2202:$L$2227,2,FALSE)),0)</f>
        <v>0</v>
      </c>
      <c r="X2201" s="16">
        <f>IFERROR(_xlfn.IFNA(VLOOKUP(Fullmath[[#This Row],[M3]],$H$2:$L2200,4,FALSE),VLOOKUP(Fullmath[[#This Row],[M3]],$H2202:$L$2227,4,FALSE)),0)</f>
        <v>0</v>
      </c>
      <c r="AA2201" s="15">
        <f>IFERROR(_xlfn.IFNA(VLOOKUP(Fullmath[[#This Row],[M4]],$H$2:$L2200,2,FALSE),VLOOKUP(Fullmath[[#This Row],[M4]],$H2202:$L$2227,2,FALSE)),0)</f>
        <v>0</v>
      </c>
      <c r="AB2201" s="16">
        <f>IFERROR(_xlfn.IFNA(VLOOKUP(Fullmath[[#This Row],[M4]],$H$2:$L2200,4,FALSE),VLOOKUP(Fullmath[[#This Row],[M4]],$H2202:$L$2227,4,FALSE)),0)</f>
        <v>0</v>
      </c>
      <c r="AE2201" s="15">
        <f>IFERROR(_xlfn.IFNA(VLOOKUP(Fullmath[[#This Row],[M5]],$H$2:$L2200,2,FALSE),VLOOKUP(Fullmath[[#This Row],[M5]],$H2202:$L$2227,2,FALSE)),0)</f>
        <v>0</v>
      </c>
      <c r="AF2201" s="16">
        <f>IFERROR(_xlfn.IFNA(VLOOKUP(Fullmath[[#This Row],[M5]],$H$2:$L2200,4,FALSE),VLOOKUP(Fullmath[[#This Row],[M5]],$H2202:$L$2227,4,FALSE)),0)</f>
        <v>0</v>
      </c>
      <c r="AI2201" s="15">
        <f>IFERROR(_xlfn.IFNA(VLOOKUP(Fullmath[[#This Row],[M6]],$H$2:$L2200,2,FALSE),VLOOKUP(Fullmath[[#This Row],[M6]],$H2202:$L$2227,2,FALSE)),0)</f>
        <v>0</v>
      </c>
      <c r="AJ2201" s="16">
        <f>IFERROR(_xlfn.IFNA(VLOOKUP(Fullmath[[#This Row],[M6]],$H$2:$L2200,4,FALSE),VLOOKUP(Fullmath[[#This Row],[M6]],$H2202:$L$2227,4,FALSE)),0)</f>
        <v>0</v>
      </c>
      <c r="AM2201" s="6">
        <f>(IFERROR(VLOOKUP(AK2201,Components[[Name]:[Price]],2,FALSE),0))</f>
        <v>0</v>
      </c>
      <c r="AP2201" s="6">
        <f>(IFERROR(VLOOKUP(AN2201,Components[[Name]:[Price]],2,FALSE),0))</f>
        <v>0</v>
      </c>
      <c r="AS2201" s="6">
        <f>(IFERROR(VLOOKUP(AQ2201,Components[[Name]:[Price]],2,FALSE),0))</f>
        <v>0</v>
      </c>
      <c r="AV2201" s="6">
        <f>(IFERROR(VLOOKUP(AT2201,Components[[Name]:[Price]],2,FALSE),0))</f>
        <v>0</v>
      </c>
      <c r="AY2201" s="6">
        <f>(IFERROR(VLOOKUP(AW2201,Components[[Name]:[Price]],2,FALSE),0))</f>
        <v>0</v>
      </c>
      <c r="BB2201" s="6">
        <f>(IFERROR(VLOOKUP(AZ2201,Components[[Name]:[Price]],2,FALSE),0))</f>
        <v>0</v>
      </c>
    </row>
    <row r="2202" spans="9:54" x14ac:dyDescent="0.2">
      <c r="I2202" s="7" t="e">
        <f>Fullmath[[#This Row],[Total CP]]/Fullmath[[#This Row],[Quantity]]</f>
        <v>#DIV/0!</v>
      </c>
      <c r="J220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2" s="6" t="e">
        <f>Fullmath[[#This Row],[Mat Cost]]/Fullmath[[#This Row],[Quantity]]</f>
        <v>#DIV/0!</v>
      </c>
      <c r="L220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2" s="14"/>
      <c r="O2202" s="15">
        <f>IFERROR(_xlfn.IFNA(VLOOKUP(Fullmath[[#This Row],[M1]],$H$2:$L2201,2,FALSE),VLOOKUP(Fullmath[[#This Row],[M1]],$H2203:$L$2227,2,FALSE)),0)</f>
        <v>0</v>
      </c>
      <c r="P2202" s="16">
        <f>IFERROR(_xlfn.IFNA(VLOOKUP(Fullmath[[#This Row],[M1]],$H$2:$L2201,4,FALSE),VLOOKUP(Fullmath[[#This Row],[M1]],$H2203:$L$2227,4,FALSE)),0)</f>
        <v>0</v>
      </c>
      <c r="S2202" s="15">
        <f>IFERROR(_xlfn.IFNA(VLOOKUP(Fullmath[[#This Row],[M2]],$H$2:$L2201,2,FALSE),VLOOKUP(Fullmath[[#This Row],[M2]],$H2203:$L$2227,2,FALSE)),0)</f>
        <v>0</v>
      </c>
      <c r="T2202" s="16">
        <f>IFERROR(_xlfn.IFNA(VLOOKUP(Fullmath[[#This Row],[M2]],$H$2:$L2201,4,FALSE),VLOOKUP(Fullmath[[#This Row],[M2]],$H2203:$L$2227,4,FALSE)),0)</f>
        <v>0</v>
      </c>
      <c r="W2202" s="15">
        <f>IFERROR(_xlfn.IFNA(VLOOKUP(Fullmath[[#This Row],[M3]],$H$2:$L2201,2,FALSE),VLOOKUP(Fullmath[[#This Row],[M3]],$H2203:$L$2227,2,FALSE)),0)</f>
        <v>0</v>
      </c>
      <c r="X2202" s="16">
        <f>IFERROR(_xlfn.IFNA(VLOOKUP(Fullmath[[#This Row],[M3]],$H$2:$L2201,4,FALSE),VLOOKUP(Fullmath[[#This Row],[M3]],$H2203:$L$2227,4,FALSE)),0)</f>
        <v>0</v>
      </c>
      <c r="AA2202" s="15">
        <f>IFERROR(_xlfn.IFNA(VLOOKUP(Fullmath[[#This Row],[M4]],$H$2:$L2201,2,FALSE),VLOOKUP(Fullmath[[#This Row],[M4]],$H2203:$L$2227,2,FALSE)),0)</f>
        <v>0</v>
      </c>
      <c r="AB2202" s="16">
        <f>IFERROR(_xlfn.IFNA(VLOOKUP(Fullmath[[#This Row],[M4]],$H$2:$L2201,4,FALSE),VLOOKUP(Fullmath[[#This Row],[M4]],$H2203:$L$2227,4,FALSE)),0)</f>
        <v>0</v>
      </c>
      <c r="AE2202" s="15">
        <f>IFERROR(_xlfn.IFNA(VLOOKUP(Fullmath[[#This Row],[M5]],$H$2:$L2201,2,FALSE),VLOOKUP(Fullmath[[#This Row],[M5]],$H2203:$L$2227,2,FALSE)),0)</f>
        <v>0</v>
      </c>
      <c r="AF2202" s="16">
        <f>IFERROR(_xlfn.IFNA(VLOOKUP(Fullmath[[#This Row],[M5]],$H$2:$L2201,4,FALSE),VLOOKUP(Fullmath[[#This Row],[M5]],$H2203:$L$2227,4,FALSE)),0)</f>
        <v>0</v>
      </c>
      <c r="AI2202" s="15">
        <f>IFERROR(_xlfn.IFNA(VLOOKUP(Fullmath[[#This Row],[M6]],$H$2:$L2201,2,FALSE),VLOOKUP(Fullmath[[#This Row],[M6]],$H2203:$L$2227,2,FALSE)),0)</f>
        <v>0</v>
      </c>
      <c r="AJ2202" s="16">
        <f>IFERROR(_xlfn.IFNA(VLOOKUP(Fullmath[[#This Row],[M6]],$H$2:$L2201,4,FALSE),VLOOKUP(Fullmath[[#This Row],[M6]],$H2203:$L$2227,4,FALSE)),0)</f>
        <v>0</v>
      </c>
      <c r="AM2202" s="6">
        <f>(IFERROR(VLOOKUP(AK2202,Components[[Name]:[Price]],2,FALSE),0))</f>
        <v>0</v>
      </c>
      <c r="AP2202" s="6">
        <f>(IFERROR(VLOOKUP(AN2202,Components[[Name]:[Price]],2,FALSE),0))</f>
        <v>0</v>
      </c>
      <c r="AS2202" s="6">
        <f>(IFERROR(VLOOKUP(AQ2202,Components[[Name]:[Price]],2,FALSE),0))</f>
        <v>0</v>
      </c>
      <c r="AV2202" s="6">
        <f>(IFERROR(VLOOKUP(AT2202,Components[[Name]:[Price]],2,FALSE),0))</f>
        <v>0</v>
      </c>
      <c r="AY2202" s="6">
        <f>(IFERROR(VLOOKUP(AW2202,Components[[Name]:[Price]],2,FALSE),0))</f>
        <v>0</v>
      </c>
      <c r="BB2202" s="6">
        <f>(IFERROR(VLOOKUP(AZ2202,Components[[Name]:[Price]],2,FALSE),0))</f>
        <v>0</v>
      </c>
    </row>
    <row r="2203" spans="9:54" x14ac:dyDescent="0.2">
      <c r="I2203" s="7" t="e">
        <f>Fullmath[[#This Row],[Total CP]]/Fullmath[[#This Row],[Quantity]]</f>
        <v>#DIV/0!</v>
      </c>
      <c r="J220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3" s="6" t="e">
        <f>Fullmath[[#This Row],[Mat Cost]]/Fullmath[[#This Row],[Quantity]]</f>
        <v>#DIV/0!</v>
      </c>
      <c r="L220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3" s="14"/>
      <c r="O2203" s="15">
        <f>IFERROR(_xlfn.IFNA(VLOOKUP(Fullmath[[#This Row],[M1]],$H$2:$L2202,2,FALSE),VLOOKUP(Fullmath[[#This Row],[M1]],$H2204:$L$2227,2,FALSE)),0)</f>
        <v>0</v>
      </c>
      <c r="P2203" s="16">
        <f>IFERROR(_xlfn.IFNA(VLOOKUP(Fullmath[[#This Row],[M1]],$H$2:$L2202,4,FALSE),VLOOKUP(Fullmath[[#This Row],[M1]],$H2204:$L$2227,4,FALSE)),0)</f>
        <v>0</v>
      </c>
      <c r="S2203" s="15">
        <f>IFERROR(_xlfn.IFNA(VLOOKUP(Fullmath[[#This Row],[M2]],$H$2:$L2202,2,FALSE),VLOOKUP(Fullmath[[#This Row],[M2]],$H2204:$L$2227,2,FALSE)),0)</f>
        <v>0</v>
      </c>
      <c r="T2203" s="16">
        <f>IFERROR(_xlfn.IFNA(VLOOKUP(Fullmath[[#This Row],[M2]],$H$2:$L2202,4,FALSE),VLOOKUP(Fullmath[[#This Row],[M2]],$H2204:$L$2227,4,FALSE)),0)</f>
        <v>0</v>
      </c>
      <c r="W2203" s="15">
        <f>IFERROR(_xlfn.IFNA(VLOOKUP(Fullmath[[#This Row],[M3]],$H$2:$L2202,2,FALSE),VLOOKUP(Fullmath[[#This Row],[M3]],$H2204:$L$2227,2,FALSE)),0)</f>
        <v>0</v>
      </c>
      <c r="X2203" s="16">
        <f>IFERROR(_xlfn.IFNA(VLOOKUP(Fullmath[[#This Row],[M3]],$H$2:$L2202,4,FALSE),VLOOKUP(Fullmath[[#This Row],[M3]],$H2204:$L$2227,4,FALSE)),0)</f>
        <v>0</v>
      </c>
      <c r="AA2203" s="15">
        <f>IFERROR(_xlfn.IFNA(VLOOKUP(Fullmath[[#This Row],[M4]],$H$2:$L2202,2,FALSE),VLOOKUP(Fullmath[[#This Row],[M4]],$H2204:$L$2227,2,FALSE)),0)</f>
        <v>0</v>
      </c>
      <c r="AB2203" s="16">
        <f>IFERROR(_xlfn.IFNA(VLOOKUP(Fullmath[[#This Row],[M4]],$H$2:$L2202,4,FALSE),VLOOKUP(Fullmath[[#This Row],[M4]],$H2204:$L$2227,4,FALSE)),0)</f>
        <v>0</v>
      </c>
      <c r="AE2203" s="15">
        <f>IFERROR(_xlfn.IFNA(VLOOKUP(Fullmath[[#This Row],[M5]],$H$2:$L2202,2,FALSE),VLOOKUP(Fullmath[[#This Row],[M5]],$H2204:$L$2227,2,FALSE)),0)</f>
        <v>0</v>
      </c>
      <c r="AF2203" s="16">
        <f>IFERROR(_xlfn.IFNA(VLOOKUP(Fullmath[[#This Row],[M5]],$H$2:$L2202,4,FALSE),VLOOKUP(Fullmath[[#This Row],[M5]],$H2204:$L$2227,4,FALSE)),0)</f>
        <v>0</v>
      </c>
      <c r="AI2203" s="15">
        <f>IFERROR(_xlfn.IFNA(VLOOKUP(Fullmath[[#This Row],[M6]],$H$2:$L2202,2,FALSE),VLOOKUP(Fullmath[[#This Row],[M6]],$H2204:$L$2227,2,FALSE)),0)</f>
        <v>0</v>
      </c>
      <c r="AJ2203" s="16">
        <f>IFERROR(_xlfn.IFNA(VLOOKUP(Fullmath[[#This Row],[M6]],$H$2:$L2202,4,FALSE),VLOOKUP(Fullmath[[#This Row],[M6]],$H2204:$L$2227,4,FALSE)),0)</f>
        <v>0</v>
      </c>
      <c r="AM2203" s="6">
        <f>(IFERROR(VLOOKUP(AK2203,Components[[Name]:[Price]],2,FALSE),0))</f>
        <v>0</v>
      </c>
      <c r="AP2203" s="6">
        <f>(IFERROR(VLOOKUP(AN2203,Components[[Name]:[Price]],2,FALSE),0))</f>
        <v>0</v>
      </c>
      <c r="AS2203" s="6">
        <f>(IFERROR(VLOOKUP(AQ2203,Components[[Name]:[Price]],2,FALSE),0))</f>
        <v>0</v>
      </c>
      <c r="AV2203" s="6">
        <f>(IFERROR(VLOOKUP(AT2203,Components[[Name]:[Price]],2,FALSE),0))</f>
        <v>0</v>
      </c>
      <c r="AY2203" s="6">
        <f>(IFERROR(VLOOKUP(AW2203,Components[[Name]:[Price]],2,FALSE),0))</f>
        <v>0</v>
      </c>
      <c r="BB2203" s="6">
        <f>(IFERROR(VLOOKUP(AZ2203,Components[[Name]:[Price]],2,FALSE),0))</f>
        <v>0</v>
      </c>
    </row>
    <row r="2204" spans="9:54" x14ac:dyDescent="0.2">
      <c r="I2204" s="7" t="e">
        <f>Fullmath[[#This Row],[Total CP]]/Fullmath[[#This Row],[Quantity]]</f>
        <v>#DIV/0!</v>
      </c>
      <c r="J220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4" s="6" t="e">
        <f>Fullmath[[#This Row],[Mat Cost]]/Fullmath[[#This Row],[Quantity]]</f>
        <v>#DIV/0!</v>
      </c>
      <c r="L220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4" s="14"/>
      <c r="O2204" s="15">
        <f>IFERROR(_xlfn.IFNA(VLOOKUP(Fullmath[[#This Row],[M1]],$H$2:$L2203,2,FALSE),VLOOKUP(Fullmath[[#This Row],[M1]],$H2205:$L$2227,2,FALSE)),0)</f>
        <v>0</v>
      </c>
      <c r="P2204" s="16">
        <f>IFERROR(_xlfn.IFNA(VLOOKUP(Fullmath[[#This Row],[M1]],$H$2:$L2203,4,FALSE),VLOOKUP(Fullmath[[#This Row],[M1]],$H2205:$L$2227,4,FALSE)),0)</f>
        <v>0</v>
      </c>
      <c r="S2204" s="15">
        <f>IFERROR(_xlfn.IFNA(VLOOKUP(Fullmath[[#This Row],[M2]],$H$2:$L2203,2,FALSE),VLOOKUP(Fullmath[[#This Row],[M2]],$H2205:$L$2227,2,FALSE)),0)</f>
        <v>0</v>
      </c>
      <c r="T2204" s="16">
        <f>IFERROR(_xlfn.IFNA(VLOOKUP(Fullmath[[#This Row],[M2]],$H$2:$L2203,4,FALSE),VLOOKUP(Fullmath[[#This Row],[M2]],$H2205:$L$2227,4,FALSE)),0)</f>
        <v>0</v>
      </c>
      <c r="W2204" s="15">
        <f>IFERROR(_xlfn.IFNA(VLOOKUP(Fullmath[[#This Row],[M3]],$H$2:$L2203,2,FALSE),VLOOKUP(Fullmath[[#This Row],[M3]],$H2205:$L$2227,2,FALSE)),0)</f>
        <v>0</v>
      </c>
      <c r="X2204" s="16">
        <f>IFERROR(_xlfn.IFNA(VLOOKUP(Fullmath[[#This Row],[M3]],$H$2:$L2203,4,FALSE),VLOOKUP(Fullmath[[#This Row],[M3]],$H2205:$L$2227,4,FALSE)),0)</f>
        <v>0</v>
      </c>
      <c r="AA2204" s="15">
        <f>IFERROR(_xlfn.IFNA(VLOOKUP(Fullmath[[#This Row],[M4]],$H$2:$L2203,2,FALSE),VLOOKUP(Fullmath[[#This Row],[M4]],$H2205:$L$2227,2,FALSE)),0)</f>
        <v>0</v>
      </c>
      <c r="AB2204" s="16">
        <f>IFERROR(_xlfn.IFNA(VLOOKUP(Fullmath[[#This Row],[M4]],$H$2:$L2203,4,FALSE),VLOOKUP(Fullmath[[#This Row],[M4]],$H2205:$L$2227,4,FALSE)),0)</f>
        <v>0</v>
      </c>
      <c r="AE2204" s="15">
        <f>IFERROR(_xlfn.IFNA(VLOOKUP(Fullmath[[#This Row],[M5]],$H$2:$L2203,2,FALSE),VLOOKUP(Fullmath[[#This Row],[M5]],$H2205:$L$2227,2,FALSE)),0)</f>
        <v>0</v>
      </c>
      <c r="AF2204" s="16">
        <f>IFERROR(_xlfn.IFNA(VLOOKUP(Fullmath[[#This Row],[M5]],$H$2:$L2203,4,FALSE),VLOOKUP(Fullmath[[#This Row],[M5]],$H2205:$L$2227,4,FALSE)),0)</f>
        <v>0</v>
      </c>
      <c r="AI2204" s="15">
        <f>IFERROR(_xlfn.IFNA(VLOOKUP(Fullmath[[#This Row],[M6]],$H$2:$L2203,2,FALSE),VLOOKUP(Fullmath[[#This Row],[M6]],$H2205:$L$2227,2,FALSE)),0)</f>
        <v>0</v>
      </c>
      <c r="AJ2204" s="16">
        <f>IFERROR(_xlfn.IFNA(VLOOKUP(Fullmath[[#This Row],[M6]],$H$2:$L2203,4,FALSE),VLOOKUP(Fullmath[[#This Row],[M6]],$H2205:$L$2227,4,FALSE)),0)</f>
        <v>0</v>
      </c>
      <c r="AM2204" s="6">
        <f>(IFERROR(VLOOKUP(AK2204,Components[[Name]:[Price]],2,FALSE),0))</f>
        <v>0</v>
      </c>
      <c r="AP2204" s="6">
        <f>(IFERROR(VLOOKUP(AN2204,Components[[Name]:[Price]],2,FALSE),0))</f>
        <v>0</v>
      </c>
      <c r="AS2204" s="6">
        <f>(IFERROR(VLOOKUP(AQ2204,Components[[Name]:[Price]],2,FALSE),0))</f>
        <v>0</v>
      </c>
      <c r="AV2204" s="6">
        <f>(IFERROR(VLOOKUP(AT2204,Components[[Name]:[Price]],2,FALSE),0))</f>
        <v>0</v>
      </c>
      <c r="AY2204" s="6">
        <f>(IFERROR(VLOOKUP(AW2204,Components[[Name]:[Price]],2,FALSE),0))</f>
        <v>0</v>
      </c>
      <c r="BB2204" s="6">
        <f>(IFERROR(VLOOKUP(AZ2204,Components[[Name]:[Price]],2,FALSE),0))</f>
        <v>0</v>
      </c>
    </row>
    <row r="2205" spans="9:54" x14ac:dyDescent="0.2">
      <c r="I2205" s="7" t="e">
        <f>Fullmath[[#This Row],[Total CP]]/Fullmath[[#This Row],[Quantity]]</f>
        <v>#DIV/0!</v>
      </c>
      <c r="J220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5" s="6" t="e">
        <f>Fullmath[[#This Row],[Mat Cost]]/Fullmath[[#This Row],[Quantity]]</f>
        <v>#DIV/0!</v>
      </c>
      <c r="L220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5" s="14"/>
      <c r="O2205" s="15">
        <f>IFERROR(_xlfn.IFNA(VLOOKUP(Fullmath[[#This Row],[M1]],$H$2:$L2204,2,FALSE),VLOOKUP(Fullmath[[#This Row],[M1]],$H2206:$L$2227,2,FALSE)),0)</f>
        <v>0</v>
      </c>
      <c r="P2205" s="16">
        <f>IFERROR(_xlfn.IFNA(VLOOKUP(Fullmath[[#This Row],[M1]],$H$2:$L2204,4,FALSE),VLOOKUP(Fullmath[[#This Row],[M1]],$H2206:$L$2227,4,FALSE)),0)</f>
        <v>0</v>
      </c>
      <c r="S2205" s="15">
        <f>IFERROR(_xlfn.IFNA(VLOOKUP(Fullmath[[#This Row],[M2]],$H$2:$L2204,2,FALSE),VLOOKUP(Fullmath[[#This Row],[M2]],$H2206:$L$2227,2,FALSE)),0)</f>
        <v>0</v>
      </c>
      <c r="T2205" s="16">
        <f>IFERROR(_xlfn.IFNA(VLOOKUP(Fullmath[[#This Row],[M2]],$H$2:$L2204,4,FALSE),VLOOKUP(Fullmath[[#This Row],[M2]],$H2206:$L$2227,4,FALSE)),0)</f>
        <v>0</v>
      </c>
      <c r="W2205" s="15">
        <f>IFERROR(_xlfn.IFNA(VLOOKUP(Fullmath[[#This Row],[M3]],$H$2:$L2204,2,FALSE),VLOOKUP(Fullmath[[#This Row],[M3]],$H2206:$L$2227,2,FALSE)),0)</f>
        <v>0</v>
      </c>
      <c r="X2205" s="16">
        <f>IFERROR(_xlfn.IFNA(VLOOKUP(Fullmath[[#This Row],[M3]],$H$2:$L2204,4,FALSE),VLOOKUP(Fullmath[[#This Row],[M3]],$H2206:$L$2227,4,FALSE)),0)</f>
        <v>0</v>
      </c>
      <c r="AA2205" s="15">
        <f>IFERROR(_xlfn.IFNA(VLOOKUP(Fullmath[[#This Row],[M4]],$H$2:$L2204,2,FALSE),VLOOKUP(Fullmath[[#This Row],[M4]],$H2206:$L$2227,2,FALSE)),0)</f>
        <v>0</v>
      </c>
      <c r="AB2205" s="16">
        <f>IFERROR(_xlfn.IFNA(VLOOKUP(Fullmath[[#This Row],[M4]],$H$2:$L2204,4,FALSE),VLOOKUP(Fullmath[[#This Row],[M4]],$H2206:$L$2227,4,FALSE)),0)</f>
        <v>0</v>
      </c>
      <c r="AE2205" s="15">
        <f>IFERROR(_xlfn.IFNA(VLOOKUP(Fullmath[[#This Row],[M5]],$H$2:$L2204,2,FALSE),VLOOKUP(Fullmath[[#This Row],[M5]],$H2206:$L$2227,2,FALSE)),0)</f>
        <v>0</v>
      </c>
      <c r="AF2205" s="16">
        <f>IFERROR(_xlfn.IFNA(VLOOKUP(Fullmath[[#This Row],[M5]],$H$2:$L2204,4,FALSE),VLOOKUP(Fullmath[[#This Row],[M5]],$H2206:$L$2227,4,FALSE)),0)</f>
        <v>0</v>
      </c>
      <c r="AI2205" s="15">
        <f>IFERROR(_xlfn.IFNA(VLOOKUP(Fullmath[[#This Row],[M6]],$H$2:$L2204,2,FALSE),VLOOKUP(Fullmath[[#This Row],[M6]],$H2206:$L$2227,2,FALSE)),0)</f>
        <v>0</v>
      </c>
      <c r="AJ2205" s="16">
        <f>IFERROR(_xlfn.IFNA(VLOOKUP(Fullmath[[#This Row],[M6]],$H$2:$L2204,4,FALSE),VLOOKUP(Fullmath[[#This Row],[M6]],$H2206:$L$2227,4,FALSE)),0)</f>
        <v>0</v>
      </c>
      <c r="AM2205" s="6">
        <f>(IFERROR(VLOOKUP(AK2205,Components[[Name]:[Price]],2,FALSE),0))</f>
        <v>0</v>
      </c>
      <c r="AP2205" s="6">
        <f>(IFERROR(VLOOKUP(AN2205,Components[[Name]:[Price]],2,FALSE),0))</f>
        <v>0</v>
      </c>
      <c r="AS2205" s="6">
        <f>(IFERROR(VLOOKUP(AQ2205,Components[[Name]:[Price]],2,FALSE),0))</f>
        <v>0</v>
      </c>
      <c r="AV2205" s="6">
        <f>(IFERROR(VLOOKUP(AT2205,Components[[Name]:[Price]],2,FALSE),0))</f>
        <v>0</v>
      </c>
      <c r="AY2205" s="6">
        <f>(IFERROR(VLOOKUP(AW2205,Components[[Name]:[Price]],2,FALSE),0))</f>
        <v>0</v>
      </c>
      <c r="BB2205" s="6">
        <f>(IFERROR(VLOOKUP(AZ2205,Components[[Name]:[Price]],2,FALSE),0))</f>
        <v>0</v>
      </c>
    </row>
    <row r="2206" spans="9:54" x14ac:dyDescent="0.2">
      <c r="I2206" s="7" t="e">
        <f>Fullmath[[#This Row],[Total CP]]/Fullmath[[#This Row],[Quantity]]</f>
        <v>#DIV/0!</v>
      </c>
      <c r="J220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6" s="6" t="e">
        <f>Fullmath[[#This Row],[Mat Cost]]/Fullmath[[#This Row],[Quantity]]</f>
        <v>#DIV/0!</v>
      </c>
      <c r="L220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6" s="14"/>
      <c r="O2206" s="15">
        <f>IFERROR(_xlfn.IFNA(VLOOKUP(Fullmath[[#This Row],[M1]],$H$2:$L2205,2,FALSE),VLOOKUP(Fullmath[[#This Row],[M1]],$H2207:$L$2227,2,FALSE)),0)</f>
        <v>0</v>
      </c>
      <c r="P2206" s="16">
        <f>IFERROR(_xlfn.IFNA(VLOOKUP(Fullmath[[#This Row],[M1]],$H$2:$L2205,4,FALSE),VLOOKUP(Fullmath[[#This Row],[M1]],$H2207:$L$2227,4,FALSE)),0)</f>
        <v>0</v>
      </c>
      <c r="S2206" s="15">
        <f>IFERROR(_xlfn.IFNA(VLOOKUP(Fullmath[[#This Row],[M2]],$H$2:$L2205,2,FALSE),VLOOKUP(Fullmath[[#This Row],[M2]],$H2207:$L$2227,2,FALSE)),0)</f>
        <v>0</v>
      </c>
      <c r="T2206" s="16">
        <f>IFERROR(_xlfn.IFNA(VLOOKUP(Fullmath[[#This Row],[M2]],$H$2:$L2205,4,FALSE),VLOOKUP(Fullmath[[#This Row],[M2]],$H2207:$L$2227,4,FALSE)),0)</f>
        <v>0</v>
      </c>
      <c r="W2206" s="15">
        <f>IFERROR(_xlfn.IFNA(VLOOKUP(Fullmath[[#This Row],[M3]],$H$2:$L2205,2,FALSE),VLOOKUP(Fullmath[[#This Row],[M3]],$H2207:$L$2227,2,FALSE)),0)</f>
        <v>0</v>
      </c>
      <c r="X2206" s="16">
        <f>IFERROR(_xlfn.IFNA(VLOOKUP(Fullmath[[#This Row],[M3]],$H$2:$L2205,4,FALSE),VLOOKUP(Fullmath[[#This Row],[M3]],$H2207:$L$2227,4,FALSE)),0)</f>
        <v>0</v>
      </c>
      <c r="AA2206" s="15">
        <f>IFERROR(_xlfn.IFNA(VLOOKUP(Fullmath[[#This Row],[M4]],$H$2:$L2205,2,FALSE),VLOOKUP(Fullmath[[#This Row],[M4]],$H2207:$L$2227,2,FALSE)),0)</f>
        <v>0</v>
      </c>
      <c r="AB2206" s="16">
        <f>IFERROR(_xlfn.IFNA(VLOOKUP(Fullmath[[#This Row],[M4]],$H$2:$L2205,4,FALSE),VLOOKUP(Fullmath[[#This Row],[M4]],$H2207:$L$2227,4,FALSE)),0)</f>
        <v>0</v>
      </c>
      <c r="AE2206" s="15">
        <f>IFERROR(_xlfn.IFNA(VLOOKUP(Fullmath[[#This Row],[M5]],$H$2:$L2205,2,FALSE),VLOOKUP(Fullmath[[#This Row],[M5]],$H2207:$L$2227,2,FALSE)),0)</f>
        <v>0</v>
      </c>
      <c r="AF2206" s="16">
        <f>IFERROR(_xlfn.IFNA(VLOOKUP(Fullmath[[#This Row],[M5]],$H$2:$L2205,4,FALSE),VLOOKUP(Fullmath[[#This Row],[M5]],$H2207:$L$2227,4,FALSE)),0)</f>
        <v>0</v>
      </c>
      <c r="AI2206" s="15">
        <f>IFERROR(_xlfn.IFNA(VLOOKUP(Fullmath[[#This Row],[M6]],$H$2:$L2205,2,FALSE),VLOOKUP(Fullmath[[#This Row],[M6]],$H2207:$L$2227,2,FALSE)),0)</f>
        <v>0</v>
      </c>
      <c r="AJ2206" s="16">
        <f>IFERROR(_xlfn.IFNA(VLOOKUP(Fullmath[[#This Row],[M6]],$H$2:$L2205,4,FALSE),VLOOKUP(Fullmath[[#This Row],[M6]],$H2207:$L$2227,4,FALSE)),0)</f>
        <v>0</v>
      </c>
      <c r="AM2206" s="6">
        <f>(IFERROR(VLOOKUP(AK2206,Components[[Name]:[Price]],2,FALSE),0))</f>
        <v>0</v>
      </c>
      <c r="AP2206" s="6">
        <f>(IFERROR(VLOOKUP(AN2206,Components[[Name]:[Price]],2,FALSE),0))</f>
        <v>0</v>
      </c>
      <c r="AS2206" s="6">
        <f>(IFERROR(VLOOKUP(AQ2206,Components[[Name]:[Price]],2,FALSE),0))</f>
        <v>0</v>
      </c>
      <c r="AV2206" s="6">
        <f>(IFERROR(VLOOKUP(AT2206,Components[[Name]:[Price]],2,FALSE),0))</f>
        <v>0</v>
      </c>
      <c r="AY2206" s="6">
        <f>(IFERROR(VLOOKUP(AW2206,Components[[Name]:[Price]],2,FALSE),0))</f>
        <v>0</v>
      </c>
      <c r="BB2206" s="6">
        <f>(IFERROR(VLOOKUP(AZ2206,Components[[Name]:[Price]],2,FALSE),0))</f>
        <v>0</v>
      </c>
    </row>
    <row r="2207" spans="9:54" x14ac:dyDescent="0.2">
      <c r="I2207" s="7" t="e">
        <f>Fullmath[[#This Row],[Total CP]]/Fullmath[[#This Row],[Quantity]]</f>
        <v>#DIV/0!</v>
      </c>
      <c r="J220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7" s="6" t="e">
        <f>Fullmath[[#This Row],[Mat Cost]]/Fullmath[[#This Row],[Quantity]]</f>
        <v>#DIV/0!</v>
      </c>
      <c r="L220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7" s="14"/>
      <c r="O2207" s="15">
        <f>IFERROR(_xlfn.IFNA(VLOOKUP(Fullmath[[#This Row],[M1]],$H$2:$L2206,2,FALSE),VLOOKUP(Fullmath[[#This Row],[M1]],$H2208:$L$2227,2,FALSE)),0)</f>
        <v>0</v>
      </c>
      <c r="P2207" s="16">
        <f>IFERROR(_xlfn.IFNA(VLOOKUP(Fullmath[[#This Row],[M1]],$H$2:$L2206,4,FALSE),VLOOKUP(Fullmath[[#This Row],[M1]],$H2208:$L$2227,4,FALSE)),0)</f>
        <v>0</v>
      </c>
      <c r="S2207" s="15">
        <f>IFERROR(_xlfn.IFNA(VLOOKUP(Fullmath[[#This Row],[M2]],$H$2:$L2206,2,FALSE),VLOOKUP(Fullmath[[#This Row],[M2]],$H2208:$L$2227,2,FALSE)),0)</f>
        <v>0</v>
      </c>
      <c r="T2207" s="16">
        <f>IFERROR(_xlfn.IFNA(VLOOKUP(Fullmath[[#This Row],[M2]],$H$2:$L2206,4,FALSE),VLOOKUP(Fullmath[[#This Row],[M2]],$H2208:$L$2227,4,FALSE)),0)</f>
        <v>0</v>
      </c>
      <c r="W2207" s="15">
        <f>IFERROR(_xlfn.IFNA(VLOOKUP(Fullmath[[#This Row],[M3]],$H$2:$L2206,2,FALSE),VLOOKUP(Fullmath[[#This Row],[M3]],$H2208:$L$2227,2,FALSE)),0)</f>
        <v>0</v>
      </c>
      <c r="X2207" s="16">
        <f>IFERROR(_xlfn.IFNA(VLOOKUP(Fullmath[[#This Row],[M3]],$H$2:$L2206,4,FALSE),VLOOKUP(Fullmath[[#This Row],[M3]],$H2208:$L$2227,4,FALSE)),0)</f>
        <v>0</v>
      </c>
      <c r="AA2207" s="15">
        <f>IFERROR(_xlfn.IFNA(VLOOKUP(Fullmath[[#This Row],[M4]],$H$2:$L2206,2,FALSE),VLOOKUP(Fullmath[[#This Row],[M4]],$H2208:$L$2227,2,FALSE)),0)</f>
        <v>0</v>
      </c>
      <c r="AB2207" s="16">
        <f>IFERROR(_xlfn.IFNA(VLOOKUP(Fullmath[[#This Row],[M4]],$H$2:$L2206,4,FALSE),VLOOKUP(Fullmath[[#This Row],[M4]],$H2208:$L$2227,4,FALSE)),0)</f>
        <v>0</v>
      </c>
      <c r="AE2207" s="15">
        <f>IFERROR(_xlfn.IFNA(VLOOKUP(Fullmath[[#This Row],[M5]],$H$2:$L2206,2,FALSE),VLOOKUP(Fullmath[[#This Row],[M5]],$H2208:$L$2227,2,FALSE)),0)</f>
        <v>0</v>
      </c>
      <c r="AF2207" s="16">
        <f>IFERROR(_xlfn.IFNA(VLOOKUP(Fullmath[[#This Row],[M5]],$H$2:$L2206,4,FALSE),VLOOKUP(Fullmath[[#This Row],[M5]],$H2208:$L$2227,4,FALSE)),0)</f>
        <v>0</v>
      </c>
      <c r="AI2207" s="15">
        <f>IFERROR(_xlfn.IFNA(VLOOKUP(Fullmath[[#This Row],[M6]],$H$2:$L2206,2,FALSE),VLOOKUP(Fullmath[[#This Row],[M6]],$H2208:$L$2227,2,FALSE)),0)</f>
        <v>0</v>
      </c>
      <c r="AJ2207" s="16">
        <f>IFERROR(_xlfn.IFNA(VLOOKUP(Fullmath[[#This Row],[M6]],$H$2:$L2206,4,FALSE),VLOOKUP(Fullmath[[#This Row],[M6]],$H2208:$L$2227,4,FALSE)),0)</f>
        <v>0</v>
      </c>
      <c r="AM2207" s="6">
        <f>(IFERROR(VLOOKUP(AK2207,Components[[Name]:[Price]],2,FALSE),0))</f>
        <v>0</v>
      </c>
      <c r="AP2207" s="6">
        <f>(IFERROR(VLOOKUP(AN2207,Components[[Name]:[Price]],2,FALSE),0))</f>
        <v>0</v>
      </c>
      <c r="AS2207" s="6">
        <f>(IFERROR(VLOOKUP(AQ2207,Components[[Name]:[Price]],2,FALSE),0))</f>
        <v>0</v>
      </c>
      <c r="AV2207" s="6">
        <f>(IFERROR(VLOOKUP(AT2207,Components[[Name]:[Price]],2,FALSE),0))</f>
        <v>0</v>
      </c>
      <c r="AY2207" s="6">
        <f>(IFERROR(VLOOKUP(AW2207,Components[[Name]:[Price]],2,FALSE),0))</f>
        <v>0</v>
      </c>
      <c r="BB2207" s="6">
        <f>(IFERROR(VLOOKUP(AZ2207,Components[[Name]:[Price]],2,FALSE),0))</f>
        <v>0</v>
      </c>
    </row>
    <row r="2208" spans="9:54" x14ac:dyDescent="0.2">
      <c r="I2208" s="7" t="e">
        <f>Fullmath[[#This Row],[Total CP]]/Fullmath[[#This Row],[Quantity]]</f>
        <v>#DIV/0!</v>
      </c>
      <c r="J220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8" s="6" t="e">
        <f>Fullmath[[#This Row],[Mat Cost]]/Fullmath[[#This Row],[Quantity]]</f>
        <v>#DIV/0!</v>
      </c>
      <c r="L220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8" s="14"/>
      <c r="O2208" s="15">
        <f>IFERROR(_xlfn.IFNA(VLOOKUP(Fullmath[[#This Row],[M1]],$H$2:$L2207,2,FALSE),VLOOKUP(Fullmath[[#This Row],[M1]],$H2209:$L$2227,2,FALSE)),0)</f>
        <v>0</v>
      </c>
      <c r="P2208" s="16">
        <f>IFERROR(_xlfn.IFNA(VLOOKUP(Fullmath[[#This Row],[M1]],$H$2:$L2207,4,FALSE),VLOOKUP(Fullmath[[#This Row],[M1]],$H2209:$L$2227,4,FALSE)),0)</f>
        <v>0</v>
      </c>
      <c r="S2208" s="15">
        <f>IFERROR(_xlfn.IFNA(VLOOKUP(Fullmath[[#This Row],[M2]],$H$2:$L2207,2,FALSE),VLOOKUP(Fullmath[[#This Row],[M2]],$H2209:$L$2227,2,FALSE)),0)</f>
        <v>0</v>
      </c>
      <c r="T2208" s="16">
        <f>IFERROR(_xlfn.IFNA(VLOOKUP(Fullmath[[#This Row],[M2]],$H$2:$L2207,4,FALSE),VLOOKUP(Fullmath[[#This Row],[M2]],$H2209:$L$2227,4,FALSE)),0)</f>
        <v>0</v>
      </c>
      <c r="W2208" s="15">
        <f>IFERROR(_xlfn.IFNA(VLOOKUP(Fullmath[[#This Row],[M3]],$H$2:$L2207,2,FALSE),VLOOKUP(Fullmath[[#This Row],[M3]],$H2209:$L$2227,2,FALSE)),0)</f>
        <v>0</v>
      </c>
      <c r="X2208" s="16">
        <f>IFERROR(_xlfn.IFNA(VLOOKUP(Fullmath[[#This Row],[M3]],$H$2:$L2207,4,FALSE),VLOOKUP(Fullmath[[#This Row],[M3]],$H2209:$L$2227,4,FALSE)),0)</f>
        <v>0</v>
      </c>
      <c r="AA2208" s="15">
        <f>IFERROR(_xlfn.IFNA(VLOOKUP(Fullmath[[#This Row],[M4]],$H$2:$L2207,2,FALSE),VLOOKUP(Fullmath[[#This Row],[M4]],$H2209:$L$2227,2,FALSE)),0)</f>
        <v>0</v>
      </c>
      <c r="AB2208" s="16">
        <f>IFERROR(_xlfn.IFNA(VLOOKUP(Fullmath[[#This Row],[M4]],$H$2:$L2207,4,FALSE),VLOOKUP(Fullmath[[#This Row],[M4]],$H2209:$L$2227,4,FALSE)),0)</f>
        <v>0</v>
      </c>
      <c r="AE2208" s="15">
        <f>IFERROR(_xlfn.IFNA(VLOOKUP(Fullmath[[#This Row],[M5]],$H$2:$L2207,2,FALSE),VLOOKUP(Fullmath[[#This Row],[M5]],$H2209:$L$2227,2,FALSE)),0)</f>
        <v>0</v>
      </c>
      <c r="AF2208" s="16">
        <f>IFERROR(_xlfn.IFNA(VLOOKUP(Fullmath[[#This Row],[M5]],$H$2:$L2207,4,FALSE),VLOOKUP(Fullmath[[#This Row],[M5]],$H2209:$L$2227,4,FALSE)),0)</f>
        <v>0</v>
      </c>
      <c r="AI2208" s="15">
        <f>IFERROR(_xlfn.IFNA(VLOOKUP(Fullmath[[#This Row],[M6]],$H$2:$L2207,2,FALSE),VLOOKUP(Fullmath[[#This Row],[M6]],$H2209:$L$2227,2,FALSE)),0)</f>
        <v>0</v>
      </c>
      <c r="AJ2208" s="16">
        <f>IFERROR(_xlfn.IFNA(VLOOKUP(Fullmath[[#This Row],[M6]],$H$2:$L2207,4,FALSE),VLOOKUP(Fullmath[[#This Row],[M6]],$H2209:$L$2227,4,FALSE)),0)</f>
        <v>0</v>
      </c>
      <c r="AM2208" s="6">
        <f>(IFERROR(VLOOKUP(AK2208,Components[[Name]:[Price]],2,FALSE),0))</f>
        <v>0</v>
      </c>
      <c r="AP2208" s="6">
        <f>(IFERROR(VLOOKUP(AN2208,Components[[Name]:[Price]],2,FALSE),0))</f>
        <v>0</v>
      </c>
      <c r="AS2208" s="6">
        <f>(IFERROR(VLOOKUP(AQ2208,Components[[Name]:[Price]],2,FALSE),0))</f>
        <v>0</v>
      </c>
      <c r="AV2208" s="6">
        <f>(IFERROR(VLOOKUP(AT2208,Components[[Name]:[Price]],2,FALSE),0))</f>
        <v>0</v>
      </c>
      <c r="AY2208" s="6">
        <f>(IFERROR(VLOOKUP(AW2208,Components[[Name]:[Price]],2,FALSE),0))</f>
        <v>0</v>
      </c>
      <c r="BB2208" s="6">
        <f>(IFERROR(VLOOKUP(AZ2208,Components[[Name]:[Price]],2,FALSE),0))</f>
        <v>0</v>
      </c>
    </row>
    <row r="2209" spans="9:54" x14ac:dyDescent="0.2">
      <c r="I2209" s="7" t="e">
        <f>Fullmath[[#This Row],[Total CP]]/Fullmath[[#This Row],[Quantity]]</f>
        <v>#DIV/0!</v>
      </c>
      <c r="J220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09" s="6" t="e">
        <f>Fullmath[[#This Row],[Mat Cost]]/Fullmath[[#This Row],[Quantity]]</f>
        <v>#DIV/0!</v>
      </c>
      <c r="L220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09" s="14"/>
      <c r="O2209" s="15">
        <f>IFERROR(_xlfn.IFNA(VLOOKUP(Fullmath[[#This Row],[M1]],$H$2:$L2208,2,FALSE),VLOOKUP(Fullmath[[#This Row],[M1]],$H2210:$L$2227,2,FALSE)),0)</f>
        <v>0</v>
      </c>
      <c r="P2209" s="16">
        <f>IFERROR(_xlfn.IFNA(VLOOKUP(Fullmath[[#This Row],[M1]],$H$2:$L2208,4,FALSE),VLOOKUP(Fullmath[[#This Row],[M1]],$H2210:$L$2227,4,FALSE)),0)</f>
        <v>0</v>
      </c>
      <c r="S2209" s="15">
        <f>IFERROR(_xlfn.IFNA(VLOOKUP(Fullmath[[#This Row],[M2]],$H$2:$L2208,2,FALSE),VLOOKUP(Fullmath[[#This Row],[M2]],$H2210:$L$2227,2,FALSE)),0)</f>
        <v>0</v>
      </c>
      <c r="T2209" s="16">
        <f>IFERROR(_xlfn.IFNA(VLOOKUP(Fullmath[[#This Row],[M2]],$H$2:$L2208,4,FALSE),VLOOKUP(Fullmath[[#This Row],[M2]],$H2210:$L$2227,4,FALSE)),0)</f>
        <v>0</v>
      </c>
      <c r="W2209" s="15">
        <f>IFERROR(_xlfn.IFNA(VLOOKUP(Fullmath[[#This Row],[M3]],$H$2:$L2208,2,FALSE),VLOOKUP(Fullmath[[#This Row],[M3]],$H2210:$L$2227,2,FALSE)),0)</f>
        <v>0</v>
      </c>
      <c r="X2209" s="16">
        <f>IFERROR(_xlfn.IFNA(VLOOKUP(Fullmath[[#This Row],[M3]],$H$2:$L2208,4,FALSE),VLOOKUP(Fullmath[[#This Row],[M3]],$H2210:$L$2227,4,FALSE)),0)</f>
        <v>0</v>
      </c>
      <c r="AA2209" s="15">
        <f>IFERROR(_xlfn.IFNA(VLOOKUP(Fullmath[[#This Row],[M4]],$H$2:$L2208,2,FALSE),VLOOKUP(Fullmath[[#This Row],[M4]],$H2210:$L$2227,2,FALSE)),0)</f>
        <v>0</v>
      </c>
      <c r="AB2209" s="16">
        <f>IFERROR(_xlfn.IFNA(VLOOKUP(Fullmath[[#This Row],[M4]],$H$2:$L2208,4,FALSE),VLOOKUP(Fullmath[[#This Row],[M4]],$H2210:$L$2227,4,FALSE)),0)</f>
        <v>0</v>
      </c>
      <c r="AE2209" s="15">
        <f>IFERROR(_xlfn.IFNA(VLOOKUP(Fullmath[[#This Row],[M5]],$H$2:$L2208,2,FALSE),VLOOKUP(Fullmath[[#This Row],[M5]],$H2210:$L$2227,2,FALSE)),0)</f>
        <v>0</v>
      </c>
      <c r="AF2209" s="16">
        <f>IFERROR(_xlfn.IFNA(VLOOKUP(Fullmath[[#This Row],[M5]],$H$2:$L2208,4,FALSE),VLOOKUP(Fullmath[[#This Row],[M5]],$H2210:$L$2227,4,FALSE)),0)</f>
        <v>0</v>
      </c>
      <c r="AI2209" s="15">
        <f>IFERROR(_xlfn.IFNA(VLOOKUP(Fullmath[[#This Row],[M6]],$H$2:$L2208,2,FALSE),VLOOKUP(Fullmath[[#This Row],[M6]],$H2210:$L$2227,2,FALSE)),0)</f>
        <v>0</v>
      </c>
      <c r="AJ2209" s="16">
        <f>IFERROR(_xlfn.IFNA(VLOOKUP(Fullmath[[#This Row],[M6]],$H$2:$L2208,4,FALSE),VLOOKUP(Fullmath[[#This Row],[M6]],$H2210:$L$2227,4,FALSE)),0)</f>
        <v>0</v>
      </c>
      <c r="AM2209" s="6">
        <f>(IFERROR(VLOOKUP(AK2209,Components[[Name]:[Price]],2,FALSE),0))</f>
        <v>0</v>
      </c>
      <c r="AP2209" s="6">
        <f>(IFERROR(VLOOKUP(AN2209,Components[[Name]:[Price]],2,FALSE),0))</f>
        <v>0</v>
      </c>
      <c r="AS2209" s="6">
        <f>(IFERROR(VLOOKUP(AQ2209,Components[[Name]:[Price]],2,FALSE),0))</f>
        <v>0</v>
      </c>
      <c r="AV2209" s="6">
        <f>(IFERROR(VLOOKUP(AT2209,Components[[Name]:[Price]],2,FALSE),0))</f>
        <v>0</v>
      </c>
      <c r="AY2209" s="6">
        <f>(IFERROR(VLOOKUP(AW2209,Components[[Name]:[Price]],2,FALSE),0))</f>
        <v>0</v>
      </c>
      <c r="BB2209" s="6">
        <f>(IFERROR(VLOOKUP(AZ2209,Components[[Name]:[Price]],2,FALSE),0))</f>
        <v>0</v>
      </c>
    </row>
    <row r="2210" spans="9:54" x14ac:dyDescent="0.2">
      <c r="I2210" s="7" t="e">
        <f>Fullmath[[#This Row],[Total CP]]/Fullmath[[#This Row],[Quantity]]</f>
        <v>#DIV/0!</v>
      </c>
      <c r="J221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0" s="6" t="e">
        <f>Fullmath[[#This Row],[Mat Cost]]/Fullmath[[#This Row],[Quantity]]</f>
        <v>#DIV/0!</v>
      </c>
      <c r="L221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0" s="14"/>
      <c r="O2210" s="15">
        <f>IFERROR(_xlfn.IFNA(VLOOKUP(Fullmath[[#This Row],[M1]],$H$2:$L2209,2,FALSE),VLOOKUP(Fullmath[[#This Row],[M1]],$H2211:$L$2227,2,FALSE)),0)</f>
        <v>0</v>
      </c>
      <c r="P2210" s="16">
        <f>IFERROR(_xlfn.IFNA(VLOOKUP(Fullmath[[#This Row],[M1]],$H$2:$L2209,4,FALSE),VLOOKUP(Fullmath[[#This Row],[M1]],$H2211:$L$2227,4,FALSE)),0)</f>
        <v>0</v>
      </c>
      <c r="S2210" s="15">
        <f>IFERROR(_xlfn.IFNA(VLOOKUP(Fullmath[[#This Row],[M2]],$H$2:$L2209,2,FALSE),VLOOKUP(Fullmath[[#This Row],[M2]],$H2211:$L$2227,2,FALSE)),0)</f>
        <v>0</v>
      </c>
      <c r="T2210" s="16">
        <f>IFERROR(_xlfn.IFNA(VLOOKUP(Fullmath[[#This Row],[M2]],$H$2:$L2209,4,FALSE),VLOOKUP(Fullmath[[#This Row],[M2]],$H2211:$L$2227,4,FALSE)),0)</f>
        <v>0</v>
      </c>
      <c r="W2210" s="15">
        <f>IFERROR(_xlfn.IFNA(VLOOKUP(Fullmath[[#This Row],[M3]],$H$2:$L2209,2,FALSE),VLOOKUP(Fullmath[[#This Row],[M3]],$H2211:$L$2227,2,FALSE)),0)</f>
        <v>0</v>
      </c>
      <c r="X2210" s="16">
        <f>IFERROR(_xlfn.IFNA(VLOOKUP(Fullmath[[#This Row],[M3]],$H$2:$L2209,4,FALSE),VLOOKUP(Fullmath[[#This Row],[M3]],$H2211:$L$2227,4,FALSE)),0)</f>
        <v>0</v>
      </c>
      <c r="AA2210" s="15">
        <f>IFERROR(_xlfn.IFNA(VLOOKUP(Fullmath[[#This Row],[M4]],$H$2:$L2209,2,FALSE),VLOOKUP(Fullmath[[#This Row],[M4]],$H2211:$L$2227,2,FALSE)),0)</f>
        <v>0</v>
      </c>
      <c r="AB2210" s="16">
        <f>IFERROR(_xlfn.IFNA(VLOOKUP(Fullmath[[#This Row],[M4]],$H$2:$L2209,4,FALSE),VLOOKUP(Fullmath[[#This Row],[M4]],$H2211:$L$2227,4,FALSE)),0)</f>
        <v>0</v>
      </c>
      <c r="AE2210" s="15">
        <f>IFERROR(_xlfn.IFNA(VLOOKUP(Fullmath[[#This Row],[M5]],$H$2:$L2209,2,FALSE),VLOOKUP(Fullmath[[#This Row],[M5]],$H2211:$L$2227,2,FALSE)),0)</f>
        <v>0</v>
      </c>
      <c r="AF2210" s="16">
        <f>IFERROR(_xlfn.IFNA(VLOOKUP(Fullmath[[#This Row],[M5]],$H$2:$L2209,4,FALSE),VLOOKUP(Fullmath[[#This Row],[M5]],$H2211:$L$2227,4,FALSE)),0)</f>
        <v>0</v>
      </c>
      <c r="AI2210" s="15">
        <f>IFERROR(_xlfn.IFNA(VLOOKUP(Fullmath[[#This Row],[M6]],$H$2:$L2209,2,FALSE),VLOOKUP(Fullmath[[#This Row],[M6]],$H2211:$L$2227,2,FALSE)),0)</f>
        <v>0</v>
      </c>
      <c r="AJ2210" s="16">
        <f>IFERROR(_xlfn.IFNA(VLOOKUP(Fullmath[[#This Row],[M6]],$H$2:$L2209,4,FALSE),VLOOKUP(Fullmath[[#This Row],[M6]],$H2211:$L$2227,4,FALSE)),0)</f>
        <v>0</v>
      </c>
      <c r="AM2210" s="6">
        <f>(IFERROR(VLOOKUP(AK2210,Components[[Name]:[Price]],2,FALSE),0))</f>
        <v>0</v>
      </c>
      <c r="AP2210" s="6">
        <f>(IFERROR(VLOOKUP(AN2210,Components[[Name]:[Price]],2,FALSE),0))</f>
        <v>0</v>
      </c>
      <c r="AS2210" s="6">
        <f>(IFERROR(VLOOKUP(AQ2210,Components[[Name]:[Price]],2,FALSE),0))</f>
        <v>0</v>
      </c>
      <c r="AV2210" s="6">
        <f>(IFERROR(VLOOKUP(AT2210,Components[[Name]:[Price]],2,FALSE),0))</f>
        <v>0</v>
      </c>
      <c r="AY2210" s="6">
        <f>(IFERROR(VLOOKUP(AW2210,Components[[Name]:[Price]],2,FALSE),0))</f>
        <v>0</v>
      </c>
      <c r="BB2210" s="6">
        <f>(IFERROR(VLOOKUP(AZ2210,Components[[Name]:[Price]],2,FALSE),0))</f>
        <v>0</v>
      </c>
    </row>
    <row r="2211" spans="9:54" x14ac:dyDescent="0.2">
      <c r="I2211" s="7" t="e">
        <f>Fullmath[[#This Row],[Total CP]]/Fullmath[[#This Row],[Quantity]]</f>
        <v>#DIV/0!</v>
      </c>
      <c r="J221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1" s="6" t="e">
        <f>Fullmath[[#This Row],[Mat Cost]]/Fullmath[[#This Row],[Quantity]]</f>
        <v>#DIV/0!</v>
      </c>
      <c r="L221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1" s="14"/>
      <c r="O2211" s="15">
        <f>IFERROR(_xlfn.IFNA(VLOOKUP(Fullmath[[#This Row],[M1]],$H$2:$L2210,2,FALSE),VLOOKUP(Fullmath[[#This Row],[M1]],$H2212:$L$2227,2,FALSE)),0)</f>
        <v>0</v>
      </c>
      <c r="P2211" s="16">
        <f>IFERROR(_xlfn.IFNA(VLOOKUP(Fullmath[[#This Row],[M1]],$H$2:$L2210,4,FALSE),VLOOKUP(Fullmath[[#This Row],[M1]],$H2212:$L$2227,4,FALSE)),0)</f>
        <v>0</v>
      </c>
      <c r="S2211" s="15">
        <f>IFERROR(_xlfn.IFNA(VLOOKUP(Fullmath[[#This Row],[M2]],$H$2:$L2210,2,FALSE),VLOOKUP(Fullmath[[#This Row],[M2]],$H2212:$L$2227,2,FALSE)),0)</f>
        <v>0</v>
      </c>
      <c r="T2211" s="16">
        <f>IFERROR(_xlfn.IFNA(VLOOKUP(Fullmath[[#This Row],[M2]],$H$2:$L2210,4,FALSE),VLOOKUP(Fullmath[[#This Row],[M2]],$H2212:$L$2227,4,FALSE)),0)</f>
        <v>0</v>
      </c>
      <c r="W2211" s="15">
        <f>IFERROR(_xlfn.IFNA(VLOOKUP(Fullmath[[#This Row],[M3]],$H$2:$L2210,2,FALSE),VLOOKUP(Fullmath[[#This Row],[M3]],$H2212:$L$2227,2,FALSE)),0)</f>
        <v>0</v>
      </c>
      <c r="X2211" s="16">
        <f>IFERROR(_xlfn.IFNA(VLOOKUP(Fullmath[[#This Row],[M3]],$H$2:$L2210,4,FALSE),VLOOKUP(Fullmath[[#This Row],[M3]],$H2212:$L$2227,4,FALSE)),0)</f>
        <v>0</v>
      </c>
      <c r="AA2211" s="15">
        <f>IFERROR(_xlfn.IFNA(VLOOKUP(Fullmath[[#This Row],[M4]],$H$2:$L2210,2,FALSE),VLOOKUP(Fullmath[[#This Row],[M4]],$H2212:$L$2227,2,FALSE)),0)</f>
        <v>0</v>
      </c>
      <c r="AB2211" s="16">
        <f>IFERROR(_xlfn.IFNA(VLOOKUP(Fullmath[[#This Row],[M4]],$H$2:$L2210,4,FALSE),VLOOKUP(Fullmath[[#This Row],[M4]],$H2212:$L$2227,4,FALSE)),0)</f>
        <v>0</v>
      </c>
      <c r="AE2211" s="15">
        <f>IFERROR(_xlfn.IFNA(VLOOKUP(Fullmath[[#This Row],[M5]],$H$2:$L2210,2,FALSE),VLOOKUP(Fullmath[[#This Row],[M5]],$H2212:$L$2227,2,FALSE)),0)</f>
        <v>0</v>
      </c>
      <c r="AF2211" s="16">
        <f>IFERROR(_xlfn.IFNA(VLOOKUP(Fullmath[[#This Row],[M5]],$H$2:$L2210,4,FALSE),VLOOKUP(Fullmath[[#This Row],[M5]],$H2212:$L$2227,4,FALSE)),0)</f>
        <v>0</v>
      </c>
      <c r="AI2211" s="15">
        <f>IFERROR(_xlfn.IFNA(VLOOKUP(Fullmath[[#This Row],[M6]],$H$2:$L2210,2,FALSE),VLOOKUP(Fullmath[[#This Row],[M6]],$H2212:$L$2227,2,FALSE)),0)</f>
        <v>0</v>
      </c>
      <c r="AJ2211" s="16">
        <f>IFERROR(_xlfn.IFNA(VLOOKUP(Fullmath[[#This Row],[M6]],$H$2:$L2210,4,FALSE),VLOOKUP(Fullmath[[#This Row],[M6]],$H2212:$L$2227,4,FALSE)),0)</f>
        <v>0</v>
      </c>
      <c r="AM2211" s="6">
        <f>(IFERROR(VLOOKUP(AK2211,Components[[Name]:[Price]],2,FALSE),0))</f>
        <v>0</v>
      </c>
      <c r="AP2211" s="6">
        <f>(IFERROR(VLOOKUP(AN2211,Components[[Name]:[Price]],2,FALSE),0))</f>
        <v>0</v>
      </c>
      <c r="AS2211" s="6">
        <f>(IFERROR(VLOOKUP(AQ2211,Components[[Name]:[Price]],2,FALSE),0))</f>
        <v>0</v>
      </c>
      <c r="AV2211" s="6">
        <f>(IFERROR(VLOOKUP(AT2211,Components[[Name]:[Price]],2,FALSE),0))</f>
        <v>0</v>
      </c>
      <c r="AY2211" s="6">
        <f>(IFERROR(VLOOKUP(AW2211,Components[[Name]:[Price]],2,FALSE),0))</f>
        <v>0</v>
      </c>
      <c r="BB2211" s="6">
        <f>(IFERROR(VLOOKUP(AZ2211,Components[[Name]:[Price]],2,FALSE),0))</f>
        <v>0</v>
      </c>
    </row>
    <row r="2212" spans="9:54" x14ac:dyDescent="0.2">
      <c r="I2212" s="7" t="e">
        <f>Fullmath[[#This Row],[Total CP]]/Fullmath[[#This Row],[Quantity]]</f>
        <v>#DIV/0!</v>
      </c>
      <c r="J221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2" s="6" t="e">
        <f>Fullmath[[#This Row],[Mat Cost]]/Fullmath[[#This Row],[Quantity]]</f>
        <v>#DIV/0!</v>
      </c>
      <c r="L221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2" s="14"/>
      <c r="O2212" s="15">
        <f>IFERROR(_xlfn.IFNA(VLOOKUP(Fullmath[[#This Row],[M1]],$H$2:$L2211,2,FALSE),VLOOKUP(Fullmath[[#This Row],[M1]],$H2213:$L$2227,2,FALSE)),0)</f>
        <v>0</v>
      </c>
      <c r="P2212" s="16">
        <f>IFERROR(_xlfn.IFNA(VLOOKUP(Fullmath[[#This Row],[M1]],$H$2:$L2211,4,FALSE),VLOOKUP(Fullmath[[#This Row],[M1]],$H2213:$L$2227,4,FALSE)),0)</f>
        <v>0</v>
      </c>
      <c r="S2212" s="15">
        <f>IFERROR(_xlfn.IFNA(VLOOKUP(Fullmath[[#This Row],[M2]],$H$2:$L2211,2,FALSE),VLOOKUP(Fullmath[[#This Row],[M2]],$H2213:$L$2227,2,FALSE)),0)</f>
        <v>0</v>
      </c>
      <c r="T2212" s="16">
        <f>IFERROR(_xlfn.IFNA(VLOOKUP(Fullmath[[#This Row],[M2]],$H$2:$L2211,4,FALSE),VLOOKUP(Fullmath[[#This Row],[M2]],$H2213:$L$2227,4,FALSE)),0)</f>
        <v>0</v>
      </c>
      <c r="W2212" s="15">
        <f>IFERROR(_xlfn.IFNA(VLOOKUP(Fullmath[[#This Row],[M3]],$H$2:$L2211,2,FALSE),VLOOKUP(Fullmath[[#This Row],[M3]],$H2213:$L$2227,2,FALSE)),0)</f>
        <v>0</v>
      </c>
      <c r="X2212" s="16">
        <f>IFERROR(_xlfn.IFNA(VLOOKUP(Fullmath[[#This Row],[M3]],$H$2:$L2211,4,FALSE),VLOOKUP(Fullmath[[#This Row],[M3]],$H2213:$L$2227,4,FALSE)),0)</f>
        <v>0</v>
      </c>
      <c r="AA2212" s="15">
        <f>IFERROR(_xlfn.IFNA(VLOOKUP(Fullmath[[#This Row],[M4]],$H$2:$L2211,2,FALSE),VLOOKUP(Fullmath[[#This Row],[M4]],$H2213:$L$2227,2,FALSE)),0)</f>
        <v>0</v>
      </c>
      <c r="AB2212" s="16">
        <f>IFERROR(_xlfn.IFNA(VLOOKUP(Fullmath[[#This Row],[M4]],$H$2:$L2211,4,FALSE),VLOOKUP(Fullmath[[#This Row],[M4]],$H2213:$L$2227,4,FALSE)),0)</f>
        <v>0</v>
      </c>
      <c r="AE2212" s="15">
        <f>IFERROR(_xlfn.IFNA(VLOOKUP(Fullmath[[#This Row],[M5]],$H$2:$L2211,2,FALSE),VLOOKUP(Fullmath[[#This Row],[M5]],$H2213:$L$2227,2,FALSE)),0)</f>
        <v>0</v>
      </c>
      <c r="AF2212" s="16">
        <f>IFERROR(_xlfn.IFNA(VLOOKUP(Fullmath[[#This Row],[M5]],$H$2:$L2211,4,FALSE),VLOOKUP(Fullmath[[#This Row],[M5]],$H2213:$L$2227,4,FALSE)),0)</f>
        <v>0</v>
      </c>
      <c r="AI2212" s="15">
        <f>IFERROR(_xlfn.IFNA(VLOOKUP(Fullmath[[#This Row],[M6]],$H$2:$L2211,2,FALSE),VLOOKUP(Fullmath[[#This Row],[M6]],$H2213:$L$2227,2,FALSE)),0)</f>
        <v>0</v>
      </c>
      <c r="AJ2212" s="16">
        <f>IFERROR(_xlfn.IFNA(VLOOKUP(Fullmath[[#This Row],[M6]],$H$2:$L2211,4,FALSE),VLOOKUP(Fullmath[[#This Row],[M6]],$H2213:$L$2227,4,FALSE)),0)</f>
        <v>0</v>
      </c>
      <c r="AM2212" s="6">
        <f>(IFERROR(VLOOKUP(AK2212,Components[[Name]:[Price]],2,FALSE),0))</f>
        <v>0</v>
      </c>
      <c r="AP2212" s="6">
        <f>(IFERROR(VLOOKUP(AN2212,Components[[Name]:[Price]],2,FALSE),0))</f>
        <v>0</v>
      </c>
      <c r="AS2212" s="6">
        <f>(IFERROR(VLOOKUP(AQ2212,Components[[Name]:[Price]],2,FALSE),0))</f>
        <v>0</v>
      </c>
      <c r="AV2212" s="6">
        <f>(IFERROR(VLOOKUP(AT2212,Components[[Name]:[Price]],2,FALSE),0))</f>
        <v>0</v>
      </c>
      <c r="AY2212" s="6">
        <f>(IFERROR(VLOOKUP(AW2212,Components[[Name]:[Price]],2,FALSE),0))</f>
        <v>0</v>
      </c>
      <c r="BB2212" s="6">
        <f>(IFERROR(VLOOKUP(AZ2212,Components[[Name]:[Price]],2,FALSE),0))</f>
        <v>0</v>
      </c>
    </row>
    <row r="2213" spans="9:54" x14ac:dyDescent="0.2">
      <c r="I2213" s="7" t="e">
        <f>Fullmath[[#This Row],[Total CP]]/Fullmath[[#This Row],[Quantity]]</f>
        <v>#DIV/0!</v>
      </c>
      <c r="J221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3" s="6" t="e">
        <f>Fullmath[[#This Row],[Mat Cost]]/Fullmath[[#This Row],[Quantity]]</f>
        <v>#DIV/0!</v>
      </c>
      <c r="L221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3" s="14"/>
      <c r="O2213" s="15">
        <f>IFERROR(_xlfn.IFNA(VLOOKUP(Fullmath[[#This Row],[M1]],$H$2:$L2212,2,FALSE),VLOOKUP(Fullmath[[#This Row],[M1]],$H2214:$L$2227,2,FALSE)),0)</f>
        <v>0</v>
      </c>
      <c r="P2213" s="16">
        <f>IFERROR(_xlfn.IFNA(VLOOKUP(Fullmath[[#This Row],[M1]],$H$2:$L2212,4,FALSE),VLOOKUP(Fullmath[[#This Row],[M1]],$H2214:$L$2227,4,FALSE)),0)</f>
        <v>0</v>
      </c>
      <c r="S2213" s="15">
        <f>IFERROR(_xlfn.IFNA(VLOOKUP(Fullmath[[#This Row],[M2]],$H$2:$L2212,2,FALSE),VLOOKUP(Fullmath[[#This Row],[M2]],$H2214:$L$2227,2,FALSE)),0)</f>
        <v>0</v>
      </c>
      <c r="T2213" s="16">
        <f>IFERROR(_xlfn.IFNA(VLOOKUP(Fullmath[[#This Row],[M2]],$H$2:$L2212,4,FALSE),VLOOKUP(Fullmath[[#This Row],[M2]],$H2214:$L$2227,4,FALSE)),0)</f>
        <v>0</v>
      </c>
      <c r="W2213" s="15">
        <f>IFERROR(_xlfn.IFNA(VLOOKUP(Fullmath[[#This Row],[M3]],$H$2:$L2212,2,FALSE),VLOOKUP(Fullmath[[#This Row],[M3]],$H2214:$L$2227,2,FALSE)),0)</f>
        <v>0</v>
      </c>
      <c r="X2213" s="16">
        <f>IFERROR(_xlfn.IFNA(VLOOKUP(Fullmath[[#This Row],[M3]],$H$2:$L2212,4,FALSE),VLOOKUP(Fullmath[[#This Row],[M3]],$H2214:$L$2227,4,FALSE)),0)</f>
        <v>0</v>
      </c>
      <c r="AA2213" s="15">
        <f>IFERROR(_xlfn.IFNA(VLOOKUP(Fullmath[[#This Row],[M4]],$H$2:$L2212,2,FALSE),VLOOKUP(Fullmath[[#This Row],[M4]],$H2214:$L$2227,2,FALSE)),0)</f>
        <v>0</v>
      </c>
      <c r="AB2213" s="16">
        <f>IFERROR(_xlfn.IFNA(VLOOKUP(Fullmath[[#This Row],[M4]],$H$2:$L2212,4,FALSE),VLOOKUP(Fullmath[[#This Row],[M4]],$H2214:$L$2227,4,FALSE)),0)</f>
        <v>0</v>
      </c>
      <c r="AE2213" s="15">
        <f>IFERROR(_xlfn.IFNA(VLOOKUP(Fullmath[[#This Row],[M5]],$H$2:$L2212,2,FALSE),VLOOKUP(Fullmath[[#This Row],[M5]],$H2214:$L$2227,2,FALSE)),0)</f>
        <v>0</v>
      </c>
      <c r="AF2213" s="16">
        <f>IFERROR(_xlfn.IFNA(VLOOKUP(Fullmath[[#This Row],[M5]],$H$2:$L2212,4,FALSE),VLOOKUP(Fullmath[[#This Row],[M5]],$H2214:$L$2227,4,FALSE)),0)</f>
        <v>0</v>
      </c>
      <c r="AI2213" s="15">
        <f>IFERROR(_xlfn.IFNA(VLOOKUP(Fullmath[[#This Row],[M6]],$H$2:$L2212,2,FALSE),VLOOKUP(Fullmath[[#This Row],[M6]],$H2214:$L$2227,2,FALSE)),0)</f>
        <v>0</v>
      </c>
      <c r="AJ2213" s="16">
        <f>IFERROR(_xlfn.IFNA(VLOOKUP(Fullmath[[#This Row],[M6]],$H$2:$L2212,4,FALSE),VLOOKUP(Fullmath[[#This Row],[M6]],$H2214:$L$2227,4,FALSE)),0)</f>
        <v>0</v>
      </c>
      <c r="AM2213" s="6">
        <f>(IFERROR(VLOOKUP(AK2213,Components[[Name]:[Price]],2,FALSE),0))</f>
        <v>0</v>
      </c>
      <c r="AP2213" s="6">
        <f>(IFERROR(VLOOKUP(AN2213,Components[[Name]:[Price]],2,FALSE),0))</f>
        <v>0</v>
      </c>
      <c r="AS2213" s="6">
        <f>(IFERROR(VLOOKUP(AQ2213,Components[[Name]:[Price]],2,FALSE),0))</f>
        <v>0</v>
      </c>
      <c r="AV2213" s="6">
        <f>(IFERROR(VLOOKUP(AT2213,Components[[Name]:[Price]],2,FALSE),0))</f>
        <v>0</v>
      </c>
      <c r="AY2213" s="6">
        <f>(IFERROR(VLOOKUP(AW2213,Components[[Name]:[Price]],2,FALSE),0))</f>
        <v>0</v>
      </c>
      <c r="BB2213" s="6">
        <f>(IFERROR(VLOOKUP(AZ2213,Components[[Name]:[Price]],2,FALSE),0))</f>
        <v>0</v>
      </c>
    </row>
    <row r="2214" spans="9:54" x14ac:dyDescent="0.2">
      <c r="I2214" s="7" t="e">
        <f>Fullmath[[#This Row],[Total CP]]/Fullmath[[#This Row],[Quantity]]</f>
        <v>#DIV/0!</v>
      </c>
      <c r="J221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4" s="6" t="e">
        <f>Fullmath[[#This Row],[Mat Cost]]/Fullmath[[#This Row],[Quantity]]</f>
        <v>#DIV/0!</v>
      </c>
      <c r="L221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4" s="14"/>
      <c r="O2214" s="15">
        <f>IFERROR(_xlfn.IFNA(VLOOKUP(Fullmath[[#This Row],[M1]],$H$2:$L2213,2,FALSE),VLOOKUP(Fullmath[[#This Row],[M1]],$H2215:$L$2227,2,FALSE)),0)</f>
        <v>0</v>
      </c>
      <c r="P2214" s="16">
        <f>IFERROR(_xlfn.IFNA(VLOOKUP(Fullmath[[#This Row],[M1]],$H$2:$L2213,4,FALSE),VLOOKUP(Fullmath[[#This Row],[M1]],$H2215:$L$2227,4,FALSE)),0)</f>
        <v>0</v>
      </c>
      <c r="S2214" s="15">
        <f>IFERROR(_xlfn.IFNA(VLOOKUP(Fullmath[[#This Row],[M2]],$H$2:$L2213,2,FALSE),VLOOKUP(Fullmath[[#This Row],[M2]],$H2215:$L$2227,2,FALSE)),0)</f>
        <v>0</v>
      </c>
      <c r="T2214" s="16">
        <f>IFERROR(_xlfn.IFNA(VLOOKUP(Fullmath[[#This Row],[M2]],$H$2:$L2213,4,FALSE),VLOOKUP(Fullmath[[#This Row],[M2]],$H2215:$L$2227,4,FALSE)),0)</f>
        <v>0</v>
      </c>
      <c r="W2214" s="15">
        <f>IFERROR(_xlfn.IFNA(VLOOKUP(Fullmath[[#This Row],[M3]],$H$2:$L2213,2,FALSE),VLOOKUP(Fullmath[[#This Row],[M3]],$H2215:$L$2227,2,FALSE)),0)</f>
        <v>0</v>
      </c>
      <c r="X2214" s="16">
        <f>IFERROR(_xlfn.IFNA(VLOOKUP(Fullmath[[#This Row],[M3]],$H$2:$L2213,4,FALSE),VLOOKUP(Fullmath[[#This Row],[M3]],$H2215:$L$2227,4,FALSE)),0)</f>
        <v>0</v>
      </c>
      <c r="AA2214" s="15">
        <f>IFERROR(_xlfn.IFNA(VLOOKUP(Fullmath[[#This Row],[M4]],$H$2:$L2213,2,FALSE),VLOOKUP(Fullmath[[#This Row],[M4]],$H2215:$L$2227,2,FALSE)),0)</f>
        <v>0</v>
      </c>
      <c r="AB2214" s="16">
        <f>IFERROR(_xlfn.IFNA(VLOOKUP(Fullmath[[#This Row],[M4]],$H$2:$L2213,4,FALSE),VLOOKUP(Fullmath[[#This Row],[M4]],$H2215:$L$2227,4,FALSE)),0)</f>
        <v>0</v>
      </c>
      <c r="AE2214" s="15">
        <f>IFERROR(_xlfn.IFNA(VLOOKUP(Fullmath[[#This Row],[M5]],$H$2:$L2213,2,FALSE),VLOOKUP(Fullmath[[#This Row],[M5]],$H2215:$L$2227,2,FALSE)),0)</f>
        <v>0</v>
      </c>
      <c r="AF2214" s="16">
        <f>IFERROR(_xlfn.IFNA(VLOOKUP(Fullmath[[#This Row],[M5]],$H$2:$L2213,4,FALSE),VLOOKUP(Fullmath[[#This Row],[M5]],$H2215:$L$2227,4,FALSE)),0)</f>
        <v>0</v>
      </c>
      <c r="AI2214" s="15">
        <f>IFERROR(_xlfn.IFNA(VLOOKUP(Fullmath[[#This Row],[M6]],$H$2:$L2213,2,FALSE),VLOOKUP(Fullmath[[#This Row],[M6]],$H2215:$L$2227,2,FALSE)),0)</f>
        <v>0</v>
      </c>
      <c r="AJ2214" s="16">
        <f>IFERROR(_xlfn.IFNA(VLOOKUP(Fullmath[[#This Row],[M6]],$H$2:$L2213,4,FALSE),VLOOKUP(Fullmath[[#This Row],[M6]],$H2215:$L$2227,4,FALSE)),0)</f>
        <v>0</v>
      </c>
      <c r="AM2214" s="6">
        <f>(IFERROR(VLOOKUP(AK2214,Components[[Name]:[Price]],2,FALSE),0))</f>
        <v>0</v>
      </c>
      <c r="AP2214" s="6">
        <f>(IFERROR(VLOOKUP(AN2214,Components[[Name]:[Price]],2,FALSE),0))</f>
        <v>0</v>
      </c>
      <c r="AS2214" s="6">
        <f>(IFERROR(VLOOKUP(AQ2214,Components[[Name]:[Price]],2,FALSE),0))</f>
        <v>0</v>
      </c>
      <c r="AV2214" s="6">
        <f>(IFERROR(VLOOKUP(AT2214,Components[[Name]:[Price]],2,FALSE),0))</f>
        <v>0</v>
      </c>
      <c r="AY2214" s="6">
        <f>(IFERROR(VLOOKUP(AW2214,Components[[Name]:[Price]],2,FALSE),0))</f>
        <v>0</v>
      </c>
      <c r="BB2214" s="6">
        <f>(IFERROR(VLOOKUP(AZ2214,Components[[Name]:[Price]],2,FALSE),0))</f>
        <v>0</v>
      </c>
    </row>
    <row r="2215" spans="9:54" x14ac:dyDescent="0.2">
      <c r="I2215" s="7" t="e">
        <f>Fullmath[[#This Row],[Total CP]]/Fullmath[[#This Row],[Quantity]]</f>
        <v>#DIV/0!</v>
      </c>
      <c r="J221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5" s="6" t="e">
        <f>Fullmath[[#This Row],[Mat Cost]]/Fullmath[[#This Row],[Quantity]]</f>
        <v>#DIV/0!</v>
      </c>
      <c r="L221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5" s="14"/>
      <c r="O2215" s="15">
        <f>IFERROR(_xlfn.IFNA(VLOOKUP(Fullmath[[#This Row],[M1]],$H$2:$L2214,2,FALSE),VLOOKUP(Fullmath[[#This Row],[M1]],$H2216:$L$2227,2,FALSE)),0)</f>
        <v>0</v>
      </c>
      <c r="P2215" s="16">
        <f>IFERROR(_xlfn.IFNA(VLOOKUP(Fullmath[[#This Row],[M1]],$H$2:$L2214,4,FALSE),VLOOKUP(Fullmath[[#This Row],[M1]],$H2216:$L$2227,4,FALSE)),0)</f>
        <v>0</v>
      </c>
      <c r="S2215" s="15">
        <f>IFERROR(_xlfn.IFNA(VLOOKUP(Fullmath[[#This Row],[M2]],$H$2:$L2214,2,FALSE),VLOOKUP(Fullmath[[#This Row],[M2]],$H2216:$L$2227,2,FALSE)),0)</f>
        <v>0</v>
      </c>
      <c r="T2215" s="16">
        <f>IFERROR(_xlfn.IFNA(VLOOKUP(Fullmath[[#This Row],[M2]],$H$2:$L2214,4,FALSE),VLOOKUP(Fullmath[[#This Row],[M2]],$H2216:$L$2227,4,FALSE)),0)</f>
        <v>0</v>
      </c>
      <c r="W2215" s="15">
        <f>IFERROR(_xlfn.IFNA(VLOOKUP(Fullmath[[#This Row],[M3]],$H$2:$L2214,2,FALSE),VLOOKUP(Fullmath[[#This Row],[M3]],$H2216:$L$2227,2,FALSE)),0)</f>
        <v>0</v>
      </c>
      <c r="X2215" s="16">
        <f>IFERROR(_xlfn.IFNA(VLOOKUP(Fullmath[[#This Row],[M3]],$H$2:$L2214,4,FALSE),VLOOKUP(Fullmath[[#This Row],[M3]],$H2216:$L$2227,4,FALSE)),0)</f>
        <v>0</v>
      </c>
      <c r="AA2215" s="15">
        <f>IFERROR(_xlfn.IFNA(VLOOKUP(Fullmath[[#This Row],[M4]],$H$2:$L2214,2,FALSE),VLOOKUP(Fullmath[[#This Row],[M4]],$H2216:$L$2227,2,FALSE)),0)</f>
        <v>0</v>
      </c>
      <c r="AB2215" s="16">
        <f>IFERROR(_xlfn.IFNA(VLOOKUP(Fullmath[[#This Row],[M4]],$H$2:$L2214,4,FALSE),VLOOKUP(Fullmath[[#This Row],[M4]],$H2216:$L$2227,4,FALSE)),0)</f>
        <v>0</v>
      </c>
      <c r="AE2215" s="15">
        <f>IFERROR(_xlfn.IFNA(VLOOKUP(Fullmath[[#This Row],[M5]],$H$2:$L2214,2,FALSE),VLOOKUP(Fullmath[[#This Row],[M5]],$H2216:$L$2227,2,FALSE)),0)</f>
        <v>0</v>
      </c>
      <c r="AF2215" s="16">
        <f>IFERROR(_xlfn.IFNA(VLOOKUP(Fullmath[[#This Row],[M5]],$H$2:$L2214,4,FALSE),VLOOKUP(Fullmath[[#This Row],[M5]],$H2216:$L$2227,4,FALSE)),0)</f>
        <v>0</v>
      </c>
      <c r="AI2215" s="15">
        <f>IFERROR(_xlfn.IFNA(VLOOKUP(Fullmath[[#This Row],[M6]],$H$2:$L2214,2,FALSE),VLOOKUP(Fullmath[[#This Row],[M6]],$H2216:$L$2227,2,FALSE)),0)</f>
        <v>0</v>
      </c>
      <c r="AJ2215" s="16">
        <f>IFERROR(_xlfn.IFNA(VLOOKUP(Fullmath[[#This Row],[M6]],$H$2:$L2214,4,FALSE),VLOOKUP(Fullmath[[#This Row],[M6]],$H2216:$L$2227,4,FALSE)),0)</f>
        <v>0</v>
      </c>
      <c r="AM2215" s="6">
        <f>(IFERROR(VLOOKUP(AK2215,Components[[Name]:[Price]],2,FALSE),0))</f>
        <v>0</v>
      </c>
      <c r="AP2215" s="6">
        <f>(IFERROR(VLOOKUP(AN2215,Components[[Name]:[Price]],2,FALSE),0))</f>
        <v>0</v>
      </c>
      <c r="AS2215" s="6">
        <f>(IFERROR(VLOOKUP(AQ2215,Components[[Name]:[Price]],2,FALSE),0))</f>
        <v>0</v>
      </c>
      <c r="AV2215" s="6">
        <f>(IFERROR(VLOOKUP(AT2215,Components[[Name]:[Price]],2,FALSE),0))</f>
        <v>0</v>
      </c>
      <c r="AY2215" s="6">
        <f>(IFERROR(VLOOKUP(AW2215,Components[[Name]:[Price]],2,FALSE),0))</f>
        <v>0</v>
      </c>
      <c r="BB2215" s="6">
        <f>(IFERROR(VLOOKUP(AZ2215,Components[[Name]:[Price]],2,FALSE),0))</f>
        <v>0</v>
      </c>
    </row>
    <row r="2216" spans="9:54" x14ac:dyDescent="0.2">
      <c r="I2216" s="7" t="e">
        <f>Fullmath[[#This Row],[Total CP]]/Fullmath[[#This Row],[Quantity]]</f>
        <v>#DIV/0!</v>
      </c>
      <c r="J221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6" s="6" t="e">
        <f>Fullmath[[#This Row],[Mat Cost]]/Fullmath[[#This Row],[Quantity]]</f>
        <v>#DIV/0!</v>
      </c>
      <c r="L221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6" s="14"/>
      <c r="O2216" s="15">
        <f>IFERROR(_xlfn.IFNA(VLOOKUP(Fullmath[[#This Row],[M1]],$H$2:$L2215,2,FALSE),VLOOKUP(Fullmath[[#This Row],[M1]],$H2217:$L$2227,2,FALSE)),0)</f>
        <v>0</v>
      </c>
      <c r="P2216" s="16">
        <f>IFERROR(_xlfn.IFNA(VLOOKUP(Fullmath[[#This Row],[M1]],$H$2:$L2215,4,FALSE),VLOOKUP(Fullmath[[#This Row],[M1]],$H2217:$L$2227,4,FALSE)),0)</f>
        <v>0</v>
      </c>
      <c r="S2216" s="15">
        <f>IFERROR(_xlfn.IFNA(VLOOKUP(Fullmath[[#This Row],[M2]],$H$2:$L2215,2,FALSE),VLOOKUP(Fullmath[[#This Row],[M2]],$H2217:$L$2227,2,FALSE)),0)</f>
        <v>0</v>
      </c>
      <c r="T2216" s="16">
        <f>IFERROR(_xlfn.IFNA(VLOOKUP(Fullmath[[#This Row],[M2]],$H$2:$L2215,4,FALSE),VLOOKUP(Fullmath[[#This Row],[M2]],$H2217:$L$2227,4,FALSE)),0)</f>
        <v>0</v>
      </c>
      <c r="W2216" s="15">
        <f>IFERROR(_xlfn.IFNA(VLOOKUP(Fullmath[[#This Row],[M3]],$H$2:$L2215,2,FALSE),VLOOKUP(Fullmath[[#This Row],[M3]],$H2217:$L$2227,2,FALSE)),0)</f>
        <v>0</v>
      </c>
      <c r="X2216" s="16">
        <f>IFERROR(_xlfn.IFNA(VLOOKUP(Fullmath[[#This Row],[M3]],$H$2:$L2215,4,FALSE),VLOOKUP(Fullmath[[#This Row],[M3]],$H2217:$L$2227,4,FALSE)),0)</f>
        <v>0</v>
      </c>
      <c r="AA2216" s="15">
        <f>IFERROR(_xlfn.IFNA(VLOOKUP(Fullmath[[#This Row],[M4]],$H$2:$L2215,2,FALSE),VLOOKUP(Fullmath[[#This Row],[M4]],$H2217:$L$2227,2,FALSE)),0)</f>
        <v>0</v>
      </c>
      <c r="AB2216" s="16">
        <f>IFERROR(_xlfn.IFNA(VLOOKUP(Fullmath[[#This Row],[M4]],$H$2:$L2215,4,FALSE),VLOOKUP(Fullmath[[#This Row],[M4]],$H2217:$L$2227,4,FALSE)),0)</f>
        <v>0</v>
      </c>
      <c r="AE2216" s="15">
        <f>IFERROR(_xlfn.IFNA(VLOOKUP(Fullmath[[#This Row],[M5]],$H$2:$L2215,2,FALSE),VLOOKUP(Fullmath[[#This Row],[M5]],$H2217:$L$2227,2,FALSE)),0)</f>
        <v>0</v>
      </c>
      <c r="AF2216" s="16">
        <f>IFERROR(_xlfn.IFNA(VLOOKUP(Fullmath[[#This Row],[M5]],$H$2:$L2215,4,FALSE),VLOOKUP(Fullmath[[#This Row],[M5]],$H2217:$L$2227,4,FALSE)),0)</f>
        <v>0</v>
      </c>
      <c r="AI2216" s="15">
        <f>IFERROR(_xlfn.IFNA(VLOOKUP(Fullmath[[#This Row],[M6]],$H$2:$L2215,2,FALSE),VLOOKUP(Fullmath[[#This Row],[M6]],$H2217:$L$2227,2,FALSE)),0)</f>
        <v>0</v>
      </c>
      <c r="AJ2216" s="16">
        <f>IFERROR(_xlfn.IFNA(VLOOKUP(Fullmath[[#This Row],[M6]],$H$2:$L2215,4,FALSE),VLOOKUP(Fullmath[[#This Row],[M6]],$H2217:$L$2227,4,FALSE)),0)</f>
        <v>0</v>
      </c>
      <c r="AM2216" s="6">
        <f>(IFERROR(VLOOKUP(AK2216,Components[[Name]:[Price]],2,FALSE),0))</f>
        <v>0</v>
      </c>
      <c r="AP2216" s="6">
        <f>(IFERROR(VLOOKUP(AN2216,Components[[Name]:[Price]],2,FALSE),0))</f>
        <v>0</v>
      </c>
      <c r="AS2216" s="6">
        <f>(IFERROR(VLOOKUP(AQ2216,Components[[Name]:[Price]],2,FALSE),0))</f>
        <v>0</v>
      </c>
      <c r="AV2216" s="6">
        <f>(IFERROR(VLOOKUP(AT2216,Components[[Name]:[Price]],2,FALSE),0))</f>
        <v>0</v>
      </c>
      <c r="AY2216" s="6">
        <f>(IFERROR(VLOOKUP(AW2216,Components[[Name]:[Price]],2,FALSE),0))</f>
        <v>0</v>
      </c>
      <c r="BB2216" s="6">
        <f>(IFERROR(VLOOKUP(AZ2216,Components[[Name]:[Price]],2,FALSE),0))</f>
        <v>0</v>
      </c>
    </row>
    <row r="2217" spans="9:54" x14ac:dyDescent="0.2">
      <c r="I2217" s="7" t="e">
        <f>Fullmath[[#This Row],[Total CP]]/Fullmath[[#This Row],[Quantity]]</f>
        <v>#DIV/0!</v>
      </c>
      <c r="J221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7" s="6" t="e">
        <f>Fullmath[[#This Row],[Mat Cost]]/Fullmath[[#This Row],[Quantity]]</f>
        <v>#DIV/0!</v>
      </c>
      <c r="L221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7" s="14"/>
      <c r="O2217" s="15">
        <f>IFERROR(_xlfn.IFNA(VLOOKUP(Fullmath[[#This Row],[M1]],$H$2:$L2216,2,FALSE),VLOOKUP(Fullmath[[#This Row],[M1]],$H2218:$L$2227,2,FALSE)),0)</f>
        <v>0</v>
      </c>
      <c r="P2217" s="16">
        <f>IFERROR(_xlfn.IFNA(VLOOKUP(Fullmath[[#This Row],[M1]],$H$2:$L2216,4,FALSE),VLOOKUP(Fullmath[[#This Row],[M1]],$H2218:$L$2227,4,FALSE)),0)</f>
        <v>0</v>
      </c>
      <c r="S2217" s="15">
        <f>IFERROR(_xlfn.IFNA(VLOOKUP(Fullmath[[#This Row],[M2]],$H$2:$L2216,2,FALSE),VLOOKUP(Fullmath[[#This Row],[M2]],$H2218:$L$2227,2,FALSE)),0)</f>
        <v>0</v>
      </c>
      <c r="T2217" s="16">
        <f>IFERROR(_xlfn.IFNA(VLOOKUP(Fullmath[[#This Row],[M2]],$H$2:$L2216,4,FALSE),VLOOKUP(Fullmath[[#This Row],[M2]],$H2218:$L$2227,4,FALSE)),0)</f>
        <v>0</v>
      </c>
      <c r="W2217" s="15">
        <f>IFERROR(_xlfn.IFNA(VLOOKUP(Fullmath[[#This Row],[M3]],$H$2:$L2216,2,FALSE),VLOOKUP(Fullmath[[#This Row],[M3]],$H2218:$L$2227,2,FALSE)),0)</f>
        <v>0</v>
      </c>
      <c r="X2217" s="16">
        <f>IFERROR(_xlfn.IFNA(VLOOKUP(Fullmath[[#This Row],[M3]],$H$2:$L2216,4,FALSE),VLOOKUP(Fullmath[[#This Row],[M3]],$H2218:$L$2227,4,FALSE)),0)</f>
        <v>0</v>
      </c>
      <c r="AA2217" s="15">
        <f>IFERROR(_xlfn.IFNA(VLOOKUP(Fullmath[[#This Row],[M4]],$H$2:$L2216,2,FALSE),VLOOKUP(Fullmath[[#This Row],[M4]],$H2218:$L$2227,2,FALSE)),0)</f>
        <v>0</v>
      </c>
      <c r="AB2217" s="16">
        <f>IFERROR(_xlfn.IFNA(VLOOKUP(Fullmath[[#This Row],[M4]],$H$2:$L2216,4,FALSE),VLOOKUP(Fullmath[[#This Row],[M4]],$H2218:$L$2227,4,FALSE)),0)</f>
        <v>0</v>
      </c>
      <c r="AE2217" s="15">
        <f>IFERROR(_xlfn.IFNA(VLOOKUP(Fullmath[[#This Row],[M5]],$H$2:$L2216,2,FALSE),VLOOKUP(Fullmath[[#This Row],[M5]],$H2218:$L$2227,2,FALSE)),0)</f>
        <v>0</v>
      </c>
      <c r="AF2217" s="16">
        <f>IFERROR(_xlfn.IFNA(VLOOKUP(Fullmath[[#This Row],[M5]],$H$2:$L2216,4,FALSE),VLOOKUP(Fullmath[[#This Row],[M5]],$H2218:$L$2227,4,FALSE)),0)</f>
        <v>0</v>
      </c>
      <c r="AI2217" s="15">
        <f>IFERROR(_xlfn.IFNA(VLOOKUP(Fullmath[[#This Row],[M6]],$H$2:$L2216,2,FALSE),VLOOKUP(Fullmath[[#This Row],[M6]],$H2218:$L$2227,2,FALSE)),0)</f>
        <v>0</v>
      </c>
      <c r="AJ2217" s="16">
        <f>IFERROR(_xlfn.IFNA(VLOOKUP(Fullmath[[#This Row],[M6]],$H$2:$L2216,4,FALSE),VLOOKUP(Fullmath[[#This Row],[M6]],$H2218:$L$2227,4,FALSE)),0)</f>
        <v>0</v>
      </c>
      <c r="AM2217" s="6">
        <f>(IFERROR(VLOOKUP(AK2217,Components[[Name]:[Price]],2,FALSE),0))</f>
        <v>0</v>
      </c>
      <c r="AP2217" s="6">
        <f>(IFERROR(VLOOKUP(AN2217,Components[[Name]:[Price]],2,FALSE),0))</f>
        <v>0</v>
      </c>
      <c r="AS2217" s="6">
        <f>(IFERROR(VLOOKUP(AQ2217,Components[[Name]:[Price]],2,FALSE),0))</f>
        <v>0</v>
      </c>
      <c r="AV2217" s="6">
        <f>(IFERROR(VLOOKUP(AT2217,Components[[Name]:[Price]],2,FALSE),0))</f>
        <v>0</v>
      </c>
      <c r="AY2217" s="6">
        <f>(IFERROR(VLOOKUP(AW2217,Components[[Name]:[Price]],2,FALSE),0))</f>
        <v>0</v>
      </c>
      <c r="BB2217" s="6">
        <f>(IFERROR(VLOOKUP(AZ2217,Components[[Name]:[Price]],2,FALSE),0))</f>
        <v>0</v>
      </c>
    </row>
    <row r="2218" spans="9:54" x14ac:dyDescent="0.2">
      <c r="I2218" s="7" t="e">
        <f>Fullmath[[#This Row],[Total CP]]/Fullmath[[#This Row],[Quantity]]</f>
        <v>#DIV/0!</v>
      </c>
      <c r="J2218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8" s="6" t="e">
        <f>Fullmath[[#This Row],[Mat Cost]]/Fullmath[[#This Row],[Quantity]]</f>
        <v>#DIV/0!</v>
      </c>
      <c r="L2218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8" s="14"/>
      <c r="O2218" s="15">
        <f>IFERROR(_xlfn.IFNA(VLOOKUP(Fullmath[[#This Row],[M1]],$H$2:$L2217,2,FALSE),VLOOKUP(Fullmath[[#This Row],[M1]],$H2219:$L$2227,2,FALSE)),0)</f>
        <v>0</v>
      </c>
      <c r="P2218" s="16">
        <f>IFERROR(_xlfn.IFNA(VLOOKUP(Fullmath[[#This Row],[M1]],$H$2:$L2217,4,FALSE),VLOOKUP(Fullmath[[#This Row],[M1]],$H2219:$L$2227,4,FALSE)),0)</f>
        <v>0</v>
      </c>
      <c r="S2218" s="15">
        <f>IFERROR(_xlfn.IFNA(VLOOKUP(Fullmath[[#This Row],[M2]],$H$2:$L2217,2,FALSE),VLOOKUP(Fullmath[[#This Row],[M2]],$H2219:$L$2227,2,FALSE)),0)</f>
        <v>0</v>
      </c>
      <c r="T2218" s="16">
        <f>IFERROR(_xlfn.IFNA(VLOOKUP(Fullmath[[#This Row],[M2]],$H$2:$L2217,4,FALSE),VLOOKUP(Fullmath[[#This Row],[M2]],$H2219:$L$2227,4,FALSE)),0)</f>
        <v>0</v>
      </c>
      <c r="W2218" s="15">
        <f>IFERROR(_xlfn.IFNA(VLOOKUP(Fullmath[[#This Row],[M3]],$H$2:$L2217,2,FALSE),VLOOKUP(Fullmath[[#This Row],[M3]],$H2219:$L$2227,2,FALSE)),0)</f>
        <v>0</v>
      </c>
      <c r="X2218" s="16">
        <f>IFERROR(_xlfn.IFNA(VLOOKUP(Fullmath[[#This Row],[M3]],$H$2:$L2217,4,FALSE),VLOOKUP(Fullmath[[#This Row],[M3]],$H2219:$L$2227,4,FALSE)),0)</f>
        <v>0</v>
      </c>
      <c r="AA2218" s="15">
        <f>IFERROR(_xlfn.IFNA(VLOOKUP(Fullmath[[#This Row],[M4]],$H$2:$L2217,2,FALSE),VLOOKUP(Fullmath[[#This Row],[M4]],$H2219:$L$2227,2,FALSE)),0)</f>
        <v>0</v>
      </c>
      <c r="AB2218" s="16">
        <f>IFERROR(_xlfn.IFNA(VLOOKUP(Fullmath[[#This Row],[M4]],$H$2:$L2217,4,FALSE),VLOOKUP(Fullmath[[#This Row],[M4]],$H2219:$L$2227,4,FALSE)),0)</f>
        <v>0</v>
      </c>
      <c r="AE2218" s="15">
        <f>IFERROR(_xlfn.IFNA(VLOOKUP(Fullmath[[#This Row],[M5]],$H$2:$L2217,2,FALSE),VLOOKUP(Fullmath[[#This Row],[M5]],$H2219:$L$2227,2,FALSE)),0)</f>
        <v>0</v>
      </c>
      <c r="AF2218" s="16">
        <f>IFERROR(_xlfn.IFNA(VLOOKUP(Fullmath[[#This Row],[M5]],$H$2:$L2217,4,FALSE),VLOOKUP(Fullmath[[#This Row],[M5]],$H2219:$L$2227,4,FALSE)),0)</f>
        <v>0</v>
      </c>
      <c r="AI2218" s="15">
        <f>IFERROR(_xlfn.IFNA(VLOOKUP(Fullmath[[#This Row],[M6]],$H$2:$L2217,2,FALSE),VLOOKUP(Fullmath[[#This Row],[M6]],$H2219:$L$2227,2,FALSE)),0)</f>
        <v>0</v>
      </c>
      <c r="AJ2218" s="16">
        <f>IFERROR(_xlfn.IFNA(VLOOKUP(Fullmath[[#This Row],[M6]],$H$2:$L2217,4,FALSE),VLOOKUP(Fullmath[[#This Row],[M6]],$H2219:$L$2227,4,FALSE)),0)</f>
        <v>0</v>
      </c>
      <c r="AM2218" s="6">
        <f>(IFERROR(VLOOKUP(AK2218,Components[[Name]:[Price]],2,FALSE),0))</f>
        <v>0</v>
      </c>
      <c r="AP2218" s="6">
        <f>(IFERROR(VLOOKUP(AN2218,Components[[Name]:[Price]],2,FALSE),0))</f>
        <v>0</v>
      </c>
      <c r="AS2218" s="6">
        <f>(IFERROR(VLOOKUP(AQ2218,Components[[Name]:[Price]],2,FALSE),0))</f>
        <v>0</v>
      </c>
      <c r="AV2218" s="6">
        <f>(IFERROR(VLOOKUP(AT2218,Components[[Name]:[Price]],2,FALSE),0))</f>
        <v>0</v>
      </c>
      <c r="AY2218" s="6">
        <f>(IFERROR(VLOOKUP(AW2218,Components[[Name]:[Price]],2,FALSE),0))</f>
        <v>0</v>
      </c>
      <c r="BB2218" s="6">
        <f>(IFERROR(VLOOKUP(AZ2218,Components[[Name]:[Price]],2,FALSE),0))</f>
        <v>0</v>
      </c>
    </row>
    <row r="2219" spans="9:54" x14ac:dyDescent="0.2">
      <c r="I2219" s="7" t="e">
        <f>Fullmath[[#This Row],[Total CP]]/Fullmath[[#This Row],[Quantity]]</f>
        <v>#DIV/0!</v>
      </c>
      <c r="J2219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19" s="6" t="e">
        <f>Fullmath[[#This Row],[Mat Cost]]/Fullmath[[#This Row],[Quantity]]</f>
        <v>#DIV/0!</v>
      </c>
      <c r="L2219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19" s="14"/>
      <c r="O2219" s="15">
        <f>IFERROR(_xlfn.IFNA(VLOOKUP(Fullmath[[#This Row],[M1]],$H$2:$L2218,2,FALSE),VLOOKUP(Fullmath[[#This Row],[M1]],$H2220:$L$2227,2,FALSE)),0)</f>
        <v>0</v>
      </c>
      <c r="P2219" s="16">
        <f>IFERROR(_xlfn.IFNA(VLOOKUP(Fullmath[[#This Row],[M1]],$H$2:$L2218,4,FALSE),VLOOKUP(Fullmath[[#This Row],[M1]],$H2220:$L$2227,4,FALSE)),0)</f>
        <v>0</v>
      </c>
      <c r="S2219" s="15">
        <f>IFERROR(_xlfn.IFNA(VLOOKUP(Fullmath[[#This Row],[M2]],$H$2:$L2218,2,FALSE),VLOOKUP(Fullmath[[#This Row],[M2]],$H2220:$L$2227,2,FALSE)),0)</f>
        <v>0</v>
      </c>
      <c r="T2219" s="16">
        <f>IFERROR(_xlfn.IFNA(VLOOKUP(Fullmath[[#This Row],[M2]],$H$2:$L2218,4,FALSE),VLOOKUP(Fullmath[[#This Row],[M2]],$H2220:$L$2227,4,FALSE)),0)</f>
        <v>0</v>
      </c>
      <c r="W2219" s="15">
        <f>IFERROR(_xlfn.IFNA(VLOOKUP(Fullmath[[#This Row],[M3]],$H$2:$L2218,2,FALSE),VLOOKUP(Fullmath[[#This Row],[M3]],$H2220:$L$2227,2,FALSE)),0)</f>
        <v>0</v>
      </c>
      <c r="X2219" s="16">
        <f>IFERROR(_xlfn.IFNA(VLOOKUP(Fullmath[[#This Row],[M3]],$H$2:$L2218,4,FALSE),VLOOKUP(Fullmath[[#This Row],[M3]],$H2220:$L$2227,4,FALSE)),0)</f>
        <v>0</v>
      </c>
      <c r="AA2219" s="15">
        <f>IFERROR(_xlfn.IFNA(VLOOKUP(Fullmath[[#This Row],[M4]],$H$2:$L2218,2,FALSE),VLOOKUP(Fullmath[[#This Row],[M4]],$H2220:$L$2227,2,FALSE)),0)</f>
        <v>0</v>
      </c>
      <c r="AB2219" s="16">
        <f>IFERROR(_xlfn.IFNA(VLOOKUP(Fullmath[[#This Row],[M4]],$H$2:$L2218,4,FALSE),VLOOKUP(Fullmath[[#This Row],[M4]],$H2220:$L$2227,4,FALSE)),0)</f>
        <v>0</v>
      </c>
      <c r="AE2219" s="15">
        <f>IFERROR(_xlfn.IFNA(VLOOKUP(Fullmath[[#This Row],[M5]],$H$2:$L2218,2,FALSE),VLOOKUP(Fullmath[[#This Row],[M5]],$H2220:$L$2227,2,FALSE)),0)</f>
        <v>0</v>
      </c>
      <c r="AF2219" s="16">
        <f>IFERROR(_xlfn.IFNA(VLOOKUP(Fullmath[[#This Row],[M5]],$H$2:$L2218,4,FALSE),VLOOKUP(Fullmath[[#This Row],[M5]],$H2220:$L$2227,4,FALSE)),0)</f>
        <v>0</v>
      </c>
      <c r="AI2219" s="15">
        <f>IFERROR(_xlfn.IFNA(VLOOKUP(Fullmath[[#This Row],[M6]],$H$2:$L2218,2,FALSE),VLOOKUP(Fullmath[[#This Row],[M6]],$H2220:$L$2227,2,FALSE)),0)</f>
        <v>0</v>
      </c>
      <c r="AJ2219" s="16">
        <f>IFERROR(_xlfn.IFNA(VLOOKUP(Fullmath[[#This Row],[M6]],$H$2:$L2218,4,FALSE),VLOOKUP(Fullmath[[#This Row],[M6]],$H2220:$L$2227,4,FALSE)),0)</f>
        <v>0</v>
      </c>
      <c r="AM2219" s="6">
        <f>(IFERROR(VLOOKUP(AK2219,Components[[Name]:[Price]],2,FALSE),0))</f>
        <v>0</v>
      </c>
      <c r="AP2219" s="6">
        <f>(IFERROR(VLOOKUP(AN2219,Components[[Name]:[Price]],2,FALSE),0))</f>
        <v>0</v>
      </c>
      <c r="AS2219" s="6">
        <f>(IFERROR(VLOOKUP(AQ2219,Components[[Name]:[Price]],2,FALSE),0))</f>
        <v>0</v>
      </c>
      <c r="AV2219" s="6">
        <f>(IFERROR(VLOOKUP(AT2219,Components[[Name]:[Price]],2,FALSE),0))</f>
        <v>0</v>
      </c>
      <c r="AY2219" s="6">
        <f>(IFERROR(VLOOKUP(AW2219,Components[[Name]:[Price]],2,FALSE),0))</f>
        <v>0</v>
      </c>
      <c r="BB2219" s="6">
        <f>(IFERROR(VLOOKUP(AZ2219,Components[[Name]:[Price]],2,FALSE),0))</f>
        <v>0</v>
      </c>
    </row>
    <row r="2220" spans="9:54" x14ac:dyDescent="0.2">
      <c r="I2220" s="7" t="e">
        <f>Fullmath[[#This Row],[Total CP]]/Fullmath[[#This Row],[Quantity]]</f>
        <v>#DIV/0!</v>
      </c>
      <c r="J2220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0" s="6" t="e">
        <f>Fullmath[[#This Row],[Mat Cost]]/Fullmath[[#This Row],[Quantity]]</f>
        <v>#DIV/0!</v>
      </c>
      <c r="L2220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0" s="14"/>
      <c r="O2220" s="15">
        <f>IFERROR(_xlfn.IFNA(VLOOKUP(Fullmath[[#This Row],[M1]],$H$2:$L2219,2,FALSE),VLOOKUP(Fullmath[[#This Row],[M1]],$H2221:$L$2227,2,FALSE)),0)</f>
        <v>0</v>
      </c>
      <c r="P2220" s="16">
        <f>IFERROR(_xlfn.IFNA(VLOOKUP(Fullmath[[#This Row],[M1]],$H$2:$L2219,4,FALSE),VLOOKUP(Fullmath[[#This Row],[M1]],$H2221:$L$2227,4,FALSE)),0)</f>
        <v>0</v>
      </c>
      <c r="S2220" s="15">
        <f>IFERROR(_xlfn.IFNA(VLOOKUP(Fullmath[[#This Row],[M2]],$H$2:$L2219,2,FALSE),VLOOKUP(Fullmath[[#This Row],[M2]],$H2221:$L$2227,2,FALSE)),0)</f>
        <v>0</v>
      </c>
      <c r="T2220" s="16">
        <f>IFERROR(_xlfn.IFNA(VLOOKUP(Fullmath[[#This Row],[M2]],$H$2:$L2219,4,FALSE),VLOOKUP(Fullmath[[#This Row],[M2]],$H2221:$L$2227,4,FALSE)),0)</f>
        <v>0</v>
      </c>
      <c r="W2220" s="15">
        <f>IFERROR(_xlfn.IFNA(VLOOKUP(Fullmath[[#This Row],[M3]],$H$2:$L2219,2,FALSE),VLOOKUP(Fullmath[[#This Row],[M3]],$H2221:$L$2227,2,FALSE)),0)</f>
        <v>0</v>
      </c>
      <c r="X2220" s="16">
        <f>IFERROR(_xlfn.IFNA(VLOOKUP(Fullmath[[#This Row],[M3]],$H$2:$L2219,4,FALSE),VLOOKUP(Fullmath[[#This Row],[M3]],$H2221:$L$2227,4,FALSE)),0)</f>
        <v>0</v>
      </c>
      <c r="AA2220" s="15">
        <f>IFERROR(_xlfn.IFNA(VLOOKUP(Fullmath[[#This Row],[M4]],$H$2:$L2219,2,FALSE),VLOOKUP(Fullmath[[#This Row],[M4]],$H2221:$L$2227,2,FALSE)),0)</f>
        <v>0</v>
      </c>
      <c r="AB2220" s="16">
        <f>IFERROR(_xlfn.IFNA(VLOOKUP(Fullmath[[#This Row],[M4]],$H$2:$L2219,4,FALSE),VLOOKUP(Fullmath[[#This Row],[M4]],$H2221:$L$2227,4,FALSE)),0)</f>
        <v>0</v>
      </c>
      <c r="AE2220" s="15">
        <f>IFERROR(_xlfn.IFNA(VLOOKUP(Fullmath[[#This Row],[M5]],$H$2:$L2219,2,FALSE),VLOOKUP(Fullmath[[#This Row],[M5]],$H2221:$L$2227,2,FALSE)),0)</f>
        <v>0</v>
      </c>
      <c r="AF2220" s="16">
        <f>IFERROR(_xlfn.IFNA(VLOOKUP(Fullmath[[#This Row],[M5]],$H$2:$L2219,4,FALSE),VLOOKUP(Fullmath[[#This Row],[M5]],$H2221:$L$2227,4,FALSE)),0)</f>
        <v>0</v>
      </c>
      <c r="AI2220" s="15">
        <f>IFERROR(_xlfn.IFNA(VLOOKUP(Fullmath[[#This Row],[M6]],$H$2:$L2219,2,FALSE),VLOOKUP(Fullmath[[#This Row],[M6]],$H2221:$L$2227,2,FALSE)),0)</f>
        <v>0</v>
      </c>
      <c r="AJ2220" s="16">
        <f>IFERROR(_xlfn.IFNA(VLOOKUP(Fullmath[[#This Row],[M6]],$H$2:$L2219,4,FALSE),VLOOKUP(Fullmath[[#This Row],[M6]],$H2221:$L$2227,4,FALSE)),0)</f>
        <v>0</v>
      </c>
      <c r="AM2220" s="6">
        <f>(IFERROR(VLOOKUP(AK2220,Components[[Name]:[Price]],2,FALSE),0))</f>
        <v>0</v>
      </c>
      <c r="AP2220" s="6">
        <f>(IFERROR(VLOOKUP(AN2220,Components[[Name]:[Price]],2,FALSE),0))</f>
        <v>0</v>
      </c>
      <c r="AS2220" s="6">
        <f>(IFERROR(VLOOKUP(AQ2220,Components[[Name]:[Price]],2,FALSE),0))</f>
        <v>0</v>
      </c>
      <c r="AV2220" s="6">
        <f>(IFERROR(VLOOKUP(AT2220,Components[[Name]:[Price]],2,FALSE),0))</f>
        <v>0</v>
      </c>
      <c r="AY2220" s="6">
        <f>(IFERROR(VLOOKUP(AW2220,Components[[Name]:[Price]],2,FALSE),0))</f>
        <v>0</v>
      </c>
      <c r="BB2220" s="6">
        <f>(IFERROR(VLOOKUP(AZ2220,Components[[Name]:[Price]],2,FALSE),0))</f>
        <v>0</v>
      </c>
    </row>
    <row r="2221" spans="9:54" x14ac:dyDescent="0.2">
      <c r="I2221" s="7" t="e">
        <f>Fullmath[[#This Row],[Total CP]]/Fullmath[[#This Row],[Quantity]]</f>
        <v>#DIV/0!</v>
      </c>
      <c r="J2221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1" s="6" t="e">
        <f>Fullmath[[#This Row],[Mat Cost]]/Fullmath[[#This Row],[Quantity]]</f>
        <v>#DIV/0!</v>
      </c>
      <c r="L2221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1" s="14"/>
      <c r="O2221" s="15">
        <f>IFERROR(_xlfn.IFNA(VLOOKUP(Fullmath[[#This Row],[M1]],$H$2:$L2220,2,FALSE),VLOOKUP(Fullmath[[#This Row],[M1]],$H2222:$L$2227,2,FALSE)),0)</f>
        <v>0</v>
      </c>
      <c r="P2221" s="16">
        <f>IFERROR(_xlfn.IFNA(VLOOKUP(Fullmath[[#This Row],[M1]],$H$2:$L2220,4,FALSE),VLOOKUP(Fullmath[[#This Row],[M1]],$H2222:$L$2227,4,FALSE)),0)</f>
        <v>0</v>
      </c>
      <c r="S2221" s="15">
        <f>IFERROR(_xlfn.IFNA(VLOOKUP(Fullmath[[#This Row],[M2]],$H$2:$L2220,2,FALSE),VLOOKUP(Fullmath[[#This Row],[M2]],$H2222:$L$2227,2,FALSE)),0)</f>
        <v>0</v>
      </c>
      <c r="T2221" s="16">
        <f>IFERROR(_xlfn.IFNA(VLOOKUP(Fullmath[[#This Row],[M2]],$H$2:$L2220,4,FALSE),VLOOKUP(Fullmath[[#This Row],[M2]],$H2222:$L$2227,4,FALSE)),0)</f>
        <v>0</v>
      </c>
      <c r="W2221" s="15">
        <f>IFERROR(_xlfn.IFNA(VLOOKUP(Fullmath[[#This Row],[M3]],$H$2:$L2220,2,FALSE),VLOOKUP(Fullmath[[#This Row],[M3]],$H2222:$L$2227,2,FALSE)),0)</f>
        <v>0</v>
      </c>
      <c r="X2221" s="16">
        <f>IFERROR(_xlfn.IFNA(VLOOKUP(Fullmath[[#This Row],[M3]],$H$2:$L2220,4,FALSE),VLOOKUP(Fullmath[[#This Row],[M3]],$H2222:$L$2227,4,FALSE)),0)</f>
        <v>0</v>
      </c>
      <c r="AA2221" s="15">
        <f>IFERROR(_xlfn.IFNA(VLOOKUP(Fullmath[[#This Row],[M4]],$H$2:$L2220,2,FALSE),VLOOKUP(Fullmath[[#This Row],[M4]],$H2222:$L$2227,2,FALSE)),0)</f>
        <v>0</v>
      </c>
      <c r="AB2221" s="16">
        <f>IFERROR(_xlfn.IFNA(VLOOKUP(Fullmath[[#This Row],[M4]],$H$2:$L2220,4,FALSE),VLOOKUP(Fullmath[[#This Row],[M4]],$H2222:$L$2227,4,FALSE)),0)</f>
        <v>0</v>
      </c>
      <c r="AE2221" s="15">
        <f>IFERROR(_xlfn.IFNA(VLOOKUP(Fullmath[[#This Row],[M5]],$H$2:$L2220,2,FALSE),VLOOKUP(Fullmath[[#This Row],[M5]],$H2222:$L$2227,2,FALSE)),0)</f>
        <v>0</v>
      </c>
      <c r="AF2221" s="16">
        <f>IFERROR(_xlfn.IFNA(VLOOKUP(Fullmath[[#This Row],[M5]],$H$2:$L2220,4,FALSE),VLOOKUP(Fullmath[[#This Row],[M5]],$H2222:$L$2227,4,FALSE)),0)</f>
        <v>0</v>
      </c>
      <c r="AI2221" s="15">
        <f>IFERROR(_xlfn.IFNA(VLOOKUP(Fullmath[[#This Row],[M6]],$H$2:$L2220,2,FALSE),VLOOKUP(Fullmath[[#This Row],[M6]],$H2222:$L$2227,2,FALSE)),0)</f>
        <v>0</v>
      </c>
      <c r="AJ2221" s="16">
        <f>IFERROR(_xlfn.IFNA(VLOOKUP(Fullmath[[#This Row],[M6]],$H$2:$L2220,4,FALSE),VLOOKUP(Fullmath[[#This Row],[M6]],$H2222:$L$2227,4,FALSE)),0)</f>
        <v>0</v>
      </c>
      <c r="AM2221" s="6">
        <f>(IFERROR(VLOOKUP(AK2221,Components[[Name]:[Price]],2,FALSE),0))</f>
        <v>0</v>
      </c>
      <c r="AP2221" s="6">
        <f>(IFERROR(VLOOKUP(AN2221,Components[[Name]:[Price]],2,FALSE),0))</f>
        <v>0</v>
      </c>
      <c r="AS2221" s="6">
        <f>(IFERROR(VLOOKUP(AQ2221,Components[[Name]:[Price]],2,FALSE),0))</f>
        <v>0</v>
      </c>
      <c r="AV2221" s="6">
        <f>(IFERROR(VLOOKUP(AT2221,Components[[Name]:[Price]],2,FALSE),0))</f>
        <v>0</v>
      </c>
      <c r="AY2221" s="6">
        <f>(IFERROR(VLOOKUP(AW2221,Components[[Name]:[Price]],2,FALSE),0))</f>
        <v>0</v>
      </c>
      <c r="BB2221" s="6">
        <f>(IFERROR(VLOOKUP(AZ2221,Components[[Name]:[Price]],2,FALSE),0))</f>
        <v>0</v>
      </c>
    </row>
    <row r="2222" spans="9:54" x14ac:dyDescent="0.2">
      <c r="I2222" s="7" t="e">
        <f>Fullmath[[#This Row],[Total CP]]/Fullmath[[#This Row],[Quantity]]</f>
        <v>#DIV/0!</v>
      </c>
      <c r="J2222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2" s="6" t="e">
        <f>Fullmath[[#This Row],[Mat Cost]]/Fullmath[[#This Row],[Quantity]]</f>
        <v>#DIV/0!</v>
      </c>
      <c r="L2222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2" s="14"/>
      <c r="O2222" s="15">
        <f>IFERROR(_xlfn.IFNA(VLOOKUP(Fullmath[[#This Row],[M1]],$H$2:$L2221,2,FALSE),VLOOKUP(Fullmath[[#This Row],[M1]],$H2223:$L$2227,2,FALSE)),0)</f>
        <v>0</v>
      </c>
      <c r="P2222" s="16">
        <f>IFERROR(_xlfn.IFNA(VLOOKUP(Fullmath[[#This Row],[M1]],$H$2:$L2221,4,FALSE),VLOOKUP(Fullmath[[#This Row],[M1]],$H2223:$L$2227,4,FALSE)),0)</f>
        <v>0</v>
      </c>
      <c r="S2222" s="15">
        <f>IFERROR(_xlfn.IFNA(VLOOKUP(Fullmath[[#This Row],[M2]],$H$2:$L2221,2,FALSE),VLOOKUP(Fullmath[[#This Row],[M2]],$H2223:$L$2227,2,FALSE)),0)</f>
        <v>0</v>
      </c>
      <c r="T2222" s="16">
        <f>IFERROR(_xlfn.IFNA(VLOOKUP(Fullmath[[#This Row],[M2]],$H$2:$L2221,4,FALSE),VLOOKUP(Fullmath[[#This Row],[M2]],$H2223:$L$2227,4,FALSE)),0)</f>
        <v>0</v>
      </c>
      <c r="W2222" s="15">
        <f>IFERROR(_xlfn.IFNA(VLOOKUP(Fullmath[[#This Row],[M3]],$H$2:$L2221,2,FALSE),VLOOKUP(Fullmath[[#This Row],[M3]],$H2223:$L$2227,2,FALSE)),0)</f>
        <v>0</v>
      </c>
      <c r="X2222" s="16">
        <f>IFERROR(_xlfn.IFNA(VLOOKUP(Fullmath[[#This Row],[M3]],$H$2:$L2221,4,FALSE),VLOOKUP(Fullmath[[#This Row],[M3]],$H2223:$L$2227,4,FALSE)),0)</f>
        <v>0</v>
      </c>
      <c r="AA2222" s="15">
        <f>IFERROR(_xlfn.IFNA(VLOOKUP(Fullmath[[#This Row],[M4]],$H$2:$L2221,2,FALSE),VLOOKUP(Fullmath[[#This Row],[M4]],$H2223:$L$2227,2,FALSE)),0)</f>
        <v>0</v>
      </c>
      <c r="AB2222" s="16">
        <f>IFERROR(_xlfn.IFNA(VLOOKUP(Fullmath[[#This Row],[M4]],$H$2:$L2221,4,FALSE),VLOOKUP(Fullmath[[#This Row],[M4]],$H2223:$L$2227,4,FALSE)),0)</f>
        <v>0</v>
      </c>
      <c r="AE2222" s="15">
        <f>IFERROR(_xlfn.IFNA(VLOOKUP(Fullmath[[#This Row],[M5]],$H$2:$L2221,2,FALSE),VLOOKUP(Fullmath[[#This Row],[M5]],$H2223:$L$2227,2,FALSE)),0)</f>
        <v>0</v>
      </c>
      <c r="AF2222" s="16">
        <f>IFERROR(_xlfn.IFNA(VLOOKUP(Fullmath[[#This Row],[M5]],$H$2:$L2221,4,FALSE),VLOOKUP(Fullmath[[#This Row],[M5]],$H2223:$L$2227,4,FALSE)),0)</f>
        <v>0</v>
      </c>
      <c r="AI2222" s="15">
        <f>IFERROR(_xlfn.IFNA(VLOOKUP(Fullmath[[#This Row],[M6]],$H$2:$L2221,2,FALSE),VLOOKUP(Fullmath[[#This Row],[M6]],$H2223:$L$2227,2,FALSE)),0)</f>
        <v>0</v>
      </c>
      <c r="AJ2222" s="16">
        <f>IFERROR(_xlfn.IFNA(VLOOKUP(Fullmath[[#This Row],[M6]],$H$2:$L2221,4,FALSE),VLOOKUP(Fullmath[[#This Row],[M6]],$H2223:$L$2227,4,FALSE)),0)</f>
        <v>0</v>
      </c>
      <c r="AM2222" s="6">
        <f>(IFERROR(VLOOKUP(AK2222,Components[[Name]:[Price]],2,FALSE),0))</f>
        <v>0</v>
      </c>
      <c r="AP2222" s="6">
        <f>(IFERROR(VLOOKUP(AN2222,Components[[Name]:[Price]],2,FALSE),0))</f>
        <v>0</v>
      </c>
      <c r="AS2222" s="6">
        <f>(IFERROR(VLOOKUP(AQ2222,Components[[Name]:[Price]],2,FALSE),0))</f>
        <v>0</v>
      </c>
      <c r="AV2222" s="6">
        <f>(IFERROR(VLOOKUP(AT2222,Components[[Name]:[Price]],2,FALSE),0))</f>
        <v>0</v>
      </c>
      <c r="AY2222" s="6">
        <f>(IFERROR(VLOOKUP(AW2222,Components[[Name]:[Price]],2,FALSE),0))</f>
        <v>0</v>
      </c>
      <c r="BB2222" s="6">
        <f>(IFERROR(VLOOKUP(AZ2222,Components[[Name]:[Price]],2,FALSE),0))</f>
        <v>0</v>
      </c>
    </row>
    <row r="2223" spans="9:54" x14ac:dyDescent="0.2">
      <c r="I2223" s="7" t="e">
        <f>Fullmath[[#This Row],[Total CP]]/Fullmath[[#This Row],[Quantity]]</f>
        <v>#DIV/0!</v>
      </c>
      <c r="J2223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3" s="6" t="e">
        <f>Fullmath[[#This Row],[Mat Cost]]/Fullmath[[#This Row],[Quantity]]</f>
        <v>#DIV/0!</v>
      </c>
      <c r="L2223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3" s="14"/>
      <c r="O2223" s="15">
        <f>IFERROR(_xlfn.IFNA(VLOOKUP(Fullmath[[#This Row],[M1]],$H$2:$L2222,2,FALSE),VLOOKUP(Fullmath[[#This Row],[M1]],$H2224:$L$2227,2,FALSE)),0)</f>
        <v>0</v>
      </c>
      <c r="P2223" s="16">
        <f>IFERROR(_xlfn.IFNA(VLOOKUP(Fullmath[[#This Row],[M1]],$H$2:$L2222,4,FALSE),VLOOKUP(Fullmath[[#This Row],[M1]],$H2224:$L$2227,4,FALSE)),0)</f>
        <v>0</v>
      </c>
      <c r="S2223" s="15">
        <f>IFERROR(_xlfn.IFNA(VLOOKUP(Fullmath[[#This Row],[M2]],$H$2:$L2222,2,FALSE),VLOOKUP(Fullmath[[#This Row],[M2]],$H2224:$L$2227,2,FALSE)),0)</f>
        <v>0</v>
      </c>
      <c r="T2223" s="16">
        <f>IFERROR(_xlfn.IFNA(VLOOKUP(Fullmath[[#This Row],[M2]],$H$2:$L2222,4,FALSE),VLOOKUP(Fullmath[[#This Row],[M2]],$H2224:$L$2227,4,FALSE)),0)</f>
        <v>0</v>
      </c>
      <c r="W2223" s="15">
        <f>IFERROR(_xlfn.IFNA(VLOOKUP(Fullmath[[#This Row],[M3]],$H$2:$L2222,2,FALSE),VLOOKUP(Fullmath[[#This Row],[M3]],$H2224:$L$2227,2,FALSE)),0)</f>
        <v>0</v>
      </c>
      <c r="X2223" s="16">
        <f>IFERROR(_xlfn.IFNA(VLOOKUP(Fullmath[[#This Row],[M3]],$H$2:$L2222,4,FALSE),VLOOKUP(Fullmath[[#This Row],[M3]],$H2224:$L$2227,4,FALSE)),0)</f>
        <v>0</v>
      </c>
      <c r="AA2223" s="15">
        <f>IFERROR(_xlfn.IFNA(VLOOKUP(Fullmath[[#This Row],[M4]],$H$2:$L2222,2,FALSE),VLOOKUP(Fullmath[[#This Row],[M4]],$H2224:$L$2227,2,FALSE)),0)</f>
        <v>0</v>
      </c>
      <c r="AB2223" s="16">
        <f>IFERROR(_xlfn.IFNA(VLOOKUP(Fullmath[[#This Row],[M4]],$H$2:$L2222,4,FALSE),VLOOKUP(Fullmath[[#This Row],[M4]],$H2224:$L$2227,4,FALSE)),0)</f>
        <v>0</v>
      </c>
      <c r="AE2223" s="15">
        <f>IFERROR(_xlfn.IFNA(VLOOKUP(Fullmath[[#This Row],[M5]],$H$2:$L2222,2,FALSE),VLOOKUP(Fullmath[[#This Row],[M5]],$H2224:$L$2227,2,FALSE)),0)</f>
        <v>0</v>
      </c>
      <c r="AF2223" s="16">
        <f>IFERROR(_xlfn.IFNA(VLOOKUP(Fullmath[[#This Row],[M5]],$H$2:$L2222,4,FALSE),VLOOKUP(Fullmath[[#This Row],[M5]],$H2224:$L$2227,4,FALSE)),0)</f>
        <v>0</v>
      </c>
      <c r="AI2223" s="15">
        <f>IFERROR(_xlfn.IFNA(VLOOKUP(Fullmath[[#This Row],[M6]],$H$2:$L2222,2,FALSE),VLOOKUP(Fullmath[[#This Row],[M6]],$H2224:$L$2227,2,FALSE)),0)</f>
        <v>0</v>
      </c>
      <c r="AJ2223" s="16">
        <f>IFERROR(_xlfn.IFNA(VLOOKUP(Fullmath[[#This Row],[M6]],$H$2:$L2222,4,FALSE),VLOOKUP(Fullmath[[#This Row],[M6]],$H2224:$L$2227,4,FALSE)),0)</f>
        <v>0</v>
      </c>
      <c r="AM2223" s="6">
        <f>(IFERROR(VLOOKUP(AK2223,Components[[Name]:[Price]],2,FALSE),0))</f>
        <v>0</v>
      </c>
      <c r="AP2223" s="6">
        <f>(IFERROR(VLOOKUP(AN2223,Components[[Name]:[Price]],2,FALSE),0))</f>
        <v>0</v>
      </c>
      <c r="AS2223" s="6">
        <f>(IFERROR(VLOOKUP(AQ2223,Components[[Name]:[Price]],2,FALSE),0))</f>
        <v>0</v>
      </c>
      <c r="AV2223" s="6">
        <f>(IFERROR(VLOOKUP(AT2223,Components[[Name]:[Price]],2,FALSE),0))</f>
        <v>0</v>
      </c>
      <c r="AY2223" s="6">
        <f>(IFERROR(VLOOKUP(AW2223,Components[[Name]:[Price]],2,FALSE),0))</f>
        <v>0</v>
      </c>
      <c r="BB2223" s="6">
        <f>(IFERROR(VLOOKUP(AZ2223,Components[[Name]:[Price]],2,FALSE),0))</f>
        <v>0</v>
      </c>
    </row>
    <row r="2224" spans="9:54" x14ac:dyDescent="0.2">
      <c r="I2224" s="7" t="e">
        <f>Fullmath[[#This Row],[Total CP]]/Fullmath[[#This Row],[Quantity]]</f>
        <v>#DIV/0!</v>
      </c>
      <c r="J2224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4" s="6" t="e">
        <f>Fullmath[[#This Row],[Mat Cost]]/Fullmath[[#This Row],[Quantity]]</f>
        <v>#DIV/0!</v>
      </c>
      <c r="L2224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4" s="14"/>
      <c r="O2224" s="15">
        <f>IFERROR(_xlfn.IFNA(VLOOKUP(Fullmath[[#This Row],[M1]],$H$2:$L2223,2,FALSE),VLOOKUP(Fullmath[[#This Row],[M1]],$H2225:$L$2227,2,FALSE)),0)</f>
        <v>0</v>
      </c>
      <c r="P2224" s="16">
        <f>IFERROR(_xlfn.IFNA(VLOOKUP(Fullmath[[#This Row],[M1]],$H$2:$L2223,4,FALSE),VLOOKUP(Fullmath[[#This Row],[M1]],$H2225:$L$2227,4,FALSE)),0)</f>
        <v>0</v>
      </c>
      <c r="S2224" s="15">
        <f>IFERROR(_xlfn.IFNA(VLOOKUP(Fullmath[[#This Row],[M2]],$H$2:$L2223,2,FALSE),VLOOKUP(Fullmath[[#This Row],[M2]],$H2225:$L$2227,2,FALSE)),0)</f>
        <v>0</v>
      </c>
      <c r="T2224" s="16">
        <f>IFERROR(_xlfn.IFNA(VLOOKUP(Fullmath[[#This Row],[M2]],$H$2:$L2223,4,FALSE),VLOOKUP(Fullmath[[#This Row],[M2]],$H2225:$L$2227,4,FALSE)),0)</f>
        <v>0</v>
      </c>
      <c r="W2224" s="15">
        <f>IFERROR(_xlfn.IFNA(VLOOKUP(Fullmath[[#This Row],[M3]],$H$2:$L2223,2,FALSE),VLOOKUP(Fullmath[[#This Row],[M3]],$H2225:$L$2227,2,FALSE)),0)</f>
        <v>0</v>
      </c>
      <c r="X2224" s="16">
        <f>IFERROR(_xlfn.IFNA(VLOOKUP(Fullmath[[#This Row],[M3]],$H$2:$L2223,4,FALSE),VLOOKUP(Fullmath[[#This Row],[M3]],$H2225:$L$2227,4,FALSE)),0)</f>
        <v>0</v>
      </c>
      <c r="AA2224" s="15">
        <f>IFERROR(_xlfn.IFNA(VLOOKUP(Fullmath[[#This Row],[M4]],$H$2:$L2223,2,FALSE),VLOOKUP(Fullmath[[#This Row],[M4]],$H2225:$L$2227,2,FALSE)),0)</f>
        <v>0</v>
      </c>
      <c r="AB2224" s="16">
        <f>IFERROR(_xlfn.IFNA(VLOOKUP(Fullmath[[#This Row],[M4]],$H$2:$L2223,4,FALSE),VLOOKUP(Fullmath[[#This Row],[M4]],$H2225:$L$2227,4,FALSE)),0)</f>
        <v>0</v>
      </c>
      <c r="AE2224" s="15">
        <f>IFERROR(_xlfn.IFNA(VLOOKUP(Fullmath[[#This Row],[M5]],$H$2:$L2223,2,FALSE),VLOOKUP(Fullmath[[#This Row],[M5]],$H2225:$L$2227,2,FALSE)),0)</f>
        <v>0</v>
      </c>
      <c r="AF2224" s="16">
        <f>IFERROR(_xlfn.IFNA(VLOOKUP(Fullmath[[#This Row],[M5]],$H$2:$L2223,4,FALSE),VLOOKUP(Fullmath[[#This Row],[M5]],$H2225:$L$2227,4,FALSE)),0)</f>
        <v>0</v>
      </c>
      <c r="AI2224" s="15">
        <f>IFERROR(_xlfn.IFNA(VLOOKUP(Fullmath[[#This Row],[M6]],$H$2:$L2223,2,FALSE),VLOOKUP(Fullmath[[#This Row],[M6]],$H2225:$L$2227,2,FALSE)),0)</f>
        <v>0</v>
      </c>
      <c r="AJ2224" s="16">
        <f>IFERROR(_xlfn.IFNA(VLOOKUP(Fullmath[[#This Row],[M6]],$H$2:$L2223,4,FALSE),VLOOKUP(Fullmath[[#This Row],[M6]],$H2225:$L$2227,4,FALSE)),0)</f>
        <v>0</v>
      </c>
      <c r="AM2224" s="6">
        <f>(IFERROR(VLOOKUP(AK2224,Components[[Name]:[Price]],2,FALSE),0))</f>
        <v>0</v>
      </c>
      <c r="AP2224" s="6">
        <f>(IFERROR(VLOOKUP(AN2224,Components[[Name]:[Price]],2,FALSE),0))</f>
        <v>0</v>
      </c>
      <c r="AS2224" s="6">
        <f>(IFERROR(VLOOKUP(AQ2224,Components[[Name]:[Price]],2,FALSE),0))</f>
        <v>0</v>
      </c>
      <c r="AV2224" s="6">
        <f>(IFERROR(VLOOKUP(AT2224,Components[[Name]:[Price]],2,FALSE),0))</f>
        <v>0</v>
      </c>
      <c r="AY2224" s="6">
        <f>(IFERROR(VLOOKUP(AW2224,Components[[Name]:[Price]],2,FALSE),0))</f>
        <v>0</v>
      </c>
      <c r="BB2224" s="6">
        <f>(IFERROR(VLOOKUP(AZ2224,Components[[Name]:[Price]],2,FALSE),0))</f>
        <v>0</v>
      </c>
    </row>
    <row r="2225" spans="9:54" x14ac:dyDescent="0.2">
      <c r="I2225" s="7" t="e">
        <f>Fullmath[[#This Row],[Total CP]]/Fullmath[[#This Row],[Quantity]]</f>
        <v>#DIV/0!</v>
      </c>
      <c r="J2225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5" s="6" t="e">
        <f>Fullmath[[#This Row],[Mat Cost]]/Fullmath[[#This Row],[Quantity]]</f>
        <v>#DIV/0!</v>
      </c>
      <c r="L2225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5" s="14"/>
      <c r="O2225" s="15">
        <f>IFERROR(_xlfn.IFNA(VLOOKUP(Fullmath[[#This Row],[M1]],$H$2:$L2224,2,FALSE),VLOOKUP(Fullmath[[#This Row],[M1]],$H2226:$L$2227,2,FALSE)),0)</f>
        <v>0</v>
      </c>
      <c r="P2225" s="16">
        <f>IFERROR(_xlfn.IFNA(VLOOKUP(Fullmath[[#This Row],[M1]],$H$2:$L2224,4,FALSE),VLOOKUP(Fullmath[[#This Row],[M1]],$H2226:$L$2227,4,FALSE)),0)</f>
        <v>0</v>
      </c>
      <c r="S2225" s="15">
        <f>IFERROR(_xlfn.IFNA(VLOOKUP(Fullmath[[#This Row],[M2]],$H$2:$L2224,2,FALSE),VLOOKUP(Fullmath[[#This Row],[M2]],$H2226:$L$2227,2,FALSE)),0)</f>
        <v>0</v>
      </c>
      <c r="T2225" s="16">
        <f>IFERROR(_xlfn.IFNA(VLOOKUP(Fullmath[[#This Row],[M2]],$H$2:$L2224,4,FALSE),VLOOKUP(Fullmath[[#This Row],[M2]],$H2226:$L$2227,4,FALSE)),0)</f>
        <v>0</v>
      </c>
      <c r="W2225" s="15">
        <f>IFERROR(_xlfn.IFNA(VLOOKUP(Fullmath[[#This Row],[M3]],$H$2:$L2224,2,FALSE),VLOOKUP(Fullmath[[#This Row],[M3]],$H2226:$L$2227,2,FALSE)),0)</f>
        <v>0</v>
      </c>
      <c r="X2225" s="16">
        <f>IFERROR(_xlfn.IFNA(VLOOKUP(Fullmath[[#This Row],[M3]],$H$2:$L2224,4,FALSE),VLOOKUP(Fullmath[[#This Row],[M3]],$H2226:$L$2227,4,FALSE)),0)</f>
        <v>0</v>
      </c>
      <c r="AA2225" s="15">
        <f>IFERROR(_xlfn.IFNA(VLOOKUP(Fullmath[[#This Row],[M4]],$H$2:$L2224,2,FALSE),VLOOKUP(Fullmath[[#This Row],[M4]],$H2226:$L$2227,2,FALSE)),0)</f>
        <v>0</v>
      </c>
      <c r="AB2225" s="16">
        <f>IFERROR(_xlfn.IFNA(VLOOKUP(Fullmath[[#This Row],[M4]],$H$2:$L2224,4,FALSE),VLOOKUP(Fullmath[[#This Row],[M4]],$H2226:$L$2227,4,FALSE)),0)</f>
        <v>0</v>
      </c>
      <c r="AE2225" s="15">
        <f>IFERROR(_xlfn.IFNA(VLOOKUP(Fullmath[[#This Row],[M5]],$H$2:$L2224,2,FALSE),VLOOKUP(Fullmath[[#This Row],[M5]],$H2226:$L$2227,2,FALSE)),0)</f>
        <v>0</v>
      </c>
      <c r="AF2225" s="16">
        <f>IFERROR(_xlfn.IFNA(VLOOKUP(Fullmath[[#This Row],[M5]],$H$2:$L2224,4,FALSE),VLOOKUP(Fullmath[[#This Row],[M5]],$H2226:$L$2227,4,FALSE)),0)</f>
        <v>0</v>
      </c>
      <c r="AI2225" s="15">
        <f>IFERROR(_xlfn.IFNA(VLOOKUP(Fullmath[[#This Row],[M6]],$H$2:$L2224,2,FALSE),VLOOKUP(Fullmath[[#This Row],[M6]],$H2226:$L$2227,2,FALSE)),0)</f>
        <v>0</v>
      </c>
      <c r="AJ2225" s="16">
        <f>IFERROR(_xlfn.IFNA(VLOOKUP(Fullmath[[#This Row],[M6]],$H$2:$L2224,4,FALSE),VLOOKUP(Fullmath[[#This Row],[M6]],$H2226:$L$2227,4,FALSE)),0)</f>
        <v>0</v>
      </c>
      <c r="AM2225" s="6">
        <f>(IFERROR(VLOOKUP(AK2225,Components[[Name]:[Price]],2,FALSE),0))</f>
        <v>0</v>
      </c>
      <c r="AP2225" s="6">
        <f>(IFERROR(VLOOKUP(AN2225,Components[[Name]:[Price]],2,FALSE),0))</f>
        <v>0</v>
      </c>
      <c r="AS2225" s="6">
        <f>(IFERROR(VLOOKUP(AQ2225,Components[[Name]:[Price]],2,FALSE),0))</f>
        <v>0</v>
      </c>
      <c r="AV2225" s="6">
        <f>(IFERROR(VLOOKUP(AT2225,Components[[Name]:[Price]],2,FALSE),0))</f>
        <v>0</v>
      </c>
      <c r="AY2225" s="6">
        <f>(IFERROR(VLOOKUP(AW2225,Components[[Name]:[Price]],2,FALSE),0))</f>
        <v>0</v>
      </c>
      <c r="BB2225" s="6">
        <f>(IFERROR(VLOOKUP(AZ2225,Components[[Name]:[Price]],2,FALSE),0))</f>
        <v>0</v>
      </c>
    </row>
    <row r="2226" spans="9:54" x14ac:dyDescent="0.2">
      <c r="I2226" s="7" t="e">
        <f>Fullmath[[#This Row],[Total CP]]/Fullmath[[#This Row],[Quantity]]</f>
        <v>#DIV/0!</v>
      </c>
      <c r="J2226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6" s="6" t="e">
        <f>Fullmath[[#This Row],[Mat Cost]]/Fullmath[[#This Row],[Quantity]]</f>
        <v>#DIV/0!</v>
      </c>
      <c r="L2226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6" s="14"/>
      <c r="O2226" s="15">
        <f>IFERROR(_xlfn.IFNA(VLOOKUP(Fullmath[[#This Row],[M1]],$H$2:$L2225,2,FALSE),VLOOKUP(Fullmath[[#This Row],[M1]],$H2227:$L$2227,2,FALSE)),0)</f>
        <v>0</v>
      </c>
      <c r="P2226" s="16">
        <f>IFERROR(_xlfn.IFNA(VLOOKUP(Fullmath[[#This Row],[M1]],$H$2:$L2225,4,FALSE),VLOOKUP(Fullmath[[#This Row],[M1]],$H2227:$L$2227,4,FALSE)),0)</f>
        <v>0</v>
      </c>
      <c r="S2226" s="15">
        <f>IFERROR(_xlfn.IFNA(VLOOKUP(Fullmath[[#This Row],[M2]],$H$2:$L2225,2,FALSE),VLOOKUP(Fullmath[[#This Row],[M2]],$H2227:$L$2227,2,FALSE)),0)</f>
        <v>0</v>
      </c>
      <c r="T2226" s="16">
        <f>IFERROR(_xlfn.IFNA(VLOOKUP(Fullmath[[#This Row],[M2]],$H$2:$L2225,4,FALSE),VLOOKUP(Fullmath[[#This Row],[M2]],$H2227:$L$2227,4,FALSE)),0)</f>
        <v>0</v>
      </c>
      <c r="W2226" s="15">
        <f>IFERROR(_xlfn.IFNA(VLOOKUP(Fullmath[[#This Row],[M3]],$H$2:$L2225,2,FALSE),VLOOKUP(Fullmath[[#This Row],[M3]],$H2227:$L$2227,2,FALSE)),0)</f>
        <v>0</v>
      </c>
      <c r="X2226" s="16">
        <f>IFERROR(_xlfn.IFNA(VLOOKUP(Fullmath[[#This Row],[M3]],$H$2:$L2225,4,FALSE),VLOOKUP(Fullmath[[#This Row],[M3]],$H2227:$L$2227,4,FALSE)),0)</f>
        <v>0</v>
      </c>
      <c r="AA2226" s="15">
        <f>IFERROR(_xlfn.IFNA(VLOOKUP(Fullmath[[#This Row],[M4]],$H$2:$L2225,2,FALSE),VLOOKUP(Fullmath[[#This Row],[M4]],$H2227:$L$2227,2,FALSE)),0)</f>
        <v>0</v>
      </c>
      <c r="AB2226" s="16">
        <f>IFERROR(_xlfn.IFNA(VLOOKUP(Fullmath[[#This Row],[M4]],$H$2:$L2225,4,FALSE),VLOOKUP(Fullmath[[#This Row],[M4]],$H2227:$L$2227,4,FALSE)),0)</f>
        <v>0</v>
      </c>
      <c r="AE2226" s="15">
        <f>IFERROR(_xlfn.IFNA(VLOOKUP(Fullmath[[#This Row],[M5]],$H$2:$L2225,2,FALSE),VLOOKUP(Fullmath[[#This Row],[M5]],$H2227:$L$2227,2,FALSE)),0)</f>
        <v>0</v>
      </c>
      <c r="AF2226" s="16">
        <f>IFERROR(_xlfn.IFNA(VLOOKUP(Fullmath[[#This Row],[M5]],$H$2:$L2225,4,FALSE),VLOOKUP(Fullmath[[#This Row],[M5]],$H2227:$L$2227,4,FALSE)),0)</f>
        <v>0</v>
      </c>
      <c r="AI2226" s="15">
        <f>IFERROR(_xlfn.IFNA(VLOOKUP(Fullmath[[#This Row],[M6]],$H$2:$L2225,2,FALSE),VLOOKUP(Fullmath[[#This Row],[M6]],$H2227:$L$2227,2,FALSE)),0)</f>
        <v>0</v>
      </c>
      <c r="AJ2226" s="16">
        <f>IFERROR(_xlfn.IFNA(VLOOKUP(Fullmath[[#This Row],[M6]],$H$2:$L2225,4,FALSE),VLOOKUP(Fullmath[[#This Row],[M6]],$H2227:$L$2227,4,FALSE)),0)</f>
        <v>0</v>
      </c>
      <c r="AM2226" s="6">
        <f>(IFERROR(VLOOKUP(AK2226,Components[[Name]:[Price]],2,FALSE),0))</f>
        <v>0</v>
      </c>
      <c r="AP2226" s="6">
        <f>(IFERROR(VLOOKUP(AN2226,Components[[Name]:[Price]],2,FALSE),0))</f>
        <v>0</v>
      </c>
      <c r="AS2226" s="6">
        <f>(IFERROR(VLOOKUP(AQ2226,Components[[Name]:[Price]],2,FALSE),0))</f>
        <v>0</v>
      </c>
      <c r="AV2226" s="6">
        <f>(IFERROR(VLOOKUP(AT2226,Components[[Name]:[Price]],2,FALSE),0))</f>
        <v>0</v>
      </c>
      <c r="AY2226" s="6">
        <f>(IFERROR(VLOOKUP(AW2226,Components[[Name]:[Price]],2,FALSE),0))</f>
        <v>0</v>
      </c>
      <c r="BB2226" s="6">
        <f>(IFERROR(VLOOKUP(AZ2226,Components[[Name]:[Price]],2,FALSE),0))</f>
        <v>0</v>
      </c>
    </row>
    <row r="2227" spans="9:54" x14ac:dyDescent="0.2">
      <c r="I2227" s="7" t="e">
        <f>Fullmath[[#This Row],[Total CP]]/Fullmath[[#This Row],[Quantity]]</f>
        <v>#DIV/0!</v>
      </c>
      <c r="J2227" s="6">
        <f>(Fullmath[[#This Row],[Q1]]*Fullmath[[#This Row],[C1]])+(Fullmath[[#This Row],[Q2]]*Fullmath[[#This Row],[C2]])+(Fullmath[[#This Row],[Q3]]*Fullmath[[#This Row],[C3]])+(Fullmath[[#This Row],[Q4]]*Fullmath[[#This Row],[C4]])+(Fullmath[[#This Row],[Q5]]*Fullmath[[#This Row],[C5]])+(Fullmath[[#This Row],[Q6]]*Fullmath[[#This Row],[C6]])+Fullmath[[#This Row],[Base CP]]</f>
        <v>0</v>
      </c>
      <c r="K2227" s="6" t="e">
        <f>Fullmath[[#This Row],[Mat Cost]]/Fullmath[[#This Row],[Quantity]]</f>
        <v>#DIV/0!</v>
      </c>
      <c r="L2227" s="6">
        <f>(Fullmath[[#This Row],[Q1]]*Fullmath[[#This Row],[P1]])+(Fullmath[[#This Row],[Q2]]*Fullmath[[#This Row],[P2]])+(Fullmath[[#This Row],[Q3]]*Fullmath[[#This Row],[P3]])+(Fullmath[[#This Row],[Q4]]*Fullmath[[#This Row],[P4]])+(Fullmath[[#This Row],[Q5]]*Fullmath[[#This Row],[P5]])+(Fullmath[[#This Row],[Q6]]*Fullmath[[#This Row],[P6]])+(Fullmath[[#This Row],[CQ1]]*Fullmath[[#This Row],[CP1]])+(Fullmath[[#This Row],[CQ2]]*Fullmath[[#This Row],[CP2]])+(Fullmath[[#This Row],[CQ3]]*Fullmath[[#This Row],[CP3]])+(Fullmath[[#This Row],[CQ4]]*Fullmath[[#This Row],[CP4]])+(Fullmath[[#This Row],[CQ5]]*Fullmath[[#This Row],[CP5]])+(Fullmath[[#This Row],[CQ6]]*Fullmath[[#This Row],[CP6]])</f>
        <v>0</v>
      </c>
      <c r="N2227" s="14"/>
      <c r="O2227" s="15">
        <f>IFERROR(_xlfn.IFNA(VLOOKUP(Fullmath[[#This Row],[M1]],$H$2:$L2226,2,FALSE),VLOOKUP(Fullmath[[#This Row],[M1]],$H$1357:$L3098,2,FALSE)),0)</f>
        <v>0</v>
      </c>
      <c r="P2227" s="16">
        <f>IFERROR(_xlfn.IFNA(VLOOKUP(Fullmath[[#This Row],[M1]],$H$2:$L2226,4,FALSE),VLOOKUP(Fullmath[[#This Row],[M1]],$H$1357:$L3098,4,FALSE)),0)</f>
        <v>0</v>
      </c>
      <c r="S2227" s="15">
        <f>IFERROR(_xlfn.IFNA(VLOOKUP(Fullmath[[#This Row],[M2]],$H$2:$L2226,2,FALSE),VLOOKUP(Fullmath[[#This Row],[M2]],$H$1357:$L3098,2,FALSE)),0)</f>
        <v>0</v>
      </c>
      <c r="T2227" s="16">
        <f>IFERROR(_xlfn.IFNA(VLOOKUP(Fullmath[[#This Row],[M2]],$H$2:$L2226,4,FALSE),VLOOKUP(Fullmath[[#This Row],[M2]],$H$1357:$L3098,4,FALSE)),0)</f>
        <v>0</v>
      </c>
      <c r="W2227" s="15">
        <f>IFERROR(_xlfn.IFNA(VLOOKUP(Fullmath[[#This Row],[M3]],$H$2:$L2226,2,FALSE),VLOOKUP(Fullmath[[#This Row],[M3]],$H$1357:$L3098,2,FALSE)),0)</f>
        <v>0</v>
      </c>
      <c r="X2227" s="16">
        <f>IFERROR(_xlfn.IFNA(VLOOKUP(Fullmath[[#This Row],[M3]],$H$2:$L2226,4,FALSE),VLOOKUP(Fullmath[[#This Row],[M3]],$H$1357:$L3098,4,FALSE)),0)</f>
        <v>0</v>
      </c>
      <c r="AA2227" s="15">
        <f>IFERROR(_xlfn.IFNA(VLOOKUP(Fullmath[[#This Row],[M4]],$H$2:$L2226,2,FALSE),VLOOKUP(Fullmath[[#This Row],[M4]],$H$1357:$L3098,2,FALSE)),0)</f>
        <v>0</v>
      </c>
      <c r="AB2227" s="16">
        <f>IFERROR(_xlfn.IFNA(VLOOKUP(Fullmath[[#This Row],[M4]],$H$2:$L2226,4,FALSE),VLOOKUP(Fullmath[[#This Row],[M4]],$H$1357:$L3098,4,FALSE)),0)</f>
        <v>0</v>
      </c>
      <c r="AE2227" s="15">
        <f>IFERROR(_xlfn.IFNA(VLOOKUP(Fullmath[[#This Row],[M5]],$H$2:$L2226,2,FALSE),VLOOKUP(Fullmath[[#This Row],[M5]],$H$1357:$L3098,2,FALSE)),0)</f>
        <v>0</v>
      </c>
      <c r="AF2227" s="16">
        <f>IFERROR(_xlfn.IFNA(VLOOKUP(Fullmath[[#This Row],[M5]],$H$2:$L2226,4,FALSE),VLOOKUP(Fullmath[[#This Row],[M5]],$H$1357:$L3098,4,FALSE)),0)</f>
        <v>0</v>
      </c>
      <c r="AI2227" s="15">
        <f>IFERROR(_xlfn.IFNA(VLOOKUP(Fullmath[[#This Row],[M6]],$H$2:$L2226,2,FALSE),VLOOKUP(Fullmath[[#This Row],[M6]],$H$1357:$L3098,2,FALSE)),0)</f>
        <v>0</v>
      </c>
      <c r="AJ2227" s="16">
        <f>IFERROR(_xlfn.IFNA(VLOOKUP(Fullmath[[#This Row],[M6]],$H$2:$L2226,4,FALSE),VLOOKUP(Fullmath[[#This Row],[M6]],$H$1357:$L3098,4,FALSE)),0)</f>
        <v>0</v>
      </c>
      <c r="AM2227" s="6">
        <f>(IFERROR(VLOOKUP(AK2227,Components[[Name]:[Price]],2,FALSE),0))</f>
        <v>0</v>
      </c>
      <c r="AP2227" s="6">
        <f>(IFERROR(VLOOKUP(AN2227,Components[[Name]:[Price]],2,FALSE),0))</f>
        <v>0</v>
      </c>
      <c r="AS2227" s="6">
        <f>(IFERROR(VLOOKUP(AQ2227,Components[[Name]:[Price]],2,FALSE),0))</f>
        <v>0</v>
      </c>
      <c r="AV2227" s="6">
        <f>(IFERROR(VLOOKUP(AT2227,Components[[Name]:[Price]],2,FALSE),0))</f>
        <v>0</v>
      </c>
      <c r="AY2227" s="6">
        <f>(IFERROR(VLOOKUP(AW2227,Components[[Name]:[Price]],2,FALSE),0))</f>
        <v>0</v>
      </c>
      <c r="BB2227" s="6">
        <f>(IFERROR(VLOOKUP(AZ2227,Components[[Name]:[Price]],2,FALSE),0))</f>
        <v>0</v>
      </c>
    </row>
  </sheetData>
  <mergeCells count="14">
    <mergeCell ref="Y1:AB1"/>
    <mergeCell ref="A1:H1"/>
    <mergeCell ref="I1:L1"/>
    <mergeCell ref="M1:P1"/>
    <mergeCell ref="Q1:T1"/>
    <mergeCell ref="U1:X1"/>
    <mergeCell ref="AW1:AY1"/>
    <mergeCell ref="AZ1:BB1"/>
    <mergeCell ref="AC1:AF1"/>
    <mergeCell ref="AG1:AJ1"/>
    <mergeCell ref="AK1:AM1"/>
    <mergeCell ref="AN1:AP1"/>
    <mergeCell ref="AQ1:AS1"/>
    <mergeCell ref="AT1:AV1"/>
  </mergeCells>
  <conditionalFormatting sqref="AW1:AW1048576 AK1:AK721 AK723:AK809 AN1:AN809 AN811:AN1048576 AQ1:AQ843 AQ845:AQ1048576 AT1:AT843 AT845:AT1048576 AK811:AK1048576">
    <cfRule type="containsText" dxfId="56" priority="2" operator="containsText" text="Potion of">
      <formula>NOT(ISERROR(SEARCH("Potion of",AK1)))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0C1985-3C55-43CF-A6DD-70B5BA191E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Profit Tracker</vt:lpstr>
      <vt:lpstr>Noncraftables</vt:lpstr>
      <vt:lpstr>Final</vt:lpstr>
      <vt:lpstr>Full Math</vt:lpstr>
      <vt:lpstr>Percent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E</cp:lastModifiedBy>
  <dcterms:created xsi:type="dcterms:W3CDTF">2021-12-08T09:14:44Z</dcterms:created>
  <dcterms:modified xsi:type="dcterms:W3CDTF">2022-05-15T15:11:08Z</dcterms:modified>
</cp:coreProperties>
</file>